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L45" i="146" s="1"/>
  <c r="H53" i="4"/>
  <c r="E53" i="4"/>
  <c r="K52" i="4"/>
  <c r="H52" i="4"/>
  <c r="E52" i="4"/>
  <c r="L52" i="4" s="1"/>
  <c r="K51" i="4"/>
  <c r="L51" i="4" s="1"/>
  <c r="H51" i="4"/>
  <c r="E51" i="4"/>
  <c r="K50" i="4"/>
  <c r="H50" i="4"/>
  <c r="E50" i="4"/>
  <c r="L50" i="4" s="1"/>
  <c r="L39" i="140" s="1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L42" i="135" s="1"/>
  <c r="H45" i="4"/>
  <c r="E45" i="4"/>
  <c r="K44" i="4"/>
  <c r="H44" i="4"/>
  <c r="E44" i="4"/>
  <c r="L44" i="4" s="1"/>
  <c r="K43" i="4"/>
  <c r="L43" i="4" s="1"/>
  <c r="H43" i="4"/>
  <c r="E43" i="4"/>
  <c r="K42" i="4"/>
  <c r="H42" i="4"/>
  <c r="E42" i="4"/>
  <c r="L42" i="4" s="1"/>
  <c r="L40" i="133" s="1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L41" i="142" s="1"/>
  <c r="H37" i="4"/>
  <c r="E37" i="4"/>
  <c r="K36" i="4"/>
  <c r="H36" i="4"/>
  <c r="E36" i="4"/>
  <c r="L36" i="4" s="1"/>
  <c r="K35" i="4"/>
  <c r="L35" i="4" s="1"/>
  <c r="H35" i="4"/>
  <c r="E35" i="4"/>
  <c r="K34" i="4"/>
  <c r="H34" i="4"/>
  <c r="E34" i="4"/>
  <c r="L34" i="4" s="1"/>
  <c r="L39" i="124" s="1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L38" i="123" s="1"/>
  <c r="H29" i="4"/>
  <c r="E29" i="4"/>
  <c r="K28" i="4"/>
  <c r="H28" i="4"/>
  <c r="E28" i="4"/>
  <c r="L28" i="4" s="1"/>
  <c r="K27" i="4"/>
  <c r="L27" i="4" s="1"/>
  <c r="H27" i="4"/>
  <c r="E27" i="4"/>
  <c r="K26" i="4"/>
  <c r="H26" i="4"/>
  <c r="E26" i="4"/>
  <c r="L26" i="4" s="1"/>
  <c r="L41" i="126" s="1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L39" i="108" s="1"/>
  <c r="H21" i="4"/>
  <c r="E21" i="4"/>
  <c r="K20" i="4"/>
  <c r="H20" i="4"/>
  <c r="E20" i="4"/>
  <c r="L20" i="4" s="1"/>
  <c r="K19" i="4"/>
  <c r="L19" i="4" s="1"/>
  <c r="H19" i="4"/>
  <c r="E19" i="4"/>
  <c r="K18" i="4"/>
  <c r="H18" i="4"/>
  <c r="E18" i="4"/>
  <c r="L18" i="4" s="1"/>
  <c r="L42" i="119" s="1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L40" i="101" s="1"/>
  <c r="H13" i="4"/>
  <c r="E13" i="4"/>
  <c r="K12" i="4"/>
  <c r="H12" i="4"/>
  <c r="E12" i="4"/>
  <c r="L12" i="4" s="1"/>
  <c r="K11" i="4"/>
  <c r="L11" i="4" s="1"/>
  <c r="H11" i="4"/>
  <c r="E11" i="4"/>
  <c r="K10" i="4"/>
  <c r="H10" i="4"/>
  <c r="E10" i="4"/>
  <c r="L10" i="4" s="1"/>
  <c r="L43" i="128" s="1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C4" i="4" s="1"/>
  <c r="L43" i="112" l="1"/>
  <c r="L44" i="112"/>
  <c r="L36" i="112"/>
  <c r="L45" i="112"/>
  <c r="L37" i="112"/>
  <c r="L38" i="112"/>
  <c r="L39" i="112"/>
  <c r="L40" i="112"/>
  <c r="L41" i="112"/>
  <c r="L42" i="112"/>
  <c r="L44" i="105"/>
  <c r="L36" i="105"/>
  <c r="L45" i="105"/>
  <c r="L37" i="105"/>
  <c r="L38" i="105"/>
  <c r="L39" i="105"/>
  <c r="L40" i="105"/>
  <c r="L41" i="105"/>
  <c r="L42" i="105"/>
  <c r="L43" i="105"/>
  <c r="L39" i="100"/>
  <c r="L40" i="100"/>
  <c r="L41" i="100"/>
  <c r="L42" i="100"/>
  <c r="L43" i="100"/>
  <c r="L44" i="100"/>
  <c r="L36" i="100"/>
  <c r="L45" i="100"/>
  <c r="L37" i="100"/>
  <c r="L38" i="100"/>
  <c r="L44" i="121"/>
  <c r="L36" i="121"/>
  <c r="L45" i="121"/>
  <c r="L37" i="121"/>
  <c r="L38" i="121"/>
  <c r="L39" i="121"/>
  <c r="L40" i="121"/>
  <c r="L41" i="121"/>
  <c r="L42" i="121"/>
  <c r="L43" i="121"/>
  <c r="L41" i="134"/>
  <c r="L42" i="134"/>
  <c r="L43" i="134"/>
  <c r="L44" i="134"/>
  <c r="L36" i="134"/>
  <c r="L45" i="134"/>
  <c r="L37" i="134"/>
  <c r="L38" i="134"/>
  <c r="L39" i="134"/>
  <c r="L40" i="134"/>
  <c r="L44" i="145"/>
  <c r="L36" i="145"/>
  <c r="L45" i="145"/>
  <c r="L37" i="145"/>
  <c r="L38" i="145"/>
  <c r="L39" i="145"/>
  <c r="L40" i="145"/>
  <c r="L41" i="145"/>
  <c r="L42" i="145"/>
  <c r="L43" i="145"/>
  <c r="H5" i="4"/>
  <c r="K6" i="4"/>
  <c r="L42" i="127"/>
  <c r="L43" i="127"/>
  <c r="L44" i="127"/>
  <c r="L36" i="127"/>
  <c r="L45" i="127"/>
  <c r="L37" i="127"/>
  <c r="L38" i="127"/>
  <c r="L39" i="127"/>
  <c r="L40" i="127"/>
  <c r="L41" i="127"/>
  <c r="L38" i="107"/>
  <c r="L39" i="107"/>
  <c r="L40" i="107"/>
  <c r="L41" i="107"/>
  <c r="L42" i="107"/>
  <c r="L43" i="107"/>
  <c r="L44" i="107"/>
  <c r="L36" i="107"/>
  <c r="L45" i="107"/>
  <c r="L37" i="107"/>
  <c r="L41" i="118"/>
  <c r="L42" i="118"/>
  <c r="L43" i="118"/>
  <c r="L44" i="118"/>
  <c r="L36" i="118"/>
  <c r="L45" i="118"/>
  <c r="L37" i="118"/>
  <c r="L38" i="118"/>
  <c r="L39" i="118"/>
  <c r="L40" i="118"/>
  <c r="L38" i="115"/>
  <c r="L39" i="115"/>
  <c r="L40" i="115"/>
  <c r="L41" i="115"/>
  <c r="L42" i="115"/>
  <c r="L43" i="115"/>
  <c r="L44" i="115"/>
  <c r="L36" i="115"/>
  <c r="L45" i="115"/>
  <c r="L37" i="115"/>
  <c r="L43" i="144"/>
  <c r="L44" i="144"/>
  <c r="L36" i="144"/>
  <c r="L45" i="144"/>
  <c r="L37" i="144"/>
  <c r="L38" i="144"/>
  <c r="L39" i="144"/>
  <c r="L40" i="144"/>
  <c r="L41" i="144"/>
  <c r="L42" i="144"/>
  <c r="L40" i="141"/>
  <c r="L41" i="141"/>
  <c r="L42" i="141"/>
  <c r="L43" i="141"/>
  <c r="L44" i="141"/>
  <c r="L36" i="141"/>
  <c r="L45" i="141"/>
  <c r="L37" i="141"/>
  <c r="L38" i="141"/>
  <c r="L39" i="141"/>
  <c r="L36" i="146"/>
  <c r="L37" i="123"/>
  <c r="L38" i="108"/>
  <c r="L38" i="124"/>
  <c r="L38" i="140"/>
  <c r="L39" i="101"/>
  <c r="L39" i="133"/>
  <c r="L40" i="126"/>
  <c r="L40" i="142"/>
  <c r="L41" i="119"/>
  <c r="L41" i="135"/>
  <c r="L42" i="128"/>
  <c r="L44" i="146"/>
  <c r="L45" i="123"/>
  <c r="I4" i="4"/>
  <c r="L9" i="4"/>
  <c r="L17" i="4"/>
  <c r="L25" i="4"/>
  <c r="L33" i="4"/>
  <c r="L41" i="4"/>
  <c r="L49" i="4"/>
  <c r="J4" i="4"/>
  <c r="L7" i="4"/>
  <c r="L15" i="4"/>
  <c r="L23" i="4"/>
  <c r="L31" i="4"/>
  <c r="L39" i="4"/>
  <c r="L47" i="4"/>
  <c r="L8" i="4"/>
  <c r="L16" i="4"/>
  <c r="L24" i="4"/>
  <c r="L32" i="4"/>
  <c r="L40" i="4"/>
  <c r="L48" i="4"/>
  <c r="L36" i="123"/>
  <c r="L37" i="108"/>
  <c r="L37" i="124"/>
  <c r="L37" i="140"/>
  <c r="L38" i="101"/>
  <c r="L38" i="133"/>
  <c r="L39" i="126"/>
  <c r="L39" i="142"/>
  <c r="L40" i="119"/>
  <c r="L40" i="135"/>
  <c r="L41" i="128"/>
  <c r="L43" i="146"/>
  <c r="L44" i="123"/>
  <c r="L45" i="108"/>
  <c r="L45" i="124"/>
  <c r="L45" i="140"/>
  <c r="L36" i="108"/>
  <c r="L36" i="124"/>
  <c r="L36" i="140"/>
  <c r="L37" i="101"/>
  <c r="L37" i="133"/>
  <c r="L38" i="126"/>
  <c r="L38" i="142"/>
  <c r="L39" i="119"/>
  <c r="L39" i="135"/>
  <c r="L40" i="128"/>
  <c r="L42" i="146"/>
  <c r="L43" i="123"/>
  <c r="L44" i="108"/>
  <c r="L44" i="124"/>
  <c r="L44" i="140"/>
  <c r="L45" i="101"/>
  <c r="L45" i="133"/>
  <c r="D4" i="4"/>
  <c r="E4" i="4" s="1"/>
  <c r="H6" i="4"/>
  <c r="L14" i="4"/>
  <c r="L22" i="4"/>
  <c r="L30" i="4"/>
  <c r="L38" i="4"/>
  <c r="L46" i="4"/>
  <c r="L36" i="101"/>
  <c r="L36" i="133"/>
  <c r="L37" i="126"/>
  <c r="L37" i="142"/>
  <c r="L38" i="119"/>
  <c r="L38" i="135"/>
  <c r="L39" i="128"/>
  <c r="L41" i="146"/>
  <c r="L42" i="123"/>
  <c r="L43" i="108"/>
  <c r="L43" i="124"/>
  <c r="L43" i="140"/>
  <c r="L44" i="101"/>
  <c r="L44" i="133"/>
  <c r="L45" i="126"/>
  <c r="L45" i="142"/>
  <c r="L36" i="126"/>
  <c r="L36" i="142"/>
  <c r="L37" i="119"/>
  <c r="L37" i="135"/>
  <c r="L38" i="128"/>
  <c r="L40" i="146"/>
  <c r="L41" i="123"/>
  <c r="L42" i="108"/>
  <c r="L42" i="124"/>
  <c r="L42" i="140"/>
  <c r="L43" i="101"/>
  <c r="L43" i="133"/>
  <c r="L44" i="126"/>
  <c r="L44" i="142"/>
  <c r="L45" i="119"/>
  <c r="L45" i="135"/>
  <c r="L36" i="119"/>
  <c r="L36" i="135"/>
  <c r="L37" i="128"/>
  <c r="L39" i="146"/>
  <c r="L40" i="123"/>
  <c r="L41" i="108"/>
  <c r="L41" i="124"/>
  <c r="L41" i="140"/>
  <c r="L42" i="101"/>
  <c r="L42" i="133"/>
  <c r="L43" i="126"/>
  <c r="L43" i="142"/>
  <c r="L44" i="119"/>
  <c r="L44" i="135"/>
  <c r="L45" i="128"/>
  <c r="L36" i="128"/>
  <c r="L38" i="146"/>
  <c r="L39" i="123"/>
  <c r="L40" i="108"/>
  <c r="L40" i="124"/>
  <c r="L40" i="140"/>
  <c r="L41" i="101"/>
  <c r="L41" i="133"/>
  <c r="L42" i="126"/>
  <c r="L42" i="142"/>
  <c r="L43" i="119"/>
  <c r="L43" i="135"/>
  <c r="L44" i="128"/>
  <c r="L37" i="146"/>
  <c r="H4" i="4"/>
  <c r="L6" i="4"/>
  <c r="K5" i="4"/>
  <c r="G4" i="4"/>
  <c r="E5" i="4"/>
  <c r="E20" i="8" l="1"/>
  <c r="E22" i="8"/>
  <c r="E16" i="8"/>
  <c r="E24" i="8"/>
  <c r="E17" i="8"/>
  <c r="E21" i="8"/>
  <c r="E18" i="8"/>
  <c r="E19" i="8"/>
  <c r="E23" i="8"/>
  <c r="L45" i="106"/>
  <c r="L37" i="106"/>
  <c r="L38" i="106"/>
  <c r="L39" i="106"/>
  <c r="L40" i="106"/>
  <c r="L41" i="106"/>
  <c r="L42" i="106"/>
  <c r="L43" i="106"/>
  <c r="L44" i="106"/>
  <c r="L36" i="106"/>
  <c r="L44" i="129"/>
  <c r="L36" i="129"/>
  <c r="L45" i="129"/>
  <c r="L37" i="129"/>
  <c r="L38" i="129"/>
  <c r="L39" i="129"/>
  <c r="L40" i="129"/>
  <c r="L41" i="129"/>
  <c r="L42" i="129"/>
  <c r="L43" i="129"/>
  <c r="L38" i="139"/>
  <c r="L39" i="139"/>
  <c r="L40" i="139"/>
  <c r="L41" i="139"/>
  <c r="L42" i="139"/>
  <c r="L43" i="139"/>
  <c r="L44" i="139"/>
  <c r="L36" i="139"/>
  <c r="L45" i="139"/>
  <c r="L37" i="139"/>
  <c r="L44" i="137"/>
  <c r="L36" i="137"/>
  <c r="L45" i="137"/>
  <c r="L37" i="137"/>
  <c r="L38" i="137"/>
  <c r="L39" i="137"/>
  <c r="L40" i="137"/>
  <c r="L41" i="137"/>
  <c r="L42" i="137"/>
  <c r="L43" i="137"/>
  <c r="L42" i="143"/>
  <c r="L43" i="143"/>
  <c r="L44" i="143"/>
  <c r="L36" i="143"/>
  <c r="L45" i="143"/>
  <c r="L37" i="143"/>
  <c r="L38" i="143"/>
  <c r="L39" i="143"/>
  <c r="L40" i="143"/>
  <c r="L41" i="143"/>
  <c r="L43" i="136"/>
  <c r="L44" i="136"/>
  <c r="L36" i="136"/>
  <c r="L45" i="136"/>
  <c r="L37" i="136"/>
  <c r="L38" i="136"/>
  <c r="L39" i="136"/>
  <c r="L40" i="136"/>
  <c r="L41" i="136"/>
  <c r="L42" i="136"/>
  <c r="L38" i="131"/>
  <c r="L39" i="131"/>
  <c r="L40" i="131"/>
  <c r="L41" i="131"/>
  <c r="L42" i="131"/>
  <c r="L43" i="131"/>
  <c r="L44" i="131"/>
  <c r="L36" i="131"/>
  <c r="L45" i="131"/>
  <c r="L37" i="131"/>
  <c r="L40" i="109"/>
  <c r="L41" i="109"/>
  <c r="L42" i="109"/>
  <c r="L43" i="109"/>
  <c r="L44" i="109"/>
  <c r="L36" i="109"/>
  <c r="L45" i="109"/>
  <c r="L37" i="109"/>
  <c r="L38" i="109"/>
  <c r="L39" i="109"/>
  <c r="L39" i="95"/>
  <c r="L40" i="95"/>
  <c r="L41" i="95"/>
  <c r="L42" i="95"/>
  <c r="L43" i="95"/>
  <c r="L44" i="95"/>
  <c r="L37" i="95"/>
  <c r="L45" i="95"/>
  <c r="L38" i="95"/>
  <c r="L36" i="95"/>
  <c r="L45" i="130"/>
  <c r="L37" i="130"/>
  <c r="L38" i="130"/>
  <c r="L39" i="130"/>
  <c r="L40" i="130"/>
  <c r="L41" i="130"/>
  <c r="L42" i="130"/>
  <c r="L43" i="130"/>
  <c r="L44" i="130"/>
  <c r="L36" i="130"/>
  <c r="L45" i="138"/>
  <c r="L37" i="138"/>
  <c r="L38" i="138"/>
  <c r="L39" i="138"/>
  <c r="L40" i="138"/>
  <c r="L41" i="138"/>
  <c r="L42" i="138"/>
  <c r="L43" i="138"/>
  <c r="L44" i="138"/>
  <c r="L36" i="138"/>
  <c r="L42" i="111"/>
  <c r="L43" i="111"/>
  <c r="L44" i="111"/>
  <c r="L36" i="111"/>
  <c r="L45" i="111"/>
  <c r="L37" i="111"/>
  <c r="L38" i="111"/>
  <c r="L39" i="111"/>
  <c r="L40" i="111"/>
  <c r="L41" i="111"/>
  <c r="L43" i="120"/>
  <c r="L44" i="120"/>
  <c r="L36" i="120"/>
  <c r="L45" i="120"/>
  <c r="L37" i="120"/>
  <c r="L38" i="120"/>
  <c r="L39" i="120"/>
  <c r="L40" i="120"/>
  <c r="L41" i="120"/>
  <c r="L42" i="120"/>
  <c r="L43" i="104"/>
  <c r="L44" i="104"/>
  <c r="L36" i="104"/>
  <c r="L45" i="104"/>
  <c r="L37" i="104"/>
  <c r="L38" i="104"/>
  <c r="L39" i="104"/>
  <c r="L40" i="104"/>
  <c r="L41" i="104"/>
  <c r="L42" i="104"/>
  <c r="L39" i="132"/>
  <c r="L40" i="132"/>
  <c r="L41" i="132"/>
  <c r="L42" i="132"/>
  <c r="L43" i="132"/>
  <c r="L44" i="132"/>
  <c r="L36" i="132"/>
  <c r="L45" i="132"/>
  <c r="L37" i="132"/>
  <c r="L38" i="132"/>
  <c r="L42" i="103"/>
  <c r="L43" i="103"/>
  <c r="L44" i="103"/>
  <c r="L36" i="103"/>
  <c r="L45" i="103"/>
  <c r="L37" i="103"/>
  <c r="L38" i="103"/>
  <c r="L39" i="103"/>
  <c r="L40" i="103"/>
  <c r="L41" i="103"/>
  <c r="L40" i="125"/>
  <c r="L41" i="125"/>
  <c r="L42" i="125"/>
  <c r="L43" i="125"/>
  <c r="L44" i="125"/>
  <c r="L36" i="125"/>
  <c r="L45" i="125"/>
  <c r="L37" i="125"/>
  <c r="L38" i="125"/>
  <c r="L39" i="125"/>
  <c r="L4" i="4"/>
  <c r="L40" i="117"/>
  <c r="L41" i="117"/>
  <c r="L42" i="117"/>
  <c r="L43" i="117"/>
  <c r="L44" i="117"/>
  <c r="L36" i="117"/>
  <c r="L45" i="117"/>
  <c r="L37" i="117"/>
  <c r="L38" i="117"/>
  <c r="L39" i="117"/>
  <c r="L41" i="110"/>
  <c r="L42" i="110"/>
  <c r="L43" i="110"/>
  <c r="L44" i="110"/>
  <c r="L36" i="110"/>
  <c r="L45" i="110"/>
  <c r="L37" i="110"/>
  <c r="L38" i="110"/>
  <c r="L39" i="110"/>
  <c r="L40" i="110"/>
  <c r="L45" i="114"/>
  <c r="L37" i="114"/>
  <c r="L38" i="114"/>
  <c r="L39" i="114"/>
  <c r="L40" i="114"/>
  <c r="L41" i="114"/>
  <c r="L42" i="114"/>
  <c r="L43" i="114"/>
  <c r="L44" i="114"/>
  <c r="L36" i="114"/>
  <c r="L39" i="116"/>
  <c r="L40" i="116"/>
  <c r="L41" i="116"/>
  <c r="L42" i="116"/>
  <c r="L43" i="116"/>
  <c r="L44" i="116"/>
  <c r="L36" i="116"/>
  <c r="L45" i="116"/>
  <c r="L37" i="116"/>
  <c r="L38" i="116"/>
  <c r="L41" i="102"/>
  <c r="L42" i="102"/>
  <c r="L43" i="102"/>
  <c r="L44" i="102"/>
  <c r="L36" i="102"/>
  <c r="L45" i="102"/>
  <c r="L37" i="102"/>
  <c r="L38" i="102"/>
  <c r="L39" i="102"/>
  <c r="L40" i="102"/>
  <c r="L45" i="122"/>
  <c r="L37" i="122"/>
  <c r="L38" i="122"/>
  <c r="L39" i="122"/>
  <c r="L40" i="122"/>
  <c r="L41" i="122"/>
  <c r="L42" i="122"/>
  <c r="L43" i="122"/>
  <c r="L44" i="122"/>
  <c r="L36" i="122"/>
  <c r="L44" i="113"/>
  <c r="L36" i="113"/>
  <c r="L45" i="113"/>
  <c r="L37" i="113"/>
  <c r="L38" i="113"/>
  <c r="L39" i="113"/>
  <c r="L40" i="113"/>
  <c r="L41" i="113"/>
  <c r="L42" i="113"/>
  <c r="L43" i="113"/>
  <c r="K4" i="4"/>
  <c r="L5" i="4"/>
  <c r="L37" i="94" l="1"/>
  <c r="L45" i="94"/>
  <c r="L38" i="94"/>
  <c r="L39" i="94"/>
  <c r="L40" i="94"/>
  <c r="L41" i="94"/>
  <c r="L42" i="94"/>
  <c r="L43" i="94"/>
  <c r="L36" i="94"/>
  <c r="L44" i="94"/>
  <c r="L43" i="8"/>
  <c r="L44" i="8"/>
  <c r="L37" i="8"/>
  <c r="L45" i="8"/>
  <c r="L39" i="8"/>
  <c r="L40" i="8"/>
  <c r="L41" i="8"/>
  <c r="L42" i="8"/>
  <c r="L38" i="8"/>
  <c r="L36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<sst xmlns="http://schemas.openxmlformats.org/spreadsheetml/2006/main" count="110083" uniqueCount="25971">
  <si>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</si>
  <si>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</si>
  <si>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</si>
  <si>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</si>
  <si>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</si>
  <si>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</si>
  <si>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</si>
  <si>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</si>
  <si>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</si>
  <si>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</si>
  <si>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</si>
  <si>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</si>
  <si>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</si>
  <si>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</si>
  <si>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</si>
  <si>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</si>
  <si>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</si>
  <si>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</si>
  <si>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</si>
  <si>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</si>
  <si>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</si>
  <si>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</si>
  <si>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</si>
  <si>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</si>
  <si>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</si>
  <si>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</si>
  <si>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</si>
  <si>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</si>
  <si>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</si>
  <si>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</si>
  <si>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</si>
  <si>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</si>
  <si>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</si>
  <si>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</si>
  <si>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</si>
  <si>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</si>
  <si>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</si>
  <si>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</si>
  <si>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</si>
  <si>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</si>
  <si>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</si>
  <si>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</si>
  <si>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</si>
  <si>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</si>
  <si>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</si>
  <si>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</si>
  <si>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</si>
  <si>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</si>
  <si>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</si>
  <si>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</si>
  <si>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</si>
  <si>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</si>
  <si>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</si>
  <si>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</si>
  <si>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</si>
  <si>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</si>
  <si>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</si>
  <si>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</si>
  <si>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</si>
  <si>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</si>
  <si>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</si>
  <si>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</si>
  <si>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</si>
  <si>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</si>
  <si>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</si>
  <si>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</si>
  <si>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</si>
  <si>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</si>
  <si>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</si>
  <si>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</si>
  <si>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</si>
  <si>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</si>
  <si>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</si>
  <si>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</si>
  <si>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</si>
  <si>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</si>
  <si>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</si>
  <si>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</si>
  <si>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</si>
  <si>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</si>
  <si>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</si>
  <si>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</si>
  <si>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</si>
  <si>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</si>
  <si>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</si>
  <si>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</si>
  <si>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</si>
  <si>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</si>
  <si>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</si>
  <si>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</si>
  <si>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</si>
  <si>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</si>
  <si>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</si>
  <si>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</si>
  <si>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</si>
  <si>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</si>
  <si>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</si>
  <si>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</si>
  <si>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</si>
  <si>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</si>
  <si>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</si>
  <si>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</si>
  <si>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</si>
  <si>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</si>
  <si>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</si>
  <si>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</si>
  <si>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</si>
  <si>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</si>
  <si>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</si>
  <si>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</si>
  <si>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</si>
  <si>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</si>
  <si>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</si>
  <si>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</si>
  <si>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</si>
  <si>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</si>
  <si>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</si>
  <si>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</si>
  <si>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</si>
  <si>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</si>
  <si>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</si>
  <si>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</si>
  <si>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</si>
  <si>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</si>
  <si>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</si>
  <si>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</si>
  <si>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OG Fideri</t>
  </si>
  <si>
    <t>K-49 35-01-K00049_TRAFO-1 K06_42446529</t>
  </si>
  <si>
    <t>Yabani Hayvan Teması</t>
  </si>
  <si>
    <t>Uzun</t>
  </si>
  <si>
    <t>Şebeke işletmecisi</t>
  </si>
  <si>
    <t>Bildirimsiz</t>
  </si>
  <si>
    <t>01.03.2021 00:03:46</t>
  </si>
  <si>
    <t>01.03.2021 02:23:19</t>
  </si>
  <si>
    <t>Kullanıcı Bağlantı Hattı</t>
  </si>
  <si>
    <t>DAĞARLAR TR-2 45-73-M00600_945654702_945654702</t>
  </si>
  <si>
    <t>AG Havai Branşman Arızası</t>
  </si>
  <si>
    <t>01.03.2021 00:09:00</t>
  </si>
  <si>
    <t>01.03.2021 02:26:49</t>
  </si>
  <si>
    <t>AG Fideri</t>
  </si>
  <si>
    <t>SARMA KÖYÜ TR-1 45-71-M01526_43197465_56388143_56388143</t>
  </si>
  <si>
    <t>AG Pano Kol Sigorta Atığı</t>
  </si>
  <si>
    <t>01.03.2021 00:24:36</t>
  </si>
  <si>
    <t>01.03.2021 01:44:37</t>
  </si>
  <si>
    <t>AHMET DİRİK SULAMA GRUBU TR 35-27-M00266_DIREK TIPI TRAFO HUCRESI H01_2051810</t>
  </si>
  <si>
    <t>OG Sigorta Atması</t>
  </si>
  <si>
    <t>01.03.2021 00:51:57</t>
  </si>
  <si>
    <t>01.03.2021 03:00:05</t>
  </si>
  <si>
    <t>TM Fideri</t>
  </si>
  <si>
    <t>KARABAĞLAR TM 35-01-A00012_KARABAĞLAR-16 K40_2310511</t>
  </si>
  <si>
    <t>Manevra</t>
  </si>
  <si>
    <t>Kısa</t>
  </si>
  <si>
    <t>01.03.2021 00:58:53</t>
  </si>
  <si>
    <t>01.03.2021 01:00:17</t>
  </si>
  <si>
    <t>TR-36 45-77-L00036_945488060_945488060</t>
  </si>
  <si>
    <t>AG Box / Sdk Abone Çıkış Sigorta Atığı</t>
  </si>
  <si>
    <t>01.03.2021 01:53:45</t>
  </si>
  <si>
    <t>01.03.2021 03:12:03</t>
  </si>
  <si>
    <t>DM</t>
  </si>
  <si>
    <t>BOĞAZİÇİ İM 35-01-A00001_TR-3 GİRİŞ M05_2035322</t>
  </si>
  <si>
    <t>İletim</t>
  </si>
  <si>
    <t>Bildirimli</t>
  </si>
  <si>
    <t>01.03.2021 02:06:45</t>
  </si>
  <si>
    <t>01.03.2021 02:08:24</t>
  </si>
  <si>
    <t>Dağıtım Transformatörü</t>
  </si>
  <si>
    <t>M-2556 35-02-M02556_35-02-M02556_66108828</t>
  </si>
  <si>
    <t>01.03.2021 02:26:11</t>
  </si>
  <si>
    <t>01.03.2021 03:38:13</t>
  </si>
  <si>
    <t>K-3719 35-04-K03719_35-04-K03719_2355084</t>
  </si>
  <si>
    <t>AG Sigorta Atığı</t>
  </si>
  <si>
    <t>01.03.2021 02:28:09</t>
  </si>
  <si>
    <t>01.03.2021 03:50:17</t>
  </si>
  <si>
    <t>KARABAĞLAR TM 35-01-A00012_TR-B K26_2310499</t>
  </si>
  <si>
    <t>01.03.2021 03:05:00</t>
  </si>
  <si>
    <t>01.03.2021 03:11:52</t>
  </si>
  <si>
    <t>MORDOĞAN İM 35-21-A00002_PETLİNE BENZİNLİK L14_2061849</t>
  </si>
  <si>
    <t>OG Fider Açması</t>
  </si>
  <si>
    <t>01.03.2021 03:24:50</t>
  </si>
  <si>
    <t>01.03.2021 04:13:12</t>
  </si>
  <si>
    <t>MORDOĞAN TR-41 35-21-L00164_KÖRFEZ BALIKLIOVA TR-49 TR-50 L05_72179978</t>
  </si>
  <si>
    <t>01.03.2021 03:43:00</t>
  </si>
  <si>
    <t>01.03.2021 05:24:49</t>
  </si>
  <si>
    <t>AG Klemens Arızası</t>
  </si>
  <si>
    <t>01.03.2021 04:04:46</t>
  </si>
  <si>
    <t>01.03.2021 06:58:24</t>
  </si>
  <si>
    <t>PAYAMLI M-23 35-25-M00190_A_56355546_56355546</t>
  </si>
  <si>
    <t>AG Yük Ayırıcı Arızası</t>
  </si>
  <si>
    <t>01.03.2021 04:05:38</t>
  </si>
  <si>
    <t>01.03.2021 05:44:58</t>
  </si>
  <si>
    <t>01.03.2021 04:25:40</t>
  </si>
  <si>
    <t>01.03.2021 04:31:56</t>
  </si>
  <si>
    <t>Saha Dağıtım Kutusu (SDK)</t>
  </si>
  <si>
    <t>K-3719 35-04-K03719_B B1_60676438</t>
  </si>
  <si>
    <t>AG Yeraltı Kablo Arızası</t>
  </si>
  <si>
    <t>01.03.2021 05:26:06</t>
  </si>
  <si>
    <t>01.03.2021 11:04:23</t>
  </si>
  <si>
    <t>ALAŞEHİR TR-85 45-73-M00085_A_56395923_56395923</t>
  </si>
  <si>
    <t>AG Sehim Bozukluğu</t>
  </si>
  <si>
    <t>01.03.2021 06:36:49</t>
  </si>
  <si>
    <t>01.03.2021 09:18:46</t>
  </si>
  <si>
    <t>01.03.2021 06:57:34</t>
  </si>
  <si>
    <t>01.03.2021 09:31:00</t>
  </si>
  <si>
    <t>AHMETBEYLER DM 35-16-M00154_DAĞISTAN KÖK M03_72044316</t>
  </si>
  <si>
    <t>01.03.2021 06:58:55</t>
  </si>
  <si>
    <t>01.03.2021 07:43:59</t>
  </si>
  <si>
    <t>K-4712 35-02-K04712_912492358_912492358</t>
  </si>
  <si>
    <t>01.03.2021 06:59:57</t>
  </si>
  <si>
    <t>01.03.2021 16:08:13</t>
  </si>
  <si>
    <t>K-525 35-04-K00525_912565147_912565147</t>
  </si>
  <si>
    <t>AG Branşman Yeraltı Kablo Arızası</t>
  </si>
  <si>
    <t>01.03.2021 07:17:00</t>
  </si>
  <si>
    <t>01.03.2021 13:30:20</t>
  </si>
  <si>
    <t>KÖK</t>
  </si>
  <si>
    <t>MAHMUTLAR KÖK 45-74-M00100_MAHMUTLAR M02_72237057</t>
  </si>
  <si>
    <t>01.03.2021 07:21:37</t>
  </si>
  <si>
    <t>01.03.2021 08:07:50</t>
  </si>
  <si>
    <t>TAŞLIYATAK TR-2 35-31-L00365_47792044_56352980_56352980</t>
  </si>
  <si>
    <t>01.03.2021 07:24:36</t>
  </si>
  <si>
    <t>01.03.2021 10:29:17</t>
  </si>
  <si>
    <t>K-128 35-02-K00128_99939584_99939584</t>
  </si>
  <si>
    <t>01.03.2021 07:24:49</t>
  </si>
  <si>
    <t>01.03.2021 08:20:26</t>
  </si>
  <si>
    <t>L-37 YAT LİMANI 35-14-L00037_B B01_5846699</t>
  </si>
  <si>
    <t>01.03.2021 07:37:21</t>
  </si>
  <si>
    <t>01.03.2021 10:26:19</t>
  </si>
  <si>
    <t>ÇAVUŞOĞLU TR-1 45-71-M01820_DIREK TIPI TRAFO HUCRESI H01_2094690</t>
  </si>
  <si>
    <t>01.03.2021 07:46:50</t>
  </si>
  <si>
    <t>01.03.2021 11:25:39</t>
  </si>
  <si>
    <t>AYDIN OKAN SULAMA GRUBU 35-29-M00178_A_56360773_56360773</t>
  </si>
  <si>
    <t>01.03.2021 07:47:03</t>
  </si>
  <si>
    <t>01.03.2021 09:00:37</t>
  </si>
  <si>
    <t>SEYREKLİ TR-2 35-15-L00440_B_56370344_56370344</t>
  </si>
  <si>
    <t>AG Nötr İletken Kopması</t>
  </si>
  <si>
    <t>01.03.2021 07:51:17</t>
  </si>
  <si>
    <t>01.03.2021 10:01:37</t>
  </si>
  <si>
    <t>CABBAR FAKILI TR-4 45-73-M00641_A_56384722_56384722</t>
  </si>
  <si>
    <t>01.03.2021 07:57:01</t>
  </si>
  <si>
    <t>01.03.2021 09:26:20</t>
  </si>
  <si>
    <t>01.03.2021 08:16:03</t>
  </si>
  <si>
    <t>01.03.2021 08:23:38</t>
  </si>
  <si>
    <t>KÖSEDERE TR-1 35-21-L00124_953359173_953359173</t>
  </si>
  <si>
    <t>01.03.2021 08:17:38</t>
  </si>
  <si>
    <t>01.03.2021 13:33:46</t>
  </si>
  <si>
    <t>K-1402 35-01-K01402_C_56364412_56364412</t>
  </si>
  <si>
    <t>01.03.2021 08:17:41</t>
  </si>
  <si>
    <t>01.03.2021 16:41:17</t>
  </si>
  <si>
    <t>K-3372 35-01-K03372_910432971_910432971</t>
  </si>
  <si>
    <t>01.03.2021 08:25:52</t>
  </si>
  <si>
    <t>01.03.2021 09:12:03</t>
  </si>
  <si>
    <t>DAĞDERE DM 45-72-M00097_KARAGÖZLER M08_2106076</t>
  </si>
  <si>
    <t>01.03.2021 08:33:06</t>
  </si>
  <si>
    <t>01.03.2021 08:52:00</t>
  </si>
  <si>
    <t>SARUHANLI TR-6/A 45-80-M01200_956560189_956560189</t>
  </si>
  <si>
    <t>01.03.2021 08:35:00</t>
  </si>
  <si>
    <t>01.03.2021 13:03:48</t>
  </si>
  <si>
    <t>ÖRENCİK KAPAN TR-1 35-31-L00224_35-31-L00224_72233174</t>
  </si>
  <si>
    <t>AG Termik Açması</t>
  </si>
  <si>
    <t>01.03.2021 08:37:11</t>
  </si>
  <si>
    <t>01.03.2021 12:48:14</t>
  </si>
  <si>
    <t>TİYENLİ KÖK 45-85-M00004_TİYENLİ -  KAPASİTÖR M05_72102276</t>
  </si>
  <si>
    <t>01.03.2021 08:39:57</t>
  </si>
  <si>
    <t>01.03.2021 09:26:00</t>
  </si>
  <si>
    <t>M-910 35-09-M00910_97637115_97637115</t>
  </si>
  <si>
    <t>01.03.2021 08:45:39</t>
  </si>
  <si>
    <t>01.03.2021 17:39:35</t>
  </si>
  <si>
    <t>TİRE TR-2 35-29-M00465_950340295_950340295</t>
  </si>
  <si>
    <t>01.03.2021 08:48:46</t>
  </si>
  <si>
    <t>01.03.2021 10:25:20</t>
  </si>
  <si>
    <t>K-914 35-01-K00914_B_56375716_56375716</t>
  </si>
  <si>
    <t>AG Tel Kopuğu</t>
  </si>
  <si>
    <t>01.03.2021 08:51:37</t>
  </si>
  <si>
    <t>01.03.2021 12:19:00</t>
  </si>
  <si>
    <t>DEMİRCİ TM 45-74-A00001_HatBaşıAyırıcı_53135265 M15_53135265</t>
  </si>
  <si>
    <t>01.03.2021 08:52:10</t>
  </si>
  <si>
    <t>01.03.2021 10:36:40</t>
  </si>
  <si>
    <t>01.03.2021 08:52:19</t>
  </si>
  <si>
    <t>01.03.2021 08:53:15</t>
  </si>
  <si>
    <t>IŞIKLAR KÖK 45-73-M00467_HatBaşıAyırıcı_53135025 M07_53135025</t>
  </si>
  <si>
    <t>01.03.2021 08:53:04</t>
  </si>
  <si>
    <t>01.03.2021 10:09:05</t>
  </si>
  <si>
    <t>M-2748 35-01-M02748_35-01-M02748_67128221</t>
  </si>
  <si>
    <t>Şebeke Bakım Çalışması</t>
  </si>
  <si>
    <t>01.03.2021 08:57:15</t>
  </si>
  <si>
    <t>01.03.2021 15:06:05</t>
  </si>
  <si>
    <t>ÇAMURHAMAMI KÖK 45-78-L00230_YENİKÖY L03_2327767</t>
  </si>
  <si>
    <t>Müteahhit Çalışması</t>
  </si>
  <si>
    <t>01.03.2021 09:00:13</t>
  </si>
  <si>
    <t>01.03.2021 16:56:03</t>
  </si>
  <si>
    <t>MAVİKÖŞE TR-4 35-17-M00228_C_56356556_56356556</t>
  </si>
  <si>
    <t>Üçüncü Şahısların Vermiş Olduğu Hasarlar</t>
  </si>
  <si>
    <t>01.03.2021 09:01:00</t>
  </si>
  <si>
    <t>01.03.2021 09:27:01</t>
  </si>
  <si>
    <t>İZSU ÇALTI MAH. 35-24-M00117Ö_DIREK TIPI TRAFO HUCRESI H01_2042221</t>
  </si>
  <si>
    <t>TEİAŞ Hat Bakım Çalışması</t>
  </si>
  <si>
    <t>01.03.2021 09:01:07</t>
  </si>
  <si>
    <t>01.03.2021 17:11:29</t>
  </si>
  <si>
    <t>01.03.2021 09:01:30</t>
  </si>
  <si>
    <t>01.03.2021 09:03:59</t>
  </si>
  <si>
    <t>PAŞAKÖY TR-3 45-80-M00058_DAĞITIM TRAFO PAŞAKÖY TR-3 M06_72199643</t>
  </si>
  <si>
    <t>01.03.2021 09:01:38</t>
  </si>
  <si>
    <t>01.03.2021 10:31:24</t>
  </si>
  <si>
    <t>YENİ LİMAN TR-1 35-21-L00050_953368918_953368918</t>
  </si>
  <si>
    <t>01.03.2021 09:03:22</t>
  </si>
  <si>
    <t>01.03.2021 15:36:24</t>
  </si>
  <si>
    <t>_6934860_56377113_56377113</t>
  </si>
  <si>
    <t>01.03.2021 09:07:09</t>
  </si>
  <si>
    <t>01.03.2021 17:13:27</t>
  </si>
  <si>
    <t>TAYTAN OFİS KÖK 45-78-M00314_HatBaşıAyırıcı_53140187 M06_53140187</t>
  </si>
  <si>
    <t>01.03.2021 09:09:07</t>
  </si>
  <si>
    <t>01.03.2021 17:25:48</t>
  </si>
  <si>
    <t>TR-1-2/2 35-20-L00008_35-20-L00008_66513090</t>
  </si>
  <si>
    <t>01.03.2021 09:11:28</t>
  </si>
  <si>
    <t>01.03.2021 11:14:00</t>
  </si>
  <si>
    <t>_12344124_56374314_56374314</t>
  </si>
  <si>
    <t>01.03.2021 09:13:16</t>
  </si>
  <si>
    <t>01.03.2021 15:21:18</t>
  </si>
  <si>
    <t>M-204(DM-2/7) 35-09-M00204_M-1531 M03_45129544</t>
  </si>
  <si>
    <t>01.03.2021 09:13:22</t>
  </si>
  <si>
    <t>01.03.2021 15:08:50</t>
  </si>
  <si>
    <t>01.03.2021 09:14:33</t>
  </si>
  <si>
    <t>01.03.2021 09:24:38</t>
  </si>
  <si>
    <t>AĞAÇ İŞLERİ KÖK-2 (M-703) 35-22-M00125_AĞAÇ SANAYİ TR-1/TR-2 M03_72110741</t>
  </si>
  <si>
    <t>01.03.2021 09:21:33</t>
  </si>
  <si>
    <t>01.03.2021 10:28:03</t>
  </si>
  <si>
    <t>K-4136 35-07-K04136_B_56382390_56382390</t>
  </si>
  <si>
    <t>01.03.2021 09:22:00</t>
  </si>
  <si>
    <t>01.03.2021 11:55:28</t>
  </si>
  <si>
    <t>TR-122 ZEYTİNALANI 35-19-L00122_6746431_56378103_56378103</t>
  </si>
  <si>
    <t>01.03.2021 09:22:41</t>
  </si>
  <si>
    <t>01.03.2021 10:18:31</t>
  </si>
  <si>
    <t>BALIKLIOVA TR-3 35-19-L00324_10559050_60982329_60982329</t>
  </si>
  <si>
    <t>01.03.2021 09:23:54</t>
  </si>
  <si>
    <t>01.03.2021 18:13:37</t>
  </si>
  <si>
    <t>KARAOBA ÇİFTE KUYULAR TR-2 35-32-L00060_DIREK TIPI TRAFO HUCRESI H01_2045035</t>
  </si>
  <si>
    <t>01.03.2021 09:25:47</t>
  </si>
  <si>
    <t>01.03.2021 17:01:07</t>
  </si>
  <si>
    <t>K-579 35-02-K00579_A_56375596_56375596</t>
  </si>
  <si>
    <t>01.03.2021 17:56:54</t>
  </si>
  <si>
    <t>DERBENT İM-DM 45-83-A00004_HatBaşıAyırıcı_53137173 L06_53137173</t>
  </si>
  <si>
    <t>01.03.2021 09:32:21</t>
  </si>
  <si>
    <t>01.03.2021 15:41:00</t>
  </si>
  <si>
    <t>TR-39 35-16-L00039_953332227_953332227</t>
  </si>
  <si>
    <t>01.03.2021 09:33:19</t>
  </si>
  <si>
    <t>01.03.2021 10:18:25</t>
  </si>
  <si>
    <t>L-433 ATİLLA BAYIR TRAFO 35-18-L00433_9108675_56372629_56372629</t>
  </si>
  <si>
    <t>01.03.2021 09:34:33</t>
  </si>
  <si>
    <t>01.03.2021 17:40:54</t>
  </si>
  <si>
    <t>GÜLBAHÇE İM 35-19-A00006_GÜLBAHÇE L02_72213957</t>
  </si>
  <si>
    <t>01.03.2021 09:35:37</t>
  </si>
  <si>
    <t>01.03.2021 09:49:09</t>
  </si>
  <si>
    <t>TR-1/10 45-72-M00010_DAĞITIM TRAFOSU TR-1/10 M04_66462212</t>
  </si>
  <si>
    <t>OG Atlama(Jumper) Arızası</t>
  </si>
  <si>
    <t>01.03.2021 09:35:44</t>
  </si>
  <si>
    <t>01.03.2021 12:15:31</t>
  </si>
  <si>
    <t>MAHMUTLAR KÖK 45-74-M00100_MAHMUTLAR-M02 M02_72237034</t>
  </si>
  <si>
    <t>01.03.2021 09:37:40</t>
  </si>
  <si>
    <t>01.03.2021 18:24:47</t>
  </si>
  <si>
    <t>YENİ FOÇA TR-29 35-23-M00029_950426194_950426194</t>
  </si>
  <si>
    <t>01.03.2021 09:38:54</t>
  </si>
  <si>
    <t>01.03.2021 12:53:13</t>
  </si>
  <si>
    <t>MORDOĞAN TR-38 35-21-L00165_MORDOĞAN TR-41 L04_72182264</t>
  </si>
  <si>
    <t>OG Atlama Arızası</t>
  </si>
  <si>
    <t>01.03.2021 09:39:08</t>
  </si>
  <si>
    <t>01.03.2021 11:19:16</t>
  </si>
  <si>
    <t>HOŞCALAR TR-1 45-74-M00106_45-74-M00106_2366752</t>
  </si>
  <si>
    <t>01.03.2021 09:42:18</t>
  </si>
  <si>
    <t>01.03.2021 14:41:15</t>
  </si>
  <si>
    <t>BÜYÜKKALE TR-3 35-29-L00667_93542490_93542490</t>
  </si>
  <si>
    <t>01.03.2021 09:49:44</t>
  </si>
  <si>
    <t>01.03.2021 11:36:05</t>
  </si>
  <si>
    <t>AKHİSAR İM 45-72-A00001_TR-1/13 M14_2308507</t>
  </si>
  <si>
    <t>01.03.2021 09:52:47</t>
  </si>
  <si>
    <t>01.03.2021 10:22:25</t>
  </si>
  <si>
    <t>K-768 35-01-K00768_910650010_910650010</t>
  </si>
  <si>
    <t>01.03.2021 09:53:31</t>
  </si>
  <si>
    <t>01.03.2021 11:26:33</t>
  </si>
  <si>
    <t>BALIKLIOVA TR-2 35-19-L00272_35-19-L00272_2350461</t>
  </si>
  <si>
    <t>01.03.2021 09:58:03</t>
  </si>
  <si>
    <t>01.03.2021 18:15:14</t>
  </si>
  <si>
    <t>ÇUKURALTI M-14 35-25-M00060_ÇUKURALTI M-15 M03_72123885</t>
  </si>
  <si>
    <t>01.03.2021 09:58:23</t>
  </si>
  <si>
    <t>01.03.2021 10:34:36</t>
  </si>
  <si>
    <t>SERİNYAYLA DAŞ MAH.TR 45-73-M00881_45-73-M00881_2353808</t>
  </si>
  <si>
    <t>01.03.2021 10:00:17</t>
  </si>
  <si>
    <t>01.03.2021 11:23:37</t>
  </si>
  <si>
    <t>01.03.2021 10:03:31</t>
  </si>
  <si>
    <t>01.03.2021 10:05:15</t>
  </si>
  <si>
    <t>IŞIKLAR KÖK 45-73-M00467_BAKLACI M02_67094230</t>
  </si>
  <si>
    <t>01.03.2021 10:05:27</t>
  </si>
  <si>
    <t>01.03.2021 10:06:37</t>
  </si>
  <si>
    <t>L-106 İHSANİYE 35-14-L00106_9145551_56377274_56377274</t>
  </si>
  <si>
    <t>AG Direk Kırılması</t>
  </si>
  <si>
    <t>01.03.2021 10:08:00</t>
  </si>
  <si>
    <t>01.03.2021 11:16:48</t>
  </si>
  <si>
    <t>İRİMAĞZI TR-22 35-15-L00699_35-15-L00699_2350735</t>
  </si>
  <si>
    <t>01.03.2021 10:12:06</t>
  </si>
  <si>
    <t>01.03.2021 18:26:54</t>
  </si>
  <si>
    <t>TR-150 45-78-M00150_TR-172 M03_61206554</t>
  </si>
  <si>
    <t>01.03.2021 10:14:25</t>
  </si>
  <si>
    <t>01.03.2021 14:00:12</t>
  </si>
  <si>
    <t>K-4567 35-02-K04567_B_56363126_56363126</t>
  </si>
  <si>
    <t>01.03.2021 10:14:45</t>
  </si>
  <si>
    <t>01.03.2021 17:54:33</t>
  </si>
  <si>
    <t>K-4567 35-02-K04567_A_56362802_56362802</t>
  </si>
  <si>
    <t>01.03.2021 10:19:22</t>
  </si>
  <si>
    <t>01.03.2021 17:52:37</t>
  </si>
  <si>
    <t>DM-15/2 KEÇİLİKÖY 45-71-M00646_953179635_953179635</t>
  </si>
  <si>
    <t>01.03.2021 10:19:47</t>
  </si>
  <si>
    <t>01.03.2021 15:28:11</t>
  </si>
  <si>
    <t>DM-18/08 45-71-M00257_D d5b_44500664</t>
  </si>
  <si>
    <t>01.03.2021 10:22:08</t>
  </si>
  <si>
    <t>01.03.2021 15:42:06</t>
  </si>
  <si>
    <t>DM-5 45-71-M00947_45-71-M00947_66502236</t>
  </si>
  <si>
    <t>01.03.2021 10:24:31</t>
  </si>
  <si>
    <t>01.03.2021 12:09:21</t>
  </si>
  <si>
    <t>KİBAR KÖYÜ TR-2 35-31-L00313_47904709_56386460_56386460</t>
  </si>
  <si>
    <t>01.03.2021 10:24:46</t>
  </si>
  <si>
    <t>01.03.2021 11:04:10</t>
  </si>
  <si>
    <t>KIYMIK TR-1 45-75-M00111_A_56389785_56389785</t>
  </si>
  <si>
    <t>01.03.2021 10:28:28</t>
  </si>
  <si>
    <t>01.03.2021 15:38:01</t>
  </si>
  <si>
    <t>DEMİRCİLİ DM 35-15-L00895_SEYREKLİ L07_2115246</t>
  </si>
  <si>
    <t>01.03.2021 10:29:35</t>
  </si>
  <si>
    <t>01.03.2021 19:44:49</t>
  </si>
  <si>
    <t>OZANCA TR-1 45-85-L00214_A_56395710_56395710</t>
  </si>
  <si>
    <t>01.03.2021 10:30:00</t>
  </si>
  <si>
    <t>01.03.2021 11:57:54</t>
  </si>
  <si>
    <t>TİRE İM-DM-1 35-29-A00001_YENİÇİFTLİK M18_2059040</t>
  </si>
  <si>
    <t>01.03.2021 10:31:52</t>
  </si>
  <si>
    <t>01.03.2021 10:35:06</t>
  </si>
  <si>
    <t>SAĞANCI SULAMA TR-2 35-16-L00318_DIREK TIPI TRAFO HUCRESI H01_2039497</t>
  </si>
  <si>
    <t>OG Ayırıcı Arızası</t>
  </si>
  <si>
    <t>01.03.2021 10:36:54</t>
  </si>
  <si>
    <t>01.03.2021 11:45:03</t>
  </si>
  <si>
    <t>TR-136 35-16-L00136_953318849_953318849</t>
  </si>
  <si>
    <t>01.03.2021 10:37:13</t>
  </si>
  <si>
    <t>01.03.2021 19:49:23</t>
  </si>
  <si>
    <t>M-1901 OĞLANANASI TR-11 35-22-M00644_955285184_955285184</t>
  </si>
  <si>
    <t>01.03.2021 10:41:09</t>
  </si>
  <si>
    <t>01.03.2021 12:31:15</t>
  </si>
  <si>
    <t>SOMA DM-1 45-82-M00050_TR-7/2 M11_60207311</t>
  </si>
  <si>
    <t>01.03.2021 10:42:26</t>
  </si>
  <si>
    <t>01.03.2021 10:47:34</t>
  </si>
  <si>
    <t>L-286 35-18-L00286_950452385_950452385</t>
  </si>
  <si>
    <t>01.03.2021 10:45:34</t>
  </si>
  <si>
    <t>01.03.2021 11:34:51</t>
  </si>
  <si>
    <t>K-288 35-04-K00288_35-04-K00288_2359421</t>
  </si>
  <si>
    <t>01.03.2021 10:45:55</t>
  </si>
  <si>
    <t>01.03.2021 15:12:47</t>
  </si>
  <si>
    <t>ULUCAK DM-2/10 35-27-M00337_ULUCAK DM-2/3 M02_72171221</t>
  </si>
  <si>
    <t>01.03.2021 10:49:15</t>
  </si>
  <si>
    <t>01.03.2021 12:01:50</t>
  </si>
  <si>
    <t>M-976 35-03-M00976_35-03-M00976_41944771</t>
  </si>
  <si>
    <t>01.03.2021 10:52:07</t>
  </si>
  <si>
    <t>01.03.2021 15:14:25</t>
  </si>
  <si>
    <t>KARAAĞAÇ DEDEBAŞI TR-1 45-75-M00229_C_56386722_56386722</t>
  </si>
  <si>
    <t>01.03.2021 10:52:48</t>
  </si>
  <si>
    <t>01.03.2021 13:20:44</t>
  </si>
  <si>
    <t>TR-58 35-19-L00058_C_56373601_56373601</t>
  </si>
  <si>
    <t>01.03.2021 10:56:13</t>
  </si>
  <si>
    <t>01.03.2021 12:01:08</t>
  </si>
  <si>
    <t>K-3269 35-08-K03269_B b1_5854551</t>
  </si>
  <si>
    <t>AG Direkten Kesme Açma</t>
  </si>
  <si>
    <t>01.03.2021 10:59:00</t>
  </si>
  <si>
    <t>01.03.2021 12:52:20</t>
  </si>
  <si>
    <t>TR-2/90 45-83-L00090_955177335_955177335</t>
  </si>
  <si>
    <t>01.03.2021 11:00:22</t>
  </si>
  <si>
    <t>01.03.2021 13:32:48</t>
  </si>
  <si>
    <t>OG Kesici Arızası</t>
  </si>
  <si>
    <t>01.03.2021 11:02:00</t>
  </si>
  <si>
    <t>01.03.2021 11:43:46</t>
  </si>
  <si>
    <t>HAMAM TR-2 35-29-L00501_950383576_950383576</t>
  </si>
  <si>
    <t>01.03.2021 11:03:00</t>
  </si>
  <si>
    <t>01.03.2021 13:39:42</t>
  </si>
  <si>
    <t>ULUKENT DM-4/17 35-28-M00053_G g1_5769612</t>
  </si>
  <si>
    <t>01.03.2021 11:08:00</t>
  </si>
  <si>
    <t>01.03.2021 13:14:46</t>
  </si>
  <si>
    <t>01.03.2021 11:15:00</t>
  </si>
  <si>
    <t>01.03.2021 17:36:34</t>
  </si>
  <si>
    <t>BAĞALAN TR-1 35-24-M00077_955223102_955223102</t>
  </si>
  <si>
    <t>01.03.2021 11:16:03</t>
  </si>
  <si>
    <t>01.03.2021 15:47:09</t>
  </si>
  <si>
    <t>FOÇA M-267 35-23-M00267_962492919_962492919</t>
  </si>
  <si>
    <t>01.03.2021 11:16:12</t>
  </si>
  <si>
    <t>01.03.2021 13:42:50</t>
  </si>
  <si>
    <t>TR-1/14 45-72-M00014_DAĞITIM TRAFOSU TR-1/14 M04_66509368</t>
  </si>
  <si>
    <t>01.03.2021 11:16:29</t>
  </si>
  <si>
    <t>01.03.2021 11:30:00</t>
  </si>
  <si>
    <t>M-2639 35-03-M02639_ÖZEL SDP_5824063</t>
  </si>
  <si>
    <t>01.03.2021 11:17:50</t>
  </si>
  <si>
    <t>01.03.2021 16:24:35</t>
  </si>
  <si>
    <t>KARAKUYU-6 35-26-M00445_9535470_56358139_56358139</t>
  </si>
  <si>
    <t>01.03.2021 11:23:00</t>
  </si>
  <si>
    <t>01.03.2021 12:55:02</t>
  </si>
  <si>
    <t>GÜMÜLDÜR M-37 35-25-M00037_DIREK TIPI TRAFO HUCRESI H01_2114732</t>
  </si>
  <si>
    <t>01.03.2021 11:25:00</t>
  </si>
  <si>
    <t>01.03.2021 12:06:15</t>
  </si>
  <si>
    <t>GÜMÜLDÜR M-36 35-25-M00036_DIREK TIPI TRAFO HUCRESI H01_2114731</t>
  </si>
  <si>
    <t>01.03.2021 11:26:00</t>
  </si>
  <si>
    <t>01.03.2021 12:01:11</t>
  </si>
  <si>
    <t>SARMA KÖYÜ TR-1 45-71-M01526_43197433_56388128_56388128</t>
  </si>
  <si>
    <t>01.03.2021 11:27:09</t>
  </si>
  <si>
    <t>01.03.2021 13:38:34</t>
  </si>
  <si>
    <t>TR-27 35-19-L00027_953703892_953703892</t>
  </si>
  <si>
    <t>01.03.2021 11:28:41</t>
  </si>
  <si>
    <t>01.03.2021 14:43:13</t>
  </si>
  <si>
    <t>DM-1/25-A 35-29-M00102_48345634_56406448_56406448</t>
  </si>
  <si>
    <t>01.03.2021 11:35:07</t>
  </si>
  <si>
    <t>01.03.2021 12:17:50</t>
  </si>
  <si>
    <t>ÇAYBAŞI DM-1/19 35-26-M00182_7696853_56358755_56358755</t>
  </si>
  <si>
    <t>01.03.2021 11:35:08</t>
  </si>
  <si>
    <t>01.03.2021 13:51:54</t>
  </si>
  <si>
    <t>ÇANDARLI DM-TR-20 35-30-M00020_BERGAMA-1 M11_72352932</t>
  </si>
  <si>
    <t>01.03.2021 11:35:17</t>
  </si>
  <si>
    <t>01.03.2021 12:13:00</t>
  </si>
  <si>
    <t>YEŞİLYURT TR-18 45-73-M00489_45-73-M00489_2352770</t>
  </si>
  <si>
    <t>01.03.2021 11:38:00</t>
  </si>
  <si>
    <t>01.03.2021 12:00:44</t>
  </si>
  <si>
    <t>KEMİKLİDERE KÖK 45-80-M00108_KAPAKLI DM  GİRİŞ M04_2086357</t>
  </si>
  <si>
    <t>01.03.2021 11:38:07</t>
  </si>
  <si>
    <t>01.03.2021 11:43:07</t>
  </si>
  <si>
    <t>DM-2/9(TR-254) 35-19-L00254_956668250_956668250</t>
  </si>
  <si>
    <t>01.03.2021 11:42:27</t>
  </si>
  <si>
    <t>01.03.2021 18:16:52</t>
  </si>
  <si>
    <t>TR-55 KÖK 35-19-M00055_976783755_976783755</t>
  </si>
  <si>
    <t>01.03.2021 11:42:44</t>
  </si>
  <si>
    <t>ARIKBAŞI TR-2 35-20-L00219_955199866_955199866</t>
  </si>
  <si>
    <t>01.03.2021 11:45:57</t>
  </si>
  <si>
    <t>01.03.2021 13:47:27</t>
  </si>
  <si>
    <t>KARAYAĞCI YANIKDAĞ TR-2 45-75-M00194_B_56384563_56384563</t>
  </si>
  <si>
    <t>01.03.2021 11:46:54</t>
  </si>
  <si>
    <t>01.03.2021 14:45:57</t>
  </si>
  <si>
    <t>KARAAZMAK TR-1 45-83-M00641_DIREK TIPI TRAFO HUCRESI H01_2112251</t>
  </si>
  <si>
    <t>OG Trafo Arızası</t>
  </si>
  <si>
    <t>01.03.2021 11:50:00</t>
  </si>
  <si>
    <t>01.03.2021 14:33:47</t>
  </si>
  <si>
    <t>TR-142 35-26-M00142_956613958_956613958</t>
  </si>
  <si>
    <t>01.03.2021 11:50:30</t>
  </si>
  <si>
    <t>01.03.2021 13:04:54</t>
  </si>
  <si>
    <t>TİYENLİ TR-3/1 45-85-M00093_C_56405068_56405068</t>
  </si>
  <si>
    <t>01.03.2021 11:54:00</t>
  </si>
  <si>
    <t>01.03.2021 15:48:25</t>
  </si>
  <si>
    <t>KARAREİS KÖK 35-19-M00442_KARAREİS M02_72153263</t>
  </si>
  <si>
    <t>01.03.2021 11:54:49</t>
  </si>
  <si>
    <t>01.03.2021 14:32:13</t>
  </si>
  <si>
    <t>BEŞPINARLAR KÖYÜ TR-1 35-27-M00413_98645464_98645464</t>
  </si>
  <si>
    <t>01.03.2021 11:55:12</t>
  </si>
  <si>
    <t>01.03.2021 15:49:28</t>
  </si>
  <si>
    <t>DM-05/02 45-71-M00048_DAĞITIM TRAFOSU M05_66503091</t>
  </si>
  <si>
    <t>01.03.2021 11:55:19</t>
  </si>
  <si>
    <t>01.03.2021 12:28:59</t>
  </si>
  <si>
    <t>K-3943 35-07-K03943_ÖZEL SDP_5844583</t>
  </si>
  <si>
    <t>01.03.2021 11:58:42</t>
  </si>
  <si>
    <t>01.03.2021 12:48:08</t>
  </si>
  <si>
    <t>TİRE TR-2 35-29-M00465_950336451_950336451</t>
  </si>
  <si>
    <t>01.03.2021 12:05:57</t>
  </si>
  <si>
    <t>01.03.2021 13:56:28</t>
  </si>
  <si>
    <t>K-3074 35-04-K03074_E_56359257_56359257</t>
  </si>
  <si>
    <t>01.03.2021 12:09:42</t>
  </si>
  <si>
    <t>01.03.2021 13:47:21</t>
  </si>
  <si>
    <t>KÖSELER TR-1 35-15-L00471_950376734_950376734</t>
  </si>
  <si>
    <t>01.03.2021 12:10:56</t>
  </si>
  <si>
    <t>01.03.2021 14:53:06</t>
  </si>
  <si>
    <t>TR-25 35-22-M00025_955266711_955266711</t>
  </si>
  <si>
    <t>01.03.2021 12:15:00</t>
  </si>
  <si>
    <t>01.03.2021 15:43:13</t>
  </si>
  <si>
    <t>ADAKÜRE KÖYÜ TR-2 35-32-L00083_946416768_946416768</t>
  </si>
  <si>
    <t>01.03.2021 12:16:00</t>
  </si>
  <si>
    <t>01.03.2021 13:15:37</t>
  </si>
  <si>
    <t>DM-14/22 45-71-M00545_953242436_953242436</t>
  </si>
  <si>
    <t>01.03.2021 12:23:16</t>
  </si>
  <si>
    <t>01.03.2021 13:38:31</t>
  </si>
  <si>
    <t>M-2249 HASAN MALAY 35-02-M02249Ö_99811511_99811511</t>
  </si>
  <si>
    <t>01.03.2021 12:29:20</t>
  </si>
  <si>
    <t>01.03.2021 14:35:56</t>
  </si>
  <si>
    <t>ULUKENT DM-4/16 35-28-M00823_DAĞITIM TRAFOSU M02_56277538</t>
  </si>
  <si>
    <t>01.03.2021 12:30:45</t>
  </si>
  <si>
    <t>01.03.2021 15:15:01</t>
  </si>
  <si>
    <t>ARIKBAŞI TR-2 35-20-L00219_35-20-L00219_2360205</t>
  </si>
  <si>
    <t>01.03.2021 12:34:00</t>
  </si>
  <si>
    <t>01.03.2021 15:36:37</t>
  </si>
  <si>
    <t>L-332 SERKANKENT 35-18-L00332_950450203_950450203</t>
  </si>
  <si>
    <t>01.03.2021 12:36:06</t>
  </si>
  <si>
    <t>01.03.2021 14:06:03</t>
  </si>
  <si>
    <t>ÇAKIRLAR TR-1 35-16-L00252_47540432_56397451_56397451</t>
  </si>
  <si>
    <t>01.03.2021 12:50:51</t>
  </si>
  <si>
    <t>01.03.2021 14:28:35</t>
  </si>
  <si>
    <t>GÜMÜLDÜR M-44 35-25-M00044_DIREK TIPI TRAFO HUCRESI H01_2114870</t>
  </si>
  <si>
    <t>01.03.2021 12:51:00</t>
  </si>
  <si>
    <t>01.03.2021 13:22:06</t>
  </si>
  <si>
    <t>M-2958 35-04-M02958_913035304_913035304</t>
  </si>
  <si>
    <t>01.03.2021 12:51:33</t>
  </si>
  <si>
    <t>01.03.2021 14:41:09</t>
  </si>
  <si>
    <t>TR-81 35-19-L00081_956690436_956690436</t>
  </si>
  <si>
    <t>01.03.2021 12:54:25</t>
  </si>
  <si>
    <t>01.03.2021 18:59:11</t>
  </si>
  <si>
    <t>TR-1/77 45-72-M00077_DAĞITIM TRAFOSU TR-1/77 M06_2100753</t>
  </si>
  <si>
    <t>01.03.2021 12:58:43</t>
  </si>
  <si>
    <t>01.03.2021 13:18:21</t>
  </si>
  <si>
    <t>KAPANCI KÖK 45-78-L00229_HatBaşıAyırıcı_74639560 L02_74639560</t>
  </si>
  <si>
    <t>01.03.2021 13:02:17</t>
  </si>
  <si>
    <t>01.03.2021 15:50:54</t>
  </si>
  <si>
    <t>DM-3/10 35-29-M00483_949086628_949086628</t>
  </si>
  <si>
    <t>01.03.2021 13:03:40</t>
  </si>
  <si>
    <t>01.03.2021 18:14:37</t>
  </si>
  <si>
    <t>DM-3/30 45-71-M00084_953183686_953183686</t>
  </si>
  <si>
    <t>01.03.2021 13:07:43</t>
  </si>
  <si>
    <t>01.03.2021 20:44:23</t>
  </si>
  <si>
    <t>TR-84 35-19-L00084_956670530_956670530</t>
  </si>
  <si>
    <t>01.03.2021 13:08:55</t>
  </si>
  <si>
    <t>01.03.2021 19:29:06</t>
  </si>
  <si>
    <t>K-339 35-02-K00339_912572346_912572346</t>
  </si>
  <si>
    <t>01.03.2021 13:09:16</t>
  </si>
  <si>
    <t>01.03.2021 15:06:06</t>
  </si>
  <si>
    <t>VEZİROĞLU TR-1 45-71-M01034_A_56400295_56400295</t>
  </si>
  <si>
    <t>01.03.2021 13:23:24</t>
  </si>
  <si>
    <t>01.03.2021 15:20:45</t>
  </si>
  <si>
    <t>TR-156 35-15-L00156_C_56372457_56372457</t>
  </si>
  <si>
    <t>Yangın</t>
  </si>
  <si>
    <t>01.03.2021 13:28:08</t>
  </si>
  <si>
    <t>01.03.2021 17:59:35</t>
  </si>
  <si>
    <t>MEHMET  EROL VE ARK. T-SULAMA GRB. 35-13-L00134_C_56381393_56381393</t>
  </si>
  <si>
    <t>01.03.2021 13:29:51</t>
  </si>
  <si>
    <t>01.03.2021 15:55:43</t>
  </si>
  <si>
    <t>DOĞANCI TR-13 35-31-L00368_47904260_56392349_56392349</t>
  </si>
  <si>
    <t>01.03.2021 13:33:10</t>
  </si>
  <si>
    <t>01.03.2021 14:26:36</t>
  </si>
  <si>
    <t>TR-11(M-711) 35-30-M00711_955296937_955296937</t>
  </si>
  <si>
    <t>01.03.2021 13:40:00</t>
  </si>
  <si>
    <t>01.03.2021 15:44:04</t>
  </si>
  <si>
    <t>K-2438 35-01-K02438_910901969_910901969</t>
  </si>
  <si>
    <t>01.03.2021 13:47:10</t>
  </si>
  <si>
    <t>01.03.2021 18:02:22</t>
  </si>
  <si>
    <t>AG Direk Değişimi</t>
  </si>
  <si>
    <t>01.03.2021 13:49:00</t>
  </si>
  <si>
    <t>01.03.2021 15:28:45</t>
  </si>
  <si>
    <t>GÜLBAHÇE TR-21 (TR-280) 35-19-L00280_956690948_956690948</t>
  </si>
  <si>
    <t>01.03.2021 13:49:28</t>
  </si>
  <si>
    <t>01.03.2021 20:09:34</t>
  </si>
  <si>
    <t>HALİL İBİLOĞLU SULAMA GRUBU 35-29-M00294_DIREK TIPI TRAFO HUCRESI H01_2068525</t>
  </si>
  <si>
    <t>01.03.2021 13:53:24</t>
  </si>
  <si>
    <t>01.03.2021 18:29:58</t>
  </si>
  <si>
    <t>M-2008 35-02-M02008_913075360_913075360</t>
  </si>
  <si>
    <t>01.03.2021 13:54:07</t>
  </si>
  <si>
    <t>01.03.2021 17:13:21</t>
  </si>
  <si>
    <t>YENİ FOÇA TR-9 35-23-M00009_950413904_950413904</t>
  </si>
  <si>
    <t>01.03.2021 13:55:56</t>
  </si>
  <si>
    <t>01.03.2021 14:52:50</t>
  </si>
  <si>
    <t>TR-2/119-1 45-83-M00717_955153802_955153802</t>
  </si>
  <si>
    <t>01.03.2021 13:56:20</t>
  </si>
  <si>
    <t>01.03.2021 15:54:51</t>
  </si>
  <si>
    <t>SÜLEYMANLI KÖK 45-72-L00299_KÖYLER ÇIKIŞI L03_2331423</t>
  </si>
  <si>
    <t>01.03.2021 13:58:00</t>
  </si>
  <si>
    <t>01.03.2021 14:22:37</t>
  </si>
  <si>
    <t>BEYLER ÇAYIRI TR-1 35-16-M00162_DIREK TIPI TRAFO HUCRESI H01_2044852</t>
  </si>
  <si>
    <t>01.03.2021 13:58:57</t>
  </si>
  <si>
    <t>01.03.2021 15:27:35</t>
  </si>
  <si>
    <t>SARIGÖL DM 45-79-M00069_HatBaşıAyırıcı_53134927 M05_53134927</t>
  </si>
  <si>
    <t>01.03.2021 14:03:00</t>
  </si>
  <si>
    <t>01.03.2021 15:25:27</t>
  </si>
  <si>
    <t>TR-1/50 45-72-M00050_DIREK TIPI TRAFO HUCRESI H01_2102402</t>
  </si>
  <si>
    <t>01.03.2021 14:18:02</t>
  </si>
  <si>
    <t>L-476 MAMURBABA YENİ KABİN 35-18-L00476_950451138_950451138</t>
  </si>
  <si>
    <t>01.03.2021 14:09:25</t>
  </si>
  <si>
    <t>01.03.2021 15:51:08</t>
  </si>
  <si>
    <t>KABAKUM BANKACILAR TR-4 35-30-M00210_C_56403790_56403790</t>
  </si>
  <si>
    <t>01.03.2021 14:14:46</t>
  </si>
  <si>
    <t>01.03.2021 15:42:27</t>
  </si>
  <si>
    <t>URGANLI TR-2 45-83-M00570_TR-3 M05_2328752</t>
  </si>
  <si>
    <t>01.03.2021 14:21:07</t>
  </si>
  <si>
    <t>01.03.2021 18:57:06</t>
  </si>
  <si>
    <t>TR-132 35-16-L00132_953317165_953317165</t>
  </si>
  <si>
    <t>01.03.2021 14:32:00</t>
  </si>
  <si>
    <t>01.03.2021 15:33:46</t>
  </si>
  <si>
    <t>KEMENLER TR-1 35-15-L00094__72373311_72373311</t>
  </si>
  <si>
    <t>01.03.2021 14:34:45</t>
  </si>
  <si>
    <t>01.03.2021 17:36:19</t>
  </si>
  <si>
    <t>K-3920 35-08-K03920_D_56377375_56377375</t>
  </si>
  <si>
    <t>01.03.2021 14:41:00</t>
  </si>
  <si>
    <t>01.03.2021 17:59:15</t>
  </si>
  <si>
    <t>AŞAĞICUMA DM 35-16-M00103_OKÇULAR M02_72040416</t>
  </si>
  <si>
    <t>01.03.2021 14:42:07</t>
  </si>
  <si>
    <t>02.03.2021 02:16:00</t>
  </si>
  <si>
    <t>KUŞÇUBURUN-2 35-26-M00537_7827605_56360802_56360802</t>
  </si>
  <si>
    <t>01.03.2021 14:57:00</t>
  </si>
  <si>
    <t>01.03.2021 15:36:29</t>
  </si>
  <si>
    <t>BÜYÜKBELEN KÖK 45-80-M00066_BELEN ŞEHİR-2 M05_72191840</t>
  </si>
  <si>
    <t>01.03.2021 14:58:09</t>
  </si>
  <si>
    <t>01.03.2021 16:58:56</t>
  </si>
  <si>
    <t>TR-2/24 45-72-L00024_DAĞITIM TRAFOSU TR-2/24 L04_66451295</t>
  </si>
  <si>
    <t>01.03.2021 14:59:18</t>
  </si>
  <si>
    <t>01.03.2021 15:13:49</t>
  </si>
  <si>
    <t>ÖZTİNOKS MADENİ EŞYA ÖZEL TR 35-21-L00063Ö_DIREK TIPI TRAFO HUCRESI H01_2084489</t>
  </si>
  <si>
    <t>01.03.2021 15:03:57</t>
  </si>
  <si>
    <t>01.03.2021 17:22:04</t>
  </si>
  <si>
    <t>TR-84 35-19-L00084_956665417_956665417</t>
  </si>
  <si>
    <t>01.03.2021 15:19:48</t>
  </si>
  <si>
    <t>01.03.2021 18:07:06</t>
  </si>
  <si>
    <t>_B_56389507_56389507</t>
  </si>
  <si>
    <t>01.03.2021 15:22:59</t>
  </si>
  <si>
    <t>01.03.2021 17:11:35</t>
  </si>
  <si>
    <t>01.03.2021 15:25:56</t>
  </si>
  <si>
    <t>02.03.2021 01:23:45</t>
  </si>
  <si>
    <t>ULUCAK DM-2/14 35-27-M00332_98794394_98794394</t>
  </si>
  <si>
    <t>01.03.2021 15:33:51</t>
  </si>
  <si>
    <t>01.03.2021 17:56:59</t>
  </si>
  <si>
    <t>K-753 35-04-K00753_35-04-K00753_2373955</t>
  </si>
  <si>
    <t>AG Hatta Ağaç Kesimi</t>
  </si>
  <si>
    <t>01.03.2021 15:35:37</t>
  </si>
  <si>
    <t>01.03.2021 16:04:08</t>
  </si>
  <si>
    <t>TR-142 35-15-L00142_950353272_950353272</t>
  </si>
  <si>
    <t>01.03.2021 15:40:00</t>
  </si>
  <si>
    <t>01.03.2021 16:04:18</t>
  </si>
  <si>
    <t>M-337 35-02-M00337_910056524_910056524</t>
  </si>
  <si>
    <t>01.03.2021 15:53:51</t>
  </si>
  <si>
    <t>01.03.2021 18:05:45</t>
  </si>
  <si>
    <t>TR-2/98 45-83-M00780_48125308_65510000_65510000</t>
  </si>
  <si>
    <t>01.03.2021 15:57:12</t>
  </si>
  <si>
    <t>01.03.2021 17:06:17</t>
  </si>
  <si>
    <t>ÇOBANKÖY KÖK 35-29-L00066_HAMAMKÖY FİDERİ L05_72212415</t>
  </si>
  <si>
    <t>01.03.2021 16:00:23</t>
  </si>
  <si>
    <t>01.03.2021 16:57:05</t>
  </si>
  <si>
    <t>TR-2/13 45-72-L00013_DIREK TIPI TRAFO HUCRESI H01_2107004</t>
  </si>
  <si>
    <t>01.03.2021 16:03:54</t>
  </si>
  <si>
    <t>01.03.2021 16:12:19</t>
  </si>
  <si>
    <t>KARABURUN İM 35-21-A00001_KÜÇÜKBAHÇE L05_2063035</t>
  </si>
  <si>
    <t>01.03.2021 16:15:42</t>
  </si>
  <si>
    <t>01.03.2021 17:12:16</t>
  </si>
  <si>
    <t>M-487 35-17-M00487_950304671_950304671</t>
  </si>
  <si>
    <t>01.03.2021 16:16:00</t>
  </si>
  <si>
    <t>01.03.2021 18:35:25</t>
  </si>
  <si>
    <t>MUTAFLAR OKUL ÖNÜ TR-1 35-32-L00070_B_56357059_56357059</t>
  </si>
  <si>
    <t>01.03.2021 16:22:22</t>
  </si>
  <si>
    <t>01.03.2021 17:57:42</t>
  </si>
  <si>
    <t>ÇAPAKLI KÖK 45-78-M01161_HatBaşıAyırıcı_53139030 M06_53139030</t>
  </si>
  <si>
    <t>01.03.2021 16:24:07</t>
  </si>
  <si>
    <t>01.03.2021 18:09:57</t>
  </si>
  <si>
    <t>TR-2/69 (15,8) 45-83-L00069__72372150_72372150</t>
  </si>
  <si>
    <t>01.03.2021 16:29:08</t>
  </si>
  <si>
    <t>01.03.2021 17:36:54</t>
  </si>
  <si>
    <t>CUMHURİYET KÖK 35-29-L00057_YİĞENLİ KÖYÜ L07_2311620</t>
  </si>
  <si>
    <t>01.03.2021 16:36:00</t>
  </si>
  <si>
    <t>01.03.2021 17:10:43</t>
  </si>
  <si>
    <t>TR-21 35-27-M00021_910024715_910024715</t>
  </si>
  <si>
    <t>01.03.2021 16:36:43</t>
  </si>
  <si>
    <t>01.03.2021 23:20:59</t>
  </si>
  <si>
    <t>K-765 35-01-K00765_911349876_911349876</t>
  </si>
  <si>
    <t>01.03.2021 16:40:33</t>
  </si>
  <si>
    <t>01.03.2021 22:30:37</t>
  </si>
  <si>
    <t>KARABAĞLAR TM 35-01-A00012_KARABAĞLAR-1 K18_2054543</t>
  </si>
  <si>
    <t>01.03.2021 16:40:53</t>
  </si>
  <si>
    <t>01.03.2021 17:39:00</t>
  </si>
  <si>
    <t>KARABAĞLAR TM 35-01-A00012_KARABAĞLAR-4 K22_2310495</t>
  </si>
  <si>
    <t>01.03.2021 16:44:30</t>
  </si>
  <si>
    <t>01.03.2021 17:34:48</t>
  </si>
  <si>
    <t>L-225 35-18-L00225_950458500_950458500</t>
  </si>
  <si>
    <t>01.03.2021 16:45:16</t>
  </si>
  <si>
    <t>01.03.2021 18:27:34</t>
  </si>
  <si>
    <t>M-2370 (YATIRIM REZERVE) 35-01-M02370_35-01-M02370_2377005</t>
  </si>
  <si>
    <t>01.03.2021 16:47:52</t>
  </si>
  <si>
    <t>01.03.2021 18:54:43</t>
  </si>
  <si>
    <t>KÖSELER TR-1 35-15-L00471_950404910_950404910</t>
  </si>
  <si>
    <t>01.03.2021 16:49:34</t>
  </si>
  <si>
    <t>01.03.2021 19:40:24</t>
  </si>
  <si>
    <t>SAZOBA DM 45-72-M00413_SAZOBA TARIMSAL SULAMA M08_2102717</t>
  </si>
  <si>
    <t>01.03.2021 16:54:16</t>
  </si>
  <si>
    <t>01.03.2021 17:25:13</t>
  </si>
  <si>
    <t>MAVİKENT TR-1 35-30-M00132_95000493353_95000493353</t>
  </si>
  <si>
    <t>01.03.2021 16:58:09</t>
  </si>
  <si>
    <t>01.03.2021 19:02:58</t>
  </si>
  <si>
    <t>AKKEÇİLİ TR-1 45-73-M00422_A_56402364_56402364</t>
  </si>
  <si>
    <t>01.03.2021 16:58:37</t>
  </si>
  <si>
    <t>01.03.2021 17:45:21</t>
  </si>
  <si>
    <t>K-1870 35-09-K01870_912836038_912836038</t>
  </si>
  <si>
    <t>01.03.2021 17:02:25</t>
  </si>
  <si>
    <t>01.03.2021 21:21:41</t>
  </si>
  <si>
    <t>K-162 35-01-K00162_910550366_910550366</t>
  </si>
  <si>
    <t>01.03.2021 17:06:12</t>
  </si>
  <si>
    <t>01.03.2021 18:15:53</t>
  </si>
  <si>
    <t>01.03.2021 17:08:48</t>
  </si>
  <si>
    <t>01.03.2021 17:45:33</t>
  </si>
  <si>
    <t>SARAYCIK MAH. TR-1 45-86-M00257_DIREK TIPI TRAFO HUCRESI H01_2054709</t>
  </si>
  <si>
    <t>01.03.2021 17:09:50</t>
  </si>
  <si>
    <t>01.03.2021 19:10:00</t>
  </si>
  <si>
    <t>BÜYÜKKALE TR-2 35-29-L00666_950319673_950319673</t>
  </si>
  <si>
    <t>01.03.2021 17:10:58</t>
  </si>
  <si>
    <t>01.03.2021 19:08:39</t>
  </si>
  <si>
    <t>TR-1/33 45-72-M00033_956530980_956530980</t>
  </si>
  <si>
    <t>01.03.2021 17:15:26</t>
  </si>
  <si>
    <t>01.03.2021 18:36:32</t>
  </si>
  <si>
    <t>ULUDERBENT DM 45-73-M00491_45-73-M00491_66856617</t>
  </si>
  <si>
    <t>01.03.2021 17:18:47</t>
  </si>
  <si>
    <t>01.03.2021 17:53:18</t>
  </si>
  <si>
    <t>M-2763(YATIRIM REZERVE) 35-02-M02763_966133902_966133902</t>
  </si>
  <si>
    <t>01.03.2021 17:20:38</t>
  </si>
  <si>
    <t>01.03.2021 18:44:48</t>
  </si>
  <si>
    <t>BARAJ KÖK 35-17-M00461_HatBaşıAyırıcı_65631794 M01_65631794</t>
  </si>
  <si>
    <t>01.03.2021 17:43:27</t>
  </si>
  <si>
    <t>01.03.2021 19:09:35</t>
  </si>
  <si>
    <t>TR-2/101 45-83-M00775_955153643_955153643</t>
  </si>
  <si>
    <t>01.03.2021 18:26:53</t>
  </si>
  <si>
    <t>DM-7/TR-2 35-22-M00053_A_56370097_56370097</t>
  </si>
  <si>
    <t>01.03.2021 17:46:00</t>
  </si>
  <si>
    <t>01.03.2021 18:24:01</t>
  </si>
  <si>
    <t>M-1335 KAYADİBİ KÖK 35-02-M01335_M-868 EĞRİDERE M02_2118177</t>
  </si>
  <si>
    <t>01.03.2021 17:51:38</t>
  </si>
  <si>
    <t>01.03.2021 20:12:29</t>
  </si>
  <si>
    <t>DM-14/11 45-71-M00561_953208740_953208740</t>
  </si>
  <si>
    <t>01.03.2021 18:03:50</t>
  </si>
  <si>
    <t>01.03.2021 23:54:54</t>
  </si>
  <si>
    <t>M-975 35-03-M00975_A_56358567_56358567</t>
  </si>
  <si>
    <t>01.03.2021 18:05:37</t>
  </si>
  <si>
    <t>01.03.2021 18:29:24</t>
  </si>
  <si>
    <t>K-4755 35-01-K04755_911392750_911392750</t>
  </si>
  <si>
    <t>01.03.2021 18:06:37</t>
  </si>
  <si>
    <t>01.03.2021 20:28:32</t>
  </si>
  <si>
    <t>ÇAPAKLI KÖK 45-78-M01161_HatBaşıAyırıcı_53139033 M07_53139033</t>
  </si>
  <si>
    <t>01.03.2021 18:12:17</t>
  </si>
  <si>
    <t>01.03.2021 18:12:37</t>
  </si>
  <si>
    <t>GÜLKENT TR-1 35-30-M00224_955307993_955307993</t>
  </si>
  <si>
    <t>01.03.2021 18:26:30</t>
  </si>
  <si>
    <t>01.03.2021 23:58:16</t>
  </si>
  <si>
    <t>ARDIÇ MAHALLESİ TR-52 35-21-L00132_B_56376560_56376560</t>
  </si>
  <si>
    <t>01.03.2021 18:36:00</t>
  </si>
  <si>
    <t>01.03.2021 19:33:39</t>
  </si>
  <si>
    <t>EMENLER TR-2 35-31-L00138_956587511_956587511</t>
  </si>
  <si>
    <t>01.03.2021 18:39:18</t>
  </si>
  <si>
    <t>01.03.2021 19:29:25</t>
  </si>
  <si>
    <t>SAYIK TR-1 45-74-M00217_A_56352388_56352388</t>
  </si>
  <si>
    <t>01.03.2021 18:41:53</t>
  </si>
  <si>
    <t>01.03.2021 20:39:58</t>
  </si>
  <si>
    <t>L-433 ATİLLA BAYIR TRAFO 35-18-L00433_6980251_56369488_56369488</t>
  </si>
  <si>
    <t>01.03.2021 18:46:23</t>
  </si>
  <si>
    <t>01.03.2021 22:32:53</t>
  </si>
  <si>
    <t>BARAJ KÖK 35-17-M00461_ÇITAK M04_2336610</t>
  </si>
  <si>
    <t>01.03.2021 18:47:17</t>
  </si>
  <si>
    <t>01.03.2021 18:49:57</t>
  </si>
  <si>
    <t>BALIKLIOVA TR-4 35-19-L00274__72374222_72374222</t>
  </si>
  <si>
    <t>01.03.2021 18:47:45</t>
  </si>
  <si>
    <t>01.03.2021 19:03:24</t>
  </si>
  <si>
    <t>K-1495 35-04-K01495_912469503_912469503</t>
  </si>
  <si>
    <t>01.03.2021 18:50:45</t>
  </si>
  <si>
    <t>01.03.2021 21:23:19</t>
  </si>
  <si>
    <t>ILGIN TR-3 45-73-M00594_945680565_945680565</t>
  </si>
  <si>
    <t>01.03.2021 18:51:21</t>
  </si>
  <si>
    <t>01.03.2021 19:49:01</t>
  </si>
  <si>
    <t>K-243 35-04-K00243_912899421_912899421</t>
  </si>
  <si>
    <t>01.03.2021 18:52:01</t>
  </si>
  <si>
    <t>01.03.2021 19:57:54</t>
  </si>
  <si>
    <t>L-325 (ALBAYRAK) 35-18-L00325_B_56358007_56358007</t>
  </si>
  <si>
    <t>01.03.2021 18:56:53</t>
  </si>
  <si>
    <t>01.03.2021 23:46:00</t>
  </si>
  <si>
    <t>DM-14/16 45-71-M00397_953193073_953193073</t>
  </si>
  <si>
    <t>01.03.2021 19:01:34</t>
  </si>
  <si>
    <t>01.03.2021 20:51:37</t>
  </si>
  <si>
    <t>TR-9 35-26-M00009_956619026_956619026</t>
  </si>
  <si>
    <t>01.03.2021 19:02:10</t>
  </si>
  <si>
    <t>01.03.2021 21:28:28</t>
  </si>
  <si>
    <t>URGANLI TR-1 KÖK 45-83-M00129_TR-2 M05_2098466</t>
  </si>
  <si>
    <t>01.03.2021 19:07:01</t>
  </si>
  <si>
    <t>01.03.2021 20:16:37</t>
  </si>
  <si>
    <t>K-3584 35-01-K03584_B_56378191_56378191</t>
  </si>
  <si>
    <t>01.03.2021 19:08:21</t>
  </si>
  <si>
    <t>01.03.2021 20:10:01</t>
  </si>
  <si>
    <t>ÖRSELLİ KÖYÜ TR-1 45-71-M01685_953206490_953206490</t>
  </si>
  <si>
    <t>01.03.2021 19:27:01</t>
  </si>
  <si>
    <t>01.03.2021 22:30:46</t>
  </si>
  <si>
    <t>FUNDACIK TR-1 45-75-M00280_A_56398242_56398242</t>
  </si>
  <si>
    <t>01.03.2021 19:27:42</t>
  </si>
  <si>
    <t>01.03.2021 20:46:25</t>
  </si>
  <si>
    <t>DM12/TR03 45-73-M00096_945669164_945669164</t>
  </si>
  <si>
    <t>01.03.2021 19:35:18</t>
  </si>
  <si>
    <t>01.03.2021 20:43:28</t>
  </si>
  <si>
    <t>KAZANLI TR-1 35-15-L00964_950379410_950379410</t>
  </si>
  <si>
    <t>01.03.2021 19:36:19</t>
  </si>
  <si>
    <t>01.03.2021 23:51:18</t>
  </si>
  <si>
    <t>DM-25/16 45-71-M00392_E_56403393_56403393</t>
  </si>
  <si>
    <t>01.03.2021 20:03:09</t>
  </si>
  <si>
    <t>02.03.2021 00:56:05</t>
  </si>
  <si>
    <t>TR-138 35-19-L00138_956683132_956683132</t>
  </si>
  <si>
    <t>01.03.2021 20:11:24</t>
  </si>
  <si>
    <t>01.03.2021 21:59:05</t>
  </si>
  <si>
    <t>TR-257(DM-2/7) 35-19-L00257_956663744_956663744</t>
  </si>
  <si>
    <t>01.03.2021 20:13:18</t>
  </si>
  <si>
    <t>01.03.2021 23:39:56</t>
  </si>
  <si>
    <t>SARMA KÖYÜ TR-1 45-71-M01526_45-71-M01526_2367907</t>
  </si>
  <si>
    <t>01.03.2021 20:19:09</t>
  </si>
  <si>
    <t>01.03.2021 21:56:25</t>
  </si>
  <si>
    <t>TR-1-4/1 YENİ SANAYİ KABİN 35-20-L00025_915100954_915100954</t>
  </si>
  <si>
    <t>01.03.2021 20:24:02</t>
  </si>
  <si>
    <t>01.03.2021 22:48:27</t>
  </si>
  <si>
    <t>TR-257(DM-2/7) 35-19-L00257_35-19-L00257_72132452</t>
  </si>
  <si>
    <t>01.03.2021 20:45:34</t>
  </si>
  <si>
    <t>01.03.2021 22:17:46</t>
  </si>
  <si>
    <t>K-421 35-01-K00421_911230212_911230212</t>
  </si>
  <si>
    <t>01.03.2021 21:27:24</t>
  </si>
  <si>
    <t>02.03.2021 00:21:12</t>
  </si>
  <si>
    <t>TİRKEŞ TR-1 45-80-M00125_10155629_56393304_56393304</t>
  </si>
  <si>
    <t>01.03.2021 21:31:48</t>
  </si>
  <si>
    <t>01.03.2021 23:30:25</t>
  </si>
  <si>
    <t>DEĞİRMENDERE DM 35-22-M00085_ÇİLEME-MALTA-SANCAKLI M08_50066611</t>
  </si>
  <si>
    <t>01.03.2021 22:01:58</t>
  </si>
  <si>
    <t>01.03.2021 22:12:51</t>
  </si>
  <si>
    <t>ADİLOBA TR-1 45-80-M00178_956533872_956533872</t>
  </si>
  <si>
    <t>01.03.2021 22:05:03</t>
  </si>
  <si>
    <t>01.03.2021 23:59:10</t>
  </si>
  <si>
    <t>M-1974 35-09-M01974_K K1_60547190</t>
  </si>
  <si>
    <t>AG Box / Sdk Giriş Sigorta Atığı</t>
  </si>
  <si>
    <t>01.03.2021 22:23:04</t>
  </si>
  <si>
    <t>01.03.2021 22:57:45</t>
  </si>
  <si>
    <t>M-251 35-09-M00251_M-252 M03_47547415</t>
  </si>
  <si>
    <t>01.03.2021 22:36:58</t>
  </si>
  <si>
    <t>02.03.2021 00:01:19</t>
  </si>
  <si>
    <t>TR-69 35-19-L00069_956673979_956673979</t>
  </si>
  <si>
    <t>01.03.2021 23:54:32</t>
  </si>
  <si>
    <t>02.03.2021 02:42:27</t>
  </si>
  <si>
    <t>GÜMÜLDÜR M-32 35-25-M00032_B_56357867_56357867</t>
  </si>
  <si>
    <t>01.03.2021 23:54:45</t>
  </si>
  <si>
    <t>02.03.2021 00:21:13</t>
  </si>
  <si>
    <t>GÜMÜLDÜR M-31 35-25-M00031_915180925_915180925</t>
  </si>
  <si>
    <t>01.03.2021 23:59:17</t>
  </si>
  <si>
    <t>02.03.2021 00:28:32</t>
  </si>
  <si>
    <t>K-1496 35-02-K01496_910018280_910018280</t>
  </si>
  <si>
    <t>02.03.2021 00:45:57</t>
  </si>
  <si>
    <t>02.03.2021 02:29:41</t>
  </si>
  <si>
    <t>ALAŞEHİR TM 45-73-A00001_TR-B M12_2312677</t>
  </si>
  <si>
    <t>02.03.2021 01:02:48</t>
  </si>
  <si>
    <t>02.03.2021 01:04:28</t>
  </si>
  <si>
    <t>TEİAŞ Trafo Bakım Çalışması</t>
  </si>
  <si>
    <t>02.03.2021 01:03:53</t>
  </si>
  <si>
    <t>02.03.2021 01:33:15</t>
  </si>
  <si>
    <t>KISIK TR-2 35-22-M00136_6771890_56353839_56353839</t>
  </si>
  <si>
    <t>02.03.2021 01:04:31</t>
  </si>
  <si>
    <t>02.03.2021 01:31:24</t>
  </si>
  <si>
    <t>K-1539 35-07-K01539_K-2640 K02_48254446</t>
  </si>
  <si>
    <t>02.03.2021 02:06:53</t>
  </si>
  <si>
    <t>02.03.2021 02:19:08</t>
  </si>
  <si>
    <t>K-388 35-02-K00388_K-612 K05_2113309</t>
  </si>
  <si>
    <t>02.03.2021 03:15:55</t>
  </si>
  <si>
    <t>02.03.2021 04:32:24</t>
  </si>
  <si>
    <t>TR-69 35-19-L00069_A_56373261_56373261</t>
  </si>
  <si>
    <t>02.03.2021 03:44:13</t>
  </si>
  <si>
    <t>02.03.2021 09:35:53</t>
  </si>
  <si>
    <t>K-4617 35-02-K04617_K-2401G K02_2114325</t>
  </si>
  <si>
    <t>02.03.2021 04:08:00</t>
  </si>
  <si>
    <t>02.03.2021 04:24:41</t>
  </si>
  <si>
    <t>K-477 35-07-K00477_912687023_912687023</t>
  </si>
  <si>
    <t>02.03.2021 06:16:09</t>
  </si>
  <si>
    <t>02.03.2021 14:01:19</t>
  </si>
  <si>
    <t>KUŞCULAR TR-2 35-19-M00214_35-19-M00214_2348775</t>
  </si>
  <si>
    <t>AG Pano Arızası</t>
  </si>
  <si>
    <t>02.03.2021 06:29:16</t>
  </si>
  <si>
    <t>02.03.2021 12:51:45</t>
  </si>
  <si>
    <t>SAKARLI KÖK 45-76-M00046_HatBaşıAyırıcı_53134972 M03_53134972</t>
  </si>
  <si>
    <t>02.03.2021 07:31:11</t>
  </si>
  <si>
    <t>02.03.2021 10:39:32</t>
  </si>
  <si>
    <t>ŞEYHDAVUTLAR TR-1 45-79-M00123_DIREK TIPI TRAFO HUCRESI H01_2110978</t>
  </si>
  <si>
    <t>02.03.2021 07:35:58</t>
  </si>
  <si>
    <t>02.03.2021 08:35:44</t>
  </si>
  <si>
    <t>DM-14/11 45-71-M00561_953209553_953209553</t>
  </si>
  <si>
    <t>02.03.2021 08:05:28</t>
  </si>
  <si>
    <t>02.03.2021 18:10:49</t>
  </si>
  <si>
    <t>GÖRDES TR-2 45-75-M00002_E E01_66053261</t>
  </si>
  <si>
    <t>02.03.2021 08:16:00</t>
  </si>
  <si>
    <t>02.03.2021 08:49:49</t>
  </si>
  <si>
    <t>L-125 METEKENT 35-14-L00125_6372678 dt-1_5951429</t>
  </si>
  <si>
    <t>02.03.2021 08:18:00</t>
  </si>
  <si>
    <t>02.03.2021 12:14:18</t>
  </si>
  <si>
    <t>HECİZ TR-1 45-82-L00012_A_56384180_56384180</t>
  </si>
  <si>
    <t>02.03.2021 08:24:38</t>
  </si>
  <si>
    <t>02.03.2021 11:20:22</t>
  </si>
  <si>
    <t>SARISU TR-4 35-31-L00082_47816467_56352592_56352592</t>
  </si>
  <si>
    <t>02.03.2021 08:28:00</t>
  </si>
  <si>
    <t>02.03.2021 12:30:54</t>
  </si>
  <si>
    <t>DM-2 45-71-M00002_B_56404667_56404667</t>
  </si>
  <si>
    <t>02.03.2021 08:35:53</t>
  </si>
  <si>
    <t>02.03.2021 10:43:45</t>
  </si>
  <si>
    <t>K-4323 35-04-K04323_35-04-K04323_2355381</t>
  </si>
  <si>
    <t>02.03.2021 08:41:00</t>
  </si>
  <si>
    <t>02.03.2021 10:25:15</t>
  </si>
  <si>
    <t>DENİZGİREN TR-2 35-21-L00080_B_56378016_56378016</t>
  </si>
  <si>
    <t>02.03.2021 08:42:00</t>
  </si>
  <si>
    <t>02.03.2021 17:21:47</t>
  </si>
  <si>
    <t>TR-128 35-19-L00128_7425541_56392458_56392458</t>
  </si>
  <si>
    <t>02.03.2021 08:45:22</t>
  </si>
  <si>
    <t>02.03.2021 11:16:41</t>
  </si>
  <si>
    <t>DM-3 35-29-M00003_35-29-M00003_72188087</t>
  </si>
  <si>
    <t>02.03.2021 08:45:29</t>
  </si>
  <si>
    <t>02.03.2021 09:27:06</t>
  </si>
  <si>
    <t>TR-28 (DM-4/TR5) 35-13-L00028_946421629_946421629</t>
  </si>
  <si>
    <t>02.03.2021 08:46:15</t>
  </si>
  <si>
    <t>02.03.2021 09:56:12</t>
  </si>
  <si>
    <t>GÜNEŞLİ EVCİLER TR-4 45-75-M00061_D_56384634_56384634</t>
  </si>
  <si>
    <t>02.03.2021 08:47:00</t>
  </si>
  <si>
    <t>02.03.2021 13:48:06</t>
  </si>
  <si>
    <t>ANADOLU İM 35-02-A00001_SANAYİ K34_2049178</t>
  </si>
  <si>
    <t>OG Yeraltı Kablo Arızası</t>
  </si>
  <si>
    <t>02.03.2021 08:48:19</t>
  </si>
  <si>
    <t>02.03.2021 10:21:58</t>
  </si>
  <si>
    <t>M-235 35-02-M00235_99919039_99919039</t>
  </si>
  <si>
    <t>02.03.2021 08:48:31</t>
  </si>
  <si>
    <t>02.03.2021 09:41:06</t>
  </si>
  <si>
    <t>MENEMEN DM-3/21 (TR-59) 35-28-M00736_953375916_953375916</t>
  </si>
  <si>
    <t>02.03.2021 08:53:28</t>
  </si>
  <si>
    <t>02.03.2021 11:57:27</t>
  </si>
  <si>
    <t>L-134 AYARASANDA 35-18-L00134_A_56368087_56368087</t>
  </si>
  <si>
    <t>02.03.2021 08:56:07</t>
  </si>
  <si>
    <t>02.03.2021 13:04:18</t>
  </si>
  <si>
    <t>ERKAN ATMACA SULAMA GRUBU 35-29-M00225_A_56361346_56361346</t>
  </si>
  <si>
    <t>02.03.2021 08:57:19</t>
  </si>
  <si>
    <t>02.03.2021 11:37:37</t>
  </si>
  <si>
    <t>TR-23 HASTANE 35-26-M00023__76654987_76654987</t>
  </si>
  <si>
    <t>Ağaç Kesimi</t>
  </si>
  <si>
    <t>02.03.2021 08:58:00</t>
  </si>
  <si>
    <t>02.03.2021 11:44:15</t>
  </si>
  <si>
    <t>K-2 35-01-K00002_910567932_910567932</t>
  </si>
  <si>
    <t>02.03.2021 08:59:25</t>
  </si>
  <si>
    <t>02.03.2021 10:38:57</t>
  </si>
  <si>
    <t>MUSACALI TR-1 45-83-M00402_DIREK TIPI TRAFO HUCRESI H01_2104883</t>
  </si>
  <si>
    <t>02.03.2021 19:09:57</t>
  </si>
  <si>
    <t>ANSIZCA TR-1 35-27-M00861_98806825_98806825</t>
  </si>
  <si>
    <t>02.03.2021 08:59:30</t>
  </si>
  <si>
    <t>02.03.2021 11:43:05</t>
  </si>
  <si>
    <t>ULUKENT DM-3/4 35-28-M00063_ULUKENT DM-3/7 M03_66552370</t>
  </si>
  <si>
    <t>02.03.2021 09:00:27</t>
  </si>
  <si>
    <t>02.03.2021 09:09:27</t>
  </si>
  <si>
    <t>DOMBAYLI BAHÇELER TR-2 45-78-M00276_45-78-M00276_2352027</t>
  </si>
  <si>
    <t>02.03.2021 09:04:48</t>
  </si>
  <si>
    <t>02.03.2021 17:38:20</t>
  </si>
  <si>
    <t>POYRAZDAMLARI TR-1 KÖK 45-78-M00571_TR-11 M04_66081176</t>
  </si>
  <si>
    <t>02.03.2021 09:07:58</t>
  </si>
  <si>
    <t>02.03.2021 12:49:00</t>
  </si>
  <si>
    <t>02.03.2021 09:09:11</t>
  </si>
  <si>
    <t>02.03.2021 11:49:27</t>
  </si>
  <si>
    <t>L-16 TEPECİK KAVŞAĞI 35-14-L00016_11133774_56358226_56358226</t>
  </si>
  <si>
    <t>02.03.2021 09:09:20</t>
  </si>
  <si>
    <t>02.03.2021 17:26:04</t>
  </si>
  <si>
    <t>TİRE DM2/11 35-29-M00117_950321050_950321050</t>
  </si>
  <si>
    <t>02.03.2021 09:09:28</t>
  </si>
  <si>
    <t>02.03.2021 12:20:05</t>
  </si>
  <si>
    <t>02.03.2021 09:13:00</t>
  </si>
  <si>
    <t>02.03.2021 16:39:00</t>
  </si>
  <si>
    <t>BÖLCEK DM 35-16-M00153_GÖÇBEYLİ-MEZARLIKALTI M02_72045025</t>
  </si>
  <si>
    <t>Fiziki İrtibat</t>
  </si>
  <si>
    <t>02.03.2021 11:30:39</t>
  </si>
  <si>
    <t>_11331095_56371227_56371227</t>
  </si>
  <si>
    <t>02.03.2021 09:13:13</t>
  </si>
  <si>
    <t>02.03.2021 15:25:02</t>
  </si>
  <si>
    <t>TM-1-2/5 ZEYTİNLİK 35-20-L00009_35-20-L00009_2376706</t>
  </si>
  <si>
    <t>02.03.2021 09:13:39</t>
  </si>
  <si>
    <t>02.03.2021 17:11:12</t>
  </si>
  <si>
    <t>K-549 35-01-K00549_35-01-K00549_2348465</t>
  </si>
  <si>
    <t>02.03.2021 09:14:59</t>
  </si>
  <si>
    <t>02.03.2021 14:24:19</t>
  </si>
  <si>
    <t>DEREKÖY TR-2 35-20-L00254_6218123_56373598_56373598</t>
  </si>
  <si>
    <t>02.03.2021 09:15:07</t>
  </si>
  <si>
    <t>02.03.2021 17:02:37</t>
  </si>
  <si>
    <t>TR-35 45-74-M00035_B_56380012_56380012</t>
  </si>
  <si>
    <t>02.03.2021 09:15:26</t>
  </si>
  <si>
    <t>02.03.2021 19:11:41</t>
  </si>
  <si>
    <t>TR-1/42-A 45-72-M00109_45-72-M00109_2355555</t>
  </si>
  <si>
    <t>02.03.2021 09:15:33</t>
  </si>
  <si>
    <t>02.03.2021 15:11:20</t>
  </si>
  <si>
    <t>M-2896(YATIRIM REZERVE) 35-01-M02896_A_56377141_56377141</t>
  </si>
  <si>
    <t>02.03.2021 09:17:13</t>
  </si>
  <si>
    <t>02.03.2021 17:12:54</t>
  </si>
  <si>
    <t>HULUSİ CAN DEMİRDELEN VE ARK. T-SULAMA GRB. 35-13-L00123_946425610_946425610</t>
  </si>
  <si>
    <t>02.03.2021 09:18:11</t>
  </si>
  <si>
    <t>02.03.2021 15:30:23</t>
  </si>
  <si>
    <t>TR-1-4/4 ESKİ SİNEMAN KABİN 35-20-L00027_DEMİRCİLİK TR-27 L02_66515920</t>
  </si>
  <si>
    <t>02.03.2021 09:19:09</t>
  </si>
  <si>
    <t>02.03.2021 09:26:39</t>
  </si>
  <si>
    <t>TR-1-4/2 DEMİRCİLİK KABİN 35-20-L00026_35-20-L00026_66516283</t>
  </si>
  <si>
    <t>02.03.2021 09:21:51</t>
  </si>
  <si>
    <t>02.03.2021 09:48:44</t>
  </si>
  <si>
    <t>KIRCALAR DM 35-16-M00261_HatBaşıAyırıcı_53138980 M02_53138980</t>
  </si>
  <si>
    <t>02.03.2021 09:23:48</t>
  </si>
  <si>
    <t>02.03.2021 20:29:00</t>
  </si>
  <si>
    <t>TOPÇAM SULAMA TR-9 35-16-M00202_35-16-M00202_2351145</t>
  </si>
  <si>
    <t>02.03.2021 09:25:56</t>
  </si>
  <si>
    <t>02.03.2021 10:55:46</t>
  </si>
  <si>
    <t>DİNDARLI KÖK TR-3 KAKLIK 45-79-M00395_HatBaşıAyırıcı_64287769 M03_64287769</t>
  </si>
  <si>
    <t>02.03.2021 09:26:23</t>
  </si>
  <si>
    <t>02.03.2021 15:31:57</t>
  </si>
  <si>
    <t>DM-18/03 45-71-M00258_B_56399968_56399968</t>
  </si>
  <si>
    <t>02.03.2021 09:29:37</t>
  </si>
  <si>
    <t>02.03.2021 11:51:40</t>
  </si>
  <si>
    <t>İRİMAĞZI TR-20 35-15-L00697_C_56361928_56361928</t>
  </si>
  <si>
    <t>02.03.2021 09:31:08</t>
  </si>
  <si>
    <t>02.03.2021 17:09:14</t>
  </si>
  <si>
    <t>YENİ BAĞARASI TR-4 35-23-M00210_35-23-M00210_2362392</t>
  </si>
  <si>
    <t>02.03.2021 09:31:55</t>
  </si>
  <si>
    <t>02.03.2021 12:32:11</t>
  </si>
  <si>
    <t>BALIKLIOVA TR-1 35-19-L00271_6011615_56355625_56355625</t>
  </si>
  <si>
    <t>02.03.2021 09:32:15</t>
  </si>
  <si>
    <t>02.03.2021 17:40:14</t>
  </si>
  <si>
    <t>L-444 35-18-L00444_7980754_56368783_56368783</t>
  </si>
  <si>
    <t>02.03.2021 09:32:56</t>
  </si>
  <si>
    <t>02.03.2021 13:57:10</t>
  </si>
  <si>
    <t>GÖLOVA TR-1 35-22-M00248_DIREK TIPI TRAFO HUCRESI H01_2112503</t>
  </si>
  <si>
    <t>02.03.2021 09:33:24</t>
  </si>
  <si>
    <t>02.03.2021 17:25:53</t>
  </si>
  <si>
    <t>TR-16 45-78-L00016_953258821_953258821</t>
  </si>
  <si>
    <t>02.03.2021 09:34:18</t>
  </si>
  <si>
    <t>02.03.2021 13:03:18</t>
  </si>
  <si>
    <t>M-2877 35-07-M02877_35-07-M02877_72353067</t>
  </si>
  <si>
    <t>02.03.2021 09:35:42</t>
  </si>
  <si>
    <t>02.03.2021 11:01:29</t>
  </si>
  <si>
    <t>DOĞANCI TR-13 35-31-L00368_35-31-L00368_2365638</t>
  </si>
  <si>
    <t>02.03.2021 09:36:13</t>
  </si>
  <si>
    <t>02.03.2021 16:07:26</t>
  </si>
  <si>
    <t>YUNTDAĞYENİCE KÖYÜ TR-1 45-71-M01699_43175940_56389172_56389172</t>
  </si>
  <si>
    <t>02.03.2021 09:37:20</t>
  </si>
  <si>
    <t>02.03.2021 20:19:14</t>
  </si>
  <si>
    <t>GEMİ SÖKÜM(M-130) TR 35-17-M00130_ŞİMŞEKLER ÖZEL-M01 M01_66461149</t>
  </si>
  <si>
    <t>02.03.2021 09:40:29</t>
  </si>
  <si>
    <t>02.03.2021 10:15:40</t>
  </si>
  <si>
    <t>TROPİKAL DM 35-27-L00056_ÖRNEKKÖY L04_72201760</t>
  </si>
  <si>
    <t>02.03.2021 09:40:45</t>
  </si>
  <si>
    <t>02.03.2021 10:47:01</t>
  </si>
  <si>
    <t>MENEMEN TR-58 35-28-L00058_953384926_953384926</t>
  </si>
  <si>
    <t>02.03.2021 09:45:07</t>
  </si>
  <si>
    <t>02.03.2021 10:55:24</t>
  </si>
  <si>
    <t>KÖPRÜBAŞI TR-20 45-86-M00020_E E01b_64698746</t>
  </si>
  <si>
    <t>02.03.2021 09:45:21</t>
  </si>
  <si>
    <t>02.03.2021 11:03:21</t>
  </si>
  <si>
    <t>GÜLBAHÇE TR-7 35-19-L00167_956670694_956670694</t>
  </si>
  <si>
    <t>02.03.2021 09:47:00</t>
  </si>
  <si>
    <t>02.03.2021 13:28:06</t>
  </si>
  <si>
    <t>SİYEKLİ KÖK 45-71-M00185_DAĞYENİCE M07_72256931</t>
  </si>
  <si>
    <t>02.03.2021 09:50:12</t>
  </si>
  <si>
    <t>02.03.2021 16:01:26</t>
  </si>
  <si>
    <t>TR-84 45-78-L00084_953301551_953301551</t>
  </si>
  <si>
    <t>02.03.2021 09:51:00</t>
  </si>
  <si>
    <t>02.03.2021 11:30:00</t>
  </si>
  <si>
    <t>M. ALİ ÇETİN SULAMA GRUBU 35-27-M00172_A_56382978_56382978</t>
  </si>
  <si>
    <t>02.03.2021 09:52:48</t>
  </si>
  <si>
    <t>02.03.2021 14:27:21</t>
  </si>
  <si>
    <t>L-266 35-18-L00266_950450377_950450377</t>
  </si>
  <si>
    <t>02.03.2021 09:53:43</t>
  </si>
  <si>
    <t>03.03.2021 11:57:21</t>
  </si>
  <si>
    <t>SARUHANLI TR-22 45-80-M00022_954765939_954765939</t>
  </si>
  <si>
    <t>02.03.2021 09:57:49</t>
  </si>
  <si>
    <t>02.03.2021 11:49:20</t>
  </si>
  <si>
    <t>PAYAMLI M-22 35-25-M00192_956644857_956644857</t>
  </si>
  <si>
    <t>02.03.2021 09:58:05</t>
  </si>
  <si>
    <t>02.03.2021 12:32:06</t>
  </si>
  <si>
    <t>KARABURUN TR-5 35-21-L00021_B_56357251_56357251</t>
  </si>
  <si>
    <t>02.03.2021 09:59:25</t>
  </si>
  <si>
    <t>02.03.2021 19:04:00</t>
  </si>
  <si>
    <t>MUSTAFA DAMLA SULAMA GRUBU 35-29-M00393_B_56398763_56398763</t>
  </si>
  <si>
    <t>02.03.2021 10:00:22</t>
  </si>
  <si>
    <t>02.03.2021 13:08:28</t>
  </si>
  <si>
    <t>BAŞIBÜYÜK KÖK 45-77-L00158_HACITUFAN ÇIKIŞI L02_61353341</t>
  </si>
  <si>
    <t>02.03.2021 10:01:18</t>
  </si>
  <si>
    <t>02.03.2021 16:03:45</t>
  </si>
  <si>
    <t>TR-47 MERYEMANA 35-13-L00353_35-13-L00353_2346538</t>
  </si>
  <si>
    <t>02.03.2021 10:02:00</t>
  </si>
  <si>
    <t>02.03.2021 12:47:03</t>
  </si>
  <si>
    <t>KAYAKÖY İM 35-15-A00006_KAYAKÖY ÇIKIŞ L02_66921420</t>
  </si>
  <si>
    <t>02.03.2021 10:02:17</t>
  </si>
  <si>
    <t>02.03.2021 12:57:27</t>
  </si>
  <si>
    <t>02.03.2021 10:03:01</t>
  </si>
  <si>
    <t>02.03.2021 17:18:28</t>
  </si>
  <si>
    <t>ÖDEMİŞ TM-2 35-15-A00005_OSMANTEPE M19_2119705</t>
  </si>
  <si>
    <t>02.03.2021 10:09:17</t>
  </si>
  <si>
    <t>02.03.2021 16:42:57</t>
  </si>
  <si>
    <t>DANIŞKENT SİTESİ 35-30-M00053_955333872_955333872</t>
  </si>
  <si>
    <t>02.03.2021 10:13:30</t>
  </si>
  <si>
    <t>02.03.2021 12:21:27</t>
  </si>
  <si>
    <t>TR-257(DM-2/7) 35-19-L00257_6523878 C2_5941005</t>
  </si>
  <si>
    <t>02.03.2021 10:17:11</t>
  </si>
  <si>
    <t>02.03.2021 12:05:06</t>
  </si>
  <si>
    <t>ÇARIKTEKKE MAH.TR-1 45-73-M00722_DIREK TIPI TRAFO HUCRESI H01_2094166</t>
  </si>
  <si>
    <t>02.03.2021 10:18:35</t>
  </si>
  <si>
    <t>02.03.2021 15:16:06</t>
  </si>
  <si>
    <t>ÖDEMİŞ TM-2 35-15-A00005_İÇME SUYU M07_2334253</t>
  </si>
  <si>
    <t>02.03.2021 12:56:07</t>
  </si>
  <si>
    <t>K-1956 35-09-K01956_35-09-K01956_2358895</t>
  </si>
  <si>
    <t>02.03.2021 10:23:50</t>
  </si>
  <si>
    <t>02.03.2021 12:13:04</t>
  </si>
  <si>
    <t>_48104017_56386887_56386887</t>
  </si>
  <si>
    <t>02.03.2021 10:24:00</t>
  </si>
  <si>
    <t>02.03.2021 13:15:17</t>
  </si>
  <si>
    <t>K-2337 35-03-K02337_912878927_912878927</t>
  </si>
  <si>
    <t>02.03.2021 10:31:00</t>
  </si>
  <si>
    <t>02.03.2021 12:09:41</t>
  </si>
  <si>
    <t>YENİ FOÇA TR-2 35-23-M00002_950423820_950423820</t>
  </si>
  <si>
    <t>02.03.2021 10:33:17</t>
  </si>
  <si>
    <t>02.03.2021 15:02:15</t>
  </si>
  <si>
    <t>TR-87 35-17-M00087__56393153_56393153</t>
  </si>
  <si>
    <t>02.03.2021 10:33:31</t>
  </si>
  <si>
    <t>02.03.2021 10:48:28</t>
  </si>
  <si>
    <t>YENİFOÇA TR-3 35-23-M00003_950423839_950423839</t>
  </si>
  <si>
    <t>02.03.2021 10:33:41</t>
  </si>
  <si>
    <t>02.03.2021 18:00:30</t>
  </si>
  <si>
    <t>ÇUKURALTI M-11 35-25-M00057_9207805_56358441_56358441</t>
  </si>
  <si>
    <t>02.03.2021 10:34:51</t>
  </si>
  <si>
    <t>02.03.2021 12:11:09</t>
  </si>
  <si>
    <t>ARAPLIOVASI GES DM 35-16-M00811_BÖLCEK ENH GİRİŞ M024_48716798</t>
  </si>
  <si>
    <t>02.03.2021 10:35:28</t>
  </si>
  <si>
    <t>02.03.2021 11:15:57</t>
  </si>
  <si>
    <t>ÇAKIRBEYLİ TR-2 35-26-M00487_35-26-M00487_2370889</t>
  </si>
  <si>
    <t>02.03.2021 10:35:54</t>
  </si>
  <si>
    <t>02.03.2021 13:45:25</t>
  </si>
  <si>
    <t>M-2564 35-02-M02564_949175736_949175736</t>
  </si>
  <si>
    <t>02.03.2021 10:39:25</t>
  </si>
  <si>
    <t>02.03.2021 17:46:41</t>
  </si>
  <si>
    <t>ÇİLE DM 35-22-M00086_ÇAKALTEPE M04_50064098</t>
  </si>
  <si>
    <t>OG Hatta Yabancı Cisim</t>
  </si>
  <si>
    <t>02.03.2021 10:39:58</t>
  </si>
  <si>
    <t>02.03.2021 10:50:06</t>
  </si>
  <si>
    <t>DEREKÖY TR-1 35-27-M00966_98781735_98781735</t>
  </si>
  <si>
    <t>02.03.2021 10:43:00</t>
  </si>
  <si>
    <t>02.03.2021 12:17:15</t>
  </si>
  <si>
    <t>PAZARKÖY KÖK 45-78-L00700_SALİHLİ İM L05_2106228</t>
  </si>
  <si>
    <t>02.03.2021 10:46:28</t>
  </si>
  <si>
    <t>02.03.2021 11:28:06</t>
  </si>
  <si>
    <t>BEĞEL TR-1 45-75-M00366_D_65513099_65513099</t>
  </si>
  <si>
    <t>02.03.2021 10:50:00</t>
  </si>
  <si>
    <t>02.03.2021 14:10:37</t>
  </si>
  <si>
    <t>DM-2/14 (MURADİYE CAMİİ) 45-71-M00075_D d5b_45179658</t>
  </si>
  <si>
    <t>02.03.2021 10:56:00</t>
  </si>
  <si>
    <t>02.03.2021 12:10:12</t>
  </si>
  <si>
    <t>L-266 35-18-L00266_950429683_950429683</t>
  </si>
  <si>
    <t>02.03.2021 11:02:03</t>
  </si>
  <si>
    <t>02.03.2021 11:22:11</t>
  </si>
  <si>
    <t>SELENDİ DM 45-81-M00001_SELENDİ ŞEHİR-1 M02_2321594</t>
  </si>
  <si>
    <t>02.03.2021 11:03:28</t>
  </si>
  <si>
    <t>02.03.2021 15:20:29</t>
  </si>
  <si>
    <t>BENLİELİ İSABEYLİ TR-1 45-75-M00160_C_56394578_56394578</t>
  </si>
  <si>
    <t>02.03.2021 11:06:37</t>
  </si>
  <si>
    <t>02.03.2021 15:09:26</t>
  </si>
  <si>
    <t>İĞDECİK TR-3 45-71-M00080_953203772_953203772</t>
  </si>
  <si>
    <t>02.03.2021 11:09:09</t>
  </si>
  <si>
    <t>02.03.2021 13:10:53</t>
  </si>
  <si>
    <t>ÇUKURKÖY TR-2 35-28-M00211_B_56375076_56375076</t>
  </si>
  <si>
    <t>02.03.2021 11:11:00</t>
  </si>
  <si>
    <t>02.03.2021 11:47:33</t>
  </si>
  <si>
    <t>TİRE SANAYİ TR-1 35-29-L00018_95000463268_95000463268</t>
  </si>
  <si>
    <t>02.03.2021 11:11:34</t>
  </si>
  <si>
    <t>02.03.2021 13:06:44</t>
  </si>
  <si>
    <t>_953250380_953250380</t>
  </si>
  <si>
    <t>02.03.2021 11:12:29</t>
  </si>
  <si>
    <t>02.03.2021 13:37:36</t>
  </si>
  <si>
    <t>BÖLCEK DM 35-16-M00153_BERGAMA T.M. M03_72044979</t>
  </si>
  <si>
    <t>02.03.2021 11:12:37</t>
  </si>
  <si>
    <t>02.03.2021 15:41:53</t>
  </si>
  <si>
    <t>SANCAKLI BOZKÖY KÖK 45-71-M00087_SULAMA M02_61320832</t>
  </si>
  <si>
    <t>02.03.2021 11:14:02</t>
  </si>
  <si>
    <t>02.03.2021 12:42:01</t>
  </si>
  <si>
    <t>İZSU KÜNER İÇME SUYU ÖZEL 35-22-M00565Ö_DIREK TIPI TRAFO HUCRESI H01_2110829</t>
  </si>
  <si>
    <t>02.03.2021 11:25:04</t>
  </si>
  <si>
    <t>02.03.2021 13:01:56</t>
  </si>
  <si>
    <t>ALİ EŞEN SULAMA GRB. 35-20-L00183_12188660_56373889_56373889</t>
  </si>
  <si>
    <t>02.03.2021 11:33:00</t>
  </si>
  <si>
    <t>AŞAĞIKIRIKLAR DM 35-16-M00448_TARİŞ YEMTA M16_2115977</t>
  </si>
  <si>
    <t>02.03.2021 11:33:27</t>
  </si>
  <si>
    <t>02.03.2021 12:00:04</t>
  </si>
  <si>
    <t>KOCAKAĞAN ELDİZEN TR-1 45-72-L00222_45-72-L00222_2370551</t>
  </si>
  <si>
    <t>02.03.2021 11:42:05</t>
  </si>
  <si>
    <t>02.03.2021 14:24:03</t>
  </si>
  <si>
    <t>_953386978_953386978</t>
  </si>
  <si>
    <t>02.03.2021 11:51:30</t>
  </si>
  <si>
    <t>02.03.2021 12:59:00</t>
  </si>
  <si>
    <t>KUŞÇULAR TR-7 35-19-M00219_956693891_956693891</t>
  </si>
  <si>
    <t>02.03.2021 11:53:00</t>
  </si>
  <si>
    <t>02.03.2021 17:12:59</t>
  </si>
  <si>
    <t>UZUNKUYU TR-2 35-19-M00204_7133069_56377359_56377359</t>
  </si>
  <si>
    <t>02.03.2021 11:54:00</t>
  </si>
  <si>
    <t>02.03.2021 14:30:49</t>
  </si>
  <si>
    <t>TR-17 35-30-L00017_35-30-L00017_2358795</t>
  </si>
  <si>
    <t>Yük Aktarımı</t>
  </si>
  <si>
    <t>02.03.2021 11:56:59</t>
  </si>
  <si>
    <t>02.03.2021 15:22:32</t>
  </si>
  <si>
    <t>TR-1-3/3 HÜKÜMET ÖNÜ KABİN 35-20-L00018_955192383_955192383</t>
  </si>
  <si>
    <t>02.03.2021 11:58:09</t>
  </si>
  <si>
    <t>02.03.2021 13:39:56</t>
  </si>
  <si>
    <t>SARIDERE KÖYÜ İÇME SUYU ÖZEL TR 35-16-M00378Ö_DIREK TIPI TRAFO HUCRESI H01_2040977</t>
  </si>
  <si>
    <t>02.03.2021 12:01:40</t>
  </si>
  <si>
    <t>02.03.2021 13:58:51</t>
  </si>
  <si>
    <t>M-235 35-02-M00235_93536528_93536528</t>
  </si>
  <si>
    <t>02.03.2021 12:06:24</t>
  </si>
  <si>
    <t>02.03.2021 13:22:37</t>
  </si>
  <si>
    <t>DM-13/04(CEMİYET KARŞISI) 45-71-M00057_953215143_953215143</t>
  </si>
  <si>
    <t>02.03.2021 12:07:07</t>
  </si>
  <si>
    <t>02.03.2021 17:45:53</t>
  </si>
  <si>
    <t>KEMALİYE DM (TR-1) 45-73-M00150_İSMETİYE M02_66715937</t>
  </si>
  <si>
    <t>02.03.2021 12:12:38</t>
  </si>
  <si>
    <t>02.03.2021 12:13:28</t>
  </si>
  <si>
    <t>YENİKÖY TR-3 35-22-M00278_A_56353063_56353063</t>
  </si>
  <si>
    <t>02.03.2021 12:15:00</t>
  </si>
  <si>
    <t>02.03.2021 15:27:37</t>
  </si>
  <si>
    <t>TR-25 35-22-M00025_A_56355281_56355281</t>
  </si>
  <si>
    <t>02.03.2021 12:17:00</t>
  </si>
  <si>
    <t>02.03.2021 17:40:07</t>
  </si>
  <si>
    <t>PAYAMLI M-21 35-25-M00171_956658734_956658734</t>
  </si>
  <si>
    <t>02.03.2021 12:17:47</t>
  </si>
  <si>
    <t>02.03.2021 14:41:08</t>
  </si>
  <si>
    <t>GÖKTAŞ TR-1 45-82-M00330_945517631_945517631</t>
  </si>
  <si>
    <t>02.03.2021 12:18:27</t>
  </si>
  <si>
    <t>02.03.2021 13:58:09</t>
  </si>
  <si>
    <t>_955254368_955254368</t>
  </si>
  <si>
    <t>02.03.2021 12:18:57</t>
  </si>
  <si>
    <t>02.03.2021 14:27:15</t>
  </si>
  <si>
    <t>SEYDİKÖY İM 35-08-A00002_MEDYA M21_2050822</t>
  </si>
  <si>
    <t>02.03.2021 12:19:58</t>
  </si>
  <si>
    <t>02.03.2021 12:25:18</t>
  </si>
  <si>
    <t>GAZİEMİR GIS TM 35-08-A00006_SEYDİKÖY M03_2319331</t>
  </si>
  <si>
    <t>02.03.2021 12:20:25</t>
  </si>
  <si>
    <t>02.03.2021 12:29:58</t>
  </si>
  <si>
    <t>TEKKEDERE DM 35-16-M00137_HatBaşıAyırıcı_75293884 M03_75293884</t>
  </si>
  <si>
    <t>02.03.2021 12:24:28</t>
  </si>
  <si>
    <t>02.03.2021 15:56:58</t>
  </si>
  <si>
    <t>02.03.2021 12:24:40</t>
  </si>
  <si>
    <t>02.03.2021 16:45:52</t>
  </si>
  <si>
    <t>SEYDİKÖY İM 35-08-A00002_MEDYA M21_2307093</t>
  </si>
  <si>
    <t>02.03.2021 12:28:02</t>
  </si>
  <si>
    <t>02.03.2021 14:09:31</t>
  </si>
  <si>
    <t>L-517 OVACIK 35-18-L00517_950465989_950465989</t>
  </si>
  <si>
    <t>02.03.2021 12:28:03</t>
  </si>
  <si>
    <t>02.03.2021 19:37:16</t>
  </si>
  <si>
    <t>KIZILCAAVLU TR-2 35-15-L00181_950378312_950378312</t>
  </si>
  <si>
    <t>02.03.2021 12:31:24</t>
  </si>
  <si>
    <t>02.03.2021 14:52:15</t>
  </si>
  <si>
    <t>K-251 35-02-K00251_913744208_913744208</t>
  </si>
  <si>
    <t>02.03.2021 12:33:09</t>
  </si>
  <si>
    <t>02.03.2021 16:09:31</t>
  </si>
  <si>
    <t>DEREBAŞI TR-10 35-29-L00259_B_56360975_56360975</t>
  </si>
  <si>
    <t>02.03.2021 12:34:00</t>
  </si>
  <si>
    <t>02.03.2021 13:45:46</t>
  </si>
  <si>
    <t>BOZKÖY-1 35-26-M00480_956611193_956611193</t>
  </si>
  <si>
    <t>02.03.2021 12:34:48</t>
  </si>
  <si>
    <t>02.03.2021 14:18:44</t>
  </si>
  <si>
    <t>ARMUTLU TR-7 35-27-M00550_97549967_97549967</t>
  </si>
  <si>
    <t>02.03.2021 12:38:34</t>
  </si>
  <si>
    <t>02.03.2021 15:42:02</t>
  </si>
  <si>
    <t>DM-2/8 BAŞKENT TR 35-18-L00588_950457925_950457925</t>
  </si>
  <si>
    <t>02.03.2021 12:38:40</t>
  </si>
  <si>
    <t>02.03.2021 18:40:37</t>
  </si>
  <si>
    <t>K-813 35-01-K00813_911425098_911425098</t>
  </si>
  <si>
    <t>02.03.2021 12:41:47</t>
  </si>
  <si>
    <t>02.03.2021 18:40:08</t>
  </si>
  <si>
    <t>ORTA MAHALLE M-5 35-25-M00114_DIREK TIPI TRAFO HUCRESI H01_2114874</t>
  </si>
  <si>
    <t>02.03.2021 12:48:27</t>
  </si>
  <si>
    <t>02.03.2021 15:54:48</t>
  </si>
  <si>
    <t>02.03.2021 16:35:26</t>
  </si>
  <si>
    <t>ÖRNEKKÖY TR-5 35-27-L00130_915947684_915947684</t>
  </si>
  <si>
    <t>02.03.2021 12:50:05</t>
  </si>
  <si>
    <t>02.03.2021 16:07:11</t>
  </si>
  <si>
    <t>02.03.2021 12:50:56</t>
  </si>
  <si>
    <t>02.03.2021 15:39:03</t>
  </si>
  <si>
    <t>GÜZELKÖY KÖK 45-71-M00123_VEZİROĞLU M04_50218079</t>
  </si>
  <si>
    <t>02.03.2021 12:54:00</t>
  </si>
  <si>
    <t>02.03.2021 14:41:30</t>
  </si>
  <si>
    <t>BOZKÖY TR-1 35-17-M00352_DIREK TIPI TRAFO HUCRESI H01_2046959</t>
  </si>
  <si>
    <t>02.03.2021 12:58:00</t>
  </si>
  <si>
    <t>02.03.2021 14:31:13</t>
  </si>
  <si>
    <t>L-289 DEMET AKBAĞ TRAFO 35-18-L00289_C_65601909_65601909</t>
  </si>
  <si>
    <t>02.03.2021 12:58:01</t>
  </si>
  <si>
    <t>02.03.2021 14:28:06</t>
  </si>
  <si>
    <t>ASARLIK HAYVANAT BAHÇESİ GEÇİT 35-28-M00588_ASARLIK TR-10/TOKİ M02_66839851</t>
  </si>
  <si>
    <t>02.03.2021 13:14:48</t>
  </si>
  <si>
    <t>02.03.2021 13:58:46</t>
  </si>
  <si>
    <t>L-444 35-18-L00444_950466227_950466227</t>
  </si>
  <si>
    <t>02.03.2021 13:19:23</t>
  </si>
  <si>
    <t>02.03.2021 14:53:43</t>
  </si>
  <si>
    <t>PAYAMLI M-19 35-25-M00172_956642323_956642323</t>
  </si>
  <si>
    <t>02.03.2021 13:21:07</t>
  </si>
  <si>
    <t>02.03.2021 17:24:52</t>
  </si>
  <si>
    <t>MURADİYE TR-5 (ESKİ MEZARLIK YANI) 45-71-M00204_D_56400620_56400620</t>
  </si>
  <si>
    <t>02.03.2021 13:22:29</t>
  </si>
  <si>
    <t>02.03.2021 20:33:58</t>
  </si>
  <si>
    <t>GÜMÜLDÜR M-5 35-25-M00005_DAĞITIM TRAFO GÜMÜLDÜR M-5 M03_72095757</t>
  </si>
  <si>
    <t>02.03.2021 13:28:17</t>
  </si>
  <si>
    <t>02.03.2021 15:31:50</t>
  </si>
  <si>
    <t>L-72 35-14-L00072_956636672_956636672</t>
  </si>
  <si>
    <t>02.03.2021 13:29:43</t>
  </si>
  <si>
    <t>02.03.2021 20:02:18</t>
  </si>
  <si>
    <t>NURİYE DM 45-80-M00090_NURİYE TARIMSAL SULAMA M10_72194539</t>
  </si>
  <si>
    <t>02.03.2021 13:34:23</t>
  </si>
  <si>
    <t>02.03.2021 15:50:37</t>
  </si>
  <si>
    <t>HÜSEYİN HACI NEBİOĞLU SULAMA GRUBU 35-29-L00652_35-29-L00652_2364401</t>
  </si>
  <si>
    <t>02.03.2021 13:35:00</t>
  </si>
  <si>
    <t>02.03.2021 14:14:28</t>
  </si>
  <si>
    <t>TR-110 35-16-L00110_953332911_953332911</t>
  </si>
  <si>
    <t>02.03.2021 13:36:15</t>
  </si>
  <si>
    <t>02.03.2021 17:22:38</t>
  </si>
  <si>
    <t>KAVACIK TR-1 35-01-L00001_910337880_910337880</t>
  </si>
  <si>
    <t>02.03.2021 13:36:40</t>
  </si>
  <si>
    <t>02.03.2021 15:36:18</t>
  </si>
  <si>
    <t>M-944 35-04-M00944_35-04-M00944_2352022</t>
  </si>
  <si>
    <t>02.03.2021 13:38:18</t>
  </si>
  <si>
    <t>02.03.2021 14:29:17</t>
  </si>
  <si>
    <t>KUŞÇULAR TR-14 35-19-M00259_6150843_56377756_56377756</t>
  </si>
  <si>
    <t>02.03.2021 13:42:51</t>
  </si>
  <si>
    <t>02.03.2021 18:23:13</t>
  </si>
  <si>
    <t>TİYENLİ TR-3/1 45-85-M00093_A_56400704_56400704</t>
  </si>
  <si>
    <t>02.03.2021 13:46:13</t>
  </si>
  <si>
    <t>02.03.2021 15:32:07</t>
  </si>
  <si>
    <t>SANCAKLI BOZKÖY KÖK 45-71-M00087_SULAMA M02_61320770</t>
  </si>
  <si>
    <t>02.03.2021 13:54:17</t>
  </si>
  <si>
    <t>02.03.2021 18:14:01</t>
  </si>
  <si>
    <t>DM-1/TR-17 SEFERİHİSAR 35-14-M00329_956642703_956642703</t>
  </si>
  <si>
    <t>02.03.2021 13:56:13</t>
  </si>
  <si>
    <t>02.03.2021 15:43:49</t>
  </si>
  <si>
    <t>DM-14/3 45-71-M00387_MAĞRA BAHÇE M03_66511408</t>
  </si>
  <si>
    <t>02.03.2021 13:59:00</t>
  </si>
  <si>
    <t>02.03.2021 15:15:44</t>
  </si>
  <si>
    <t>DM-14/3B 45-71-M02250_DM-14/4-B M02_73387501</t>
  </si>
  <si>
    <t>02.03.2021 13:59:48</t>
  </si>
  <si>
    <t>02.03.2021 14:03:58</t>
  </si>
  <si>
    <t>ALÇUK TM 35-17-A00001_KESİKKÖY M29_2307839</t>
  </si>
  <si>
    <t>02.03.2021 14:04:31</t>
  </si>
  <si>
    <t>02.03.2021 14:25:08</t>
  </si>
  <si>
    <t>PANAZTEPE DM 35-28-M00732_MALTEPE M03_2315519</t>
  </si>
  <si>
    <t>02.03.2021 14:05:08</t>
  </si>
  <si>
    <t>02.03.2021 14:27:57</t>
  </si>
  <si>
    <t>TR-42 45-77-L00042_945490781_945490781</t>
  </si>
  <si>
    <t>02.03.2021 14:08:59</t>
  </si>
  <si>
    <t>02.03.2021 18:48:35</t>
  </si>
  <si>
    <t>İSMETİYE TR-9 TARIMSAL SULAMA 45-73-M00986_DIREK TIPI TRAFO HUCRESI H01_2085642</t>
  </si>
  <si>
    <t>02.03.2021 14:21:05</t>
  </si>
  <si>
    <t>02.03.2021 16:02:00</t>
  </si>
  <si>
    <t>KINIK ORGANİZE DM 35-24-M00208_KOCAÖMERLİ KÖYLER M03_72108272</t>
  </si>
  <si>
    <t>02.03.2021 14:24:28</t>
  </si>
  <si>
    <t>02.03.2021 14:57:36</t>
  </si>
  <si>
    <t>DM-03/15 45-71-M00537_953220840_953220840</t>
  </si>
  <si>
    <t>02.03.2021 14:25:49</t>
  </si>
  <si>
    <t>02.03.2021 15:21:48</t>
  </si>
  <si>
    <t>CEVİZALAN TR-4 35-15-L00122_35-15-L00122_2365061</t>
  </si>
  <si>
    <t>02.03.2021 14:26:00</t>
  </si>
  <si>
    <t>02.03.2021 17:07:35</t>
  </si>
  <si>
    <t>TURGUTALP TR-1 45-71-M01762_953174669_953174669</t>
  </si>
  <si>
    <t>02.03.2021 14:36:58</t>
  </si>
  <si>
    <t>02.03.2021 23:19:21</t>
  </si>
  <si>
    <t>M-1871 35-01-M01871_910534978_910534978</t>
  </si>
  <si>
    <t>02.03.2021 14:37:46</t>
  </si>
  <si>
    <t>02.03.2021 16:12:05</t>
  </si>
  <si>
    <t>BERGAMA İM-2 35-16-A00002_TR-147(TM-2/147) L10_2055216</t>
  </si>
  <si>
    <t>02.03.2021 14:40:16</t>
  </si>
  <si>
    <t>02.03.2021 15:05:18</t>
  </si>
  <si>
    <t>TR-257(DM-2/7) 35-19-L00257_956666932_956666932</t>
  </si>
  <si>
    <t>02.03.2021 14:40:17</t>
  </si>
  <si>
    <t>02.03.2021 17:35:11</t>
  </si>
  <si>
    <t>L-207 MERKEZTUR 35-18-L00207_35-18-L00207_2372712</t>
  </si>
  <si>
    <t>02.03.2021 14:40:38</t>
  </si>
  <si>
    <t>02.03.2021 17:10:16</t>
  </si>
  <si>
    <t>YILMAZ TR-29 45-78-M00189_953250020_953250020</t>
  </si>
  <si>
    <t>02.03.2021 14:43:42</t>
  </si>
  <si>
    <t>02.03.2021 19:07:27</t>
  </si>
  <si>
    <t>KUŞÇULAR TR-1 35-19-M00213_35-19-M00213_2349914</t>
  </si>
  <si>
    <t>02.03.2021 14:45:00</t>
  </si>
  <si>
    <t>02.03.2021 15:40:05</t>
  </si>
  <si>
    <t>K-905 35-02-K00905_99715309_99715309</t>
  </si>
  <si>
    <t>02.03.2021 14:46:32</t>
  </si>
  <si>
    <t>02.03.2021 19:25:28</t>
  </si>
  <si>
    <t>TAHİR ÇAKAN SULAMA GRUBU 35-29-M00254_A_56360227_56360227</t>
  </si>
  <si>
    <t>02.03.2021 14:48:35</t>
  </si>
  <si>
    <t>02.03.2021 15:46:05</t>
  </si>
  <si>
    <t>İZSU GERENKÖY İÇME SUYU ÖZEL 35-23-M00159Ö_DIREK TIPI TRAFO HUCRESI H01_2058009</t>
  </si>
  <si>
    <t>02.03.2021 14:51:42</t>
  </si>
  <si>
    <t>02.03.2021 16:58:03</t>
  </si>
  <si>
    <t>MENEMEN TR-85 35-28-L00085_HatBaşıAyırıcı_53133936 L01_53133936</t>
  </si>
  <si>
    <t>02.03.2021 14:54:09</t>
  </si>
  <si>
    <t>02.03.2021 16:40:00</t>
  </si>
  <si>
    <t>OSMANGAZİ İM 35-02-A00004_BAYRAKLI M04_2087805</t>
  </si>
  <si>
    <t>02.03.2021 15:01:11</t>
  </si>
  <si>
    <t>02.03.2021 15:32:00</t>
  </si>
  <si>
    <t>TR-79 DEREKENARI 35-19-L00079_956662633_956662633</t>
  </si>
  <si>
    <t>02.03.2021 15:05:55</t>
  </si>
  <si>
    <t>02.03.2021 17:14:27</t>
  </si>
  <si>
    <t>ALAŞEHİR TR-86 ILGINKÖY 45-73-M00086_45-73-M00086_2354181</t>
  </si>
  <si>
    <t>02.03.2021 15:09:38</t>
  </si>
  <si>
    <t>02.03.2021 16:02:05</t>
  </si>
  <si>
    <t>KEMALİYE DM (TR-1) 45-73-M00150_İSMETİYE M02_66716001</t>
  </si>
  <si>
    <t>02.03.2021 15:20:00</t>
  </si>
  <si>
    <t>02.03.2021 15:59:55</t>
  </si>
  <si>
    <t>K-3929 35-10-K03929_953703613_953703613</t>
  </si>
  <si>
    <t>02.03.2021 15:22:05</t>
  </si>
  <si>
    <t>02.03.2021 19:14:47</t>
  </si>
  <si>
    <t>L-36 35-14-L00036_956660762_956660762</t>
  </si>
  <si>
    <t>02.03.2021 15:27:57</t>
  </si>
  <si>
    <t>02.03.2021 19:27:50</t>
  </si>
  <si>
    <t>KAYMAKÇI TR-36 35-15-L00230_A_56361798_56361798</t>
  </si>
  <si>
    <t>02.03.2021 15:33:00</t>
  </si>
  <si>
    <t>02.03.2021 16:19:31</t>
  </si>
  <si>
    <t>DM-4/TR-2 35-13-L00057_946423192_946423192</t>
  </si>
  <si>
    <t>02.03.2021 15:38:08</t>
  </si>
  <si>
    <t>02.03.2021 16:45:21</t>
  </si>
  <si>
    <t>M-2017 35-01-M02017_A 1A_5846355</t>
  </si>
  <si>
    <t>02.03.2021 15:38:11</t>
  </si>
  <si>
    <t>02.03.2021 17:50:58</t>
  </si>
  <si>
    <t>K-4226 35-08-K04226_98423223_98423223</t>
  </si>
  <si>
    <t>02.03.2021 15:43:44</t>
  </si>
  <si>
    <t>02.03.2021 18:16:37</t>
  </si>
  <si>
    <t>K-429 35-01-K00429_910387123_910387123</t>
  </si>
  <si>
    <t>02.03.2021 15:46:46</t>
  </si>
  <si>
    <t>02.03.2021 17:16:48</t>
  </si>
  <si>
    <t>KUŞCULAR TR-2 35-19-M00214_D_56394793_56394793</t>
  </si>
  <si>
    <t>02.03.2021 15:56:23</t>
  </si>
  <si>
    <t>02.03.2021 18:06:02</t>
  </si>
  <si>
    <t>TİRE DM2/11 35-29-M00117_915185909_915185909</t>
  </si>
  <si>
    <t>02.03.2021 15:59:02</t>
  </si>
  <si>
    <t>02.03.2021 17:30:02</t>
  </si>
  <si>
    <t>OG İletken Kopması</t>
  </si>
  <si>
    <t>02.03.2021 16:00:00</t>
  </si>
  <si>
    <t>02.03.2021 16:56:49</t>
  </si>
  <si>
    <t>A. CANCAN SLM GRB TR-1 35-27-M00602_914693464_914693464</t>
  </si>
  <si>
    <t>02.03.2021 16:00:15</t>
  </si>
  <si>
    <t>02.03.2021 19:57:00</t>
  </si>
  <si>
    <t>02.03.2021 16:01:25</t>
  </si>
  <si>
    <t>02.03.2021 17:34:57</t>
  </si>
  <si>
    <t>K-123 35-01-K00123_A_56375268_56375268</t>
  </si>
  <si>
    <t>02.03.2021 16:03:28</t>
  </si>
  <si>
    <t>02.03.2021 18:39:22</t>
  </si>
  <si>
    <t>ALAŞEHİR TR-77 BAKLACI KÖYÜ 45-73-M00077_45-73-M00077_2354328</t>
  </si>
  <si>
    <t>02.03.2021 16:04:42</t>
  </si>
  <si>
    <t>02.03.2021 18:23:20</t>
  </si>
  <si>
    <t>ADALA TR-6 45-78-M00285__72371795_72371795</t>
  </si>
  <si>
    <t>02.03.2021 16:07:38</t>
  </si>
  <si>
    <t>02.03.2021 18:26:50</t>
  </si>
  <si>
    <t>K-1870 35-09-K01870_97758905_97758905</t>
  </si>
  <si>
    <t>02.03.2021 16:13:51</t>
  </si>
  <si>
    <t>02.03.2021 19:17:02</t>
  </si>
  <si>
    <t>M-278 35-02-M00278_912473468_912473468</t>
  </si>
  <si>
    <t>02.03.2021 16:20:26</t>
  </si>
  <si>
    <t>02.03.2021 18:00:51</t>
  </si>
  <si>
    <t>_C_56365299_56365299</t>
  </si>
  <si>
    <t>02.03.2021 16:21:00</t>
  </si>
  <si>
    <t>02.03.2021 16:57:30</t>
  </si>
  <si>
    <t>TR-1 45-78-L00001_953260423_953260423</t>
  </si>
  <si>
    <t>02.03.2021 16:24:27</t>
  </si>
  <si>
    <t>02.03.2021 17:56:21</t>
  </si>
  <si>
    <t>TR-1-4/2 DEMİRCİLİK KABİN 35-20-L00026_TR-1-4/1A L02_66516246</t>
  </si>
  <si>
    <t>02.03.2021 16:25:06</t>
  </si>
  <si>
    <t>02.03.2021 16:51:23</t>
  </si>
  <si>
    <t>K-429 35-01-K00429_35-01-K00429_2358116</t>
  </si>
  <si>
    <t>02.03.2021 16:29:00</t>
  </si>
  <si>
    <t>02.03.2021 17:29:00</t>
  </si>
  <si>
    <t>DURASILLI TR-21 45-78-M01147_TR-1 M01_66090724</t>
  </si>
  <si>
    <t>02.03.2021 16:31:58</t>
  </si>
  <si>
    <t>02.03.2021 17:15:07</t>
  </si>
  <si>
    <t>K-4012 35-04-K04012_912567247_912567247</t>
  </si>
  <si>
    <t>02.03.2021 16:36:30</t>
  </si>
  <si>
    <t>02.03.2021 17:54:40</t>
  </si>
  <si>
    <t>_A_56391357_56391357</t>
  </si>
  <si>
    <t>02.03.2021 16:48:31</t>
  </si>
  <si>
    <t>02.03.2021 17:47:08</t>
  </si>
  <si>
    <t>02.03.2021 16:50:44</t>
  </si>
  <si>
    <t>02.03.2021 18:00:15</t>
  </si>
  <si>
    <t>BAŞIBÜYÜK KÖK 45-77-L00158_HACITUFAN ÇIKIŞI L02_61353394</t>
  </si>
  <si>
    <t>02.03.2021 16:50:47</t>
  </si>
  <si>
    <t>02.03.2021 17:56:49</t>
  </si>
  <si>
    <t>02.03.2021 16:54:00</t>
  </si>
  <si>
    <t>02.03.2021 18:02:59</t>
  </si>
  <si>
    <t>TR-2/52 45-72-L00052_956516078_956516078</t>
  </si>
  <si>
    <t>02.03.2021 16:59:02</t>
  </si>
  <si>
    <t>02.03.2021 18:22:18</t>
  </si>
  <si>
    <t>M-78 FULYA EVLERİ 35-14-M00078_956635566_956635566</t>
  </si>
  <si>
    <t>02.03.2021 17:05:00</t>
  </si>
  <si>
    <t>02.03.2021 17:44:58</t>
  </si>
  <si>
    <t>CAMBAZLI KÖK 45-84-M00005_KARGIN M04_50241540</t>
  </si>
  <si>
    <t>02.03.2021 17:13:59</t>
  </si>
  <si>
    <t>02.03.2021 18:30:11</t>
  </si>
  <si>
    <t>PAYAMLI TR-1 35-10-L00056_954754371_954754371</t>
  </si>
  <si>
    <t>02.03.2021 17:19:22</t>
  </si>
  <si>
    <t>02.03.2021 20:00:07</t>
  </si>
  <si>
    <t>YUKARI SÜTÇÜLER KÖYÜ TR-1 35-27-M00410_914392020_914392020</t>
  </si>
  <si>
    <t>02.03.2021 17:21:43</t>
  </si>
  <si>
    <t>02.03.2021 19:54:02</t>
  </si>
  <si>
    <t>DİNDARLI TR-2 YEŞİLOVA 45-79-M00427_945554375_945554375</t>
  </si>
  <si>
    <t>02.03.2021 17:27:57</t>
  </si>
  <si>
    <t>02.03.2021 19:32:42</t>
  </si>
  <si>
    <t>KARAOĞLANLI TR-3 45-71-M00567_953212122_953212122</t>
  </si>
  <si>
    <t>02.03.2021 17:32:34</t>
  </si>
  <si>
    <t>02.03.2021 18:38:33</t>
  </si>
  <si>
    <t>TR-139 35-15-M00139_950349299_950349299</t>
  </si>
  <si>
    <t>02.03.2021 17:37:28</t>
  </si>
  <si>
    <t>02.03.2021 18:26:35</t>
  </si>
  <si>
    <t>K-1948 35-08-K01948_912138607_912138607</t>
  </si>
  <si>
    <t>02.03.2021 17:37:30</t>
  </si>
  <si>
    <t>02.03.2021 18:59:32</t>
  </si>
  <si>
    <t>GÖRECE M-355 35-22-M00355_35-22-M00355_72143960</t>
  </si>
  <si>
    <t>02.03.2021 17:46:32</t>
  </si>
  <si>
    <t>02.03.2021 20:11:00</t>
  </si>
  <si>
    <t>KIRCALAR DM 35-16-M00261_SARICAOĞLU ENH GRUBU M05_72041846</t>
  </si>
  <si>
    <t>02.03.2021 17:46:42</t>
  </si>
  <si>
    <t>02.03.2021 19:26:42</t>
  </si>
  <si>
    <t>TR-123 35-26-M00123_95000492604_95000492604</t>
  </si>
  <si>
    <t>02.03.2021 17:53:41</t>
  </si>
  <si>
    <t>02.03.2021 19:08:55</t>
  </si>
  <si>
    <t>PAYAMLI TR-1 35-10-L00056_912656893_912656893</t>
  </si>
  <si>
    <t>02.03.2021 17:57:29</t>
  </si>
  <si>
    <t>02.03.2021 20:06:38</t>
  </si>
  <si>
    <t>GÜLKENT TR-2 35-30-M00225_B_56404770_56404770</t>
  </si>
  <si>
    <t>AG Atlama Kopuğu</t>
  </si>
  <si>
    <t>02.03.2021 18:04:37</t>
  </si>
  <si>
    <t>02.03.2021 19:31:31</t>
  </si>
  <si>
    <t>MÜTEVELLİ TR-2 45-80-M00101_956537622_956537622</t>
  </si>
  <si>
    <t>02.03.2021 18:08:07</t>
  </si>
  <si>
    <t>02.03.2021 20:04:12</t>
  </si>
  <si>
    <t>K-4503 35-04-K04503_99665121_99665121</t>
  </si>
  <si>
    <t>02.03.2021 18:11:23</t>
  </si>
  <si>
    <t>02.03.2021 19:06:42</t>
  </si>
  <si>
    <t>L-25 35-14-L00025_7094893_56355370_56355370</t>
  </si>
  <si>
    <t>02.03.2021 18:26:01</t>
  </si>
  <si>
    <t>02.03.2021 19:18:14</t>
  </si>
  <si>
    <t>AKÇAKİLİSE TR-2 35-21-L00045_953361329_953361329</t>
  </si>
  <si>
    <t>02.03.2021 18:26:10</t>
  </si>
  <si>
    <t>02.03.2021 19:33:31</t>
  </si>
  <si>
    <t>02.03.2021 18:27:52</t>
  </si>
  <si>
    <t>02.03.2021 19:56:13</t>
  </si>
  <si>
    <t>DM-11/TR-11 45-72-L01002_956477942_956477942</t>
  </si>
  <si>
    <t>02.03.2021 18:28:00</t>
  </si>
  <si>
    <t>02.03.2021 21:48:41</t>
  </si>
  <si>
    <t>TR-333 35-19-L00309_956683235_956683235</t>
  </si>
  <si>
    <t>02.03.2021 18:32:00</t>
  </si>
  <si>
    <t>02.03.2021 21:47:26</t>
  </si>
  <si>
    <t>KUŞCULAR TR-2 35-19-M00214_B_65508521_65508521</t>
  </si>
  <si>
    <t>02.03.2021 18:33:09</t>
  </si>
  <si>
    <t>02.03.2021 19:33:55</t>
  </si>
  <si>
    <t>K-855 35-01-K00855_910549871_910549871</t>
  </si>
  <si>
    <t>02.03.2021 18:33:31</t>
  </si>
  <si>
    <t>02.03.2021 20:08:40</t>
  </si>
  <si>
    <t>İSTASYONALTI KÖK 45-83-M00131_ARPALIK KÖK-1 M03_2329934</t>
  </si>
  <si>
    <t>02.03.2021 18:51:23</t>
  </si>
  <si>
    <t>02.03.2021 19:24:12</t>
  </si>
  <si>
    <t>TR-350 35-19-L00350_956664449_956664449</t>
  </si>
  <si>
    <t>02.03.2021 18:51:50</t>
  </si>
  <si>
    <t>02.03.2021 21:29:42</t>
  </si>
  <si>
    <t>M-3439(YATIRIM REZERVE) 35-03-M03439_912747673_912747673</t>
  </si>
  <si>
    <t>02.03.2021 18:52:46</t>
  </si>
  <si>
    <t>02.03.2021 21:21:32</t>
  </si>
  <si>
    <t>K-1870 35-09-K01870_35-09-K01870_47240579</t>
  </si>
  <si>
    <t>02.03.2021 18:52:49</t>
  </si>
  <si>
    <t>02.03.2021 19:24:13</t>
  </si>
  <si>
    <t>YENİFOÇA TR-11 35-23-M00011_B_56394366_56394366</t>
  </si>
  <si>
    <t>02.03.2021 18:54:20</t>
  </si>
  <si>
    <t>02.03.2021 19:46:06</t>
  </si>
  <si>
    <t>L-517 OVACIK 35-18-L00517_35-18-L00517_49090684</t>
  </si>
  <si>
    <t>02.03.2021 18:58:19</t>
  </si>
  <si>
    <t>02.03.2021 20:14:35</t>
  </si>
  <si>
    <t>_12122240_56356523_56356523</t>
  </si>
  <si>
    <t>02.03.2021 19:06:00</t>
  </si>
  <si>
    <t>02.03.2021 19:44:18</t>
  </si>
  <si>
    <t>TR-2/35 45-72-L00035_956527323_956527323</t>
  </si>
  <si>
    <t>02.03.2021 19:07:00</t>
  </si>
  <si>
    <t>02.03.2021 19:35:59</t>
  </si>
  <si>
    <t>SARIAHMETLİ TR-1 45-71-M01701_43176097_56385330_56385330</t>
  </si>
  <si>
    <t>02.03.2021 19:07:26</t>
  </si>
  <si>
    <t>02.03.2021 23:38:02</t>
  </si>
  <si>
    <t>KINIK TR-28 35-24-L00218_95000153783_95000153783</t>
  </si>
  <si>
    <t>02.03.2021 19:09:42</t>
  </si>
  <si>
    <t>02.03.2021 21:13:20</t>
  </si>
  <si>
    <t>K-522 35-04-K00522_950219780_950219780</t>
  </si>
  <si>
    <t>02.03.2021 19:12:40</t>
  </si>
  <si>
    <t>02.03.2021 19:55:36</t>
  </si>
  <si>
    <t>M-1465 35-03-M01465_B_56365322_56365322</t>
  </si>
  <si>
    <t>02.03.2021 19:18:19</t>
  </si>
  <si>
    <t>03.03.2021 00:48:23</t>
  </si>
  <si>
    <t>L-294 35-18-L00294_950461602_950461602</t>
  </si>
  <si>
    <t>02.03.2021 19:19:04</t>
  </si>
  <si>
    <t>02.03.2021 20:48:22</t>
  </si>
  <si>
    <t>_43005524_56367565_56367565</t>
  </si>
  <si>
    <t>02.03.2021 19:30:47</t>
  </si>
  <si>
    <t>02.03.2021 20:21:26</t>
  </si>
  <si>
    <t>M-1296 35-02-M01296_915188989_915188989</t>
  </si>
  <si>
    <t>02.03.2021 19:32:25</t>
  </si>
  <si>
    <t>02.03.2021 20:18:56</t>
  </si>
  <si>
    <t>BOSTANCI TR-1 45-76-L00025_955239821_955239821</t>
  </si>
  <si>
    <t>02.03.2021 19:33:54</t>
  </si>
  <si>
    <t>02.03.2021 21:22:11</t>
  </si>
  <si>
    <t>L-289 DEMET AKBAĞ TRAFO 35-18-L00289_950456290_950456290</t>
  </si>
  <si>
    <t>02.03.2021 19:40:45</t>
  </si>
  <si>
    <t>03.03.2021 01:04:37</t>
  </si>
  <si>
    <t>TR-60 45-77-L00060_945490405_945490405</t>
  </si>
  <si>
    <t>02.03.2021 19:40:50</t>
  </si>
  <si>
    <t>02.03.2021 20:24:39</t>
  </si>
  <si>
    <t>TR-68 ÇAYIRÇEŞME 35-19-L00068_956677151_956677151</t>
  </si>
  <si>
    <t>02.03.2021 19:53:32</t>
  </si>
  <si>
    <t>02.03.2021 22:18:22</t>
  </si>
  <si>
    <t>ÇAMBEL KÖK 35-27-M00619_HatBaşıAyırıcı_53132491 M03_53132491</t>
  </si>
  <si>
    <t>02.03.2021 19:54:05</t>
  </si>
  <si>
    <t>02.03.2021 22:00:26</t>
  </si>
  <si>
    <t>ORTA MAHALLE M-46 35-25-M00122_955257912_955257912</t>
  </si>
  <si>
    <t>02.03.2021 20:10:00</t>
  </si>
  <si>
    <t>03.03.2021 00:37:09</t>
  </si>
  <si>
    <t>_43005731_56367268_56367268</t>
  </si>
  <si>
    <t>02.03.2021 20:13:02</t>
  </si>
  <si>
    <t>02.03.2021 22:38:29</t>
  </si>
  <si>
    <t>K-3160 35-01-K03160_910876867_910876867</t>
  </si>
  <si>
    <t>02.03.2021 20:19:12</t>
  </si>
  <si>
    <t>02.03.2021 21:29:16</t>
  </si>
  <si>
    <t>K-4156 35-02-K04156_913750031_913750031</t>
  </si>
  <si>
    <t>02.03.2021 20:19:52</t>
  </si>
  <si>
    <t>02.03.2021 21:13:29</t>
  </si>
  <si>
    <t>K-2760 35-04-K02760_912769656_912769656</t>
  </si>
  <si>
    <t>02.03.2021 20:23:18</t>
  </si>
  <si>
    <t>02.03.2021 21:31:48</t>
  </si>
  <si>
    <t>02.03.2021 20:23:31</t>
  </si>
  <si>
    <t>03.03.2021 00:04:11</t>
  </si>
  <si>
    <t>K-2889 35-03-K02889_97448910_97448910</t>
  </si>
  <si>
    <t>02.03.2021 20:24:23</t>
  </si>
  <si>
    <t>02.03.2021 21:41:10</t>
  </si>
  <si>
    <t>K-848 35-04-K00848_K-3857 K02_2119040</t>
  </si>
  <si>
    <t>02.03.2021 20:31:36</t>
  </si>
  <si>
    <t>02.03.2021 21:59:07</t>
  </si>
  <si>
    <t>M-1386 35-26-M01386_976972224_976972224</t>
  </si>
  <si>
    <t>02.03.2021 20:38:42</t>
  </si>
  <si>
    <t>02.03.2021 21:04:13</t>
  </si>
  <si>
    <t>UZUNKÖY TR-2 35-31-L00143_35-31-L00143_2364097</t>
  </si>
  <si>
    <t>02.03.2021 20:47:09</t>
  </si>
  <si>
    <t>02.03.2021 22:43:02</t>
  </si>
  <si>
    <t>L-513 REİSDERE 35-18-L00513_35-18-L00513_49091274</t>
  </si>
  <si>
    <t>02.03.2021 20:48:33</t>
  </si>
  <si>
    <t>02.03.2021 21:48:46</t>
  </si>
  <si>
    <t>M-326 35-03-M00326_910391162_910391162</t>
  </si>
  <si>
    <t>03.03.2021 01:02:50</t>
  </si>
  <si>
    <t>MURADİYE TR-3 KÖPRÜYANI 45-71-M00254_953221253_953221253</t>
  </si>
  <si>
    <t>02.03.2021 20:53:13</t>
  </si>
  <si>
    <t>02.03.2021 23:53:45</t>
  </si>
  <si>
    <t>DM-5/14 35-26-M00808_956628948_956628948</t>
  </si>
  <si>
    <t>02.03.2021 21:00:03</t>
  </si>
  <si>
    <t>02.03.2021 21:51:15</t>
  </si>
  <si>
    <t>ORHAN BATURAY 35-26-L00081_35-26-L00081_2363892</t>
  </si>
  <si>
    <t>02.03.2021 21:02:34</t>
  </si>
  <si>
    <t>02.03.2021 21:28:05</t>
  </si>
  <si>
    <t>M-2896(YATIRIM REZERVE) 35-01-M02896_B_56374988_56374988</t>
  </si>
  <si>
    <t>02.03.2021 21:05:00</t>
  </si>
  <si>
    <t>02.03.2021 22:47:05</t>
  </si>
  <si>
    <t>K-3124 LAKA TR-1 35-02-K03124_35-02-K03124_2348091</t>
  </si>
  <si>
    <t>02.03.2021 21:08:14</t>
  </si>
  <si>
    <t>02.03.2021 23:32:00</t>
  </si>
  <si>
    <t>CAMBAZLI TR-1 45-84-M00007_955182890_955182890</t>
  </si>
  <si>
    <t>02.03.2021 21:13:11</t>
  </si>
  <si>
    <t>02.03.2021 22:04:27</t>
  </si>
  <si>
    <t>YENMİŞ KÖK 35-27-M00366_Recloser M03_2303188</t>
  </si>
  <si>
    <t>02.03.2021 21:22:34</t>
  </si>
  <si>
    <t>02.03.2021 21:33:39</t>
  </si>
  <si>
    <t>YAZIBAŞI DM-5 35-26-M00550_DM-5/41 M08_2335562</t>
  </si>
  <si>
    <t>02.03.2021 21:25:05</t>
  </si>
  <si>
    <t>02.03.2021 21:54:36</t>
  </si>
  <si>
    <t>PAYAMLI M-27 (SAKIZAĞACI KÖK) 35-25-M00188_M-25/M-22/M-23/M-24/İZSU M03_72070653</t>
  </si>
  <si>
    <t>02.03.2021 21:26:49</t>
  </si>
  <si>
    <t>02.03.2021 22:23:52</t>
  </si>
  <si>
    <t>TR-15 35-30-L00015_35-30-L00015_2349990</t>
  </si>
  <si>
    <t>02.03.2021 21:28:13</t>
  </si>
  <si>
    <t>03.03.2021 01:13:21</t>
  </si>
  <si>
    <t>ÇAYAĞZI TR-1 35-31-L00413_DIREK TIPI TRAFO HUCRESI H01_2116736</t>
  </si>
  <si>
    <t>02.03.2021 21:33:14</t>
  </si>
  <si>
    <t>02.03.2021 23:46:49</t>
  </si>
  <si>
    <t>KARAYENİCE TR-1 45-71-M01506_B_56395561_56395561</t>
  </si>
  <si>
    <t>02.03.2021 21:50:26</t>
  </si>
  <si>
    <t>03.03.2021 03:02:31</t>
  </si>
  <si>
    <t>DM-5/41 KÖK 35-26-M00554_NAMET KÖK M02_65933900</t>
  </si>
  <si>
    <t>02.03.2021 22:08:17</t>
  </si>
  <si>
    <t>02.03.2021 22:53:19</t>
  </si>
  <si>
    <t>02.03.2021 22:10:05</t>
  </si>
  <si>
    <t>02.03.2021 23:42:08</t>
  </si>
  <si>
    <t>ORHAN BATURAY 35-26-L00081_6713648_56359189_56359189</t>
  </si>
  <si>
    <t>02.03.2021 22:21:10</t>
  </si>
  <si>
    <t>02.03.2021 23:30:09</t>
  </si>
  <si>
    <t>PAYAMLI M-23 35-25-M00190_35-25-M00190_2374622</t>
  </si>
  <si>
    <t>02.03.2021 22:25:50</t>
  </si>
  <si>
    <t>03.03.2021 00:18:43</t>
  </si>
  <si>
    <t>TR-31 35-30-L00031_TR-15 L03_72050536</t>
  </si>
  <si>
    <t>02.03.2021 22:28:20</t>
  </si>
  <si>
    <t>03.03.2021 01:21:05</t>
  </si>
  <si>
    <t>K-3563 35-02-K03563_910144109_910144109</t>
  </si>
  <si>
    <t>02.03.2021 22:46:54</t>
  </si>
  <si>
    <t>03.03.2021 00:41:04</t>
  </si>
  <si>
    <t>İĞDELİ TR-3 35-31-L00299_35-31-L00299_2364741</t>
  </si>
  <si>
    <t>02.03.2021 22:48:22</t>
  </si>
  <si>
    <t>03.03.2021 01:01:44</t>
  </si>
  <si>
    <t>GÖLCÜK DM 35-15-L01153_SUBATAN L04_67177020</t>
  </si>
  <si>
    <t>02.03.2021 22:53:09</t>
  </si>
  <si>
    <t>02.03.2021 22:53:59</t>
  </si>
  <si>
    <t>SARIKAYA KÖK 35-31-L00284_ALTINOLUK TR-2 L05_2113768</t>
  </si>
  <si>
    <t>02.03.2021 22:55:19</t>
  </si>
  <si>
    <t>02.03.2021 23:04:59</t>
  </si>
  <si>
    <t>K-3124 LAKA TR-1 35-02-K03124_C_56374100_56374100</t>
  </si>
  <si>
    <t>02.03.2021 23:11:00</t>
  </si>
  <si>
    <t>03.03.2021 02:45:13</t>
  </si>
  <si>
    <t>L-245 35-18-L00245_C_56374873_56374873</t>
  </si>
  <si>
    <t>02.03.2021 23:26:46</t>
  </si>
  <si>
    <t>03.03.2021 02:26:34</t>
  </si>
  <si>
    <t>ÇANDARLI TR-18 35-30-M00018_955320187_955320187</t>
  </si>
  <si>
    <t>02.03.2021 23:29:41</t>
  </si>
  <si>
    <t>03.03.2021 06:35:15</t>
  </si>
  <si>
    <t>OKLUİSA KÖK 45-81-M00046_ESKİN GRUP M03_71994463</t>
  </si>
  <si>
    <t>02.03.2021 23:32:09</t>
  </si>
  <si>
    <t>03.03.2021 02:10:00</t>
  </si>
  <si>
    <t>YEŞİLOVA ÇAYIR TR-7 35-20-L00132_DIREK TIPI TRAFO HUCRESI H01_2049927</t>
  </si>
  <si>
    <t>03.03.2021 00:01:03</t>
  </si>
  <si>
    <t>03.03.2021 01:46:17</t>
  </si>
  <si>
    <t>03.03.2021 00:09:23</t>
  </si>
  <si>
    <t>03.03.2021 01:45:53</t>
  </si>
  <si>
    <t>M-2113 35-03-M02113_910576985_910576985</t>
  </si>
  <si>
    <t>03.03.2021 00:12:18</t>
  </si>
  <si>
    <t>03.03.2021 01:48:07</t>
  </si>
  <si>
    <t>03.03.2021 00:18:13</t>
  </si>
  <si>
    <t>03.03.2021 00:57:13</t>
  </si>
  <si>
    <t>Trafo Bakım Çalışması</t>
  </si>
  <si>
    <t>03.03.2021 01:05:39</t>
  </si>
  <si>
    <t>03.03.2021 01:36:50</t>
  </si>
  <si>
    <t>ÖREN TR-1 35-31-L00314_47810498_56352453_56352453</t>
  </si>
  <si>
    <t>03.03.2021 01:29:32</t>
  </si>
  <si>
    <t>03.03.2021 02:05:09</t>
  </si>
  <si>
    <t>YENİ HARMANDALI TR-2 45-71-M00892_DIREK TIPI TRAFO HUCRESI H01_2084264</t>
  </si>
  <si>
    <t>03.03.2021 01:37:23</t>
  </si>
  <si>
    <t>03.03.2021 06:23:04</t>
  </si>
  <si>
    <t>K-231 35-01-K00231_E_56375624_56375624</t>
  </si>
  <si>
    <t>03.03.2021 01:48:52</t>
  </si>
  <si>
    <t>03.03.2021 03:28:53</t>
  </si>
  <si>
    <t>K-1086 35-01-K01086_35-01-K01086_2375103</t>
  </si>
  <si>
    <t>03.03.2021 02:02:00</t>
  </si>
  <si>
    <t>03.03.2021 08:39:27</t>
  </si>
  <si>
    <t>_B_56399210_56399210</t>
  </si>
  <si>
    <t>03.03.2021 02:17:50</t>
  </si>
  <si>
    <t>03.03.2021 03:58:15</t>
  </si>
  <si>
    <t>TR-2/9 45-83-L00009_TR-2/6 L03_72118434</t>
  </si>
  <si>
    <t>03.03.2021 03:00:39</t>
  </si>
  <si>
    <t>03.03.2021 03:02:09</t>
  </si>
  <si>
    <t>TR-160 35-19-M00094_DIREK TIPI TRAFO HUCRESI H01_2064455</t>
  </si>
  <si>
    <t>03.03.2021 07:11:22</t>
  </si>
  <si>
    <t>03.03.2021 09:38:57</t>
  </si>
  <si>
    <t>GÜMÜŞÇAY KÖK 45-73-M00477_HatBaşıAyırıcı_53135725 M05_53135725</t>
  </si>
  <si>
    <t>03.03.2021 07:15:11</t>
  </si>
  <si>
    <t>03.03.2021 10:29:33</t>
  </si>
  <si>
    <t>DERBENT TR-2 45-83-L00324_955161280_955161280</t>
  </si>
  <si>
    <t>03.03.2021 07:30:59</t>
  </si>
  <si>
    <t>03.03.2021 09:56:20</t>
  </si>
  <si>
    <t>DEMİRCİ KÖK 35-26-M00779_KARACAAĞAÇ ENH M06_42707188</t>
  </si>
  <si>
    <t>03.03.2021 07:38:39</t>
  </si>
  <si>
    <t>03.03.2021 07:51:00</t>
  </si>
  <si>
    <t>DM02/TR10 45-73-M00014_TR-15-16 M05_2319381</t>
  </si>
  <si>
    <t>03.03.2021 07:41:16</t>
  </si>
  <si>
    <t>03.03.2021 08:17:11</t>
  </si>
  <si>
    <t>AG İzolatör Arızası</t>
  </si>
  <si>
    <t>03.03.2021 07:45:54</t>
  </si>
  <si>
    <t>03.03.2021 10:14:46</t>
  </si>
  <si>
    <t>K-2817 35-09-K02817_913193132_913193132</t>
  </si>
  <si>
    <t>03.03.2021 07:58:00</t>
  </si>
  <si>
    <t>03.03.2021 08:29:18</t>
  </si>
  <si>
    <t>03.03.2021 08:00:00</t>
  </si>
  <si>
    <t>03.03.2021 08:40:00</t>
  </si>
  <si>
    <t>K-2817 35-09-K02817_913219708_913219708</t>
  </si>
  <si>
    <t>03.03.2021 08:01:00</t>
  </si>
  <si>
    <t>03.03.2021 08:34:04</t>
  </si>
  <si>
    <t>03.03.2021 08:31:31</t>
  </si>
  <si>
    <t>ÇİFTLİK İM 35-18-A00003_TURSİTE L14_2307810</t>
  </si>
  <si>
    <t>03.03.2021 08:04:02</t>
  </si>
  <si>
    <t>03.03.2021 10:56:09</t>
  </si>
  <si>
    <t>KESİKKÖY DM 35-28-M00309_SAKIPAĞA KÖK M09_2052537</t>
  </si>
  <si>
    <t>03.03.2021 08:09:10</t>
  </si>
  <si>
    <t>03.03.2021 08:48:18</t>
  </si>
  <si>
    <t>K-820 35-04-K00820_99408486_99408486</t>
  </si>
  <si>
    <t>03.03.2021 08:10:00</t>
  </si>
  <si>
    <t>03.03.2021 08:19:23</t>
  </si>
  <si>
    <t>TR-128 35-19-L00128_8422749_56392457_56392457</t>
  </si>
  <si>
    <t>03.03.2021 08:17:58</t>
  </si>
  <si>
    <t>03.03.2021 09:06:36</t>
  </si>
  <si>
    <t>L-37 YAT LİMANI 35-14-L00037_B B04_5846651</t>
  </si>
  <si>
    <t>03.03.2021 08:25:24</t>
  </si>
  <si>
    <t>03.03.2021 11:13:06</t>
  </si>
  <si>
    <t>UZUNKÖY TR-2 35-31-L00143_47827445_56389534_56389534</t>
  </si>
  <si>
    <t>03.03.2021 08:30:00</t>
  </si>
  <si>
    <t>03.03.2021 10:43:03</t>
  </si>
  <si>
    <t>L-241 35-18-L00241_950440864_950440864</t>
  </si>
  <si>
    <t>03.03.2021 08:30:33</t>
  </si>
  <si>
    <t>03.03.2021 13:55:31</t>
  </si>
  <si>
    <t>K-3750 35-08-K03750_35-08-K03750_42114318</t>
  </si>
  <si>
    <t>03.03.2021 08:38:00</t>
  </si>
  <si>
    <t>03.03.2021 10:22:05</t>
  </si>
  <si>
    <t>SOMA DM-4/TR10 45-82-M00010_TR-11 M05_60208852</t>
  </si>
  <si>
    <t>03.03.2021 08:46:31</t>
  </si>
  <si>
    <t>TR-1/75 45-72-M00629_956502279_956502279</t>
  </si>
  <si>
    <t>03.03.2021 08:50:18</t>
  </si>
  <si>
    <t>03.03.2021 10:11:30</t>
  </si>
  <si>
    <t>TIRAZLI KÖK 45-79-M00079_BAHARLAR M06_72036291</t>
  </si>
  <si>
    <t>03.03.2021 08:52:00</t>
  </si>
  <si>
    <t>03.03.2021 09:18:21</t>
  </si>
  <si>
    <t>SOMA DM-4/TR10 45-82-M00010_DM-1 M02_60208849</t>
  </si>
  <si>
    <t>03.03.2021 09:20:41</t>
  </si>
  <si>
    <t>TR-65 45-78-M00065_953263942_953263942</t>
  </si>
  <si>
    <t>03.03.2021 08:52:17</t>
  </si>
  <si>
    <t>03.03.2021 13:45:02</t>
  </si>
  <si>
    <t>KOLDERE KÖK 45-80-M00051_TR-2 TR-4 TR-5 M03_73403315</t>
  </si>
  <si>
    <t>03.03.2021 08:53:54</t>
  </si>
  <si>
    <t>03.03.2021 10:07:16</t>
  </si>
  <si>
    <t>TR-139 ERİNCİKLER 35-19-L00139_956697227_956697227</t>
  </si>
  <si>
    <t>03.03.2021 08:54:00</t>
  </si>
  <si>
    <t>03.03.2021 11:47:21</t>
  </si>
  <si>
    <t>KARAYENİCE TR-2 45-71-M01507_45-71-M01507_2367636</t>
  </si>
  <si>
    <t>03.03.2021 08:55:00</t>
  </si>
  <si>
    <t>03.03.2021 11:59:23</t>
  </si>
  <si>
    <t>HACIYUSUF TR-1 45-82-M00250_945533111_945533111</t>
  </si>
  <si>
    <t>03.03.2021 08:55:48</t>
  </si>
  <si>
    <t>03.03.2021 16:24:54</t>
  </si>
  <si>
    <t>__72374646_72374646</t>
  </si>
  <si>
    <t>03.03.2021 08:56:00</t>
  </si>
  <si>
    <t>03.03.2021 15:57:00</t>
  </si>
  <si>
    <t>ÇUKURALTI M-13 ÇAMLIK KÖK 35-25-M00059_955267005_955267005</t>
  </si>
  <si>
    <t>03.03.2021 08:56:49</t>
  </si>
  <si>
    <t>03.03.2021 11:39:03</t>
  </si>
  <si>
    <t>ÇAMURHAMAMI KÖK 45-78-L00230_GÖKKÖY L04_2327768</t>
  </si>
  <si>
    <t>03.03.2021 09:02:52</t>
  </si>
  <si>
    <t>03.03.2021 18:02:12</t>
  </si>
  <si>
    <t>03.03.2021 09:02:59</t>
  </si>
  <si>
    <t>03.03.2021 17:29:59</t>
  </si>
  <si>
    <t>03.03.2021 09:04:19</t>
  </si>
  <si>
    <t>03.03.2021 17:09:11</t>
  </si>
  <si>
    <t>SELENDİ DM 45-81-M00001_SATILMIŞ M14_2321600</t>
  </si>
  <si>
    <t>03.03.2021 09:04:29</t>
  </si>
  <si>
    <t>03.03.2021 09:44:00</t>
  </si>
  <si>
    <t>YENİ FOÇA TR-2 35-23-M00002_950427590_950427590</t>
  </si>
  <si>
    <t>03.03.2021 09:05:43</t>
  </si>
  <si>
    <t>03.03.2021 13:43:52</t>
  </si>
  <si>
    <t>TIRAZLI KÖK 45-79-M00079_HatBaşıAyırıcı_53133085 M06_53133085</t>
  </si>
  <si>
    <t>03.03.2021 09:06:05</t>
  </si>
  <si>
    <t>03.03.2021 16:45:05</t>
  </si>
  <si>
    <t>SOMA DM-4/TR10 45-82-M00010_TRAFO M07_60208798</t>
  </si>
  <si>
    <t>03.03.2021 09:07:49</t>
  </si>
  <si>
    <t>03.03.2021 13:40:56</t>
  </si>
  <si>
    <t>ÖZGÖRKEY KÖK 35-26-M00256_JTI KÖK M010_65969698</t>
  </si>
  <si>
    <t>03.03.2021 09:08:00</t>
  </si>
  <si>
    <t>03.03.2021 11:46:59</t>
  </si>
  <si>
    <t>L-20 DÖRT YOL KAVŞAĞI 35-14-L00020_9746189_60982257_60982257</t>
  </si>
  <si>
    <t>03.03.2021 09:11:47</t>
  </si>
  <si>
    <t>03.03.2021 17:07:28</t>
  </si>
  <si>
    <t>TR-2/82 BARIŞ MANÇO KÖK 45-83-L00082_TR-2/82-A L04_61336454</t>
  </si>
  <si>
    <t>03.03.2021 09:11:56</t>
  </si>
  <si>
    <t>03.03.2021 10:41:56</t>
  </si>
  <si>
    <t>K-3452 35-08-K03452_B_56384061_56384061</t>
  </si>
  <si>
    <t>03.03.2021 09:12:00</t>
  </si>
  <si>
    <t>03.03.2021 16:54:43</t>
  </si>
  <si>
    <t>03.03.2021 09:12:06</t>
  </si>
  <si>
    <t>03.03.2021 17:20:04</t>
  </si>
  <si>
    <t>M-2530 35-07-M02530_35-07-M02530_66103030</t>
  </si>
  <si>
    <t>03.03.2021 09:13:59</t>
  </si>
  <si>
    <t>03.03.2021 12:30:49</t>
  </si>
  <si>
    <t>DEMİRCİLİ DM 35-15-L00895_SEYREKLİ L07_2335949</t>
  </si>
  <si>
    <t>03.03.2021 09:15:06</t>
  </si>
  <si>
    <t>03.03.2021 17:09:14</t>
  </si>
  <si>
    <t>TR-17 35-19-L00017_956683324_956683324</t>
  </si>
  <si>
    <t>03.03.2021 09:17:23</t>
  </si>
  <si>
    <t>03.03.2021 10:23:06</t>
  </si>
  <si>
    <t>VELİLER KÖK 35-31-L00116_GERİLİM - KİRAZ İM L04_2119148</t>
  </si>
  <si>
    <t>03.03.2021 09:17:47</t>
  </si>
  <si>
    <t>03.03.2021 09:54:59</t>
  </si>
  <si>
    <t>TR-15 ( M-715) 35-30-M00715_B_56367245_56367245</t>
  </si>
  <si>
    <t>03.03.2021 09:19:37</t>
  </si>
  <si>
    <t>03.03.2021 11:42:25</t>
  </si>
  <si>
    <t>M-1178 35-04-M01178_99713809_99713809</t>
  </si>
  <si>
    <t>03.03.2021 09:20:00</t>
  </si>
  <si>
    <t>03.03.2021 12:54:51</t>
  </si>
  <si>
    <t>03.03.2021 09:20:47</t>
  </si>
  <si>
    <t>03.03.2021 15:09:34</t>
  </si>
  <si>
    <t>BALIKLIOVA TR-1 35-19-L00271_7290203_56355084_56355084</t>
  </si>
  <si>
    <t>03.03.2021 09:21:29</t>
  </si>
  <si>
    <t>03.03.2021 17:52:18</t>
  </si>
  <si>
    <t>K-1395 35-08-K01395_97569402_97569402</t>
  </si>
  <si>
    <t>03.03.2021 09:22:32</t>
  </si>
  <si>
    <t>03.03.2021 10:57:59</t>
  </si>
  <si>
    <t>DM-20/07 (VEZİROĞLU) 45-71-M00274_B_56399591_56399591</t>
  </si>
  <si>
    <t>03.03.2021 09:23:19</t>
  </si>
  <si>
    <t>03.03.2021 12:11:35</t>
  </si>
  <si>
    <t>SARIGÖL TR-7 45-79-M00007_C_56396256_56396256</t>
  </si>
  <si>
    <t>03.03.2021 09:24:00</t>
  </si>
  <si>
    <t>03.03.2021 09:45:43</t>
  </si>
  <si>
    <t>ÇİFTLİK İM 35-18-A00003_TURSİTE L14_2054626</t>
  </si>
  <si>
    <t>03.03.2021 09:24:35</t>
  </si>
  <si>
    <t>03.03.2021 10:17:07</t>
  </si>
  <si>
    <t>M-2177 35-01-M02177_35-01-M02177_42865957</t>
  </si>
  <si>
    <t>03.03.2021 09:28:00</t>
  </si>
  <si>
    <t>03.03.2021 10:51:16</t>
  </si>
  <si>
    <t>03.03.2021 09:29:00</t>
  </si>
  <si>
    <t>03.03.2021 15:30:00</t>
  </si>
  <si>
    <t>SOMA DM-4/TR10 45-82-M00010_TR-11 M05_60208796</t>
  </si>
  <si>
    <t>03.03.2021 09:31:38</t>
  </si>
  <si>
    <t>03.03.2021 13:39:57</t>
  </si>
  <si>
    <t>DM-7/22 35-26-M00663_956624217_956624217</t>
  </si>
  <si>
    <t>03.03.2021 09:32:38</t>
  </si>
  <si>
    <t>SELENDİ DM 45-81-M00001_ESKİ SELENDİ M16_2079218</t>
  </si>
  <si>
    <t>03.03.2021 09:33:29</t>
  </si>
  <si>
    <t>03.03.2021 09:33:59</t>
  </si>
  <si>
    <t>DEMİRKÖPRÜ TM 45-78-A00005_ALAŞEHİR M03_2329520</t>
  </si>
  <si>
    <t>03.03.2021 09:33:40</t>
  </si>
  <si>
    <t>03.03.2021 09:40:00</t>
  </si>
  <si>
    <t>TR-118 35-15-M00118_35-15-M00118_66876729</t>
  </si>
  <si>
    <t>03.03.2021 09:34:21</t>
  </si>
  <si>
    <t>03.03.2021 10:41:51</t>
  </si>
  <si>
    <t>DM-17/03 HUZUREVİ 45-71-M00415_953223152_953223152</t>
  </si>
  <si>
    <t>03.03.2021 09:35:15</t>
  </si>
  <si>
    <t>03.03.2021 12:40:38</t>
  </si>
  <si>
    <t>M-531 KAVAKLIDERE KÖK 35-02-M00531_M-530 / M529 M11_72200151</t>
  </si>
  <si>
    <t>03.03.2021 09:36:39</t>
  </si>
  <si>
    <t>03.03.2021 14:04:31</t>
  </si>
  <si>
    <t>BEYOBA TR-12 45-72-M00414_45-72-M00414_2373474</t>
  </si>
  <si>
    <t>03.03.2021 09:37:00</t>
  </si>
  <si>
    <t>03.03.2021 12:58:43</t>
  </si>
  <si>
    <t>TR-121 ZEYTİNALANI 35-19-L00121_956666909_956666909</t>
  </si>
  <si>
    <t>03.03.2021 09:37:53</t>
  </si>
  <si>
    <t>03.03.2021 14:22:08</t>
  </si>
  <si>
    <t>GÖKTEPE TR-2 35-28-M00270_953379073_953379073</t>
  </si>
  <si>
    <t>03.03.2021 09:38:00</t>
  </si>
  <si>
    <t>03.03.2021 11:08:32</t>
  </si>
  <si>
    <t>DM-1/TR-15 35-13-M00029_DM-1/TR-24 M03_66202386</t>
  </si>
  <si>
    <t>03.03.2021 09:39:45</t>
  </si>
  <si>
    <t>03.03.2021 17:03:29</t>
  </si>
  <si>
    <t>OVACIK TR-2 35-15-L00286_35-15-L00286_2365510</t>
  </si>
  <si>
    <t>03.03.2021 09:39:49</t>
  </si>
  <si>
    <t>03.03.2021 18:17:21</t>
  </si>
  <si>
    <t>TR-24 35-27-M00024_912461467_912461467</t>
  </si>
  <si>
    <t>03.03.2021 09:55:48</t>
  </si>
  <si>
    <t>FOÇA TR-23 35-23-L00023_950426068_950426068</t>
  </si>
  <si>
    <t>03.03.2021 09:41:00</t>
  </si>
  <si>
    <t>03.03.2021 09:43:00</t>
  </si>
  <si>
    <t>_B_56382940_56382940</t>
  </si>
  <si>
    <t>03.03.2021 10:08:52</t>
  </si>
  <si>
    <t>03.03.2021 09:44:59</t>
  </si>
  <si>
    <t>03.03.2021 11:18:34</t>
  </si>
  <si>
    <t>03.03.2021 09:45:00</t>
  </si>
  <si>
    <t>03.03.2021 14:51:00</t>
  </si>
  <si>
    <t>BAĞARASI TR-9 35-23-M00178_95000619593_95000619593</t>
  </si>
  <si>
    <t>03.03.2021 09:47:03</t>
  </si>
  <si>
    <t>03.03.2021 17:56:21</t>
  </si>
  <si>
    <t>L-444 35-18-L00444_950462495_950462495</t>
  </si>
  <si>
    <t>03.03.2021 09:47:34</t>
  </si>
  <si>
    <t>03.03.2021 14:23:33</t>
  </si>
  <si>
    <t>SELENDİ DM 45-81-M00001_HatBaşıAyırıcı_53135459 M16_53135459</t>
  </si>
  <si>
    <t>03.03.2021 09:47:48</t>
  </si>
  <si>
    <t>03.03.2021 11:56:22</t>
  </si>
  <si>
    <t>UMMANDERESİ TR-1 45-75-M00075_B_56397907_56397907</t>
  </si>
  <si>
    <t>03.03.2021 09:48:19</t>
  </si>
  <si>
    <t>03.03.2021 14:27:40</t>
  </si>
  <si>
    <t>SAĞANCI İM 35-16-A00003_SÜLEYMANLI L05_2072980</t>
  </si>
  <si>
    <t>03.03.2021 09:48:40</t>
  </si>
  <si>
    <t>03.03.2021 09:54:51</t>
  </si>
  <si>
    <t>KİRAZ İM 35-31-A00001_VELİLER L12_2328564</t>
  </si>
  <si>
    <t>03.03.2021 09:49:08</t>
  </si>
  <si>
    <t>03.03.2021 13:50:23</t>
  </si>
  <si>
    <t>ILGIN TR-1 45-73-M00591_945647075_945647075</t>
  </si>
  <si>
    <t>03.03.2021 09:49:27</t>
  </si>
  <si>
    <t>03.03.2021 11:21:09</t>
  </si>
  <si>
    <t>M-2846 35-03-M02846_35-03-M02846_72156344</t>
  </si>
  <si>
    <t>03.03.2021 09:51:54</t>
  </si>
  <si>
    <t>03.03.2021 14:22:10</t>
  </si>
  <si>
    <t>EMİRALEM TR-18 KÖK 35-28-M00239_EMİRALEM TR-7/EMİRALEM TR-13 M03_66567535</t>
  </si>
  <si>
    <t>03.03.2021 09:52:05</t>
  </si>
  <si>
    <t>03.03.2021 12:14:39</t>
  </si>
  <si>
    <t>M-1827 35-01-M01827_35-01-M01827_2351779</t>
  </si>
  <si>
    <t>03.03.2021 09:52:56</t>
  </si>
  <si>
    <t>03.03.2021 11:49:15</t>
  </si>
  <si>
    <t>TAYTAN OFİS KÖK 45-78-M00314_DEMİRKÖPRÜ DM-2 ÇIKIŞI (DEMİRKÖPRÜ-2) M06_60669850</t>
  </si>
  <si>
    <t>03.03.2021 09:53:29</t>
  </si>
  <si>
    <t>03.03.2021 10:20:06</t>
  </si>
  <si>
    <t>03.03.2021 09:56:00</t>
  </si>
  <si>
    <t>YEŞİLKÖY TR-1 35-27-M00964_A_56376208_56376208</t>
  </si>
  <si>
    <t>03.03.2021 09:56:23</t>
  </si>
  <si>
    <t>03.03.2021 12:15:05</t>
  </si>
  <si>
    <t>K-2560 35-03-K02560_910831923_910831923</t>
  </si>
  <si>
    <t>03.03.2021 09:58:09</t>
  </si>
  <si>
    <t>03.03.2021 11:59:49</t>
  </si>
  <si>
    <t>DAĞHACIYUSUF TR-4 45-73-M01228_945651400_945651400</t>
  </si>
  <si>
    <t>03.03.2021 09:58:10</t>
  </si>
  <si>
    <t>03.03.2021 12:06:00</t>
  </si>
  <si>
    <t>K-4157 35-02-K04157_99982372_99982372</t>
  </si>
  <si>
    <t>03.03.2021 09:59:46</t>
  </si>
  <si>
    <t>03.03.2021 11:09:59</t>
  </si>
  <si>
    <t>M-1258 35-03-M01258_910308744_910308744</t>
  </si>
  <si>
    <t>03.03.2021 10:00:26</t>
  </si>
  <si>
    <t>03.03.2021 12:40:33</t>
  </si>
  <si>
    <t>_A_56407884_56407884</t>
  </si>
  <si>
    <t>03.03.2021 10:01:00</t>
  </si>
  <si>
    <t>03.03.2021 12:17:14</t>
  </si>
  <si>
    <t>ASARLIK TR-21 35-28-M00594_ASARLIK TR-10 M01_66852172</t>
  </si>
  <si>
    <t>03.03.2021 10:01:49</t>
  </si>
  <si>
    <t>03.03.2021 10:02:29</t>
  </si>
  <si>
    <t>ÇAPAKLI KÖK 45-78-M01161_HatBaşıAyırıcı_53139052 M07_53139052</t>
  </si>
  <si>
    <t>03.03.2021 10:02:41</t>
  </si>
  <si>
    <t>03.03.2021 12:55:05</t>
  </si>
  <si>
    <t>CEVİZLİ MERKEZ TR-1 35-31-L00321_35-31-L00321_2364989</t>
  </si>
  <si>
    <t>03.03.2021 10:06:23</t>
  </si>
  <si>
    <t>03.03.2021 12:16:43</t>
  </si>
  <si>
    <t>TR-89 45-78-L00089_49414585 b1_49409252</t>
  </si>
  <si>
    <t>03.03.2021 10:06:35</t>
  </si>
  <si>
    <t>03.03.2021 10:42:48</t>
  </si>
  <si>
    <t>03.03.2021 10:09:39</t>
  </si>
  <si>
    <t>03.03.2021 13:09:22</t>
  </si>
  <si>
    <t>K-138 GÖRECE 35-22-K00138_955261719_955261719</t>
  </si>
  <si>
    <t>03.03.2021 10:12:00</t>
  </si>
  <si>
    <t>03.03.2021 10:23:45</t>
  </si>
  <si>
    <t>KOCA MEHMETLER TR-1 35-23-M00212_950415486_950415486</t>
  </si>
  <si>
    <t>03.03.2021 10:14:00</t>
  </si>
  <si>
    <t>03.03.2021 10:25:00</t>
  </si>
  <si>
    <t>ÜÇYOL KÖK 45-82-M00128_URUZLAR GES M06_2090646</t>
  </si>
  <si>
    <t>03.03.2021 10:14:49</t>
  </si>
  <si>
    <t>03.03.2021 11:03:03</t>
  </si>
  <si>
    <t>K-4444 35-08-K04444_97661017_97661017</t>
  </si>
  <si>
    <t>03.03.2021 10:15:00</t>
  </si>
  <si>
    <t>03.03.2021 12:13:13</t>
  </si>
  <si>
    <t>_955254557_955254557</t>
  </si>
  <si>
    <t>03.03.2021 10:16:30</t>
  </si>
  <si>
    <t>03.03.2021 12:59:06</t>
  </si>
  <si>
    <t>K-2669 35-09-K02669_912749389_912749389</t>
  </si>
  <si>
    <t>03.03.2021 10:18:00</t>
  </si>
  <si>
    <t>03.03.2021 10:31:22</t>
  </si>
  <si>
    <t>UMURLU TR-5 35-31-L00358_47784496_56352975_56352975</t>
  </si>
  <si>
    <t>03.03.2021 10:18:28</t>
  </si>
  <si>
    <t>03.03.2021 14:15:42</t>
  </si>
  <si>
    <t>KÖSEDERE TR-1 35-21-L00124_954751886_954751886</t>
  </si>
  <si>
    <t>03.03.2021 10:28:00</t>
  </si>
  <si>
    <t>03.03.2021 13:04:00</t>
  </si>
  <si>
    <t>KOCA MEHMETLER TR-1 35-23-M00212_950415480_950415480</t>
  </si>
  <si>
    <t>03.03.2021 10:29:00</t>
  </si>
  <si>
    <t>03.03.2021 10:52:00</t>
  </si>
  <si>
    <t>ÇIRPI İM 35-20-A00002_ASLANLAR GİRİŞ-1 M07_2055137</t>
  </si>
  <si>
    <t>03.03.2021 10:30:09</t>
  </si>
  <si>
    <t>03.03.2021 14:37:56</t>
  </si>
  <si>
    <t>KAYMAKÇI TR-36 35-15-L00230_B_56361799_56361799</t>
  </si>
  <si>
    <t>03.03.2021 10:34:00</t>
  </si>
  <si>
    <t>03.03.2021 15:01:10</t>
  </si>
  <si>
    <t>HALİLBEYLİ DM 35-27-M00620_KARMEZ-2 M09_2306332</t>
  </si>
  <si>
    <t>03.03.2021 10:34:42</t>
  </si>
  <si>
    <t>03.03.2021 11:39:43</t>
  </si>
  <si>
    <t>DM-1/38 45-71-M00050_953245690_953245690</t>
  </si>
  <si>
    <t>03.03.2021 10:42:00</t>
  </si>
  <si>
    <t>03.03.2021 17:03:22</t>
  </si>
  <si>
    <t>DAMLACIK TR-2 35-27-M00860_914538602_914538602</t>
  </si>
  <si>
    <t>03.03.2021 10:44:00</t>
  </si>
  <si>
    <t>03.03.2021 11:24:19</t>
  </si>
  <si>
    <t>K-527 35-01-K00527_911036057_911036057</t>
  </si>
  <si>
    <t>03.03.2021 10:44:42</t>
  </si>
  <si>
    <t>03.03.2021 12:08:47</t>
  </si>
  <si>
    <t>K-1887 35-09-K01887_97707586_97707586</t>
  </si>
  <si>
    <t>03.03.2021 10:48:00</t>
  </si>
  <si>
    <t>03.03.2021 11:03:55</t>
  </si>
  <si>
    <t>TR-23 35-22-M00023_955284726_955284726</t>
  </si>
  <si>
    <t>03.03.2021 11:02:16</t>
  </si>
  <si>
    <t>M-353 KOCAMEHMETLER YOLÜSTÜ 35-23-M00353_950414973_950414973</t>
  </si>
  <si>
    <t>03.03.2021 11:04:00</t>
  </si>
  <si>
    <t>K-3124 LAKA TR-1 35-02-K03124_99768600_99768600</t>
  </si>
  <si>
    <t>03.03.2021 10:53:34</t>
  </si>
  <si>
    <t>03.03.2021 13:12:18</t>
  </si>
  <si>
    <t>K-3727 35-01-K03727_911742437_911742437</t>
  </si>
  <si>
    <t>03.03.2021 10:54:09</t>
  </si>
  <si>
    <t>03.03.2021 17:05:42</t>
  </si>
  <si>
    <t>L-426 ESKİ GARAJ 35-18-L00426_950464580_950464580</t>
  </si>
  <si>
    <t>03.03.2021 10:55:47</t>
  </si>
  <si>
    <t>03.03.2021 20:08:11</t>
  </si>
  <si>
    <t>UMURCALI TR 4 35-31-L00108_47966988_56379498_56379498</t>
  </si>
  <si>
    <t>03.03.2021 10:57:53</t>
  </si>
  <si>
    <t>03.03.2021 15:37:48</t>
  </si>
  <si>
    <t>MÜTEVELLİ TR-3 45-80-M00102_956537587_956537587</t>
  </si>
  <si>
    <t>03.03.2021 10:59:16</t>
  </si>
  <si>
    <t>03.03.2021 14:09:12</t>
  </si>
  <si>
    <t>_949540387_949540387</t>
  </si>
  <si>
    <t>03.03.2021 11:02:00</t>
  </si>
  <si>
    <t>03.03.2021 11:39:16</t>
  </si>
  <si>
    <t>ILICA GIS TM 35-07-A00002_ILICA-16 K22_2313383</t>
  </si>
  <si>
    <t>03.03.2021 11:03:19</t>
  </si>
  <si>
    <t>03.03.2021 12:21:01</t>
  </si>
  <si>
    <t>YENİ FOÇA TR-26 35-23-M00026_950426573_950426573</t>
  </si>
  <si>
    <t>03.03.2021 11:04:45</t>
  </si>
  <si>
    <t>03.03.2021 14:21:53</t>
  </si>
  <si>
    <t>K-1463 35-01-K01463_35-01-K01463_2375851</t>
  </si>
  <si>
    <t>03.03.2021 11:06:39</t>
  </si>
  <si>
    <t>03.03.2021 11:34:04</t>
  </si>
  <si>
    <t>TİRE İM-DM-1 35-29-A00001_DEREBAŞI M25_2059028</t>
  </si>
  <si>
    <t>03.03.2021 11:08:00</t>
  </si>
  <si>
    <t>03.03.2021 11:58:00</t>
  </si>
  <si>
    <t>03.03.2021 11:10:42</t>
  </si>
  <si>
    <t>03.03.2021 14:08:40</t>
  </si>
  <si>
    <t>AFŞAR TR-2 45-79-M00344_945572825_945572825</t>
  </si>
  <si>
    <t>03.03.2021 11:11:52</t>
  </si>
  <si>
    <t>03.03.2021 13:56:38</t>
  </si>
  <si>
    <t>TR-152(DM-5/17) 35-19-M00152_956670783_956670783</t>
  </si>
  <si>
    <t>03.03.2021 11:22:57</t>
  </si>
  <si>
    <t>03.03.2021 21:16:32</t>
  </si>
  <si>
    <t>L-286 35-18-L00286_950464668_950464668</t>
  </si>
  <si>
    <t>03.03.2021 11:24:02</t>
  </si>
  <si>
    <t>03.03.2021 15:20:46</t>
  </si>
  <si>
    <t>BAĞARASI TR-12 35-23-M00181_952996668_952996668</t>
  </si>
  <si>
    <t>03.03.2021 11:25:13</t>
  </si>
  <si>
    <t>03.03.2021 15:41:01</t>
  </si>
  <si>
    <t>YUNTDAĞYENİCE KÖYÜ TR-1 45-71-M01699_953214187_953214187</t>
  </si>
  <si>
    <t>03.03.2021 11:27:54</t>
  </si>
  <si>
    <t>03.03.2021 15:03:55</t>
  </si>
  <si>
    <t>M-2104 35-09-M02104_97707850_97707850</t>
  </si>
  <si>
    <t>03.03.2021 11:29:00</t>
  </si>
  <si>
    <t>03.03.2021 11:51:47</t>
  </si>
  <si>
    <t>_A_56352370_56352370</t>
  </si>
  <si>
    <t>03.03.2021 11:33:25</t>
  </si>
  <si>
    <t>03.03.2021 13:44:58</t>
  </si>
  <si>
    <t>FOÇA M-267 35-23-M00267_950418383_950418383</t>
  </si>
  <si>
    <t>03.03.2021 11:39:32</t>
  </si>
  <si>
    <t>03.03.2021 13:20:00</t>
  </si>
  <si>
    <t>TR-46 35-19-M00046_93552782_93552782</t>
  </si>
  <si>
    <t>03.03.2021 11:40:31</t>
  </si>
  <si>
    <t>03.03.2021 16:01:04</t>
  </si>
  <si>
    <t>TR-2/34 45-72-L00034_956499920_956499920</t>
  </si>
  <si>
    <t>03.03.2021 11:43:05</t>
  </si>
  <si>
    <t>TR-11 45-78-L00828_953264925_953264925</t>
  </si>
  <si>
    <t>03.03.2021 11:45:52</t>
  </si>
  <si>
    <t>03.03.2021 14:50:15</t>
  </si>
  <si>
    <t>DAMLACIK TR-2 35-27-M00860_914538727_914538727</t>
  </si>
  <si>
    <t>03.03.2021 11:46:00</t>
  </si>
  <si>
    <t>03.03.2021 12:12:50</t>
  </si>
  <si>
    <t>OLGUNLAR TR-6 35-31-L00221_47890109_56391030_56391030</t>
  </si>
  <si>
    <t>03.03.2021 11:51:10</t>
  </si>
  <si>
    <t>03.03.2021 12:46:22</t>
  </si>
  <si>
    <t>SİNDEL TR-1 45-75-M00331_DIREK TIPI TRAFO HUCRESI H01_2089069</t>
  </si>
  <si>
    <t>03.03.2021 11:53:07</t>
  </si>
  <si>
    <t>03.03.2021 13:46:55</t>
  </si>
  <si>
    <t>ABDİ GÜLTEN SULAMA GRB 35-26-M00944_942466654_942466654</t>
  </si>
  <si>
    <t>03.03.2021 11:55:00</t>
  </si>
  <si>
    <t>03.03.2021 13:15:27</t>
  </si>
  <si>
    <t>ÇATALKAYA KÖYÜ TR-2 35-21-L00172_953367301_953367301</t>
  </si>
  <si>
    <t>03.03.2021 11:57:00</t>
  </si>
  <si>
    <t>03.03.2021 13:13:00</t>
  </si>
  <si>
    <t>ÇATALKAYA KÖYÜ TR-2 35-21-L00172_953367302_953367302</t>
  </si>
  <si>
    <t>03.03.2021 11:59:00</t>
  </si>
  <si>
    <t>03.03.2021 13:10:00</t>
  </si>
  <si>
    <t>03.03.2021 11:59:18</t>
  </si>
  <si>
    <t>03.03.2021 15:15:40</t>
  </si>
  <si>
    <t>KARAOĞLANLI TR-4 45-71-M00093_953211971_953211971</t>
  </si>
  <si>
    <t>03.03.2021 12:04:50</t>
  </si>
  <si>
    <t>03.03.2021 19:02:29</t>
  </si>
  <si>
    <t>ERGENEKON TR-12 45-83-M00622__72372344_72372344</t>
  </si>
  <si>
    <t>03.03.2021 12:09:00</t>
  </si>
  <si>
    <t>03.03.2021 14:23:14</t>
  </si>
  <si>
    <t>03.03.2021 12:10:29</t>
  </si>
  <si>
    <t>03.03.2021 12:44:57</t>
  </si>
  <si>
    <t>HACIHALİLLER TR-2 45-71-M01785_45-71-M01785_2363803</t>
  </si>
  <si>
    <t>03.03.2021 12:14:13</t>
  </si>
  <si>
    <t>03.03.2021 16:33:48</t>
  </si>
  <si>
    <t>K-3248 35-07-K03248_DIREK TIPI TRAFO HUCRESI H01_2080665</t>
  </si>
  <si>
    <t>03.03.2021 12:15:45</t>
  </si>
  <si>
    <t>03.03.2021 15:16:07</t>
  </si>
  <si>
    <t>M-2552 35-09-M02552_97643337_97643337</t>
  </si>
  <si>
    <t>03.03.2021 12:16:00</t>
  </si>
  <si>
    <t>03.03.2021 12:32:03</t>
  </si>
  <si>
    <t>KARACAALİ TR-4 45-79-M00486_945575173_945575173</t>
  </si>
  <si>
    <t>03.03.2021 12:16:15</t>
  </si>
  <si>
    <t>03.03.2021 14:32:55</t>
  </si>
  <si>
    <t>DAMLACIK TR-3 35-27-M01157_914541815_914541815</t>
  </si>
  <si>
    <t>03.03.2021 12:21:00</t>
  </si>
  <si>
    <t>03.03.2021 12:45:40</t>
  </si>
  <si>
    <t>PAYAMLI M-19 35-25-M00172_956658720_956658720</t>
  </si>
  <si>
    <t>03.03.2021 12:37:40</t>
  </si>
  <si>
    <t>03.03.2021 14:41:38</t>
  </si>
  <si>
    <t>CEVİZLİ BALYERİ TR-8 35-31-L00326_956568318_956568318</t>
  </si>
  <si>
    <t>03.03.2021 12:40:00</t>
  </si>
  <si>
    <t>03.03.2021 13:09:31</t>
  </si>
  <si>
    <t>K-3683 35-01-K03683_911276008_911276008</t>
  </si>
  <si>
    <t>03.03.2021 12:41:00</t>
  </si>
  <si>
    <t>03.03.2021 12:51:16</t>
  </si>
  <si>
    <t>TR-150 35-15-M00150_D_56380195_56380195</t>
  </si>
  <si>
    <t>03.03.2021 12:48:05</t>
  </si>
  <si>
    <t>03.03.2021 16:51:29</t>
  </si>
  <si>
    <t>KAPIKAYA TR-1 35-17-M00185_950303592_950303592</t>
  </si>
  <si>
    <t>03.03.2021 12:48:55</t>
  </si>
  <si>
    <t>03.03.2021 14:26:14</t>
  </si>
  <si>
    <t>DM-3/17 35-26-M00817_956628161_956628161</t>
  </si>
  <si>
    <t>03.03.2021 12:50:42</t>
  </si>
  <si>
    <t>03.03.2021 14:09:06</t>
  </si>
  <si>
    <t>KOLDERE TR-2 45-80-M00114_956539715_956539715</t>
  </si>
  <si>
    <t>03.03.2021 12:52:18</t>
  </si>
  <si>
    <t>03.03.2021 15:48:20</t>
  </si>
  <si>
    <t>KAYMAKÇI TR-34 35-15-L00239_C_56368593_56368593</t>
  </si>
  <si>
    <t>03.03.2021 12:52:33</t>
  </si>
  <si>
    <t>03.03.2021 15:42:11</t>
  </si>
  <si>
    <t>GÜMÜLDÜR M-23 35-25-M00023_D_56355105_56355105</t>
  </si>
  <si>
    <t>03.03.2021 12:58:00</t>
  </si>
  <si>
    <t>03.03.2021 17:08:29</t>
  </si>
  <si>
    <t>AMBARSEKİ KÖYÜ TR-1 35-21-L00105_953362902_953362902</t>
  </si>
  <si>
    <t>03.03.2021 13:15:00</t>
  </si>
  <si>
    <t>YENİOBA KÖK 35-29-M00125_İBRAHİM SEZEN M015_72191053</t>
  </si>
  <si>
    <t>03.03.2021 13:01:00</t>
  </si>
  <si>
    <t>03.03.2021 16:46:10</t>
  </si>
  <si>
    <t>DAMLACIK TR 1 35-27-M00346_914533786_914533786</t>
  </si>
  <si>
    <t>03.03.2021 13:05:00</t>
  </si>
  <si>
    <t>03.03.2021 14:00:03</t>
  </si>
  <si>
    <t>AMBARSEKİ KÖYÜ TR-1 35-21-L00105_953362904_953362904</t>
  </si>
  <si>
    <t>03.03.2021 13:08:00</t>
  </si>
  <si>
    <t>03.03.2021 13:16:00</t>
  </si>
  <si>
    <t>OG Kablo Başlığı Arızası</t>
  </si>
  <si>
    <t>03.03.2021 13:11:58</t>
  </si>
  <si>
    <t>03.03.2021 15:02:15</t>
  </si>
  <si>
    <t>TR-39 45-77-L00039_945489261_945489261</t>
  </si>
  <si>
    <t>03.03.2021 13:13:06</t>
  </si>
  <si>
    <t>03.03.2021 15:22:26</t>
  </si>
  <si>
    <t>K-3022 35-04-K03022_99111444_99111444</t>
  </si>
  <si>
    <t>03.03.2021 13:14:00</t>
  </si>
  <si>
    <t>03.03.2021 13:38:10</t>
  </si>
  <si>
    <t>MENEMEN TR-15 35-28-L00015_953384056_953384056</t>
  </si>
  <si>
    <t>03.03.2021 13:18:00</t>
  </si>
  <si>
    <t>03.03.2021 13:29:00</t>
  </si>
  <si>
    <t>AKKEÇİLİ TR-1 45-73-M00422_945668262_945668262</t>
  </si>
  <si>
    <t>03.03.2021 13:19:35</t>
  </si>
  <si>
    <t>03.03.2021 18:14:13</t>
  </si>
  <si>
    <t>K-1732 35-01-K01732_911686354_911686354</t>
  </si>
  <si>
    <t>03.03.2021 13:21:00</t>
  </si>
  <si>
    <t>03.03.2021 13:40:47</t>
  </si>
  <si>
    <t>KAVACIK TR-1 35-01-L00001_910687360_910687360</t>
  </si>
  <si>
    <t>03.03.2021 13:22:00</t>
  </si>
  <si>
    <t>03.03.2021 13:36:04</t>
  </si>
  <si>
    <t>KIYMIK TR-1 45-75-M00111_945602801_945602801</t>
  </si>
  <si>
    <t>03.03.2021 13:22:32</t>
  </si>
  <si>
    <t>03.03.2021 15:49:06</t>
  </si>
  <si>
    <t>AMBARSEKİ KÖYÜ TR-1 35-21-L00105_953362910_953362910</t>
  </si>
  <si>
    <t>03.03.2021 13:27:00</t>
  </si>
  <si>
    <t>03.03.2021 13:39:00</t>
  </si>
  <si>
    <t>03.03.2021 13:28:39</t>
  </si>
  <si>
    <t>03.03.2021 14:32:00</t>
  </si>
  <si>
    <t>ARPALIK TARIMSAL SULAMA TR-1 45-83-M00333_45-83-M00333_2347774</t>
  </si>
  <si>
    <t>03.03.2021 13:35:00</t>
  </si>
  <si>
    <t>03.03.2021 14:15:44</t>
  </si>
  <si>
    <t>K-255 35-02-K00255_912487612_912487612</t>
  </si>
  <si>
    <t>03.03.2021 13:36:14</t>
  </si>
  <si>
    <t>03.03.2021 14:55:14</t>
  </si>
  <si>
    <t>TR-36 45-77-L00036_945487907_945487907</t>
  </si>
  <si>
    <t>03.03.2021 13:40:49</t>
  </si>
  <si>
    <t>03.03.2021 15:15:22</t>
  </si>
  <si>
    <t>M-2954 35-01-M02954_911661762_911661762</t>
  </si>
  <si>
    <t>03.03.2021 13:43:08</t>
  </si>
  <si>
    <t>03.03.2021 16:35:26</t>
  </si>
  <si>
    <t>TR-320 35-19-M00517_956670381_956670381</t>
  </si>
  <si>
    <t>03.03.2021 13:43:57</t>
  </si>
  <si>
    <t>03.03.2021 16:28:49</t>
  </si>
  <si>
    <t>KULA İM 45-77-A00001_KONURCA M01_2049499</t>
  </si>
  <si>
    <t>03.03.2021 13:44:33</t>
  </si>
  <si>
    <t>03.03.2021 13:49:41</t>
  </si>
  <si>
    <t>SOMA TR-11/3 45-82-M00035_TR-11/1 M01_72186724</t>
  </si>
  <si>
    <t>03.03.2021 13:57:30</t>
  </si>
  <si>
    <t>03.03.2021 14:03:00</t>
  </si>
  <si>
    <t>SARIBEY TR-1 45-83-L00326_955163497_955163497</t>
  </si>
  <si>
    <t>03.03.2021 13:58:42</t>
  </si>
  <si>
    <t>03.03.2021 14:48:43</t>
  </si>
  <si>
    <t>KIZILCAAVLU TR-1 35-29-L00565_C_56361066_56361066</t>
  </si>
  <si>
    <t>03.03.2021 13:58:56</t>
  </si>
  <si>
    <t>03.03.2021 15:34:54</t>
  </si>
  <si>
    <t>ATATÜRK MAH TR-3 35-27-L00108_914651765_914651765</t>
  </si>
  <si>
    <t>03.03.2021 13:59:08</t>
  </si>
  <si>
    <t>03.03.2021 15:54:04</t>
  </si>
  <si>
    <t>03.03.2021 14:04:00</t>
  </si>
  <si>
    <t>03.03.2021 14:42:41</t>
  </si>
  <si>
    <t>DAMLACIK TR-2 35-27-M00860_914538637_914538637</t>
  </si>
  <si>
    <t>03.03.2021 14:24:42</t>
  </si>
  <si>
    <t>DAMLACIK TR 1 35-27-M00346_914529466_914529466</t>
  </si>
  <si>
    <t>03.03.2021 14:05:00</t>
  </si>
  <si>
    <t>03.03.2021 14:31:47</t>
  </si>
  <si>
    <t>MECİDİYE TR-3 45-72-L00576_B_56354522_56354522</t>
  </si>
  <si>
    <t>03.03.2021 14:06:43</t>
  </si>
  <si>
    <t>03.03.2021 17:42:56</t>
  </si>
  <si>
    <t>DAMLACIK TR-2 35-27-M00860_914538610_914538610</t>
  </si>
  <si>
    <t>03.03.2021 14:10:00</t>
  </si>
  <si>
    <t>03.03.2021 14:28:42</t>
  </si>
  <si>
    <t>DAMLACIK TR-2 35-27-M00860_914533768_914533768</t>
  </si>
  <si>
    <t>03.03.2021 14:12:00</t>
  </si>
  <si>
    <t>03.03.2021 14:26:53</t>
  </si>
  <si>
    <t>ÖZDERE M-60 ÖZSAN SANAYİ SİTESİ 35-25-M00215_955254055_955254055</t>
  </si>
  <si>
    <t>03.03.2021 14:13:58</t>
  </si>
  <si>
    <t>03.03.2021 17:00:26</t>
  </si>
  <si>
    <t>YAŞAR SÖKELİOĞLU-1 35-20-L00099_9096100_56360475_56360475</t>
  </si>
  <si>
    <t>03.03.2021 14:14:31</t>
  </si>
  <si>
    <t>03.03.2021 15:32:09</t>
  </si>
  <si>
    <t>M-86 ORHANLI TEMESALTI 35-14-M00086_915930540_915930540</t>
  </si>
  <si>
    <t>03.03.2021 14:21:07</t>
  </si>
  <si>
    <t>03.03.2021 15:54:32</t>
  </si>
  <si>
    <t>ALEMŞAHLI TR-5 ÇÖLDERE 45-79-M00457_45-79-M00457_2358438</t>
  </si>
  <si>
    <t>03.03.2021 14:22:39</t>
  </si>
  <si>
    <t>03.03.2021 15:42:27</t>
  </si>
  <si>
    <t>BOZKÖY TARIMSAL SULAMA TR-1 35-16-M00225_35-16-M00225_2361323</t>
  </si>
  <si>
    <t>03.03.2021 14:26:30</t>
  </si>
  <si>
    <t>03.03.2021 19:21:04</t>
  </si>
  <si>
    <t>03.03.2021 14:33:00</t>
  </si>
  <si>
    <t>03.03.2021 18:04:00</t>
  </si>
  <si>
    <t>M-1043 35-02-M01043_910022856_910022856</t>
  </si>
  <si>
    <t>03.03.2021 14:34:20</t>
  </si>
  <si>
    <t>03.03.2021 21:34:09</t>
  </si>
  <si>
    <t>AKKEÇİLİ TR-4 45-73-M00424_45-73-M00424_2352327</t>
  </si>
  <si>
    <t>03.03.2021 14:36:00</t>
  </si>
  <si>
    <t>03.03.2021 15:44:17</t>
  </si>
  <si>
    <t>TR-325 35-19-M00474_956683781_956683781</t>
  </si>
  <si>
    <t>03.03.2021 14:38:25</t>
  </si>
  <si>
    <t>03.03.2021 18:22:27</t>
  </si>
  <si>
    <t>ZEYTİNALANI  TR-117 35-19-L00117_956690555_956690555</t>
  </si>
  <si>
    <t>03.03.2021 14:38:46</t>
  </si>
  <si>
    <t>03.03.2021 17:28:10</t>
  </si>
  <si>
    <t>TR-87 MENTEŞ KAVŞAĞI 35-19-L00087_956683033_956683033</t>
  </si>
  <si>
    <t>03.03.2021 14:47:04</t>
  </si>
  <si>
    <t>03.03.2021 19:16:21</t>
  </si>
  <si>
    <t>ÖDEMİŞ TM-2 35-15-A00005_OSMANTEPE M19_2334264</t>
  </si>
  <si>
    <t>03.03.2021 14:58:00</t>
  </si>
  <si>
    <t>03.03.2021 17:30:24</t>
  </si>
  <si>
    <t>AYRANCILAR DM-5/TR-22 35-26-M01289_956627785_956627785</t>
  </si>
  <si>
    <t>03.03.2021 14:58:31</t>
  </si>
  <si>
    <t>03.03.2021 16:27:12</t>
  </si>
  <si>
    <t>ÇAMPINAR TR-1 45-83-M00428_A_56400120_56400120</t>
  </si>
  <si>
    <t>03.03.2021 15:01:53</t>
  </si>
  <si>
    <t>03.03.2021 17:55:20</t>
  </si>
  <si>
    <t>SÜTÇÜLER TR-1 35-27-M00408_913597204_913597204</t>
  </si>
  <si>
    <t>03.03.2021 15:07:00</t>
  </si>
  <si>
    <t>03.03.2021 17:18:06</t>
  </si>
  <si>
    <t>ÖRNEKKÖY TR3 35-27-L00124_915024232_915024232</t>
  </si>
  <si>
    <t>03.03.2021 15:12:00</t>
  </si>
  <si>
    <t>03.03.2021 17:15:53</t>
  </si>
  <si>
    <t>AŞAĞI KIZILCA TR-5 35-27-L00339_915186037_915186037</t>
  </si>
  <si>
    <t>03.03.2021 15:13:00</t>
  </si>
  <si>
    <t>03.03.2021 15:41:45</t>
  </si>
  <si>
    <t>L-261 SİTESPOR 35-18-L00261_E e3b_5945814</t>
  </si>
  <si>
    <t>03.03.2021 15:13:55</t>
  </si>
  <si>
    <t>03.03.2021 17:37:18</t>
  </si>
  <si>
    <t>03.03.2021 15:14:33</t>
  </si>
  <si>
    <t>03.03.2021 18:59:30</t>
  </si>
  <si>
    <t>AŞAĞI KIZILCA TR-5 35-27-L00339_953078924_953078924</t>
  </si>
  <si>
    <t>03.03.2021 15:15:00</t>
  </si>
  <si>
    <t>03.03.2021 15:37:31</t>
  </si>
  <si>
    <t>AŞAĞI KIZILCA TR-5 35-27-L00339_942035222_942035222</t>
  </si>
  <si>
    <t>03.03.2021 15:16:00</t>
  </si>
  <si>
    <t>03.03.2021 15:35:31</t>
  </si>
  <si>
    <t>YUKARI KIZILCA TR-2 35-27-L00052_913082363_913082363</t>
  </si>
  <si>
    <t>03.03.2021 15:23:00</t>
  </si>
  <si>
    <t>03.03.2021 15:33:53</t>
  </si>
  <si>
    <t>OKLUİSA KÖK 45-81-M00046_CINAN GRUP M04_71994464</t>
  </si>
  <si>
    <t>03.03.2021 15:29:29</t>
  </si>
  <si>
    <t>03.03.2021 16:44:21</t>
  </si>
  <si>
    <t>DM-1/TR-12 (TR-58) ALPKENT 35-26-M00058_956617262_956617262</t>
  </si>
  <si>
    <t>03.03.2021 15:31:13</t>
  </si>
  <si>
    <t>03.03.2021 17:05:21</t>
  </si>
  <si>
    <t>CANLI TR-1 KÖK 35-20-L00124_955208511_955208511</t>
  </si>
  <si>
    <t>03.03.2021 15:31:55</t>
  </si>
  <si>
    <t>03.03.2021 18:23:12</t>
  </si>
  <si>
    <t>03.03.2021 15:32:29</t>
  </si>
  <si>
    <t>03.03.2021 16:03:00</t>
  </si>
  <si>
    <t>OKLUİSA TR-1 45-81-M00230_45-81-M00230_2358627</t>
  </si>
  <si>
    <t>03.03.2021 15:32:49</t>
  </si>
  <si>
    <t>03.03.2021 17:13:06</t>
  </si>
  <si>
    <t>K-2496 35-08-K02496_915168445_915168445</t>
  </si>
  <si>
    <t>03.03.2021 15:35:34</t>
  </si>
  <si>
    <t>03.03.2021 18:50:41</t>
  </si>
  <si>
    <t>K-581 35-01-K00581_911215133_911215133</t>
  </si>
  <si>
    <t>03.03.2021 15:36:00</t>
  </si>
  <si>
    <t>03.03.2021 15:54:09</t>
  </si>
  <si>
    <t>ÇATALKAYA KÖYÜ TR-2 35-21-L00172_35-21-L00172_2350151</t>
  </si>
  <si>
    <t>03.03.2021 15:41:39</t>
  </si>
  <si>
    <t>03.03.2021 16:11:00</t>
  </si>
  <si>
    <t>03.03.2021 15:45:27</t>
  </si>
  <si>
    <t>03.03.2021 17:51:05</t>
  </si>
  <si>
    <t>L-154 ÖZELİF SİTESİ 35-18-L00154_950466208_950466208</t>
  </si>
  <si>
    <t>03.03.2021 15:47:03</t>
  </si>
  <si>
    <t>03.03.2021 18:14:41</t>
  </si>
  <si>
    <t>K-793 35-01-K00793_B_56356192_56356192</t>
  </si>
  <si>
    <t>03.03.2021 15:49:00</t>
  </si>
  <si>
    <t>03.03.2021 19:01:26</t>
  </si>
  <si>
    <t>K-4237 35-03-K04237_910055611_910055611</t>
  </si>
  <si>
    <t>03.03.2021 15:50:00</t>
  </si>
  <si>
    <t>03.03.2021 16:17:17</t>
  </si>
  <si>
    <t>L-297 35-18-L00297_950446428_950446428</t>
  </si>
  <si>
    <t>03.03.2021 15:53:33</t>
  </si>
  <si>
    <t>03.03.2021 20:36:09</t>
  </si>
  <si>
    <t>YAĞMURLU TR-2 45-76-L00170_A_56384113_56384113</t>
  </si>
  <si>
    <t>03.03.2021 15:54:48</t>
  </si>
  <si>
    <t>03.03.2021 16:59:06</t>
  </si>
  <si>
    <t>K-34 35-01-K00034_911465781_911465781</t>
  </si>
  <si>
    <t>03.03.2021 15:58:00</t>
  </si>
  <si>
    <t>03.03.2021 16:30:08</t>
  </si>
  <si>
    <t>KULA İM 45-77-A00001_HatBaşıAyırıcı_53135312 M01_53135312</t>
  </si>
  <si>
    <t>03.03.2021 16:01:12</t>
  </si>
  <si>
    <t>03.03.2021 18:40:18</t>
  </si>
  <si>
    <t>03.03.2021 16:04:25</t>
  </si>
  <si>
    <t>03.03.2021 22:08:43</t>
  </si>
  <si>
    <t>BAĞYURDU DM-2/14 35-27-L00246_A_56383854_56383854</t>
  </si>
  <si>
    <t>03.03.2021 16:05:14</t>
  </si>
  <si>
    <t>03.03.2021 17:59:18</t>
  </si>
  <si>
    <t>SOMA TR-11/3 45-82-M00035_TR-11/4 M02_72186744</t>
  </si>
  <si>
    <t>03.03.2021 16:07:39</t>
  </si>
  <si>
    <t>03.03.2021 17:01:23</t>
  </si>
  <si>
    <t>ÇÖKELEK TR-2 45-78-L00650_953293119_953293119</t>
  </si>
  <si>
    <t>03.03.2021 16:17:33</t>
  </si>
  <si>
    <t>03.03.2021 20:01:47</t>
  </si>
  <si>
    <t>DM-20/13 (ÇAPRA KABİN) 45-71-M00272_TR-84 M03_2042789</t>
  </si>
  <si>
    <t>03.03.2021 16:17:38</t>
  </si>
  <si>
    <t>03.03.2021 18:02:26</t>
  </si>
  <si>
    <t>KARABURUN TR-8 35-21-L00015_953367508_953367508</t>
  </si>
  <si>
    <t>03.03.2021 16:24:38</t>
  </si>
  <si>
    <t>03.03.2021 18:10:32</t>
  </si>
  <si>
    <t>K-1498 35-02-K01498_99738680_99738680</t>
  </si>
  <si>
    <t>03.03.2021 16:24:57</t>
  </si>
  <si>
    <t>03.03.2021 16:54:48</t>
  </si>
  <si>
    <t>HASKÖY TR-1 35-20-L00206_A_56382561_56382561</t>
  </si>
  <si>
    <t>03.03.2021 16:27:15</t>
  </si>
  <si>
    <t>03.03.2021 19:41:40</t>
  </si>
  <si>
    <t>FUAR İM 35-01-A00003_SELVİLİTEPE K12_2306363</t>
  </si>
  <si>
    <t>03.03.2021 16:27:21</t>
  </si>
  <si>
    <t>03.03.2021 17:50:51</t>
  </si>
  <si>
    <t>KARAKUYU KÖK 35-26-M00437_KÖYLER KORUCUK M06_66057122</t>
  </si>
  <si>
    <t>03.03.2021 16:28:09</t>
  </si>
  <si>
    <t>03.03.2021 17:08:28</t>
  </si>
  <si>
    <t>SOMA DM-4/TR10 45-82-M00010_TR-12 M06_60208853</t>
  </si>
  <si>
    <t>03.03.2021 16:34:17</t>
  </si>
  <si>
    <t>03.03.2021 16:36:06</t>
  </si>
  <si>
    <t>KAYACIK GÖKKÖY 45-75-M00215_B_56387462_56387462</t>
  </si>
  <si>
    <t>03.03.2021 16:34:51</t>
  </si>
  <si>
    <t>03.03.2021 18:06:42</t>
  </si>
  <si>
    <t>03.03.2021 16:39:35</t>
  </si>
  <si>
    <t>03.03.2021 16:45:06</t>
  </si>
  <si>
    <t>DIRAZLAR TR-1 45-81-M00223_45-81-M00223_2376466</t>
  </si>
  <si>
    <t>03.03.2021 16:47:42</t>
  </si>
  <si>
    <t>03.03.2021 18:00:31</t>
  </si>
  <si>
    <t>YENİPAZAR TR-4 45-78-M00688_953294004_953294004</t>
  </si>
  <si>
    <t>03.03.2021 16:48:10</t>
  </si>
  <si>
    <t>03.03.2021 18:20:41</t>
  </si>
  <si>
    <t>M-2607 35-03-M02607__72373928_72373928</t>
  </si>
  <si>
    <t>03.03.2021 16:53:00</t>
  </si>
  <si>
    <t>03.03.2021 17:48:59</t>
  </si>
  <si>
    <t>YUKARI EMLAKDERE TR-1 45-71-M01032_953188829_953188829</t>
  </si>
  <si>
    <t>03.03.2021 16:56:52</t>
  </si>
  <si>
    <t>03.03.2021 23:41:22</t>
  </si>
  <si>
    <t>ORTA MAHALLE M-5 35-25-M00114_35-25-M00114_2374707</t>
  </si>
  <si>
    <t>03.03.2021 17:03:42</t>
  </si>
  <si>
    <t>03.03.2021 19:30:33</t>
  </si>
  <si>
    <t>ALTINOLUK TR-4 35-31-L00443_956575330_956575330</t>
  </si>
  <si>
    <t>03.03.2021 17:06:00</t>
  </si>
  <si>
    <t>03.03.2021 17:54:14</t>
  </si>
  <si>
    <t>TR-41 TARIMSAL SULAMA 45-80-M01041_45-80-M01041_2361842</t>
  </si>
  <si>
    <t>03.03.2021 17:07:44</t>
  </si>
  <si>
    <t>03.03.2021 18:49:11</t>
  </si>
  <si>
    <t>M-1335 KAYADİBİ KÖK 35-02-M01335_M-1157 KARAÇAM M05_2319919</t>
  </si>
  <si>
    <t>03.03.2021 17:14:00</t>
  </si>
  <si>
    <t>03.03.2021 17:37:43</t>
  </si>
  <si>
    <t>ÇIRPI MEKTEP MAH. TR 35-20-M00005_8414471_56381182_56381182</t>
  </si>
  <si>
    <t>03.03.2021 17:14:40</t>
  </si>
  <si>
    <t>03.03.2021 21:25:44</t>
  </si>
  <si>
    <t>L-184 35-18-L00184_950437272_950437272</t>
  </si>
  <si>
    <t>03.03.2021 17:15:38</t>
  </si>
  <si>
    <t>03.03.2021 18:28:46</t>
  </si>
  <si>
    <t>HALİL İBİLOĞLU SULAMA GRUBU 35-29-M00294_955214756_955214756</t>
  </si>
  <si>
    <t>03.03.2021 17:16:06</t>
  </si>
  <si>
    <t>03.03.2021 23:03:44</t>
  </si>
  <si>
    <t>03.03.2021 17:17:28</t>
  </si>
  <si>
    <t>03.03.2021 18:13:42</t>
  </si>
  <si>
    <t>DÜVERLİK TR-1 35-26-M00457_ H_66216396</t>
  </si>
  <si>
    <t>03.03.2021 17:20:06</t>
  </si>
  <si>
    <t>03.03.2021 19:22:40</t>
  </si>
  <si>
    <t>KARAÇAM TR-1 45-82-M00176_DIREK TIPI TRAFO HUCRESI H01_2088860</t>
  </si>
  <si>
    <t>03.03.2021 17:21:22</t>
  </si>
  <si>
    <t>03.03.2021 19:49:51</t>
  </si>
  <si>
    <t>FOÇAKÖY TR-3 35-23-M00224_A_56357414_56357414</t>
  </si>
  <si>
    <t>03.03.2021 17:28:00</t>
  </si>
  <si>
    <t>03.03.2021 18:28:01</t>
  </si>
  <si>
    <t>YENİOBA KÖK 35-29-M00125_İBRAHİM SEZEN M015_72190940</t>
  </si>
  <si>
    <t>03.03.2021 17:32:00</t>
  </si>
  <si>
    <t>03.03.2021 20:45:12</t>
  </si>
  <si>
    <t>UZUNKÖY TR-2 35-31-L00143_47827448_56389535_56389535</t>
  </si>
  <si>
    <t>03.03.2021 17:38:01</t>
  </si>
  <si>
    <t>03.03.2021 19:57:50</t>
  </si>
  <si>
    <t>KARAAHMETLİ TR-1 45-71-M01704_953213023_953213023</t>
  </si>
  <si>
    <t>03.03.2021 17:40:10</t>
  </si>
  <si>
    <t>04.03.2021 01:25:24</t>
  </si>
  <si>
    <t>K-1229 35-01-K01229_911294793_911294793</t>
  </si>
  <si>
    <t>03.03.2021 17:44:00</t>
  </si>
  <si>
    <t>03.03.2021 18:50:30</t>
  </si>
  <si>
    <t>K-3830 35-03-K03830_912745201_912745201</t>
  </si>
  <si>
    <t>03.03.2021 17:45:00</t>
  </si>
  <si>
    <t>03.03.2021 17:53:19</t>
  </si>
  <si>
    <t>DM-18/04 45-71-M00259_953222764_953222764</t>
  </si>
  <si>
    <t>03.03.2021 17:47:22</t>
  </si>
  <si>
    <t>03.03.2021 18:28:37</t>
  </si>
  <si>
    <t>K-1779 35-01-K01779_DAĞITIM TRAFOSU K03_75773001</t>
  </si>
  <si>
    <t>03.03.2021 17:49:00</t>
  </si>
  <si>
    <t>03.03.2021 19:03:14</t>
  </si>
  <si>
    <t>AYVACIK TR-1 45-71-M00787_DIREK TIPI TRAFO HUCRESI H01_2077091</t>
  </si>
  <si>
    <t>OG Parafudr Patlaması</t>
  </si>
  <si>
    <t>03.03.2021 17:51:00</t>
  </si>
  <si>
    <t>03.03.2021 21:16:38</t>
  </si>
  <si>
    <t>DERBENT İM-DM 45-83-A00004_CANBAZLI KÖK M02_2097293</t>
  </si>
  <si>
    <t>03.03.2021 17:53:50</t>
  </si>
  <si>
    <t>03.03.2021 18:21:45</t>
  </si>
  <si>
    <t>K-3830 35-03-K03830_912586820_912586820</t>
  </si>
  <si>
    <t>03.03.2021 17:54:00</t>
  </si>
  <si>
    <t>03.03.2021 18:07:34</t>
  </si>
  <si>
    <t>K-3830 35-03-K03830_910690230_910690230</t>
  </si>
  <si>
    <t>03.03.2021 17:56:00</t>
  </si>
  <si>
    <t>03.03.2021 18:05:19</t>
  </si>
  <si>
    <t>TR-122 ZEYTİNALANI 35-19-L00122_95000601748_95000601748</t>
  </si>
  <si>
    <t>03.03.2021 18:12:00</t>
  </si>
  <si>
    <t>K-866 35-03-K00866_910892779_910892779</t>
  </si>
  <si>
    <t>03.03.2021 17:59:00</t>
  </si>
  <si>
    <t>03.03.2021 18:12:41</t>
  </si>
  <si>
    <t>ALTINOLUK TR-4 35-31-L00443_956575339_956575339</t>
  </si>
  <si>
    <t>03.03.2021 18:05:00</t>
  </si>
  <si>
    <t>03.03.2021 18:44:38</t>
  </si>
  <si>
    <t>L-20 DÖRT YOL KAVŞAĞI 35-14-L00020_95000126144_95000126144</t>
  </si>
  <si>
    <t>03.03.2021 18:08:09</t>
  </si>
  <si>
    <t>03.03.2021 19:27:51</t>
  </si>
  <si>
    <t>YUKARIKOÇAKLAR TR-1 45-79-M00104_D_56386519_56386519</t>
  </si>
  <si>
    <t>03.03.2021 18:19:55</t>
  </si>
  <si>
    <t>03.03.2021 19:44:52</t>
  </si>
  <si>
    <t>L-306 35-18-L00306_950446696_950446696</t>
  </si>
  <si>
    <t>03.03.2021 18:21:11</t>
  </si>
  <si>
    <t>03.03.2021 22:18:49</t>
  </si>
  <si>
    <t>MENEMEN GÖRECE TR-2 35-28-M00272_953396132_953396132</t>
  </si>
  <si>
    <t>03.03.2021 18:24:04</t>
  </si>
  <si>
    <t>03.03.2021 21:05:50</t>
  </si>
  <si>
    <t>SARIGÖL TR-29 45-79-M00029_945561416_945561416</t>
  </si>
  <si>
    <t>03.03.2021 18:26:26</t>
  </si>
  <si>
    <t>03.03.2021 19:00:44</t>
  </si>
  <si>
    <t>AHMETLİ TR-71 BARBAROS 45-84-L00071_955181233_955181233</t>
  </si>
  <si>
    <t>03.03.2021 18:27:54</t>
  </si>
  <si>
    <t>03.03.2021 19:26:48</t>
  </si>
  <si>
    <t>M-986 35-03-M00986_910821381_910821381</t>
  </si>
  <si>
    <t>03.03.2021 18:30:00</t>
  </si>
  <si>
    <t>03.03.2021 18:39:27</t>
  </si>
  <si>
    <t>_49237021_56393324_56393324</t>
  </si>
  <si>
    <t>03.03.2021 18:31:59</t>
  </si>
  <si>
    <t>03.03.2021 18:53:42</t>
  </si>
  <si>
    <t>TR-74 35-19-L00074_6222799_56377015_56377015</t>
  </si>
  <si>
    <t>03.03.2021 18:34:29</t>
  </si>
  <si>
    <t>03.03.2021 21:11:23</t>
  </si>
  <si>
    <t>TR-69 35-16-L00069_953318594_953318594</t>
  </si>
  <si>
    <t>03.03.2021 18:34:58</t>
  </si>
  <si>
    <t>03.03.2021 20:46:04</t>
  </si>
  <si>
    <t>K-1229 35-01-K01229_910841880_910841880</t>
  </si>
  <si>
    <t>03.03.2021 18:35:00</t>
  </si>
  <si>
    <t>03.03.2021 19:09:21</t>
  </si>
  <si>
    <t>M-1740 BELENBAŞI 35-03-M01740_35-03-M01740_2347756</t>
  </si>
  <si>
    <t>03.03.2021 18:41:00</t>
  </si>
  <si>
    <t>03.03.2021 19:08:03</t>
  </si>
  <si>
    <t>TR-136 TORASAN 35-19-L00136_11223713_56392110_56392110</t>
  </si>
  <si>
    <t>03.03.2021 18:44:00</t>
  </si>
  <si>
    <t>03.03.2021 20:36:11</t>
  </si>
  <si>
    <t>ALTINOLUK TR-2 35-31-L00447_956575309_956575309</t>
  </si>
  <si>
    <t>03.03.2021 18:45:00</t>
  </si>
  <si>
    <t>03.03.2021 19:46:55</t>
  </si>
  <si>
    <t>SOMA TR-7/2 45-82-M00335_B_56401228_56401228</t>
  </si>
  <si>
    <t>03.03.2021 18:51:08</t>
  </si>
  <si>
    <t>03.03.2021 20:17:11</t>
  </si>
  <si>
    <t>K-1112 35-03-K01112_912913279_912913279</t>
  </si>
  <si>
    <t>03.03.2021 18:56:00</t>
  </si>
  <si>
    <t>03.03.2021 19:02:27</t>
  </si>
  <si>
    <t>OSMANLAR TR-1 35-20-M00040_DIREK TIPI TRAFO HUCRESI H01_2045806</t>
  </si>
  <si>
    <t>03.03.2021 18:56:54</t>
  </si>
  <si>
    <t>03.03.2021 20:14:44</t>
  </si>
  <si>
    <t>KETENDERESİ TR-14 35-15-L01067_DIREK TIPI TRAFO HUCRESI H01_2081270</t>
  </si>
  <si>
    <t>03.03.2021 18:59:13</t>
  </si>
  <si>
    <t>03.03.2021 23:03:25</t>
  </si>
  <si>
    <t>TR-10 (M-710) 35-30-M00710_955296768_955296768</t>
  </si>
  <si>
    <t>03.03.2021 19:03:55</t>
  </si>
  <si>
    <t>03.03.2021 20:31:01</t>
  </si>
  <si>
    <t>L-247 35-18-L00247_5798884 c1b_5959843</t>
  </si>
  <si>
    <t>03.03.2021 19:07:09</t>
  </si>
  <si>
    <t>03.03.2021 21:36:00</t>
  </si>
  <si>
    <t>TR-11 35-32-L00011_946414063_946414063</t>
  </si>
  <si>
    <t>03.03.2021 19:07:12</t>
  </si>
  <si>
    <t>03.03.2021 20:26:36</t>
  </si>
  <si>
    <t>K-1466 35-03-K01466_910624430_910624430</t>
  </si>
  <si>
    <t>03.03.2021 19:09:00</t>
  </si>
  <si>
    <t>03.03.2021 19:19:41</t>
  </si>
  <si>
    <t>PAZARKÖY KÖK 45-78-L00700_HatBaşıAyırıcı_53140408 L05_53140408</t>
  </si>
  <si>
    <t>03.03.2021 19:14:14</t>
  </si>
  <si>
    <t>03.03.2021 21:14:23</t>
  </si>
  <si>
    <t>KARGIN KÖK 45-71-M00095_AYTEKİNLER ESKİ HARMANDALI M07_2076259</t>
  </si>
  <si>
    <t>03.03.2021 19:17:00</t>
  </si>
  <si>
    <t>03.03.2021 19:35:00</t>
  </si>
  <si>
    <t>FUNDACIK DAĞYAKA 45-75-M00291_A_56385559_56385559</t>
  </si>
  <si>
    <t>03.03.2021 19:17:49</t>
  </si>
  <si>
    <t>03.03.2021 20:59:01</t>
  </si>
  <si>
    <t>M-1537 35-01-M01537_910508325_910508325</t>
  </si>
  <si>
    <t>03.03.2021 19:19:16</t>
  </si>
  <si>
    <t>03.03.2021 20:34:38</t>
  </si>
  <si>
    <t>K-3209 35-03-K03209_910279708_910279708</t>
  </si>
  <si>
    <t>03.03.2021 19:20:00</t>
  </si>
  <si>
    <t>03.03.2021 19:29:55</t>
  </si>
  <si>
    <t>L-300 DM 35-18-L00300_950448410_950448410</t>
  </si>
  <si>
    <t>03.03.2021 19:33:52</t>
  </si>
  <si>
    <t>03.03.2021 23:07:28</t>
  </si>
  <si>
    <t>TR-1/11 45-83-M00011_SEMİZLER BLOK M04_2082225</t>
  </si>
  <si>
    <t>03.03.2021 19:36:02</t>
  </si>
  <si>
    <t>03.03.2021 20:27:46</t>
  </si>
  <si>
    <t>ÇUKURKÖY TR-2 35-28-M00211_953369349_953369349</t>
  </si>
  <si>
    <t>03.03.2021 19:37:27</t>
  </si>
  <si>
    <t>03.03.2021 22:16:11</t>
  </si>
  <si>
    <t>KARAAĞAÇLI TR-3 45-71-M01083_B_56353028_56353028</t>
  </si>
  <si>
    <t>03.03.2021 19:38:07</t>
  </si>
  <si>
    <t>04.03.2021 00:24:31</t>
  </si>
  <si>
    <t>M-2008 35-02-M02008_F _5783802</t>
  </si>
  <si>
    <t>03.03.2021 19:39:16</t>
  </si>
  <si>
    <t>03.03.2021 21:13:43</t>
  </si>
  <si>
    <t>TR-1/80 45-72-M00080_956480906_956480906</t>
  </si>
  <si>
    <t>03.03.2021 19:47:31</t>
  </si>
  <si>
    <t>03.03.2021 20:42:39</t>
  </si>
  <si>
    <t>M-3439(YATIRIM REZERVE) 35-03-M03439_910033626_910033626</t>
  </si>
  <si>
    <t>03.03.2021 19:54:41</t>
  </si>
  <si>
    <t>03.03.2021 21:30:34</t>
  </si>
  <si>
    <t>K-3584 35-01-K03584_911800082_911800082</t>
  </si>
  <si>
    <t>03.03.2021 19:56:00</t>
  </si>
  <si>
    <t>03.03.2021 20:23:58</t>
  </si>
  <si>
    <t>TR-123 35-16-L00123_47581853_56352656_56352656</t>
  </si>
  <si>
    <t>03.03.2021 19:57:37</t>
  </si>
  <si>
    <t>03.03.2021 22:03:35</t>
  </si>
  <si>
    <t>DOĞANCI TR-1 35-31-L00334_47797482_56352252_56352252</t>
  </si>
  <si>
    <t>03.03.2021 19:58:28</t>
  </si>
  <si>
    <t>03.03.2021 22:48:41</t>
  </si>
  <si>
    <t>AHMETLİ İM 45-84-A00001_HatBaşıAyırıcı_53134253 L05_53134253</t>
  </si>
  <si>
    <t>03.03.2021 20:04:02</t>
  </si>
  <si>
    <t>03.03.2021 21:35:57</t>
  </si>
  <si>
    <t>TR-4 (M-704) 35-30-M00704_E E01_66174261</t>
  </si>
  <si>
    <t>03.03.2021 20:05:33</t>
  </si>
  <si>
    <t>03.03.2021 21:25:43</t>
  </si>
  <si>
    <t>DM-2/35 (VERİCİLER) 45-71-M00531_953186824_953186824</t>
  </si>
  <si>
    <t>03.03.2021 20:07:17</t>
  </si>
  <si>
    <t>03.03.2021 21:58:53</t>
  </si>
  <si>
    <t>K-524 35-01-K00524_910995727_910995727</t>
  </si>
  <si>
    <t>03.03.2021 20:26:00</t>
  </si>
  <si>
    <t>03.03.2021 21:02:54</t>
  </si>
  <si>
    <t>K-4141 35-01-K04141_911561713_911561713</t>
  </si>
  <si>
    <t>03.03.2021 20:26:57</t>
  </si>
  <si>
    <t>03.03.2021 22:05:17</t>
  </si>
  <si>
    <t>DM-13/20 (HAFSA SULTAN CAMİİ YANI) 45-71-M00334_B_56403370_56403370</t>
  </si>
  <si>
    <t>03.03.2021 20:33:59</t>
  </si>
  <si>
    <t>03.03.2021 23:17:38</t>
  </si>
  <si>
    <t>BAĞLICA TR-6 45-79-M00291_A_56390856_56390856</t>
  </si>
  <si>
    <t>03.03.2021 20:37:25</t>
  </si>
  <si>
    <t>04.03.2021 00:00:06</t>
  </si>
  <si>
    <t>MURADİYE TR-4 45-71-M02427_953221707_953221707</t>
  </si>
  <si>
    <t>03.03.2021 20:57:15</t>
  </si>
  <si>
    <t>03.03.2021 23:48:27</t>
  </si>
  <si>
    <t>K-737 35-03-K00737_910739048_910739048</t>
  </si>
  <si>
    <t>03.03.2021 20:59:00</t>
  </si>
  <si>
    <t>03.03.2021 21:38:10</t>
  </si>
  <si>
    <t>TR-1/79 45-72-M00079_956504808_956504808</t>
  </si>
  <si>
    <t>03.03.2021 21:03:46</t>
  </si>
  <si>
    <t>03.03.2021 21:59:42</t>
  </si>
  <si>
    <t>M-3198 (YATIRIM REZERVE) 35-01-M03198_911174816_911174816</t>
  </si>
  <si>
    <t>03.03.2021 21:07:00</t>
  </si>
  <si>
    <t>03.03.2021 21:39:33</t>
  </si>
  <si>
    <t>K-290 35-01-K00290_912960237_912960237</t>
  </si>
  <si>
    <t>03.03.2021 21:07:26</t>
  </si>
  <si>
    <t>03.03.2021 23:09:21</t>
  </si>
  <si>
    <t>BAĞLICA KÖK 45-79-M00248_SARIGÖL DM M06_72036887</t>
  </si>
  <si>
    <t>03.03.2021 21:10:50</t>
  </si>
  <si>
    <t>03.03.2021 21:11:01</t>
  </si>
  <si>
    <t>TR-2/12 (KİRLİOĞLU) 45-83-L00012_TR-2/18 L03_2325957</t>
  </si>
  <si>
    <t>03.03.2021 21:12:50</t>
  </si>
  <si>
    <t>03.03.2021 21:34:51</t>
  </si>
  <si>
    <t>M-223 35-14-M00223_C c2_5960979</t>
  </si>
  <si>
    <t>03.03.2021 21:19:20</t>
  </si>
  <si>
    <t>03.03.2021 22:10:23</t>
  </si>
  <si>
    <t>BOZDAĞ TR-6 35-15-L00311_48787419_56369277_56369277</t>
  </si>
  <si>
    <t>03.03.2021 21:25:56</t>
  </si>
  <si>
    <t>03.03.2021 22:58:16</t>
  </si>
  <si>
    <t>AYANLAR TR-1 45-81-M00094_DIREK TIPI TRAFO HUCRESI H01_2058285</t>
  </si>
  <si>
    <t>03.03.2021 21:28:30</t>
  </si>
  <si>
    <t>03.03.2021 22:37:58</t>
  </si>
  <si>
    <t>HATAY TM 35-01-A00009_HATAY-12 K19_2313684</t>
  </si>
  <si>
    <t>03.03.2021 21:30:19</t>
  </si>
  <si>
    <t>03.03.2021 22:23:50</t>
  </si>
  <si>
    <t>K-2337 35-03-K02337_910098228_910098228</t>
  </si>
  <si>
    <t>03.03.2021 21:34:00</t>
  </si>
  <si>
    <t>03.03.2021 21:44:52</t>
  </si>
  <si>
    <t>ZEYTİNLER TR-1 35-19-M00207_956696330_956696330</t>
  </si>
  <si>
    <t>03.03.2021 21:35:01</t>
  </si>
  <si>
    <t>03.03.2021 22:48:26</t>
  </si>
  <si>
    <t>K-831 35-03-K00831_912861513_912861513</t>
  </si>
  <si>
    <t>03.03.2021 21:39:00</t>
  </si>
  <si>
    <t>03.03.2021 21:55:31</t>
  </si>
  <si>
    <t>K-1092 35-03-K01092_913091026_913091026</t>
  </si>
  <si>
    <t>03.03.2021 21:42:00</t>
  </si>
  <si>
    <t>03.03.2021 22:26:30</t>
  </si>
  <si>
    <t>K-4378 35-03-K04378_910431454_910431454</t>
  </si>
  <si>
    <t>03.03.2021 21:45:00</t>
  </si>
  <si>
    <t>03.03.2021 22:23:48</t>
  </si>
  <si>
    <t>K-10 35-01-K00010_911048840_911048840</t>
  </si>
  <si>
    <t>03.03.2021 21:53:00</t>
  </si>
  <si>
    <t>03.03.2021 22:12:35</t>
  </si>
  <si>
    <t>03.03.2021 22:00:06</t>
  </si>
  <si>
    <t>03.03.2021 23:44:02</t>
  </si>
  <si>
    <t>AMBARSEKİ KÖYÜ TR-1 35-21-L00105_953357267_953357267</t>
  </si>
  <si>
    <t>03.03.2021 22:01:00</t>
  </si>
  <si>
    <t>03.03.2021 22:19:02</t>
  </si>
  <si>
    <t>K-4768 35-03-K04768_910435776_910435776</t>
  </si>
  <si>
    <t>03.03.2021 22:02:00</t>
  </si>
  <si>
    <t>03.03.2021 22:15:58</t>
  </si>
  <si>
    <t>M-2670 35-03-M02670_913040529_913040529</t>
  </si>
  <si>
    <t>03.03.2021 22:04:00</t>
  </si>
  <si>
    <t>03.03.2021 22:21:28</t>
  </si>
  <si>
    <t>M-3401(YATIRIM REZERVE) 35-03-M03401_913079270_913079270</t>
  </si>
  <si>
    <t>03.03.2021 22:06:00</t>
  </si>
  <si>
    <t>03.03.2021 22:19:04</t>
  </si>
  <si>
    <t>KARAHIDIRLI KÖK 35-16-M00718_HatBaşıAyırıcı_53139690 M4_53139690</t>
  </si>
  <si>
    <t>03.03.2021 22:12:00</t>
  </si>
  <si>
    <t>03.03.2021 23:09:16</t>
  </si>
  <si>
    <t>AMBARSEKİ KÖYÜ TR-1 35-21-L00105_953357265_953357265</t>
  </si>
  <si>
    <t>03.03.2021 22:15:00</t>
  </si>
  <si>
    <t>03.03.2021 22:38:53</t>
  </si>
  <si>
    <t>M-1055 35-02-M01055_C_60982959_60982959</t>
  </si>
  <si>
    <t>03.03.2021 22:29:27</t>
  </si>
  <si>
    <t>04.03.2021 00:27:16</t>
  </si>
  <si>
    <t>03.03.2021 22:31:56</t>
  </si>
  <si>
    <t>03.03.2021 23:55:51</t>
  </si>
  <si>
    <t>K-3499 35-03-K03499_910985863_910985863</t>
  </si>
  <si>
    <t>03.03.2021 22:37:00</t>
  </si>
  <si>
    <t>03.03.2021 22:43:46</t>
  </si>
  <si>
    <t>HİLAL KLASİK TM 35-01-A00011_TR-A M01_2313931</t>
  </si>
  <si>
    <t>TEİAŞ Trafo Arızası</t>
  </si>
  <si>
    <t>03.03.2021 22:42:00</t>
  </si>
  <si>
    <t>03.03.2021 23:06:00</t>
  </si>
  <si>
    <t>03.03.2021 22:55:00</t>
  </si>
  <si>
    <t>03.03.2021 23:04:24</t>
  </si>
  <si>
    <t>AMBARSEKİ KÖYÜ TR-1 35-21-L00105_953357264_953357264</t>
  </si>
  <si>
    <t>03.03.2021 23:16:00</t>
  </si>
  <si>
    <t>03.03.2021 23:20:49</t>
  </si>
  <si>
    <t>DAĞKIZILCA-2 35-26-M00500_8487381_56358861_56358861</t>
  </si>
  <si>
    <t>03.03.2021 23:25:09</t>
  </si>
  <si>
    <t>04.03.2021 00:28:15</t>
  </si>
  <si>
    <t>DM-2/TR-44 35-22-M00870_95000489126_95000489126</t>
  </si>
  <si>
    <t>04.03.2021 00:10:51</t>
  </si>
  <si>
    <t>04.03.2021 02:10:49</t>
  </si>
  <si>
    <t>K-1579 35-01-K01579_910629900_910629900</t>
  </si>
  <si>
    <t>04.03.2021 00:45:00</t>
  </si>
  <si>
    <t>04.03.2021 01:37:52</t>
  </si>
  <si>
    <t>04.03.2021 01:12:30</t>
  </si>
  <si>
    <t>04.03.2021 02:20:17</t>
  </si>
  <si>
    <t>TR-2/3 45-83-L00003_TR-2/2 L03_72148298</t>
  </si>
  <si>
    <t>04.03.2021 02:12:30</t>
  </si>
  <si>
    <t>04.03.2021 02:18:00</t>
  </si>
  <si>
    <t>KARABURUN BOZKÖY 35-21-L00053_953361256_953361256</t>
  </si>
  <si>
    <t>04.03.2021 03:06:00</t>
  </si>
  <si>
    <t>04.03.2021 03:11:52</t>
  </si>
  <si>
    <t>YENİ LİMAN TR-2 35-21-L00051_953357477_953357477</t>
  </si>
  <si>
    <t>04.03.2021 03:18:00</t>
  </si>
  <si>
    <t>04.03.2021 03:27:16</t>
  </si>
  <si>
    <t>TR-4 (M-704) 35-30-M00704__72374076_72374076</t>
  </si>
  <si>
    <t>04.03.2021 05:37:43</t>
  </si>
  <si>
    <t>04.03.2021 07:43:22</t>
  </si>
  <si>
    <t>M-1043 35-02-M01043_910160711_910160711</t>
  </si>
  <si>
    <t>04.03.2021 07:23:13</t>
  </si>
  <si>
    <t>04.03.2021 14:42:06</t>
  </si>
  <si>
    <t>M-361 35-09-M00361_97762949_97762949</t>
  </si>
  <si>
    <t>04.03.2021 07:27:00</t>
  </si>
  <si>
    <t>04.03.2021 08:44:36</t>
  </si>
  <si>
    <t>TR-50 35-22-M00050_955289241_955289241</t>
  </si>
  <si>
    <t>04.03.2021 07:32:43</t>
  </si>
  <si>
    <t>04.03.2021 11:05:53</t>
  </si>
  <si>
    <t>K-1580 35-01-K01580_911088714_911088714</t>
  </si>
  <si>
    <t>04.03.2021 07:40:31</t>
  </si>
  <si>
    <t>04.03.2021 08:30:38</t>
  </si>
  <si>
    <t>KINIK TR-3 35-24-L00003_TR-28 L04_2098790</t>
  </si>
  <si>
    <t>04.03.2021 07:45:50</t>
  </si>
  <si>
    <t>04.03.2021 08:34:55</t>
  </si>
  <si>
    <t>TR-14 45-78-L00014_49382147_56407720_56407720</t>
  </si>
  <si>
    <t>04.03.2021 07:56:18</t>
  </si>
  <si>
    <t>04.03.2021 08:56:54</t>
  </si>
  <si>
    <t>GÜZELKÖY KÖK 45-71-M00123_HAŞİM AKCURA ENH M03_50218077</t>
  </si>
  <si>
    <t>04.03.2021 08:09:07</t>
  </si>
  <si>
    <t>04.03.2021 08:34:25</t>
  </si>
  <si>
    <t>ÇINARLIKUYU KÖK 45-71-M00188_ÇINARLIKUYU TR-1 M02_72248739</t>
  </si>
  <si>
    <t>04.03.2021 08:15:10</t>
  </si>
  <si>
    <t>04.03.2021 08:15:41</t>
  </si>
  <si>
    <t>K-4000 35-04-K04000_912819078_912819078</t>
  </si>
  <si>
    <t>04.03.2021 08:21:22</t>
  </si>
  <si>
    <t>04.03.2021 09:33:25</t>
  </si>
  <si>
    <t>UZUNKÖY TR-2 35-31-L00143_47827447_65509217_65509217</t>
  </si>
  <si>
    <t>04.03.2021 08:24:02</t>
  </si>
  <si>
    <t>04.03.2021 15:38:07</t>
  </si>
  <si>
    <t>YENİKÖY TR-3 35-22-M00278_955289724_955289724</t>
  </si>
  <si>
    <t>04.03.2021 08:27:57</t>
  </si>
  <si>
    <t>04.03.2021 10:27:47</t>
  </si>
  <si>
    <t>M-1993 35-09-M01993_E E01b_5776140</t>
  </si>
  <si>
    <t>AG Box Arızası</t>
  </si>
  <si>
    <t>04.03.2021 08:28:00</t>
  </si>
  <si>
    <t>04.03.2021 12:46:18</t>
  </si>
  <si>
    <t>KİRAZ İM 35-31-A00001_VELİLER L12_2094982</t>
  </si>
  <si>
    <t>04.03.2021 08:35:16</t>
  </si>
  <si>
    <t>04.03.2021 08:43:00</t>
  </si>
  <si>
    <t>04.03.2021 08:36:00</t>
  </si>
  <si>
    <t>04.03.2021 10:22:00</t>
  </si>
  <si>
    <t>04.03.2021 08:49:15</t>
  </si>
  <si>
    <t>04.03.2021 10:46:35</t>
  </si>
  <si>
    <t>VELİLER KÖK 35-31-L00116_VELİLER TR-1 L02_2337022</t>
  </si>
  <si>
    <t>04.03.2021 08:50:14</t>
  </si>
  <si>
    <t>04.03.2021 09:41:14</t>
  </si>
  <si>
    <t>KOLDERE KÖK 45-80-M00051_ÇAVUŞOĞLU TST M06_73403318</t>
  </si>
  <si>
    <t>04.03.2021 08:52:38</t>
  </si>
  <si>
    <t>04.03.2021 09:53:18</t>
  </si>
  <si>
    <t>M-2740(YATIRIM REZERVE) 35-02-M02740_35-02-M02740_65965162</t>
  </si>
  <si>
    <t>04.03.2021 08:56:28</t>
  </si>
  <si>
    <t>04.03.2021 11:11:59</t>
  </si>
  <si>
    <t>TORBALI DM-5/TR-1 (TR-101) 35-26-M00101_ORMAN FİD. (TR-103-104-105) M07_66227492</t>
  </si>
  <si>
    <t>04.03.2021 08:57:50</t>
  </si>
  <si>
    <t>04.03.2021 09:19:57</t>
  </si>
  <si>
    <t>04.03.2021 09:00:39</t>
  </si>
  <si>
    <t>04.03.2021 17:00:03</t>
  </si>
  <si>
    <t>K-1495 35-04-K01495_99540078_99540078</t>
  </si>
  <si>
    <t>04.03.2021 09:01:00</t>
  </si>
  <si>
    <t>04.03.2021 09:43:38</t>
  </si>
  <si>
    <t>M-1571 35-01-M01571_DAĞITIM TRAFOSU M-1571 M01_65814918</t>
  </si>
  <si>
    <t>04.03.2021 09:01:03</t>
  </si>
  <si>
    <t>04.03.2021 13:44:23</t>
  </si>
  <si>
    <t>KINIK ORGANİZE DM 35-24-M00208_KOCAÖMERLİ KÖYLER M03_72108411</t>
  </si>
  <si>
    <t>04.03.2021 09:02:20</t>
  </si>
  <si>
    <t>04.03.2021 17:19:30</t>
  </si>
  <si>
    <t>DAĞDERE DM 45-72-M00097_GÖRDES M01_2106584</t>
  </si>
  <si>
    <t>04.03.2021 09:02:23</t>
  </si>
  <si>
    <t>04.03.2021 09:34:20</t>
  </si>
  <si>
    <t>_B_65510187_65510187</t>
  </si>
  <si>
    <t>04.03.2021 09:02:29</t>
  </si>
  <si>
    <t>04.03.2021 11:23:13</t>
  </si>
  <si>
    <t>BAHÇECİK MAH. ÇELEN TR-4 45-78-L00500_49308100_56401703_56401703</t>
  </si>
  <si>
    <t>04.03.2021 09:02:36</t>
  </si>
  <si>
    <t>04.03.2021 12:02:20</t>
  </si>
  <si>
    <t>GÜNGÖR ELEKTRİK ÖZEL TR 35-24-M00151Ö_ H_72266657</t>
  </si>
  <si>
    <t>04.03.2021 09:05:41</t>
  </si>
  <si>
    <t>04.03.2021 17:16:18</t>
  </si>
  <si>
    <t>K-1762 35-01-K01762_35-01-K01762_2375812</t>
  </si>
  <si>
    <t>04.03.2021 09:06:01</t>
  </si>
  <si>
    <t>04.03.2021 11:17:00</t>
  </si>
  <si>
    <t>K-1283 35-07-K01283_35-07-K01283_49715750</t>
  </si>
  <si>
    <t>04.03.2021 09:07:31</t>
  </si>
  <si>
    <t>04.03.2021 18:47:19</t>
  </si>
  <si>
    <t>04.03.2021 09:07:50</t>
  </si>
  <si>
    <t>04.03.2021 09:08:40</t>
  </si>
  <si>
    <t>TR-31 45-78-L00031_49381090_56407516_56407516</t>
  </si>
  <si>
    <t>04.03.2021 09:09:42</t>
  </si>
  <si>
    <t>04.03.2021 11:58:34</t>
  </si>
  <si>
    <t>ÖDEMİŞ İM 35-15-A00001_ESKİ OVAKENT L15_2062382</t>
  </si>
  <si>
    <t>04.03.2021 09:10:11</t>
  </si>
  <si>
    <t>04.03.2021 09:25:20</t>
  </si>
  <si>
    <t>BALIKLIOVA TR-2 35-19-L00272_6967109_56355624_56355624</t>
  </si>
  <si>
    <t>04.03.2021 09:10:29</t>
  </si>
  <si>
    <t>04.03.2021 17:39:11</t>
  </si>
  <si>
    <t>KIRKAĞAÇ TR-12/3 45-76-M00031_DAĞITIM TRAFO KIRKAĞAÇ TR-12/3 M04_72210709</t>
  </si>
  <si>
    <t>04.03.2021 09:12:20</t>
  </si>
  <si>
    <t>04.03.2021 12:42:59</t>
  </si>
  <si>
    <t>AKALAN TR-1 35-27-M00433_98998761_98998761</t>
  </si>
  <si>
    <t>04.03.2021 09:12:33</t>
  </si>
  <si>
    <t>04.03.2021 10:44:05</t>
  </si>
  <si>
    <t>SANCAKLI BOZKÖY KÖK 45-71-M00087__72410729_72410729</t>
  </si>
  <si>
    <t>04.03.2021 09:13:00</t>
  </si>
  <si>
    <t>04.03.2021 16:25:59</t>
  </si>
  <si>
    <t>04.03.2021 09:13:16</t>
  </si>
  <si>
    <t>04.03.2021 17:26:25</t>
  </si>
  <si>
    <t>BOYABAĞ TR-1 35-21-L00113_953360746_953360746</t>
  </si>
  <si>
    <t>04.03.2021 09:14:09</t>
  </si>
  <si>
    <t>04.03.2021 11:18:38</t>
  </si>
  <si>
    <t>TR-2/93 45-83-L00093_B_56387564_56387564</t>
  </si>
  <si>
    <t>04.03.2021 09:15:00</t>
  </si>
  <si>
    <t>04.03.2021 11:48:11</t>
  </si>
  <si>
    <t>ÖDEMİŞ İM 35-15-A00001_ESKİ OVAKENT L15_2310686</t>
  </si>
  <si>
    <t>04.03.2021 11:22:40</t>
  </si>
  <si>
    <t>BALIKLIOVA TR-7 (TR-308) 35-19-L00361__72374217_72374217</t>
  </si>
  <si>
    <t>04.03.2021 09:17:24</t>
  </si>
  <si>
    <t>04.03.2021 17:29:45</t>
  </si>
  <si>
    <t>K-1227 35-04-K01227_A_56383868_56383868</t>
  </si>
  <si>
    <t>04.03.2021 09:18:39</t>
  </si>
  <si>
    <t>04.03.2021 16:50:27</t>
  </si>
  <si>
    <t>TR-26 35-27-M00026_912765062_912765062</t>
  </si>
  <si>
    <t>04.03.2021 09:19:00</t>
  </si>
  <si>
    <t>04.03.2021 09:46:20</t>
  </si>
  <si>
    <t>MOLLAAHMETLER TR-1 45-81-M00209_DIREK TIPI TRAFO HUCRESI H01_2088991</t>
  </si>
  <si>
    <t>04.03.2021 09:22:57</t>
  </si>
  <si>
    <t>04.03.2021 14:44:43</t>
  </si>
  <si>
    <t>SUBAŞI-4 35-26-L00331_956611784_956611784</t>
  </si>
  <si>
    <t>04.03.2021 09:24:00</t>
  </si>
  <si>
    <t>04.03.2021 09:53:09</t>
  </si>
  <si>
    <t>_11331095_56371228_56371228</t>
  </si>
  <si>
    <t>04.03.2021 16:00:55</t>
  </si>
  <si>
    <t>04.03.2021 10:25:09</t>
  </si>
  <si>
    <t>ATALAN TR-1 35-26-L00248_956608011_956608011</t>
  </si>
  <si>
    <t>04.03.2021 09:25:00</t>
  </si>
  <si>
    <t>04.03.2021 09:57:37</t>
  </si>
  <si>
    <t>BAHÇECİK MAH. YEŞİLBAHÇE SİTESİ TR-3 45-78-L00499_45-78-L00499_2371478</t>
  </si>
  <si>
    <t>04.03.2021 09:25:41</t>
  </si>
  <si>
    <t>04.03.2021 12:06:56</t>
  </si>
  <si>
    <t>EĞRİDERE KOKARCA TR-6 35-32-L00082_35-32-L00082_2362980</t>
  </si>
  <si>
    <t>04.03.2021 09:29:31</t>
  </si>
  <si>
    <t>04.03.2021 15:00:18</t>
  </si>
  <si>
    <t>EYNEZ KÖK 45-82-M00158_EYNEZ M04_72199449</t>
  </si>
  <si>
    <t>04.03.2021 09:30:42</t>
  </si>
  <si>
    <t>04.03.2021 15:47:35</t>
  </si>
  <si>
    <t>OCAKLI AHRANDI TR-5 35-15-L00783_35-15-L00783_2365242</t>
  </si>
  <si>
    <t>04.03.2021 09:31:12</t>
  </si>
  <si>
    <t>04.03.2021 17:19:57</t>
  </si>
  <si>
    <t>FUNDACIK KÖK 45-75-M00068_ÇİÇEKLİ M02_67108854</t>
  </si>
  <si>
    <t>04.03.2021 09:32:08</t>
  </si>
  <si>
    <t>04.03.2021 19:11:48</t>
  </si>
  <si>
    <t>M-2134 35-07-M02134_35-07-M02134_60504311</t>
  </si>
  <si>
    <t>04.03.2021 09:34:10</t>
  </si>
  <si>
    <t>04.03.2021 16:29:05</t>
  </si>
  <si>
    <t>M-1269 35-02-M01269_KEMALPAŞA-2 HAVAYİ HAT Gİ M01_2097993</t>
  </si>
  <si>
    <t>04.03.2021 09:36:20</t>
  </si>
  <si>
    <t>04.03.2021 10:49:17</t>
  </si>
  <si>
    <t>04.03.2021 09:37:00</t>
  </si>
  <si>
    <t>04.03.2021 16:38:00</t>
  </si>
  <si>
    <t>04.03.2021 09:41:20</t>
  </si>
  <si>
    <t>04.03.2021 09:41:40</t>
  </si>
  <si>
    <t>BAHÇEARASI KÖYÜ TR-2 35-31-L00318_Ayırıcı H01_2050064</t>
  </si>
  <si>
    <t>04.03.2021 09:41:35</t>
  </si>
  <si>
    <t>04.03.2021 17:54:05</t>
  </si>
  <si>
    <t>K-1186 35-03-K01186_35-03-K01186_41974987</t>
  </si>
  <si>
    <t>04.03.2021 09:43:00</t>
  </si>
  <si>
    <t>04.03.2021 12:48:55</t>
  </si>
  <si>
    <t>MÜTEVELLİ TR-2 45-80-M00101_C_56389026_56389026</t>
  </si>
  <si>
    <t>04.03.2021 09:45:32</t>
  </si>
  <si>
    <t>04.03.2021 12:28:34</t>
  </si>
  <si>
    <t>_B_56366809_56366809</t>
  </si>
  <si>
    <t>04.03.2021 09:50:40</t>
  </si>
  <si>
    <t>04.03.2021 15:20:06</t>
  </si>
  <si>
    <t>SALİHLER TR-2 35-30-L00293_955314065_955314065</t>
  </si>
  <si>
    <t>04.03.2021 09:55:27</t>
  </si>
  <si>
    <t>04.03.2021 11:35:59</t>
  </si>
  <si>
    <t>KAVAKLIDERE TR-12 45-73-M00145_TR-17 M01_2317696</t>
  </si>
  <si>
    <t>04.03.2021 09:56:40</t>
  </si>
  <si>
    <t>04.03.2021 10:58:03</t>
  </si>
  <si>
    <t>TR-74 ( M-774) 35-30-M00774_35-30-M00774_72052992</t>
  </si>
  <si>
    <t>04.03.2021 09:57:40</t>
  </si>
  <si>
    <t>04.03.2021 15:50:00</t>
  </si>
  <si>
    <t>K-1032 35-04-K01032_912160328_912160328</t>
  </si>
  <si>
    <t>04.03.2021 09:58:00</t>
  </si>
  <si>
    <t>04.03.2021 10:23:09</t>
  </si>
  <si>
    <t>L-261 SİTESPOR 35-18-L00261_E e2b_5962635</t>
  </si>
  <si>
    <t>04.03.2021 10:00:00</t>
  </si>
  <si>
    <t>04.03.2021 10:29:44</t>
  </si>
  <si>
    <t>TR-11 45-74-M00011_A_56352383_56352383</t>
  </si>
  <si>
    <t>04.03.2021 10:00:13</t>
  </si>
  <si>
    <t>04.03.2021 17:02:05</t>
  </si>
  <si>
    <t>_D_56362397_56362397</t>
  </si>
  <si>
    <t>04.03.2021 10:01:40</t>
  </si>
  <si>
    <t>04.03.2021 15:18:32</t>
  </si>
  <si>
    <t>AHMET TÜRELİ SULAMA GRUBU 35-29-M00255_A_56377830_56377830</t>
  </si>
  <si>
    <t>04.03.2021 10:02:01</t>
  </si>
  <si>
    <t>04.03.2021 12:19:33</t>
  </si>
  <si>
    <t>AHMETBEYLER DM 35-16-M00154_BERGAMA T.M.-GERİLİM M04_72044260</t>
  </si>
  <si>
    <t>04.03.2021 10:02:20</t>
  </si>
  <si>
    <t>04.03.2021 10:06:40</t>
  </si>
  <si>
    <t>ARAPLIOVASI GES DM 35-16-M00811_PAŞAKÖY ENH-ÇIKIŞ M016_48716786</t>
  </si>
  <si>
    <t>04.03.2021 10:03:31</t>
  </si>
  <si>
    <t>04.03.2021 12:46:00</t>
  </si>
  <si>
    <t>SERİNYAYLA TR-1 45-73-L00004_DIREK TIPI TRAFO HUCRESI H01_2057345</t>
  </si>
  <si>
    <t>04.03.2021 10:04:11</t>
  </si>
  <si>
    <t>04.03.2021 16:12:49</t>
  </si>
  <si>
    <t>BAŞIBÜYÜK KÖK 45-77-L00158_BALIBEY ÇIKIŞ L06_61353398</t>
  </si>
  <si>
    <t>04.03.2021 10:04:30</t>
  </si>
  <si>
    <t>04.03.2021 16:20:36</t>
  </si>
  <si>
    <t>GÖKYAKA TR-1 35-27-M00978_98952562_98952562</t>
  </si>
  <si>
    <t>04.03.2021 10:06:00</t>
  </si>
  <si>
    <t>04.03.2021 10:39:28</t>
  </si>
  <si>
    <t>YUSUFLU TR-7 35-20-L00358_9796692_56373942_56373942</t>
  </si>
  <si>
    <t>04.03.2021 10:07:00</t>
  </si>
  <si>
    <t>04.03.2021 11:04:29</t>
  </si>
  <si>
    <t>L-266 35-18-L00266_950445494_950445494</t>
  </si>
  <si>
    <t>04.03.2021 10:07:47</t>
  </si>
  <si>
    <t>04.03.2021 10:48:22</t>
  </si>
  <si>
    <t>M-3034 35-09-M03034_913221399_913221399</t>
  </si>
  <si>
    <t>04.03.2021 10:07:54</t>
  </si>
  <si>
    <t>04.03.2021 12:34:54</t>
  </si>
  <si>
    <t>TR-4 METROPOLİS 35-26-M00004_956626221_956626221</t>
  </si>
  <si>
    <t>04.03.2021 10:09:00</t>
  </si>
  <si>
    <t>04.03.2021 10:34:38</t>
  </si>
  <si>
    <t>DM03-TR-01 (TR-32) 35-27-M00032_35-27-M00032_66125370</t>
  </si>
  <si>
    <t>04.03.2021 10:10:40</t>
  </si>
  <si>
    <t>04.03.2021 11:54:12</t>
  </si>
  <si>
    <t>TR-4 METROPOLİS 35-26-M00004_956617962_956617962</t>
  </si>
  <si>
    <t>04.03.2021 10:11:00</t>
  </si>
  <si>
    <t>04.03.2021 10:23:29</t>
  </si>
  <si>
    <t>MAHMUTLAR KÖK 45-74-M00100_ESKİ YARBASAN-M03 M03_72237037</t>
  </si>
  <si>
    <t>04.03.2021 10:11:39</t>
  </si>
  <si>
    <t>04.03.2021 17:11:14</t>
  </si>
  <si>
    <t>K-4012 35-04-K04012_A A1B_5826188</t>
  </si>
  <si>
    <t>04.03.2021 10:14:13</t>
  </si>
  <si>
    <t>04.03.2021 16:38:08</t>
  </si>
  <si>
    <t>K-4443 35-03-K04443_910292442_910292442</t>
  </si>
  <si>
    <t>04.03.2021 10:17:00</t>
  </si>
  <si>
    <t>04.03.2021 11:53:47</t>
  </si>
  <si>
    <t>TR-89 45-78-L00089_953254160_953254160</t>
  </si>
  <si>
    <t>04.03.2021 10:17:15</t>
  </si>
  <si>
    <t>04.03.2021 11:03:29</t>
  </si>
  <si>
    <t>OVACIK TR-1 35-16-L00262_953331375_953331375</t>
  </si>
  <si>
    <t>04.03.2021 10:21:32</t>
  </si>
  <si>
    <t>04.03.2021 11:37:57</t>
  </si>
  <si>
    <t>K-2985 35-01-K02985_B_56383208_56383208</t>
  </si>
  <si>
    <t>04.03.2021 10:28:54</t>
  </si>
  <si>
    <t>04.03.2021 11:37:27</t>
  </si>
  <si>
    <t>L-50 YENİDOĞAKENT SİTESİ 35-18-L00050_ L01_2083690</t>
  </si>
  <si>
    <t>04.03.2021 10:30:06</t>
  </si>
  <si>
    <t>04.03.2021 13:28:52</t>
  </si>
  <si>
    <t>DM-1/11 45-71-M00030_DAĞITIM TRAFOSU DM-1/11 M03_66459271</t>
  </si>
  <si>
    <t>04.03.2021 10:32:00</t>
  </si>
  <si>
    <t>04.03.2021 11:38:43</t>
  </si>
  <si>
    <t>K-39 35-01-K00039_910683694_910683694</t>
  </si>
  <si>
    <t>04.03.2021 10:37:44</t>
  </si>
  <si>
    <t>04.03.2021 12:06:48</t>
  </si>
  <si>
    <t>ZEYTİNLER TR-1 35-19-M00207_956699253_956699253</t>
  </si>
  <si>
    <t>04.03.2021 10:38:36</t>
  </si>
  <si>
    <t>04.03.2021 13:33:26</t>
  </si>
  <si>
    <t>TR-123 35-26-M00123_956632073_956632073</t>
  </si>
  <si>
    <t>04.03.2021 10:41:00</t>
  </si>
  <si>
    <t>04.03.2021 11:16:25</t>
  </si>
  <si>
    <t>M-172 35-02-M00172_M-572 M02_2311425</t>
  </si>
  <si>
    <t>04.03.2021 10:41:43</t>
  </si>
  <si>
    <t>04.03.2021 11:42:11</t>
  </si>
  <si>
    <t>TR-170 35-26-M01191_956616009_956616009</t>
  </si>
  <si>
    <t>04.03.2021 10:43:00</t>
  </si>
  <si>
    <t>04.03.2021 11:32:55</t>
  </si>
  <si>
    <t>K-765 35-01-K00765_911412485_911412485</t>
  </si>
  <si>
    <t>04.03.2021 10:47:33</t>
  </si>
  <si>
    <t>04.03.2021 12:05:21</t>
  </si>
  <si>
    <t>L-110 BEYLER KÖYÜ 35-14-L00110_A_56357808_56357808</t>
  </si>
  <si>
    <t>04.03.2021 10:52:00</t>
  </si>
  <si>
    <t>04.03.2021 12:00:05</t>
  </si>
  <si>
    <t>K-231 35-01-K00231_A_56374215_56374215</t>
  </si>
  <si>
    <t>04.03.2021 10:54:23</t>
  </si>
  <si>
    <t>04.03.2021 12:26:35</t>
  </si>
  <si>
    <t>M-1344 35-02-M01344_A_56383080_56383080</t>
  </si>
  <si>
    <t>04.03.2021 11:02:47</t>
  </si>
  <si>
    <t>04.03.2021 12:12:04</t>
  </si>
  <si>
    <t>M-2825 35-03-M02825_95000616066_95000616066</t>
  </si>
  <si>
    <t>04.03.2021 11:03:23</t>
  </si>
  <si>
    <t>04.03.2021 14:09:34</t>
  </si>
  <si>
    <t>SOBRAN TR-1 45-73-M00952_945646257_945646257</t>
  </si>
  <si>
    <t>04.03.2021 11:06:33</t>
  </si>
  <si>
    <t>04.03.2021 16:19:36</t>
  </si>
  <si>
    <t>ARMUTLU TR-4 35-27-L00004_912736104_912736104</t>
  </si>
  <si>
    <t>04.03.2021 11:09:44</t>
  </si>
  <si>
    <t>04.03.2021 13:51:13</t>
  </si>
  <si>
    <t>L-360 İMBAT SİTESİ 35-18-L00360_35-18-L00360_2366221</t>
  </si>
  <si>
    <t>04.03.2021 11:12:00</t>
  </si>
  <si>
    <t>04.03.2021 11:40:00</t>
  </si>
  <si>
    <t>K-4772 35-04-K04772_912488834_912488834</t>
  </si>
  <si>
    <t>04.03.2021 11:14:00</t>
  </si>
  <si>
    <t>04.03.2021 11:40:06</t>
  </si>
  <si>
    <t>AHATLAR TR-1 45-74-M00238_C_56360714_56360714</t>
  </si>
  <si>
    <t>04.03.2021 11:14:08</t>
  </si>
  <si>
    <t>04.03.2021 12:21:55</t>
  </si>
  <si>
    <t>PANCAR OSB DM-1 35-26-M00869_YAZIBAŞI-2 M26_2122350</t>
  </si>
  <si>
    <t>04.03.2021 11:14:42</t>
  </si>
  <si>
    <t>04.03.2021 11:21:00</t>
  </si>
  <si>
    <t>DÜNDARLI AKKAVAK TR-3 35-29-L00333_A_56399844_56399844</t>
  </si>
  <si>
    <t>04.03.2021 11:16:44</t>
  </si>
  <si>
    <t>04.03.2021 12:14:35</t>
  </si>
  <si>
    <t>04.03.2021 11:54:07</t>
  </si>
  <si>
    <t>04.03.2021 14:31:23</t>
  </si>
  <si>
    <t>OKÇULAR-2 35-16-M00108_953355875_953355875</t>
  </si>
  <si>
    <t>04.03.2021 11:22:31</t>
  </si>
  <si>
    <t>04.03.2021 19:02:18</t>
  </si>
  <si>
    <t>MORDOĞAN TR-3 35-21-L00141_953356804_953356804</t>
  </si>
  <si>
    <t>04.03.2021 11:25:06</t>
  </si>
  <si>
    <t>04.03.2021 15:02:10</t>
  </si>
  <si>
    <t>L-234 35-18-L00234_950445790_950445790</t>
  </si>
  <si>
    <t>04.03.2021 11:26:11</t>
  </si>
  <si>
    <t>04.03.2021 18:18:53</t>
  </si>
  <si>
    <t>TR-24 35-22-M00024_955265714_955265714</t>
  </si>
  <si>
    <t>04.03.2021 11:28:00</t>
  </si>
  <si>
    <t>04.03.2021 11:36:33</t>
  </si>
  <si>
    <t>TR-2 DM (M-702) 35-30-M00702_TR-27 (M-727) M11_66045390</t>
  </si>
  <si>
    <t>04.03.2021 11:30:40</t>
  </si>
  <si>
    <t>04.03.2021 11:41:50</t>
  </si>
  <si>
    <t>TR-68 ÇAYIRÇEŞME 35-19-L00068_956668881_956668881</t>
  </si>
  <si>
    <t>04.03.2021 11:31:28</t>
  </si>
  <si>
    <t>04.03.2021 14:35:35</t>
  </si>
  <si>
    <t>04.03.2021 11:35:17</t>
  </si>
  <si>
    <t>04.03.2021 11:57:20</t>
  </si>
  <si>
    <t>K-1603 35-01-K01603_A A1_5852131</t>
  </si>
  <si>
    <t>04.03.2021 11:35:33</t>
  </si>
  <si>
    <t>04.03.2021 12:20:24</t>
  </si>
  <si>
    <t>TR-103 MEZARLIK YOLU 35-26-M00103_956600589_956600589</t>
  </si>
  <si>
    <t>04.03.2021 11:37:00</t>
  </si>
  <si>
    <t>04.03.2021 13:06:33</t>
  </si>
  <si>
    <t>TR-103 MEZARLIK YOLU 35-26-M00103_956600516_956600516</t>
  </si>
  <si>
    <t>04.03.2021 11:39:00</t>
  </si>
  <si>
    <t>04.03.2021 13:13:19</t>
  </si>
  <si>
    <t>BİRGİ DM 35-15-L01013_CEVİZALAN L05_67562292</t>
  </si>
  <si>
    <t>04.03.2021 11:39:50</t>
  </si>
  <si>
    <t>04.03.2021 11:40:20</t>
  </si>
  <si>
    <t>TR-33 35-19-M00033_956669756_956669756</t>
  </si>
  <si>
    <t>04.03.2021 11:41:31</t>
  </si>
  <si>
    <t>04.03.2021 14:13:27</t>
  </si>
  <si>
    <t>İNECİK TR-1 35-21-L00121_35-21-L00121_2349072</t>
  </si>
  <si>
    <t>04.03.2021 11:43:00</t>
  </si>
  <si>
    <t>04.03.2021 12:08:16</t>
  </si>
  <si>
    <t>PANCAR KÖK 35-26-M00891_PANCAR SANAYİ ÇIKIŞ M04_2302869</t>
  </si>
  <si>
    <t>04.03.2021 11:43:20</t>
  </si>
  <si>
    <t>04.03.2021 13:22:14</t>
  </si>
  <si>
    <t>K-2513 35-04-K02513_35-04-K02513_2373788</t>
  </si>
  <si>
    <t>04.03.2021 11:45:13</t>
  </si>
  <si>
    <t>04.03.2021 16:52:57</t>
  </si>
  <si>
    <t>KARAAĞAÇLI TR-3 45-71-M01083_953223999_953223999</t>
  </si>
  <si>
    <t>04.03.2021 11:46:08</t>
  </si>
  <si>
    <t>04.03.2021 14:38:43</t>
  </si>
  <si>
    <t>TR-45 DEREKÖY 35-22-M00065_955265754_955265754</t>
  </si>
  <si>
    <t>04.03.2021 12:54:13</t>
  </si>
  <si>
    <t>ATAKÖY TR-2 35-22-M00191_A_56371492_56371492</t>
  </si>
  <si>
    <t>04.03.2021 11:48:00</t>
  </si>
  <si>
    <t>04.03.2021 14:02:22</t>
  </si>
  <si>
    <t>KOBAKLAR TR-1 45-75-M00154_945599985_945599985</t>
  </si>
  <si>
    <t>04.03.2021 11:49:39</t>
  </si>
  <si>
    <t>04.03.2021 19:50:53</t>
  </si>
  <si>
    <t>K-2375 35-04-K02375_D_56364897_56364897</t>
  </si>
  <si>
    <t>04.03.2021 11:53:00</t>
  </si>
  <si>
    <t>04.03.2021 12:22:00</t>
  </si>
  <si>
    <t>ÇİFTLİK İM 35-18-A00003_SAĞLIKÇILAR L06_2054614</t>
  </si>
  <si>
    <t>04.03.2021 11:53:46</t>
  </si>
  <si>
    <t>04.03.2021 12:50:40</t>
  </si>
  <si>
    <t>L-400 35-18-L00400_BAYKAL L03_2324808</t>
  </si>
  <si>
    <t>04.03.2021 11:54:50</t>
  </si>
  <si>
    <t>04.03.2021 14:27:48</t>
  </si>
  <si>
    <t>SELENDİ DM 45-81-M00001_SATILMIŞ M14_2079214</t>
  </si>
  <si>
    <t>04.03.2021 11:57:00</t>
  </si>
  <si>
    <t>04.03.2021 11:58:02</t>
  </si>
  <si>
    <t>AHMETBEYLER DM 35-16-M00154_YUKARIKIRIKLAR M05_72044317</t>
  </si>
  <si>
    <t>04.03.2021 12:00:00</t>
  </si>
  <si>
    <t>04.03.2021 13:10:00</t>
  </si>
  <si>
    <t>DOĞANÇAY İM 35-04-A00004_ TR TABAN_72326023</t>
  </si>
  <si>
    <t>04.03.2021 12:02:50</t>
  </si>
  <si>
    <t>04.03.2021 12:49:00</t>
  </si>
  <si>
    <t>ÇAKIRLAR TR-1 35-16-L00252_953352706_953352706</t>
  </si>
  <si>
    <t>04.03.2021 12:04:27</t>
  </si>
  <si>
    <t>04.03.2021 18:07:52</t>
  </si>
  <si>
    <t>UMURCALI TR-7 35-31-L00110_47966695_56381600_56381600</t>
  </si>
  <si>
    <t>04.03.2021 12:07:00</t>
  </si>
  <si>
    <t>04.03.2021 13:25:10</t>
  </si>
  <si>
    <t>PİYADELER KÖK 45-73-M00136_ÖRNEKKÖY M04_66674753</t>
  </si>
  <si>
    <t>04.03.2021 12:07:50</t>
  </si>
  <si>
    <t>04.03.2021 12:08:10</t>
  </si>
  <si>
    <t>TR-56 35-17-M00056_950313189_950313189</t>
  </si>
  <si>
    <t>04.03.2021 12:12:00</t>
  </si>
  <si>
    <t>04.03.2021 12:17:00</t>
  </si>
  <si>
    <t>M-2647 (YATIRIM REZERVE) 35-04-M02647_35-04-M02647_57796080</t>
  </si>
  <si>
    <t>04.03.2021 14:05:11</t>
  </si>
  <si>
    <t>GÜLBAHÇE TR-21 (TR-280) 35-19-L00280_956690723_956690723</t>
  </si>
  <si>
    <t>04.03.2021 12:18:29</t>
  </si>
  <si>
    <t>04.03.2021 13:27:20</t>
  </si>
  <si>
    <t>K-1422 35-04-K01422_99170073_99170073</t>
  </si>
  <si>
    <t>04.03.2021 12:19:00</t>
  </si>
  <si>
    <t>04.03.2021 17:52:27</t>
  </si>
  <si>
    <t>SINIRADA TR-1 35-16-M00095_953323863_953323863</t>
  </si>
  <si>
    <t>04.03.2021 12:20:17</t>
  </si>
  <si>
    <t>04.03.2021 15:13:49</t>
  </si>
  <si>
    <t>AZMAK TR-1 35-21-L00046_953364401_953364401</t>
  </si>
  <si>
    <t>04.03.2021 12:26:00</t>
  </si>
  <si>
    <t>04.03.2021 16:11:01</t>
  </si>
  <si>
    <t>M-2383 35-01-M02383_D d1_5892465</t>
  </si>
  <si>
    <t>04.03.2021 12:29:00</t>
  </si>
  <si>
    <t>04.03.2021 14:44:54</t>
  </si>
  <si>
    <t>AZMAK TR-1 35-21-L00046_953368980_953368980</t>
  </si>
  <si>
    <t>04.03.2021 16:02:00</t>
  </si>
  <si>
    <t>SİNANCILAR KÖYÜ TR-1 35-27-L00259_98827660_98827660</t>
  </si>
  <si>
    <t>04.03.2021 12:54:36</t>
  </si>
  <si>
    <t>04.03.2021 12:30:36</t>
  </si>
  <si>
    <t>04.03.2021 13:37:53</t>
  </si>
  <si>
    <t>AZMAK TR-1 35-21-L00046_941896601_941896601</t>
  </si>
  <si>
    <t>04.03.2021 12:31:00</t>
  </si>
  <si>
    <t>04.03.2021 13:35:00</t>
  </si>
  <si>
    <t>SABAHATTİN KARACA ÖZEL TR 35-23-M00046Ö_ M01_2057989</t>
  </si>
  <si>
    <t>04.03.2021 12:32:25</t>
  </si>
  <si>
    <t>04.03.2021 14:56:11</t>
  </si>
  <si>
    <t>AZMAK TR-1 35-21-L00046_953361377_953361377</t>
  </si>
  <si>
    <t>04.03.2021 12:33:00</t>
  </si>
  <si>
    <t>04.03.2021 16:05:00</t>
  </si>
  <si>
    <t>AZMAK TR-1 35-21-L00046_953368974_953368974</t>
  </si>
  <si>
    <t>04.03.2021 12:35:00</t>
  </si>
  <si>
    <t>04.03.2021 14:04:00</t>
  </si>
  <si>
    <t>04.03.2021 12:37:17</t>
  </si>
  <si>
    <t>04.03.2021 13:15:36</t>
  </si>
  <si>
    <t>04.03.2021 16:40:00</t>
  </si>
  <si>
    <t>K-3685 35-04-K03685_DOĞANÇAY İ.M. K05_2038068</t>
  </si>
  <si>
    <t>04.03.2021 12:48:00</t>
  </si>
  <si>
    <t>04.03.2021 13:09:25</t>
  </si>
  <si>
    <t>BAĞARASI TR-3 35-23-M00172_DIREK TIPI TRAFO HUCRESI H01_2057375</t>
  </si>
  <si>
    <t>04.03.2021 12:52:11</t>
  </si>
  <si>
    <t>04.03.2021 14:38:50</t>
  </si>
  <si>
    <t>BADEMLİ HACIMUSA MEV. TR-32 35-15-L01052_B_56361662_56361662</t>
  </si>
  <si>
    <t>04.03.2021 12:55:00</t>
  </si>
  <si>
    <t>04.03.2021 14:01:54</t>
  </si>
  <si>
    <t>K-3092 35-02-K03092_E_56380398_56380398</t>
  </si>
  <si>
    <t>04.03.2021 12:57:55</t>
  </si>
  <si>
    <t>04.03.2021 14:13:13</t>
  </si>
  <si>
    <t>K-934 35-04-K00934_D_56383180_56383180</t>
  </si>
  <si>
    <t>04.03.2021 13:04:13</t>
  </si>
  <si>
    <t>04.03.2021 14:56:27</t>
  </si>
  <si>
    <t>MÜTEVELLİ TR-6 45-80-M00105_953708415_953708415</t>
  </si>
  <si>
    <t>04.03.2021 13:07:05</t>
  </si>
  <si>
    <t>04.03.2021 14:18:23</t>
  </si>
  <si>
    <t>HALİLLER TR-10 35-31-L00189_956584843_956584843</t>
  </si>
  <si>
    <t>04.03.2021 13:09:26</t>
  </si>
  <si>
    <t>04.03.2021 14:27:39</t>
  </si>
  <si>
    <t>K-2312 35-03-K02312_912510562_912510562</t>
  </si>
  <si>
    <t>04.03.2021 13:14:43</t>
  </si>
  <si>
    <t>04.03.2021 16:36:51</t>
  </si>
  <si>
    <t>TAŞKESİK TR-1 35-26-L00218_956601243_956601243</t>
  </si>
  <si>
    <t>04.03.2021 13:15:00</t>
  </si>
  <si>
    <t>04.03.2021 14:50:38</t>
  </si>
  <si>
    <t>TAŞKESİK TR-1 35-26-L00218_956601222_956601222</t>
  </si>
  <si>
    <t>04.03.2021 13:17:00</t>
  </si>
  <si>
    <t>04.03.2021 13:49:03</t>
  </si>
  <si>
    <t>ÇAPAK TR-1 35-26-M00425_956612907_956612907</t>
  </si>
  <si>
    <t>04.03.2021 13:18:00</t>
  </si>
  <si>
    <t>04.03.2021 14:45:00</t>
  </si>
  <si>
    <t>ÇAPAK TR-1 35-26-M00425_956612981_956612981</t>
  </si>
  <si>
    <t>04.03.2021 13:19:00</t>
  </si>
  <si>
    <t>04.03.2021 14:30:30</t>
  </si>
  <si>
    <t>ÇOBANLAR SUBATAN TR-2 35-15-L00357_A_56407129_56407129</t>
  </si>
  <si>
    <t>04.03.2021 13:21:58</t>
  </si>
  <si>
    <t>04.03.2021 18:58:11</t>
  </si>
  <si>
    <t>ÇİFTLİK İM 35-18-A00003_SAĞLIKÇILAR L06_2307805</t>
  </si>
  <si>
    <t>04.03.2021 13:22:00</t>
  </si>
  <si>
    <t>04.03.2021 16:35:14</t>
  </si>
  <si>
    <t>L-279 ERDİL SİTESİ 35-18-L00279_950438566_950438566</t>
  </si>
  <si>
    <t>04.03.2021 13:26:00</t>
  </si>
  <si>
    <t>04.03.2021 17:25:15</t>
  </si>
  <si>
    <t>TR-2/5 45-83-L00005_48077954_56384473_56384473</t>
  </si>
  <si>
    <t>04.03.2021 13:26:49</t>
  </si>
  <si>
    <t>04.03.2021 15:57:40</t>
  </si>
  <si>
    <t>K-1086 35-01-K01086_98861300_98861300</t>
  </si>
  <si>
    <t>04.03.2021 13:30:23</t>
  </si>
  <si>
    <t>04.03.2021 16:26:29</t>
  </si>
  <si>
    <t>ALAŞARLI TR-2 35-15-L00194_A_56370010_56370010</t>
  </si>
  <si>
    <t>04.03.2021 13:33:30</t>
  </si>
  <si>
    <t>04.03.2021 14:53:29</t>
  </si>
  <si>
    <t>KARAAĞAÇLI TR-2 45-71-M00130_TR-13 M01_72242791</t>
  </si>
  <si>
    <t>04.03.2021 13:35:10</t>
  </si>
  <si>
    <t>04.03.2021 13:36:10</t>
  </si>
  <si>
    <t>BAĞLICA TR-6 45-79-M00291_45-79-M00291_2366712</t>
  </si>
  <si>
    <t>04.03.2021 13:36:30</t>
  </si>
  <si>
    <t>04.03.2021 15:08:08</t>
  </si>
  <si>
    <t>04.03.2021 17:14:35</t>
  </si>
  <si>
    <t>TR-73 ( M-773) 35-30-M00773_DAĞITIM TRAFOSU TR-73 L03_72053437</t>
  </si>
  <si>
    <t>04.03.2021 13:41:12</t>
  </si>
  <si>
    <t>04.03.2021 13:58:31</t>
  </si>
  <si>
    <t>L-193 ESENEVLER 35-18-L00193_C_56368413_56368413</t>
  </si>
  <si>
    <t>04.03.2021 13:41:23</t>
  </si>
  <si>
    <t>04.03.2021 17:43:29</t>
  </si>
  <si>
    <t>ARAPLIOVASI GES DM 35-16-M00811_BÖLCEK ENH ÇIKIŞ M022_62466278</t>
  </si>
  <si>
    <t>04.03.2021 13:43:10</t>
  </si>
  <si>
    <t>04.03.2021 13:58:53</t>
  </si>
  <si>
    <t>KISIKKÖY YENİ MAH. TR-1 35-22-M00137_955294769_955294769</t>
  </si>
  <si>
    <t>04.03.2021 13:43:36</t>
  </si>
  <si>
    <t>04.03.2021 19:04:48</t>
  </si>
  <si>
    <t>TR-48 45-77-L00048_945489799_945489799</t>
  </si>
  <si>
    <t>04.03.2021 13:45:07</t>
  </si>
  <si>
    <t>04.03.2021 16:50:34</t>
  </si>
  <si>
    <t>K-106 35-01-K00106_912104360_912104360</t>
  </si>
  <si>
    <t>04.03.2021 13:46:36</t>
  </si>
  <si>
    <t>04.03.2021 17:23:47</t>
  </si>
  <si>
    <t>AŞAĞIŞAKRAN TR-1 35-17-M00223_950299839_950299839</t>
  </si>
  <si>
    <t>04.03.2021 13:47:00</t>
  </si>
  <si>
    <t>04.03.2021 13:56:00</t>
  </si>
  <si>
    <t>L-247 35-18-L00247_950440954_950440954</t>
  </si>
  <si>
    <t>04.03.2021 13:51:27</t>
  </si>
  <si>
    <t>04.03.2021 19:27:20</t>
  </si>
  <si>
    <t>ULUKENT KÖK-15 35-28-M00070_ULUKENT TR-6 M05_66524969</t>
  </si>
  <si>
    <t>04.03.2021 13:52:50</t>
  </si>
  <si>
    <t>04.03.2021 14:42:49</t>
  </si>
  <si>
    <t>APANÇEŞME KÖK( TR-1) 35-16-M00683_ARAPLI OVASI KARADİKEN M04_72042357</t>
  </si>
  <si>
    <t>OG İzolatör Arızası</t>
  </si>
  <si>
    <t>04.03.2021 16:07:16</t>
  </si>
  <si>
    <t>İTOB DM 35-22-M00089_TEKELİ SULAMA M08_2328011</t>
  </si>
  <si>
    <t>04.03.2021 13:58:43</t>
  </si>
  <si>
    <t>04.03.2021 15:12:27</t>
  </si>
  <si>
    <t>KARAAĞAÇ TR-2 45-78-L00504_A_56401815_56401815</t>
  </si>
  <si>
    <t>04.03.2021 14:01:39</t>
  </si>
  <si>
    <t>04.03.2021 16:19:30</t>
  </si>
  <si>
    <t>HOROZ GEDİĞİ TR-1 35-17-M00338_950315020_950315020</t>
  </si>
  <si>
    <t>04.03.2021 14:03:00</t>
  </si>
  <si>
    <t>04.03.2021 14:21:00</t>
  </si>
  <si>
    <t>TR-50 TARIMSAL SULAMA 45-80-M01050_45-80-M01050_2365763</t>
  </si>
  <si>
    <t>04.03.2021 14:06:20</t>
  </si>
  <si>
    <t>04.03.2021 15:02:38</t>
  </si>
  <si>
    <t>KIRATLI TR-1 35-30-L00141_955296355_955296355</t>
  </si>
  <si>
    <t>04.03.2021 14:13:59</t>
  </si>
  <si>
    <t>04.03.2021 15:21:23</t>
  </si>
  <si>
    <t>BEYDERE KÖK 45-71-M00128_ESKİ KARAAĞAÇLI M07_50217231</t>
  </si>
  <si>
    <t>04.03.2021 14:17:12</t>
  </si>
  <si>
    <t>04.03.2021 14:57:37</t>
  </si>
  <si>
    <t>K-218 35-01-K00218_912657181_912657181</t>
  </si>
  <si>
    <t>04.03.2021 14:17:20</t>
  </si>
  <si>
    <t>04.03.2021 17:53:06</t>
  </si>
  <si>
    <t>TR-1-5/11 (YANIKKAVAK MERKEZ) 35-20-L00056_955204723_955204723</t>
  </si>
  <si>
    <t>04.03.2021 14:17:32</t>
  </si>
  <si>
    <t>04.03.2021 15:35:36</t>
  </si>
  <si>
    <t>SARIBEY TR-2 45-83-L00329_DIREK TIPI TRAFO HUCRESI H01_2103843</t>
  </si>
  <si>
    <t>04.03.2021 14:21:33</t>
  </si>
  <si>
    <t>04.03.2021 17:59:23</t>
  </si>
  <si>
    <t>KURUCUOVA TR-8 35-15-L00249_950407226_950407226</t>
  </si>
  <si>
    <t>04.03.2021 14:21:54</t>
  </si>
  <si>
    <t>04.03.2021 15:57:15</t>
  </si>
  <si>
    <t>SEYREK TR-9 (YATIRIM REZERVE) 35-28-M00766_941931996_941931996</t>
  </si>
  <si>
    <t>04.03.2021 14:24:17</t>
  </si>
  <si>
    <t>04.03.2021 15:04:49</t>
  </si>
  <si>
    <t>ARDIÇ MAHALLESİ TR-9 35-21-L00130_953356693_953356693</t>
  </si>
  <si>
    <t>04.03.2021 14:25:00</t>
  </si>
  <si>
    <t>04.03.2021 15:29:09</t>
  </si>
  <si>
    <t>M-624 35-02-M00624_910049894_910049894</t>
  </si>
  <si>
    <t>04.03.2021 14:28:57</t>
  </si>
  <si>
    <t>04.03.2021 19:46:09</t>
  </si>
  <si>
    <t>EVRENOS TR-2 45-71-M01405_953246385_953246385</t>
  </si>
  <si>
    <t>04.03.2021 14:29:52</t>
  </si>
  <si>
    <t>04.03.2021 16:02:12</t>
  </si>
  <si>
    <t>DUMANLAR KÖK 45-81-M00044_KARABEYLER M02_72038296</t>
  </si>
  <si>
    <t>04.03.2021 14:30:51</t>
  </si>
  <si>
    <t>04.03.2021 15:46:14</t>
  </si>
  <si>
    <t>OLGUNLAR CERİTLER MAH. TR-1 35-31-L00219_DIREK TIPI TRAFO HUCRESI H01_2038175</t>
  </si>
  <si>
    <t>04.03.2021 14:31:00</t>
  </si>
  <si>
    <t>04.03.2021 15:35:53</t>
  </si>
  <si>
    <t>BEŞPINARLAR KÖYÜ TR-1 35-27-M00413_C_56356026_56356026</t>
  </si>
  <si>
    <t>04.03.2021 14:40:20</t>
  </si>
  <si>
    <t>04.03.2021 20:04:14</t>
  </si>
  <si>
    <t>04.03.2021 14:43:00</t>
  </si>
  <si>
    <t>04.03.2021 15:40:00</t>
  </si>
  <si>
    <t>M-444 35-03-M00444_910279653_910279653</t>
  </si>
  <si>
    <t>04.03.2021 14:44:56</t>
  </si>
  <si>
    <t>04.03.2021 19:48:54</t>
  </si>
  <si>
    <t>YENİ ŞAKRAN TR-7 35-17-M00207_5656204_56355487_56355487</t>
  </si>
  <si>
    <t>04.03.2021 14:45:06</t>
  </si>
  <si>
    <t>04.03.2021 17:54:37</t>
  </si>
  <si>
    <t>DEVELİ TR-5 35-22-M00287_955286119_955286119</t>
  </si>
  <si>
    <t>04.03.2021 14:46:00</t>
  </si>
  <si>
    <t>04.03.2021 15:09:01</t>
  </si>
  <si>
    <t>DM-6/10 35-26-M00659_956615138_956615138</t>
  </si>
  <si>
    <t>04.03.2021 14:55:00</t>
  </si>
  <si>
    <t>04.03.2021 15:19:42</t>
  </si>
  <si>
    <t>KUŞÇUBURUN-4 35-26-M00530_956626459_956626459</t>
  </si>
  <si>
    <t>04.03.2021 14:56:00</t>
  </si>
  <si>
    <t>04.03.2021 15:14:04</t>
  </si>
  <si>
    <t>KUŞÇUBURUN TR-6 35-26-M01419_956603420_956603420</t>
  </si>
  <si>
    <t>04.03.2021 14:58:00</t>
  </si>
  <si>
    <t>04.03.2021 15:39:16</t>
  </si>
  <si>
    <t>_953215262_953215262</t>
  </si>
  <si>
    <t>04.03.2021 14:58:29</t>
  </si>
  <si>
    <t>04.03.2021 15:41:54</t>
  </si>
  <si>
    <t>ARMUTLU TR-9 35-27-M00566_ARMUTLU TR-14 M03_72163256</t>
  </si>
  <si>
    <t>04.03.2021 15:00:00</t>
  </si>
  <si>
    <t>04.03.2021 15:44:24</t>
  </si>
  <si>
    <t>M-2623 35-01-M02623_DAĞITIM TRAFOSU-1 M03_72296284</t>
  </si>
  <si>
    <t>04.03.2021 15:03:46</t>
  </si>
  <si>
    <t>04.03.2021 19:18:43</t>
  </si>
  <si>
    <t>DM-15/03 45-71-M02270_953211390_953211390</t>
  </si>
  <si>
    <t>04.03.2021 15:07:04</t>
  </si>
  <si>
    <t>04.03.2021 18:56:35</t>
  </si>
  <si>
    <t>KARAKUYU-10 35-26-M00217_35-26-M00217_2352461</t>
  </si>
  <si>
    <t>04.03.2021 15:11:00</t>
  </si>
  <si>
    <t>04.03.2021 15:39:13</t>
  </si>
  <si>
    <t>M-2739 (YATIRIM REZERVE) 35-02-M02739_35-02-M02739_65965140</t>
  </si>
  <si>
    <t>04.03.2021 15:14:47</t>
  </si>
  <si>
    <t>04.03.2021 16:56:07</t>
  </si>
  <si>
    <t>MÜTEVELLİ KÖK 45-80-M00100_MÜTEVELLİ ŞEHİR-2(MÜTEVELLİ TR-5/TR-6/TR-7) M04_72196216</t>
  </si>
  <si>
    <t>04.03.2021 15:21:30</t>
  </si>
  <si>
    <t>04.03.2021 17:35:57</t>
  </si>
  <si>
    <t>DERBENT İM-DM 45-83-A00004_FABRİKALAR L06_2097157</t>
  </si>
  <si>
    <t>04.03.2021 15:35:07</t>
  </si>
  <si>
    <t>04.03.2021 16:13:00</t>
  </si>
  <si>
    <t>K-3037 35-04-K03037_C_56355936_56355936</t>
  </si>
  <si>
    <t>04.03.2021 15:35:34</t>
  </si>
  <si>
    <t>04.03.2021 17:26:19</t>
  </si>
  <si>
    <t>METAL İŞLERİ TR-12 KÖK 35-22-M00112_955270455_955270455</t>
  </si>
  <si>
    <t>04.03.2021 15:35:38</t>
  </si>
  <si>
    <t>04.03.2021 18:00:35</t>
  </si>
  <si>
    <t>MENDERES DM-2/TR-1 35-22-M00300_KÖYLER-1 M15_2095712</t>
  </si>
  <si>
    <t>04.03.2021 15:36:32</t>
  </si>
  <si>
    <t>04.03.2021 15:53:00</t>
  </si>
  <si>
    <t>K-4695 35-04-K04695_K-4729 K01_2119638</t>
  </si>
  <si>
    <t>04.03.2021 15:38:52</t>
  </si>
  <si>
    <t>04.03.2021 17:02:23</t>
  </si>
  <si>
    <t>ÇATAK TR-2 35-31-L00172_DIREK TIPI TRAFO HUCRESI H01_2046057</t>
  </si>
  <si>
    <t>04.03.2021 15:40:11</t>
  </si>
  <si>
    <t>04.03.2021 17:28:11</t>
  </si>
  <si>
    <t>04.03.2021 17:46:00</t>
  </si>
  <si>
    <t>GÜZELKÖY KÖK 45-71-M00123_VEZİROĞLU M04_50218021</t>
  </si>
  <si>
    <t>04.03.2021 15:53:54</t>
  </si>
  <si>
    <t>04.03.2021 16:35:29</t>
  </si>
  <si>
    <t>İĞDECİK TR-6 45-71-M00086_D_56402680_56402680</t>
  </si>
  <si>
    <t>04.03.2021 15:55:29</t>
  </si>
  <si>
    <t>04.03.2021 17:53:27</t>
  </si>
  <si>
    <t>KARAAĞAÇLI TR-3 45-71-M01083_45-71-M01083_2361384</t>
  </si>
  <si>
    <t>04.03.2021 15:56:49</t>
  </si>
  <si>
    <t>04.03.2021 17:08:10</t>
  </si>
  <si>
    <t>M-2559 35-01-M02559_911187925_911187925</t>
  </si>
  <si>
    <t>04.03.2021 16:00:21</t>
  </si>
  <si>
    <t>04.03.2021 16:54:33</t>
  </si>
  <si>
    <t>TR-92 35-19-L00092_956667125_956667125</t>
  </si>
  <si>
    <t>04.03.2021 16:00:49</t>
  </si>
  <si>
    <t>04.03.2021 19:13:06</t>
  </si>
  <si>
    <t>YENİFOÇA TR-38 35-23-M00038_950421429_950421429</t>
  </si>
  <si>
    <t>04.03.2021 16:02:42</t>
  </si>
  <si>
    <t>04.03.2021 18:14:16</t>
  </si>
  <si>
    <t>TR-133 35-15-M00133_950375142_950375142</t>
  </si>
  <si>
    <t>04.03.2021 16:08:43</t>
  </si>
  <si>
    <t>04.03.2021 17:53:22</t>
  </si>
  <si>
    <t>YUSUFDERE TEK BIÇAK MAH TR-2 35-15-L00532_B_56368608_56368608</t>
  </si>
  <si>
    <t>04.03.2021 16:11:51</t>
  </si>
  <si>
    <t>04.03.2021 19:19:31</t>
  </si>
  <si>
    <t>CABBAR DM 45-73-M00100_KULA ÇIKIŞI M08_2058237</t>
  </si>
  <si>
    <t>04.03.2021 16:13:39</t>
  </si>
  <si>
    <t>04.03.2021 16:24:13</t>
  </si>
  <si>
    <t>M-3024 35-01-M03024_911163462_911163462</t>
  </si>
  <si>
    <t>04.03.2021 16:16:38</t>
  </si>
  <si>
    <t>04.03.2021 18:54:00</t>
  </si>
  <si>
    <t>DUMANLAR KÖK 45-81-M00044_HatBaşıAyırıcı_53135668 M02_53135668</t>
  </si>
  <si>
    <t>04.03.2021 16:24:17</t>
  </si>
  <si>
    <t>04.03.2021 17:37:52</t>
  </si>
  <si>
    <t>K-1388 35-04-K01388_DIREK TIPI TRAFO HUCRESI H01_2068687</t>
  </si>
  <si>
    <t>04.03.2021 16:27:00</t>
  </si>
  <si>
    <t>04.03.2021 17:48:38</t>
  </si>
  <si>
    <t>BAHÇEARASI TR-1 35-31-L00317_954975933_954975933</t>
  </si>
  <si>
    <t>04.03.2021 16:31:15</t>
  </si>
  <si>
    <t>04.03.2021 20:48:17</t>
  </si>
  <si>
    <t>TR-50 35-22-M00050_955271232_955271232</t>
  </si>
  <si>
    <t>04.03.2021 16:32:57</t>
  </si>
  <si>
    <t>04.03.2021 19:02:38</t>
  </si>
  <si>
    <t>DEMİRCİ KÖK 35-26-M00779_KARACAAĞAÇ ENH M06_65897266</t>
  </si>
  <si>
    <t>04.03.2021 16:33:21</t>
  </si>
  <si>
    <t>04.03.2021 17:07:16</t>
  </si>
  <si>
    <t>L-289 DEMET AKBAĞ TRAFO 35-18-L00289_950456221_950456221</t>
  </si>
  <si>
    <t>04.03.2021 16:37:34</t>
  </si>
  <si>
    <t>04.03.2021 20:53:21</t>
  </si>
  <si>
    <t>DAYIOĞLU TR-1 45-72-L00339_B_56389964_56389964</t>
  </si>
  <si>
    <t>04.03.2021 16:39:58</t>
  </si>
  <si>
    <t>04.03.2021 18:10:05</t>
  </si>
  <si>
    <t>SUBATAN TR-8 35-15-L00347_950400262_950400262</t>
  </si>
  <si>
    <t>04.03.2021 16:43:27</t>
  </si>
  <si>
    <t>04.03.2021 19:33:03</t>
  </si>
  <si>
    <t>M-417 35-02-M00417_B B1B_5805707</t>
  </si>
  <si>
    <t>NH Altlık Arızası</t>
  </si>
  <si>
    <t>04.03.2021 16:44:00</t>
  </si>
  <si>
    <t>04.03.2021 17:21:32</t>
  </si>
  <si>
    <t>04.03.2021 16:46:06</t>
  </si>
  <si>
    <t>04.03.2021 16:51:21</t>
  </si>
  <si>
    <t>M-1131 35-02-M01131_A_56367870_56367870</t>
  </si>
  <si>
    <t>04.03.2021 16:47:52</t>
  </si>
  <si>
    <t>04.03.2021 19:45:33</t>
  </si>
  <si>
    <t>TR-70 KALABAK 35-19-L00070_93551703_93551703</t>
  </si>
  <si>
    <t>04.03.2021 16:50:05</t>
  </si>
  <si>
    <t>04.03.2021 23:03:53</t>
  </si>
  <si>
    <t>M-3092(YATIRIM REZERVE) 35-07-M03092_G_56383687_56383687</t>
  </si>
  <si>
    <t>04.03.2021 16:51:08</t>
  </si>
  <si>
    <t>04.03.2021 17:38:05</t>
  </si>
  <si>
    <t>ÖRENCİK TR-3 45-73-M00553_945652030_945652030</t>
  </si>
  <si>
    <t>04.03.2021 16:51:57</t>
  </si>
  <si>
    <t>04.03.2021 22:19:43</t>
  </si>
  <si>
    <t>DM-1/TR-19 (TR-46) 35-26-M00046_DM-1/TR-18 (TR-47) M03_76933486</t>
  </si>
  <si>
    <t>OG Kademe Ayarı</t>
  </si>
  <si>
    <t>04.03.2021 16:52:00</t>
  </si>
  <si>
    <t>04.03.2021 17:17:04</t>
  </si>
  <si>
    <t>TR-1/40 45-83-M00040_48104060_56388932_56388932</t>
  </si>
  <si>
    <t>04.03.2021 16:52:02</t>
  </si>
  <si>
    <t>04.03.2021 20:45:06</t>
  </si>
  <si>
    <t>L-37 YAT LİMANI 35-14-L00037_C C04_5850195</t>
  </si>
  <si>
    <t>04.03.2021 16:53:00</t>
  </si>
  <si>
    <t>04.03.2021 19:04:57</t>
  </si>
  <si>
    <t>K-135 35-01-K00135_TRAFO K04_2332404</t>
  </si>
  <si>
    <t>04.03.2021 16:58:01</t>
  </si>
  <si>
    <t>04.03.2021 20:11:00</t>
  </si>
  <si>
    <t>TR-84 35-19-L00084_95000625841_95000625841</t>
  </si>
  <si>
    <t>04.03.2021 16:59:38</t>
  </si>
  <si>
    <t>04.03.2021 18:17:46</t>
  </si>
  <si>
    <t>04.03.2021 17:04:31</t>
  </si>
  <si>
    <t>04.03.2021 17:54:55</t>
  </si>
  <si>
    <t>ÇAYLI TR-9 35-15-L00202_B_56369645_56369645</t>
  </si>
  <si>
    <t>04.03.2021 17:17:00</t>
  </si>
  <si>
    <t>04.03.2021 20:32:16</t>
  </si>
  <si>
    <t>KARAMAN OKUL YANI TR-2 35-31-L00052_47863738_56394010_56394010</t>
  </si>
  <si>
    <t>04.03.2021 17:20:00</t>
  </si>
  <si>
    <t>04.03.2021 19:08:15</t>
  </si>
  <si>
    <t>DELEMENLER DERE MAH TR 45-73-M00671_945650178_945650178</t>
  </si>
  <si>
    <t>04.03.2021 17:25:00</t>
  </si>
  <si>
    <t>04.03.2021 21:01:52</t>
  </si>
  <si>
    <t>ELDELEK TARIMSAL SULAMA TR-3 45-78-L00580_45-78-L00580_2354455</t>
  </si>
  <si>
    <t>04.03.2021 17:29:00</t>
  </si>
  <si>
    <t>04.03.2021 18:23:31</t>
  </si>
  <si>
    <t>L-208 35-18-L00208_950430445_950430445</t>
  </si>
  <si>
    <t>04.03.2021 17:31:37</t>
  </si>
  <si>
    <t>04.03.2021 21:13:34</t>
  </si>
  <si>
    <t>GÜMÜŞÇAY KÖK 45-73-M00477_SULAMA ÇIKIŞI M05_2309301</t>
  </si>
  <si>
    <t>04.03.2021 17:33:00</t>
  </si>
  <si>
    <t>04.03.2021 18:51:57</t>
  </si>
  <si>
    <t>04.03.2021 17:40:32</t>
  </si>
  <si>
    <t>04.03.2021 17:40:51</t>
  </si>
  <si>
    <t>KAPAKLI DM 45-72-M00309_KAPAKLI-2 GİRİŞ M14_2099428</t>
  </si>
  <si>
    <t>04.03.2021 17:41:31</t>
  </si>
  <si>
    <t>K-1487 35-03-K01487_910107667_910107667</t>
  </si>
  <si>
    <t>04.03.2021 17:43:15</t>
  </si>
  <si>
    <t>04.03.2021 19:50:31</t>
  </si>
  <si>
    <t>KAYIŞLAR TR-1 45-80-M00140_956540341_956540341</t>
  </si>
  <si>
    <t>04.03.2021 17:49:57</t>
  </si>
  <si>
    <t>04.03.2021 19:43:52</t>
  </si>
  <si>
    <t>DUMANLAR KÖK 45-81-M00044_HatBaşıAyırıcı_53136133 M03_53136133</t>
  </si>
  <si>
    <t>04.03.2021 17:53:42</t>
  </si>
  <si>
    <t>04.03.2021 18:33:16</t>
  </si>
  <si>
    <t>KUŞÇULAR TR-11(KASABA EVLERİ) 35-19-M00264_956686648_956686648</t>
  </si>
  <si>
    <t>04.03.2021 17:59:43</t>
  </si>
  <si>
    <t>04.03.2021 21:36:58</t>
  </si>
  <si>
    <t>GÖÇBEYLİ DM 35-16-M00139_GÖÇBEYLİ TARIMSAL SULAMA M02_72044677</t>
  </si>
  <si>
    <t>04.03.2021 18:00:40</t>
  </si>
  <si>
    <t>04.03.2021 19:49:54</t>
  </si>
  <si>
    <t>K-772 35-01-K00772_911504480_911504480</t>
  </si>
  <si>
    <t>04.03.2021 18:03:24</t>
  </si>
  <si>
    <t>04.03.2021 19:58:48</t>
  </si>
  <si>
    <t>M-2752 35-01-M02752_911366128_911366128</t>
  </si>
  <si>
    <t>04.03.2021 18:04:06</t>
  </si>
  <si>
    <t>04.03.2021 19:36:24</t>
  </si>
  <si>
    <t>TAŞLIYATAK TR-2 35-31-L00365_47792059_56352996_56352996</t>
  </si>
  <si>
    <t>04.03.2021 18:08:13</t>
  </si>
  <si>
    <t>04.03.2021 20:08:20</t>
  </si>
  <si>
    <t>M-3335 (YATIRIM REZERVE) 35-04-M03335_D_56362824_56362824</t>
  </si>
  <si>
    <t>04.03.2021 18:14:00</t>
  </si>
  <si>
    <t>04.03.2021 19:04:09</t>
  </si>
  <si>
    <t>TR-1/80-C TOKİ 45-72-M00095_956505792_956505792</t>
  </si>
  <si>
    <t>04.03.2021 18:16:47</t>
  </si>
  <si>
    <t>04.03.2021 19:19:23</t>
  </si>
  <si>
    <t>YENİKÖY TR-1 45-79-M00223_A_56386118_56386118</t>
  </si>
  <si>
    <t>04.03.2021 18:16:54</t>
  </si>
  <si>
    <t>04.03.2021 19:45:36</t>
  </si>
  <si>
    <t>L-426 ESKİ GARAJ 35-18-L00426_950467661_950467661</t>
  </si>
  <si>
    <t>04.03.2021 18:19:02</t>
  </si>
  <si>
    <t>04.03.2021 22:02:22</t>
  </si>
  <si>
    <t>M-1537 35-01-M01537_35-01-M01537_2377132</t>
  </si>
  <si>
    <t>04.03.2021 18:32:10</t>
  </si>
  <si>
    <t>04.03.2021 19:10:41</t>
  </si>
  <si>
    <t>BADINCA KÖK 45-73-M00341_HatBaşıAyırıcı_53135621 M03_53135621</t>
  </si>
  <si>
    <t>04.03.2021 18:43:37</t>
  </si>
  <si>
    <t>KINIK TR-11 35-24-L00011_955217928_955217928</t>
  </si>
  <si>
    <t>04.03.2021 18:49:36</t>
  </si>
  <si>
    <t>04.03.2021 20:02:14</t>
  </si>
  <si>
    <t>_D_56403539_56403539</t>
  </si>
  <si>
    <t>04.03.2021 18:50:03</t>
  </si>
  <si>
    <t>04.03.2021 20:14:05</t>
  </si>
  <si>
    <t>KOZAKLI TR-1 45-86-M00093_B_56386939_56386939</t>
  </si>
  <si>
    <t>04.03.2021 18:51:54</t>
  </si>
  <si>
    <t>04.03.2021 19:56:34</t>
  </si>
  <si>
    <t>DM-2/34 (MEVLANA YOLU) 45-71-M00532_953186599_953186599</t>
  </si>
  <si>
    <t>04.03.2021 18:58:35</t>
  </si>
  <si>
    <t>04.03.2021 22:26:51</t>
  </si>
  <si>
    <t>K-4436 35-04-K04436_913172314_913172314</t>
  </si>
  <si>
    <t>04.03.2021 19:02:10</t>
  </si>
  <si>
    <t>04.03.2021 22:13:19</t>
  </si>
  <si>
    <t>TR-34 35-15-M00034_950350777_950350777</t>
  </si>
  <si>
    <t>04.03.2021 19:02:44</t>
  </si>
  <si>
    <t>04.03.2021 21:22:59</t>
  </si>
  <si>
    <t>K-718 35-01-K00718_911536528_911536528</t>
  </si>
  <si>
    <t>04.03.2021 19:03:03</t>
  </si>
  <si>
    <t>04.03.2021 20:45:12</t>
  </si>
  <si>
    <t>KARAAĞAÇLI TR-2 45-71-M00130_TR-4 M02_72242833</t>
  </si>
  <si>
    <t>04.03.2021 19:03:21</t>
  </si>
  <si>
    <t>04.03.2021 20:44:10</t>
  </si>
  <si>
    <t>BEYDERE KÖK 45-71-M00128_ESKİ KARAAĞAÇLI M07_50217164</t>
  </si>
  <si>
    <t>04.03.2021 19:06:37</t>
  </si>
  <si>
    <t>04.03.2021 21:22:20</t>
  </si>
  <si>
    <t>ÖREN TR-5 35-27-L00221_914595888_914595888</t>
  </si>
  <si>
    <t>04.03.2021 19:07:40</t>
  </si>
  <si>
    <t>04.03.2021 23:07:13</t>
  </si>
  <si>
    <t>04.03.2021 19:09:31</t>
  </si>
  <si>
    <t>04.03.2021 20:08:36</t>
  </si>
  <si>
    <t>KARABURUN TR-14 35-21-L00003_953358626_953358626</t>
  </si>
  <si>
    <t>04.03.2021 19:14:19</t>
  </si>
  <si>
    <t>04.03.2021 20:23:17</t>
  </si>
  <si>
    <t>OVACIK TR-1 35-16-L00262_47528014_56397483_56397483</t>
  </si>
  <si>
    <t>04.03.2021 19:21:13</t>
  </si>
  <si>
    <t>04.03.2021 20:43:48</t>
  </si>
  <si>
    <t>SARIGÖL TR-51 45-79-M00051_945560429_945560429</t>
  </si>
  <si>
    <t>04.03.2021 19:27:19</t>
  </si>
  <si>
    <t>04.03.2021 20:30:53</t>
  </si>
  <si>
    <t>M-2748 35-01-M02748_911940542_911940542</t>
  </si>
  <si>
    <t>04.03.2021 19:33:43</t>
  </si>
  <si>
    <t>05.03.2021 02:33:49</t>
  </si>
  <si>
    <t>HACIRAHMANLI TR-4 45-80-M00150_956557580_956557580</t>
  </si>
  <si>
    <t>04.03.2021 19:34:49</t>
  </si>
  <si>
    <t>K-805 35-01-K00805_A_56393181_56393181</t>
  </si>
  <si>
    <t>AG Hatta Yabancı Cisim</t>
  </si>
  <si>
    <t>04.03.2021 19:35:23</t>
  </si>
  <si>
    <t>04.03.2021 22:55:35</t>
  </si>
  <si>
    <t>04.03.2021 19:40:12</t>
  </si>
  <si>
    <t>04.03.2021 22:05:23</t>
  </si>
  <si>
    <t>ÇAPAK TR-2 35-26-M00426_956612880_956612880</t>
  </si>
  <si>
    <t>04.03.2021 19:40:45</t>
  </si>
  <si>
    <t>04.03.2021 21:15:33</t>
  </si>
  <si>
    <t>ÖRSELLİ KÖYÜ TR-1 45-71-M01685_953206493_953206493</t>
  </si>
  <si>
    <t>04.03.2021 23:10:23</t>
  </si>
  <si>
    <t>TR-6 45-78-L00802_953248968_953248968</t>
  </si>
  <si>
    <t>04.03.2021 19:43:00</t>
  </si>
  <si>
    <t>04.03.2021 20:45:25</t>
  </si>
  <si>
    <t>M-2114 35-03-M02114_910243661_910243661</t>
  </si>
  <si>
    <t>04.03.2021 19:44:13</t>
  </si>
  <si>
    <t>04.03.2021 21:06:07</t>
  </si>
  <si>
    <t>K-917 35-01-K00917_911774685_911774685</t>
  </si>
  <si>
    <t>04.03.2021 20:05:26</t>
  </si>
  <si>
    <t>05.03.2021 01:00:06</t>
  </si>
  <si>
    <t>L-401 ALTINYUNUS DM 35-18-L00401_950451352_950451352</t>
  </si>
  <si>
    <t>04.03.2021 20:06:39</t>
  </si>
  <si>
    <t>04.03.2021 22:44:23</t>
  </si>
  <si>
    <t>K-2450 35-01-K02450_B_56375254_56375254</t>
  </si>
  <si>
    <t>04.03.2021 20:08:08</t>
  </si>
  <si>
    <t>04.03.2021 22:00:57</t>
  </si>
  <si>
    <t>EVRENLİ TR-1 45-73-M00494_A_56385965_56385965</t>
  </si>
  <si>
    <t>04.03.2021 20:08:39</t>
  </si>
  <si>
    <t>04.03.2021 21:23:18</t>
  </si>
  <si>
    <t>GÜLBAHÇE İM 35-19-A00006_TRAFO L01_72213800</t>
  </si>
  <si>
    <t>04.03.2021 20:13:53</t>
  </si>
  <si>
    <t>04.03.2021 20:45:23</t>
  </si>
  <si>
    <t>BOSTANLI KÜME EVLERİ TR-3 45-83-M00692_955177985_955177985</t>
  </si>
  <si>
    <t>04.03.2021 20:30:22</t>
  </si>
  <si>
    <t>04.03.2021 22:50:04</t>
  </si>
  <si>
    <t>_7100129_56359940_56359940</t>
  </si>
  <si>
    <t>04.03.2021 20:36:34</t>
  </si>
  <si>
    <t>04.03.2021 21:05:28</t>
  </si>
  <si>
    <t>TR-1-4/6 KARASELVİ KABİN 35-20-L00030_955194809_955194809</t>
  </si>
  <si>
    <t>04.03.2021 20:36:59</t>
  </si>
  <si>
    <t>04.03.2021 22:05:59</t>
  </si>
  <si>
    <t>GÜLBAHÇE TR-3 (TR-184) 35-19-L00184_ H_49092589</t>
  </si>
  <si>
    <t>04.03.2021 20:46:11</t>
  </si>
  <si>
    <t>04.03.2021 22:04:31</t>
  </si>
  <si>
    <t>SELÇİKLİ TR-1 45-72-L00163_956477426_956477426</t>
  </si>
  <si>
    <t>04.03.2021 21:13:57</t>
  </si>
  <si>
    <t>04.03.2021 23:09:36</t>
  </si>
  <si>
    <t>K-1745 35-01-K01745_B_56366137_56366137</t>
  </si>
  <si>
    <t>04.03.2021 21:25:04</t>
  </si>
  <si>
    <t>04.03.2021 22:25:24</t>
  </si>
  <si>
    <t>ABALIOĞLU KÖK 35-27-M00491_BORUSAN MAKİNE M03_72168653</t>
  </si>
  <si>
    <t>04.03.2021 21:43:32</t>
  </si>
  <si>
    <t>05.03.2021 00:48:01</t>
  </si>
  <si>
    <t>AKPINAR TR-1 45-75-M00079_D_56398554_56398554</t>
  </si>
  <si>
    <t>04.03.2021 21:47:33</t>
  </si>
  <si>
    <t>04.03.2021 23:48:03</t>
  </si>
  <si>
    <t>GÜLBAHÇE İM 35-19-A00006_GÜLBAHÇE L02_72213962</t>
  </si>
  <si>
    <t>04.03.2021 21:49:46</t>
  </si>
  <si>
    <t>04.03.2021 21:59:00</t>
  </si>
  <si>
    <t>M-2538 35-02-M02538_D_56362786_56362786</t>
  </si>
  <si>
    <t>04.03.2021 22:12:12</t>
  </si>
  <si>
    <t>04.03.2021 23:21:34</t>
  </si>
  <si>
    <t>MURADİYE TR-1 İSTASYON KABİN 45-71-M00192_953221477_953221477</t>
  </si>
  <si>
    <t>04.03.2021 22:33:51</t>
  </si>
  <si>
    <t>04.03.2021 23:51:03</t>
  </si>
  <si>
    <t>TR-23 35-17-M00023_D dm313/d1_5814813</t>
  </si>
  <si>
    <t>04.03.2021 22:57:24</t>
  </si>
  <si>
    <t>05.03.2021 01:55:13</t>
  </si>
  <si>
    <t>PAŞAKÖY TR-5 45-80-M00167_956536926_956536926</t>
  </si>
  <si>
    <t>04.03.2021 23:10:31</t>
  </si>
  <si>
    <t>05.03.2021 00:36:25</t>
  </si>
  <si>
    <t>MEHMET KARAMAN SULAMA GRUBU TR 35-27-M00191_950234873_950234873</t>
  </si>
  <si>
    <t>04.03.2021 23:24:30</t>
  </si>
  <si>
    <t>05.03.2021 02:26:25</t>
  </si>
  <si>
    <t>ZIRAMAN TR-1 45-81-M00116_945626874_945626874</t>
  </si>
  <si>
    <t>AG Box / Sdk Abone Çıkış Faz Sigorta Atığı</t>
  </si>
  <si>
    <t>05.03.2021 00:08:29</t>
  </si>
  <si>
    <t>05.03.2021 00:49:46</t>
  </si>
  <si>
    <t>KARABURUN İM 35-21-A00001_KÜÇÜKBAHÇE L05_2314244</t>
  </si>
  <si>
    <t>05.03.2021 01:59:53</t>
  </si>
  <si>
    <t>05.03.2021 02:15:07</t>
  </si>
  <si>
    <t>KARABURUN İM 35-21-A00001_YENİ LİMAN L03_2314242</t>
  </si>
  <si>
    <t>05.03.2021 02:34:50</t>
  </si>
  <si>
    <t>05.03.2021 02:36:21</t>
  </si>
  <si>
    <t>AKHİSAR İM 45-72-A00001_ZEYTİNLİOVA ÇIKIŞ M06_42545386</t>
  </si>
  <si>
    <t>05.03.2021 02:48:24</t>
  </si>
  <si>
    <t>05.03.2021 03:00:14</t>
  </si>
  <si>
    <t>BALÇOVA İM 35-07-A00001_TRAFO K09_42778673</t>
  </si>
  <si>
    <t>05.03.2021 03:00:09</t>
  </si>
  <si>
    <t>05.03.2021 04:01:44</t>
  </si>
  <si>
    <t>K-2392 35-07-K02392_TRAFO K03_48429235</t>
  </si>
  <si>
    <t>05.03.2021 05:14:54</t>
  </si>
  <si>
    <t>05.03.2021 12:12:03</t>
  </si>
  <si>
    <t>ÖZBEK DM (TR-315) 35-19-M00044_HatBaşıAyırıcı_53137450 M04_53137450</t>
  </si>
  <si>
    <t>05.03.2021 06:04:27</t>
  </si>
  <si>
    <t>05.03.2021 12:39:30</t>
  </si>
  <si>
    <t>ADALA TR-6 45-78-M00285_45-78-M00285_2352306</t>
  </si>
  <si>
    <t>05.03.2021 06:27:18</t>
  </si>
  <si>
    <t>05.03.2021 08:29:07</t>
  </si>
  <si>
    <t>L-217 35-18-L00217_11387643_56374197_56374197</t>
  </si>
  <si>
    <t>05.03.2021 07:09:51</t>
  </si>
  <si>
    <t>05.03.2021 10:30:35</t>
  </si>
  <si>
    <t>SOMA A SANTRALİ İM/DM 45-82-A00001_HatBaşıAyırıcı_53135477 L15_53135477</t>
  </si>
  <si>
    <t>05.03.2021 07:15:05</t>
  </si>
  <si>
    <t>05.03.2021 09:47:51</t>
  </si>
  <si>
    <t>SARAÇLAR KÖK 45-77-L00104_SARAÇLAR L04_72240087</t>
  </si>
  <si>
    <t>05.03.2021 07:27:00</t>
  </si>
  <si>
    <t>05.03.2021 07:43:37</t>
  </si>
  <si>
    <t>ÇAPAKLI KÖK 45-78-M01161_HatBaşıAyırıcı_53138942 M07_53138942</t>
  </si>
  <si>
    <t>05.03.2021 07:31:22</t>
  </si>
  <si>
    <t>05.03.2021 11:42:00</t>
  </si>
  <si>
    <t>KAYMAKÇI DM 35-15-M00254_TR-10 M03_66813715</t>
  </si>
  <si>
    <t>05.03.2021 07:32:52</t>
  </si>
  <si>
    <t>05.03.2021 08:23:29</t>
  </si>
  <si>
    <t>ÇAPAKLI KÖK 45-78-M01161_ÇAPAKLI MERKEZ M06_66218165</t>
  </si>
  <si>
    <t>05.03.2021 07:33:42</t>
  </si>
  <si>
    <t>05.03.2021 08:24:20</t>
  </si>
  <si>
    <t>KUŞÇULAR TR-7 35-19-M00219_DIREK TIPI TRAFO HUCRESI H01_2057922</t>
  </si>
  <si>
    <t>05.03.2021 07:34:45</t>
  </si>
  <si>
    <t>05.03.2021 09:47:01</t>
  </si>
  <si>
    <t>05.03.2021 07:36:00</t>
  </si>
  <si>
    <t>05.03.2021 08:20:57</t>
  </si>
  <si>
    <t>M-1814 KISIK DM-1 35-22-M00095_MENDERES-1 M13_72099712</t>
  </si>
  <si>
    <t>05.03.2021 07:39:02</t>
  </si>
  <si>
    <t>05.03.2021 07:54:00</t>
  </si>
  <si>
    <t>OĞLANANASI TR-5 KÖK 35-22-M00092_OĞLANANASI TR-7/TR-8/TR-9 M02_72111090</t>
  </si>
  <si>
    <t>05.03.2021 07:39:03</t>
  </si>
  <si>
    <t>05.03.2021 08:00:00</t>
  </si>
  <si>
    <t>PAŞAKÖY KÖK 45-80-M00052_ŞEHİR-1 ÇIKIŞI M04_72063855</t>
  </si>
  <si>
    <t>05.03.2021 07:40:48</t>
  </si>
  <si>
    <t>05.03.2021 08:33:25</t>
  </si>
  <si>
    <t>M-1815 KISIK DM-2 35-22-M00096_METAL İŞLERİ TR-1 M11_72100791</t>
  </si>
  <si>
    <t>05.03.2021 08:01:28</t>
  </si>
  <si>
    <t>05.03.2021 08:54:38</t>
  </si>
  <si>
    <t>TEKELİ ARITMA KÖK 35-22-M00090_İTOP M04_2328483</t>
  </si>
  <si>
    <t>05.03.2021 08:02:55</t>
  </si>
  <si>
    <t>05.03.2021 09:57:48</t>
  </si>
  <si>
    <t>KULA İM 45-77-A00001_DEMİRKÖPRÜ M03_2049496</t>
  </si>
  <si>
    <t>05.03.2021 08:05:20</t>
  </si>
  <si>
    <t>05.03.2021 08:09:49</t>
  </si>
  <si>
    <t>L-134 AYARASANDA 35-18-L00134_950466214_950466214</t>
  </si>
  <si>
    <t>05.03.2021 08:15:46</t>
  </si>
  <si>
    <t>05.03.2021 10:00:37</t>
  </si>
  <si>
    <t>L-377 35-18-L00377_950448689_950448689</t>
  </si>
  <si>
    <t>05.03.2021 08:32:14</t>
  </si>
  <si>
    <t>05.03.2021 09:44:45</t>
  </si>
  <si>
    <t>NURİYE TR-1 45-80-M00118_956564309_956564309</t>
  </si>
  <si>
    <t>05.03.2021 08:42:00</t>
  </si>
  <si>
    <t>05.03.2021 09:45:06</t>
  </si>
  <si>
    <t>ŞEMİKLER TM 35-04-A00003_ŞEMİKLER-6 K30_2311174</t>
  </si>
  <si>
    <t>05.03.2021 08:48:11</t>
  </si>
  <si>
    <t>05.03.2021 10:30:32</t>
  </si>
  <si>
    <t>M-392 35-03-M00392_910498690_910498690</t>
  </si>
  <si>
    <t>05.03.2021 08:50:13</t>
  </si>
  <si>
    <t>05.03.2021 12:30:16</t>
  </si>
  <si>
    <t>YENİFOÇA TR-3 35-23-M00003_965810682_965810682</t>
  </si>
  <si>
    <t>05.03.2021 08:50:44</t>
  </si>
  <si>
    <t>05.03.2021 11:35:33</t>
  </si>
  <si>
    <t>MALAZ TR-1 45-75-M00290_DIREK TIPI TRAFO HUCRESI H01_2089052</t>
  </si>
  <si>
    <t>05.03.2021 08:58:29</t>
  </si>
  <si>
    <t>05.03.2021 16:59:23</t>
  </si>
  <si>
    <t>L-12 BALLI KUYU 35-14-L00012_L-15 L-16 L-17 L02_72221743</t>
  </si>
  <si>
    <t>05.03.2021 08:59:08</t>
  </si>
  <si>
    <t>05.03.2021 17:37:00</t>
  </si>
  <si>
    <t>05.03.2021 08:59:18</t>
  </si>
  <si>
    <t>05.03.2021 16:59:51</t>
  </si>
  <si>
    <t>05.03.2021 09:00:00</t>
  </si>
  <si>
    <t>05.03.2021 15:14:44</t>
  </si>
  <si>
    <t>05.03.2021 09:01:38</t>
  </si>
  <si>
    <t>05.03.2021 17:22:38</t>
  </si>
  <si>
    <t>K-322 FLORYA GAYRİMENKUL 35-01-K00322Ö_ K01_2326102</t>
  </si>
  <si>
    <t>05.03.2021 09:04:25</t>
  </si>
  <si>
    <t>05.03.2021 13:34:07</t>
  </si>
  <si>
    <t>DM-13/21 (HAKİ BABA) 45-71-M00339_C_56403394_56403394</t>
  </si>
  <si>
    <t>05.03.2021 09:04:30</t>
  </si>
  <si>
    <t>05.03.2021 15:12:09</t>
  </si>
  <si>
    <t>KIRTEPE KÖK 35-29-L00055_KIRTEPE FİDERİ L03_72212792</t>
  </si>
  <si>
    <t>05.03.2021 09:05:11</t>
  </si>
  <si>
    <t>05.03.2021 16:40:16</t>
  </si>
  <si>
    <t>NURİYE DM 45-80-M00090_LÜTFİYE M01_72194602</t>
  </si>
  <si>
    <t>05.03.2021 09:05:33</t>
  </si>
  <si>
    <t>05.03.2021 10:43:20</t>
  </si>
  <si>
    <t>K-4161 35-02-K04161_99919314_99919314</t>
  </si>
  <si>
    <t>05.03.2021 09:07:51</t>
  </si>
  <si>
    <t>05.03.2021 11:41:49</t>
  </si>
  <si>
    <t>TR-114 45-78-L00114_49352386_56385019_56385019</t>
  </si>
  <si>
    <t>05.03.2021 09:08:01</t>
  </si>
  <si>
    <t>05.03.2021 17:32:48</t>
  </si>
  <si>
    <t>M-3408(YATIRIM REZERVE) 35-03-M03408_910423810_910423810</t>
  </si>
  <si>
    <t>05.03.2021 09:09:00</t>
  </si>
  <si>
    <t>05.03.2021 09:26:12</t>
  </si>
  <si>
    <t>TR-26 45-77-L00026__75354482_75354482</t>
  </si>
  <si>
    <t>05.03.2021 12:57:39</t>
  </si>
  <si>
    <t>ASSTAR KÖK 45-73-M00134_KÖYLER ÇIKIŞ M02_66686397</t>
  </si>
  <si>
    <t>05.03.2021 09:09:08</t>
  </si>
  <si>
    <t>05.03.2021 10:50:05</t>
  </si>
  <si>
    <t>YASEMİN DM 35-19-M00002_HatBaşıAyırıcı_61271515 M02_61271515</t>
  </si>
  <si>
    <t>05.03.2021 09:12:12</t>
  </si>
  <si>
    <t>05.03.2021 10:54:13</t>
  </si>
  <si>
    <t>SOMA TR-15 45-82-M00015_93543138_93543138</t>
  </si>
  <si>
    <t>05.03.2021 09:14:11</t>
  </si>
  <si>
    <t>05.03.2021 11:05:26</t>
  </si>
  <si>
    <t>EŞEN MAHALLESİ TR-1 35-22-M00225_DIREK TIPI TRAFO HUCRESI H01_2125270</t>
  </si>
  <si>
    <t>05.03.2021 09:14:28</t>
  </si>
  <si>
    <t>05.03.2021 17:25:13</t>
  </si>
  <si>
    <t>K-1068 35-07-K01068_35-07-K01068_48285540</t>
  </si>
  <si>
    <t>05.03.2021 09:15:36</t>
  </si>
  <si>
    <t>05.03.2021 10:37:44</t>
  </si>
  <si>
    <t>K-526 35-02-K00526_35-02-K00526_2363594</t>
  </si>
  <si>
    <t>05.03.2021 09:15:58</t>
  </si>
  <si>
    <t>05.03.2021 09:39:15</t>
  </si>
  <si>
    <t>MENEMEN DM-3/20 35-28-M00735_953375874_953375874</t>
  </si>
  <si>
    <t>05.03.2021 09:18:40</t>
  </si>
  <si>
    <t>05.03.2021 12:27:42</t>
  </si>
  <si>
    <t>GÖRECE M-1130 35-22-M00187_GÖRECE TR-1 M04_72142243</t>
  </si>
  <si>
    <t>05.03.2021 09:19:03</t>
  </si>
  <si>
    <t>05.03.2021 11:23:31</t>
  </si>
  <si>
    <t>YUKARI KIZILCA TR-3 35-27-L00053_913830456_913830456</t>
  </si>
  <si>
    <t>05.03.2021 09:20:58</t>
  </si>
  <si>
    <t>05.03.2021 20:26:55</t>
  </si>
  <si>
    <t>BALIKLIOVA TR-3 35-19-L00324_10559050_60982338_60982338</t>
  </si>
  <si>
    <t>05.03.2021 09:21:36</t>
  </si>
  <si>
    <t>05.03.2021 18:29:22</t>
  </si>
  <si>
    <t>K-2580 35-07-K02580_35-07-K02580_48287338</t>
  </si>
  <si>
    <t>05.03.2021 09:21:41</t>
  </si>
  <si>
    <t>05.03.2021 10:40:06</t>
  </si>
  <si>
    <t>_A_56356403_56356403</t>
  </si>
  <si>
    <t>05.03.2021 09:22:14</t>
  </si>
  <si>
    <t>05.03.2021 17:53:30</t>
  </si>
  <si>
    <t>05.03.2021 09:22:57</t>
  </si>
  <si>
    <t>05.03.2021 18:28:49</t>
  </si>
  <si>
    <t>BAHÇEARASI TR-1 35-31-L00317_35-31-L00317_2364986</t>
  </si>
  <si>
    <t>05.03.2021 09:23:03</t>
  </si>
  <si>
    <t>05.03.2021 17:29:34</t>
  </si>
  <si>
    <t>KINIK ORGANİZE DM 35-24-M00208_POLYAK EYNEZ M011_72108415</t>
  </si>
  <si>
    <t>05.03.2021 09:23:46</t>
  </si>
  <si>
    <t>05.03.2021 17:20:47</t>
  </si>
  <si>
    <t>05.03.2021 09:25:00</t>
  </si>
  <si>
    <t>05.03.2021 12:16:40</t>
  </si>
  <si>
    <t>K-3216 35-09-K03216_E_56384053_56384053</t>
  </si>
  <si>
    <t>05.03.2021 09:25:22</t>
  </si>
  <si>
    <t>05.03.2021 10:32:19</t>
  </si>
  <si>
    <t>K-1353 35-01-K01353_K_65502851_65502851</t>
  </si>
  <si>
    <t>05.03.2021 09:26:35</t>
  </si>
  <si>
    <t>05.03.2021 18:07:16</t>
  </si>
  <si>
    <t>K-3082 35-04-K03082_D_56367810_56367810</t>
  </si>
  <si>
    <t>05.03.2021 09:31:44</t>
  </si>
  <si>
    <t>05.03.2021 16:48:01</t>
  </si>
  <si>
    <t>NAZIM KOPARAN TAYTAN TR-6 TARIMSAL SULAMA 45-78-M00377_DIREK TIPI TRAFO HUCRESI H01_2110618</t>
  </si>
  <si>
    <t>05.03.2021 09:34:47</t>
  </si>
  <si>
    <t>05.03.2021 17:21:03</t>
  </si>
  <si>
    <t>TR-67 35-19-L00067_956670609_956670609</t>
  </si>
  <si>
    <t>05.03.2021 09:36:23</t>
  </si>
  <si>
    <t>05.03.2021 16:08:23</t>
  </si>
  <si>
    <t>KINIK TR-11 35-24-L00011_955217218_955217218</t>
  </si>
  <si>
    <t>05.03.2021 09:38:08</t>
  </si>
  <si>
    <t>05.03.2021 10:30:25</t>
  </si>
  <si>
    <t>TR-22 35-15-M00022_950349104_950349104</t>
  </si>
  <si>
    <t>05.03.2021 09:40:09</t>
  </si>
  <si>
    <t>05.03.2021 11:44:35</t>
  </si>
  <si>
    <t>TR-1/126 (ESKİ 17) 45-83-M00126_955156026_955156026</t>
  </si>
  <si>
    <t>05.03.2021 09:42:50</t>
  </si>
  <si>
    <t>05.03.2021 11:54:52</t>
  </si>
  <si>
    <t>RAZOĞLU MAH.TR-1 45-80-M00176_5996034_56403244_56403244</t>
  </si>
  <si>
    <t>05.03.2021 09:43:00</t>
  </si>
  <si>
    <t>05.03.2021 11:42:03</t>
  </si>
  <si>
    <t>YAKAKÖY KÖK 45-75-M00067_HatBaşıAyırıcı_53134698 M05_53134698</t>
  </si>
  <si>
    <t>05.03.2021 09:45:36</t>
  </si>
  <si>
    <t>05.03.2021 13:13:13</t>
  </si>
  <si>
    <t>TR-46 35-30-L00046_955333308_955333308</t>
  </si>
  <si>
    <t>05.03.2021 09:47:40</t>
  </si>
  <si>
    <t>05.03.2021 10:57:06</t>
  </si>
  <si>
    <t>YEŞİLDERE KEŞKEK TR-2 35-31-L00161_35-31-L00161_2364366</t>
  </si>
  <si>
    <t>05.03.2021 09:48:58</t>
  </si>
  <si>
    <t>05.03.2021 15:40:26</t>
  </si>
  <si>
    <t>L-247 35-18-L00247_H a9b_5959835</t>
  </si>
  <si>
    <t>05.03.2021 09:49:00</t>
  </si>
  <si>
    <t>05.03.2021 18:58:42</t>
  </si>
  <si>
    <t>KARABURUN TR-1 35-21-L00001_953368135_953368135</t>
  </si>
  <si>
    <t>05.03.2021 09:50:41</t>
  </si>
  <si>
    <t>05.03.2021 15:29:19</t>
  </si>
  <si>
    <t>GÜMÜLDÜR M-33 35-25-M00033__72374047_72374047</t>
  </si>
  <si>
    <t>05.03.2021 09:51:00</t>
  </si>
  <si>
    <t>05.03.2021 12:08:24</t>
  </si>
  <si>
    <t>MORALILAR İM 45-72-A00002_HatBaşıAyırıcı_53140444 L03_53140444</t>
  </si>
  <si>
    <t>05.03.2021 09:51:02</t>
  </si>
  <si>
    <t>05.03.2021 15:27:39</t>
  </si>
  <si>
    <t>HACIBEKTAŞLI TR-2 45-78-M00693_953292390_953292390</t>
  </si>
  <si>
    <t>05.03.2021 09:51:03</t>
  </si>
  <si>
    <t>05.03.2021 10:35:59</t>
  </si>
  <si>
    <t>TR-7 35-15-M00007_950358306_950358306</t>
  </si>
  <si>
    <t>05.03.2021 09:53:29</t>
  </si>
  <si>
    <t>05.03.2021 12:20:04</t>
  </si>
  <si>
    <t>BAĞYURDU TM 35-27-A00003_HALİLBEYLİ DM M07_2310334</t>
  </si>
  <si>
    <t>05.03.2021 09:54:48</t>
  </si>
  <si>
    <t>05.03.2021 10:42:00</t>
  </si>
  <si>
    <t>ABALIOĞLU DM 45-83-M00136_MASNA PLASTİK KÖK M011_72134613</t>
  </si>
  <si>
    <t>05.03.2021 09:57:17</t>
  </si>
  <si>
    <t>05.03.2021 15:46:27</t>
  </si>
  <si>
    <t>AKGEDİK KÖK-2 45-71-M00163_UZUNBURUN M02_55994964</t>
  </si>
  <si>
    <t>05.03.2021 09:59:06</t>
  </si>
  <si>
    <t>05.03.2021 11:34:17</t>
  </si>
  <si>
    <t>L-261 SİTESPOR 35-18-L00261__72373432_72373432</t>
  </si>
  <si>
    <t>05.03.2021 09:59:35</t>
  </si>
  <si>
    <t>05.03.2021 12:15:02</t>
  </si>
  <si>
    <t>GÜNEŞLİ KÖK 45-75-M00056_HatBaşıAyırıcı_53135070 M03_53135070</t>
  </si>
  <si>
    <t>05.03.2021 09:59:50</t>
  </si>
  <si>
    <t>05.03.2021 20:13:37</t>
  </si>
  <si>
    <t>DEMİRCİ TM 45-74-A00001_HatBaşıAyırıcı_53135308 M15_53135308</t>
  </si>
  <si>
    <t>05.03.2021 10:04:02</t>
  </si>
  <si>
    <t>05.03.2021 17:04:52</t>
  </si>
  <si>
    <t>TR-73 35-16-L00073_TR-76 L02_71993443</t>
  </si>
  <si>
    <t>05.03.2021 10:06:32</t>
  </si>
  <si>
    <t>05.03.2021 13:13:00</t>
  </si>
  <si>
    <t>DEMİRCİLİ DM 35-15-L00895_KAYAKÖY İM L05_2115254</t>
  </si>
  <si>
    <t>05.03.2021 10:08:08</t>
  </si>
  <si>
    <t>05.03.2021 16:00:43</t>
  </si>
  <si>
    <t>KAYAKÖY İM 35-15-A00006_KAYAKÖY ÇIKIŞ L02_66921421</t>
  </si>
  <si>
    <t>05.03.2021 10:08:58</t>
  </si>
  <si>
    <t>05.03.2021 10:47:25</t>
  </si>
  <si>
    <t>GÖKÇEALAN TR-4 35-13-L00088_976583041_976583041</t>
  </si>
  <si>
    <t>05.03.2021 10:14:00</t>
  </si>
  <si>
    <t>05.03.2021 10:56:54</t>
  </si>
  <si>
    <t>TR-136 35-16-L00136_DAĞITIM TRAFO TR-136 L04_67575536</t>
  </si>
  <si>
    <t>05.03.2021 10:14:58</t>
  </si>
  <si>
    <t>05.03.2021 17:18:40</t>
  </si>
  <si>
    <t>K-4404 35-03-K04404_910553437_910553437</t>
  </si>
  <si>
    <t>05.03.2021 10:16:00</t>
  </si>
  <si>
    <t>05.03.2021 10:23:10</t>
  </si>
  <si>
    <t>K-3319 35-09-K03319_B_56381036_56381036</t>
  </si>
  <si>
    <t>05.03.2021 10:20:00</t>
  </si>
  <si>
    <t>05.03.2021 10:41:18</t>
  </si>
  <si>
    <t>M-448 35-03-M00448_910267621_910267621</t>
  </si>
  <si>
    <t>05.03.2021 10:22:32</t>
  </si>
  <si>
    <t>05.03.2021 10:57:03</t>
  </si>
  <si>
    <t>K-4122 35-09-K04122_C_56381012_56381012</t>
  </si>
  <si>
    <t>05.03.2021 10:28:00</t>
  </si>
  <si>
    <t>05.03.2021 10:49:00</t>
  </si>
  <si>
    <t>TR-44 (DM-6/21) 35-17-M00044_950301597_950301597</t>
  </si>
  <si>
    <t>05.03.2021 10:29:00</t>
  </si>
  <si>
    <t>05.03.2021 11:00:00</t>
  </si>
  <si>
    <t>SOBRAN TR-2 45-73-M00953_945647905_945647905</t>
  </si>
  <si>
    <t>05.03.2021 10:30:22</t>
  </si>
  <si>
    <t>05.03.2021 11:52:58</t>
  </si>
  <si>
    <t>K-2592 35-04-K02592_DAĞITIM TRAFOSU K03_72036622</t>
  </si>
  <si>
    <t>05.03.2021 10:32:33</t>
  </si>
  <si>
    <t>05.03.2021 10:43:38</t>
  </si>
  <si>
    <t>YASEMİN DM 35-19-M00002_KUŞÇULAR DM-2 M02_2116641</t>
  </si>
  <si>
    <t>05.03.2021 10:34:12</t>
  </si>
  <si>
    <t>05.03.2021 10:52:00</t>
  </si>
  <si>
    <t>K-4052 35-01-K04052_962489488_962489488</t>
  </si>
  <si>
    <t>05.03.2021 10:39:51</t>
  </si>
  <si>
    <t>05.03.2021 12:15:48</t>
  </si>
  <si>
    <t>MECİDİYE TR-10 45-72-L00573__72635644_72635644</t>
  </si>
  <si>
    <t>05.03.2021 10:48:19</t>
  </si>
  <si>
    <t>05.03.2021 13:47:02</t>
  </si>
  <si>
    <t>M-2188 KARAAĞAÇ TR-1 35-03-M02188_910561840_910561840</t>
  </si>
  <si>
    <t>05.03.2021 10:50:21</t>
  </si>
  <si>
    <t>05.03.2021 18:21:15</t>
  </si>
  <si>
    <t>HELVACI-1 35-26-M00468_7228708_56357752_56357752</t>
  </si>
  <si>
    <t>05.03.2021 10:53:20</t>
  </si>
  <si>
    <t>05.03.2021 12:10:22</t>
  </si>
  <si>
    <t>K-1871 35-09-K01871_C_56380183_56380183</t>
  </si>
  <si>
    <t>05.03.2021 10:54:48</t>
  </si>
  <si>
    <t>05.03.2021 11:09:59</t>
  </si>
  <si>
    <t>L-284 İMAMOĞLU TRAFO 35-18-L00284_950456488_950456488</t>
  </si>
  <si>
    <t>05.03.2021 11:05:51</t>
  </si>
  <si>
    <t>05.03.2021 12:57:01</t>
  </si>
  <si>
    <t>HACIBEKTAŞLI TR-2 45-78-M00693_953292407_953292407</t>
  </si>
  <si>
    <t>05.03.2021 11:08:25</t>
  </si>
  <si>
    <t>05.03.2021 12:06:55</t>
  </si>
  <si>
    <t>HACIYUSUF TR-1 45-82-M00250_945533120_945533120</t>
  </si>
  <si>
    <t>05.03.2021 11:14:54</t>
  </si>
  <si>
    <t>05.03.2021 13:42:26</t>
  </si>
  <si>
    <t>M-2552 35-09-M02552_D_56382353_56382353</t>
  </si>
  <si>
    <t>05.03.2021 11:17:16</t>
  </si>
  <si>
    <t>05.03.2021 12:20:40</t>
  </si>
  <si>
    <t>M-214(DM-3/12) 35-09-M00214_98965243_98965243</t>
  </si>
  <si>
    <t>05.03.2021 11:22:10</t>
  </si>
  <si>
    <t>05.03.2021 18:21:34</t>
  </si>
  <si>
    <t>KÜPELER TR-1 45-74-M00123_45-74-M00123_61352699</t>
  </si>
  <si>
    <t>05.03.2021 11:25:06</t>
  </si>
  <si>
    <t>05.03.2021 13:05:48</t>
  </si>
  <si>
    <t>OSMANGAZİ İM 35-02-A00004_FATİH K20_2052159</t>
  </si>
  <si>
    <t>05.03.2021 11:27:26</t>
  </si>
  <si>
    <t>05.03.2021 12:53:00</t>
  </si>
  <si>
    <t>K-1443 35-01-K01443_911356965_911356965</t>
  </si>
  <si>
    <t>05.03.2021 11:28:58</t>
  </si>
  <si>
    <t>05.03.2021 13:00:29</t>
  </si>
  <si>
    <t>SOBRAN TR-2 45-73-M00953_45-73-M00953_2353924</t>
  </si>
  <si>
    <t>05.03.2021 11:32:18</t>
  </si>
  <si>
    <t>05.03.2021 11:56:15</t>
  </si>
  <si>
    <t>ASLANLAR TR-5 35-26-L00406_35-26-L00406_2351385</t>
  </si>
  <si>
    <t>05.03.2021 11:35:47</t>
  </si>
  <si>
    <t>05.03.2021 12:23:34</t>
  </si>
  <si>
    <t>L-308 35-18-L00308_950447499_950447499</t>
  </si>
  <si>
    <t>05.03.2021 11:38:28</t>
  </si>
  <si>
    <t>05.03.2021 13:37:47</t>
  </si>
  <si>
    <t>TİRE DM2/5 35-29-L00024_48393037_56380114_56380114</t>
  </si>
  <si>
    <t>05.03.2021 11:39:00</t>
  </si>
  <si>
    <t>05.03.2021 13:59:51</t>
  </si>
  <si>
    <t>M-650 35-02-M00650_915125305_915125305</t>
  </si>
  <si>
    <t>05.03.2021 11:39:51</t>
  </si>
  <si>
    <t>05.03.2021 14:04:30</t>
  </si>
  <si>
    <t>ARMUTLU TR-24 35-27-L00338_97542066_97542066</t>
  </si>
  <si>
    <t>05.03.2021 11:50:46</t>
  </si>
  <si>
    <t>05.03.2021 13:35:32</t>
  </si>
  <si>
    <t>AZMAK MAHALLESİ TR-22 35-21-L00127_B_56373247_56373247</t>
  </si>
  <si>
    <t>05.03.2021 11:57:00</t>
  </si>
  <si>
    <t>05.03.2021 13:13:49</t>
  </si>
  <si>
    <t>05.03.2021 12:00:56</t>
  </si>
  <si>
    <t>05.03.2021 12:59:40</t>
  </si>
  <si>
    <t>SÜNNETÇİLER TR-4 45-72-L00310_956495503_956495503</t>
  </si>
  <si>
    <t>05.03.2021 12:10:36</t>
  </si>
  <si>
    <t>05.03.2021 20:57:55</t>
  </si>
  <si>
    <t>SELÇUK ENDÜSTRİ MESLEK LİSESİ ÖZEL 35-13-L00159Ö_35-13-L00159Ö_67136471</t>
  </si>
  <si>
    <t>05.03.2021 12:11:00</t>
  </si>
  <si>
    <t>05.03.2021 12:22:56</t>
  </si>
  <si>
    <t>ÖZBEK DM (TR-315) 35-19-M00044_EĞRİLİMAN M04_72140384</t>
  </si>
  <si>
    <t>05.03.2021 12:12:08</t>
  </si>
  <si>
    <t>05.03.2021 12:44:44</t>
  </si>
  <si>
    <t>L-146 YEŞİLIRMAK SİTESİ 35-18-L00146_950466850_950466850</t>
  </si>
  <si>
    <t>05.03.2021 12:18:09</t>
  </si>
  <si>
    <t>05.03.2021 17:41:43</t>
  </si>
  <si>
    <t>L-310 35-18-L00310_950463307_950463307</t>
  </si>
  <si>
    <t>05.03.2021 12:25:41</t>
  </si>
  <si>
    <t>05.03.2021 14:16:38</t>
  </si>
  <si>
    <t>M-1040 35-04-M01040_915177941_915177941</t>
  </si>
  <si>
    <t>05.03.2021 12:28:00</t>
  </si>
  <si>
    <t>05.03.2021 13:01:53</t>
  </si>
  <si>
    <t>K-2807 35-01-K02807_DIREK TIPI TRAFO HUCRESI H01_2049646</t>
  </si>
  <si>
    <t>05.03.2021 12:33:37</t>
  </si>
  <si>
    <t>05.03.2021 17:05:19</t>
  </si>
  <si>
    <t>KFC KÖK 35-28-M00534_ M01_2329272</t>
  </si>
  <si>
    <t>05.03.2021 12:35:37</t>
  </si>
  <si>
    <t>05.03.2021 12:46:33</t>
  </si>
  <si>
    <t>K-31 35-01-K00031_911028638_911028638</t>
  </si>
  <si>
    <t>05.03.2021 12:40:44</t>
  </si>
  <si>
    <t>05.03.2021 14:28:26</t>
  </si>
  <si>
    <t>KÜÇÜKÖREN TR-1 35-29-L00490_35-29-L00490_2365312</t>
  </si>
  <si>
    <t>05.03.2021 12:40:57</t>
  </si>
  <si>
    <t>05.03.2021 15:42:04</t>
  </si>
  <si>
    <t>M-3468(YATIRIM REZERVE) 35-02-M04882_TRAFO K03_2061315</t>
  </si>
  <si>
    <t>05.03.2021 12:44:00</t>
  </si>
  <si>
    <t>05.03.2021 16:17:40</t>
  </si>
  <si>
    <t>TR-11 45-78-L00828_953264731_953264731</t>
  </si>
  <si>
    <t>05.03.2021 12:46:15</t>
  </si>
  <si>
    <t>05.03.2021 13:42:32</t>
  </si>
  <si>
    <t>DM-1/21 35-29-M00021_48360890_56361442_56361442</t>
  </si>
  <si>
    <t>05.03.2021 12:46:30</t>
  </si>
  <si>
    <t>05.03.2021 13:27:17</t>
  </si>
  <si>
    <t>05.03.2021 13:38:44</t>
  </si>
  <si>
    <t>ESENYAZI TR-2 45-77-M00018_945513098_945513098</t>
  </si>
  <si>
    <t>05.03.2021 12:54:19</t>
  </si>
  <si>
    <t>05.03.2021 14:46:59</t>
  </si>
  <si>
    <t>MURADİYE DM-5/6 KÖK 45-71-M00245_DM-5/6-C M04_72097658</t>
  </si>
  <si>
    <t>05.03.2021 12:55:15</t>
  </si>
  <si>
    <t>05.03.2021 13:07:38</t>
  </si>
  <si>
    <t>KÜÇÜKKALE TR-1 35-29-L00651_950331909_950331909</t>
  </si>
  <si>
    <t>05.03.2021 12:55:29</t>
  </si>
  <si>
    <t>05.03.2021 22:28:56</t>
  </si>
  <si>
    <t>HILAL GIS TM 35-01-A00010_HİLAL-3 K15_2313221</t>
  </si>
  <si>
    <t>05.03.2021 12:59:26</t>
  </si>
  <si>
    <t>05.03.2021 14:58:24</t>
  </si>
  <si>
    <t>05.03.2021 13:01:36</t>
  </si>
  <si>
    <t>05.03.2021 14:00:38</t>
  </si>
  <si>
    <t>L-184 35-18-L00184_C c1_5952813</t>
  </si>
  <si>
    <t>05.03.2021 13:08:00</t>
  </si>
  <si>
    <t>05.03.2021 15:29:57</t>
  </si>
  <si>
    <t>L-425 BELLONA KABİN 35-18-L00425_950446481_950446481</t>
  </si>
  <si>
    <t>05.03.2021 13:11:12</t>
  </si>
  <si>
    <t>05.03.2021 15:24:09</t>
  </si>
  <si>
    <t>KAVACIK TR-1 35-01-L00001_911018011_911018011</t>
  </si>
  <si>
    <t>05.03.2021 13:13:05</t>
  </si>
  <si>
    <t>05.03.2021 17:24:24</t>
  </si>
  <si>
    <t>TR-103 MEZARLIK YOLU 35-26-M00103_956600528_956600528</t>
  </si>
  <si>
    <t>05.03.2021 13:14:08</t>
  </si>
  <si>
    <t>05.03.2021 14:37:47</t>
  </si>
  <si>
    <t>TR-55 35-16-L00055_TR-56 L03_71984715</t>
  </si>
  <si>
    <t>05.03.2021 13:18:38</t>
  </si>
  <si>
    <t>05.03.2021 14:45:23</t>
  </si>
  <si>
    <t>GÜLBAHÇE TR-1 45-71-M00184_953184762_953184762</t>
  </si>
  <si>
    <t>05.03.2021 13:21:35</t>
  </si>
  <si>
    <t>05.03.2021 22:08:21</t>
  </si>
  <si>
    <t>ARMUTLU TR-5 35-27-L00005_913716034_913716034</t>
  </si>
  <si>
    <t>05.03.2021 13:21:50</t>
  </si>
  <si>
    <t>05.03.2021 15:01:57</t>
  </si>
  <si>
    <t>SANCAKLI TR-2 35-22-M00158_955253769_955253769</t>
  </si>
  <si>
    <t>05.03.2021 13:25:12</t>
  </si>
  <si>
    <t>05.03.2021 15:10:56</t>
  </si>
  <si>
    <t>BOĞAZİÇİ İM 35-01-A00001_SANAYİ K19_2307516</t>
  </si>
  <si>
    <t>05.03.2021 13:33:48</t>
  </si>
  <si>
    <t>05.03.2021 14:27:30</t>
  </si>
  <si>
    <t>TR-87 MENTEŞ KAVŞAĞI 35-19-L00087_956664014_956664014</t>
  </si>
  <si>
    <t>05.03.2021 13:34:05</t>
  </si>
  <si>
    <t>05.03.2021 17:23:03</t>
  </si>
  <si>
    <t>M-1335 KAYADİBİ KÖK 35-02-M01335_M-640 TRT ÇIKIŞI M03_2118176</t>
  </si>
  <si>
    <t>05.03.2021 13:38:50</t>
  </si>
  <si>
    <t>05.03.2021 20:40:11</t>
  </si>
  <si>
    <t>YAHŞELLİ KÖK 35-28-M00293_HatBaşıAyırıcı_53133933 M01_53133933</t>
  </si>
  <si>
    <t>05.03.2021 13:39:58</t>
  </si>
  <si>
    <t>05.03.2021 14:41:26</t>
  </si>
  <si>
    <t>TR-145 35-19-L00145_956671423_956671423</t>
  </si>
  <si>
    <t>05.03.2021 13:41:53</t>
  </si>
  <si>
    <t>05.03.2021 14:33:48</t>
  </si>
  <si>
    <t>KIRKAĞAÇ TR-10 45-76-M00010_KIRKAĞAÇ TR-25/TR-22/TR-15/TR-17 M02_72217272</t>
  </si>
  <si>
    <t>05.03.2021 13:42:38</t>
  </si>
  <si>
    <t>05.03.2021 14:06:49</t>
  </si>
  <si>
    <t>K-4039 35-03-K04039_A_56363607_56363607</t>
  </si>
  <si>
    <t>05.03.2021 13:49:02</t>
  </si>
  <si>
    <t>05.03.2021 14:34:27</t>
  </si>
  <si>
    <t>YENİFOÇA TR-11 35-23-M00011_950424742_950424742</t>
  </si>
  <si>
    <t>05.03.2021 13:52:39</t>
  </si>
  <si>
    <t>05.03.2021 15:57:45</t>
  </si>
  <si>
    <t>MURADİYE HASTANE TR-1 45-71-M00193_953221726_953221726</t>
  </si>
  <si>
    <t>05.03.2021 13:52:40</t>
  </si>
  <si>
    <t>05.03.2021 21:15:15</t>
  </si>
  <si>
    <t>ULUDERBENT TR-5 45-73-M00536_93540012_93540012</t>
  </si>
  <si>
    <t>05.03.2021 14:00:13</t>
  </si>
  <si>
    <t>05.03.2021 15:45:19</t>
  </si>
  <si>
    <t>YİĞİTLER KÖK 35-27-M00707_BAĞYURDU TOPRAKSU-1 M05_72159087</t>
  </si>
  <si>
    <t>05.03.2021 14:07:00</t>
  </si>
  <si>
    <t>05.03.2021 15:27:33</t>
  </si>
  <si>
    <t>K-379 35-01-K00379_K-4410 K02_2113439</t>
  </si>
  <si>
    <t>05.03.2021 14:22:00</t>
  </si>
  <si>
    <t>05.03.2021 15:03:54</t>
  </si>
  <si>
    <t>BADEMLİ TR-1 DM 35-15-L01010_MERKEZ TR-5 L03_67544250</t>
  </si>
  <si>
    <t>05.03.2021 14:22:13</t>
  </si>
  <si>
    <t>05.03.2021 15:39:51</t>
  </si>
  <si>
    <t>NARLIGEÇİT KÖK(TR-32) 35-24-M00205_KAPASİTÖR M2_2320088</t>
  </si>
  <si>
    <t>05.03.2021 14:22:22</t>
  </si>
  <si>
    <t>05.03.2021 15:16:34</t>
  </si>
  <si>
    <t>HALİTPAŞA TR-9 45-80-M00080_956567424_956567424</t>
  </si>
  <si>
    <t>05.03.2021 14:25:00</t>
  </si>
  <si>
    <t>05.03.2021 15:51:53</t>
  </si>
  <si>
    <t>TİRE TR-12 35-29-L00012_950316055_950316055</t>
  </si>
  <si>
    <t>05.03.2021 14:28:44</t>
  </si>
  <si>
    <t>05.03.2021 15:59:51</t>
  </si>
  <si>
    <t>K-2865 35-03-K02865_910796380_910796380</t>
  </si>
  <si>
    <t>05.03.2021 14:30:44</t>
  </si>
  <si>
    <t>05.03.2021 16:48:12</t>
  </si>
  <si>
    <t>YENİFOÇA TR-11 35-23-M00011_A_56365422_56365422</t>
  </si>
  <si>
    <t>05.03.2021 14:39:55</t>
  </si>
  <si>
    <t>05.03.2021 16:16:57</t>
  </si>
  <si>
    <t>L-242 35-18-L00242_8663856_56375470_56375470</t>
  </si>
  <si>
    <t>05.03.2021 14:40:00</t>
  </si>
  <si>
    <t>05.03.2021 16:04:20</t>
  </si>
  <si>
    <t>M-1992 35-09-M01992_97885881_97885881</t>
  </si>
  <si>
    <t>05.03.2021 14:44:54</t>
  </si>
  <si>
    <t>05.03.2021 17:12:12</t>
  </si>
  <si>
    <t>HALİLBEYLİ DM 35-27-M00620_HALİLBEYLİ İÇME SUYU M11_2306340</t>
  </si>
  <si>
    <t>05.03.2021 14:50:00</t>
  </si>
  <si>
    <t>05.03.2021 15:21:56</t>
  </si>
  <si>
    <t>SARISU TR-2 35-31-L00080_47816832_56352418_56352418</t>
  </si>
  <si>
    <t>05.03.2021 14:54:25</t>
  </si>
  <si>
    <t>05.03.2021 18:49:12</t>
  </si>
  <si>
    <t>K-190 35-01-K00190_DIREK TIPI TRAFO HUCRESI H01_2035356</t>
  </si>
  <si>
    <t>05.03.2021 14:55:37</t>
  </si>
  <si>
    <t>05.03.2021 21:26:07</t>
  </si>
  <si>
    <t>M-326 35-03-M00326_911065067_911065067</t>
  </si>
  <si>
    <t>05.03.2021 14:56:54</t>
  </si>
  <si>
    <t>05.03.2021 17:08:25</t>
  </si>
  <si>
    <t>TR-47 35-16-L00047_TR-52 L03_71976764</t>
  </si>
  <si>
    <t>05.03.2021 14:57:18</t>
  </si>
  <si>
    <t>05.03.2021 16:39:04</t>
  </si>
  <si>
    <t>K-2009 35-01-K02009_DIREK TIPI TRAFO HUCRESI H01_2049642</t>
  </si>
  <si>
    <t>05.03.2021 14:59:35</t>
  </si>
  <si>
    <t>05.03.2021 21:27:49</t>
  </si>
  <si>
    <t>KARABURUN TR-7 35-21-L00033_953368686_953368686</t>
  </si>
  <si>
    <t>05.03.2021 15:03:24</t>
  </si>
  <si>
    <t>05.03.2021 18:17:04</t>
  </si>
  <si>
    <t>L-401 ALTINYUNUS DM 35-18-L00401_950446072_950446072</t>
  </si>
  <si>
    <t>05.03.2021 15:05:55</t>
  </si>
  <si>
    <t>05.03.2021 19:17:49</t>
  </si>
  <si>
    <t>L-99 DÜZCE TR-1 35-14-L00099_A_56367480_56367480</t>
  </si>
  <si>
    <t>05.03.2021 15:06:00</t>
  </si>
  <si>
    <t>05.03.2021 16:57:34</t>
  </si>
  <si>
    <t>K-4745 35-03-K04745_B B1_61128549</t>
  </si>
  <si>
    <t>05.03.2021 15:07:05</t>
  </si>
  <si>
    <t>05.03.2021 17:26:08</t>
  </si>
  <si>
    <t>VEZİROĞLU TR-1 45-71-M01034_45-71-M01034_42027125</t>
  </si>
  <si>
    <t>05.03.2021 15:08:55</t>
  </si>
  <si>
    <t>05.03.2021 17:53:05</t>
  </si>
  <si>
    <t>TR-162 35-19-L00162_956692445_956692445</t>
  </si>
  <si>
    <t>05.03.2021 15:10:23</t>
  </si>
  <si>
    <t>05.03.2021 17:25:46</t>
  </si>
  <si>
    <t>TR-19 35-32-L00019_946413353_946413353</t>
  </si>
  <si>
    <t>05.03.2021 15:12:58</t>
  </si>
  <si>
    <t>05.03.2021 18:30:13</t>
  </si>
  <si>
    <t>TAYTAN TR-5 45-78-M00308_93535673_93535673</t>
  </si>
  <si>
    <t>05.03.2021 15:15:59</t>
  </si>
  <si>
    <t>05.03.2021 15:53:19</t>
  </si>
  <si>
    <t>TR-1/77 45-72-M00077_TR-1/24 - TR-1/86 M03_2312818</t>
  </si>
  <si>
    <t>05.03.2021 15:24:32</t>
  </si>
  <si>
    <t>05.03.2021 15:40:44</t>
  </si>
  <si>
    <t>BÜYÜKKALE TR-3 35-29-L00667_A_56402136_56402136</t>
  </si>
  <si>
    <t>05.03.2021 15:31:17</t>
  </si>
  <si>
    <t>05.03.2021 19:22:27</t>
  </si>
  <si>
    <t>L-35 35-14-L00035_95000115788_95000115788</t>
  </si>
  <si>
    <t>05.03.2021 15:35:53</t>
  </si>
  <si>
    <t>05.03.2021 19:08:23</t>
  </si>
  <si>
    <t>TR-33 35-13-L00033_946422633_946422633</t>
  </si>
  <si>
    <t>05.03.2021 15:37:12</t>
  </si>
  <si>
    <t>05.03.2021 18:24:57</t>
  </si>
  <si>
    <t>MÜTEVELLİ TR-6 45-80-M00105_D_56385797_56385797</t>
  </si>
  <si>
    <t>05.03.2021 15:37:20</t>
  </si>
  <si>
    <t>05.03.2021 17:29:19</t>
  </si>
  <si>
    <t>KARABURUN İM 35-21-A00001_KARABURUN-1 - RADAR M03_2055250</t>
  </si>
  <si>
    <t>05.03.2021 15:40:11</t>
  </si>
  <si>
    <t>05.03.2021 16:15:57</t>
  </si>
  <si>
    <t>MORDOĞAN İM 35-21-A00002_İYTE-2 M03_2061844</t>
  </si>
  <si>
    <t>05.03.2021 15:40:12</t>
  </si>
  <si>
    <t>05.03.2021 15:47:39</t>
  </si>
  <si>
    <t>M-2114 35-03-M02114_910288384_910288384</t>
  </si>
  <si>
    <t>05.03.2021 15:41:57</t>
  </si>
  <si>
    <t>05.03.2021 17:47:47</t>
  </si>
  <si>
    <t>L-100 BELKENT 35-18-L00100_950442183_950442183</t>
  </si>
  <si>
    <t>05.03.2021 15:47:58</t>
  </si>
  <si>
    <t>05.03.2021 17:34:06</t>
  </si>
  <si>
    <t>KUŞÇULAR TR-7 35-19-M00219_6375992_56390025_56390025</t>
  </si>
  <si>
    <t>05.03.2021 15:52:10</t>
  </si>
  <si>
    <t>05.03.2021 20:01:10</t>
  </si>
  <si>
    <t>L-228 ILICA GARAJ 35-18-L00228_35-18-L00228_76972363</t>
  </si>
  <si>
    <t>05.03.2021 15:58:26</t>
  </si>
  <si>
    <t>05.03.2021 19:08:16</t>
  </si>
  <si>
    <t>K-3891 35-02-K03891_913210233_913210233</t>
  </si>
  <si>
    <t>05.03.2021 16:03:56</t>
  </si>
  <si>
    <t>05.03.2021 17:19:34</t>
  </si>
  <si>
    <t>DİBEKÇİ TR-3 35-29-L00330_A_56392952_56392952</t>
  </si>
  <si>
    <t>05.03.2021 16:08:46</t>
  </si>
  <si>
    <t>05.03.2021 21:08:57</t>
  </si>
  <si>
    <t>SÜLEYMANLI TR-11 45-72-L00331_956529590_956529590</t>
  </si>
  <si>
    <t>05.03.2021 16:12:33</t>
  </si>
  <si>
    <t>05.03.2021 17:50:55</t>
  </si>
  <si>
    <t>05.03.2021 16:18:35</t>
  </si>
  <si>
    <t>05.03.2021 16:17:10</t>
  </si>
  <si>
    <t>05.03.2021 17:04:58</t>
  </si>
  <si>
    <t>KARAKUYU KÖK 35-26-M00437_KÖYLER KORUCUK M06_66057229</t>
  </si>
  <si>
    <t>05.03.2021 16:18:22</t>
  </si>
  <si>
    <t>05.03.2021 16:54:22</t>
  </si>
  <si>
    <t>ÖREN TR-6 35-27-L00215_912765685_912765685</t>
  </si>
  <si>
    <t>05.03.2021 16:21:08</t>
  </si>
  <si>
    <t>05.03.2021 18:21:36</t>
  </si>
  <si>
    <t>TR-11 35-15-M00011_BOYACIOĞLU ZÜCCACİYE ÖZEL M02_72303961</t>
  </si>
  <si>
    <t>05.03.2021 16:27:00</t>
  </si>
  <si>
    <t>05.03.2021 17:38:06</t>
  </si>
  <si>
    <t>SOMA A SANTRALİ İM/DM 45-82-A00001_IŞIKLAR-1 M03_2324957</t>
  </si>
  <si>
    <t>05.03.2021 16:29:52</t>
  </si>
  <si>
    <t>05.03.2021 20:12:16</t>
  </si>
  <si>
    <t>FOÇA TR-42 35-23-L00042_950422389_950422389</t>
  </si>
  <si>
    <t>05.03.2021 16:30:23</t>
  </si>
  <si>
    <t>05.03.2021 17:47:18</t>
  </si>
  <si>
    <t>MENDERES DM-2/TR-1 35-22-M00300_DM-1/TR-1 M04_2328339</t>
  </si>
  <si>
    <t>05.03.2021 16:41:08</t>
  </si>
  <si>
    <t>05.03.2021 17:09:23</t>
  </si>
  <si>
    <t>DEMİRTAŞ KÖK 35-30-M00149_DELİKTAŞ M05_72078606</t>
  </si>
  <si>
    <t>05.03.2021 16:42:12</t>
  </si>
  <si>
    <t>05.03.2021 18:08:00</t>
  </si>
  <si>
    <t>UZUNALAN TR-1 45-72-M00212_45-72-M00212_2372502</t>
  </si>
  <si>
    <t>05.03.2021 16:43:00</t>
  </si>
  <si>
    <t>05.03.2021 18:37:03</t>
  </si>
  <si>
    <t>TR-147 35-19-L00147_956695300_956695300</t>
  </si>
  <si>
    <t>05.03.2021 16:44:20</t>
  </si>
  <si>
    <t>05.03.2021 18:30:54</t>
  </si>
  <si>
    <t>TR-123 35-16-L00123_HatBaşıAyırıcı_53132995 L02_53132995</t>
  </si>
  <si>
    <t>05.03.2021 16:45:42</t>
  </si>
  <si>
    <t>05.03.2021 17:02:00</t>
  </si>
  <si>
    <t>AHMET ÜLKÜ GRUP SULAMA 35-15-M00166_DIREK TIPI TRAFO HUCRESI H01_2046166</t>
  </si>
  <si>
    <t>05.03.2021 16:49:01</t>
  </si>
  <si>
    <t>05.03.2021 21:02:10</t>
  </si>
  <si>
    <t>TR-11 35-15-M00011_TR-122 M01_72303935</t>
  </si>
  <si>
    <t>05.03.2021 17:02:52</t>
  </si>
  <si>
    <t>05.03.2021 18:11:57</t>
  </si>
  <si>
    <t>05.03.2021 17:03:00</t>
  </si>
  <si>
    <t>05.03.2021 18:32:00</t>
  </si>
  <si>
    <t>KISIK TR-1 (M-135) 35-22-M00135_955256882_955256882</t>
  </si>
  <si>
    <t>05.03.2021 17:05:51</t>
  </si>
  <si>
    <t>05.03.2021 19:10:58</t>
  </si>
  <si>
    <t>ALAÇATI İM 35-18-A00002_L-300 L17_2052434</t>
  </si>
  <si>
    <t>05.03.2021 17:07:18</t>
  </si>
  <si>
    <t>05.03.2021 17:08:36</t>
  </si>
  <si>
    <t>ALAÇATI İM 35-18-A00002_TR-2 15800 GİRİŞ L08_2052453</t>
  </si>
  <si>
    <t>05.03.2021 17:08:22</t>
  </si>
  <si>
    <t>05.03.2021 17:09:48</t>
  </si>
  <si>
    <t>KAYIŞLAR KÖK 45-80-M00183_KAYIŞLAR M02_72195772</t>
  </si>
  <si>
    <t>05.03.2021 17:08:38</t>
  </si>
  <si>
    <t>05.03.2021 18:45:16</t>
  </si>
  <si>
    <t>K-1764 35-01-K01764_911570032_911570032</t>
  </si>
  <si>
    <t>05.03.2021 17:10:19</t>
  </si>
  <si>
    <t>05.03.2021 19:28:57</t>
  </si>
  <si>
    <t>DM-10/TR-27 (M-1879) 35-22-M00148_M-724 GÜRGÜN MOBİLYA ÖZEL M04_72140653</t>
  </si>
  <si>
    <t>05.03.2021 17:10:23</t>
  </si>
  <si>
    <t>05.03.2021 18:06:53</t>
  </si>
  <si>
    <t>L-437 ŞEHİTLİK 35-18-L00437_L-438 L02_2065038</t>
  </si>
  <si>
    <t>05.03.2021 17:11:10</t>
  </si>
  <si>
    <t>05.03.2021 18:09:58</t>
  </si>
  <si>
    <t>TR-112 KAVAKDERE 35-14-M00112_956639295_956639295</t>
  </si>
  <si>
    <t>05.03.2021 17:17:00</t>
  </si>
  <si>
    <t>05.03.2021 17:19:00</t>
  </si>
  <si>
    <t>K-2807 35-01-K02807_B_56357209_56357209</t>
  </si>
  <si>
    <t>05.03.2021 17:18:02</t>
  </si>
  <si>
    <t>05.03.2021 19:53:25</t>
  </si>
  <si>
    <t>05.03.2021 17:19:38</t>
  </si>
  <si>
    <t>05.03.2021 18:40:27</t>
  </si>
  <si>
    <t>M-2388 35-02-M02388_910284162_910284162</t>
  </si>
  <si>
    <t>05.03.2021 17:22:42</t>
  </si>
  <si>
    <t>05.03.2021 18:46:41</t>
  </si>
  <si>
    <t>M-2383 35-01-M02383_A_56374463_56374463</t>
  </si>
  <si>
    <t>05.03.2021 17:25:43</t>
  </si>
  <si>
    <t>05.03.2021 22:41:46</t>
  </si>
  <si>
    <t>EVRENOS TR-2 45-71-M01405_45-71-M01405_2366556</t>
  </si>
  <si>
    <t>05.03.2021 17:34:22</t>
  </si>
  <si>
    <t>05.03.2021 19:59:04</t>
  </si>
  <si>
    <t>MUSTAFA HAYRİ GÜR TR 35-29-L00645_DIREK TIPI TRAFO HUCRESI H01_2098956</t>
  </si>
  <si>
    <t>05.03.2021 17:35:29</t>
  </si>
  <si>
    <t>05.03.2021 22:10:09</t>
  </si>
  <si>
    <t>ÇAPAKLI TR-1 45-78-M00445_45-78-M00445_2362444</t>
  </si>
  <si>
    <t>05.03.2021 17:35:32</t>
  </si>
  <si>
    <t>05.03.2021 17:48:49</t>
  </si>
  <si>
    <t>TR-1 77/A 45-72-M00118_956502414_956502414</t>
  </si>
  <si>
    <t>05.03.2021 17:39:54</t>
  </si>
  <si>
    <t>05.03.2021 18:26:37</t>
  </si>
  <si>
    <t>TR-112 KAVAKDERE 35-14-M00112_95000060996_95000060996</t>
  </si>
  <si>
    <t>05.03.2021 17:45:00</t>
  </si>
  <si>
    <t>05.03.2021 17:50:00</t>
  </si>
  <si>
    <t>_915802836_915802836</t>
  </si>
  <si>
    <t>05.03.2021 17:49:51</t>
  </si>
  <si>
    <t>05.03.2021 19:36:24</t>
  </si>
  <si>
    <t>DM-3/12 (KISIK CAMİİ) 45-71-M00106_953220651_953220651</t>
  </si>
  <si>
    <t>05.03.2021 17:50:43</t>
  </si>
  <si>
    <t>05.03.2021 20:17:54</t>
  </si>
  <si>
    <t>L-49 SAYKOP 35-14-L00049_95000457921_95000457921</t>
  </si>
  <si>
    <t>05.03.2021 17:57:50</t>
  </si>
  <si>
    <t>05.03.2021 20:10:02</t>
  </si>
  <si>
    <t>05.03.2021 17:58:07</t>
  </si>
  <si>
    <t>05.03.2021 21:06:51</t>
  </si>
  <si>
    <t>SAZOBA DM 45-72-M00413_KEMİKLİDERE GİRİŞ M04_2102716</t>
  </si>
  <si>
    <t>05.03.2021 17:58:52</t>
  </si>
  <si>
    <t>05.03.2021 17:59:18</t>
  </si>
  <si>
    <t>KAMİL ATMACA SULAMA GRUBU 35-29-M00256_B_56377093_56377093</t>
  </si>
  <si>
    <t>05.03.2021 18:00:24</t>
  </si>
  <si>
    <t>05.03.2021 18:46:56</t>
  </si>
  <si>
    <t>PINARLI KÖK 35-20-M00085_TR-4 - TR-5 M04_72358820</t>
  </si>
  <si>
    <t>05.03.2021 18:04:39</t>
  </si>
  <si>
    <t>05.03.2021 18:52:00</t>
  </si>
  <si>
    <t>DEMİRTAŞ KÖK 35-30-M00149_DELİKTAŞ M05_72078656</t>
  </si>
  <si>
    <t>05.03.2021 18:08:22</t>
  </si>
  <si>
    <t>05.03.2021 19:26:57</t>
  </si>
  <si>
    <t>KARABURUN İM 35-21-A00001_KARABURUN-1 - RADAR M03_2333298</t>
  </si>
  <si>
    <t>05.03.2021 18:13:00</t>
  </si>
  <si>
    <t>05.03.2021 18:39:47</t>
  </si>
  <si>
    <t>MENEMEN TR-25 35-28-L00025_953384833_953384833</t>
  </si>
  <si>
    <t>05.03.2021 18:14:09</t>
  </si>
  <si>
    <t>05.03.2021 19:21:58</t>
  </si>
  <si>
    <t>TR-55 35-30-L00055_955328282_955328282</t>
  </si>
  <si>
    <t>05.03.2021 18:18:39</t>
  </si>
  <si>
    <t>05.03.2021 20:10:50</t>
  </si>
  <si>
    <t>K-2759 35-02-K02759_910040918_910040918</t>
  </si>
  <si>
    <t>05.03.2021 18:21:39</t>
  </si>
  <si>
    <t>05.03.2021 21:39:01</t>
  </si>
  <si>
    <t>KORDON TR-1 45-78-M00761_D_56403322_56403322</t>
  </si>
  <si>
    <t>05.03.2021 18:23:00</t>
  </si>
  <si>
    <t>05.03.2021 19:28:00</t>
  </si>
  <si>
    <t>DM07/TR-10 45-72-M00626_956530805_956530805</t>
  </si>
  <si>
    <t>05.03.2021 18:23:19</t>
  </si>
  <si>
    <t>05.03.2021 19:10:55</t>
  </si>
  <si>
    <t>DM-4/TR-29 35-22-M00808_B_56402870_56402870</t>
  </si>
  <si>
    <t>05.03.2021 18:23:53</t>
  </si>
  <si>
    <t>05.03.2021 20:13:28</t>
  </si>
  <si>
    <t>İKİZTEPE KÖK 45-78-M00258_İKİZTEPE M03_66251203</t>
  </si>
  <si>
    <t>05.03.2021 18:25:28</t>
  </si>
  <si>
    <t>05.03.2021 18:45:22</t>
  </si>
  <si>
    <t>PAYAMLI M-11 35-25-M00186_35-25-M00186_72063325</t>
  </si>
  <si>
    <t>05.03.2021 18:32:15</t>
  </si>
  <si>
    <t>05.03.2021 19:38:47</t>
  </si>
  <si>
    <t>TR-1/89 (DEMİRELLER) 45-83-M00089_TR-1/84 - ERKA KAĞIT M04_72156536</t>
  </si>
  <si>
    <t>05.03.2021 18:33:51</t>
  </si>
  <si>
    <t>05.03.2021 20:14:46</t>
  </si>
  <si>
    <t>05.03.2021 18:41:17</t>
  </si>
  <si>
    <t>05.03.2021 20:19:19</t>
  </si>
  <si>
    <t>SUBAŞI-3 35-26-L00330_35-26-L00330_2349963</t>
  </si>
  <si>
    <t>05.03.2021 18:41:40</t>
  </si>
  <si>
    <t>05.03.2021 21:22:22</t>
  </si>
  <si>
    <t>K-4597 35-09-K04597_97735923_97735923</t>
  </si>
  <si>
    <t>05.03.2021 18:42:00</t>
  </si>
  <si>
    <t>05.03.2021 21:52:32</t>
  </si>
  <si>
    <t>M-85 ORHANLI TEMESALTI 35-14-M00085_956637976_956637976</t>
  </si>
  <si>
    <t>05.03.2021 18:46:00</t>
  </si>
  <si>
    <t>05.03.2021 18:48:00</t>
  </si>
  <si>
    <t>L-134 AYARASANDA 35-18-L00134_950436633_950436633</t>
  </si>
  <si>
    <t>05.03.2021 18:50:00</t>
  </si>
  <si>
    <t>05.03.2021 19:54:30</t>
  </si>
  <si>
    <t>L-347 MASİSA BURCU SİTESİ-2 35-18-L00347_950441816_950441816</t>
  </si>
  <si>
    <t>05.03.2021 18:54:54</t>
  </si>
  <si>
    <t>05.03.2021 23:27:34</t>
  </si>
  <si>
    <t>M-1154 35-03-M01154_910440352_910440352</t>
  </si>
  <si>
    <t>05.03.2021 18:56:16</t>
  </si>
  <si>
    <t>05.03.2021 20:36:32</t>
  </si>
  <si>
    <t>M-227 ORHANLI TEMESALTI-3 35-14-M00227_95000603705_95000603705</t>
  </si>
  <si>
    <t>05.03.2021 19:03:00</t>
  </si>
  <si>
    <t>05.03.2021 19:11:46</t>
  </si>
  <si>
    <t>KAYMAKÇI TR-34 35-15-L00239_A_56368592_56368592</t>
  </si>
  <si>
    <t>05.03.2021 19:04:08</t>
  </si>
  <si>
    <t>05.03.2021 23:22:04</t>
  </si>
  <si>
    <t>FİKRİ ORÇİN SULAMA GRUBU 35-29-M00213_DIREK TIPI TRAFO HUCRESI H01_2099261</t>
  </si>
  <si>
    <t>05.03.2021 19:07:10</t>
  </si>
  <si>
    <t>05.03.2021 20:10:30</t>
  </si>
  <si>
    <t>BALIKLIOVA TR-2 35-19-L00272_956672817_956672817</t>
  </si>
  <si>
    <t>05.03.2021 19:07:21</t>
  </si>
  <si>
    <t>05.03.2021 23:29:16</t>
  </si>
  <si>
    <t>TR-170 35-26-M01191_TR-96 M01_66220503</t>
  </si>
  <si>
    <t>05.03.2021 19:12:48</t>
  </si>
  <si>
    <t>05.03.2021 20:00:22</t>
  </si>
  <si>
    <t>ALACALAR TR-1 35-16-L00261_953322940_953322940</t>
  </si>
  <si>
    <t>05.03.2021 19:17:43</t>
  </si>
  <si>
    <t>05.03.2021 22:30:31</t>
  </si>
  <si>
    <t>SOMA A SANTRALİ İM/DM 45-82-A00001_İM 34.5 ÇIKIŞ M01_2324951</t>
  </si>
  <si>
    <t>05.03.2021 19:19:46</t>
  </si>
  <si>
    <t>05.03.2021 19:40:00</t>
  </si>
  <si>
    <t>TORBALI DM 35-26-M00001_TR-55 YENİ TEZCANLAR M02_2056484</t>
  </si>
  <si>
    <t>05.03.2021 19:21:09</t>
  </si>
  <si>
    <t>05.03.2021 19:21:18</t>
  </si>
  <si>
    <t>05.03.2021 19:22:11</t>
  </si>
  <si>
    <t>05.03.2021 22:05:36</t>
  </si>
  <si>
    <t>GÖLMARMARA TR-15 45-85-L00015_945466757_945466757</t>
  </si>
  <si>
    <t>05.03.2021 19:23:00</t>
  </si>
  <si>
    <t>05.03.2021 20:36:37</t>
  </si>
  <si>
    <t>DM-6 35-28-M00961_953386165_953386165</t>
  </si>
  <si>
    <t>05.03.2021 19:26:00</t>
  </si>
  <si>
    <t>05.03.2021 19:36:58</t>
  </si>
  <si>
    <t>SAZOBA TR-6 45-72-M00457_C_56394685_56394685</t>
  </si>
  <si>
    <t>05.03.2021 19:28:18</t>
  </si>
  <si>
    <t>05.03.2021 21:24:59</t>
  </si>
  <si>
    <t>M-86 ORHANLI TEMESALTI 35-14-M00086_93553286_93553286</t>
  </si>
  <si>
    <t>05.03.2021 19:37:00</t>
  </si>
  <si>
    <t>05.03.2021 19:42:00</t>
  </si>
  <si>
    <t>YENİKÖY DERE MAH. TR-3 35-31-L00182_956584872_956584872</t>
  </si>
  <si>
    <t>05.03.2021 19:38:21</t>
  </si>
  <si>
    <t>05.03.2021 21:16:05</t>
  </si>
  <si>
    <t>05.03.2021 19:41:00</t>
  </si>
  <si>
    <t>05.03.2021 19:52:59</t>
  </si>
  <si>
    <t>L-418 35-18-L00418_950008960_950008960</t>
  </si>
  <si>
    <t>05.03.2021 19:44:17</t>
  </si>
  <si>
    <t>05.03.2021 21:30:17</t>
  </si>
  <si>
    <t>DEREKÖY KÖK 45-82-M00153_KARANLIKDERE-1 (KARANLIKDERE-3) M02_72197795</t>
  </si>
  <si>
    <t>05.03.2021 19:44:33</t>
  </si>
  <si>
    <t>05.03.2021 20:19:01</t>
  </si>
  <si>
    <t>05.03.2021 19:54:00</t>
  </si>
  <si>
    <t>05.03.2021 20:47:55</t>
  </si>
  <si>
    <t>_953250289_953250289</t>
  </si>
  <si>
    <t>05.03.2021 19:58:48</t>
  </si>
  <si>
    <t>05.03.2021 20:43:35</t>
  </si>
  <si>
    <t>SOMA TR-28 45-82-M00028_945526164_945526164</t>
  </si>
  <si>
    <t>05.03.2021 20:01:34</t>
  </si>
  <si>
    <t>05.03.2021 22:08:38</t>
  </si>
  <si>
    <t>IRLAMAZ KÖK 45-83-L00153_ÇEPİNDERE TR-1 L02_72158565</t>
  </si>
  <si>
    <t>05.03.2021 20:08:32</t>
  </si>
  <si>
    <t>05.03.2021 22:36:03</t>
  </si>
  <si>
    <t>GÜLBAHÇE İM 35-19-A00006_TAŞ OCAĞI M06_72213855</t>
  </si>
  <si>
    <t>05.03.2021 20:12:22</t>
  </si>
  <si>
    <t>06.03.2021 01:42:19</t>
  </si>
  <si>
    <t>GÖKÇEKÖY TURGUTREİS TR-1 45-80-L00180_956544968_956544968</t>
  </si>
  <si>
    <t>05.03.2021 20:21:52</t>
  </si>
  <si>
    <t>05.03.2021 23:54:50</t>
  </si>
  <si>
    <t>M-228 35-14-M00228_949775534_949775534</t>
  </si>
  <si>
    <t>05.03.2021 20:23:00</t>
  </si>
  <si>
    <t>05.03.2021 20:28:06</t>
  </si>
  <si>
    <t>M-1537 35-01-M01537_911132381_911132381</t>
  </si>
  <si>
    <t>05.03.2021 20:37:00</t>
  </si>
  <si>
    <t>05.03.2021 21:24:22</t>
  </si>
  <si>
    <t>YENİ ORHANLI M-87 35-14-M00087_976711531_976711531</t>
  </si>
  <si>
    <t>05.03.2021 20:46:00</t>
  </si>
  <si>
    <t>05.03.2021 20:48:26</t>
  </si>
  <si>
    <t>DM-4/TR-29 35-22-M00808_955261220_955261220</t>
  </si>
  <si>
    <t>05.03.2021 20:46:01</t>
  </si>
  <si>
    <t>06.03.2021 00:09:52</t>
  </si>
  <si>
    <t>K-1397 GÖRECE 35-22-K01397_35-22-K01397_2358790</t>
  </si>
  <si>
    <t>AG Kablo Başlığı Arızası</t>
  </si>
  <si>
    <t>05.03.2021 20:46:40</t>
  </si>
  <si>
    <t>05.03.2021 21:57:16</t>
  </si>
  <si>
    <t>TR-47 45-78-L00047__56384706_56384706</t>
  </si>
  <si>
    <t>05.03.2021 20:50:18</t>
  </si>
  <si>
    <t>05.03.2021 22:10:02</t>
  </si>
  <si>
    <t>EYNEZ KÖK 45-82-M00158_EYNEZ M04_72199497</t>
  </si>
  <si>
    <t>05.03.2021 20:54:45</t>
  </si>
  <si>
    <t>06.03.2021 01:49:11</t>
  </si>
  <si>
    <t>TR-48 35-22-M00048_95000489627_95000489627</t>
  </si>
  <si>
    <t>05.03.2021 21:22:19</t>
  </si>
  <si>
    <t>05.03.2021 22:27:22</t>
  </si>
  <si>
    <t>KARAYENİCE TR-2 45-71-M01507_C_56399213_56399213</t>
  </si>
  <si>
    <t>05.03.2021 21:28:25</t>
  </si>
  <si>
    <t>05.03.2021 23:24:37</t>
  </si>
  <si>
    <t>TATAR DM 35-19-M00256_İYTE KABİN M07_2058332</t>
  </si>
  <si>
    <t>05.03.2021 22:10:37</t>
  </si>
  <si>
    <t>05.03.2021 22:29:00</t>
  </si>
  <si>
    <t>GÜZELBAHÇE İM 35-10-A00001_İSTİKLAL (GÜZELBAHÇE-2) M04_2308205</t>
  </si>
  <si>
    <t>05.03.2021 22:11:59</t>
  </si>
  <si>
    <t>05.03.2021 22:31:00</t>
  </si>
  <si>
    <t>GÖLOVA TR-1 35-22-M00248_947274527_947274527</t>
  </si>
  <si>
    <t>05.03.2021 22:37:56</t>
  </si>
  <si>
    <t>06.03.2021 00:58:22</t>
  </si>
  <si>
    <t>L-102 DÜZCE AZMAK 35-14-L00102_956659332_956659332</t>
  </si>
  <si>
    <t>05.03.2021 22:58:00</t>
  </si>
  <si>
    <t>05.03.2021 23:00:19</t>
  </si>
  <si>
    <t>K-524 35-01-K00524_910851052_910851052</t>
  </si>
  <si>
    <t>05.03.2021 23:07:21</t>
  </si>
  <si>
    <t>06.03.2021 02:14:18</t>
  </si>
  <si>
    <t>TR-68 ÇAYIRÇEŞME 35-19-L00068_956678367_956678367</t>
  </si>
  <si>
    <t>05.03.2021 23:17:47</t>
  </si>
  <si>
    <t>06.03.2021 07:32:59</t>
  </si>
  <si>
    <t>KARABAĞLAR TM 35-01-A00012_BARIŞ M07_2310964</t>
  </si>
  <si>
    <t>05.03.2021 23:23:32</t>
  </si>
  <si>
    <t>06.03.2021 00:19:40</t>
  </si>
  <si>
    <t>DM-1/TR-23 35-14-M00290_956659093_956659093</t>
  </si>
  <si>
    <t>05.03.2021 23:31:00</t>
  </si>
  <si>
    <t>05.03.2021 23:33:46</t>
  </si>
  <si>
    <t>SEYREK TR-7 KÖK 35-28-M00379_953393144_953393144</t>
  </si>
  <si>
    <t>05.03.2021 23:32:07</t>
  </si>
  <si>
    <t>06.03.2021 01:26:52</t>
  </si>
  <si>
    <t>M-21 HAMAM ALANI 35-14-M00021_966099349_966099349</t>
  </si>
  <si>
    <t>05.03.2021 23:47:00</t>
  </si>
  <si>
    <t>05.03.2021 23:49:56</t>
  </si>
  <si>
    <t>M-1574 35-01-M01574_DAĞITIM TRF M-1574 M03_65833513</t>
  </si>
  <si>
    <t>06.03.2021 00:17:20</t>
  </si>
  <si>
    <t>06.03.2021 00:37:58</t>
  </si>
  <si>
    <t>K-593 35-01-K00593_F_56357547_56357547</t>
  </si>
  <si>
    <t>06.03.2021 01:51:01</t>
  </si>
  <si>
    <t>06.03.2021 02:28:20</t>
  </si>
  <si>
    <t>ANADOLU İM 35-02-A00001_SANAYİ K34_2308450</t>
  </si>
  <si>
    <t>06.03.2021 01:59:03</t>
  </si>
  <si>
    <t>06.03.2021 02:20:10</t>
  </si>
  <si>
    <t>DERBENT TM 45-83-A00003_TURGUTLU-3 M02_2312529</t>
  </si>
  <si>
    <t>06.03.2021 02:04:51</t>
  </si>
  <si>
    <t>06.03.2021 02:07:28</t>
  </si>
  <si>
    <t>K-222 35-01-K00222_K-783 K08_42346238</t>
  </si>
  <si>
    <t>06.03.2021 02:42:12</t>
  </si>
  <si>
    <t>06.03.2021 02:52:16</t>
  </si>
  <si>
    <t>06.03.2021 03:06:17</t>
  </si>
  <si>
    <t>06.03.2021 03:09:28</t>
  </si>
  <si>
    <t>K-917 35-01-K00917_911403918_911403918</t>
  </si>
  <si>
    <t>06.03.2021 07:27:49</t>
  </si>
  <si>
    <t>06.03.2021 08:48:23</t>
  </si>
  <si>
    <t>AVŞAR İM 45-83-A00002_ERGENEKON M05_2309882</t>
  </si>
  <si>
    <t>06.03.2021 07:33:49</t>
  </si>
  <si>
    <t>06.03.2021 08:17:00</t>
  </si>
  <si>
    <t>PAŞAKÖY KÖK 45-80-M00052_HatBaşıAyırıcı_53135478 M06_53135478</t>
  </si>
  <si>
    <t>06.03.2021 07:35:53</t>
  </si>
  <si>
    <t>06.03.2021 07:36:33</t>
  </si>
  <si>
    <t>HALİTPAŞA DM 45-80-M00060_DEVELİ-ÇAMLIYURT M03_72188651</t>
  </si>
  <si>
    <t>06.03.2021 07:37:09</t>
  </si>
  <si>
    <t>06.03.2021 07:38:03</t>
  </si>
  <si>
    <t>KIRKAĞAÇ TR-11 45-76-M00011_KIRKAĞAÇ DM M04_72217098</t>
  </si>
  <si>
    <t>06.03.2021 07:45:09</t>
  </si>
  <si>
    <t>06.03.2021 07:46:59</t>
  </si>
  <si>
    <t>L-226 ARITMA 35-18-L00226_35-18-L00226_2349328</t>
  </si>
  <si>
    <t>06.03.2021 08:13:37</t>
  </si>
  <si>
    <t>06.03.2021 10:45:45</t>
  </si>
  <si>
    <t>TURGUTALP TR-1 45-82-M00051_DM-3 M05_72191150</t>
  </si>
  <si>
    <t>06.03.2021 08:23:23</t>
  </si>
  <si>
    <t>06.03.2021 08:52:00</t>
  </si>
  <si>
    <t>TR-57 35-17-M00057__56377370_56377370</t>
  </si>
  <si>
    <t>06.03.2021 08:25:43</t>
  </si>
  <si>
    <t>06.03.2021 08:55:52</t>
  </si>
  <si>
    <t>ÇATALKAYA KÖYÜ TR-2 35-21-L00172_B_56379189_56379189</t>
  </si>
  <si>
    <t>06.03.2021 08:27:24</t>
  </si>
  <si>
    <t>06.03.2021 10:34:00</t>
  </si>
  <si>
    <t>K-2400 35-02-K02400_A_56371526_56371526</t>
  </si>
  <si>
    <t>06.03.2021 08:29:26</t>
  </si>
  <si>
    <t>06.03.2021 09:52:34</t>
  </si>
  <si>
    <t>M-2958 35-04-M02958_912530765_912530765</t>
  </si>
  <si>
    <t>06.03.2021 08:35:25</t>
  </si>
  <si>
    <t>06.03.2021 10:17:09</t>
  </si>
  <si>
    <t>M-999 35-09-M00999_912348177_912348177</t>
  </si>
  <si>
    <t>06.03.2021 08:36:34</t>
  </si>
  <si>
    <t>06.03.2021 09:49:46</t>
  </si>
  <si>
    <t>K-2741 35-08-K02741_97617828_97617828</t>
  </si>
  <si>
    <t>06.03.2021 08:41:00</t>
  </si>
  <si>
    <t>06.03.2021 09:20:38</t>
  </si>
  <si>
    <t>06.03.2021 12:22:31</t>
  </si>
  <si>
    <t>ŞATIRLAR TR-1 45-80-L00208_956567553_956567553</t>
  </si>
  <si>
    <t>06.03.2021 08:46:01</t>
  </si>
  <si>
    <t>06.03.2021 10:26:58</t>
  </si>
  <si>
    <t>06.03.2021 18:28:59</t>
  </si>
  <si>
    <t>TİRE İM-DM-1 35-29-A00001_TİRE ŞEHİR-4 L21_2060277</t>
  </si>
  <si>
    <t>06.03.2021 08:59:47</t>
  </si>
  <si>
    <t>06.03.2021 09:00:13</t>
  </si>
  <si>
    <t>RIDVAN BAŞARGEL SULAMA GRUBU TR 35-27-M00265_35-27-M00265_2367667</t>
  </si>
  <si>
    <t>06.03.2021 09:00:00</t>
  </si>
  <si>
    <t>06.03.2021 14:13:08</t>
  </si>
  <si>
    <t>TİRE TR-4 35-29-L00004_ESKİ İM BİNASI L01_66160707</t>
  </si>
  <si>
    <t>06.03.2021 09:01:03</t>
  </si>
  <si>
    <t>06.03.2021 16:01:53</t>
  </si>
  <si>
    <t>06.03.2021 09:01:33</t>
  </si>
  <si>
    <t>06.03.2021 17:17:51</t>
  </si>
  <si>
    <t>06.03.2021 09:04:04</t>
  </si>
  <si>
    <t>06.03.2021 12:41:56</t>
  </si>
  <si>
    <t>06.03.2021 09:05:09</t>
  </si>
  <si>
    <t>06.03.2021 17:01:02</t>
  </si>
  <si>
    <t>L-367 ERBAY SİTESİ 35-18-L00367_6148102_56374658_56374658</t>
  </si>
  <si>
    <t>06.03.2021 09:06:16</t>
  </si>
  <si>
    <t>06.03.2021 14:14:04</t>
  </si>
  <si>
    <t>06.03.2021 09:06:58</t>
  </si>
  <si>
    <t>06.03.2021 16:40:35</t>
  </si>
  <si>
    <t>06.03.2021 09:07:00</t>
  </si>
  <si>
    <t>06.03.2021 11:07:08</t>
  </si>
  <si>
    <t>MORDOĞAN TR-25 35-21-L00153_C_56376061_56376061</t>
  </si>
  <si>
    <t>06.03.2021 09:10:55</t>
  </si>
  <si>
    <t>06.03.2021 18:22:48</t>
  </si>
  <si>
    <t>NURİYE DM 45-80-M00090_AKHİSAR-1(İZSU) M08_72194541</t>
  </si>
  <si>
    <t>06.03.2021 09:11:59</t>
  </si>
  <si>
    <t>06.03.2021 09:24:13</t>
  </si>
  <si>
    <t>K-1053 35-03-K01053_35-03-K01053_41948452</t>
  </si>
  <si>
    <t>06.03.2021 09:16:53</t>
  </si>
  <si>
    <t>06.03.2021 09:47:58</t>
  </si>
  <si>
    <t>BALIKLIOVA TR-2 35-19-L00272_11125989_56355623_56355623</t>
  </si>
  <si>
    <t>06.03.2021 09:17:00</t>
  </si>
  <si>
    <t>06.03.2021 17:34:00</t>
  </si>
  <si>
    <t>YELKİ TR-6 (M-2343) 35-10-M02343_914600344_914600344</t>
  </si>
  <si>
    <t>06.03.2021 09:19:09</t>
  </si>
  <si>
    <t>06.03.2021 13:03:36</t>
  </si>
  <si>
    <t>BALIKLIOVA TR-2 35-19-L00272_12411247_56355622_56355622</t>
  </si>
  <si>
    <t>06.03.2021 09:19:10</t>
  </si>
  <si>
    <t>06.03.2021 18:31:58</t>
  </si>
  <si>
    <t>AHMET DİRİK SULAMA GRUBU TR 35-27-M00266_A_56356716_56356716</t>
  </si>
  <si>
    <t>06.03.2021 09:21:14</t>
  </si>
  <si>
    <t>06.03.2021 10:25:36</t>
  </si>
  <si>
    <t>ÇATALOLUK DM 45-74-M00227_AYVAALAN M03_2328576</t>
  </si>
  <si>
    <t>06.03.2021 09:25:04</t>
  </si>
  <si>
    <t>06.03.2021 16:39:57</t>
  </si>
  <si>
    <t>KUYUCAK DM 35-27-M00273_ESKİ ÇAMBEL M02_72164174</t>
  </si>
  <si>
    <t>06.03.2021 09:26:30</t>
  </si>
  <si>
    <t>06.03.2021 13:01:33</t>
  </si>
  <si>
    <t>K-222 35-01-K00222_TRAFO-1 K04_42346138</t>
  </si>
  <si>
    <t>06.03.2021 09:26:49</t>
  </si>
  <si>
    <t>06.03.2021 10:08:52</t>
  </si>
  <si>
    <t>ÇİLEME TR-2 35-22-M00161_955267511_955267511</t>
  </si>
  <si>
    <t>06.03.2021 09:28:51</t>
  </si>
  <si>
    <t>06.03.2021 10:47:15</t>
  </si>
  <si>
    <t>06.03.2021 09:29:32</t>
  </si>
  <si>
    <t>06.03.2021 17:17:04</t>
  </si>
  <si>
    <t>TR-6 45-78-L00006_A_56407460_56407460</t>
  </si>
  <si>
    <t>06.03.2021 09:31:00</t>
  </si>
  <si>
    <t>06.03.2021 10:07:45</t>
  </si>
  <si>
    <t>06.03.2021 09:33:00</t>
  </si>
  <si>
    <t>06.03.2021 19:07:13</t>
  </si>
  <si>
    <t>06.03.2021 09:33:09</t>
  </si>
  <si>
    <t>06.03.2021 17:03:18</t>
  </si>
  <si>
    <t>TR-2 45-78-L00002_953265213_953265213</t>
  </si>
  <si>
    <t>06.03.2021 09:33:25</t>
  </si>
  <si>
    <t>06.03.2021 10:53:54</t>
  </si>
  <si>
    <t>SULUDERE KÖK 35-31-L00057_VELİLER KÖK L02_2337262</t>
  </si>
  <si>
    <t>06.03.2021 09:34:55</t>
  </si>
  <si>
    <t>06.03.2021 16:01:01</t>
  </si>
  <si>
    <t>DM-3/30 45-71-M00084_953199500_953199500</t>
  </si>
  <si>
    <t>06.03.2021 09:35:00</t>
  </si>
  <si>
    <t>06.03.2021 14:55:56</t>
  </si>
  <si>
    <t>L-242 35-18-L00242_950441048_950441048</t>
  </si>
  <si>
    <t>06.03.2021 09:41:55</t>
  </si>
  <si>
    <t>06.03.2021 11:14:35</t>
  </si>
  <si>
    <t>SELÇİKLİ TR-2 45-72-L00164__72373609_72373609</t>
  </si>
  <si>
    <t>06.03.2021 09:43:05</t>
  </si>
  <si>
    <t>06.03.2021 11:09:59</t>
  </si>
  <si>
    <t>K-77 35-01-K00077_A_56376423_56376423</t>
  </si>
  <si>
    <t>06.03.2021 09:45:54</t>
  </si>
  <si>
    <t>06.03.2021 11:01:28</t>
  </si>
  <si>
    <t>TR-74 ( M-774) 35-30-M00774_955299335_955299335</t>
  </si>
  <si>
    <t>06.03.2021 09:47:23</t>
  </si>
  <si>
    <t>06.03.2021 11:11:40</t>
  </si>
  <si>
    <t>K-175 35-02-K00175_C_56362330_56362330</t>
  </si>
  <si>
    <t>06.03.2021 09:57:00</t>
  </si>
  <si>
    <t>06.03.2021 17:04:00</t>
  </si>
  <si>
    <t>MURADİYE TR-3/A 45-71-M02046_954689896_954689896</t>
  </si>
  <si>
    <t>06.03.2021 09:59:06</t>
  </si>
  <si>
    <t>06.03.2021 15:27:14</t>
  </si>
  <si>
    <t>DM-3/12 (KISIK CAMİİ) 45-71-M00106_953220674_953220674</t>
  </si>
  <si>
    <t>06.03.2021 09:59:46</t>
  </si>
  <si>
    <t>06.03.2021 11:41:00</t>
  </si>
  <si>
    <t>NİHAT ÇORUM SULAMA GRUBU TR 35-27-M00207_A_56383612_56383612</t>
  </si>
  <si>
    <t>06.03.2021 10:01:02</t>
  </si>
  <si>
    <t>06.03.2021 11:15:55</t>
  </si>
  <si>
    <t>MENEMEN TR-52 35-28-L00052_DONANIMLI YEDEK L01_66732144</t>
  </si>
  <si>
    <t>06.03.2021 10:01:39</t>
  </si>
  <si>
    <t>06.03.2021 12:50:29</t>
  </si>
  <si>
    <t>TR-69 35-16-L00069_TR-37 L01_72054105</t>
  </si>
  <si>
    <t>06.03.2021 10:02:39</t>
  </si>
  <si>
    <t>06.03.2021 17:29:15</t>
  </si>
  <si>
    <t>ŞEMSİLER TR-3 35-31-L00103_47981970_56399863_56399863</t>
  </si>
  <si>
    <t>06.03.2021 10:04:49</t>
  </si>
  <si>
    <t>06.03.2021 12:07:07</t>
  </si>
  <si>
    <t>DAĞKIZILCA-2 35-26-M00500_10447976_56358862_56358862</t>
  </si>
  <si>
    <t>06.03.2021 10:08:02</t>
  </si>
  <si>
    <t>06.03.2021 11:33:33</t>
  </si>
  <si>
    <t>ULUCAK DM-2/12 35-27-M00320_950277028_950277028</t>
  </si>
  <si>
    <t>06.03.2021 10:08:53</t>
  </si>
  <si>
    <t>06.03.2021 14:57:10</t>
  </si>
  <si>
    <t>MECİDİYE TR-7 45-72-L00574_A_56391249_56391249</t>
  </si>
  <si>
    <t>06.03.2021 10:16:13</t>
  </si>
  <si>
    <t>06.03.2021 12:50:34</t>
  </si>
  <si>
    <t>DM-4/18 35-26-M00803_947679922_947679922</t>
  </si>
  <si>
    <t>06.03.2021 10:18:55</t>
  </si>
  <si>
    <t>06.03.2021 10:52:17</t>
  </si>
  <si>
    <t>SELİMŞAHLAR TR-1 45-71-M00133_BEYDERE KÖK M07_2079699</t>
  </si>
  <si>
    <t>06.03.2021 10:21:09</t>
  </si>
  <si>
    <t>06.03.2021 10:21:29</t>
  </si>
  <si>
    <t>AŞAĞIŞAKRAN TR-1 35-17-M00223_950306973_950306973</t>
  </si>
  <si>
    <t>06.03.2021 10:22:42</t>
  </si>
  <si>
    <t>06.03.2021 13:26:44</t>
  </si>
  <si>
    <t>DM-2/TR-2 35-13-M00059_946425159_946425159</t>
  </si>
  <si>
    <t>06.03.2021 10:25:20</t>
  </si>
  <si>
    <t>06.03.2021 13:13:06</t>
  </si>
  <si>
    <t>TR-330 35-19-L00369_956669726_956669726</t>
  </si>
  <si>
    <t>06.03.2021 10:26:18</t>
  </si>
  <si>
    <t>06.03.2021 11:07:31</t>
  </si>
  <si>
    <t>L-16 TEPECİK KAVŞAĞI 35-14-L00016_956661667_956661667</t>
  </si>
  <si>
    <t>06.03.2021 10:27:40</t>
  </si>
  <si>
    <t>06.03.2021 13:06:08</t>
  </si>
  <si>
    <t>06.03.2021 10:30:05</t>
  </si>
  <si>
    <t>06.03.2021 11:24:48</t>
  </si>
  <si>
    <t>TR-31 35-32-M00031_35-32-M00031_65885628</t>
  </si>
  <si>
    <t>06.03.2021 10:33:19</t>
  </si>
  <si>
    <t>06.03.2021 15:05:15</t>
  </si>
  <si>
    <t>TR-81 35-19-L00081_956690310_956690310</t>
  </si>
  <si>
    <t>06.03.2021 10:42:19</t>
  </si>
  <si>
    <t>06.03.2021 18:40:50</t>
  </si>
  <si>
    <t>ÇITAK TR-1 45-72-M00222_A_56407683_56407683</t>
  </si>
  <si>
    <t>06.03.2021 10:45:17</t>
  </si>
  <si>
    <t>06.03.2021 12:43:10</t>
  </si>
  <si>
    <t>TR-73/A (SABUNCUKUYU) 45-77-L00372_945513379_945513379</t>
  </si>
  <si>
    <t>06.03.2021 10:47:08</t>
  </si>
  <si>
    <t>06.03.2021 13:00:14</t>
  </si>
  <si>
    <t>DEMİRCİLİ TR-2 35-19-M00212_7531981_56377761_56377761</t>
  </si>
  <si>
    <t>06.03.2021 10:48:06</t>
  </si>
  <si>
    <t>06.03.2021 15:44:51</t>
  </si>
  <si>
    <t>ATALAN TR-1 35-26-L00248_35-26-L00248_2352428</t>
  </si>
  <si>
    <t>06.03.2021 10:48:13</t>
  </si>
  <si>
    <t>06.03.2021 11:17:12</t>
  </si>
  <si>
    <t>L-179 35-18-L00179_950460279_950460279</t>
  </si>
  <si>
    <t>06.03.2021 10:48:29</t>
  </si>
  <si>
    <t>06.03.2021 17:13:45</t>
  </si>
  <si>
    <t>TR-113 ZEYTİNALANI 35-19-L00113_956668217_956668217</t>
  </si>
  <si>
    <t>06.03.2021 10:49:56</t>
  </si>
  <si>
    <t>06.03.2021 11:32:11</t>
  </si>
  <si>
    <t>YAKAPINAR TR-1 35-20-L00148_955210600_955210600</t>
  </si>
  <si>
    <t>06.03.2021 10:53:28</t>
  </si>
  <si>
    <t>06.03.2021 16:16:06</t>
  </si>
  <si>
    <t>AKKOYUNLU TR-4 35-29-L00128_A_56359903_56359903</t>
  </si>
  <si>
    <t>06.03.2021 10:54:26</t>
  </si>
  <si>
    <t>06.03.2021 14:16:34</t>
  </si>
  <si>
    <t>K-1087 35-01-K01087_35-01-K01087_2350133</t>
  </si>
  <si>
    <t>06.03.2021 10:54:31</t>
  </si>
  <si>
    <t>06.03.2021 11:42:54</t>
  </si>
  <si>
    <t>L-377 35-18-L00377_966004220_966004220</t>
  </si>
  <si>
    <t>06.03.2021 11:06:27</t>
  </si>
  <si>
    <t>06.03.2021 14:54:51</t>
  </si>
  <si>
    <t>TR-57 35-17-M00057_950307354_950307354</t>
  </si>
  <si>
    <t>06.03.2021 11:07:00</t>
  </si>
  <si>
    <t>06.03.2021 21:45:21</t>
  </si>
  <si>
    <t>ÖDEMİŞ İM 35-15-A00001_TR-110 M04_2058913</t>
  </si>
  <si>
    <t>06.03.2021 11:08:09</t>
  </si>
  <si>
    <t>06.03.2021 11:29:57</t>
  </si>
  <si>
    <t>TR-64 35-19-L00064_A_56389464_56389464</t>
  </si>
  <si>
    <t>06.03.2021 11:11:49</t>
  </si>
  <si>
    <t>06.03.2021 19:26:14</t>
  </si>
  <si>
    <t>KONAKLI HULUSİ ŞEN SULAMA GRB TR-23 35-15-M00328_35-15-M00328_2365380</t>
  </si>
  <si>
    <t>06.03.2021 11:15:54</t>
  </si>
  <si>
    <t>06.03.2021 12:34:33</t>
  </si>
  <si>
    <t>AFŞAR TR-4 45-79-M00335_945571844_945571844</t>
  </si>
  <si>
    <t>06.03.2021 11:18:19</t>
  </si>
  <si>
    <t>06.03.2021 14:31:31</t>
  </si>
  <si>
    <t>TR-7 ÖZTAK (TR-237) 35-19-M00237_956695709_956695709</t>
  </si>
  <si>
    <t>06.03.2021 11:23:09</t>
  </si>
  <si>
    <t>06.03.2021 21:11:38</t>
  </si>
  <si>
    <t>TR-2 45-78-L00002_953265210_953265210</t>
  </si>
  <si>
    <t>06.03.2021 11:26:10</t>
  </si>
  <si>
    <t>06.03.2021 12:18:29</t>
  </si>
  <si>
    <t>KURUCUOVA TR-6 35-15-L00250_950406518_950406518</t>
  </si>
  <si>
    <t>06.03.2021 11:26:37</t>
  </si>
  <si>
    <t>06.03.2021 15:54:22</t>
  </si>
  <si>
    <t>TURGUTALP TR-1 45-71-M01762_43149542_56385337_56385337</t>
  </si>
  <si>
    <t>06.03.2021 11:33:19</t>
  </si>
  <si>
    <t>06.03.2021 15:36:48</t>
  </si>
  <si>
    <t>ASIM HASKÖY SULAMA GRUBU 35-20-L00387_DIREK TIPI TRAFO HUCRESI H01_2095334</t>
  </si>
  <si>
    <t>06.03.2021 11:34:19</t>
  </si>
  <si>
    <t>06.03.2021 14:18:51</t>
  </si>
  <si>
    <t>GELENBE İM 45-76-A00001_TR-A GİRİŞ L06_2089859</t>
  </si>
  <si>
    <t>06.03.2021 11:39:13</t>
  </si>
  <si>
    <t>06.03.2021 12:12:07</t>
  </si>
  <si>
    <t>ALAŞEHİR TR-35 45-73-M00035_965984463_965984463</t>
  </si>
  <si>
    <t>06.03.2021 11:39:27</t>
  </si>
  <si>
    <t>06.03.2021 13:11:31</t>
  </si>
  <si>
    <t>TR-62 45-78-M00062_950205541_950205541</t>
  </si>
  <si>
    <t>06.03.2021 11:40:43</t>
  </si>
  <si>
    <t>06.03.2021 12:59:06</t>
  </si>
  <si>
    <t>KÖSEDERE TR-1 35-21-L00124_95000606149_95000606149</t>
  </si>
  <si>
    <t>06.03.2021 11:42:00</t>
  </si>
  <si>
    <t>06.03.2021 11:48:00</t>
  </si>
  <si>
    <t>06.03.2021 11:52:10</t>
  </si>
  <si>
    <t>06.03.2021 14:02:31</t>
  </si>
  <si>
    <t>06.03.2021 11:59:00</t>
  </si>
  <si>
    <t>06.03.2021 12:01:00</t>
  </si>
  <si>
    <t>KÖSEDERE TR-1 35-21-L00124_953368761_953368761</t>
  </si>
  <si>
    <t>06.03.2021 12:02:00</t>
  </si>
  <si>
    <t>06.03.2021 12:06:00</t>
  </si>
  <si>
    <t>ASLANLAR TR-5 35-26-L00406_57784423_60984499_60984499</t>
  </si>
  <si>
    <t>06.03.2021 12:03:34</t>
  </si>
  <si>
    <t>06.03.2021 13:07:48</t>
  </si>
  <si>
    <t>KÖSEDERE TR-1 35-21-L00124_953359345_953359345</t>
  </si>
  <si>
    <t>06.03.2021 12:08:00</t>
  </si>
  <si>
    <t>06.03.2021 12:12:00</t>
  </si>
  <si>
    <t>PINARLI TR-7 35-20-M00090_955214644_955214644</t>
  </si>
  <si>
    <t>06.03.2021 12:09:17</t>
  </si>
  <si>
    <t>06.03.2021 15:41:10</t>
  </si>
  <si>
    <t>KÖSEDERE TR-1 35-21-L00124_953359100_953359100</t>
  </si>
  <si>
    <t>06.03.2021 12:15:00</t>
  </si>
  <si>
    <t>06.03.2021 12:22:00</t>
  </si>
  <si>
    <t>BERGAMA TM 35-16-A00004_KUPLAJ M11_2314068</t>
  </si>
  <si>
    <t>06.03.2021 12:19:00</t>
  </si>
  <si>
    <t>06.03.2021 12:54:00</t>
  </si>
  <si>
    <t>YAKAKÖY ULUBEY TR-2 45-75-M00223_A_56390963_56390963</t>
  </si>
  <si>
    <t>06.03.2021 12:23:08</t>
  </si>
  <si>
    <t>06.03.2021 14:18:25</t>
  </si>
  <si>
    <t>YAYLAYURT TR-1 35-30-M00128_ H_58006391</t>
  </si>
  <si>
    <t>06.03.2021 12:23:29</t>
  </si>
  <si>
    <t>06.03.2021 13:11:57</t>
  </si>
  <si>
    <t>KÖSEDERE TR-1 35-21-L00124_953359142_953359142</t>
  </si>
  <si>
    <t>06.03.2021 12:29:00</t>
  </si>
  <si>
    <t>06.03.2021 12:32:00</t>
  </si>
  <si>
    <t>06.03.2021 12:36:43</t>
  </si>
  <si>
    <t>06.03.2021 14:50:54</t>
  </si>
  <si>
    <t>ALAŞEHİR TR-24 45-73-M00024_45-73-M00024_2352247</t>
  </si>
  <si>
    <t>06.03.2021 12:38:00</t>
  </si>
  <si>
    <t>06.03.2021 15:23:31</t>
  </si>
  <si>
    <t>HAYRİ TOSUN SULAMA GRUBU 35-29-M00321_A_56396327_56396327</t>
  </si>
  <si>
    <t>06.03.2021 12:39:44</t>
  </si>
  <si>
    <t>06.03.2021 17:56:25</t>
  </si>
  <si>
    <t>MENEMEN DM-6/20 35-28-L00091_953386530_953386530</t>
  </si>
  <si>
    <t>06.03.2021 12:39:45</t>
  </si>
  <si>
    <t>06.03.2021 13:19:03</t>
  </si>
  <si>
    <t>L-279 ERDİL SİTESİ 35-18-L00279_950438642_950438642</t>
  </si>
  <si>
    <t>06.03.2021 12:39:49</t>
  </si>
  <si>
    <t>06.03.2021 19:54:58</t>
  </si>
  <si>
    <t>L-259 35-18-L00259_949927312_949927312</t>
  </si>
  <si>
    <t>06.03.2021 12:45:49</t>
  </si>
  <si>
    <t>06.03.2021 20:29:18</t>
  </si>
  <si>
    <t>TR-2 45-78-L00002_953265211_953265211</t>
  </si>
  <si>
    <t>06.03.2021 12:46:11</t>
  </si>
  <si>
    <t>06.03.2021 13:27:47</t>
  </si>
  <si>
    <t>KÖSEDERE TR-1 35-21-L00124_953359130_953359130</t>
  </si>
  <si>
    <t>06.03.2021 12:48:00</t>
  </si>
  <si>
    <t>06.03.2021 13:35:00</t>
  </si>
  <si>
    <t>M-1220 35-01-M01220_913496050_913496050</t>
  </si>
  <si>
    <t>06.03.2021 12:53:16</t>
  </si>
  <si>
    <t>06.03.2021 15:22:54</t>
  </si>
  <si>
    <t>DİBEKÇİ TR-2 35-29-L00329_950346947_950346947</t>
  </si>
  <si>
    <t>06.03.2021 12:55:20</t>
  </si>
  <si>
    <t>06.03.2021 20:10:40</t>
  </si>
  <si>
    <t>MUHARREM NAZİF ÇAVUŞOĞLU ÖZEL TR 35-19-M00325Ö_DIREK TIPI TRAFO HUCRESI H01_2061999</t>
  </si>
  <si>
    <t>06.03.2021 12:56:00</t>
  </si>
  <si>
    <t>06.03.2021 15:53:42</t>
  </si>
  <si>
    <t>06.03.2021 12:56:09</t>
  </si>
  <si>
    <t>06.03.2021 13:47:43</t>
  </si>
  <si>
    <t>TAŞDİBİ TR-1 45-80-M00171_A_56386583_56386583</t>
  </si>
  <si>
    <t>06.03.2021 12:57:29</t>
  </si>
  <si>
    <t>06.03.2021 15:13:24</t>
  </si>
  <si>
    <t>K-32 35-01-K00032_TRAFO-1 K05_2118148</t>
  </si>
  <si>
    <t>06.03.2021 13:05:55</t>
  </si>
  <si>
    <t>06.03.2021 14:30:31</t>
  </si>
  <si>
    <t>UZUNKÖY TR-3 35-31-L00145_47826850_56352598_56352598</t>
  </si>
  <si>
    <t>06.03.2021 13:08:36</t>
  </si>
  <si>
    <t>06.03.2021 14:59:49</t>
  </si>
  <si>
    <t>TR-11 45-78-L00828_953264446_953264446</t>
  </si>
  <si>
    <t>06.03.2021 13:13:16</t>
  </si>
  <si>
    <t>06.03.2021 14:28:55</t>
  </si>
  <si>
    <t>BAYRAMCILAR TR-1 35-16-M00039_47500885_56396765_56396765</t>
  </si>
  <si>
    <t>06.03.2021 13:14:24</t>
  </si>
  <si>
    <t>06.03.2021 16:14:40</t>
  </si>
  <si>
    <t>K-476 35-04-K00476_99792041_99792041</t>
  </si>
  <si>
    <t>06.03.2021 13:14:25</t>
  </si>
  <si>
    <t>06.03.2021 21:44:59</t>
  </si>
  <si>
    <t>TEPECİK KÖYÜ TR-1 45-71-M01289_44415832_56399564_56399564</t>
  </si>
  <si>
    <t>06.03.2021 13:15:23</t>
  </si>
  <si>
    <t>06.03.2021 17:59:59</t>
  </si>
  <si>
    <t>KÖSEDERE TR-1 35-21-L00124_95000074180_95000074180</t>
  </si>
  <si>
    <t>06.03.2021 13:36:00</t>
  </si>
  <si>
    <t>06.03.2021 13:49:00</t>
  </si>
  <si>
    <t>ILGIN TR-522 TARIMSAL SULAMA 45-73-M00627_45-73-M00627_2352318</t>
  </si>
  <si>
    <t>06.03.2021 13:37:00</t>
  </si>
  <si>
    <t>06.03.2021 16:52:41</t>
  </si>
  <si>
    <t>L-376 PAZARYERİ 35-18-L00376_950448109_950448109</t>
  </si>
  <si>
    <t>06.03.2021 13:43:23</t>
  </si>
  <si>
    <t>06.03.2021 21:09:55</t>
  </si>
  <si>
    <t>06.03.2021 13:44:59</t>
  </si>
  <si>
    <t>06.03.2021 13:45:53</t>
  </si>
  <si>
    <t>IŞIKLAR KÖK 45-73-M00467_BAKLACI M02_67094287</t>
  </si>
  <si>
    <t>06.03.2021 13:45:01</t>
  </si>
  <si>
    <t>06.03.2021 15:34:54</t>
  </si>
  <si>
    <t>DEVELİ TR-5 35-22-M00287_955285909_955285909</t>
  </si>
  <si>
    <t>06.03.2021 13:46:03</t>
  </si>
  <si>
    <t>06.03.2021 18:04:24</t>
  </si>
  <si>
    <t>KARABURUN TR-2 35-21-L00014_953367983_953367983</t>
  </si>
  <si>
    <t>06.03.2021 13:48:48</t>
  </si>
  <si>
    <t>06.03.2021 17:30:39</t>
  </si>
  <si>
    <t>DEMİRTAŞ TR-1 35-30-M00150_955319511_955319511</t>
  </si>
  <si>
    <t>06.03.2021 13:50:00</t>
  </si>
  <si>
    <t>06.03.2021 13:57:00</t>
  </si>
  <si>
    <t>L-210 35-18-L00210_10502919_56375209_56375209</t>
  </si>
  <si>
    <t>06.03.2021 13:54:06</t>
  </si>
  <si>
    <t>06.03.2021 18:10:42</t>
  </si>
  <si>
    <t>KÖSEDERE TR-1 35-21-L00124_953359118_953359118</t>
  </si>
  <si>
    <t>06.03.2021 14:19:00</t>
  </si>
  <si>
    <t>KÖSEDERE TR-1 35-21-L00124_953359102_953359102</t>
  </si>
  <si>
    <t>06.03.2021 14:07:00</t>
  </si>
  <si>
    <t>06.03.2021 14:11:00</t>
  </si>
  <si>
    <t>YUKARI KIZILCA TR-1 35-27-L00051_99151823_99151823</t>
  </si>
  <si>
    <t>06.03.2021 14:11:19</t>
  </si>
  <si>
    <t>06.03.2021 17:36:38</t>
  </si>
  <si>
    <t>EBSO TM 35-09-A00001_EBSO-9 K33_2312288</t>
  </si>
  <si>
    <t>06.03.2021 14:13:33</t>
  </si>
  <si>
    <t>06.03.2021 15:31:52</t>
  </si>
  <si>
    <t>TR-81 35-19-L00081_956693619_956693619</t>
  </si>
  <si>
    <t>06.03.2021 14:14:33</t>
  </si>
  <si>
    <t>06.03.2021 20:32:06</t>
  </si>
  <si>
    <t>ARMUTLU TR-15 35-27-M00580_97529615_97529615</t>
  </si>
  <si>
    <t>06.03.2021 14:14:55</t>
  </si>
  <si>
    <t>06.03.2021 16:20:12</t>
  </si>
  <si>
    <t>KÖSEDERE TR-1 35-21-L00124_950004358_950004358</t>
  </si>
  <si>
    <t>06.03.2021 14:15:00</t>
  </si>
  <si>
    <t>06.03.2021 14:18:00</t>
  </si>
  <si>
    <t>06.03.2021 14:22:00</t>
  </si>
  <si>
    <t>06.03.2021 14:25:00</t>
  </si>
  <si>
    <t>ALİ DEDEOĞLU TARIMSAL SULAMA TR-2 45-72-L00345_45-72-L00345_2374896</t>
  </si>
  <si>
    <t>06.03.2021 14:22:08</t>
  </si>
  <si>
    <t>06.03.2021 17:57:24</t>
  </si>
  <si>
    <t>ARMUTLU TR-1 35-29-L00802_950322131_950322131</t>
  </si>
  <si>
    <t>06.03.2021 14:23:04</t>
  </si>
  <si>
    <t>06.03.2021 23:06:20</t>
  </si>
  <si>
    <t>M-326 35-03-M00326_910320644_910320644</t>
  </si>
  <si>
    <t>06.03.2021 14:25:51</t>
  </si>
  <si>
    <t>06.03.2021 16:11:09</t>
  </si>
  <si>
    <t>AYRANCILAR DM-2/20-1 35-26-M00822_956627842_956627842</t>
  </si>
  <si>
    <t>06.03.2021 14:29:04</t>
  </si>
  <si>
    <t>06.03.2021 15:45:31</t>
  </si>
  <si>
    <t>AŞAĞI KIZILCA İÇME SUYU TR 35-27-L00029_913569998_913569998</t>
  </si>
  <si>
    <t>06.03.2021 14:31:03</t>
  </si>
  <si>
    <t>06.03.2021 18:47:35</t>
  </si>
  <si>
    <t>UMURLU TR-2 35-31-L00355_956570679_956570679</t>
  </si>
  <si>
    <t>06.03.2021 14:32:11</t>
  </si>
  <si>
    <t>06.03.2021 20:46:53</t>
  </si>
  <si>
    <t>TR-79 DEREKENARI 35-19-L00079_956666708_956666708</t>
  </si>
  <si>
    <t>06.03.2021 14:32:48</t>
  </si>
  <si>
    <t>06.03.2021 17:16:30</t>
  </si>
  <si>
    <t>06.03.2021 14:37:00</t>
  </si>
  <si>
    <t>06.03.2021 14:39:00</t>
  </si>
  <si>
    <t>BÜNYAN OSMANİYE TARIMSAL SULAMA TR-3 45-72-L00562_B_56393071_56393071</t>
  </si>
  <si>
    <t>06.03.2021 14:40:53</t>
  </si>
  <si>
    <t>06.03.2021 18:30:03</t>
  </si>
  <si>
    <t>M-2207 DOĞANCILAR TR-3 35-03-M02207_A_56374701_56374701</t>
  </si>
  <si>
    <t>06.03.2021 14:43:26</t>
  </si>
  <si>
    <t>06.03.2021 17:47:17</t>
  </si>
  <si>
    <t>KÖSEDERE TR-1 35-21-L00124_953359207_953359207</t>
  </si>
  <si>
    <t>06.03.2021 14:45:00</t>
  </si>
  <si>
    <t>06.03.2021 14:48:00</t>
  </si>
  <si>
    <t>ÇAPAKLI KÖK 45-78-M01161_HatBaşıAyırıcı_53140266 M04_53140266</t>
  </si>
  <si>
    <t>06.03.2021 14:45:23</t>
  </si>
  <si>
    <t>06.03.2021 18:11:46</t>
  </si>
  <si>
    <t>TR-84 35-19-L00084_948316944_948316944</t>
  </si>
  <si>
    <t>06.03.2021 14:48:22</t>
  </si>
  <si>
    <t>06.03.2021 18:35:06</t>
  </si>
  <si>
    <t>KÖSEDERE TR-1 35-21-L00124_953359111_953359111</t>
  </si>
  <si>
    <t>06.03.2021 14:52:00</t>
  </si>
  <si>
    <t>06.03.2021 15:20:00</t>
  </si>
  <si>
    <t>TR-81 35-19-L00081_956693613_956693613</t>
  </si>
  <si>
    <t>06.03.2021 14:54:33</t>
  </si>
  <si>
    <t>06.03.2021 20:26:38</t>
  </si>
  <si>
    <t>TR-80 35-19-L00080_956665089_956665089</t>
  </si>
  <si>
    <t>06.03.2021 15:00:50</t>
  </si>
  <si>
    <t>06.03.2021 20:23:55</t>
  </si>
  <si>
    <t>KARABULU TR-3 35-31-L00350_35-31-L00350_2365348</t>
  </si>
  <si>
    <t>06.03.2021 15:01:34</t>
  </si>
  <si>
    <t>06.03.2021 15:52:58</t>
  </si>
  <si>
    <t>MUZAFFER ERİNCE SULAMA GRUBU 35-20-L00388_DIREK TIPI TRAFO HUCRESI H01_2095335</t>
  </si>
  <si>
    <t>06.03.2021 15:13:49</t>
  </si>
  <si>
    <t>06.03.2021 18:31:03</t>
  </si>
  <si>
    <t>SEYREK TR-7 KÖK 35-28-M00379_953393147_953393147</t>
  </si>
  <si>
    <t>06.03.2021 15:18:00</t>
  </si>
  <si>
    <t>06.03.2021 19:57:10</t>
  </si>
  <si>
    <t>SIĞACIK DM (L-35) 35-14-M00425_956636278_956636278</t>
  </si>
  <si>
    <t>06.03.2021 15:23:00</t>
  </si>
  <si>
    <t>06.03.2021 15:38:00</t>
  </si>
  <si>
    <t>DM-3/29 45-71-M00083_C c3b_45134436</t>
  </si>
  <si>
    <t>06.03.2021 15:24:25</t>
  </si>
  <si>
    <t>06.03.2021 19:18:02</t>
  </si>
  <si>
    <t>DM-08/10-B 45-71-M00289_953179910_953179910</t>
  </si>
  <si>
    <t>06.03.2021 15:26:59</t>
  </si>
  <si>
    <t>06.03.2021 18:04:15</t>
  </si>
  <si>
    <t>BEYDAĞ İM 35-32-A00001_YEŞİLKÖY L13_2049961</t>
  </si>
  <si>
    <t>06.03.2021 15:33:07</t>
  </si>
  <si>
    <t>06.03.2021 15:38:24</t>
  </si>
  <si>
    <t>06.03.2021 15:40:08</t>
  </si>
  <si>
    <t>06.03.2021 15:41:21</t>
  </si>
  <si>
    <t>HACIRAHMANLI TR-1 KÖK 45-80-M00070_HACIRAHMANLI M05_72197631</t>
  </si>
  <si>
    <t>06.03.2021 15:48:40</t>
  </si>
  <si>
    <t>06.03.2021 16:28:00</t>
  </si>
  <si>
    <t>06.03.2021 15:48:47</t>
  </si>
  <si>
    <t>06.03.2021 21:18:21</t>
  </si>
  <si>
    <t>M-258 35-09-M00258_DIREK TIPI TRAFO HUCRESI H01_2068052</t>
  </si>
  <si>
    <t>06.03.2021 15:50:50</t>
  </si>
  <si>
    <t>06.03.2021 16:15:38</t>
  </si>
  <si>
    <t>TR-17 ALPSU SİT. 35-26-M00017_956618480_956618480</t>
  </si>
  <si>
    <t>06.03.2021 15:51:07</t>
  </si>
  <si>
    <t>06.03.2021 16:39:01</t>
  </si>
  <si>
    <t>L-211 35-18-L00211_950452663_950452663</t>
  </si>
  <si>
    <t>06.03.2021 16:08:33</t>
  </si>
  <si>
    <t>06.03.2021 17:45:20</t>
  </si>
  <si>
    <t>K-917 35-01-K00917_A a1_5896675</t>
  </si>
  <si>
    <t>06.03.2021 16:09:21</t>
  </si>
  <si>
    <t>06.03.2021 19:44:52</t>
  </si>
  <si>
    <t>ÇEŞNELİ TR-439 TARIMSAL SULAMA 45-73-M00945_45-73-M00945_2354935</t>
  </si>
  <si>
    <t>06.03.2021 16:11:00</t>
  </si>
  <si>
    <t>06.03.2021 17:32:27</t>
  </si>
  <si>
    <t>K-1722 35-01-K01722_915025941_915025941</t>
  </si>
  <si>
    <t>06.03.2021 16:19:11</t>
  </si>
  <si>
    <t>06.03.2021 21:47:45</t>
  </si>
  <si>
    <t>KARABULU TR-3 35-31-L00350_47897649_56394078_56394078</t>
  </si>
  <si>
    <t>06.03.2021 16:21:37</t>
  </si>
  <si>
    <t>06.03.2021 19:25:50</t>
  </si>
  <si>
    <t>BÖLCEK HARMANYERİ TR 35-16-M00269_35-16-M00269_2365370</t>
  </si>
  <si>
    <t>06.03.2021 16:22:06</t>
  </si>
  <si>
    <t>06.03.2021 18:25:32</t>
  </si>
  <si>
    <t>L-268 BOZDOĞAN MARKET 35-18-L00268_950465009_950465009</t>
  </si>
  <si>
    <t>06.03.2021 16:26:32</t>
  </si>
  <si>
    <t>06.03.2021 21:35:54</t>
  </si>
  <si>
    <t>GÜLBAHÇE TR-7 35-19-L00167_956683790_956683790</t>
  </si>
  <si>
    <t>06.03.2021 16:31:37</t>
  </si>
  <si>
    <t>06.03.2021 19:56:40</t>
  </si>
  <si>
    <t>K-4052 35-01-K04052_B_56357378_56357378</t>
  </si>
  <si>
    <t>06.03.2021 16:34:13</t>
  </si>
  <si>
    <t>06.03.2021 22:28:47</t>
  </si>
  <si>
    <t>YANLIZEV TR-1 35-16-L00250_B_65499621_65499621</t>
  </si>
  <si>
    <t>06.03.2021 16:43:00</t>
  </si>
  <si>
    <t>06.03.2021 17:41:54</t>
  </si>
  <si>
    <t>IŞIKLAR KÖK 45-73-M00467_CABBAR FAKILI SULAMA M06_67094284</t>
  </si>
  <si>
    <t>06.03.2021 16:44:20</t>
  </si>
  <si>
    <t>06.03.2021 17:11:42</t>
  </si>
  <si>
    <t>MORDOĞAN TR-5 35-21-L00146_953356669_953356669</t>
  </si>
  <si>
    <t>06.03.2021 16:47:23</t>
  </si>
  <si>
    <t>06.03.2021 18:55:06</t>
  </si>
  <si>
    <t>K-126 35-01-K00126_911744807_911744807</t>
  </si>
  <si>
    <t>06.03.2021 17:02:44</t>
  </si>
  <si>
    <t>07.03.2021 03:28:21</t>
  </si>
  <si>
    <t>UĞURLU KÖK 45-86-M00045_HatBaşıAyırıcı_53135437 M04_53135437</t>
  </si>
  <si>
    <t>06.03.2021 17:04:20</t>
  </si>
  <si>
    <t>06.03.2021 17:05:00</t>
  </si>
  <si>
    <t>TR-28 35-15-M00028_950365099_950365099</t>
  </si>
  <si>
    <t>06.03.2021 17:11:32</t>
  </si>
  <si>
    <t>06.03.2021 18:25:05</t>
  </si>
  <si>
    <t>KARAKOCA TR-1 45-71-M00978_953180123_953180123</t>
  </si>
  <si>
    <t>06.03.2021 17:17:20</t>
  </si>
  <si>
    <t>06.03.2021 19:42:50</t>
  </si>
  <si>
    <t>M-1635 GEÇİT 35-02-M01635_ABONE 1635/A M05_2052011</t>
  </si>
  <si>
    <t>06.03.2021 17:19:40</t>
  </si>
  <si>
    <t>06.03.2021 17:27:16</t>
  </si>
  <si>
    <t>TR-167 35-26-M00167_956613886_956613886</t>
  </si>
  <si>
    <t>06.03.2021 17:19:50</t>
  </si>
  <si>
    <t>06.03.2021 20:21:02</t>
  </si>
  <si>
    <t>YUKARI KIZILCA TR-5 35-27-L00341_913828252_913828252</t>
  </si>
  <si>
    <t>06.03.2021 17:20:59</t>
  </si>
  <si>
    <t>06.03.2021 18:25:13</t>
  </si>
  <si>
    <t>TR-65 MOBİL ÖNÜ 35-19-L00065_956696954_956696954</t>
  </si>
  <si>
    <t>06.03.2021 17:33:58</t>
  </si>
  <si>
    <t>06.03.2021 19:59:46</t>
  </si>
  <si>
    <t>YENİ ŞAKRAN TR-12 35-17-M00212__56355758_56355758</t>
  </si>
  <si>
    <t>06.03.2021 17:40:16</t>
  </si>
  <si>
    <t>06.03.2021 18:09:55</t>
  </si>
  <si>
    <t>DM-4/18 35-26-M00803_956629592_956629592</t>
  </si>
  <si>
    <t>06.03.2021 17:40:56</t>
  </si>
  <si>
    <t>06.03.2021 18:16:28</t>
  </si>
  <si>
    <t>DEVELİ TR-1 45-80-M00072_A_56401960_56401960</t>
  </si>
  <si>
    <t>06.03.2021 17:48:26</t>
  </si>
  <si>
    <t>06.03.2021 22:18:24</t>
  </si>
  <si>
    <t>YEŞİLYAYLA TR-6 ÇAVDARLAR 45-77-M00136_945515410_945515410</t>
  </si>
  <si>
    <t>06.03.2021 17:48:29</t>
  </si>
  <si>
    <t>06.03.2021 19:11:03</t>
  </si>
  <si>
    <t>06.03.2021 17:54:00</t>
  </si>
  <si>
    <t>06.03.2021 21:22:07</t>
  </si>
  <si>
    <t>KARAKURT TR-3 45-76-M00093_C_56385211_56385211</t>
  </si>
  <si>
    <t>06.03.2021 17:56:38</t>
  </si>
  <si>
    <t>06.03.2021 19:35:25</t>
  </si>
  <si>
    <t>K-1162 35-01-K01162_910981181_910981181</t>
  </si>
  <si>
    <t>06.03.2021 18:05:19</t>
  </si>
  <si>
    <t>06.03.2021 19:06:11</t>
  </si>
  <si>
    <t>KARAYAĞCI YANIKDAĞ TR-2 45-75-M00194_C_56368633_56368633</t>
  </si>
  <si>
    <t>06.03.2021 18:05:58</t>
  </si>
  <si>
    <t>06.03.2021 19:28:19</t>
  </si>
  <si>
    <t>DM-25/17-A 45-71-M00054_953195629_953195629</t>
  </si>
  <si>
    <t>06.03.2021 18:13:49</t>
  </si>
  <si>
    <t>06.03.2021 19:37:36</t>
  </si>
  <si>
    <t>POLYAK TR-1 35-30-L00132_955311426_955311426</t>
  </si>
  <si>
    <t>06.03.2021 18:14:15</t>
  </si>
  <si>
    <t>06.03.2021 20:40:08</t>
  </si>
  <si>
    <t>SELENDİ TR-20/A 45-81-M00255_945633346_945633346</t>
  </si>
  <si>
    <t>06.03.2021 18:15:00</t>
  </si>
  <si>
    <t>06.03.2021 18:56:34</t>
  </si>
  <si>
    <t>DERBENT TR-1 45-78-M00947_49343686_56392731_56392731</t>
  </si>
  <si>
    <t>06.03.2021 18:25:00</t>
  </si>
  <si>
    <t>06.03.2021 19:14:46</t>
  </si>
  <si>
    <t>M-1041 35-04-M01041_912506468_912506468</t>
  </si>
  <si>
    <t>06.03.2021 18:29:25</t>
  </si>
  <si>
    <t>06.03.2021 22:18:59</t>
  </si>
  <si>
    <t>ORHANLI M-88 ORTA 35-14-M00088_956659249_956659249</t>
  </si>
  <si>
    <t>06.03.2021 18:33:04</t>
  </si>
  <si>
    <t>06.03.2021 21:49:32</t>
  </si>
  <si>
    <t>TR-50 45-78-L00050_95000615443_95000615443</t>
  </si>
  <si>
    <t>06.03.2021 18:33:29</t>
  </si>
  <si>
    <t>06.03.2021 19:41:22</t>
  </si>
  <si>
    <t>SARIGÖL TR-42 45-79-M00042_945556930_945556930</t>
  </si>
  <si>
    <t>06.03.2021 18:38:52</t>
  </si>
  <si>
    <t>06.03.2021 19:39:13</t>
  </si>
  <si>
    <t>K-1543 35-02-K01543_915126497_915126497</t>
  </si>
  <si>
    <t>06.03.2021 18:41:51</t>
  </si>
  <si>
    <t>06.03.2021 19:57:30</t>
  </si>
  <si>
    <t>K-4846 35-01-K04846_911465900_911465900</t>
  </si>
  <si>
    <t>06.03.2021 18:41:54</t>
  </si>
  <si>
    <t>06.03.2021 22:03:19</t>
  </si>
  <si>
    <t>L-243 35-18-L00243_950445705_950445705</t>
  </si>
  <si>
    <t>06.03.2021 18:47:00</t>
  </si>
  <si>
    <t>06.03.2021 19:33:10</t>
  </si>
  <si>
    <t>DM-3/TR-29 35-22-M00072_955260688_955260688</t>
  </si>
  <si>
    <t>06.03.2021 18:50:21</t>
  </si>
  <si>
    <t>06.03.2021 20:02:12</t>
  </si>
  <si>
    <t>ARMUTLU TR-5 35-27-L00005_913653946_913653946</t>
  </si>
  <si>
    <t>06.03.2021 19:01:46</t>
  </si>
  <si>
    <t>06.03.2021 21:57:21</t>
  </si>
  <si>
    <t>TR-20 AYI BALIĞI 35-21-L00207_ H_49159435</t>
  </si>
  <si>
    <t>06.03.2021 19:04:00</t>
  </si>
  <si>
    <t>06.03.2021 19:37:01</t>
  </si>
  <si>
    <t>TR-22 35-30-M00722_955299527_955299527</t>
  </si>
  <si>
    <t>06.03.2021 19:07:00</t>
  </si>
  <si>
    <t>06.03.2021 20:03:51</t>
  </si>
  <si>
    <t>TR-66 45-78-L00066_95000540862_95000540862</t>
  </si>
  <si>
    <t>06.03.2021 19:14:16</t>
  </si>
  <si>
    <t>06.03.2021 20:14:04</t>
  </si>
  <si>
    <t>DM-1/TR-9 URLA 35-19-M00467_95000543373_95000543373</t>
  </si>
  <si>
    <t>06.03.2021 19:16:14</t>
  </si>
  <si>
    <t>06.03.2021 22:30:29</t>
  </si>
  <si>
    <t>M-362 35-09-M00362_M-447 M03_47555429</t>
  </si>
  <si>
    <t>06.03.2021 19:21:24</t>
  </si>
  <si>
    <t>06.03.2021 21:32:38</t>
  </si>
  <si>
    <t>CICIKLI KÖYÜ TR-1 45-86-M00084_45-86-M00084_2372351</t>
  </si>
  <si>
    <t>06.03.2021 19:23:30</t>
  </si>
  <si>
    <t>06.03.2021 20:51:05</t>
  </si>
  <si>
    <t>K-4768 35-03-K04768_910263750_910263750</t>
  </si>
  <si>
    <t>06.03.2021 19:23:37</t>
  </si>
  <si>
    <t>06.03.2021 20:01:25</t>
  </si>
  <si>
    <t>DAĞDERE TR-7 45-72-M00587_B_66325412_66325412</t>
  </si>
  <si>
    <t>06.03.2021 19:34:46</t>
  </si>
  <si>
    <t>06.03.2021 22:20:37</t>
  </si>
  <si>
    <t>DM-7/TR-2 35-22-M00053_955269572_955269572</t>
  </si>
  <si>
    <t>06.03.2021 19:44:04</t>
  </si>
  <si>
    <t>07.03.2021 00:14:54</t>
  </si>
  <si>
    <t>ÇAYPINAR TR-1 45-78-L00291_49339965_56405801_56405801</t>
  </si>
  <si>
    <t>06.03.2021 19:44:22</t>
  </si>
  <si>
    <t>06.03.2021 21:01:46</t>
  </si>
  <si>
    <t>TR-84 35-19-L00084_956674721_956674721</t>
  </si>
  <si>
    <t>06.03.2021 19:48:28</t>
  </si>
  <si>
    <t>06.03.2021 23:11:17</t>
  </si>
  <si>
    <t>M-2898 35-02-M02898_910002440_910002440</t>
  </si>
  <si>
    <t>06.03.2021 19:50:42</t>
  </si>
  <si>
    <t>06.03.2021 21:19:11</t>
  </si>
  <si>
    <t>FIRINLI TR-1 35-20-L00370_953707957_953707957</t>
  </si>
  <si>
    <t>06.03.2021 19:55:10</t>
  </si>
  <si>
    <t>06.03.2021 21:53:24</t>
  </si>
  <si>
    <t>DM-3/29 45-71-M00083_953199071_953199071</t>
  </si>
  <si>
    <t>06.03.2021 20:06:00</t>
  </si>
  <si>
    <t>06.03.2021 21:53:59</t>
  </si>
  <si>
    <t>YENİFOÇA TR-18 35-23-M00018_950420107_950420107</t>
  </si>
  <si>
    <t>06.03.2021 20:23:54</t>
  </si>
  <si>
    <t>06.03.2021 22:23:45</t>
  </si>
  <si>
    <t>K-1162 35-01-K01162_910992870_910992870</t>
  </si>
  <si>
    <t>06.03.2021 20:32:09</t>
  </si>
  <si>
    <t>06.03.2021 21:26:19</t>
  </si>
  <si>
    <t>K-4717 35-02-K04717_99456898_99456898</t>
  </si>
  <si>
    <t>06.03.2021 20:35:33</t>
  </si>
  <si>
    <t>06.03.2021 22:58:32</t>
  </si>
  <si>
    <t>HAMZABEYLİ TR-2 45-71-M01772_A_56389190_56389190</t>
  </si>
  <si>
    <t>06.03.2021 20:37:00</t>
  </si>
  <si>
    <t>06.03.2021 22:27:49</t>
  </si>
  <si>
    <t>FIRINLI TR-1 35-20-L00370_955195642_955195642</t>
  </si>
  <si>
    <t>06.03.2021 20:43:23</t>
  </si>
  <si>
    <t>07.03.2021 00:02:57</t>
  </si>
  <si>
    <t>06.03.2021 20:57:38</t>
  </si>
  <si>
    <t>07.03.2021 02:53:45</t>
  </si>
  <si>
    <t>BOYABAĞ TR-1 35-21-L00113_C_56376968_56376968</t>
  </si>
  <si>
    <t>06.03.2021 21:00:17</t>
  </si>
  <si>
    <t>06.03.2021 21:50:55</t>
  </si>
  <si>
    <t>EĞRİGÖL TR-1 35-16-M00050_C_56397441_56397441</t>
  </si>
  <si>
    <t>06.03.2021 21:12:32</t>
  </si>
  <si>
    <t>06.03.2021 22:59:00</t>
  </si>
  <si>
    <t>DM-7/21 35-28-M00966_B B1_5762333</t>
  </si>
  <si>
    <t>06.03.2021 21:18:58</t>
  </si>
  <si>
    <t>06.03.2021 22:06:24</t>
  </si>
  <si>
    <t>ADALA DM 45-78-M00827_KIRDAMLARI GES M07_66113983</t>
  </si>
  <si>
    <t>06.03.2021 21:31:48</t>
  </si>
  <si>
    <t>06.03.2021 22:44:07</t>
  </si>
  <si>
    <t>DAYSAN TR-1 35-29-L00126_48346050_56370119_56370119</t>
  </si>
  <si>
    <t>06.03.2021 22:14:40</t>
  </si>
  <si>
    <t>06.03.2021 23:05:50</t>
  </si>
  <si>
    <t>M-447 35-09-M00447_b_60982992_60982992</t>
  </si>
  <si>
    <t>06.03.2021 22:38:46</t>
  </si>
  <si>
    <t>06.03.2021 23:55:21</t>
  </si>
  <si>
    <t>ÜÇPINAR TR-3 45-71-M01534_953185415_953185415</t>
  </si>
  <si>
    <t>06.03.2021 23:03:42</t>
  </si>
  <si>
    <t>07.03.2021 03:21:07</t>
  </si>
  <si>
    <t>L-210 35-18-L00210_35-18-L00210_2371169</t>
  </si>
  <si>
    <t>06.03.2021 23:08:27</t>
  </si>
  <si>
    <t>06.03.2021 23:56:55</t>
  </si>
  <si>
    <t>06.03.2021 23:11:37</t>
  </si>
  <si>
    <t>07.03.2021 00:46:21</t>
  </si>
  <si>
    <t>BEYDERE KÖK 45-71-M00128_ÜÇPINAR M03_50217225</t>
  </si>
  <si>
    <t>06.03.2021 23:59:17</t>
  </si>
  <si>
    <t>07.03.2021 02:20:45</t>
  </si>
  <si>
    <t>OVAKENT İM 35-15-A00003_KONAKLI L04_2057395</t>
  </si>
  <si>
    <t>07.03.2021 00:21:49</t>
  </si>
  <si>
    <t>07.03.2021 01:16:44</t>
  </si>
  <si>
    <t>TR-1/21 45-72-M00021_956506816_956506816</t>
  </si>
  <si>
    <t>07.03.2021 00:22:40</t>
  </si>
  <si>
    <t>07.03.2021 01:09:17</t>
  </si>
  <si>
    <t>SARIÇALI TR-1 45-72-L00776_DIREK TIPI TRAFO HUCRESI H01_2126003</t>
  </si>
  <si>
    <t>07.03.2021 00:45:38</t>
  </si>
  <si>
    <t>07.03.2021 02:30:27</t>
  </si>
  <si>
    <t>07.03.2021 00:59:16</t>
  </si>
  <si>
    <t>07.03.2021 01:21:49</t>
  </si>
  <si>
    <t>07.03.2021 01:01:10</t>
  </si>
  <si>
    <t>07.03.2021 05:53:11</t>
  </si>
  <si>
    <t>ESENDERE TR-1 35-21-L00108_953357227_953357227</t>
  </si>
  <si>
    <t>07.03.2021 01:09:08</t>
  </si>
  <si>
    <t>07.03.2021 03:06:43</t>
  </si>
  <si>
    <t>L-20 DÖRT YOL KAVŞAĞI 35-14-L00020_DAĞITIM TRAFO L-20 DÖRT YOL KAVŞAĞI L01_72208248</t>
  </si>
  <si>
    <t>07.03.2021 01:15:14</t>
  </si>
  <si>
    <t>07.03.2021 08:30:42</t>
  </si>
  <si>
    <t>07.03.2021 01:38:02</t>
  </si>
  <si>
    <t>07.03.2021 05:00:42</t>
  </si>
  <si>
    <t>07.03.2021 02:00:00</t>
  </si>
  <si>
    <t>07.03.2021 02:10:00</t>
  </si>
  <si>
    <t>HALİLLER TR-1 35-31-L00230_956580826_956580826</t>
  </si>
  <si>
    <t>07.03.2021 02:04:24</t>
  </si>
  <si>
    <t>07.03.2021 02:56:40</t>
  </si>
  <si>
    <t>07.03.2021 02:18:41</t>
  </si>
  <si>
    <t>07.03.2021 02:59:04</t>
  </si>
  <si>
    <t>KAHRAMANDERE İM 35-10-A00002_GÜZELBAHÇE HAT-1 M11_2094869</t>
  </si>
  <si>
    <t>07.03.2021 02:23:30</t>
  </si>
  <si>
    <t>07.03.2021 02:29:44</t>
  </si>
  <si>
    <t>07.03.2021 02:23:31</t>
  </si>
  <si>
    <t>07.03.2021 02:30:22</t>
  </si>
  <si>
    <t>TR-117 35-16-L00117_47584254_56353127_56353127</t>
  </si>
  <si>
    <t>07.03.2021 02:48:15</t>
  </si>
  <si>
    <t>07.03.2021 03:30:01</t>
  </si>
  <si>
    <t>KARABAĞLAR TM 35-01-A00012_TR-A M05_2310482</t>
  </si>
  <si>
    <t>07.03.2021 03:00:00</t>
  </si>
  <si>
    <t>07.03.2021 03:18:43</t>
  </si>
  <si>
    <t>TIRMANLAR DM 35-16-M00171_AHMETBEYLER DM M06_72041532</t>
  </si>
  <si>
    <t>07.03.2021 03:04:30</t>
  </si>
  <si>
    <t>07.03.2021 03:05:10</t>
  </si>
  <si>
    <t>KARABAĞLAR TM 35-01-A00012_KARABAĞLAR-6 K25_2310498</t>
  </si>
  <si>
    <t>07.03.2021 03:05:15</t>
  </si>
  <si>
    <t>07.03.2021 03:09:20</t>
  </si>
  <si>
    <t>KARABAĞLAR TM 35-01-A00012_KARABAĞLAR-7 K27_2310500</t>
  </si>
  <si>
    <t>07.03.2021 03:05:19</t>
  </si>
  <si>
    <t>07.03.2021 03:09:34</t>
  </si>
  <si>
    <t>KARABAĞLAR TM 35-01-A00012_KARABAĞLAR-11 K31_2310504</t>
  </si>
  <si>
    <t>07.03.2021 03:06:54</t>
  </si>
  <si>
    <t>07.03.2021 03:09:40</t>
  </si>
  <si>
    <t>07.03.2021 03:20:00</t>
  </si>
  <si>
    <t>07.03.2021 05:10:46</t>
  </si>
  <si>
    <t>TİRE TR-15/A 35-29-L00022_950317157_950317157</t>
  </si>
  <si>
    <t>07.03.2021 03:27:00</t>
  </si>
  <si>
    <t>07.03.2021 04:06:07</t>
  </si>
  <si>
    <t>07.03.2021 03:39:59</t>
  </si>
  <si>
    <t>07.03.2021 06:36:35</t>
  </si>
  <si>
    <t>YEŞİLYURT DM 45-73-M00476_KÖYLER HATTI M04_2318331</t>
  </si>
  <si>
    <t>07.03.2021 03:46:44</t>
  </si>
  <si>
    <t>07.03.2021 04:31:58</t>
  </si>
  <si>
    <t>07.03.2021 04:13:03</t>
  </si>
  <si>
    <t>07.03.2021 05:07:50</t>
  </si>
  <si>
    <t>K-499 35-01-K00499_912421916_912421916</t>
  </si>
  <si>
    <t>07.03.2021 04:24:34</t>
  </si>
  <si>
    <t>07.03.2021 08:53:45</t>
  </si>
  <si>
    <t>SARIGÖL DM 45-79-M00069_ESKİ KÖYLER FİDERİ M05_2076620</t>
  </si>
  <si>
    <t>07.03.2021 04:43:12</t>
  </si>
  <si>
    <t>07.03.2021 04:55:08</t>
  </si>
  <si>
    <t>07.03.2021 04:46:48</t>
  </si>
  <si>
    <t>07.03.2021 05:00:05</t>
  </si>
  <si>
    <t>07.03.2021 04:52:42</t>
  </si>
  <si>
    <t>07.03.2021 05:01:01</t>
  </si>
  <si>
    <t>SULTAN YAYLASI TR-1 45-71-M01766_DIREK TIPI TRAFO HUCRESI H01_2038410</t>
  </si>
  <si>
    <t>07.03.2021 05:11:08</t>
  </si>
  <si>
    <t>07.03.2021 06:56:32</t>
  </si>
  <si>
    <t>DM-2/37 35-26-M00840_DM-2/44 M02_65866872</t>
  </si>
  <si>
    <t>07.03.2021 05:14:21</t>
  </si>
  <si>
    <t>07.03.2021 07:37:17</t>
  </si>
  <si>
    <t>OVAKENT TR-2 35-15-L00632_950405735_950405735</t>
  </si>
  <si>
    <t>07.03.2021 05:41:41</t>
  </si>
  <si>
    <t>07.03.2021 10:57:58</t>
  </si>
  <si>
    <t>M-1201 35-10-M01201_35-10-M01201_2351565</t>
  </si>
  <si>
    <t>07.03.2021 05:54:45</t>
  </si>
  <si>
    <t>07.03.2021 06:53:37</t>
  </si>
  <si>
    <t>DEREKÖY KÖK 45-72-L00458_ARABACI BOZKÖY ÇIKIŞI - KAPASİTOR L02_2103901</t>
  </si>
  <si>
    <t>07.03.2021 05:58:24</t>
  </si>
  <si>
    <t>07.03.2021 08:47:00</t>
  </si>
  <si>
    <t>07.03.2021 06:32:28</t>
  </si>
  <si>
    <t>07.03.2021 06:36:21</t>
  </si>
  <si>
    <t>BURHAN KURTOĞLU TR-1 45-71-M01358_DIREK TIPI TRAFO HUCRESI H01_2083064</t>
  </si>
  <si>
    <t>07.03.2021 06:35:07</t>
  </si>
  <si>
    <t>07.03.2021 08:02:02</t>
  </si>
  <si>
    <t>KARAKURT TR-2 45-76-M00090_DIREK TIPI TRAFO HUCRESI H01_2084833</t>
  </si>
  <si>
    <t>07.03.2021 06:36:28</t>
  </si>
  <si>
    <t>07.03.2021 15:52:38</t>
  </si>
  <si>
    <t>M-1041 35-04-M01041_915018688_915018688</t>
  </si>
  <si>
    <t>07.03.2021 06:58:00</t>
  </si>
  <si>
    <t>07.03.2021 10:36:12</t>
  </si>
  <si>
    <t>K-123 35-01-K00123_35-01-K00123_2375634</t>
  </si>
  <si>
    <t>Hırsızlık</t>
  </si>
  <si>
    <t>07.03.2021 07:10:37</t>
  </si>
  <si>
    <t>07.03.2021 12:15:53</t>
  </si>
  <si>
    <t>DM-18 (UNCU BOZKÖY) 45-71-M00213_45-71-M00213_2369225</t>
  </si>
  <si>
    <t>07.03.2021 07:12:37</t>
  </si>
  <si>
    <t>07.03.2021 08:05:57</t>
  </si>
  <si>
    <t>M-1199 35-10-M01199_DIREK TIPI TRAFO HUCRESI H01_2088803</t>
  </si>
  <si>
    <t>07.03.2021 07:23:36</t>
  </si>
  <si>
    <t>07.03.2021 10:12:53</t>
  </si>
  <si>
    <t>TR-50 35-22-M00050_955283952_955283952</t>
  </si>
  <si>
    <t>07.03.2021 07:27:41</t>
  </si>
  <si>
    <t>07.03.2021 10:06:37</t>
  </si>
  <si>
    <t>07.03.2021 07:30:30</t>
  </si>
  <si>
    <t>07.03.2021 10:05:55</t>
  </si>
  <si>
    <t>KAYACIK KÖK 45-75-M00065_YAKAKÖY M03_2324684</t>
  </si>
  <si>
    <t>07.03.2021 07:33:37</t>
  </si>
  <si>
    <t>07.03.2021 08:16:00</t>
  </si>
  <si>
    <t>DM-18/05 (TR-138) 45-71-M00255_45-71-M00255_72076493</t>
  </si>
  <si>
    <t>07.03.2021 07:37:57</t>
  </si>
  <si>
    <t>07.03.2021 08:54:55</t>
  </si>
  <si>
    <t>KARAKUYU-9 35-26-M00223_11303779_56357893_56357893</t>
  </si>
  <si>
    <t>07.03.2021 07:44:46</t>
  </si>
  <si>
    <t>07.03.2021 09:13:00</t>
  </si>
  <si>
    <t>ALİ ERİSEV GRB 35-20-L00059_DIREK TIPI TRAFO HUCRESI H01_2047519</t>
  </si>
  <si>
    <t>07.03.2021 07:56:45</t>
  </si>
  <si>
    <t>07.03.2021 09:59:18</t>
  </si>
  <si>
    <t>OVAKENT İM 35-15-A00003_KONAKLI L04_2308500</t>
  </si>
  <si>
    <t>07.03.2021 08:05:09</t>
  </si>
  <si>
    <t>07.03.2021 09:15:19</t>
  </si>
  <si>
    <t>KARABURUN TR-7 35-21-L00033_B_56357081_56357081</t>
  </si>
  <si>
    <t>07.03.2021 08:11:31</t>
  </si>
  <si>
    <t>07.03.2021 09:59:31</t>
  </si>
  <si>
    <t>YENİ ŞAKRAN TR-12 35-17-M00212_950308166_950308166</t>
  </si>
  <si>
    <t>07.03.2021 08:19:31</t>
  </si>
  <si>
    <t>07.03.2021 10:54:06</t>
  </si>
  <si>
    <t>ALAŞEHİR TM 45-73-A00001_KEMALİYE-2 M20_2312685</t>
  </si>
  <si>
    <t>07.03.2021 08:21:47</t>
  </si>
  <si>
    <t>07.03.2021 09:09:00</t>
  </si>
  <si>
    <t>IŞIKLAR KÖK 45-73-M00467_HatBaşıAyırıcı_53136476 M06_53136476</t>
  </si>
  <si>
    <t>07.03.2021 08:23:48</t>
  </si>
  <si>
    <t>07.03.2021 09:14:03</t>
  </si>
  <si>
    <t>İSMAİL AKSOY SLM GRB TR 35-27-M00703_DIREK TIPI TRAFO HUCRESI H01_2054345</t>
  </si>
  <si>
    <t>07.03.2021 08:25:42</t>
  </si>
  <si>
    <t>07.03.2021 11:06:32</t>
  </si>
  <si>
    <t>DM-18 (UNCU BOZKÖY) 45-71-M00213_DM-18/04 M05_2318158</t>
  </si>
  <si>
    <t>07.03.2021 08:25:58</t>
  </si>
  <si>
    <t>07.03.2021 10:24:06</t>
  </si>
  <si>
    <t>M-2760(YATIRIM REZERVE) 35-10-M02760_ M01_72853569</t>
  </si>
  <si>
    <t>07.03.2021 08:31:16</t>
  </si>
  <si>
    <t>07.03.2021 11:33:33</t>
  </si>
  <si>
    <t>TR-2/37 45-72-L00037_B_56407072_56407072</t>
  </si>
  <si>
    <t>07.03.2021 08:31:51</t>
  </si>
  <si>
    <t>07.03.2021 10:00:24</t>
  </si>
  <si>
    <t>IŞIKLAR KÖK 45-73-M00467_BAKLACI M02_67094222</t>
  </si>
  <si>
    <t>07.03.2021 08:39:00</t>
  </si>
  <si>
    <t>07.03.2021 09:18:42</t>
  </si>
  <si>
    <t>DARKALE TR-1 45-82-L00044_B_56401617_56401617</t>
  </si>
  <si>
    <t>07.03.2021 08:41:40</t>
  </si>
  <si>
    <t>07.03.2021 09:58:24</t>
  </si>
  <si>
    <t>BURHAN KURTOĞLU TR-1 45-71-M01358_45-71-M01358_2369710</t>
  </si>
  <si>
    <t>07.03.2021 08:47:55</t>
  </si>
  <si>
    <t>07.03.2021 12:37:14</t>
  </si>
  <si>
    <t>07.03.2021 08:48:53</t>
  </si>
  <si>
    <t>07.03.2021 09:10:57</t>
  </si>
  <si>
    <t>OVAKENT TR-2 35-15-L00632_950405903_950405903</t>
  </si>
  <si>
    <t>07.03.2021 08:51:05</t>
  </si>
  <si>
    <t>07.03.2021 14:49:45</t>
  </si>
  <si>
    <t>HELVACI DM-2 35-17-M00359_HELVACI M04_66476613</t>
  </si>
  <si>
    <t>07.03.2021 08:55:20</t>
  </si>
  <si>
    <t>07.03.2021 09:09:37</t>
  </si>
  <si>
    <t>M-624 35-02-M00624_DIREK TIPI TRAFO HUCRESI H01_2043973</t>
  </si>
  <si>
    <t>07.03.2021 09:01:27</t>
  </si>
  <si>
    <t>07.03.2021 13:29:12</t>
  </si>
  <si>
    <t>SALİHLİ TM 45-78-A00004_YILMAZ DM-2 M03_2310860</t>
  </si>
  <si>
    <t>07.03.2021 09:01:40</t>
  </si>
  <si>
    <t>07.03.2021 16:38:56</t>
  </si>
  <si>
    <t>SALİHLİ TM 45-78-A00004_YILMAZ DM-1 M12_2310856</t>
  </si>
  <si>
    <t>07.03.2021 09:01:57</t>
  </si>
  <si>
    <t>07.03.2021 16:38:09</t>
  </si>
  <si>
    <t>TR - 27 45-74-M00027_45-74-M00027_72237711</t>
  </si>
  <si>
    <t>07.03.2021 09:02:37</t>
  </si>
  <si>
    <t>07.03.2021 10:27:45</t>
  </si>
  <si>
    <t>HALİTPAŞA DM 45-80-M00060_DEVELİ-ÇAMLIYURT M03_72188716</t>
  </si>
  <si>
    <t>07.03.2021 09:04:27</t>
  </si>
  <si>
    <t>07.03.2021 11:31:18</t>
  </si>
  <si>
    <t>07.03.2021 09:05:49</t>
  </si>
  <si>
    <t>07.03.2021 16:41:58</t>
  </si>
  <si>
    <t>07.03.2021 09:06:11</t>
  </si>
  <si>
    <t>07.03.2021 17:38:54</t>
  </si>
  <si>
    <t>07.03.2021 09:06:23</t>
  </si>
  <si>
    <t>07.03.2021 09:06:58</t>
  </si>
  <si>
    <t>TR-13 45-78-L00013_TR-14 L05_65876185</t>
  </si>
  <si>
    <t>07.03.2021 09:06:50</t>
  </si>
  <si>
    <t>07.03.2021 15:25:12</t>
  </si>
  <si>
    <t>TR-79 DEREKENARI 35-19-L00079_956666158_956666158</t>
  </si>
  <si>
    <t>07.03.2021 09:08:36</t>
  </si>
  <si>
    <t>07.03.2021 10:36:22</t>
  </si>
  <si>
    <t>M-1148 35-09-M01148_M-372 M05_47617196</t>
  </si>
  <si>
    <t>07.03.2021 09:08:46</t>
  </si>
  <si>
    <t>07.03.2021 17:45:18</t>
  </si>
  <si>
    <t>KEMALİYE DM (TR-1) 45-73-M00150_ALAŞEHİR GİRİŞ PİYADELER KÖKDEN M08_66716002</t>
  </si>
  <si>
    <t>07.03.2021 09:09:27</t>
  </si>
  <si>
    <t>07.03.2021 17:15:20</t>
  </si>
  <si>
    <t>07.03.2021 09:14:07</t>
  </si>
  <si>
    <t>07.03.2021 10:24:31</t>
  </si>
  <si>
    <t>K-1037 35-01-K01037_35-01-K01037_42464151</t>
  </si>
  <si>
    <t>07.03.2021 09:14:12</t>
  </si>
  <si>
    <t>07.03.2021 15:28:27</t>
  </si>
  <si>
    <t>YAHŞELLİ KÖK 35-28-M00293_HatBaşıAyırıcı_53133860 M01_53133860</t>
  </si>
  <si>
    <t>07.03.2021 09:16:17</t>
  </si>
  <si>
    <t>07.03.2021 11:02:38</t>
  </si>
  <si>
    <t>KARABAĞ TR-1 35-31-L00127_35-31-L00127_2364004</t>
  </si>
  <si>
    <t>07.03.2021 09:16:21</t>
  </si>
  <si>
    <t>07.03.2021 15:52:07</t>
  </si>
  <si>
    <t>IŞIKLAR KÖK 45-73-M00467_HatBaşıAyırıcı_53136459 M06_53136459</t>
  </si>
  <si>
    <t>07.03.2021 09:27:00</t>
  </si>
  <si>
    <t>07.03.2021 10:55:59</t>
  </si>
  <si>
    <t>07.03.2021 09:27:14</t>
  </si>
  <si>
    <t>07.03.2021 10:16:39</t>
  </si>
  <si>
    <t>TR-1/6 45-83-M00006_DAĞITIM TRAFOSU M06_2331757</t>
  </si>
  <si>
    <t>07.03.2021 09:28:30</t>
  </si>
  <si>
    <t>07.03.2021 17:29:27</t>
  </si>
  <si>
    <t>TR-2/34-A 45-72-L00061_956500046_956500046</t>
  </si>
  <si>
    <t>07.03.2021 09:32:10</t>
  </si>
  <si>
    <t>07.03.2021 12:20:25</t>
  </si>
  <si>
    <t>YEŞİLYURT DM 45-73-M00476_HatBaşıAyırıcı_53134690 M04_53134690</t>
  </si>
  <si>
    <t>07.03.2021 09:34:07</t>
  </si>
  <si>
    <t>07.03.2021 12:11:35</t>
  </si>
  <si>
    <t>YENİKÖY TR-1 35-22-M00276_A_56353018_56353018</t>
  </si>
  <si>
    <t>07.03.2021 09:49:00</t>
  </si>
  <si>
    <t>07.03.2021 12:42:44</t>
  </si>
  <si>
    <t>07.03.2021 09:52:07</t>
  </si>
  <si>
    <t>07.03.2021 09:52:37</t>
  </si>
  <si>
    <t>07.03.2021 09:52:25</t>
  </si>
  <si>
    <t>07.03.2021 10:53:48</t>
  </si>
  <si>
    <t>ÇIRPI İM 35-20-A00002_ÇIPPI TİRE SULAMA M10_2056273</t>
  </si>
  <si>
    <t>07.03.2021 09:54:41</t>
  </si>
  <si>
    <t>07.03.2021 10:24:45</t>
  </si>
  <si>
    <t>DERBENT İM-DM 45-83-A00004_B.BELEN M14_2097152</t>
  </si>
  <si>
    <t>07.03.2021 09:56:15</t>
  </si>
  <si>
    <t>07.03.2021 10:22:14</t>
  </si>
  <si>
    <t>TR-2/25 45-83-L00025_48137508_56401406_56401406</t>
  </si>
  <si>
    <t>07.03.2021 09:59:00</t>
  </si>
  <si>
    <t>07.03.2021 15:35:23</t>
  </si>
  <si>
    <t>07.03.2021 09:59:17</t>
  </si>
  <si>
    <t>07.03.2021 16:53:26</t>
  </si>
  <si>
    <t>MENEMEN TR-38 35-28-L00038_MENEMEN TR-39 L01_66737898</t>
  </si>
  <si>
    <t>07.03.2021 10:02:20</t>
  </si>
  <si>
    <t>07.03.2021 10:12:08</t>
  </si>
  <si>
    <t>TR-1/45-A 45-72-M00114_D_65509460_65509460</t>
  </si>
  <si>
    <t>07.03.2021 10:03:00</t>
  </si>
  <si>
    <t>07.03.2021 12:07:19</t>
  </si>
  <si>
    <t>KINIK TR-9 35-24-L00009_955217691_955217691</t>
  </si>
  <si>
    <t>07.03.2021 10:06:16</t>
  </si>
  <si>
    <t>07.03.2021 12:34:13</t>
  </si>
  <si>
    <t>YEŞİLTEPE YONUÇ TR-3 35-32-L00050_35-32-L00050_2360930</t>
  </si>
  <si>
    <t>07.03.2021 10:06:44</t>
  </si>
  <si>
    <t>07.03.2021 13:26:59</t>
  </si>
  <si>
    <t>ÇUKURALTI M-20 35-25-M00068_955268858_955268858</t>
  </si>
  <si>
    <t>07.03.2021 10:07:41</t>
  </si>
  <si>
    <t>07.03.2021 14:37:10</t>
  </si>
  <si>
    <t>ŞEMİKLER TM 35-04-A00003_ŞEMİKLER-11 K41_2312129</t>
  </si>
  <si>
    <t>07.03.2021 10:14:02</t>
  </si>
  <si>
    <t>07.03.2021 10:52:17</t>
  </si>
  <si>
    <t>TR-33 TARIMSAL SULAMA 45-80-M01033_45-80-M01033_2351410</t>
  </si>
  <si>
    <t>07.03.2021 10:14:44</t>
  </si>
  <si>
    <t>07.03.2021 12:35:59</t>
  </si>
  <si>
    <t>DM-18/10 45-71-M00263_DAĞITIM TRAFO DM-18/10 M04_72255532</t>
  </si>
  <si>
    <t>07.03.2021 10:23:35</t>
  </si>
  <si>
    <t>07.03.2021 11:28:39</t>
  </si>
  <si>
    <t>ÇAPAKLI KÖK 45-78-M01161_HatBaşıAyırıcı_53138968 M05_53138968</t>
  </si>
  <si>
    <t>07.03.2021 10:24:50</t>
  </si>
  <si>
    <t>07.03.2021 10:25:10</t>
  </si>
  <si>
    <t>MENEMEN TR-52 35-28-L00052_A_56362444_56362444</t>
  </si>
  <si>
    <t>07.03.2021 10:29:25</t>
  </si>
  <si>
    <t>07.03.2021 11:37:52</t>
  </si>
  <si>
    <t>TR-84 35-19-L00084_956662412_956662412</t>
  </si>
  <si>
    <t>07.03.2021 10:30:09</t>
  </si>
  <si>
    <t>07.03.2021 13:27:34</t>
  </si>
  <si>
    <t>TR-89 45-78-L00089_953254154_953254154</t>
  </si>
  <si>
    <t>07.03.2021 10:35:13</t>
  </si>
  <si>
    <t>07.03.2021 11:21:23</t>
  </si>
  <si>
    <t>NARLIGEÇİT KÖK(TR-32) 35-24-M00205_KINIK İM M1_2320076</t>
  </si>
  <si>
    <t>07.03.2021 10:35:20</t>
  </si>
  <si>
    <t>07.03.2021 11:26:09</t>
  </si>
  <si>
    <t>ÇAPAKLI KÖK 45-78-M01161_HatBaşıAyırıcı_53139969 M05_53139969</t>
  </si>
  <si>
    <t>07.03.2021 10:37:28</t>
  </si>
  <si>
    <t>07.03.2021 12:21:50</t>
  </si>
  <si>
    <t>07.03.2021 10:42:01</t>
  </si>
  <si>
    <t>07.03.2021 18:20:20</t>
  </si>
  <si>
    <t>K-4506 35-03-K04506_C_56362973_56362973</t>
  </si>
  <si>
    <t>07.03.2021 10:42:03</t>
  </si>
  <si>
    <t>07.03.2021 11:54:41</t>
  </si>
  <si>
    <t>M-2506 35-01-M02506_35-01-M02506_47723947</t>
  </si>
  <si>
    <t>07.03.2021 10:51:00</t>
  </si>
  <si>
    <t>07.03.2021 12:36:40</t>
  </si>
  <si>
    <t>K-4583 35-04-K04583_TRAFO K03_65527995</t>
  </si>
  <si>
    <t>07.03.2021 10:52:00</t>
  </si>
  <si>
    <t>07.03.2021 11:15:29</t>
  </si>
  <si>
    <t>M-2904(YATIRIM REZERVE) 35-02-M02904_B_56379715_56379715</t>
  </si>
  <si>
    <t>07.03.2021 10:59:00</t>
  </si>
  <si>
    <t>07.03.2021 12:56:44</t>
  </si>
  <si>
    <t>KÖSEDERE TR-1 35-21-L00124_953359140_953359140</t>
  </si>
  <si>
    <t>07.03.2021 11:14:00</t>
  </si>
  <si>
    <t>K-4012 35-04-K04012_TRAFO-1 K01_2065481</t>
  </si>
  <si>
    <t>07.03.2021 11:04:00</t>
  </si>
  <si>
    <t>07.03.2021 11:11:42</t>
  </si>
  <si>
    <t>07.03.2021 11:13:00</t>
  </si>
  <si>
    <t>07.03.2021 11:15:00</t>
  </si>
  <si>
    <t>KİPA DM 35-26-M00283_HAVAI HAT DM-4 M03_2122331</t>
  </si>
  <si>
    <t>07.03.2021 11:13:20</t>
  </si>
  <si>
    <t>07.03.2021 11:55:26</t>
  </si>
  <si>
    <t>DM-20/02 (DOĞU KABİN) 45-71-M00421_DAĞITIM TRAFOSU M06_2320210</t>
  </si>
  <si>
    <t>07.03.2021 11:14:26</t>
  </si>
  <si>
    <t>07.03.2021 13:30:07</t>
  </si>
  <si>
    <t>TR-79 DEREKENARI 35-19-L00079_956678039_956678039</t>
  </si>
  <si>
    <t>07.03.2021 11:17:00</t>
  </si>
  <si>
    <t>07.03.2021 11:39:49</t>
  </si>
  <si>
    <t>YENİ FOÇA TR-14 35-23-M00014_950419353_950419353</t>
  </si>
  <si>
    <t>07.03.2021 11:20:23</t>
  </si>
  <si>
    <t>07.03.2021 13:53:04</t>
  </si>
  <si>
    <t>AYAZÖREN TR-2 45-77-L00108_945498058_945498058</t>
  </si>
  <si>
    <t>07.03.2021 11:23:32</t>
  </si>
  <si>
    <t>07.03.2021 12:32:21</t>
  </si>
  <si>
    <t>KÖSEDERE TR-1 35-21-L00124_93549744_93549744</t>
  </si>
  <si>
    <t>07.03.2021 11:26:00</t>
  </si>
  <si>
    <t>07.03.2021 11:28:00</t>
  </si>
  <si>
    <t>KARŞIYAKA MAHALLESİ TR-1 35-17-R00008_7691732_56357013_56357013</t>
  </si>
  <si>
    <t>07.03.2021 11:30:10</t>
  </si>
  <si>
    <t>07.03.2021 12:13:38</t>
  </si>
  <si>
    <t>KÖSEDERE TR-1 35-21-L00124_953359124_953359124</t>
  </si>
  <si>
    <t>07.03.2021 11:31:00</t>
  </si>
  <si>
    <t>07.03.2021 11:42:47</t>
  </si>
  <si>
    <t>BULGURCA TR-2 35-22-M00251_955270888_955270888</t>
  </si>
  <si>
    <t>07.03.2021 11:33:37</t>
  </si>
  <si>
    <t>07.03.2021 14:55:21</t>
  </si>
  <si>
    <t>ULUKENT DM-5 35-28-M00005_915126521_915126521</t>
  </si>
  <si>
    <t>07.03.2021 11:34:05</t>
  </si>
  <si>
    <t>07.03.2021 12:25:32</t>
  </si>
  <si>
    <t>KÖSEDERE TR-1 35-21-L00124_953359351_953359351</t>
  </si>
  <si>
    <t>07.03.2021 11:35:00</t>
  </si>
  <si>
    <t>07.03.2021 11:39:00</t>
  </si>
  <si>
    <t>TAHSİN GÜLEÇ SULAMA GRUBU 35-29-L00669_DIREK TIPI TRAFO HUCRESI H01_2097674</t>
  </si>
  <si>
    <t>07.03.2021 11:38:07</t>
  </si>
  <si>
    <t>07.03.2021 14:08:06</t>
  </si>
  <si>
    <t>M-2433 35-03-M02433_35-03-M02433_42585276</t>
  </si>
  <si>
    <t>07.03.2021 11:44:32</t>
  </si>
  <si>
    <t>07.03.2021 12:36:27</t>
  </si>
  <si>
    <t>TR-79 DEREKENARI 35-19-L00079_956665270_956665270</t>
  </si>
  <si>
    <t>07.03.2021 11:45:00</t>
  </si>
  <si>
    <t>07.03.2021 14:41:27</t>
  </si>
  <si>
    <t>ÇUKURALTI M-53 35-25-M00088_C_56355561_56355561</t>
  </si>
  <si>
    <t>07.03.2021 11:46:00</t>
  </si>
  <si>
    <t>07.03.2021 14:01:16</t>
  </si>
  <si>
    <t>KAZANLI TR-4 35-15-L00978_945382947_945382947</t>
  </si>
  <si>
    <t>07.03.2021 11:46:31</t>
  </si>
  <si>
    <t>07.03.2021 13:33:40</t>
  </si>
  <si>
    <t>BOSTANLAR TR-1 45-71-M01594_45-71-M01594_2354656</t>
  </si>
  <si>
    <t>07.03.2021 11:47:10</t>
  </si>
  <si>
    <t>07.03.2021 16:18:26</t>
  </si>
  <si>
    <t>07.03.2021 11:48:00</t>
  </si>
  <si>
    <t>07.03.2021 12:01:21</t>
  </si>
  <si>
    <t>KÖSEDERE TR-1 35-21-L00124_950131847_950131847</t>
  </si>
  <si>
    <t>07.03.2021 11:50:00</t>
  </si>
  <si>
    <t>07.03.2021 12:15:34</t>
  </si>
  <si>
    <t>ULUCAK DM-2/18 35-27-M00943_913408909_913408909</t>
  </si>
  <si>
    <t>07.03.2021 11:51:26</t>
  </si>
  <si>
    <t>07.03.2021 14:05:38</t>
  </si>
  <si>
    <t>07.03.2021 11:57:37</t>
  </si>
  <si>
    <t>07.03.2021 12:03:47</t>
  </si>
  <si>
    <t>DM-2/9(TR-254) 35-19-L00254_956668926_956668926</t>
  </si>
  <si>
    <t>07.03.2021 12:01:15</t>
  </si>
  <si>
    <t>07.03.2021 14:06:37</t>
  </si>
  <si>
    <t>KÖSEDERE TR-1 35-21-L00124_953359347_953359347</t>
  </si>
  <si>
    <t>07.03.2021 12:03:00</t>
  </si>
  <si>
    <t>07.03.2021 12:17:03</t>
  </si>
  <si>
    <t>07.03.2021 12:03:05</t>
  </si>
  <si>
    <t>07.03.2021 12:34:24</t>
  </si>
  <si>
    <t>07.03.2021 12:05:00</t>
  </si>
  <si>
    <t>07.03.2021 12:25:55</t>
  </si>
  <si>
    <t>AHMETBEYLİ M-6 35-22-M00244_955255200_955255200</t>
  </si>
  <si>
    <t>07.03.2021 12:06:31</t>
  </si>
  <si>
    <t>07.03.2021 13:50:17</t>
  </si>
  <si>
    <t>07.03.2021 12:08:00</t>
  </si>
  <si>
    <t>07.03.2021 12:28:00</t>
  </si>
  <si>
    <t>DM-20 45-71-M00273_TR-89 ÇAPRA M04_2306458</t>
  </si>
  <si>
    <t>07.03.2021 12:11:52</t>
  </si>
  <si>
    <t>07.03.2021 15:45:26</t>
  </si>
  <si>
    <t>DAĞKIZILCA-1 35-26-M00499_949853485_949853485</t>
  </si>
  <si>
    <t>07.03.2021 12:23:02</t>
  </si>
  <si>
    <t>07.03.2021 14:41:47</t>
  </si>
  <si>
    <t>KÖSEDERE TR-1 35-21-L00124_953359194_953359194</t>
  </si>
  <si>
    <t>07.03.2021 12:24:00</t>
  </si>
  <si>
    <t>07.03.2021 12:40:51</t>
  </si>
  <si>
    <t>K-1901 35-10-K01901_913485305_913485305</t>
  </si>
  <si>
    <t>07.03.2021 12:29:21</t>
  </si>
  <si>
    <t>07.03.2021 13:15:30</t>
  </si>
  <si>
    <t>K-786 35-01-K00786_911870860_911870860</t>
  </si>
  <si>
    <t>07.03.2021 12:29:32</t>
  </si>
  <si>
    <t>07.03.2021 13:32:19</t>
  </si>
  <si>
    <t>SÜLEYMANLI TR-10 45-72-L00304_956526707_956526707</t>
  </si>
  <si>
    <t>07.03.2021 12:32:08</t>
  </si>
  <si>
    <t>07.03.2021 13:43:13</t>
  </si>
  <si>
    <t>KÖSEDERE TR-2 35-21-L00125_953359252_953359252</t>
  </si>
  <si>
    <t>07.03.2021 12:34:00</t>
  </si>
  <si>
    <t>07.03.2021 12:45:04</t>
  </si>
  <si>
    <t>KÖSEDERE TR-2 35-21-L00125_953359428_953359428</t>
  </si>
  <si>
    <t>07.03.2021 12:35:00</t>
  </si>
  <si>
    <t>07.03.2021 12:48:40</t>
  </si>
  <si>
    <t>07.03.2021 12:37:00</t>
  </si>
  <si>
    <t>07.03.2021 13:42:11</t>
  </si>
  <si>
    <t>07.03.2021 12:38:00</t>
  </si>
  <si>
    <t>07.03.2021 12:59:59</t>
  </si>
  <si>
    <t>K-4222 35-02-K04222_A_56378794_56378794</t>
  </si>
  <si>
    <t>07.03.2021 12:39:56</t>
  </si>
  <si>
    <t>07.03.2021 14:45:19</t>
  </si>
  <si>
    <t>TR-272 FETHİ KURTGÖZ ÖZEL 45-80-M02727Ö_45-80-M02727Ö_2363836</t>
  </si>
  <si>
    <t>07.03.2021 12:43:57</t>
  </si>
  <si>
    <t>07.03.2021 14:39:12</t>
  </si>
  <si>
    <t>TR-253 35-19-M00253_956670978_956670978</t>
  </si>
  <si>
    <t>07.03.2021 12:44:03</t>
  </si>
  <si>
    <t>07.03.2021 13:48:52</t>
  </si>
  <si>
    <t>DEMİRCİ MAH. TR-5C 45-74-M00153_A_56354350_56354350</t>
  </si>
  <si>
    <t>07.03.2021 12:45:00</t>
  </si>
  <si>
    <t>07.03.2021 13:38:43</t>
  </si>
  <si>
    <t>M-510 GEÇİT 35-02-M00510_M-313 M04_74190008</t>
  </si>
  <si>
    <t>07.03.2021 12:46:17</t>
  </si>
  <si>
    <t>07.03.2021 13:03:00</t>
  </si>
  <si>
    <t>SAKARLI KÖK 45-76-M00046_KOCAİSKAN M03_72214509</t>
  </si>
  <si>
    <t>07.03.2021 12:48:27</t>
  </si>
  <si>
    <t>07.03.2021 12:49:21</t>
  </si>
  <si>
    <t>ŞERİTLİ BAKACAK TR 45-77-L00235_945491873_945491873</t>
  </si>
  <si>
    <t>07.03.2021 12:53:11</t>
  </si>
  <si>
    <t>07.03.2021 14:47:49</t>
  </si>
  <si>
    <t>SARICALAR TOPRAK SULAMA TR-3 35-16-M00299_DIREK TIPI TRAFO HUCRESI H01_2040440</t>
  </si>
  <si>
    <t>07.03.2021 12:55:11</t>
  </si>
  <si>
    <t>07.03.2021 16:27:56</t>
  </si>
  <si>
    <t>SARIPINAR TR-6 45-73-M00573_945655109_945655109</t>
  </si>
  <si>
    <t>07.03.2021 13:02:55</t>
  </si>
  <si>
    <t>07.03.2021 15:33:47</t>
  </si>
  <si>
    <t>K-1128 35-03-K01128_B_56375874_56375874</t>
  </si>
  <si>
    <t>07.03.2021 13:03:10</t>
  </si>
  <si>
    <t>07.03.2021 14:05:04</t>
  </si>
  <si>
    <t>HÜSEYİN DAĞLI SULAMA GRUBU 35-29-M00292_A_56373865_56373865</t>
  </si>
  <si>
    <t>07.03.2021 13:03:15</t>
  </si>
  <si>
    <t>07.03.2021 14:45:15</t>
  </si>
  <si>
    <t>M-1033 35-04-M01033_F F1B_5835447</t>
  </si>
  <si>
    <t>07.03.2021 13:03:22</t>
  </si>
  <si>
    <t>07.03.2021 13:51:14</t>
  </si>
  <si>
    <t>KÖSEDERE TR-1 35-21-L00124_953359365_953359365</t>
  </si>
  <si>
    <t>07.03.2021 13:04:00</t>
  </si>
  <si>
    <t>07.03.2021 13:46:33</t>
  </si>
  <si>
    <t>M-313 35-02-M00313_M-1563 M03_2323988</t>
  </si>
  <si>
    <t>07.03.2021 13:07:15</t>
  </si>
  <si>
    <t>07.03.2021 13:27:32</t>
  </si>
  <si>
    <t>K-2701 35-03-K02701_910685737_910685737</t>
  </si>
  <si>
    <t>07.03.2021 13:12:20</t>
  </si>
  <si>
    <t>07.03.2021 14:53:58</t>
  </si>
  <si>
    <t>BADEMBÜKÜ TR-1 35-21-L00075_976840958_976840958</t>
  </si>
  <si>
    <t>07.03.2021 13:12:39</t>
  </si>
  <si>
    <t>07.03.2021 20:01:03</t>
  </si>
  <si>
    <t>PAYAMLI M-21 35-25-M00171_DIREK TIPI TRAFO HUCRESI H01_2077827</t>
  </si>
  <si>
    <t>07.03.2021 13:17:34</t>
  </si>
  <si>
    <t>07.03.2021 15:33:15</t>
  </si>
  <si>
    <t>07.03.2021 13:21:12</t>
  </si>
  <si>
    <t>07.03.2021 19:18:52</t>
  </si>
  <si>
    <t>EMİRALEM TR-5 35-28-M00501_C_56359549_56359549</t>
  </si>
  <si>
    <t>07.03.2021 13:28:00</t>
  </si>
  <si>
    <t>07.03.2021 14:22:00</t>
  </si>
  <si>
    <t>K-1024 35-01-K01024_C_56377909_56377909</t>
  </si>
  <si>
    <t>07.03.2021 13:33:35</t>
  </si>
  <si>
    <t>07.03.2021 15:52:23</t>
  </si>
  <si>
    <t>BOZDAĞ TR-2 35-15-L00310_93534904_93534904</t>
  </si>
  <si>
    <t>07.03.2021 13:34:26</t>
  </si>
  <si>
    <t>07.03.2021 15:44:26</t>
  </si>
  <si>
    <t>TR-56 35-17-M00056_HASTANE M01_66228471</t>
  </si>
  <si>
    <t>07.03.2021 13:36:00</t>
  </si>
  <si>
    <t>07.03.2021 16:32:48</t>
  </si>
  <si>
    <t>LÜTFİYE TR-1 45-80-M00131_93561953_93561953</t>
  </si>
  <si>
    <t>07.03.2021 13:38:31</t>
  </si>
  <si>
    <t>07.03.2021 15:49:51</t>
  </si>
  <si>
    <t>MEMİŞ KİRLİ SULAMA GRUBU TR 35-27-M00509_35-27-M00509_2369449</t>
  </si>
  <si>
    <t>07.03.2021 13:39:00</t>
  </si>
  <si>
    <t>07.03.2021 15:07:37</t>
  </si>
  <si>
    <t>BORNOVA TM 35-02-A00005_SİRGELİ K08_2308108</t>
  </si>
  <si>
    <t>07.03.2021 13:48:47</t>
  </si>
  <si>
    <t>07.03.2021 14:29:40</t>
  </si>
  <si>
    <t>K-499 35-01-K00499_912416729_912416729</t>
  </si>
  <si>
    <t>07.03.2021 13:52:24</t>
  </si>
  <si>
    <t>07.03.2021 16:43:25</t>
  </si>
  <si>
    <t>VEZİROĞLU TARIMSAL SULAMA GRUBU 45-71-M00971_44420043_56386731_56386731</t>
  </si>
  <si>
    <t>07.03.2021 13:58:54</t>
  </si>
  <si>
    <t>07.03.2021 15:32:20</t>
  </si>
  <si>
    <t>TİRE TR-2 35-29-M00465_950340450_950340450</t>
  </si>
  <si>
    <t>07.03.2021 13:58:55</t>
  </si>
  <si>
    <t>07.03.2021 15:51:54</t>
  </si>
  <si>
    <t>07.03.2021 14:06:54</t>
  </si>
  <si>
    <t>07.03.2021 14:45:54</t>
  </si>
  <si>
    <t>YENİ LİMAN TR-2 35-21-L00051_953357505_953357505</t>
  </si>
  <si>
    <t>07.03.2021 14:07:41</t>
  </si>
  <si>
    <t>07.03.2021 18:18:19</t>
  </si>
  <si>
    <t>GÜZELBAHÇE İM 35-10-A00001_TR-1 10.5-K03 K03_2052987</t>
  </si>
  <si>
    <t>07.03.2021 14:15:51</t>
  </si>
  <si>
    <t>07.03.2021 14:18:31</t>
  </si>
  <si>
    <t>YAŞAR SÖKELİOĞLU-1 35-20-L00099_9752189_56360399_56360399</t>
  </si>
  <si>
    <t>07.03.2021 14:18:17</t>
  </si>
  <si>
    <t>07.03.2021 18:14:27</t>
  </si>
  <si>
    <t>07.03.2021 14:23:07</t>
  </si>
  <si>
    <t>07.03.2021 15:00:00</t>
  </si>
  <si>
    <t>TR-115 35-26-M00115__56359053_56359053</t>
  </si>
  <si>
    <t>07.03.2021 14:27:00</t>
  </si>
  <si>
    <t>07.03.2021 15:11:17</t>
  </si>
  <si>
    <t>TR-125 ZEYTİNALANI 35-19-L00125_956693315_956693315</t>
  </si>
  <si>
    <t>07.03.2021 14:28:08</t>
  </si>
  <si>
    <t>07.03.2021 15:23:47</t>
  </si>
  <si>
    <t>K-2883 35-03-K02883_B_56362914_56362914</t>
  </si>
  <si>
    <t>07.03.2021 14:29:18</t>
  </si>
  <si>
    <t>07.03.2021 16:26:33</t>
  </si>
  <si>
    <t>BAHÇELİ TR-2 45-73-M00433_C_56400896_56400896</t>
  </si>
  <si>
    <t>07.03.2021 14:31:13</t>
  </si>
  <si>
    <t>07.03.2021 19:41:46</t>
  </si>
  <si>
    <t>TR-84 35-19-L00084_950277461_950277461</t>
  </si>
  <si>
    <t>07.03.2021 14:33:00</t>
  </si>
  <si>
    <t>07.03.2021 17:44:22</t>
  </si>
  <si>
    <t>MADEN KÖK 45-83-M00128_CAMBAZLI KÖK M04_47316673</t>
  </si>
  <si>
    <t>07.03.2021 14:36:18</t>
  </si>
  <si>
    <t>07.03.2021 16:44:56</t>
  </si>
  <si>
    <t>TR-1 5/2 35-20-L00368_93544660_93544660</t>
  </si>
  <si>
    <t>07.03.2021 14:37:24</t>
  </si>
  <si>
    <t>07.03.2021 20:05:59</t>
  </si>
  <si>
    <t>DM 1-2/5 35-29-L00062_48309828 DM1/B4B_48316390</t>
  </si>
  <si>
    <t>07.03.2021 14:39:19</t>
  </si>
  <si>
    <t>07.03.2021 15:37:12</t>
  </si>
  <si>
    <t>07.03.2021 14:44:00</t>
  </si>
  <si>
    <t>07.03.2021 16:40:46</t>
  </si>
  <si>
    <t>KAPAKLI DM 45-72-M00309_RAHMİYE-1 TARIMSAL SULAMA M06_2311316</t>
  </si>
  <si>
    <t>07.03.2021 14:48:00</t>
  </si>
  <si>
    <t>07.03.2021 23:22:49</t>
  </si>
  <si>
    <t>DM-4/6 35-26-M00799__56359865_56359865</t>
  </si>
  <si>
    <t>07.03.2021 14:48:12</t>
  </si>
  <si>
    <t>07.03.2021 15:09:05</t>
  </si>
  <si>
    <t>OVACIK TR-1 35-31-L00151_47822047_56352999_56352999</t>
  </si>
  <si>
    <t>07.03.2021 14:50:33</t>
  </si>
  <si>
    <t>07.03.2021 17:39:49</t>
  </si>
  <si>
    <t>ÇETİN ALTINDAĞ SULAMA TR 45-71-M01463_45-71-M01463_2372113</t>
  </si>
  <si>
    <t>07.03.2021 14:51:40</t>
  </si>
  <si>
    <t>07.03.2021 18:27:15</t>
  </si>
  <si>
    <t>DM-7/1A 45-71-M02005_A DM5/05&amp;A2_5971985</t>
  </si>
  <si>
    <t>07.03.2021 14:57:20</t>
  </si>
  <si>
    <t>07.03.2021 18:24:06</t>
  </si>
  <si>
    <t>M-2127 35-03-M02127_6353792_56366366_56366366</t>
  </si>
  <si>
    <t>07.03.2021 15:10:01</t>
  </si>
  <si>
    <t>07.03.2021 16:14:20</t>
  </si>
  <si>
    <t>ELDELEK TR-2 45-78-L00601_953277336_953277336</t>
  </si>
  <si>
    <t>07.03.2021 15:19:32</t>
  </si>
  <si>
    <t>07.03.2021 16:25:09</t>
  </si>
  <si>
    <t>GÜLBAHÇE TR-1 45-71-M00184_BAĞYOLU TR-1 M03_72255579</t>
  </si>
  <si>
    <t>07.03.2021 15:30:17</t>
  </si>
  <si>
    <t>07.03.2021 15:53:00</t>
  </si>
  <si>
    <t>TR-136 35-26-M00136_C_56358693_56358693</t>
  </si>
  <si>
    <t>07.03.2021 15:38:46</t>
  </si>
  <si>
    <t>07.03.2021 16:46:02</t>
  </si>
  <si>
    <t>KILCANLAR OVALILAR TR-1 45-75-M00127_DIREK TIPI TRAFO HUCRESI H01_2088373</t>
  </si>
  <si>
    <t>07.03.2021 15:42:07</t>
  </si>
  <si>
    <t>07.03.2021 17:23:07</t>
  </si>
  <si>
    <t>07.03.2021 15:42:47</t>
  </si>
  <si>
    <t>07.03.2021 18:49:23</t>
  </si>
  <si>
    <t>AKHİSAR İM 45-72-A00001_TR-1/43 M13_2308508</t>
  </si>
  <si>
    <t>07.03.2021 15:45:11</t>
  </si>
  <si>
    <t>07.03.2021 16:01:00</t>
  </si>
  <si>
    <t>TR-142 35-26-M00142_6639160_56359753_56359753</t>
  </si>
  <si>
    <t>07.03.2021 15:54:25</t>
  </si>
  <si>
    <t>07.03.2021 16:27:24</t>
  </si>
  <si>
    <t>FIRDAMLAR TR-1 45-76-M00164_DIREK TIPI TRAFO HUCRESI H01_2084917</t>
  </si>
  <si>
    <t>07.03.2021 16:07:51</t>
  </si>
  <si>
    <t>07.03.2021 18:28:36</t>
  </si>
  <si>
    <t>DM-1/26 35-29-M00026_35-29-M00026_72201525</t>
  </si>
  <si>
    <t>07.03.2021 16:08:07</t>
  </si>
  <si>
    <t>07.03.2021 18:57:02</t>
  </si>
  <si>
    <t>TR-50 45-78-L00050_942121722_942121722</t>
  </si>
  <si>
    <t>07.03.2021 16:10:27</t>
  </si>
  <si>
    <t>07.03.2021 17:09:30</t>
  </si>
  <si>
    <t>DM02/TR03 ŞEYH CAMİİ 45-73-M00021_945682906_945682906</t>
  </si>
  <si>
    <t>07.03.2021 16:12:00</t>
  </si>
  <si>
    <t>07.03.2021 17:01:30</t>
  </si>
  <si>
    <t>M-1474 35-02-M01474_99929476_99929476</t>
  </si>
  <si>
    <t>07.03.2021 16:16:25</t>
  </si>
  <si>
    <t>07.03.2021 18:27:13</t>
  </si>
  <si>
    <t>KAVACIK TR-1 45-77-M00001_C_56384588_56384588</t>
  </si>
  <si>
    <t>07.03.2021 16:18:34</t>
  </si>
  <si>
    <t>07.03.2021 16:57:35</t>
  </si>
  <si>
    <t>DM-2/33 (VALİ PARKI) 45-71-M00533_A_56404341_56404341</t>
  </si>
  <si>
    <t>07.03.2021 16:18:59</t>
  </si>
  <si>
    <t>07.03.2021 18:09:53</t>
  </si>
  <si>
    <t>SİYEKLİ KÖK 45-71-M00185_MALDAN M05_72256924</t>
  </si>
  <si>
    <t>07.03.2021 16:22:54</t>
  </si>
  <si>
    <t>07.03.2021 16:32:21</t>
  </si>
  <si>
    <t>TR-106 35-26-M00106_6972263 f01_5920822</t>
  </si>
  <si>
    <t>07.03.2021 16:27:27</t>
  </si>
  <si>
    <t>07.03.2021 17:04:18</t>
  </si>
  <si>
    <t>TR-1/79 45-72-M00079_956480913_956480913</t>
  </si>
  <si>
    <t>07.03.2021 16:27:31</t>
  </si>
  <si>
    <t>07.03.2021 17:22:17</t>
  </si>
  <si>
    <t>KARGIN KÖK 45-71-M00095_HatBaşıAyırıcı_53134727 M07_53134727</t>
  </si>
  <si>
    <t>07.03.2021 16:29:17</t>
  </si>
  <si>
    <t>07.03.2021 16:29:37</t>
  </si>
  <si>
    <t>07.03.2021 16:35:37</t>
  </si>
  <si>
    <t>07.03.2021 17:30:22</t>
  </si>
  <si>
    <t>L-292 35-18-L00292_950431043_950431043</t>
  </si>
  <si>
    <t>07.03.2021 16:36:32</t>
  </si>
  <si>
    <t>07.03.2021 17:35:45</t>
  </si>
  <si>
    <t>ALABAŞ TR-10 35-15-L00129_B_56406700_56406700</t>
  </si>
  <si>
    <t>07.03.2021 16:42:34</t>
  </si>
  <si>
    <t>07.03.2021 18:13:46</t>
  </si>
  <si>
    <t>YONCAKÖY TR-3 35-13-L00074_E E-3_5961899</t>
  </si>
  <si>
    <t>07.03.2021 16:44:39</t>
  </si>
  <si>
    <t>07.03.2021 21:47:36</t>
  </si>
  <si>
    <t>L-100 BELKENT 35-18-L00100_950442211_950442211</t>
  </si>
  <si>
    <t>07.03.2021 16:46:00</t>
  </si>
  <si>
    <t>07.03.2021 17:59:55</t>
  </si>
  <si>
    <t>L-83 35-14-L00083_11291603_56354531_56354531</t>
  </si>
  <si>
    <t>07.03.2021 16:46:45</t>
  </si>
  <si>
    <t>07.03.2021 17:55:16</t>
  </si>
  <si>
    <t>ÖZBEK DM (TR-315) 35-19-M00044_956663299_956663299</t>
  </si>
  <si>
    <t>07.03.2021 16:47:01</t>
  </si>
  <si>
    <t>07.03.2021 19:51:05</t>
  </si>
  <si>
    <t>K-165 35-03-K00165_35-03-K00165_41938729</t>
  </si>
  <si>
    <t>07.03.2021 16:51:26</t>
  </si>
  <si>
    <t>07.03.2021 17:37:31</t>
  </si>
  <si>
    <t>M-2747 35-01-M02747_35-01-M02747_72058042</t>
  </si>
  <si>
    <t>07.03.2021 17:03:00</t>
  </si>
  <si>
    <t>08.03.2021 03:14:07</t>
  </si>
  <si>
    <t>SANCAKLI BOZKÖY KÖK 45-71-M00087_İĞDECİK M01_61320839</t>
  </si>
  <si>
    <t>07.03.2021 17:03:17</t>
  </si>
  <si>
    <t>07.03.2021 17:57:00</t>
  </si>
  <si>
    <t>07.03.2021 17:12:59</t>
  </si>
  <si>
    <t>07.03.2021 17:44:40</t>
  </si>
  <si>
    <t>07.03.2021 17:14:55</t>
  </si>
  <si>
    <t>07.03.2021 17:59:43</t>
  </si>
  <si>
    <t>KARŞIYAKA MAHALLESİ TR-1 35-17-R00008_5660284_56357012_56357012</t>
  </si>
  <si>
    <t>07.03.2021 17:15:41</t>
  </si>
  <si>
    <t>07.03.2021 18:26:43</t>
  </si>
  <si>
    <t>HÜSNÜ MOLA SULAMA TR 45-71-M01342_43117804_56352455_56352455</t>
  </si>
  <si>
    <t>07.03.2021 17:28:10</t>
  </si>
  <si>
    <t>08.03.2021 04:33:02</t>
  </si>
  <si>
    <t>ÇIRPI İM 35-20-A00002_HatBaşıAyırıcı_53138500 M10_53138500</t>
  </si>
  <si>
    <t>07.03.2021 17:37:11</t>
  </si>
  <si>
    <t>07.03.2021 19:07:25</t>
  </si>
  <si>
    <t>SAKARLI KÖK 45-76-M00046_KOCAİSKAN M03_72214545</t>
  </si>
  <si>
    <t>07.03.2021 17:43:01</t>
  </si>
  <si>
    <t>07.03.2021 18:32:49</t>
  </si>
  <si>
    <t>ULUCAK DM-2/17 35-27-M00859_942860669_942860669</t>
  </si>
  <si>
    <t>07.03.2021 17:45:34</t>
  </si>
  <si>
    <t>07.03.2021 20:24:06</t>
  </si>
  <si>
    <t>PİYADELER KÖK 45-73-M00136_PİYADELER M01_66674818</t>
  </si>
  <si>
    <t>07.03.2021 17:50:35</t>
  </si>
  <si>
    <t>07.03.2021 18:22:38</t>
  </si>
  <si>
    <t>OSMANCALI KÖYÜ TR-1 45-71-M01720_43170615_56385310_56385310</t>
  </si>
  <si>
    <t>07.03.2021 17:50:47</t>
  </si>
  <si>
    <t>07.03.2021 23:14:56</t>
  </si>
  <si>
    <t>OĞLANANASI TR-10 35-22-M00263_955270204_955270204</t>
  </si>
  <si>
    <t>07.03.2021 18:06:56</t>
  </si>
  <si>
    <t>07.03.2021 18:51:55</t>
  </si>
  <si>
    <t>07.03.2021 18:08:47</t>
  </si>
  <si>
    <t>DM-1/26 35-29-M00026_49189180_56407949_56407949</t>
  </si>
  <si>
    <t>07.03.2021 18:10:10</t>
  </si>
  <si>
    <t>07.03.2021 19:09:42</t>
  </si>
  <si>
    <t>KAPAKLI DM 45-72-M00309_KAYIŞLAR M09_2322957</t>
  </si>
  <si>
    <t>07.03.2021 18:12:16</t>
  </si>
  <si>
    <t>07.03.2021 20:14:43</t>
  </si>
  <si>
    <t>07.03.2021 18:12:47</t>
  </si>
  <si>
    <t>07.03.2021 21:44:08</t>
  </si>
  <si>
    <t>07.03.2021 18:22:47</t>
  </si>
  <si>
    <t>07.03.2021 20:44:00</t>
  </si>
  <si>
    <t>TR-36 35-15-M00036_950366577_950366577</t>
  </si>
  <si>
    <t>07.03.2021 18:30:40</t>
  </si>
  <si>
    <t>07.03.2021 21:12:14</t>
  </si>
  <si>
    <t>L-231 35-18-L00231_950440542_950440542</t>
  </si>
  <si>
    <t>07.03.2021 18:37:04</t>
  </si>
  <si>
    <t>07.03.2021 19:19:21</t>
  </si>
  <si>
    <t>ÜÇPINAR DM 45-71-M00183_PELİTALAN M03_72249125</t>
  </si>
  <si>
    <t>07.03.2021 18:40:27</t>
  </si>
  <si>
    <t>07.03.2021 18:47:36</t>
  </si>
  <si>
    <t>TR-75 35-16-L00075_953347727_953347727</t>
  </si>
  <si>
    <t>07.03.2021 18:45:59</t>
  </si>
  <si>
    <t>07.03.2021 20:49:16</t>
  </si>
  <si>
    <t>TR-167 35-26-M00167_915190261_915190261</t>
  </si>
  <si>
    <t>07.03.2021 18:50:28</t>
  </si>
  <si>
    <t>07.03.2021 20:20:16</t>
  </si>
  <si>
    <t>DM-2/35 (VERİCİLER) 45-71-M00531_45-71-M00531_2369472</t>
  </si>
  <si>
    <t>07.03.2021 18:53:01</t>
  </si>
  <si>
    <t>07.03.2021 20:02:38</t>
  </si>
  <si>
    <t>TR-54 35-30-L00054_955333375_955333375</t>
  </si>
  <si>
    <t>07.03.2021 18:54:47</t>
  </si>
  <si>
    <t>07.03.2021 20:29:15</t>
  </si>
  <si>
    <t>TAYTAN TR-1 KÖK 45-78-M00305_TAYTAN MERKEZ ÇIKIŞ M01_65651002</t>
  </si>
  <si>
    <t>07.03.2021 19:09:46</t>
  </si>
  <si>
    <t>07.03.2021 19:52:08</t>
  </si>
  <si>
    <t>07.03.2021 19:11:21</t>
  </si>
  <si>
    <t>07.03.2021 21:03:30</t>
  </si>
  <si>
    <t>KEMALİYE DM (TR-1) 45-73-M00150_AKKEÇİLİ ÇIKIŞ M01_66715918</t>
  </si>
  <si>
    <t>07.03.2021 19:24:50</t>
  </si>
  <si>
    <t>07.03.2021 19:59:28</t>
  </si>
  <si>
    <t>L-332 SERKANKENT 35-18-L00332_950466768_950466768</t>
  </si>
  <si>
    <t>07.03.2021 19:25:39</t>
  </si>
  <si>
    <t>07.03.2021 21:04:20</t>
  </si>
  <si>
    <t>ELDELEK TR-2 45-78-L00601_953277419_953277419</t>
  </si>
  <si>
    <t>07.03.2021 19:26:10</t>
  </si>
  <si>
    <t>07.03.2021 20:44:41</t>
  </si>
  <si>
    <t>TR-94 35-15-M00094_950359240_950359240</t>
  </si>
  <si>
    <t>07.03.2021 19:30:51</t>
  </si>
  <si>
    <t>07.03.2021 23:50:18</t>
  </si>
  <si>
    <t>07.03.2021 19:38:00</t>
  </si>
  <si>
    <t>07.03.2021 20:15:41</t>
  </si>
  <si>
    <t>FIRINLI TR-2 35-20-L00090_955199242_955199242</t>
  </si>
  <si>
    <t>07.03.2021 19:38:34</t>
  </si>
  <si>
    <t>07.03.2021 21:20:32</t>
  </si>
  <si>
    <t>07.03.2021 19:48:51</t>
  </si>
  <si>
    <t>07.03.2021 20:03:00</t>
  </si>
  <si>
    <t>ÇUKURALTI M-41 (ÖZKENT) 35-25-M00080_915019210_915019210</t>
  </si>
  <si>
    <t>07.03.2021 19:49:05</t>
  </si>
  <si>
    <t>07.03.2021 21:38:19</t>
  </si>
  <si>
    <t>TR-139 ERİNCİKLER 35-19-L00139_942865493_942865493</t>
  </si>
  <si>
    <t>07.03.2021 20:05:00</t>
  </si>
  <si>
    <t>07.03.2021 20:41:35</t>
  </si>
  <si>
    <t>K-548 35-01-K00548_911346594_911346594</t>
  </si>
  <si>
    <t>07.03.2021 20:15:44</t>
  </si>
  <si>
    <t>07.03.2021 20:53:14</t>
  </si>
  <si>
    <t>SANDIÇAY TR-1 35-22-M00265_C_56355527_56355527</t>
  </si>
  <si>
    <t>07.03.2021 20:38:16</t>
  </si>
  <si>
    <t>07.03.2021 22:15:21</t>
  </si>
  <si>
    <t>M-1199 35-10-M01199_915045381_915045381</t>
  </si>
  <si>
    <t>07.03.2021 20:40:29</t>
  </si>
  <si>
    <t>07.03.2021 21:11:58</t>
  </si>
  <si>
    <t>TR-2/8 45-83-L00008_48078090_56386841_56386841</t>
  </si>
  <si>
    <t>07.03.2021 20:57:01</t>
  </si>
  <si>
    <t>07.03.2021 22:55:26</t>
  </si>
  <si>
    <t>_B_56365887_56365887</t>
  </si>
  <si>
    <t>07.03.2021 21:09:38</t>
  </si>
  <si>
    <t>07.03.2021 22:24:15</t>
  </si>
  <si>
    <t>K-1024 35-01-K01024_A_60984285_60984285</t>
  </si>
  <si>
    <t>07.03.2021 21:17:29</t>
  </si>
  <si>
    <t>07.03.2021 21:53:01</t>
  </si>
  <si>
    <t>YAĞCILAR TR-3 45-71-M01442_C_56401671_56401671</t>
  </si>
  <si>
    <t>07.03.2021 21:20:48</t>
  </si>
  <si>
    <t>08.03.2021 04:23:36</t>
  </si>
  <si>
    <t>MORDOĞAN TR-23 35-21-L00152_948729380_948729380</t>
  </si>
  <si>
    <t>07.03.2021 21:31:37</t>
  </si>
  <si>
    <t>07.03.2021 23:32:37</t>
  </si>
  <si>
    <t>GÜLBAHÇE TR-16 (KARAPINAR) 35-19-L00042_949854469_949854469</t>
  </si>
  <si>
    <t>07.03.2021 22:14:13</t>
  </si>
  <si>
    <t>08.03.2021 01:09:07</t>
  </si>
  <si>
    <t>M-1988 35-09-M01988_D k1951 d1b_5888259</t>
  </si>
  <si>
    <t>07.03.2021 22:18:06</t>
  </si>
  <si>
    <t>08.03.2021 00:04:34</t>
  </si>
  <si>
    <t>07.03.2021 22:56:07</t>
  </si>
  <si>
    <t>07.03.2021 23:36:44</t>
  </si>
  <si>
    <t>SELENDİ TR-17 45-81-M00017_945626214_945626214</t>
  </si>
  <si>
    <t>07.03.2021 23:32:43</t>
  </si>
  <si>
    <t>08.03.2021 01:32:00</t>
  </si>
  <si>
    <t>08.03.2021 00:42:00</t>
  </si>
  <si>
    <t>08.03.2021 03:11:47</t>
  </si>
  <si>
    <t>ÇUKURALTI M-42 (ÖZKENT-2) 35-25-M00081_955269227_955269227</t>
  </si>
  <si>
    <t>08.03.2021 01:12:13</t>
  </si>
  <si>
    <t>08.03.2021 02:22:06</t>
  </si>
  <si>
    <t>K-579 35-02-K00579_K-4158 K02_2053819</t>
  </si>
  <si>
    <t>08.03.2021 02:31:00</t>
  </si>
  <si>
    <t>08.03.2021 02:46:02</t>
  </si>
  <si>
    <t>08.03.2021 02:31:56</t>
  </si>
  <si>
    <t>08.03.2021 05:38:43</t>
  </si>
  <si>
    <t>TATAR DM 35-19-M00256_ALAÇATI-1 ÇIKIŞ M12_2053774</t>
  </si>
  <si>
    <t>08.03.2021 02:56:57</t>
  </si>
  <si>
    <t>08.03.2021 04:25:00</t>
  </si>
  <si>
    <t>KARABAĞLAR TM 35-01-A00012_TR-C K35_2310507</t>
  </si>
  <si>
    <t>08.03.2021 03:00:00</t>
  </si>
  <si>
    <t>08.03.2021 03:21:29</t>
  </si>
  <si>
    <t>BİRGİ KÖK 35-19-M00041_KÖYLER M03_72152144</t>
  </si>
  <si>
    <t>08.03.2021 04:37:00</t>
  </si>
  <si>
    <t>08.03.2021 06:25:53</t>
  </si>
  <si>
    <t>CELENGÖZ MAH. TR 45-77-L00221_A_56387438_56387438</t>
  </si>
  <si>
    <t>08.03.2021 04:38:20</t>
  </si>
  <si>
    <t>08.03.2021 05:34:52</t>
  </si>
  <si>
    <t>M-1759 35-01-M01759_A a1_5902803</t>
  </si>
  <si>
    <t>08.03.2021 05:18:41</t>
  </si>
  <si>
    <t>08.03.2021 08:57:23</t>
  </si>
  <si>
    <t>TR-19 (M-719) 35-30-M00719_955299216_955299216</t>
  </si>
  <si>
    <t>08.03.2021 05:21:43</t>
  </si>
  <si>
    <t>08.03.2021 11:18:18</t>
  </si>
  <si>
    <t>BARBAROS TR-1 35-19-M00199_DIREK TIPI TRAFO HUCRESI H01_2057021</t>
  </si>
  <si>
    <t>08.03.2021 07:23:10</t>
  </si>
  <si>
    <t>08.03.2021 11:18:36</t>
  </si>
  <si>
    <t>08.03.2021 07:37:35</t>
  </si>
  <si>
    <t>08.03.2021 08:18:59</t>
  </si>
  <si>
    <t>KARŞIYAKA GIS TM 35-04-A00002_Karşıyaka-18 K32_2309959</t>
  </si>
  <si>
    <t>08.03.2021 07:46:27</t>
  </si>
  <si>
    <t>08.03.2021 08:43:42</t>
  </si>
  <si>
    <t>08.03.2021 07:50:18</t>
  </si>
  <si>
    <t>08.03.2021 07:50:48</t>
  </si>
  <si>
    <t>08.03.2021 08:08:18</t>
  </si>
  <si>
    <t>08.03.2021 08:57:06</t>
  </si>
  <si>
    <t>M-286 35-02-M00286_A_56355842_56355842</t>
  </si>
  <si>
    <t>08.03.2021 08:18:55</t>
  </si>
  <si>
    <t>08.03.2021 09:59:50</t>
  </si>
  <si>
    <t>MURADİYE DM 45-71-M00006_BAĞ YOLU GİRİŞ M01_2077021</t>
  </si>
  <si>
    <t>08.03.2021 08:23:38</t>
  </si>
  <si>
    <t>08.03.2021 08:58:08</t>
  </si>
  <si>
    <t>PAYAMLI M-27 (SAKIZAĞACI KÖK) 35-25-M00188_M-26/M-28/DERYA SİTESİ M02_72070682</t>
  </si>
  <si>
    <t>08.03.2021 08:36:30</t>
  </si>
  <si>
    <t>08.03.2021 09:30:35</t>
  </si>
  <si>
    <t>L-231 35-18-L00231_950440514_950440514</t>
  </si>
  <si>
    <t>08.03.2021 08:39:05</t>
  </si>
  <si>
    <t>08.03.2021 12:51:50</t>
  </si>
  <si>
    <t>DM-1/04 45-71-M00017_B_56404378_56404378</t>
  </si>
  <si>
    <t>08.03.2021 08:48:33</t>
  </si>
  <si>
    <t>08.03.2021 11:00:18</t>
  </si>
  <si>
    <t>DENİZGİREN TR-2 35-21-L00080_C_56354136_56354136</t>
  </si>
  <si>
    <t>08.03.2021 08:54:00</t>
  </si>
  <si>
    <t>08.03.2021 11:46:34</t>
  </si>
  <si>
    <t>TR-97 35-16-L00097_953347739_953347739</t>
  </si>
  <si>
    <t>08.03.2021 08:57:32</t>
  </si>
  <si>
    <t>08.03.2021 09:57:07</t>
  </si>
  <si>
    <t>TR-19 35-27-M00019_TR-13 M04_66136568</t>
  </si>
  <si>
    <t>08.03.2021 08:58:39</t>
  </si>
  <si>
    <t>08.03.2021 12:51:59</t>
  </si>
  <si>
    <t>08.03.2021 09:00:21</t>
  </si>
  <si>
    <t>08.03.2021 17:58:29</t>
  </si>
  <si>
    <t>TR-95 45-78-L00095__72374667_72374667</t>
  </si>
  <si>
    <t>08.03.2021 09:00:44</t>
  </si>
  <si>
    <t>08.03.2021 09:52:59</t>
  </si>
  <si>
    <t>K-258 35-01-K00258_D_56376769_56376769</t>
  </si>
  <si>
    <t>08.03.2021 09:02:34</t>
  </si>
  <si>
    <t>08.03.2021 16:44:09</t>
  </si>
  <si>
    <t>M-850 KARAÇAM KÖK 35-02-M00850_HatBaşıAyırıcı_53137848 M05_53137848</t>
  </si>
  <si>
    <t>08.03.2021 09:02:43</t>
  </si>
  <si>
    <t>08.03.2021 17:04:39</t>
  </si>
  <si>
    <t>K-258 35-01-K00258_B_56376807_56376807</t>
  </si>
  <si>
    <t>08.03.2021 09:05:18</t>
  </si>
  <si>
    <t>08.03.2021 16:58:09</t>
  </si>
  <si>
    <t>DM-3/18 35-19-M00416_956676908_956676908</t>
  </si>
  <si>
    <t>08.03.2021 09:05:57</t>
  </si>
  <si>
    <t>08.03.2021 11:40:58</t>
  </si>
  <si>
    <t>KOYUNDERE TR-15 35-28-M00159_A_60983100_60983100</t>
  </si>
  <si>
    <t>08.03.2021 09:06:00</t>
  </si>
  <si>
    <t>08.03.2021 09:20:11</t>
  </si>
  <si>
    <t>KEMALİYE DM (TR-1) 45-73-M00150_ALAŞEHİR GİRİŞ PİYADELER KÖKDEN M08_66715919</t>
  </si>
  <si>
    <t>08.03.2021 09:07:19</t>
  </si>
  <si>
    <t>08.03.2021 17:10:34</t>
  </si>
  <si>
    <t>08.03.2021 09:08:25</t>
  </si>
  <si>
    <t>08.03.2021 17:32:12</t>
  </si>
  <si>
    <t>TR-293 (İM-1/TR-5) 35-19-L00348_TR-60 ÇIKIŞI L02_49811926</t>
  </si>
  <si>
    <t>08.03.2021 09:11:23</t>
  </si>
  <si>
    <t>08.03.2021 12:33:01</t>
  </si>
  <si>
    <t>ALİAĞA GIS TM 35-17-A00014_KARDEMİR-1 (1H03) M03_66128128</t>
  </si>
  <si>
    <t>08.03.2021 09:14:40</t>
  </si>
  <si>
    <t>08.03.2021 14:15:56</t>
  </si>
  <si>
    <t>SARICALAR TR-1 45-78-M00493_DIREK TIPI TRAFO HUCRESI H01_2111622</t>
  </si>
  <si>
    <t>08.03.2021 09:15:56</t>
  </si>
  <si>
    <t>08.03.2021 18:35:09</t>
  </si>
  <si>
    <t>ÇUKURALTI M-11 35-25-M00057_955277075_955277075</t>
  </si>
  <si>
    <t>08.03.2021 09:16:00</t>
  </si>
  <si>
    <t>08.03.2021 11:28:56</t>
  </si>
  <si>
    <t>KAYACIK GÖKKÖY 45-75-M00215_45-75-M00215_2360751</t>
  </si>
  <si>
    <t>08.03.2021 09:22:53</t>
  </si>
  <si>
    <t>08.03.2021 17:17:39</t>
  </si>
  <si>
    <t>MALDAN KÖYÜ TR-1 45-71-M01666_DIREK TIPI TRAFO HUCRESI H01_2087225</t>
  </si>
  <si>
    <t>08.03.2021 09:26:50</t>
  </si>
  <si>
    <t>08.03.2021 11:56:41</t>
  </si>
  <si>
    <t>DM-12/TR-1 45-73-M00067_ASKERİYE M02_65918028</t>
  </si>
  <si>
    <t>08.03.2021 09:27:31</t>
  </si>
  <si>
    <t>08.03.2021 09:45:30</t>
  </si>
  <si>
    <t>K-1659 35-01-K01659_912371110_912371110</t>
  </si>
  <si>
    <t>08.03.2021 09:28:12</t>
  </si>
  <si>
    <t>08.03.2021 10:05:14</t>
  </si>
  <si>
    <t>HELVACI DM-2 35-17-M00359_ŞEHİT KEMAL M05_66476614</t>
  </si>
  <si>
    <t>08.03.2021 09:28:34</t>
  </si>
  <si>
    <t>08.03.2021 09:33:36</t>
  </si>
  <si>
    <t>TR-249 (DM-5/10) 35-19-M00249_956678709_956678709</t>
  </si>
  <si>
    <t>08.03.2021 09:52:49</t>
  </si>
  <si>
    <t>BALIKLIOVA TR-4 35-19-L00274__72374221_72374221</t>
  </si>
  <si>
    <t>08.03.2021 09:31:52</t>
  </si>
  <si>
    <t>08.03.2021 19:29:57</t>
  </si>
  <si>
    <t>DM06/TR-01 45-73-M00053_TR-50-54-55 M05_67583627</t>
  </si>
  <si>
    <t>08.03.2021 09:32:02</t>
  </si>
  <si>
    <t>08.03.2021 12:57:02</t>
  </si>
  <si>
    <t>MENEMEN TR-24 35-28-L00024_B_56364097_56364097</t>
  </si>
  <si>
    <t>08.03.2021 09:33:25</t>
  </si>
  <si>
    <t>08.03.2021 11:41:43</t>
  </si>
  <si>
    <t>08.03.2021 09:33:54</t>
  </si>
  <si>
    <t>08.03.2021 19:28:32</t>
  </si>
  <si>
    <t>HELVACI DM-2 35-17-M00359_HATUNDERE M03_66476668</t>
  </si>
  <si>
    <t>08.03.2021 09:34:13</t>
  </si>
  <si>
    <t>08.03.2021 13:42:27</t>
  </si>
  <si>
    <t>TR-12 45-74-M00012_45-74-M00012_72232984</t>
  </si>
  <si>
    <t>08.03.2021 09:34:57</t>
  </si>
  <si>
    <t>08.03.2021 17:27:20</t>
  </si>
  <si>
    <t>M-2564 35-02-M02564_912669718_912669718</t>
  </si>
  <si>
    <t>08.03.2021 09:35:46</t>
  </si>
  <si>
    <t>08.03.2021 10:33:31</t>
  </si>
  <si>
    <t>L-335 35-18-L00335_L-512 L-513 L02_61233854</t>
  </si>
  <si>
    <t>08.03.2021 09:35:54</t>
  </si>
  <si>
    <t>08.03.2021 10:14:48</t>
  </si>
  <si>
    <t>MURADİYE TR-2/B (23 NİSAN PARKI) 45-71-M01852_C C02_5979389</t>
  </si>
  <si>
    <t>08.03.2021 09:36:35</t>
  </si>
  <si>
    <t>08.03.2021 11:07:42</t>
  </si>
  <si>
    <t>L-252 SİSSUS HASTANE 35-18-L00252_7491603_56368442_56368442</t>
  </si>
  <si>
    <t>08.03.2021 09:37:00</t>
  </si>
  <si>
    <t>08.03.2021 11:37:00</t>
  </si>
  <si>
    <t>SEYREKLİ TR-1 35-15-L00441_950371055_950371055</t>
  </si>
  <si>
    <t>08.03.2021 09:44:34</t>
  </si>
  <si>
    <t>08.03.2021 12:13:23</t>
  </si>
  <si>
    <t>K-1637 35-01-K01637_912185393_912185393</t>
  </si>
  <si>
    <t>08.03.2021 09:45:31</t>
  </si>
  <si>
    <t>08.03.2021 10:31:47</t>
  </si>
  <si>
    <t>K-32 35-01-K00032_910259646_910259646</t>
  </si>
  <si>
    <t>08.03.2021 09:46:39</t>
  </si>
  <si>
    <t>08.03.2021 11:11:19</t>
  </si>
  <si>
    <t>ALİAĞA GIS TM 35-17-A00014_EGE GÜBRE-2 (1H07) M07_66128142</t>
  </si>
  <si>
    <t>08.03.2021 09:48:49</t>
  </si>
  <si>
    <t>08.03.2021 14:56:48</t>
  </si>
  <si>
    <t>ÇIRPI İM 35-20-A00002_ÇIRPI SULAMA M09_2056271</t>
  </si>
  <si>
    <t>08.03.2021 09:49:01</t>
  </si>
  <si>
    <t>08.03.2021 10:03:21</t>
  </si>
  <si>
    <t>DM-12/TR-1 45-73-M00067_HatBaşıAyırıcı_53135605 M02_53135605</t>
  </si>
  <si>
    <t>08.03.2021 09:50:27</t>
  </si>
  <si>
    <t>08.03.2021 10:50:11</t>
  </si>
  <si>
    <t>TR-60 35-30-L00060_955316352_955316352</t>
  </si>
  <si>
    <t>08.03.2021 09:52:46</t>
  </si>
  <si>
    <t>08.03.2021 19:42:06</t>
  </si>
  <si>
    <t>HELVACI DM-2 35-17-M00359_HATUNDERE M03_66476619</t>
  </si>
  <si>
    <t>08.03.2021 09:54:51</t>
  </si>
  <si>
    <t>08.03.2021 13:38:39</t>
  </si>
  <si>
    <t>L-519 OVACIK 35-18-L00519_950440327_950440327</t>
  </si>
  <si>
    <t>08.03.2021 09:56:00</t>
  </si>
  <si>
    <t>08.03.2021 10:49:01</t>
  </si>
  <si>
    <t>VEZİROĞLU TR-2 45-71-M02020_B_56400253_56400253</t>
  </si>
  <si>
    <t>08.03.2021 09:59:28</t>
  </si>
  <si>
    <t>08.03.2021 17:31:00</t>
  </si>
  <si>
    <t>TR-1 35-16-L00001_953334209_953334209</t>
  </si>
  <si>
    <t>08.03.2021 10:01:01</t>
  </si>
  <si>
    <t>08.03.2021 12:17:10</t>
  </si>
  <si>
    <t>ORTAKÖY TR-1 35-29-L00217_DIREK TIPI TRAFO HUCRESI H01_2102147</t>
  </si>
  <si>
    <t>08.03.2021 10:04:58</t>
  </si>
  <si>
    <t>08.03.2021 17:31:55</t>
  </si>
  <si>
    <t>ALİAĞA GIS TM 35-17-A00014_EGE GÜBRE-1 (2H06) M019_66128139</t>
  </si>
  <si>
    <t>08.03.2021 10:07:48</t>
  </si>
  <si>
    <t>08.03.2021 14:55:37</t>
  </si>
  <si>
    <t>BİRGİ DM 35-15-L01013_CEVİZALAN L05_67562404</t>
  </si>
  <si>
    <t>08.03.2021 10:08:42</t>
  </si>
  <si>
    <t>08.03.2021 17:27:54</t>
  </si>
  <si>
    <t>TR-1/103 45-71-M00942_DM-1/59 M01_66501685</t>
  </si>
  <si>
    <t>08.03.2021 10:09:28</t>
  </si>
  <si>
    <t>08.03.2021 13:07:21</t>
  </si>
  <si>
    <t>GÜNEY DM 45-83-L00130_DAĞMARMARA L07_2303291</t>
  </si>
  <si>
    <t>08.03.2021 10:10:42</t>
  </si>
  <si>
    <t>08.03.2021 12:23:50</t>
  </si>
  <si>
    <t>M-2747 35-01-M02747_911807583_911807583</t>
  </si>
  <si>
    <t>08.03.2021 10:12:14</t>
  </si>
  <si>
    <t>08.03.2021 10:45:44</t>
  </si>
  <si>
    <t>FOÇA TR-39 35-23-L00039_950424917_950424917</t>
  </si>
  <si>
    <t>08.03.2021 10:12:44</t>
  </si>
  <si>
    <t>08.03.2021 12:41:13</t>
  </si>
  <si>
    <t>L-335 35-18-L00335_HatBaşıAyırıcı_53134675 L02_53134675</t>
  </si>
  <si>
    <t>08.03.2021 10:17:20</t>
  </si>
  <si>
    <t>08.03.2021 17:04:44</t>
  </si>
  <si>
    <t>L-91 ULAMIŞ TEPE KAHVE 35-14-L00091_956646009_956646009</t>
  </si>
  <si>
    <t>08.03.2021 10:19:00</t>
  </si>
  <si>
    <t>08.03.2021 10:35:17</t>
  </si>
  <si>
    <t>L-277 GÖLCÜK GÖDENCE KÖK 35-14-L00277_GÜZELBAHÇE L02_72144453</t>
  </si>
  <si>
    <t>08.03.2021 10:19:12</t>
  </si>
  <si>
    <t>08.03.2021 15:52:02</t>
  </si>
  <si>
    <t>K-175 35-02-K00175_K-4158 K01_2336903</t>
  </si>
  <si>
    <t>08.03.2021 10:21:17</t>
  </si>
  <si>
    <t>08.03.2021 18:01:05</t>
  </si>
  <si>
    <t>ALİAĞA GIS TM 35-17-A00014_KARDEMİR-2 (2H07) M020_66127965</t>
  </si>
  <si>
    <t>08.03.2021 10:22:42</t>
  </si>
  <si>
    <t>08.03.2021 14:13:52</t>
  </si>
  <si>
    <t>YENİFOÇA M-274 35-23-M00274_950421154_950421154</t>
  </si>
  <si>
    <t>08.03.2021 10:22:54</t>
  </si>
  <si>
    <t>08.03.2021 16:23:15</t>
  </si>
  <si>
    <t>08.03.2021 10:23:38</t>
  </si>
  <si>
    <t>08.03.2021 10:38:15</t>
  </si>
  <si>
    <t>K-1338 35-03-K01338_35-03-K01338_41958842</t>
  </si>
  <si>
    <t>08.03.2021 10:24:58</t>
  </si>
  <si>
    <t>08.03.2021 12:01:00</t>
  </si>
  <si>
    <t>ÇINARKÖY DM03/TR02 35-27-M00999_914547116_914547116</t>
  </si>
  <si>
    <t>08.03.2021 10:28:00</t>
  </si>
  <si>
    <t>08.03.2021 13:12:23</t>
  </si>
  <si>
    <t>BOZKÖY TR-1 45-74-M00285_A_56352228_56352228</t>
  </si>
  <si>
    <t>08.03.2021 10:30:41</t>
  </si>
  <si>
    <t>08.03.2021 11:48:26</t>
  </si>
  <si>
    <t>TR-7 ÖZTAK (TR-237) 35-19-M00237_956675189_956675189</t>
  </si>
  <si>
    <t>08.03.2021 10:32:42</t>
  </si>
  <si>
    <t>08.03.2021 14:42:49</t>
  </si>
  <si>
    <t>YENİFOÇA TR-48 35-23-M00048_950425408_950425408</t>
  </si>
  <si>
    <t>08.03.2021 10:33:34</t>
  </si>
  <si>
    <t>08.03.2021 14:31:09</t>
  </si>
  <si>
    <t>SART TR-6 45-78-M00178_TR-21 M02_2109161</t>
  </si>
  <si>
    <t>08.03.2021 10:35:48</t>
  </si>
  <si>
    <t>08.03.2021 11:18:06</t>
  </si>
  <si>
    <t>VELİ KOYUNCU SULAMA GRUBU TR 35-27-M00514_35-27-M00514_2367016</t>
  </si>
  <si>
    <t>08.03.2021 10:40:18</t>
  </si>
  <si>
    <t>08.03.2021 12:15:19</t>
  </si>
  <si>
    <t>08.03.2021 10:41:09</t>
  </si>
  <si>
    <t>08.03.2021 11:14:10</t>
  </si>
  <si>
    <t>MORSAN TM 45-71-A00002_MURADİYE M13_2312167</t>
  </si>
  <si>
    <t>08.03.2021 10:42:02</t>
  </si>
  <si>
    <t>08.03.2021 11:36:00</t>
  </si>
  <si>
    <t>MORSAN TM 45-71-A00002_MENGEN M18_2061947</t>
  </si>
  <si>
    <t>08.03.2021 10:42:12</t>
  </si>
  <si>
    <t>08.03.2021 11:06:47</t>
  </si>
  <si>
    <t>TR-1/77 45-72-M00077_915885895_915885895</t>
  </si>
  <si>
    <t>08.03.2021 10:42:18</t>
  </si>
  <si>
    <t>08.03.2021 12:10:56</t>
  </si>
  <si>
    <t>K-978 35-07-K00978_913898755_913898755</t>
  </si>
  <si>
    <t>08.03.2021 10:42:50</t>
  </si>
  <si>
    <t>08.03.2021 13:45:05</t>
  </si>
  <si>
    <t>TR-38 35-30-L00038_955316092_955316092</t>
  </si>
  <si>
    <t>08.03.2021 10:42:58</t>
  </si>
  <si>
    <t>08.03.2021 13:44:18</t>
  </si>
  <si>
    <t>M-1852 YAKAKÖY TR-2 35-02-M01852_912609992_912609992</t>
  </si>
  <si>
    <t>08.03.2021 10:47:39</t>
  </si>
  <si>
    <t>08.03.2021 12:10:37</t>
  </si>
  <si>
    <t>08.03.2021 10:50:05</t>
  </si>
  <si>
    <t>08.03.2021 10:58:17</t>
  </si>
  <si>
    <t>YENİKÖY TR-10 35-15-L00506_950405940_950405940</t>
  </si>
  <si>
    <t>08.03.2021 10:55:40</t>
  </si>
  <si>
    <t>08.03.2021 13:49:56</t>
  </si>
  <si>
    <t>ÇAMLIK DM 35-17-M00173_ZEYTİNDAĞ-1 M08_66328132</t>
  </si>
  <si>
    <t>08.03.2021 10:58:48</t>
  </si>
  <si>
    <t>08.03.2021 11:01:26</t>
  </si>
  <si>
    <t>MURADİYE DM-7/1 45-71-M01854_DM-5/7 KÖK M01_2125935</t>
  </si>
  <si>
    <t>08.03.2021 11:07:39</t>
  </si>
  <si>
    <t>08.03.2021 11:15:52</t>
  </si>
  <si>
    <t>SÖĞÜTDERE TR-1 45-77-M00104_945515439_945515439</t>
  </si>
  <si>
    <t>08.03.2021 11:11:38</t>
  </si>
  <si>
    <t>08.03.2021 12:23:18</t>
  </si>
  <si>
    <t>DM-2/22 (VAKIF İŞ HANI) 45-71-M00141_953201207_953201207</t>
  </si>
  <si>
    <t>08.03.2021 11:17:48</t>
  </si>
  <si>
    <t>08.03.2021 15:47:08</t>
  </si>
  <si>
    <t>K-3798 35-01-K03798_911056482_911056482</t>
  </si>
  <si>
    <t>08.03.2021 11:18:24</t>
  </si>
  <si>
    <t>08.03.2021 12:23:36</t>
  </si>
  <si>
    <t>TR-16 MURAT BEY CAMİ 35-26-M00016_C_56358994_56358994</t>
  </si>
  <si>
    <t>08.03.2021 11:18:34</t>
  </si>
  <si>
    <t>08.03.2021 13:11:47</t>
  </si>
  <si>
    <t>M-214(DM-3/12) 35-09-M00214_912499825_912499825</t>
  </si>
  <si>
    <t>08.03.2021 11:20:52</t>
  </si>
  <si>
    <t>08.03.2021 16:48:23</t>
  </si>
  <si>
    <t>08.03.2021 11:21:08</t>
  </si>
  <si>
    <t>08.03.2021 14:28:28</t>
  </si>
  <si>
    <t>TR-11 45-74-M00011_45-74-M00011_72233554</t>
  </si>
  <si>
    <t>08.03.2021 11:31:40</t>
  </si>
  <si>
    <t>08.03.2021 17:17:43</t>
  </si>
  <si>
    <t>TR-2/104 45-83-L00104_955140333_955140333</t>
  </si>
  <si>
    <t>08.03.2021 11:35:52</t>
  </si>
  <si>
    <t>08.03.2021 13:07:30</t>
  </si>
  <si>
    <t>L-307 35-18-L00307_950446937_950446937</t>
  </si>
  <si>
    <t>08.03.2021 11:46:47</t>
  </si>
  <si>
    <t>08.03.2021 14:10:44</t>
  </si>
  <si>
    <t>MENEMEN TR-6 35-28-L00006_8488449_56359530_56359530</t>
  </si>
  <si>
    <t>08.03.2021 11:47:00</t>
  </si>
  <si>
    <t>08.03.2021 15:14:09</t>
  </si>
  <si>
    <t>ÇANDARLI TR-3 35-30-M00003_955319541_955319541</t>
  </si>
  <si>
    <t>08.03.2021 11:51:31</t>
  </si>
  <si>
    <t>08.03.2021 16:14:43</t>
  </si>
  <si>
    <t>08.03.2021 11:51:58</t>
  </si>
  <si>
    <t>08.03.2021 11:54:33</t>
  </si>
  <si>
    <t>BELENYAKA TR-4 45-73-M00701_B_56386318_56386318</t>
  </si>
  <si>
    <t>08.03.2021 11:52:00</t>
  </si>
  <si>
    <t>08.03.2021 15:30:40</t>
  </si>
  <si>
    <t>TR-58 35-30-L00058_E_56367279_56367279</t>
  </si>
  <si>
    <t>08.03.2021 11:52:21</t>
  </si>
  <si>
    <t>08.03.2021 17:30:17</t>
  </si>
  <si>
    <t>M-972 35-03-M00972_910344669_910344669</t>
  </si>
  <si>
    <t>08.03.2021 11:55:26</t>
  </si>
  <si>
    <t>08.03.2021 15:00:37</t>
  </si>
  <si>
    <t>TR-121 ZEYTİNALANI 35-19-L00121_956676946_956676946</t>
  </si>
  <si>
    <t>08.03.2021 12:01:45</t>
  </si>
  <si>
    <t>08.03.2021 13:35:45</t>
  </si>
  <si>
    <t>EĞRİDERE TR-8 35-32-L00129_946408976_946408976</t>
  </si>
  <si>
    <t>08.03.2021 12:04:17</t>
  </si>
  <si>
    <t>08.03.2021 13:46:22</t>
  </si>
  <si>
    <t>SART TR-11 45-78-M00177_49316227_56391926_56391926</t>
  </si>
  <si>
    <t>08.03.2021 12:12:21</t>
  </si>
  <si>
    <t>08.03.2021 13:25:24</t>
  </si>
  <si>
    <t>K-1027 35-01-K01027_910988893_910988893</t>
  </si>
  <si>
    <t>08.03.2021 12:12:37</t>
  </si>
  <si>
    <t>08.03.2021 14:32:29</t>
  </si>
  <si>
    <t>KARABURUN TR-3 35-21-L00007_953359965_953359965</t>
  </si>
  <si>
    <t>08.03.2021 12:14:31</t>
  </si>
  <si>
    <t>08.03.2021 18:57:41</t>
  </si>
  <si>
    <t>KARABURUN TR-1/15 35-21-L00019_953364436_953364436</t>
  </si>
  <si>
    <t>08.03.2021 12:14:44</t>
  </si>
  <si>
    <t>08.03.2021 18:24:23</t>
  </si>
  <si>
    <t>_49546130_56390868_56390868</t>
  </si>
  <si>
    <t>08.03.2021 12:17:29</t>
  </si>
  <si>
    <t>08.03.2021 20:52:39</t>
  </si>
  <si>
    <t>MURADİYE DM-8 45-71-M02145_MANİSA TM GİRİŞ M07_60746452</t>
  </si>
  <si>
    <t>08.03.2021 12:20:58</t>
  </si>
  <si>
    <t>08.03.2021 14:33:15</t>
  </si>
  <si>
    <t>OCAKLI TR-1 35-15-L00770_35-15-L00770_2365239</t>
  </si>
  <si>
    <t>08.03.2021 12:21:00</t>
  </si>
  <si>
    <t>08.03.2021 13:10:33</t>
  </si>
  <si>
    <t>MANİSA TM-1 45-71-A00001_DM-8 M21_2059978</t>
  </si>
  <si>
    <t>08.03.2021 12:22:28</t>
  </si>
  <si>
    <t>08.03.2021 12:53:00</t>
  </si>
  <si>
    <t>EMİRALEM TR-1 35-28-M00227_953370867_953370867</t>
  </si>
  <si>
    <t>08.03.2021 12:23:28</t>
  </si>
  <si>
    <t>08.03.2021 13:52:04</t>
  </si>
  <si>
    <t>DM-18/08 45-71-M00257_DM-18/03 M03_72077969</t>
  </si>
  <si>
    <t>08.03.2021 12:30:45</t>
  </si>
  <si>
    <t>08.03.2021 12:57:13</t>
  </si>
  <si>
    <t>MORDOĞAN TR-27 35-21-L00154_953365125_953365125</t>
  </si>
  <si>
    <t>08.03.2021 12:33:28</t>
  </si>
  <si>
    <t>08.03.2021 16:03:36</t>
  </si>
  <si>
    <t>DM-2/15 35-29-M00098_950318021_950318021</t>
  </si>
  <si>
    <t>08.03.2021 12:33:38</t>
  </si>
  <si>
    <t>08.03.2021 14:00:37</t>
  </si>
  <si>
    <t>KARAAĞAÇLI TR-1 45-71-M01904_A_56352530_56352530</t>
  </si>
  <si>
    <t>08.03.2021 12:45:51</t>
  </si>
  <si>
    <t>08.03.2021 16:12:31</t>
  </si>
  <si>
    <t>UĞURLU KÖK 45-86-M00045_HatBaşıAyırıcı_53135182 M02_53135182</t>
  </si>
  <si>
    <t>08.03.2021 12:47:08</t>
  </si>
  <si>
    <t>08.03.2021 12:47:38</t>
  </si>
  <si>
    <t>K-4052 35-01-K04052_912184288_912184288</t>
  </si>
  <si>
    <t>08.03.2021 12:57:01</t>
  </si>
  <si>
    <t>08.03.2021 16:35:13</t>
  </si>
  <si>
    <t>L-280 35-18-L00280_35-18-L00280_2367096</t>
  </si>
  <si>
    <t>08.03.2021 13:00:00</t>
  </si>
  <si>
    <t>08.03.2021 14:02:22</t>
  </si>
  <si>
    <t>08.03.2021 13:07:52</t>
  </si>
  <si>
    <t>08.03.2021 14:10:58</t>
  </si>
  <si>
    <t>KABAZLI KÖK 45-78-M00675_HatBaşıAyırıcı_53140269 M02_53140269</t>
  </si>
  <si>
    <t>08.03.2021 13:13:32</t>
  </si>
  <si>
    <t>08.03.2021 14:53:48</t>
  </si>
  <si>
    <t>TR-11(M-711) 35-30-M00711_950127389_950127389</t>
  </si>
  <si>
    <t>08.03.2021 13:14:32</t>
  </si>
  <si>
    <t>08.03.2021 14:53:47</t>
  </si>
  <si>
    <t>KARAOĞLANLI TR-1 KÖK 45-71-M00091_ŞEHİR İÇİ ÇIKIŞ M02_61195478</t>
  </si>
  <si>
    <t>08.03.2021 13:16:00</t>
  </si>
  <si>
    <t>08.03.2021 15:30:26</t>
  </si>
  <si>
    <t>ÇİMENTEPE TR-1 45-79-M00236_945563439_945563439</t>
  </si>
  <si>
    <t>08.03.2021 13:17:07</t>
  </si>
  <si>
    <t>08.03.2021 14:49:07</t>
  </si>
  <si>
    <t>TR-46 35-30-L00046_955327987_955327987</t>
  </si>
  <si>
    <t>08.03.2021 13:19:00</t>
  </si>
  <si>
    <t>08.03.2021 20:19:43</t>
  </si>
  <si>
    <t>08.03.2021 13:19:22</t>
  </si>
  <si>
    <t>08.03.2021 14:24:24</t>
  </si>
  <si>
    <t>TR-52 35-19-L00052_95000139292_95000139292</t>
  </si>
  <si>
    <t>08.03.2021 13:20:31</t>
  </si>
  <si>
    <t>08.03.2021 16:03:30</t>
  </si>
  <si>
    <t>K-4307 35-09-K04307_G g1b_5889050</t>
  </si>
  <si>
    <t>08.03.2021 13:21:07</t>
  </si>
  <si>
    <t>08.03.2021 15:17:07</t>
  </si>
  <si>
    <t>ÖRNEKKÖY TR-2 35-27-L00324_912616486_912616486</t>
  </si>
  <si>
    <t>08.03.2021 13:27:35</t>
  </si>
  <si>
    <t>08.03.2021 20:10:24</t>
  </si>
  <si>
    <t>ULUCAK DM-2/12 35-27-M00320_ULUCAK DM M02_72176173</t>
  </si>
  <si>
    <t>08.03.2021 13:29:28</t>
  </si>
  <si>
    <t>08.03.2021 14:05:00</t>
  </si>
  <si>
    <t>M-103 35-09-M00103_B_60983510_60983510</t>
  </si>
  <si>
    <t>08.03.2021 13:30:00</t>
  </si>
  <si>
    <t>08.03.2021 14:54:45</t>
  </si>
  <si>
    <t>KAHRAMANDERE İM 35-10-A00002_GÜZELBAHÇE İM-2 M01_2090870</t>
  </si>
  <si>
    <t>08.03.2021 13:31:26</t>
  </si>
  <si>
    <t>08.03.2021 13:33:53</t>
  </si>
  <si>
    <t>M-286 35-02-M00286_912521080_912521080</t>
  </si>
  <si>
    <t>08.03.2021 13:33:13</t>
  </si>
  <si>
    <t>08.03.2021 16:32:27</t>
  </si>
  <si>
    <t>ZEYTİNALAN İM 35-19-A00002_GÜZELBAHÇE İM ÇIKIŞ M13_2052317</t>
  </si>
  <si>
    <t>08.03.2021 13:34:08</t>
  </si>
  <si>
    <t>08.03.2021 13:58:41</t>
  </si>
  <si>
    <t>TR-1 35-27-M00001_KEMALPAŞA TR-2/TR-3/TR-4 M07_72206340</t>
  </si>
  <si>
    <t>08.03.2021 13:36:28</t>
  </si>
  <si>
    <t>08.03.2021 18:44:22</t>
  </si>
  <si>
    <t>POYRACIK TR-9 35-24-L00032_955219849_955219849</t>
  </si>
  <si>
    <t>08.03.2021 13:36:58</t>
  </si>
  <si>
    <t>08.03.2021 18:32:05</t>
  </si>
  <si>
    <t>K-1024 35-01-K01024_911199819_911199819</t>
  </si>
  <si>
    <t>08.03.2021 13:40:31</t>
  </si>
  <si>
    <t>08.03.2021 19:06:38</t>
  </si>
  <si>
    <t>L-321 35-18-L00321_950449407_950449407</t>
  </si>
  <si>
    <t>08.03.2021 13:45:18</t>
  </si>
  <si>
    <t>08.03.2021 15:57:13</t>
  </si>
  <si>
    <t>ÜRKMEZ M-16 35-25-M00141_956638401_956638401</t>
  </si>
  <si>
    <t>08.03.2021 13:45:52</t>
  </si>
  <si>
    <t>08.03.2021 17:32:29</t>
  </si>
  <si>
    <t>08.03.2021 13:47:38</t>
  </si>
  <si>
    <t>08.03.2021 13:52:36</t>
  </si>
  <si>
    <t>ARPACI TR-1 45-86-M00092_DIREK TIPI TRAFO HUCRESI H01_2082498</t>
  </si>
  <si>
    <t>08.03.2021 13:47:45</t>
  </si>
  <si>
    <t>08.03.2021 15:07:15</t>
  </si>
  <si>
    <t>GERELİ KÖYÜ SADIK PİLGİR SULAMA GRB TR-13 35-15-M00318_A_56367974_56367974</t>
  </si>
  <si>
    <t>08.03.2021 13:49:54</t>
  </si>
  <si>
    <t>08.03.2021 20:07:45</t>
  </si>
  <si>
    <t>YENİFOÇA TR-51 35-23-M00051_950420930_950420930</t>
  </si>
  <si>
    <t>08.03.2021 13:51:13</t>
  </si>
  <si>
    <t>08.03.2021 15:50:46</t>
  </si>
  <si>
    <t>TR-125 35-16-L00125_47574208_56353141_56353141</t>
  </si>
  <si>
    <t>08.03.2021 13:53:53</t>
  </si>
  <si>
    <t>08.03.2021 14:37:13</t>
  </si>
  <si>
    <t>ÖZBEY İM 35-26-A00005_CEZA EVİ L12_2314087</t>
  </si>
  <si>
    <t>08.03.2021 13:57:00</t>
  </si>
  <si>
    <t>08.03.2021 14:39:35</t>
  </si>
  <si>
    <t>ÇUKURALTI M-16 35-25-M00062_955268338_955268338</t>
  </si>
  <si>
    <t>08.03.2021 13:57:07</t>
  </si>
  <si>
    <t>08.03.2021 18:06:12</t>
  </si>
  <si>
    <t>M-1111 35-08-M01111_C_56383980_56383980</t>
  </si>
  <si>
    <t>08.03.2021 13:57:30</t>
  </si>
  <si>
    <t>08.03.2021 19:43:18</t>
  </si>
  <si>
    <t>MURADİYE DM-5/11 45-71-M00232_DM-11/10A M014_72091336</t>
  </si>
  <si>
    <t>08.03.2021 14:06:18</t>
  </si>
  <si>
    <t>08.03.2021 14:07:11</t>
  </si>
  <si>
    <t>L-36 35-14-L00036__72371870_72371870</t>
  </si>
  <si>
    <t>AG Travers Arızası</t>
  </si>
  <si>
    <t>08.03.2021 14:08:00</t>
  </si>
  <si>
    <t>08.03.2021 14:57:29</t>
  </si>
  <si>
    <t>L-280 35-18-L00280_8989992_56370849_56370849</t>
  </si>
  <si>
    <t>08.03.2021 14:08:36</t>
  </si>
  <si>
    <t>08.03.2021 16:06:18</t>
  </si>
  <si>
    <t>TR-104 35-16-L00104_953335618_953335618</t>
  </si>
  <si>
    <t>08.03.2021 14:11:00</t>
  </si>
  <si>
    <t>08.03.2021 15:02:34</t>
  </si>
  <si>
    <t>KEMAL ERGÜN SULAMA GRUBU 35-29-M00189_955210589_955210589</t>
  </si>
  <si>
    <t>08.03.2021 14:12:10</t>
  </si>
  <si>
    <t>08.03.2021 17:27:57</t>
  </si>
  <si>
    <t>PAYAMLI M-24 35-25-M00191_95000488250_95000488250</t>
  </si>
  <si>
    <t>08.03.2021 14:12:41</t>
  </si>
  <si>
    <t>08.03.2021 16:59:33</t>
  </si>
  <si>
    <t>HİSARLIK YUVALI TR-2 35-29-L00210_A_56360606_56360606</t>
  </si>
  <si>
    <t>08.03.2021 14:13:00</t>
  </si>
  <si>
    <t>08.03.2021 15:49:40</t>
  </si>
  <si>
    <t>CUMALI TR 1 35-24-M00094_DIREK TIPI TRAFO HUCRESI H01_2035956</t>
  </si>
  <si>
    <t>08.03.2021 14:13:25</t>
  </si>
  <si>
    <t>08.03.2021 16:08:41</t>
  </si>
  <si>
    <t>L-99 DÜZCE TR-1 35-14-L00099_956651590_956651590</t>
  </si>
  <si>
    <t>08.03.2021 14:15:30</t>
  </si>
  <si>
    <t>08.03.2021 16:58:32</t>
  </si>
  <si>
    <t>DEVELİ TR-4 35-22-M00286_955284914_955284914</t>
  </si>
  <si>
    <t>08.03.2021 14:15:57</t>
  </si>
  <si>
    <t>08.03.2021 17:25:32</t>
  </si>
  <si>
    <t>MENDERES DM-2/TR-1 35-22-M00300_MENDERES-1 M17_2095708</t>
  </si>
  <si>
    <t>08.03.2021 14:17:32</t>
  </si>
  <si>
    <t>08.03.2021 14:22:28</t>
  </si>
  <si>
    <t>08.03.2021 14:54:11</t>
  </si>
  <si>
    <t>08.03.2021 15:33:38</t>
  </si>
  <si>
    <t>SALİHLİ BİOKÜTLE YAKITLI ENERJİ SANTRALİ KÖK 45-78-M01333_AKÖREN KÖK M02_72251420</t>
  </si>
  <si>
    <t>08.03.2021 14:54:28</t>
  </si>
  <si>
    <t>08.03.2021 15:00:28</t>
  </si>
  <si>
    <t>TR-145 45-78-M00145_953248704_953248704</t>
  </si>
  <si>
    <t>08.03.2021 15:02:04</t>
  </si>
  <si>
    <t>08.03.2021 15:52:57</t>
  </si>
  <si>
    <t>08.03.2021 15:06:11</t>
  </si>
  <si>
    <t>08.03.2021 21:43:46</t>
  </si>
  <si>
    <t>PAYAMLI M-27 (SAKIZAĞACI KÖK) 35-25-M00188_HatBaşıAyırıcı_53133046 M02_53133046</t>
  </si>
  <si>
    <t>08.03.2021 15:06:20</t>
  </si>
  <si>
    <t>08.03.2021 17:10:28</t>
  </si>
  <si>
    <t>MARANGOZLAR SİTESİ TR-1 35-28-M00649_953392990_953392990</t>
  </si>
  <si>
    <t>08.03.2021 15:08:12</t>
  </si>
  <si>
    <t>08.03.2021 16:05:10</t>
  </si>
  <si>
    <t>DEREKÖY TR-46 35-22-M00652_95000009003_95000009003</t>
  </si>
  <si>
    <t>08.03.2021 15:12:33</t>
  </si>
  <si>
    <t>08.03.2021 17:22:14</t>
  </si>
  <si>
    <t>08.03.2021 15:21:03</t>
  </si>
  <si>
    <t>08.03.2021 15:53:44</t>
  </si>
  <si>
    <t>DM-2/TR-28 35-22-M00062_DM-4/TR-19 M02_72132824</t>
  </si>
  <si>
    <t>08.03.2021 15:25:00</t>
  </si>
  <si>
    <t>08.03.2021 16:23:06</t>
  </si>
  <si>
    <t>TR-54 35-30-L00054_955330267_955330267</t>
  </si>
  <si>
    <t>08.03.2021 15:26:06</t>
  </si>
  <si>
    <t>08.03.2021 18:46:04</t>
  </si>
  <si>
    <t>ŞEMSİLER TR-1 35-31-L00098_953700538_953700538</t>
  </si>
  <si>
    <t>08.03.2021 15:26:43</t>
  </si>
  <si>
    <t>08.03.2021 17:25:08</t>
  </si>
  <si>
    <t>YENİFOÇA TR-43 35-23-M00043_950424989_950424989</t>
  </si>
  <si>
    <t>08.03.2021 15:31:18</t>
  </si>
  <si>
    <t>08.03.2021 18:04:30</t>
  </si>
  <si>
    <t>K-1532 35-02-K01532_913603409_913603409</t>
  </si>
  <si>
    <t>08.03.2021 15:34:54</t>
  </si>
  <si>
    <t>08.03.2021 16:54:45</t>
  </si>
  <si>
    <t>K-1467 35-03-K01467_35-03-K01467_41918378</t>
  </si>
  <si>
    <t>08.03.2021 15:35:42</t>
  </si>
  <si>
    <t>08.03.2021 17:42:59</t>
  </si>
  <si>
    <t>08.03.2021 15:38:03</t>
  </si>
  <si>
    <t>08.03.2021 17:00:39</t>
  </si>
  <si>
    <t>DM-1/TR-9 URLA 35-19-M00467_95000136332_95000136332</t>
  </si>
  <si>
    <t>08.03.2021 15:44:06</t>
  </si>
  <si>
    <t>08.03.2021 17:36:37</t>
  </si>
  <si>
    <t>AHMETLİ TR-3 35-26-L00127_956617577_956617577</t>
  </si>
  <si>
    <t>08.03.2021 15:44:19</t>
  </si>
  <si>
    <t>08.03.2021 17:28:28</t>
  </si>
  <si>
    <t>ÇAMLIK DM 35-17-M00173_TR-10 M11_66328135</t>
  </si>
  <si>
    <t>08.03.2021 15:46:07</t>
  </si>
  <si>
    <t>08.03.2021 15:58:52</t>
  </si>
  <si>
    <t>H29 SOLAR ENERJİ ÜRETİM ÖZEL TR 45-78-M01328Ö_GİRİŞ M01_71981457</t>
  </si>
  <si>
    <t>08.03.2021 15:47:05</t>
  </si>
  <si>
    <t>08.03.2021 16:35:01</t>
  </si>
  <si>
    <t>ALİ İNCE SULAMA GRUBU TR 35-27-L00135_DIREK TIPI TRAFO HUCRESI H01_2050913</t>
  </si>
  <si>
    <t>08.03.2021 15:47:43</t>
  </si>
  <si>
    <t>08.03.2021 17:59:20</t>
  </si>
  <si>
    <t>M-2909 35-02-M02909_910075469_910075469</t>
  </si>
  <si>
    <t>08.03.2021 20:36:56</t>
  </si>
  <si>
    <t>YENİ FOÇA TR-10 35-23-M00010_YENİFOÇA TR-11 M04_2335212</t>
  </si>
  <si>
    <t>08.03.2021 15:49:46</t>
  </si>
  <si>
    <t>08.03.2021 19:09:16</t>
  </si>
  <si>
    <t>ÇÖMLEKÇİ TR-6 SERGİYERİ 35-31-L00092_956582324_956582324</t>
  </si>
  <si>
    <t>08.03.2021 15:54:49</t>
  </si>
  <si>
    <t>08.03.2021 18:23:09</t>
  </si>
  <si>
    <t>ASARLIK DM-3 35-28-M00178_953376129_953376129</t>
  </si>
  <si>
    <t>08.03.2021 15:55:20</t>
  </si>
  <si>
    <t>08.03.2021 19:23:56</t>
  </si>
  <si>
    <t>ÇİMENTEPE TR-1 45-79-M00236_945563388_945563388</t>
  </si>
  <si>
    <t>08.03.2021 15:55:25</t>
  </si>
  <si>
    <t>08.03.2021 19:46:49</t>
  </si>
  <si>
    <t>_945542545_945542545</t>
  </si>
  <si>
    <t>08.03.2021 16:10:37</t>
  </si>
  <si>
    <t>08.03.2021 19:29:52</t>
  </si>
  <si>
    <t>ŞAHYAR TR-2 45-73-M00192_B_56393572_56393572</t>
  </si>
  <si>
    <t>08.03.2021 16:13:19</t>
  </si>
  <si>
    <t>08.03.2021 18:09:40</t>
  </si>
  <si>
    <t>AKHİSAR İM 45-72-A00001_ESKİ ZEYTİN OVA L06_2058305</t>
  </si>
  <si>
    <t>08.03.2021 16:15:42</t>
  </si>
  <si>
    <t>08.03.2021 17:23:27</t>
  </si>
  <si>
    <t>TUZÇULLU TR-1 35-28-M00420_DIREK TIPI TRAFO HUCRESI H01_2108314</t>
  </si>
  <si>
    <t>08.03.2021 16:16:02</t>
  </si>
  <si>
    <t>08.03.2021 18:50:58</t>
  </si>
  <si>
    <t>08.03.2021 16:27:09</t>
  </si>
  <si>
    <t>08.03.2021 19:13:03</t>
  </si>
  <si>
    <t>L-237 35-14-L00237_956656176_956656176</t>
  </si>
  <si>
    <t>08.03.2021 16:33:21</t>
  </si>
  <si>
    <t>08.03.2021 19:24:47</t>
  </si>
  <si>
    <t>AKÖREN TR-19 KÖK 45-78-M00974_ALAŞEHİR M04_66244830</t>
  </si>
  <si>
    <t>08.03.2021 16:35:23</t>
  </si>
  <si>
    <t>08.03.2021 17:57:04</t>
  </si>
  <si>
    <t>08.03.2021 16:52:58</t>
  </si>
  <si>
    <t>08.03.2021 18:37:37</t>
  </si>
  <si>
    <t>GÜNYAKA TR-2 45-79-M00479_945573723_945573723</t>
  </si>
  <si>
    <t>08.03.2021 16:57:31</t>
  </si>
  <si>
    <t>08.03.2021 18:31:07</t>
  </si>
  <si>
    <t>M-3121(YATIRIM REZERVE) 35-10-M03121_C_56374793_56374793</t>
  </si>
  <si>
    <t>08.03.2021 17:00:55</t>
  </si>
  <si>
    <t>08.03.2021 17:55:44</t>
  </si>
  <si>
    <t>L-301 ÇARK 35-18-L00301_950461604_950461604</t>
  </si>
  <si>
    <t>08.03.2021 17:02:09</t>
  </si>
  <si>
    <t>08.03.2021 20:53:28</t>
  </si>
  <si>
    <t>L-308 35-18-L00308_950447497_950447497</t>
  </si>
  <si>
    <t>08.03.2021 17:02:33</t>
  </si>
  <si>
    <t>08.03.2021 21:02:38</t>
  </si>
  <si>
    <t>L-120 OVACIK 35-18-L00120_950439547_950439547</t>
  </si>
  <si>
    <t>08.03.2021 17:08:00</t>
  </si>
  <si>
    <t>08.03.2021 17:56:41</t>
  </si>
  <si>
    <t>SARUHANLI TR-27 45-80-M00027_956560643_956560643</t>
  </si>
  <si>
    <t>08.03.2021 17:08:24</t>
  </si>
  <si>
    <t>08.03.2021 21:00:19</t>
  </si>
  <si>
    <t>08.03.2021 17:12:18</t>
  </si>
  <si>
    <t>08.03.2021 17:12:57</t>
  </si>
  <si>
    <t>ALAŞEHİR TM 45-73-A00001_KEMALİYE-2 M20_2058706</t>
  </si>
  <si>
    <t>08.03.2021 17:21:51</t>
  </si>
  <si>
    <t>08.03.2021 18:08:05</t>
  </si>
  <si>
    <t>TR-27 35-19-L00027_956670434_956670434</t>
  </si>
  <si>
    <t>08.03.2021 17:30:38</t>
  </si>
  <si>
    <t>08.03.2021 19:44:49</t>
  </si>
  <si>
    <t>TR-43 35-19-M00043_956692458_956692458</t>
  </si>
  <si>
    <t>08.03.2021 17:33:16</t>
  </si>
  <si>
    <t>08.03.2021 19:05:45</t>
  </si>
  <si>
    <t>KARAKUYU KÖK 35-22-M00091_KARAKUYU M02_72111688</t>
  </si>
  <si>
    <t>08.03.2021 17:34:56</t>
  </si>
  <si>
    <t>08.03.2021 18:07:45</t>
  </si>
  <si>
    <t>HACIÖMERLİ YUKARI TR 35-17-M00445_5661543_56356390_56356390</t>
  </si>
  <si>
    <t>08.03.2021 17:35:58</t>
  </si>
  <si>
    <t>08.03.2021 18:36:24</t>
  </si>
  <si>
    <t>YUKARI AVDAN TR-1 45-82-M00241_945531991_945531991</t>
  </si>
  <si>
    <t>08.03.2021 17:37:51</t>
  </si>
  <si>
    <t>08.03.2021 21:24:28</t>
  </si>
  <si>
    <t>L-336 REİSDERE 35-18-L00336_5648349_56354479_56354479</t>
  </si>
  <si>
    <t>08.03.2021 17:43:47</t>
  </si>
  <si>
    <t>08.03.2021 19:48:20</t>
  </si>
  <si>
    <t>KARAALİ DM 45-71-M02127_MURADİYE ÇIKIŞ M08_54851157</t>
  </si>
  <si>
    <t>08.03.2021 17:46:21</t>
  </si>
  <si>
    <t>08.03.2021 19:19:44</t>
  </si>
  <si>
    <t>MURADİYE DM 45-71-M00006_SİYEKLİ DM M03_2076873</t>
  </si>
  <si>
    <t>08.03.2021 17:46:31</t>
  </si>
  <si>
    <t>08.03.2021 17:49:10</t>
  </si>
  <si>
    <t>MURADİYE DM 45-71-M00006_DM-02 ÜÇTEPELER RİNG M04_2076877</t>
  </si>
  <si>
    <t>08.03.2021 17:46:32</t>
  </si>
  <si>
    <t>08.03.2021 17:49:16</t>
  </si>
  <si>
    <t>SANCAKLI BOZKÖY TR-4 45-71-M00564_45-71-M00564_2354349</t>
  </si>
  <si>
    <t>08.03.2021 17:46:36</t>
  </si>
  <si>
    <t>08.03.2021 19:15:35</t>
  </si>
  <si>
    <t>MURADİYE DM 45-71-M00006_ÜÇPINAR DM M02_2076872</t>
  </si>
  <si>
    <t>08.03.2021 17:47:29</t>
  </si>
  <si>
    <t>08.03.2021 17:49:02</t>
  </si>
  <si>
    <t>M-13 35-02-M00013_M-320 M07_2333805</t>
  </si>
  <si>
    <t>08.03.2021 17:47:31</t>
  </si>
  <si>
    <t>08.03.2021 18:14:00</t>
  </si>
  <si>
    <t>ARMUTLU TOPRAK SLM TR 35-27-M00561_35-27-M00561_2365174</t>
  </si>
  <si>
    <t>08.03.2021 17:55:48</t>
  </si>
  <si>
    <t>08.03.2021 19:05:00</t>
  </si>
  <si>
    <t>AHMETLİ TR-65 SANAYİ 45-84-L00065_955185663_955185663</t>
  </si>
  <si>
    <t>08.03.2021 18:03:19</t>
  </si>
  <si>
    <t>08.03.2021 18:51:41</t>
  </si>
  <si>
    <t>BADINCA TR-4 45-73-M00382_945648031_945648031</t>
  </si>
  <si>
    <t>08.03.2021 18:07:00</t>
  </si>
  <si>
    <t>08.03.2021 18:59:57</t>
  </si>
  <si>
    <t>TR-106 35-26-M00106_956613902_956613902</t>
  </si>
  <si>
    <t>08.03.2021 18:28:54</t>
  </si>
  <si>
    <t>08.03.2021 19:55:04</t>
  </si>
  <si>
    <t>M-2465 35-09-M02465_947442328_947442328</t>
  </si>
  <si>
    <t>08.03.2021 18:31:36</t>
  </si>
  <si>
    <t>08.03.2021 19:44:42</t>
  </si>
  <si>
    <t>MURADİYE DM-11/4 KÖK 45-71-M00846_IMPERIAL DEPO / H.HÜSEYİN GÖRGÜLÜ M04_72090333</t>
  </si>
  <si>
    <t>08.03.2021 18:31:47</t>
  </si>
  <si>
    <t>08.03.2021 21:12:02</t>
  </si>
  <si>
    <t>TR-39 35-22-M00039_955281261_955281261</t>
  </si>
  <si>
    <t>08.03.2021 18:33:50</t>
  </si>
  <si>
    <t>08.03.2021 19:30:45</t>
  </si>
  <si>
    <t>K-4159 35-02-K04159_35-02-K04159_2347917</t>
  </si>
  <si>
    <t>08.03.2021 18:35:13</t>
  </si>
  <si>
    <t>08.03.2021 19:35:31</t>
  </si>
  <si>
    <t>BANKACILAR TR-2 35-30-M00208_955303811_955303811</t>
  </si>
  <si>
    <t>08.03.2021 18:38:30</t>
  </si>
  <si>
    <t>08.03.2021 20:59:20</t>
  </si>
  <si>
    <t>K-1037 35-01-K01037_C 1C_5871428</t>
  </si>
  <si>
    <t>08.03.2021 18:54:41</t>
  </si>
  <si>
    <t>08.03.2021 20:05:24</t>
  </si>
  <si>
    <t>TR-1/54 45-72-M00054_956519984_956519984</t>
  </si>
  <si>
    <t>08.03.2021 18:55:34</t>
  </si>
  <si>
    <t>08.03.2021 19:50:32</t>
  </si>
  <si>
    <t>AŞAĞICUMA DM 35-16-M00103_TERZİHALİLLER M03_72040361</t>
  </si>
  <si>
    <t>08.03.2021 19:02:59</t>
  </si>
  <si>
    <t>08.03.2021 20:02:46</t>
  </si>
  <si>
    <t>TR-26 35-22-M00026_35-22-M00026_2374517</t>
  </si>
  <si>
    <t>08.03.2021 19:08:18</t>
  </si>
  <si>
    <t>08.03.2021 19:55:26</t>
  </si>
  <si>
    <t>M-50 DOĞANKENT SİTESİ 35-14-M00050_DIREK TIPI TRAFO HUCRESI H01_2065127</t>
  </si>
  <si>
    <t>08.03.2021 19:11:00</t>
  </si>
  <si>
    <t>08.03.2021 19:44:56</t>
  </si>
  <si>
    <t>TR-16 35-19-M00016_956677424_956677424</t>
  </si>
  <si>
    <t>08.03.2021 19:14:59</t>
  </si>
  <si>
    <t>08.03.2021 20:33:26</t>
  </si>
  <si>
    <t>TR-46 35-19-M00046_956693365_956693365</t>
  </si>
  <si>
    <t>08.03.2021 19:16:09</t>
  </si>
  <si>
    <t>08.03.2021 21:00:49</t>
  </si>
  <si>
    <t>SÜLEYMANİYE TR-1 45-78-M00422_49250474_56404102_56404102</t>
  </si>
  <si>
    <t>08.03.2021 19:19:36</t>
  </si>
  <si>
    <t>08.03.2021 20:17:46</t>
  </si>
  <si>
    <t>ŞAHYAR TR-2 45-73-M00192_945665473_945665473</t>
  </si>
  <si>
    <t>08.03.2021 19:21:38</t>
  </si>
  <si>
    <t>08.03.2021 20:50:13</t>
  </si>
  <si>
    <t>M-1536 35-01-M01536_A_60982794_60982794</t>
  </si>
  <si>
    <t>08.03.2021 19:26:32</t>
  </si>
  <si>
    <t>08.03.2021 21:48:26</t>
  </si>
  <si>
    <t>M-989 35-03-M00989_910760303_910760303</t>
  </si>
  <si>
    <t>08.03.2021 19:31:43</t>
  </si>
  <si>
    <t>09.03.2021 02:29:13</t>
  </si>
  <si>
    <t>08.03.2021 19:36:44</t>
  </si>
  <si>
    <t>08.03.2021 21:46:42</t>
  </si>
  <si>
    <t>L-292 35-18-L00292_B_56370487_56370487</t>
  </si>
  <si>
    <t>08.03.2021 19:46:42</t>
  </si>
  <si>
    <t>08.03.2021 21:58:29</t>
  </si>
  <si>
    <t>DM-6/32 35-28-M00756_953384255_953384255</t>
  </si>
  <si>
    <t>08.03.2021 19:50:10</t>
  </si>
  <si>
    <t>08.03.2021 21:07:46</t>
  </si>
  <si>
    <t>YENİ ŞAKRAN TR-15 35-17-M00215_35-17-M00215_2375352</t>
  </si>
  <si>
    <t>08.03.2021 19:59:00</t>
  </si>
  <si>
    <t>08.03.2021 21:20:35</t>
  </si>
  <si>
    <t>L-43 AKARCA 35-14-L00043_95000002863_95000002863</t>
  </si>
  <si>
    <t>08.03.2021 20:00:40</t>
  </si>
  <si>
    <t>08.03.2021 21:14:06</t>
  </si>
  <si>
    <t>YENİ ŞAKRAN TR-15 35-17-M00215_950307941_950307941</t>
  </si>
  <si>
    <t>08.03.2021 20:05:00</t>
  </si>
  <si>
    <t>08.03.2021 21:41:27</t>
  </si>
  <si>
    <t>ÇORTAK TR-1 45-81-M00063_45-81-M00063_2367959</t>
  </si>
  <si>
    <t>08.03.2021 20:07:07</t>
  </si>
  <si>
    <t>08.03.2021 21:27:38</t>
  </si>
  <si>
    <t>TR-111 ZEYTİNALANI 35-19-L00111_956664369_956664369</t>
  </si>
  <si>
    <t>08.03.2021 20:08:11</t>
  </si>
  <si>
    <t>08.03.2021 22:47:22</t>
  </si>
  <si>
    <t>M-2385 35-01-M02385_911221042_911221042</t>
  </si>
  <si>
    <t>08.03.2021 20:12:17</t>
  </si>
  <si>
    <t>08.03.2021 21:53:46</t>
  </si>
  <si>
    <t>BİMEYKO TR-5 35-30-M00052_962677461_962677461</t>
  </si>
  <si>
    <t>08.03.2021 20:14:04</t>
  </si>
  <si>
    <t>08.03.2021 22:52:21</t>
  </si>
  <si>
    <t>BOSTANCI TR-1 45-76-L00025_A_56388523_56388523</t>
  </si>
  <si>
    <t>08.03.2021 20:17:35</t>
  </si>
  <si>
    <t>08.03.2021 21:23:30</t>
  </si>
  <si>
    <t>M-2380 35-03-M02380_C_65513396_65513396</t>
  </si>
  <si>
    <t>08.03.2021 20:23:24</t>
  </si>
  <si>
    <t>08.03.2021 21:32:48</t>
  </si>
  <si>
    <t>K-955 35-03-K00955_910329763_910329763</t>
  </si>
  <si>
    <t>08.03.2021 20:46:35</t>
  </si>
  <si>
    <t>08.03.2021 23:18:16</t>
  </si>
  <si>
    <t>K-258 35-01-K00258_911291145_911291145</t>
  </si>
  <si>
    <t>08.03.2021 21:03:31</t>
  </si>
  <si>
    <t>08.03.2021 22:20:16</t>
  </si>
  <si>
    <t>TR-2/80-A 45-83-L00306_45-83-L00306_72157465</t>
  </si>
  <si>
    <t>08.03.2021 21:04:08</t>
  </si>
  <si>
    <t>08.03.2021 23:03:50</t>
  </si>
  <si>
    <t>K-1655 35-02-K01655_99525318_99525318</t>
  </si>
  <si>
    <t>08.03.2021 21:18:12</t>
  </si>
  <si>
    <t>08.03.2021 23:59:14</t>
  </si>
  <si>
    <t>M-1536 35-01-M01536_35-01-M01536_2377130</t>
  </si>
  <si>
    <t>08.03.2021 21:18:15</t>
  </si>
  <si>
    <t>08.03.2021 21:50:00</t>
  </si>
  <si>
    <t>K-499 35-01-K00499_913592122_913592122</t>
  </si>
  <si>
    <t>08.03.2021 21:56:46</t>
  </si>
  <si>
    <t>09.03.2021 02:07:48</t>
  </si>
  <si>
    <t>GÜLBAHÇE TR-5 (TR-186) 35-19-L00186_956678970_956678970</t>
  </si>
  <si>
    <t>08.03.2021 22:31:03</t>
  </si>
  <si>
    <t>09.03.2021 01:02:46</t>
  </si>
  <si>
    <t>TR-134 35-19-L00134_956694528_956694528</t>
  </si>
  <si>
    <t>08.03.2021 22:38:00</t>
  </si>
  <si>
    <t>08.03.2021 23:47:40</t>
  </si>
  <si>
    <t>MANİSA TM-1 45-71-A00001_DONANIMLI YEDEK M25_2054056</t>
  </si>
  <si>
    <t>08.03.2021 22:47:51</t>
  </si>
  <si>
    <t>08.03.2021 23:00:46</t>
  </si>
  <si>
    <t>TR-2/69 (POMPAJ) 45-83-L00069_ODAK GÖZ L04_2323358</t>
  </si>
  <si>
    <t>08.03.2021 22:52:59</t>
  </si>
  <si>
    <t>09.03.2021 01:14:00</t>
  </si>
  <si>
    <t>MURADİYE DM-8 45-71-M02145_MURADİYE DM-7/1 ÇIKIŞ M03_60746439</t>
  </si>
  <si>
    <t>08.03.2021 23:02:00</t>
  </si>
  <si>
    <t>08.03.2021 23:18:38</t>
  </si>
  <si>
    <t>L-37 YAT LİMANI 35-14-L00037_F TR-25 A-1_5818718</t>
  </si>
  <si>
    <t>08.03.2021 23:32:30</t>
  </si>
  <si>
    <t>09.03.2021 01:08:09</t>
  </si>
  <si>
    <t>DM-8/28 45-71-M00167_953198767_953198767</t>
  </si>
  <si>
    <t>09.03.2021 00:09:29</t>
  </si>
  <si>
    <t>09.03.2021 01:47:56</t>
  </si>
  <si>
    <t>TR-144 35-16-L00144_47571848_56352905_56352905</t>
  </si>
  <si>
    <t>09.03.2021 00:19:50</t>
  </si>
  <si>
    <t>09.03.2021 01:31:20</t>
  </si>
  <si>
    <t>L-76 DEPREM KONUTLARI-1 35-14-L00076_35-14-L00076_72210055</t>
  </si>
  <si>
    <t>09.03.2021 00:36:55</t>
  </si>
  <si>
    <t>09.03.2021 02:06:05</t>
  </si>
  <si>
    <t>M-1335 KAYADİBİ KÖK 35-02-M01335_M-1157 KARAÇAM M05_2053136</t>
  </si>
  <si>
    <t>09.03.2021 01:23:19</t>
  </si>
  <si>
    <t>09.03.2021 02:54:20</t>
  </si>
  <si>
    <t>FATİH MAH. TR-4 45-86-M00203_45-86-M00203_2361488</t>
  </si>
  <si>
    <t>09.03.2021 01:29:09</t>
  </si>
  <si>
    <t>09.03.2021 04:02:54</t>
  </si>
  <si>
    <t>BADEMLER TR-2 35-19-L00297_956672076_956672076</t>
  </si>
  <si>
    <t>09.03.2021 01:49:00</t>
  </si>
  <si>
    <t>09.03.2021 02:45:32</t>
  </si>
  <si>
    <t>HASALAN TR-2 45-78-L00384_DIREK TIPI TRAFO HUCRESI H01_2106123</t>
  </si>
  <si>
    <t>OG Trafo Kademe Ayarı</t>
  </si>
  <si>
    <t>09.03.2021 02:03:00</t>
  </si>
  <si>
    <t>09.03.2021 02:27:50</t>
  </si>
  <si>
    <t>TR-16 35-19-M00016_95000008042_95000008042</t>
  </si>
  <si>
    <t>09.03.2021 02:54:38</t>
  </si>
  <si>
    <t>09.03.2021 07:45:03</t>
  </si>
  <si>
    <t>M-943 35-04-M00943_35-04-M00943_66937219</t>
  </si>
  <si>
    <t>09.03.2021 03:12:00</t>
  </si>
  <si>
    <t>09.03.2021 04:25:52</t>
  </si>
  <si>
    <t>09.03.2021 03:42:29</t>
  </si>
  <si>
    <t>09.03.2021 05:05:22</t>
  </si>
  <si>
    <t>L-37 YAT LİMANI 35-14-L00037_956636404_956636404</t>
  </si>
  <si>
    <t>09.03.2021 07:26:21</t>
  </si>
  <si>
    <t>09.03.2021 10:04:09</t>
  </si>
  <si>
    <t>09.03.2021 07:46:29</t>
  </si>
  <si>
    <t>09.03.2021 08:34:40</t>
  </si>
  <si>
    <t>FOÇA TR-49 35-23-L00049_950422116_950422116</t>
  </si>
  <si>
    <t>09.03.2021 07:57:55</t>
  </si>
  <si>
    <t>09.03.2021 17:48:52</t>
  </si>
  <si>
    <t>SELENDİ DM 45-81-M00001_KINIK M06_2077097</t>
  </si>
  <si>
    <t>09.03.2021 08:02:59</t>
  </si>
  <si>
    <t>09.03.2021 08:03:49</t>
  </si>
  <si>
    <t>AŞAĞIKIRIKLAR DM 35-16-M00448_AŞAĞIKIRIKLAR M06_2115970</t>
  </si>
  <si>
    <t>09.03.2021 08:09:13</t>
  </si>
  <si>
    <t>09.03.2021 08:13:29</t>
  </si>
  <si>
    <t>SOMA TR-5 45-82-M00005_D_56404142_56404142</t>
  </si>
  <si>
    <t>09.03.2021 08:16:00</t>
  </si>
  <si>
    <t>09.03.2021 11:52:27</t>
  </si>
  <si>
    <t>HAMİDİYE PALANKAYA TR-1 45-77-L00113_DIREK TIPI TRAFO HUCRESI H01_2056357</t>
  </si>
  <si>
    <t>09.03.2021 08:17:58</t>
  </si>
  <si>
    <t>09.03.2021 09:18:31</t>
  </si>
  <si>
    <t>GÖRDES DM 45-75-M00050_KAŞIKÇI M11_2083718</t>
  </si>
  <si>
    <t>09.03.2021 08:38:32</t>
  </si>
  <si>
    <t>09.03.2021 08:51:09</t>
  </si>
  <si>
    <t>K-3185 35-04-K03185_35-04-K03185_2364382</t>
  </si>
  <si>
    <t>09.03.2021 08:39:48</t>
  </si>
  <si>
    <t>09.03.2021 09:23:22</t>
  </si>
  <si>
    <t>KARAALİ DM 45-71-M02127_BAĞYOLU ÇIKIŞ M02_54860628</t>
  </si>
  <si>
    <t>09.03.2021 08:45:29</t>
  </si>
  <si>
    <t>09.03.2021 09:43:17</t>
  </si>
  <si>
    <t>TURGUTALP TR-3/1 45-82-M00049_945530345_945530345</t>
  </si>
  <si>
    <t>09.03.2021 08:52:00</t>
  </si>
  <si>
    <t>09.03.2021 15:34:32</t>
  </si>
  <si>
    <t>DM-2/3 ESKİ ANIT YANI 35-18-L00581_950462856_950462856</t>
  </si>
  <si>
    <t>09.03.2021 08:56:21</t>
  </si>
  <si>
    <t>09.03.2021 11:10:11</t>
  </si>
  <si>
    <t>YENİ FOÇA TR-19 35-23-M00019_YENİFOÇA TR-20 M02_2334905</t>
  </si>
  <si>
    <t>09.03.2021 08:57:00</t>
  </si>
  <si>
    <t>09.03.2021 10:17:00</t>
  </si>
  <si>
    <t>M-2102 35-02-M02102_ M03_2077495</t>
  </si>
  <si>
    <t>09.03.2021 08:57:15</t>
  </si>
  <si>
    <t>09.03.2021 10:31:17</t>
  </si>
  <si>
    <t>09.03.2021 09:01:09</t>
  </si>
  <si>
    <t>09.03.2021 18:35:00</t>
  </si>
  <si>
    <t>ALAYBEY MH TR-1 45-74-M00177_45-74-M00177_2358924</t>
  </si>
  <si>
    <t>09.03.2021 09:04:00</t>
  </si>
  <si>
    <t>09.03.2021 17:45:45</t>
  </si>
  <si>
    <t>ALAŞEHİR TM-2 45-73-A00002_ M04_47430865</t>
  </si>
  <si>
    <t>09.03.2021 09:05:34</t>
  </si>
  <si>
    <t>09.03.2021 17:24:39</t>
  </si>
  <si>
    <t>TR-1-2/2 35-20-L00008_ZEYTİNLİK (TM-1-2/5) L01_66513053</t>
  </si>
  <si>
    <t>09.03.2021 09:09:39</t>
  </si>
  <si>
    <t>09.03.2021 10:15:39</t>
  </si>
  <si>
    <t>09.03.2021 09:09:53</t>
  </si>
  <si>
    <t>09.03.2021 17:47:00</t>
  </si>
  <si>
    <t>DM-3/TR-34 35-22-M00073_-M02 M02_2035133</t>
  </si>
  <si>
    <t>09.03.2021 09:09:54</t>
  </si>
  <si>
    <t>09.03.2021 12:38:00</t>
  </si>
  <si>
    <t>MORDOĞAN TR-5 35-21-L00146_953356654_953356654</t>
  </si>
  <si>
    <t>09.03.2021 09:11:00</t>
  </si>
  <si>
    <t>09.03.2021 09:53:21</t>
  </si>
  <si>
    <t>AŞAĞIKIRIKLAR DM 35-16-M00448_TARİŞ YEMTA M16_2334654</t>
  </si>
  <si>
    <t>09.03.2021 09:11:01</t>
  </si>
  <si>
    <t>09.03.2021 14:25:39</t>
  </si>
  <si>
    <t>SEYREK TR-7 KÖK 35-28-M00379_HatBaşıAyırıcı_64536197 M04_64536197</t>
  </si>
  <si>
    <t>09.03.2021 09:12:06</t>
  </si>
  <si>
    <t>09.03.2021 11:34:50</t>
  </si>
  <si>
    <t>K-1514 35-01-K01514_35-01-K01514_2365119</t>
  </si>
  <si>
    <t>09.03.2021 09:13:49</t>
  </si>
  <si>
    <t>09.03.2021 09:31:00</t>
  </si>
  <si>
    <t>YENİFOÇA TR-38 35-23-M00038_A a1b_42106526</t>
  </si>
  <si>
    <t>09.03.2021 09:14:24</t>
  </si>
  <si>
    <t>09.03.2021 14:16:57</t>
  </si>
  <si>
    <t>M-2825 35-03-M02825_35-03-M02825_72022765</t>
  </si>
  <si>
    <t>09.03.2021 09:14:54</t>
  </si>
  <si>
    <t>09.03.2021 12:06:00</t>
  </si>
  <si>
    <t>M-1838 35-02-M01838_35-02-M01838_42586962</t>
  </si>
  <si>
    <t>09.03.2021 09:16:12</t>
  </si>
  <si>
    <t>09.03.2021 15:40:28</t>
  </si>
  <si>
    <t>GÖLOVA TR-1 35-22-M00248_35-22-M00248_2358738</t>
  </si>
  <si>
    <t>09.03.2021 09:16:38</t>
  </si>
  <si>
    <t>09.03.2021 17:08:02</t>
  </si>
  <si>
    <t>09.03.2021 09:18:29</t>
  </si>
  <si>
    <t>09.03.2021 17:19:44</t>
  </si>
  <si>
    <t>09.03.2021 09:22:53</t>
  </si>
  <si>
    <t>09.03.2021 15:37:35</t>
  </si>
  <si>
    <t>TR-15 45-74-M00015_45-74-M00015_72236956</t>
  </si>
  <si>
    <t>09.03.2021 09:23:35</t>
  </si>
  <si>
    <t>09.03.2021 17:13:31</t>
  </si>
  <si>
    <t>ATALAN KÖK 35-26-L00247_ATALAN KÖYİÇİ L07_72823348</t>
  </si>
  <si>
    <t>09.03.2021 09:27:11</t>
  </si>
  <si>
    <t>09.03.2021 10:15:13</t>
  </si>
  <si>
    <t>KAYMAKÇI TR-15 35-15-M00251_950395478_950395478</t>
  </si>
  <si>
    <t>09.03.2021 09:30:47</t>
  </si>
  <si>
    <t>09.03.2021 12:32:07</t>
  </si>
  <si>
    <t>M-52 ALAÇATI 35-18-M00052_950464434_950464434</t>
  </si>
  <si>
    <t>09.03.2021 09:31:37</t>
  </si>
  <si>
    <t>09.03.2021 14:23:33</t>
  </si>
  <si>
    <t>GÖRDES DM 45-75-M00050_KÜREKÇİ M09_2083715</t>
  </si>
  <si>
    <t>09.03.2021 09:32:11</t>
  </si>
  <si>
    <t>09.03.2021 09:32:39</t>
  </si>
  <si>
    <t>KAYACIK YANIKDAĞ TR-2 45-75-M00198_DIREK TIPI TRAFO HUCRESI H01_2086118</t>
  </si>
  <si>
    <t>09.03.2021 09:32:43</t>
  </si>
  <si>
    <t>09.03.2021 17:22:07</t>
  </si>
  <si>
    <t>K-258 35-01-K00258_C_65506188_65506188</t>
  </si>
  <si>
    <t>09.03.2021 09:34:00</t>
  </si>
  <si>
    <t>09.03.2021 17:33:00</t>
  </si>
  <si>
    <t>M-1406 35-01-M01406_911495618_911495618</t>
  </si>
  <si>
    <t>09.03.2021 09:36:19</t>
  </si>
  <si>
    <t>09.03.2021 17:24:53</t>
  </si>
  <si>
    <t>HARMANDALI KÖK 45-71-M00061_HARMANDALI KÖYÜ M02_72230848</t>
  </si>
  <si>
    <t>09.03.2021 09:37:26</t>
  </si>
  <si>
    <t>09.03.2021 10:41:32</t>
  </si>
  <si>
    <t>MENEMEN DM-4/15 35-28-M00813_DM-4/16 M01_58173195</t>
  </si>
  <si>
    <t>09.03.2021 09:37:54</t>
  </si>
  <si>
    <t>09.03.2021 14:45:00</t>
  </si>
  <si>
    <t>MORDOĞAN TR-27 35-21-L00154_953365120_953365120</t>
  </si>
  <si>
    <t>09.03.2021 09:38:21</t>
  </si>
  <si>
    <t>09.03.2021 10:53:36</t>
  </si>
  <si>
    <t>M-1218 35-01-M01218_A_56364276_56364276</t>
  </si>
  <si>
    <t>09.03.2021 09:41:43</t>
  </si>
  <si>
    <t>09.03.2021 11:45:08</t>
  </si>
  <si>
    <t>BAYINDIR İM 35-20-A00001_ŞEHİR-1 L11_2313514</t>
  </si>
  <si>
    <t>09.03.2021 09:42:24</t>
  </si>
  <si>
    <t>09.03.2021 10:14:04</t>
  </si>
  <si>
    <t>TM-1-2/5 ZEYTİNLİK 35-20-L00009_DIREK TIPI TRAFO HUCRESI H01_2047371</t>
  </si>
  <si>
    <t>09.03.2021 09:46:00</t>
  </si>
  <si>
    <t>09.03.2021 10:50:26</t>
  </si>
  <si>
    <t>M-1662 35-02-M01662_910230462_910230462</t>
  </si>
  <si>
    <t>09.03.2021 09:47:53</t>
  </si>
  <si>
    <t>09.03.2021 11:47:59</t>
  </si>
  <si>
    <t>M-2752 35-01-M02752_960744210_960744210</t>
  </si>
  <si>
    <t>09.03.2021 09:51:48</t>
  </si>
  <si>
    <t>09.03.2021 11:39:06</t>
  </si>
  <si>
    <t>TR-59 YELKENKAYA 35-19-L00059_956679772_956679772</t>
  </si>
  <si>
    <t>09.03.2021 09:51:51</t>
  </si>
  <si>
    <t>09.03.2021 17:50:08</t>
  </si>
  <si>
    <t>PİYADELER KÖK 45-73-M00136_GÜRSU M07_66674819</t>
  </si>
  <si>
    <t>09.03.2021 09:52:57</t>
  </si>
  <si>
    <t>09.03.2021 17:32:17</t>
  </si>
  <si>
    <t>09.03.2021 09:53:00</t>
  </si>
  <si>
    <t>09.03.2021 14:06:36</t>
  </si>
  <si>
    <t>09.03.2021 09:53:09</t>
  </si>
  <si>
    <t>09.03.2021 10:23:00</t>
  </si>
  <si>
    <t>TOPARLAR KARŞI MAH.TR-2 35-29-L00324_950348471_950348471</t>
  </si>
  <si>
    <t>09.03.2021 09:53:32</t>
  </si>
  <si>
    <t>09.03.2021 12:55:15</t>
  </si>
  <si>
    <t>09.03.2021 09:53:34</t>
  </si>
  <si>
    <t>09.03.2021 15:49:55</t>
  </si>
  <si>
    <t>KIZILAVLU KÖK 45-78-M00837_DELİBAŞLI GRUBU M02_66247846</t>
  </si>
  <si>
    <t>09.03.2021 09:54:43</t>
  </si>
  <si>
    <t>09.03.2021 14:13:30</t>
  </si>
  <si>
    <t>NAMET KÖK 35-26-M00556_İDOL-LA ŞARAPÇILIK M02_65931731</t>
  </si>
  <si>
    <t>09.03.2021 09:58:01</t>
  </si>
  <si>
    <t>09.03.2021 11:18:43</t>
  </si>
  <si>
    <t>TOKATBAŞI TR-1 35-20-L00101_955206429_955206429</t>
  </si>
  <si>
    <t>09.03.2021 09:59:34</t>
  </si>
  <si>
    <t>09.03.2021 13:39:06</t>
  </si>
  <si>
    <t>KULA İM 45-77-A00001_KONURCA M01_2308471</t>
  </si>
  <si>
    <t>09.03.2021 10:01:19</t>
  </si>
  <si>
    <t>09.03.2021 16:49:11</t>
  </si>
  <si>
    <t>K-1074 35-01-K01074_911363204_911363204</t>
  </si>
  <si>
    <t>09.03.2021 10:01:48</t>
  </si>
  <si>
    <t>09.03.2021 17:06:38</t>
  </si>
  <si>
    <t>DM-1/5 45-71-M00005_915897726_915897726</t>
  </si>
  <si>
    <t>09.03.2021 10:09:46</t>
  </si>
  <si>
    <t>09.03.2021 13:18:51</t>
  </si>
  <si>
    <t>TR-18 45-74-M00018_45-74-M00018_61361522</t>
  </si>
  <si>
    <t>09.03.2021 10:12:00</t>
  </si>
  <si>
    <t>09.03.2021 17:44:49</t>
  </si>
  <si>
    <t>KÜÇÜKAVULCUK DM 35-15-L00727_BÜYÜKAVLUCUK L03_72098512</t>
  </si>
  <si>
    <t>09.03.2021 17:08:00</t>
  </si>
  <si>
    <t>ÇAKIRCA ALİ TR-1 45-73-M00557_ H_61314934</t>
  </si>
  <si>
    <t>09.03.2021 10:15:00</t>
  </si>
  <si>
    <t>09.03.2021 18:46:07</t>
  </si>
  <si>
    <t>DM-18/10 45-71-M00263_972255447_972255447</t>
  </si>
  <si>
    <t>09.03.2021 10:15:52</t>
  </si>
  <si>
    <t>09.03.2021 11:39:31</t>
  </si>
  <si>
    <t>09.03.2021 10:16:00</t>
  </si>
  <si>
    <t>09.03.2021 17:52:00</t>
  </si>
  <si>
    <t>K-1988 35-08-K01988_913274315_913274315</t>
  </si>
  <si>
    <t>09.03.2021 10:17:33</t>
  </si>
  <si>
    <t>09.03.2021 11:29:51</t>
  </si>
  <si>
    <t>CABARLAR KÖK 45-75-M00053_HatBaşıAyırıcı_53135572 M02_53135572</t>
  </si>
  <si>
    <t>09.03.2021 10:18:16</t>
  </si>
  <si>
    <t>09.03.2021 12:21:49</t>
  </si>
  <si>
    <t>TR-1/77 45-72-M00077_TR-1/79 M01_2045668</t>
  </si>
  <si>
    <t>09.03.2021 10:21:39</t>
  </si>
  <si>
    <t>09.03.2021 12:07:53</t>
  </si>
  <si>
    <t>M-850 KARAÇAM KÖK 35-02-M00850_BENZİNLİK M08_49919689</t>
  </si>
  <si>
    <t>09.03.2021 11:20:02</t>
  </si>
  <si>
    <t>09.03.2021 10:25:24</t>
  </si>
  <si>
    <t>09.03.2021 12:11:03</t>
  </si>
  <si>
    <t>ADALA TR-8 45-78-M00293_49237398_56384124_56384124</t>
  </si>
  <si>
    <t>09.03.2021 10:25:36</t>
  </si>
  <si>
    <t>09.03.2021 11:48:25</t>
  </si>
  <si>
    <t>09.03.2021 10:30:00</t>
  </si>
  <si>
    <t>09.03.2021 15:56:00</t>
  </si>
  <si>
    <t>TR-7(M-707) 35-30-M00707_955313376_955313376</t>
  </si>
  <si>
    <t>09.03.2021 10:30:10</t>
  </si>
  <si>
    <t>09.03.2021 11:44:05</t>
  </si>
  <si>
    <t>ARMUTLU TR-5 35-27-L00005_912759458_912759458</t>
  </si>
  <si>
    <t>09.03.2021 10:34:02</t>
  </si>
  <si>
    <t>09.03.2021 13:14:53</t>
  </si>
  <si>
    <t>GÜNYAKA TR-2 45-79-M00479_945573755_945573755</t>
  </si>
  <si>
    <t>09.03.2021 10:35:56</t>
  </si>
  <si>
    <t>09.03.2021 12:30:42</t>
  </si>
  <si>
    <t>AĞAÇ İŞLERİ TR-10 35-22-M00110_955256783_955256783</t>
  </si>
  <si>
    <t>09.03.2021 10:47:25</t>
  </si>
  <si>
    <t>09.03.2021 12:17:58</t>
  </si>
  <si>
    <t>09.03.2021 10:50:41</t>
  </si>
  <si>
    <t>09.03.2021 13:02:29</t>
  </si>
  <si>
    <t>L-493 (BALANBAKA-2) 35-18-L00493_950464891_950464891</t>
  </si>
  <si>
    <t>09.03.2021 10:51:25</t>
  </si>
  <si>
    <t>09.03.2021 16:05:32</t>
  </si>
  <si>
    <t>TR-59 YELKENKAYA 35-19-L00059_956671775_956671775</t>
  </si>
  <si>
    <t>09.03.2021 10:54:19</t>
  </si>
  <si>
    <t>09.03.2021 14:28:22</t>
  </si>
  <si>
    <t>OSMANCALI KÖYÜ TR-2 45-71-M01721_43170693_56393078_56393078</t>
  </si>
  <si>
    <t>09.03.2021 10:57:03</t>
  </si>
  <si>
    <t>09.03.2021 14:09:50</t>
  </si>
  <si>
    <t>TR-147 35-19-L00147_956665085_956665085</t>
  </si>
  <si>
    <t>09.03.2021 10:57:37</t>
  </si>
  <si>
    <t>09.03.2021 15:54:21</t>
  </si>
  <si>
    <t>GÜMÜLDÜR M-40 35-25-M00040_DAĞITIM TRAFO GÜMÜLDÜR M-40 M01_72080505</t>
  </si>
  <si>
    <t>09.03.2021 11:01:04</t>
  </si>
  <si>
    <t>09.03.2021 13:26:27</t>
  </si>
  <si>
    <t>DEMİRCİLİ TR-2 35-19-M00212_95000479006_95000479006</t>
  </si>
  <si>
    <t>09.03.2021 11:05:58</t>
  </si>
  <si>
    <t>09.03.2021 15:52:22</t>
  </si>
  <si>
    <t>SELENDİ DM 45-81-M00001_SELENDİ ŞEHİR-2 M03_2321593</t>
  </si>
  <si>
    <t>09.03.2021 11:05:59</t>
  </si>
  <si>
    <t>09.03.2021 14:59:27</t>
  </si>
  <si>
    <t>L-300 DM 35-18-L00300_950430248_950430248</t>
  </si>
  <si>
    <t>09.03.2021 11:06:46</t>
  </si>
  <si>
    <t>09.03.2021 14:37:53</t>
  </si>
  <si>
    <t>KESİKKÖY TR-2 35-28-M00334__75604517_75604517</t>
  </si>
  <si>
    <t>09.03.2021 11:11:00</t>
  </si>
  <si>
    <t>09.03.2021 12:45:09</t>
  </si>
  <si>
    <t>TR-66 45-78-L00066_ L01_2105635</t>
  </si>
  <si>
    <t>09.03.2021 11:17:29</t>
  </si>
  <si>
    <t>09.03.2021 12:22:03</t>
  </si>
  <si>
    <t>SALİHLİ İM 45-78-A00001_TR-66 A ÇIKIŞI M25_48928887</t>
  </si>
  <si>
    <t>09.03.2021 11:20:40</t>
  </si>
  <si>
    <t>09.03.2021 11:56:51</t>
  </si>
  <si>
    <t>TR-35 35-30-L00035_955329230_955329230</t>
  </si>
  <si>
    <t>09.03.2021 11:22:00</t>
  </si>
  <si>
    <t>09.03.2021 15:57:06</t>
  </si>
  <si>
    <t>YAHŞELLİ TR-3 35-28-M00495_953371604_953371604</t>
  </si>
  <si>
    <t>09.03.2021 11:29:05</t>
  </si>
  <si>
    <t>09.03.2021 17:35:37</t>
  </si>
  <si>
    <t>AŞAĞIÇOBANİSA KÖK 45-71-M00096_AŞAĞIÇOBANİSA TR-3 M06_2321776</t>
  </si>
  <si>
    <t>09.03.2021 11:31:48</t>
  </si>
  <si>
    <t>09.03.2021 12:31:53</t>
  </si>
  <si>
    <t>YILMAZ İM 45-78-A00003_TR-1 (15.8) L11_2103967</t>
  </si>
  <si>
    <t>09.03.2021 11:35:40</t>
  </si>
  <si>
    <t>09.03.2021 11:59:59</t>
  </si>
  <si>
    <t>L-102 DÜZCE AZMAK 35-14-L00102_956646151_956646151</t>
  </si>
  <si>
    <t>09.03.2021 11:35:53</t>
  </si>
  <si>
    <t>09.03.2021 14:37:05</t>
  </si>
  <si>
    <t>MENEMEN TR-65 35-28-L00065_E_56357586_56357586</t>
  </si>
  <si>
    <t>09.03.2021 11:36:00</t>
  </si>
  <si>
    <t>09.03.2021 11:55:53</t>
  </si>
  <si>
    <t>TR-2/90 45-83-L00090_965664752_965664752</t>
  </si>
  <si>
    <t>09.03.2021 11:38:43</t>
  </si>
  <si>
    <t>09.03.2021 15:11:25</t>
  </si>
  <si>
    <t>09.03.2021 11:38:58</t>
  </si>
  <si>
    <t>10.03.2021 04:11:31</t>
  </si>
  <si>
    <t>K-1386 35-01-K01386_910948857_910948857</t>
  </si>
  <si>
    <t>09.03.2021 11:40:11</t>
  </si>
  <si>
    <t>09.03.2021 14:28:06</t>
  </si>
  <si>
    <t>HARMANDALI DM-2 (M-200) 35-09-M00200_M-2166Ö M01_45385845</t>
  </si>
  <si>
    <t>09.03.2021 11:53:34</t>
  </si>
  <si>
    <t>09.03.2021 13:13:49</t>
  </si>
  <si>
    <t>TR-1/10 45-72-M00010_C_56392594_56392594</t>
  </si>
  <si>
    <t>09.03.2021 11:54:07</t>
  </si>
  <si>
    <t>09.03.2021 14:14:52</t>
  </si>
  <si>
    <t>TR-54 35-30-L00054_955318471_955318471</t>
  </si>
  <si>
    <t>09.03.2021 12:00:14</t>
  </si>
  <si>
    <t>09.03.2021 18:28:14</t>
  </si>
  <si>
    <t>09.03.2021 12:01:20</t>
  </si>
  <si>
    <t>09.03.2021 15:03:38</t>
  </si>
  <si>
    <t>K-3772 35-02-K03772_912498330_912498330</t>
  </si>
  <si>
    <t>09.03.2021 12:04:12</t>
  </si>
  <si>
    <t>09.03.2021 13:20:35</t>
  </si>
  <si>
    <t>M-2909 35-02-M02909_910142294_910142294</t>
  </si>
  <si>
    <t>09.03.2021 12:07:39</t>
  </si>
  <si>
    <t>09.03.2021 18:19:00</t>
  </si>
  <si>
    <t>ZİHNİ ÖNEM SULAMA GRUBU 35-29-M00332_35-29-M00332_2371489</t>
  </si>
  <si>
    <t>09.03.2021 12:12:21</t>
  </si>
  <si>
    <t>09.03.2021 14:26:54</t>
  </si>
  <si>
    <t>DM-4/TR-14 35-26-M01288_TRAFO M06_42462299</t>
  </si>
  <si>
    <t>09.03.2021 12:13:12</t>
  </si>
  <si>
    <t>09.03.2021 13:17:11</t>
  </si>
  <si>
    <t>L-211 35-18-L00211_950452936_950452936</t>
  </si>
  <si>
    <t>09.03.2021 12:29:42</t>
  </si>
  <si>
    <t>09.03.2021 20:04:50</t>
  </si>
  <si>
    <t>KAPANCI KÖK 45-78-L00229_HatBaşıAyırıcı_53140495 L02_53140495</t>
  </si>
  <si>
    <t>09.03.2021 12:30:01</t>
  </si>
  <si>
    <t>09.03.2021 14:00:49</t>
  </si>
  <si>
    <t>AKALAN TR-2 35-27-M00430_950277066_950277066</t>
  </si>
  <si>
    <t>09.03.2021 12:33:47</t>
  </si>
  <si>
    <t>09.03.2021 14:38:51</t>
  </si>
  <si>
    <t>AYVALIK SİTESİ TR 35-30-M00329_955306812_955306812</t>
  </si>
  <si>
    <t>09.03.2021 12:34:26</t>
  </si>
  <si>
    <t>09.03.2021 17:11:58</t>
  </si>
  <si>
    <t>DOMBAYLI BAHÇELER TR-3 45-78-M00277_953282599_953282599</t>
  </si>
  <si>
    <t>09.03.2021 12:36:39</t>
  </si>
  <si>
    <t>09.03.2021 14:11:47</t>
  </si>
  <si>
    <t>K-4785 35-02-K04785_912521535_912521535</t>
  </si>
  <si>
    <t>09.03.2021 12:42:40</t>
  </si>
  <si>
    <t>09.03.2021 17:54:05</t>
  </si>
  <si>
    <t>HACIBEKTAŞLI TR-1 45-78-M00692_953292538_953292538</t>
  </si>
  <si>
    <t>09.03.2021 12:49:00</t>
  </si>
  <si>
    <t>09.03.2021 15:16:44</t>
  </si>
  <si>
    <t>ÇOBANKÖY KÖK 35-29-L00066_HatBaşıAyırıcı_53132660 L05_53132660</t>
  </si>
  <si>
    <t>09.03.2021 13:06:31</t>
  </si>
  <si>
    <t>09.03.2021 19:08:33</t>
  </si>
  <si>
    <t>K-1904 35-10-K01904_97949605_97949605</t>
  </si>
  <si>
    <t>09.03.2021 13:12:00</t>
  </si>
  <si>
    <t>09.03.2021 13:47:51</t>
  </si>
  <si>
    <t>KAAN TR-1 45-71-M01520_953213967_953213967</t>
  </si>
  <si>
    <t>09.03.2021 13:13:00</t>
  </si>
  <si>
    <t>09.03.2021 15:35:46</t>
  </si>
  <si>
    <t>ARMUTLU DM-2/TR-36 (ESKİ TR-6) 35-27-L00006_913608080_913608080</t>
  </si>
  <si>
    <t>09.03.2021 13:15:02</t>
  </si>
  <si>
    <t>09.03.2021 17:58:05</t>
  </si>
  <si>
    <t>TR-1-4/6 KARASELVİ KABİN 35-20-L00030_955194861_955194861</t>
  </si>
  <si>
    <t>09.03.2021 13:17:48</t>
  </si>
  <si>
    <t>09.03.2021 16:53:04</t>
  </si>
  <si>
    <t>M-1662 35-02-M01662_910208363_910208363</t>
  </si>
  <si>
    <t>09.03.2021 13:22:18</t>
  </si>
  <si>
    <t>09.03.2021 14:13:06</t>
  </si>
  <si>
    <t>_B_56399783_56399783</t>
  </si>
  <si>
    <t>09.03.2021 13:36:30</t>
  </si>
  <si>
    <t>09.03.2021 14:37:34</t>
  </si>
  <si>
    <t>K-1004 35-03-K01004_35-03-K01004_2355332</t>
  </si>
  <si>
    <t>09.03.2021 13:38:30</t>
  </si>
  <si>
    <t>09.03.2021 16:42:02</t>
  </si>
  <si>
    <t>DM-2/4 35-26-M00826__56369028_56369028</t>
  </si>
  <si>
    <t>09.03.2021 13:38:40</t>
  </si>
  <si>
    <t>09.03.2021 14:27:52</t>
  </si>
  <si>
    <t>09.03.2021 13:43:05</t>
  </si>
  <si>
    <t>09.03.2021 16:26:35</t>
  </si>
  <si>
    <t>ALAŞEHİR TR-61 YILANLI 45-73-M00061_945670779_945670779</t>
  </si>
  <si>
    <t>09.03.2021 13:43:11</t>
  </si>
  <si>
    <t>09.03.2021 14:52:43</t>
  </si>
  <si>
    <t>TR-61 35-16-L00061_D_56353633_56353633</t>
  </si>
  <si>
    <t>09.03.2021 13:47:00</t>
  </si>
  <si>
    <t>09.03.2021 16:29:33</t>
  </si>
  <si>
    <t>MADEN KÖK 45-83-M00128_CAMBAZLI KÖK M04_47316730</t>
  </si>
  <si>
    <t>09.03.2021 13:51:03</t>
  </si>
  <si>
    <t>09.03.2021 15:58:48</t>
  </si>
  <si>
    <t>BADEMLER DM 35-19-M00443_YELKİ M03_72218971</t>
  </si>
  <si>
    <t>09.03.2021 14:02:07</t>
  </si>
  <si>
    <t>09.03.2021 14:06:05</t>
  </si>
  <si>
    <t>M-2605 YELKİ DM 35-10-M02605_ZEYBEK M03_2303617</t>
  </si>
  <si>
    <t>09.03.2021 15:18:51</t>
  </si>
  <si>
    <t>TÜRKELLİ TR-1 35-28-M00462_953370285_953370285</t>
  </si>
  <si>
    <t>09.03.2021 14:16:53</t>
  </si>
  <si>
    <t>09.03.2021 18:05:19</t>
  </si>
  <si>
    <t>M-236 35-02-M00236_B_56382758_56382758</t>
  </si>
  <si>
    <t>09.03.2021 14:18:17</t>
  </si>
  <si>
    <t>09.03.2021 15:57:50</t>
  </si>
  <si>
    <t>BEKİRLER TR-4 45-72-L00361_DIREK TIPI TRAFO HUCRESI H01_2109536</t>
  </si>
  <si>
    <t>09.03.2021 14:21:03</t>
  </si>
  <si>
    <t>09.03.2021 17:28:13</t>
  </si>
  <si>
    <t>K-1698 35-02-K01698_A_56379610_56379610</t>
  </si>
  <si>
    <t>09.03.2021 14:29:05</t>
  </si>
  <si>
    <t>09.03.2021 15:30:28</t>
  </si>
  <si>
    <t>M-2605 YELKİ DM 35-10-M02605_TEOS GES M05_2303619</t>
  </si>
  <si>
    <t>09.03.2021 14:42:04</t>
  </si>
  <si>
    <t>09.03.2021 18:03:40</t>
  </si>
  <si>
    <t>TR-140 35-16-L00140_35-16-L00140_2347419</t>
  </si>
  <si>
    <t>09.03.2021 14:42:20</t>
  </si>
  <si>
    <t>09.03.2021 20:12:16</t>
  </si>
  <si>
    <t>MEDAR TR-9 45-72-L00278_F_56392266_56392266</t>
  </si>
  <si>
    <t>09.03.2021 14:51:20</t>
  </si>
  <si>
    <t>09.03.2021 18:03:49</t>
  </si>
  <si>
    <t>L-400 35-18-L00400_950459102_950459102</t>
  </si>
  <si>
    <t>09.03.2021 14:53:27</t>
  </si>
  <si>
    <t>10.03.2021 00:38:34</t>
  </si>
  <si>
    <t>KARABURUN TR-2 35-21-L00014_953368077_953368077</t>
  </si>
  <si>
    <t>09.03.2021 14:55:05</t>
  </si>
  <si>
    <t>09.03.2021 16:52:54</t>
  </si>
  <si>
    <t>ÇELİKLİ MANASTIR TR-2 45-78-M00750_B_56391440_56391440</t>
  </si>
  <si>
    <t>09.03.2021 15:05:17</t>
  </si>
  <si>
    <t>09.03.2021 17:36:29</t>
  </si>
  <si>
    <t>_48096877_56384167_56384167</t>
  </si>
  <si>
    <t>09.03.2021 15:11:00</t>
  </si>
  <si>
    <t>09.03.2021 16:31:34</t>
  </si>
  <si>
    <t>K-1129 35-03-K01129_35-03-K01129_41920458</t>
  </si>
  <si>
    <t>09.03.2021 15:12:56</t>
  </si>
  <si>
    <t>09.03.2021 15:24:20</t>
  </si>
  <si>
    <t>09.03.2021 15:13:01</t>
  </si>
  <si>
    <t>09.03.2021 17:05:18</t>
  </si>
  <si>
    <t>MURADİYE TR 2/A 45-71-M00201_953221089_953221089</t>
  </si>
  <si>
    <t>09.03.2021 15:27:03</t>
  </si>
  <si>
    <t>10.03.2021 21:22:06</t>
  </si>
  <si>
    <t>09.03.2021 15:39:10</t>
  </si>
  <si>
    <t>09.03.2021 17:11:00</t>
  </si>
  <si>
    <t>DİKİLİ TR-20 35-30-M00620_955300378_955300378</t>
  </si>
  <si>
    <t>09.03.2021 15:42:42</t>
  </si>
  <si>
    <t>09.03.2021 19:39:26</t>
  </si>
  <si>
    <t>TR-111 ZEYTİNALANI 35-19-L00111_TR-113 L02_2333958</t>
  </si>
  <si>
    <t>09.03.2021 15:43:02</t>
  </si>
  <si>
    <t>09.03.2021 16:59:00</t>
  </si>
  <si>
    <t>09.03.2021 15:45:04</t>
  </si>
  <si>
    <t>09.03.2021 16:19:42</t>
  </si>
  <si>
    <t>GÖRDES TR-27 45-75-M00042_GÖRDES TR-28 M01_61335195</t>
  </si>
  <si>
    <t>09.03.2021 15:48:00</t>
  </si>
  <si>
    <t>09.03.2021 16:26:24</t>
  </si>
  <si>
    <t>K-1390 35-01-K01390_911162892_911162892</t>
  </si>
  <si>
    <t>09.03.2021 16:03:04</t>
  </si>
  <si>
    <t>09.03.2021 17:09:17</t>
  </si>
  <si>
    <t>MURADİYE ORTA ÖLÇEKLİ SANAYİ TR-7 45-71-M00225_953245527_953245527</t>
  </si>
  <si>
    <t>09.03.2021 16:11:42</t>
  </si>
  <si>
    <t>09.03.2021 22:13:07</t>
  </si>
  <si>
    <t>ORTA MAHALLE M-40 35-25-M00112_955256658_955256658</t>
  </si>
  <si>
    <t>09.03.2021 16:11:47</t>
  </si>
  <si>
    <t>09.03.2021 18:38:50</t>
  </si>
  <si>
    <t>09.03.2021 16:11:50</t>
  </si>
  <si>
    <t>09.03.2021 16:17:21</t>
  </si>
  <si>
    <t>TR-830 KÖK 35-28-M00619_ M02_2328677</t>
  </si>
  <si>
    <t>09.03.2021 16:22:06</t>
  </si>
  <si>
    <t>09.03.2021 18:07:22</t>
  </si>
  <si>
    <t>KUŞÇULAR TR-5 35-19-M00217_956700122_956700122</t>
  </si>
  <si>
    <t>09.03.2021 16:28:23</t>
  </si>
  <si>
    <t>09.03.2021 18:39:22</t>
  </si>
  <si>
    <t>YILMAZ İM 45-78-A00003_YILMAZ DM-2 (SALİHLİ) GİRİŞ M01_2331490</t>
  </si>
  <si>
    <t>09.03.2021 16:30:50</t>
  </si>
  <si>
    <t>KARGIN KÖK 45-71-M00095_KARGIN GİRİŞ M08_2076279</t>
  </si>
  <si>
    <t>09.03.2021 16:35:40</t>
  </si>
  <si>
    <t>09.03.2021 16:36:10</t>
  </si>
  <si>
    <t>YEŞİLKÖY TR-1 45-86-M00106_C_56390842_56390842</t>
  </si>
  <si>
    <t>09.03.2021 16:38:06</t>
  </si>
  <si>
    <t>09.03.2021 18:03:43</t>
  </si>
  <si>
    <t>DM-14/3A 45-71-M02249_B B04B_73719699</t>
  </si>
  <si>
    <t>09.03.2021 16:47:20</t>
  </si>
  <si>
    <t>09.03.2021 18:23:00</t>
  </si>
  <si>
    <t>09.03.2021 16:50:14</t>
  </si>
  <si>
    <t>09.03.2021 20:54:54</t>
  </si>
  <si>
    <t>ÇANDARLI DM-TR-20 35-30-M00020_BERGAMA-1 M11_72352830</t>
  </si>
  <si>
    <t>09.03.2021 16:52:20</t>
  </si>
  <si>
    <t>09.03.2021 18:38:12</t>
  </si>
  <si>
    <t>LÜTFİYE TR-1 45-80-M00131_45-80-M00131_2357249</t>
  </si>
  <si>
    <t>09.03.2021 16:55:15</t>
  </si>
  <si>
    <t>09.03.2021 18:29:04</t>
  </si>
  <si>
    <t>TR-152(DM-5/17) 35-19-M00152_966485570_966485570</t>
  </si>
  <si>
    <t>09.03.2021 16:55:40</t>
  </si>
  <si>
    <t>10.03.2021 00:57:39</t>
  </si>
  <si>
    <t>BAĞARASI TR-8 35-23-M00177_950424068_950424068</t>
  </si>
  <si>
    <t>09.03.2021 16:57:27</t>
  </si>
  <si>
    <t>09.03.2021 19:04:00</t>
  </si>
  <si>
    <t>BAYINDIR İM 35-20-A00001_ŞEHİR-1 L11_2058775</t>
  </si>
  <si>
    <t>09.03.2021 17:04:00</t>
  </si>
  <si>
    <t>09.03.2021 17:15:00</t>
  </si>
  <si>
    <t>YEŞİLYURT TR-2 45-73-M00481_A_56403425_56403425</t>
  </si>
  <si>
    <t>09.03.2021 17:09:00</t>
  </si>
  <si>
    <t>09.03.2021 17:45:58</t>
  </si>
  <si>
    <t>HACIBEKTAŞLI TR-1 45-78-M00692_953292417_953292417</t>
  </si>
  <si>
    <t>09.03.2021 17:11:03</t>
  </si>
  <si>
    <t>09.03.2021 18:28:09</t>
  </si>
  <si>
    <t>M-271 KARAKAYALAR DM 35-14-M00271_48526364 B1b_48475258</t>
  </si>
  <si>
    <t>09.03.2021 17:12:33</t>
  </si>
  <si>
    <t>09.03.2021 18:36:06</t>
  </si>
  <si>
    <t>ÇANDARLI TATİL KÖYÜ KÖK-11 35-30-M00079_ÇANDARLI TATİL KÖYÜ M04_72085968</t>
  </si>
  <si>
    <t>09.03.2021 17:18:53</t>
  </si>
  <si>
    <t>09.03.2021 21:40:51</t>
  </si>
  <si>
    <t>SOMA TR-23 45-82-M00023_D D4b_5981684</t>
  </si>
  <si>
    <t>09.03.2021 17:19:33</t>
  </si>
  <si>
    <t>09.03.2021 19:00:28</t>
  </si>
  <si>
    <t>VİLLAKENT TR-5 35-28-M00382_A _5926384</t>
  </si>
  <si>
    <t>09.03.2021 17:23:04</t>
  </si>
  <si>
    <t>09.03.2021 18:36:28</t>
  </si>
  <si>
    <t>KARABURUN TR-8 35-21-L00015_D_56357680_56357680</t>
  </si>
  <si>
    <t>09.03.2021 17:24:00</t>
  </si>
  <si>
    <t>09.03.2021 17:58:32</t>
  </si>
  <si>
    <t>L-232 BİTLİSLİLER 35-14-L00232_35-14-L00232_2376096</t>
  </si>
  <si>
    <t>09.03.2021 17:27:10</t>
  </si>
  <si>
    <t>09.03.2021 18:52:44</t>
  </si>
  <si>
    <t>YENİ ŞAKRAN KÖK 35-17-M00174_HatBaşıAyırıcı_65632140 M02_65632140</t>
  </si>
  <si>
    <t>09.03.2021 17:38:59</t>
  </si>
  <si>
    <t>URGANLI TR-7 45-83-M00550_95000600176_95000600176</t>
  </si>
  <si>
    <t>09.03.2021 17:41:00</t>
  </si>
  <si>
    <t>09.03.2021 23:54:41</t>
  </si>
  <si>
    <t>DEREÇİFTLİK ESENÇAY 45-75-M00234_B_56394377_56394377</t>
  </si>
  <si>
    <t>09.03.2021 17:43:29</t>
  </si>
  <si>
    <t>09.03.2021 20:34:31</t>
  </si>
  <si>
    <t>UMURCALI TR 4 35-31-L00108_956584503_956584503</t>
  </si>
  <si>
    <t>09.03.2021 17:44:48</t>
  </si>
  <si>
    <t>09.03.2021 20:21:09</t>
  </si>
  <si>
    <t>TR-38 45-77-L00038_945486933_945486933</t>
  </si>
  <si>
    <t>09.03.2021 17:52:07</t>
  </si>
  <si>
    <t>09.03.2021 18:18:29</t>
  </si>
  <si>
    <t>YILMAZ İM 45-78-A00003_AYTEKİN ŞENER L01_2331489</t>
  </si>
  <si>
    <t>09.03.2021 18:03:20</t>
  </si>
  <si>
    <t>09.03.2021 18:53:24</t>
  </si>
  <si>
    <t>09.03.2021 18:10:23</t>
  </si>
  <si>
    <t>09.03.2021 22:50:30</t>
  </si>
  <si>
    <t>09.03.2021 18:10:59</t>
  </si>
  <si>
    <t>09.03.2021 20:46:32</t>
  </si>
  <si>
    <t>DAĞDERE DM 45-72-M00097_ÇITAK M05_2106082</t>
  </si>
  <si>
    <t>09.03.2021 18:15:53</t>
  </si>
  <si>
    <t>09.03.2021 18:25:10</t>
  </si>
  <si>
    <t>SÖĞÜTÖREN TR-1 35-20-L00347_955193168_955193168</t>
  </si>
  <si>
    <t>09.03.2021 18:18:05</t>
  </si>
  <si>
    <t>09.03.2021 19:40:10</t>
  </si>
  <si>
    <t>DM-1/52 45-71-M00325_953240725_953240725</t>
  </si>
  <si>
    <t>09.03.2021 18:29:52</t>
  </si>
  <si>
    <t>09.03.2021 19:20:42</t>
  </si>
  <si>
    <t>KARAHALİLLİ KÖK 35-20-L00087_SÖĞÜTÖREN DAĞLAR GRUBU L02_66504213</t>
  </si>
  <si>
    <t>09.03.2021 18:31:20</t>
  </si>
  <si>
    <t>09.03.2021 19:22:46</t>
  </si>
  <si>
    <t>KAYACIK KÖK 45-75-M00065_YAKAKÖY M03_2092134</t>
  </si>
  <si>
    <t>09.03.2021 18:34:42</t>
  </si>
  <si>
    <t>09.03.2021 19:15:47</t>
  </si>
  <si>
    <t>DM-3/TR-29 35-22-M00072_955289184_955289184</t>
  </si>
  <si>
    <t>09.03.2021 19:46:57</t>
  </si>
  <si>
    <t>ASARLIK TR-16 35-28-M00174_ASARLIK TR-14 M03_66531253</t>
  </si>
  <si>
    <t>09.03.2021 18:37:00</t>
  </si>
  <si>
    <t>09.03.2021 19:12:00</t>
  </si>
  <si>
    <t>MENEMEN İM 35-28-A00001_ASARLIK-2 M09_2307681</t>
  </si>
  <si>
    <t>09.03.2021 18:38:10</t>
  </si>
  <si>
    <t>09.03.2021 19:14:28</t>
  </si>
  <si>
    <t>K-816 35-04-K00816_912481646_912481646</t>
  </si>
  <si>
    <t>09.03.2021 18:40:15</t>
  </si>
  <si>
    <t>09.03.2021 20:28:33</t>
  </si>
  <si>
    <t>K-796 35-01-K00796_911509632_911509632</t>
  </si>
  <si>
    <t>09.03.2021 18:51:18</t>
  </si>
  <si>
    <t>09.03.2021 20:08:20</t>
  </si>
  <si>
    <t>09.03.2021 18:52:37</t>
  </si>
  <si>
    <t>09.03.2021 21:14:00</t>
  </si>
  <si>
    <t>İDRİS KEPEZ TR 35-30-M00231_35-30-M00231_2356259</t>
  </si>
  <si>
    <t>09.03.2021 18:56:20</t>
  </si>
  <si>
    <t>09.03.2021 23:56:24</t>
  </si>
  <si>
    <t>ULUCAK DM-2/1 35-27-M00335_ULUCAK DM-2 M02_72175359</t>
  </si>
  <si>
    <t>09.03.2021 18:57:42</t>
  </si>
  <si>
    <t>09.03.2021 19:54:00</t>
  </si>
  <si>
    <t>M-2555 35-04-M02555_954914147_954914147</t>
  </si>
  <si>
    <t>09.03.2021 18:59:51</t>
  </si>
  <si>
    <t>09.03.2021 20:26:10</t>
  </si>
  <si>
    <t>K-1105 35-03-K01105_D DRK67_5764894</t>
  </si>
  <si>
    <t>09.03.2021 19:04:19</t>
  </si>
  <si>
    <t>09.03.2021 21:06:33</t>
  </si>
  <si>
    <t>AHMETLİ TR-11 45-84-L00011_955179056_955179056</t>
  </si>
  <si>
    <t>09.03.2021 19:14:33</t>
  </si>
  <si>
    <t>09.03.2021 20:41:28</t>
  </si>
  <si>
    <t>TR-86 35-16-L00086_953332311_953332311</t>
  </si>
  <si>
    <t>09.03.2021 19:14:58</t>
  </si>
  <si>
    <t>09.03.2021 20:04:01</t>
  </si>
  <si>
    <t>L-257 35-18-L00257_DIREK TIPI TRAFO HUCRESI H01_2102111</t>
  </si>
  <si>
    <t>09.03.2021 19:15:27</t>
  </si>
  <si>
    <t>10.03.2021 01:27:39</t>
  </si>
  <si>
    <t>ŞEHİTLİOĞLU ALTINTAŞ TR-1 45-77-M00083_DIREK TIPI TRAFO HUCRESI H01_2058110</t>
  </si>
  <si>
    <t>09.03.2021 19:15:35</t>
  </si>
  <si>
    <t>09.03.2021 20:40:09</t>
  </si>
  <si>
    <t>TR-69 35-19-L00069_956667674_956667674</t>
  </si>
  <si>
    <t>09.03.2021 19:17:00</t>
  </si>
  <si>
    <t>09.03.2021 19:51:29</t>
  </si>
  <si>
    <t>TR-52 35-19-L00052_956678537_956678537</t>
  </si>
  <si>
    <t>09.03.2021 19:18:00</t>
  </si>
  <si>
    <t>09.03.2021 19:36:53</t>
  </si>
  <si>
    <t>L-100 BELKENT 35-18-L00100_950442207_950442207</t>
  </si>
  <si>
    <t>09.03.2021 19:22:00</t>
  </si>
  <si>
    <t>09.03.2021 20:47:14</t>
  </si>
  <si>
    <t>M-1759 35-01-M01759_A a2_5903683</t>
  </si>
  <si>
    <t>09.03.2021 19:24:21</t>
  </si>
  <si>
    <t>09.03.2021 22:32:01</t>
  </si>
  <si>
    <t>AŞAĞIKIRIKLAR DM 35-16-M00448_BERGAMA TM-1 GİRİŞ M02_2336317</t>
  </si>
  <si>
    <t>09.03.2021 19:24:56</t>
  </si>
  <si>
    <t>09.03.2021 20:16:26</t>
  </si>
  <si>
    <t>DM-8/3 45-71-M00538_953198663_953198663</t>
  </si>
  <si>
    <t>09.03.2021 19:28:25</t>
  </si>
  <si>
    <t>09.03.2021 20:05:05</t>
  </si>
  <si>
    <t>TR-338 35-19-L00372_956667789_956667789</t>
  </si>
  <si>
    <t>09.03.2021 19:29:00</t>
  </si>
  <si>
    <t>09.03.2021 20:09:49</t>
  </si>
  <si>
    <t>DM-1/3 GÜNEŞ YOLU TR 35-19-M00263_965887839_965887839</t>
  </si>
  <si>
    <t>09.03.2021 19:32:00</t>
  </si>
  <si>
    <t>09.03.2021 20:48:14</t>
  </si>
  <si>
    <t>HARMANDALI DM-2 (M-200) 35-09-M00200_DM-2/1 (M-201) M07_45385840</t>
  </si>
  <si>
    <t>09.03.2021 19:32:02</t>
  </si>
  <si>
    <t>09.03.2021 20:51:40</t>
  </si>
  <si>
    <t>TR-69 35-16-L00069_47588591_56353630_56353630</t>
  </si>
  <si>
    <t>09.03.2021 19:44:10</t>
  </si>
  <si>
    <t>09.03.2021 22:09:58</t>
  </si>
  <si>
    <t>DEMİRKÖPRÜ TM 45-78-A00005_HatBaşıAyırıcı_53139994 M07_53139994</t>
  </si>
  <si>
    <t>09.03.2021 19:44:55</t>
  </si>
  <si>
    <t>10.03.2021 00:01:08</t>
  </si>
  <si>
    <t>TR-46 35-19-M00046_956695479_956695479</t>
  </si>
  <si>
    <t>09.03.2021 19:52:00</t>
  </si>
  <si>
    <t>09.03.2021 21:02:26</t>
  </si>
  <si>
    <t>ULUCAK DM-2/3 35-27-M00336_ULUCAK DM-2/1 M02_72171010</t>
  </si>
  <si>
    <t>09.03.2021 19:55:39</t>
  </si>
  <si>
    <t>09.03.2021 21:29:00</t>
  </si>
  <si>
    <t>HAMZABEYLİ TR-3 45-71-M01773_C_56389193_56389193</t>
  </si>
  <si>
    <t>09.03.2021 19:58:40</t>
  </si>
  <si>
    <t>09.03.2021 23:00:04</t>
  </si>
  <si>
    <t>DM-25/17-A 45-71-M00054_953195409_953195409</t>
  </si>
  <si>
    <t>09.03.2021 20:02:12</t>
  </si>
  <si>
    <t>09.03.2021 21:02:04</t>
  </si>
  <si>
    <t>İZMİR BÜYÜKŞEHİR BELEDİYESİ BERGAMA KATI ATIK TESİSİ 35-16-M00744Ö_ H_47370548</t>
  </si>
  <si>
    <t>09.03.2021 20:17:00</t>
  </si>
  <si>
    <t>09.03.2021 22:51:32</t>
  </si>
  <si>
    <t>HAYKIRAN TR-2 35-28-M00201_C_56357559_56357559</t>
  </si>
  <si>
    <t>09.03.2021 20:20:08</t>
  </si>
  <si>
    <t>09.03.2021 22:27:08</t>
  </si>
  <si>
    <t>YERLİ TAHTACI TR-1 35-16-L00253_47539184_56398099_56398099</t>
  </si>
  <si>
    <t>09.03.2021 20:20:33</t>
  </si>
  <si>
    <t>09.03.2021 22:48:21</t>
  </si>
  <si>
    <t>TR-84 35-19-L00084_956665794_956665794</t>
  </si>
  <si>
    <t>09.03.2021 20:22:01</t>
  </si>
  <si>
    <t>09.03.2021 21:53:25</t>
  </si>
  <si>
    <t>M-1531 35-09-M01531_DIREK TIPI TRAFO HUCRESI H01_2082680</t>
  </si>
  <si>
    <t>09.03.2021 20:53:01</t>
  </si>
  <si>
    <t>09.03.2021 21:37:38</t>
  </si>
  <si>
    <t>MURADİYE TR-1 İSTASYON KABİN 45-71-M00192_953246119_953246119</t>
  </si>
  <si>
    <t>09.03.2021 20:57:42</t>
  </si>
  <si>
    <t>10.03.2021 01:29:29</t>
  </si>
  <si>
    <t>ASSTAR KÖK 45-73-M00134_HatBaşıAyırıcı_53134987 M02_53134987</t>
  </si>
  <si>
    <t>09.03.2021 21:08:30</t>
  </si>
  <si>
    <t>09.03.2021 23:04:55</t>
  </si>
  <si>
    <t>ÇANDARLI DM-TR-20 35-30-M00020_BAKIRÇAY-1-(DİKİLİ TM) M03_72352812</t>
  </si>
  <si>
    <t>09.03.2021 21:13:05</t>
  </si>
  <si>
    <t>09.03.2021 21:28:00</t>
  </si>
  <si>
    <t>KEMERDAMLARI GÖLBAŞI MAHALLESİ 45-78-M00592_45-78-M00592_2351246</t>
  </si>
  <si>
    <t>09.03.2021 21:13:50</t>
  </si>
  <si>
    <t>09.03.2021 22:01:14</t>
  </si>
  <si>
    <t>K-4624 35-03-K04624_95000118584_95000118584</t>
  </si>
  <si>
    <t>09.03.2021 21:23:13</t>
  </si>
  <si>
    <t>09.03.2021 22:18:59</t>
  </si>
  <si>
    <t>K-188 35-01-K00188_B_60983315_60983315</t>
  </si>
  <si>
    <t>09.03.2021 22:07:37</t>
  </si>
  <si>
    <t>09.03.2021 23:49:51</t>
  </si>
  <si>
    <t>TR-45 DEREKÖY 35-22-M00065_955279725_955279725</t>
  </si>
  <si>
    <t>09.03.2021 22:27:59</t>
  </si>
  <si>
    <t>10.03.2021 00:11:30</t>
  </si>
  <si>
    <t>09.03.2021 22:34:06</t>
  </si>
  <si>
    <t>10.03.2021 00:16:04</t>
  </si>
  <si>
    <t>DURASILLI TR-23 45-78-M01137_49274266_56384937_56384937</t>
  </si>
  <si>
    <t>09.03.2021 22:35:15</t>
  </si>
  <si>
    <t>09.03.2021 23:14:14</t>
  </si>
  <si>
    <t>DM-23/03 TOKİ OKUL 45-71-M00518_A_60984124_60984124</t>
  </si>
  <si>
    <t>09.03.2021 23:26:25</t>
  </si>
  <si>
    <t>10.03.2021 03:51:44</t>
  </si>
  <si>
    <t>DM-2/8 BAŞKENT TR 35-18-L00588_950453772_950453772</t>
  </si>
  <si>
    <t>09.03.2021 23:29:30</t>
  </si>
  <si>
    <t>10.03.2021 02:18:54</t>
  </si>
  <si>
    <t>DM-14/3A 45-71-M02249_95000597460_95000597460</t>
  </si>
  <si>
    <t>09.03.2021 23:40:06</t>
  </si>
  <si>
    <t>09.03.2021 23:55:28</t>
  </si>
  <si>
    <t>DM-23/03 TOKİ OKUL 45-71-M00518_45063147_56405194_56405194</t>
  </si>
  <si>
    <t>09.03.2021 23:43:53</t>
  </si>
  <si>
    <t>10.03.2021 09:25:45</t>
  </si>
  <si>
    <t>ÇANAKÇI KÖK 45-79-M00194_ÇİMENTEPE YENİKÖY M01_67098832</t>
  </si>
  <si>
    <t>09.03.2021 23:59:10</t>
  </si>
  <si>
    <t>09.03.2021 23:59:30</t>
  </si>
  <si>
    <t>_98771087_98771087</t>
  </si>
  <si>
    <t>10.03.2021 00:06:00</t>
  </si>
  <si>
    <t>10.03.2021 06:13:33</t>
  </si>
  <si>
    <t>K-4122 35-09-K04122_35-09-K04122_2358664</t>
  </si>
  <si>
    <t>10.03.2021 00:20:35</t>
  </si>
  <si>
    <t>10.03.2021 00:55:46</t>
  </si>
  <si>
    <t>DM-3/18 35-19-M00416_956667812_956667812</t>
  </si>
  <si>
    <t>10.03.2021 01:35:01</t>
  </si>
  <si>
    <t>10.03.2021 02:51:31</t>
  </si>
  <si>
    <t>K-4406 35-04-K04406_912467304_912467304</t>
  </si>
  <si>
    <t>10.03.2021 01:42:03</t>
  </si>
  <si>
    <t>10.03.2021 02:34:32</t>
  </si>
  <si>
    <t>L-241 35-18-L00241_11330364 c1b_5957476</t>
  </si>
  <si>
    <t>10.03.2021 03:03:58</t>
  </si>
  <si>
    <t>10.03.2021 05:01:34</t>
  </si>
  <si>
    <t>K-3975 35-04-K03975_B_56381373_56381373</t>
  </si>
  <si>
    <t>10.03.2021 06:45:30</t>
  </si>
  <si>
    <t>10.03.2021 08:46:37</t>
  </si>
  <si>
    <t>L-283 35-18-L00283_DIREK TIPI TRAFO HUCRESI H01_2097588</t>
  </si>
  <si>
    <t>10.03.2021 07:38:40</t>
  </si>
  <si>
    <t>10.03.2021 14:03:32</t>
  </si>
  <si>
    <t>10.03.2021 07:39:40</t>
  </si>
  <si>
    <t>10.03.2021 07:58:24</t>
  </si>
  <si>
    <t>K-32 35-01-K00032_A A1_5863966</t>
  </si>
  <si>
    <t>10.03.2021 07:44:00</t>
  </si>
  <si>
    <t>10.03.2021 09:03:04</t>
  </si>
  <si>
    <t>SOMA KÖYLER DM-2 45-82-M00125_KÖYLER 34.5 M08_2035836</t>
  </si>
  <si>
    <t>10.03.2021 07:44:37</t>
  </si>
  <si>
    <t>10.03.2021 09:29:40</t>
  </si>
  <si>
    <t>TURGUTALP TR-1 45-82-M00051_DM-1/2 M03_72191206</t>
  </si>
  <si>
    <t>10.03.2021 07:45:53</t>
  </si>
  <si>
    <t>10.03.2021 08:00:00</t>
  </si>
  <si>
    <t>KEMHALLI KÖK 45-86-M00044_UĞURLU KÖK M03_72224712</t>
  </si>
  <si>
    <t>10.03.2021 07:54:51</t>
  </si>
  <si>
    <t>10.03.2021 08:23:16</t>
  </si>
  <si>
    <t>10.03.2021 07:55:33</t>
  </si>
  <si>
    <t>10.03.2021 08:04:16</t>
  </si>
  <si>
    <t>SOMA KÖYLER DM-2 45-82-M00125_KÖYLER 34.5 M08_2304026</t>
  </si>
  <si>
    <t>10.03.2021 08:10:44</t>
  </si>
  <si>
    <t>10.03.2021 10:07:01</t>
  </si>
  <si>
    <t>SARIALİLER TR-1 45-75-M00241_B_56392753_56392753</t>
  </si>
  <si>
    <t>10.03.2021 08:14:30</t>
  </si>
  <si>
    <t>10.03.2021 09:32:07</t>
  </si>
  <si>
    <t>SOMA DM-1 45-82-M00050_M-4 M16_60207430</t>
  </si>
  <si>
    <t>10.03.2021 08:18:11</t>
  </si>
  <si>
    <t>10.03.2021 08:56:25</t>
  </si>
  <si>
    <t>TR-140 35-19-L00140_956692575_956692575</t>
  </si>
  <si>
    <t>10.03.2021 08:34:53</t>
  </si>
  <si>
    <t>10.03.2021 10:33:56</t>
  </si>
  <si>
    <t>K-1464 35-09-K01464_912223156_912223156</t>
  </si>
  <si>
    <t>10.03.2021 08:44:07</t>
  </si>
  <si>
    <t>10.03.2021 11:50:56</t>
  </si>
  <si>
    <t>GÜLKENT TR-4 35-30-M00227_C_56404723_56404723</t>
  </si>
  <si>
    <t>10.03.2021 08:52:28</t>
  </si>
  <si>
    <t>10.03.2021 09:51:50</t>
  </si>
  <si>
    <t>K-1557 35-01-K01557_35-01-K01557_2349519</t>
  </si>
  <si>
    <t>10.03.2021 08:53:00</t>
  </si>
  <si>
    <t>10.03.2021 10:37:24</t>
  </si>
  <si>
    <t>K-3124 LAKA TR-1 35-02-K03124_99970629_99970629</t>
  </si>
  <si>
    <t>10.03.2021 11:03:13</t>
  </si>
  <si>
    <t>K-489 35-04-K00489_E_56364928_56364928</t>
  </si>
  <si>
    <t>10.03.2021 08:58:41</t>
  </si>
  <si>
    <t>10.03.2021 09:27:01</t>
  </si>
  <si>
    <t>SARIGÖL DM 45-79-M00069_HatBaşıAyırıcı_53134404 M05_53134404</t>
  </si>
  <si>
    <t>10.03.2021 16:57:42</t>
  </si>
  <si>
    <t>K-166 35-04-K00166_G G1B_5830067</t>
  </si>
  <si>
    <t>10.03.2021 09:00:00</t>
  </si>
  <si>
    <t>10.03.2021 14:00:16</t>
  </si>
  <si>
    <t>10.03.2021 09:00:59</t>
  </si>
  <si>
    <t>10.03.2021 17:20:32</t>
  </si>
  <si>
    <t>K-598 35-01-K00598_D_56373370_56373370</t>
  </si>
  <si>
    <t>10.03.2021 09:01:48</t>
  </si>
  <si>
    <t>10.03.2021 16:40:29</t>
  </si>
  <si>
    <t>SART TR-10 45-78-M00183_DIREK TIPI TRAFO HUCRESI H01_2108081</t>
  </si>
  <si>
    <t>10.03.2021 09:02:01</t>
  </si>
  <si>
    <t>10.03.2021 14:23:49</t>
  </si>
  <si>
    <t>PİYADELER KÖK 45-73-M00136_GÜRSU M07_66674748</t>
  </si>
  <si>
    <t>10.03.2021 09:02:51</t>
  </si>
  <si>
    <t>10.03.2021 17:16:23</t>
  </si>
  <si>
    <t>UZUNKUYU TR-2 35-19-M00204_956698746_956698746</t>
  </si>
  <si>
    <t>10.03.2021 09:03:15</t>
  </si>
  <si>
    <t>10.03.2021 11:25:40</t>
  </si>
  <si>
    <t>K-598 35-01-K00598_B_56373372_56373372</t>
  </si>
  <si>
    <t>10.03.2021 09:10:47</t>
  </si>
  <si>
    <t>10.03.2021 16:42:12</t>
  </si>
  <si>
    <t>TR-1/6 45-83-M00006_955176988_955176988</t>
  </si>
  <si>
    <t>10.03.2021 09:14:59</t>
  </si>
  <si>
    <t>10.03.2021 10:18:12</t>
  </si>
  <si>
    <t>ASARLIK TR-8 35-28-M00182_8546529_56374195_56374195</t>
  </si>
  <si>
    <t>10.03.2021 09:15:37</t>
  </si>
  <si>
    <t>10.03.2021 11:48:31</t>
  </si>
  <si>
    <t>K-3872 35-04-K03872_35-04-K03872_2372146</t>
  </si>
  <si>
    <t>10.03.2021 09:16:25</t>
  </si>
  <si>
    <t>10.03.2021 09:43:33</t>
  </si>
  <si>
    <t>UMMANDERESİ TR-1 45-75-M00075_45-75-M00075_2374611</t>
  </si>
  <si>
    <t>10.03.2021 09:16:28</t>
  </si>
  <si>
    <t>10.03.2021 16:57:53</t>
  </si>
  <si>
    <t>EMİRALEM TR-3 35-28-M00503_35-28-M00503_2377262</t>
  </si>
  <si>
    <t>10.03.2021 09:17:19</t>
  </si>
  <si>
    <t>10.03.2021 09:41:47</t>
  </si>
  <si>
    <t>MALAZ BAĞBAŞI TR-1 45-75-M00289_B_56397879_56397879</t>
  </si>
  <si>
    <t>10.03.2021 09:20:00</t>
  </si>
  <si>
    <t>10.03.2021 15:58:12</t>
  </si>
  <si>
    <t>10.03.2021 09:22:31</t>
  </si>
  <si>
    <t>10.03.2021 17:08:21</t>
  </si>
  <si>
    <t>10.03.2021 09:22:41</t>
  </si>
  <si>
    <t>10.03.2021 15:07:43</t>
  </si>
  <si>
    <t>M-2518 35-02-M02518_912497004_912497004</t>
  </si>
  <si>
    <t>10.03.2021 09:25:21</t>
  </si>
  <si>
    <t>10.03.2021 17:15:49</t>
  </si>
  <si>
    <t>K-807 35-04-K00807_D_56365525_56365525</t>
  </si>
  <si>
    <t>10.03.2021 09:25:43</t>
  </si>
  <si>
    <t>10.03.2021 09:55:35</t>
  </si>
  <si>
    <t>DEREKÖY KÖK 45-77-L00290_YURTBAŞI L05_2120663</t>
  </si>
  <si>
    <t>10.03.2021 09:32:41</t>
  </si>
  <si>
    <t>10.03.2021 09:33:51</t>
  </si>
  <si>
    <t>K-796 35-01-K00796_944427739_944427739</t>
  </si>
  <si>
    <t>10.03.2021 09:35:00</t>
  </si>
  <si>
    <t>10.03.2021 12:46:18</t>
  </si>
  <si>
    <t>ATAKÖY TR-1 35-22-M00190_DIREK TIPI TRAFO HUCRESI H01_2126880</t>
  </si>
  <si>
    <t>10.03.2021 09:36:13</t>
  </si>
  <si>
    <t>10.03.2021 11:56:00</t>
  </si>
  <si>
    <t>K-1027 35-01-K01027_910127661_910127661</t>
  </si>
  <si>
    <t>10.03.2021 09:39:02</t>
  </si>
  <si>
    <t>10.03.2021 11:29:36</t>
  </si>
  <si>
    <t>YURTBAŞI TR-1 45-77-L00313_DIREK TIPI TRAFO HUCRESI H01_2051003</t>
  </si>
  <si>
    <t>10.03.2021 09:39:23</t>
  </si>
  <si>
    <t>10.03.2021 11:34:45</t>
  </si>
  <si>
    <t>BAĞARASI TR-14(YATIRIM REZERVE) 35-23-M00361_966020350_966020350</t>
  </si>
  <si>
    <t>10.03.2021 09:49:24</t>
  </si>
  <si>
    <t>10.03.2021 18:18:19</t>
  </si>
  <si>
    <t>_7526770_56377463_56377463</t>
  </si>
  <si>
    <t>10.03.2021 09:52:00</t>
  </si>
  <si>
    <t>10.03.2021 15:12:00</t>
  </si>
  <si>
    <t>POLYAK TR-1 35-30-L00132_A_56404129_56404129</t>
  </si>
  <si>
    <t>10.03.2021 09:53:13</t>
  </si>
  <si>
    <t>10.03.2021 14:13:45</t>
  </si>
  <si>
    <t>10.03.2021 09:59:00</t>
  </si>
  <si>
    <t>10.03.2021 12:40:37</t>
  </si>
  <si>
    <t>SELÇUK İM/DM 35-13-A00004_ŞİRİNCE L04_65986070</t>
  </si>
  <si>
    <t>10.03.2021 10:03:44</t>
  </si>
  <si>
    <t>10.03.2021 10:08:18</t>
  </si>
  <si>
    <t>K-254 35-04-K00254_D_56372579_56372579</t>
  </si>
  <si>
    <t>10.03.2021 10:03:47</t>
  </si>
  <si>
    <t>10.03.2021 12:03:26</t>
  </si>
  <si>
    <t>M-1549 35-03-M01549_910342700_910342700</t>
  </si>
  <si>
    <t>10.03.2021 10:04:17</t>
  </si>
  <si>
    <t>10.03.2021 20:11:28</t>
  </si>
  <si>
    <t>TR-830 KÖK 35-28-M00619_ M03_2328676</t>
  </si>
  <si>
    <t>10.03.2021 10:06:05</t>
  </si>
  <si>
    <t>10.03.2021 12:45:31</t>
  </si>
  <si>
    <t>_11331095_56371229_56371229</t>
  </si>
  <si>
    <t>10.03.2021 10:07:00</t>
  </si>
  <si>
    <t>10.03.2021 16:57:00</t>
  </si>
  <si>
    <t>TR-1/11 45-83-M00011_SEMİZLER BLOK M04_2323583</t>
  </si>
  <si>
    <t>10.03.2021 10:10:00</t>
  </si>
  <si>
    <t>10.03.2021 10:58:59</t>
  </si>
  <si>
    <t>ARMUTLU TR-22 35-27-M00616_35-27-M00616_2355294</t>
  </si>
  <si>
    <t>10.03.2021 10:10:40</t>
  </si>
  <si>
    <t>10.03.2021 13:50:42</t>
  </si>
  <si>
    <t>YENİ TOKİ TR-10 45-71-M02264_95000519582_95000519582</t>
  </si>
  <si>
    <t>10.03.2021 10:10:52</t>
  </si>
  <si>
    <t>10.03.2021 11:51:10</t>
  </si>
  <si>
    <t>YENİOBA TR-2 35-29-L00074_950324330_950324330</t>
  </si>
  <si>
    <t>10.03.2021 10:11:29</t>
  </si>
  <si>
    <t>10.03.2021 11:41:04</t>
  </si>
  <si>
    <t>SOMA DM-1 45-82-M00050_TR-1 M12_60207310</t>
  </si>
  <si>
    <t>10.03.2021 10:12:55</t>
  </si>
  <si>
    <t>10.03.2021 10:34:31</t>
  </si>
  <si>
    <t>TR-1-3/5 PAMUK PAZARI KABİN 35-20-L00021_955195115_955195115</t>
  </si>
  <si>
    <t>10.03.2021 10:17:00</t>
  </si>
  <si>
    <t>10.03.2021 11:51:17</t>
  </si>
  <si>
    <t>M-287 35-02-M00287_915136776_915136776</t>
  </si>
  <si>
    <t>10.03.2021 10:18:40</t>
  </si>
  <si>
    <t>10.03.2021 12:31:00</t>
  </si>
  <si>
    <t>10.03.2021 10:20:01</t>
  </si>
  <si>
    <t>10.03.2021 10:21:01</t>
  </si>
  <si>
    <t>L-261 SİTESPOR 35-18-L00261_12145189_56368799_56368799</t>
  </si>
  <si>
    <t>10.03.2021 10:29:50</t>
  </si>
  <si>
    <t>10.03.2021 15:55:00</t>
  </si>
  <si>
    <t>OVAKENT TR-10 35-15-L00630_950387054_950387054</t>
  </si>
  <si>
    <t>10.03.2021 10:32:08</t>
  </si>
  <si>
    <t>10.03.2021 12:19:01</t>
  </si>
  <si>
    <t>FERİDUN KILIÇ SULAMA GRUBU TR-2 35-27-L00119_35-27-L00119_2371908</t>
  </si>
  <si>
    <t>10.03.2021 10:33:08</t>
  </si>
  <si>
    <t>10.03.2021 11:56:07</t>
  </si>
  <si>
    <t>10.03.2021 10:39:21</t>
  </si>
  <si>
    <t>10.03.2021 11:14:00</t>
  </si>
  <si>
    <t>ILICA GIS TM 35-07-A00002_ILICA-10 K16_2313377</t>
  </si>
  <si>
    <t>10.03.2021 10:40:31</t>
  </si>
  <si>
    <t>10.03.2021 11:46:00</t>
  </si>
  <si>
    <t>ORTA MAHALLE M-40 35-25-M00112_C_56374373_56374373</t>
  </si>
  <si>
    <t>10.03.2021 10:41:00</t>
  </si>
  <si>
    <t>10.03.2021 13:11:01</t>
  </si>
  <si>
    <t>DEĞİRMENDERE DM 35-22-M00085_HatBaşıAyırıcı_53133261 M08_53133261</t>
  </si>
  <si>
    <t>10.03.2021 10:50:13</t>
  </si>
  <si>
    <t>10.03.2021 14:32:48</t>
  </si>
  <si>
    <t>SALUR KÖK 45-75-M00062_OĞULDURUK M03_72037155</t>
  </si>
  <si>
    <t>10.03.2021 10:50:31</t>
  </si>
  <si>
    <t>10.03.2021 11:28:25</t>
  </si>
  <si>
    <t>DİNDARLI KÖK TR-3 KAKLIK 45-79-M00395_KIZILÇUKUR GÜNYAKA KARACAALİ BEYHARMAN M06_72035371</t>
  </si>
  <si>
    <t>10.03.2021 10:53:41</t>
  </si>
  <si>
    <t>10.03.2021 10:54:11</t>
  </si>
  <si>
    <t>SOMA TR-8 GEÇİT 45-82-M00084_TR-9 M05_72201264</t>
  </si>
  <si>
    <t>10.03.2021 11:00:45</t>
  </si>
  <si>
    <t>10.03.2021 15:37:32</t>
  </si>
  <si>
    <t>IŞIK TR-1 35-15-L00366_950380584_950380584</t>
  </si>
  <si>
    <t>10.03.2021 11:01:48</t>
  </si>
  <si>
    <t>10.03.2021 14:55:09</t>
  </si>
  <si>
    <t>AKÇAKİLİSE TR-2 35-21-L00045_953364397_953364397</t>
  </si>
  <si>
    <t>10.03.2021 11:06:00</t>
  </si>
  <si>
    <t>10.03.2021 19:11:06</t>
  </si>
  <si>
    <t>KORDON KÖK 45-78-M00730_HatBaşıAyırıcı_53139391 M03_53139391</t>
  </si>
  <si>
    <t>10.03.2021 11:07:43</t>
  </si>
  <si>
    <t>10.03.2021 16:10:34</t>
  </si>
  <si>
    <t>K-1283 35-07-K01283_913752947_913752947</t>
  </si>
  <si>
    <t>10.03.2021 11:10:38</t>
  </si>
  <si>
    <t>10.03.2021 13:07:33</t>
  </si>
  <si>
    <t>AKKEÇİLİ TR-4 45-73-M00424_945668154_945668154</t>
  </si>
  <si>
    <t>10.03.2021 11:11:11</t>
  </si>
  <si>
    <t>10.03.2021 13:37:51</t>
  </si>
  <si>
    <t>M-195 35-02-M00195_A_56360429_56360429</t>
  </si>
  <si>
    <t>10.03.2021 11:11:18</t>
  </si>
  <si>
    <t>10.03.2021 12:54:14</t>
  </si>
  <si>
    <t>TR-125 ZEYTİNALANI 35-19-L00125_C_65562404_65562404</t>
  </si>
  <si>
    <t>10.03.2021 11:17:28</t>
  </si>
  <si>
    <t>10.03.2021 12:33:04</t>
  </si>
  <si>
    <t>TR-69 35-16-L00069_DAĞITIM TRAFO TR-69 L03_72054108</t>
  </si>
  <si>
    <t>10.03.2021 11:27:21</t>
  </si>
  <si>
    <t>10.03.2021 11:42:53</t>
  </si>
  <si>
    <t>M-228 35-02-M00228_910092443_910092443</t>
  </si>
  <si>
    <t>10.03.2021 11:28:37</t>
  </si>
  <si>
    <t>10.03.2021 13:48:00</t>
  </si>
  <si>
    <t>10.03.2021 11:29:57</t>
  </si>
  <si>
    <t>10.03.2021 11:58:24</t>
  </si>
  <si>
    <t>ZEYTİNALANI TR-101 35-19-L00101_A_56354856_56354856</t>
  </si>
  <si>
    <t>10.03.2021 11:30:20</t>
  </si>
  <si>
    <t>10.03.2021 14:21:52</t>
  </si>
  <si>
    <t>MORALILAR TR-1 45-72-L00674_956532486_956532486</t>
  </si>
  <si>
    <t>10.03.2021 11:32:05</t>
  </si>
  <si>
    <t>10.03.2021 12:17:56</t>
  </si>
  <si>
    <t>KÜÇÜK AVULCUK TR-1 35-15-L00715_35-15-L00715_2364960</t>
  </si>
  <si>
    <t>10.03.2021 11:32:36</t>
  </si>
  <si>
    <t>10.03.2021 13:08:22</t>
  </si>
  <si>
    <t>K-4624 35-03-K04624_35-03-K04624_41921148</t>
  </si>
  <si>
    <t>10.03.2021 11:33:22</t>
  </si>
  <si>
    <t>10.03.2021 14:11:28</t>
  </si>
  <si>
    <t>K-3957 EMN. MÜD. REHABİLİTASYON MERK. 35-07-K03957Ö_ K02_2071850</t>
  </si>
  <si>
    <t>10.03.2021 11:35:00</t>
  </si>
  <si>
    <t>10.03.2021 12:16:09</t>
  </si>
  <si>
    <t>K-421 35-01-K00421_911188600_911188600</t>
  </si>
  <si>
    <t>10.03.2021 11:36:07</t>
  </si>
  <si>
    <t>10.03.2021 14:03:23</t>
  </si>
  <si>
    <t>TAŞLIYATAK TR-2 35-31-L00365_35-31-L00365_2365635</t>
  </si>
  <si>
    <t>10.03.2021 11:36:42</t>
  </si>
  <si>
    <t>10.03.2021 15:50:37</t>
  </si>
  <si>
    <t>YENİ FOÇA TR-29 35-23-M00029_950425525_950425525</t>
  </si>
  <si>
    <t>10.03.2021 11:43:03</t>
  </si>
  <si>
    <t>10.03.2021 13:32:32</t>
  </si>
  <si>
    <t>HASSEKİ TR-1 35-21-L00066_953364163_953364163</t>
  </si>
  <si>
    <t>10.03.2021 11:44:00</t>
  </si>
  <si>
    <t>10.03.2021 19:14:57</t>
  </si>
  <si>
    <t>TR-5 35-31-L00005_95000497256_95000497256</t>
  </si>
  <si>
    <t>10.03.2021 15:54:46</t>
  </si>
  <si>
    <t>ALAÇATI İM 35-18-A00002_L-284 L16_2052467</t>
  </si>
  <si>
    <t>10.03.2021 11:46:13</t>
  </si>
  <si>
    <t>10.03.2021 13:31:46</t>
  </si>
  <si>
    <t>YEŞİLYURT TR-15 45-73-M00484_A_56401887_56401887</t>
  </si>
  <si>
    <t>10.03.2021 11:49:13</t>
  </si>
  <si>
    <t>10.03.2021 13:34:17</t>
  </si>
  <si>
    <t>DEĞİRMENDERE DM 35-22-M00085_ÇAMÖNÜ - ATAKÖY M09_50066612</t>
  </si>
  <si>
    <t>10.03.2021 11:57:00</t>
  </si>
  <si>
    <t>10.03.2021 12:28:00</t>
  </si>
  <si>
    <t>TR-96 45-78-L00096_953247736_953247736</t>
  </si>
  <si>
    <t>10.03.2021 11:59:13</t>
  </si>
  <si>
    <t>10.03.2021 13:41:19</t>
  </si>
  <si>
    <t>MÜBECCEL TARIMSAL SULAMA 35-16-M00689_35-16-M00689_2360195</t>
  </si>
  <si>
    <t>10.03.2021 12:09:00</t>
  </si>
  <si>
    <t>10.03.2021 16:20:39</t>
  </si>
  <si>
    <t>BAHÇECİK TR-1 35-22-M00264_955255563_955255563</t>
  </si>
  <si>
    <t>10.03.2021 12:12:57</t>
  </si>
  <si>
    <t>10.03.2021 15:35:23</t>
  </si>
  <si>
    <t>EMİRALEM TR-2 35-28-M00228_C_56357450_56357450</t>
  </si>
  <si>
    <t>10.03.2021 12:13:32</t>
  </si>
  <si>
    <t>10.03.2021 14:00:10</t>
  </si>
  <si>
    <t>BAYINDIR İM 35-20-A00001_ŞEHİR-2 L06_2058782</t>
  </si>
  <si>
    <t>10.03.2021 12:17:02</t>
  </si>
  <si>
    <t>10.03.2021 13:05:47</t>
  </si>
  <si>
    <t>M-2959(YATIRIM REZERVE) 35-04-M02959_D_56359132_56359132</t>
  </si>
  <si>
    <t>10.03.2021 12:19:28</t>
  </si>
  <si>
    <t>10.03.2021 13:32:24</t>
  </si>
  <si>
    <t>K-4491 LAKA TR-2 35-02-K04491_966428097_966428097</t>
  </si>
  <si>
    <t>10.03.2021 12:53:26</t>
  </si>
  <si>
    <t>NURİYE DM 45-80-M00090_HatBaşıAyırıcı_53136978 M01_53136978</t>
  </si>
  <si>
    <t>10.03.2021 12:30:00</t>
  </si>
  <si>
    <t>10.03.2021 13:56:49</t>
  </si>
  <si>
    <t>HALİLBEYLİ DM 35-27-M00620_Recloser M09_2313231</t>
  </si>
  <si>
    <t>10.03.2021 12:36:33</t>
  </si>
  <si>
    <t>10.03.2021 15:54:22</t>
  </si>
  <si>
    <t>YENİ FOÇA TR-26 35-23-M00026_950417186_950417186</t>
  </si>
  <si>
    <t>10.03.2021 12:38:42</t>
  </si>
  <si>
    <t>10.03.2021 14:41:14</t>
  </si>
  <si>
    <t>K-3157 35-07-K03157_DIREK TIPI TRAFO HUCRESI H01_2077067</t>
  </si>
  <si>
    <t>10.03.2021 12:39:00</t>
  </si>
  <si>
    <t>10.03.2021 12:45:43</t>
  </si>
  <si>
    <t>İZSU ÖZEL ÖLÇÜ 35-28-M00841Ö_İZSU POMPALAR M03_64144038</t>
  </si>
  <si>
    <t>10.03.2021 12:52:00</t>
  </si>
  <si>
    <t>10.03.2021 13:20:33</t>
  </si>
  <si>
    <t>KARASAVCI TR-1 45-78-M00553_49222260_56405864_56405864</t>
  </si>
  <si>
    <t>10.03.2021 13:10:49</t>
  </si>
  <si>
    <t>10.03.2021 13:42:29</t>
  </si>
  <si>
    <t>EMİRALEM TR-18 KÖK 35-28-M00239_EMİRALEM TR-7/EMİRALEM TR-13 M03_66567574</t>
  </si>
  <si>
    <t>10.03.2021 13:11:31</t>
  </si>
  <si>
    <t>10.03.2021 16:33:20</t>
  </si>
  <si>
    <t>K-816 35-04-K00816_99784310_99784310</t>
  </si>
  <si>
    <t>10.03.2021 13:13:15</t>
  </si>
  <si>
    <t>10.03.2021 14:46:57</t>
  </si>
  <si>
    <t>YAKAPINAR TR-1 35-20-L00148_955193313_955193313</t>
  </si>
  <si>
    <t>10.03.2021 13:32:04</t>
  </si>
  <si>
    <t>10.03.2021 15:08:13</t>
  </si>
  <si>
    <t>K-421 35-01-K00421_35-01-K00421_2363781</t>
  </si>
  <si>
    <t>10.03.2021 13:32:31</t>
  </si>
  <si>
    <t>10.03.2021 14:08:16</t>
  </si>
  <si>
    <t>GÖKÇEN DM 1-2/3 35-29-L00061_48309618_56396675_56396675</t>
  </si>
  <si>
    <t>10.03.2021 13:33:23</t>
  </si>
  <si>
    <t>10.03.2021 14:42:47</t>
  </si>
  <si>
    <t>10.03.2021 13:33:27</t>
  </si>
  <si>
    <t>10.03.2021 13:37:44</t>
  </si>
  <si>
    <t>10.03.2021 13:35:07</t>
  </si>
  <si>
    <t>10.03.2021 13:45:49</t>
  </si>
  <si>
    <t>TR-2/29 45-83-L00029_955143544_955143544</t>
  </si>
  <si>
    <t>10.03.2021 13:39:00</t>
  </si>
  <si>
    <t>10.03.2021 15:36:34</t>
  </si>
  <si>
    <t>10.03.2021 13:43:16</t>
  </si>
  <si>
    <t>10.03.2021 18:03:39</t>
  </si>
  <si>
    <t>TR-1-5/11 (YANIKKAVAK MERKEZ) 35-20-L00056_955212799_955212799</t>
  </si>
  <si>
    <t>10.03.2021 13:47:15</t>
  </si>
  <si>
    <t>10.03.2021 17:34:09</t>
  </si>
  <si>
    <t>K-3558 35-02-K03558_C_56372035_56372035</t>
  </si>
  <si>
    <t>10.03.2021 13:52:05</t>
  </si>
  <si>
    <t>10.03.2021 17:19:29</t>
  </si>
  <si>
    <t>K-166 35-04-K00166_35-04-K00166_2358133</t>
  </si>
  <si>
    <t>10.03.2021 14:02:16</t>
  </si>
  <si>
    <t>10.03.2021 14:58:49</t>
  </si>
  <si>
    <t>10.03.2021 14:05:01</t>
  </si>
  <si>
    <t>10.03.2021 14:18:40</t>
  </si>
  <si>
    <t>K-2732 35-04-K02732_A_56364124_56364124</t>
  </si>
  <si>
    <t>10.03.2021 14:07:17</t>
  </si>
  <si>
    <t>10.03.2021 15:38:58</t>
  </si>
  <si>
    <t>GÜMÜLDÜR M-41 35-25-M00041_955259052_955259052</t>
  </si>
  <si>
    <t>10.03.2021 14:07:35</t>
  </si>
  <si>
    <t>10.03.2021 15:00:31</t>
  </si>
  <si>
    <t>10.03.2021 14:09:21</t>
  </si>
  <si>
    <t>10.03.2021 14:43:52</t>
  </si>
  <si>
    <t>TR-27 35-22-M00027_35-22-M00027_2353722</t>
  </si>
  <si>
    <t>10.03.2021 14:14:27</t>
  </si>
  <si>
    <t>10.03.2021 15:42:51</t>
  </si>
  <si>
    <t>K-911 35-01-K00911_912839494_912839494</t>
  </si>
  <si>
    <t>10.03.2021 14:17:20</t>
  </si>
  <si>
    <t>10.03.2021 19:25:58</t>
  </si>
  <si>
    <t>M-7 35-18-M00007_950440079_950440079</t>
  </si>
  <si>
    <t>10.03.2021 14:20:41</t>
  </si>
  <si>
    <t>10.03.2021 18:35:26</t>
  </si>
  <si>
    <t>M-2530 35-07-M02530_C_56379381_56379381</t>
  </si>
  <si>
    <t>10.03.2021 14:21:00</t>
  </si>
  <si>
    <t>10.03.2021 15:22:41</t>
  </si>
  <si>
    <t>K-3092 35-02-K03092_B_56380394_56380394</t>
  </si>
  <si>
    <t>10.03.2021 14:23:14</t>
  </si>
  <si>
    <t>10.03.2021 16:19:15</t>
  </si>
  <si>
    <t>K-813 35-01-K00813_C_56405637_56405637</t>
  </si>
  <si>
    <t>10.03.2021 14:28:54</t>
  </si>
  <si>
    <t>10.03.2021 15:48:01</t>
  </si>
  <si>
    <t>K-1710 35-02-K01710_B B1B_5843672</t>
  </si>
  <si>
    <t>10.03.2021 14:34:56</t>
  </si>
  <si>
    <t>10.03.2021 17:39:56</t>
  </si>
  <si>
    <t>10.03.2021 14:36:30</t>
  </si>
  <si>
    <t>10.03.2021 14:40:10</t>
  </si>
  <si>
    <t>GÜZELBAHÇE İM 35-10-A00001_KAHRAMANDERE GİRİŞ-M06 M06_2052996</t>
  </si>
  <si>
    <t>10.03.2021 14:37:33</t>
  </si>
  <si>
    <t>10.03.2021 14:40:41</t>
  </si>
  <si>
    <t>SART TR-1 KÖK 45-78-M00168_OKUL M05_2327023</t>
  </si>
  <si>
    <t>10.03.2021 14:39:49</t>
  </si>
  <si>
    <t>10.03.2021 15:14:04</t>
  </si>
  <si>
    <t>10.03.2021 14:41:05</t>
  </si>
  <si>
    <t>10.03.2021 18:20:36</t>
  </si>
  <si>
    <t>M-11 GERMİYAN 35-18-M00011_35-18-M00011_76953654</t>
  </si>
  <si>
    <t>10.03.2021 14:41:33</t>
  </si>
  <si>
    <t>10.03.2021 19:15:53</t>
  </si>
  <si>
    <t>10.03.2021 14:42:01</t>
  </si>
  <si>
    <t>10.03.2021 15:24:50</t>
  </si>
  <si>
    <t>KINIK TR-3 35-24-L00003_955218743_955218743</t>
  </si>
  <si>
    <t>10.03.2021 14:47:19</t>
  </si>
  <si>
    <t>10.03.2021 18:44:14</t>
  </si>
  <si>
    <t>AKGEDİK TR-1 45-71-M01047_C_56395251_56395251</t>
  </si>
  <si>
    <t>10.03.2021 14:48:08</t>
  </si>
  <si>
    <t>10.03.2021 16:10:50</t>
  </si>
  <si>
    <t>K-2323 35-04-K02323_912467317_912467317</t>
  </si>
  <si>
    <t>10.03.2021 14:53:48</t>
  </si>
  <si>
    <t>10.03.2021 18:34:56</t>
  </si>
  <si>
    <t>10.03.2021 14:54:26</t>
  </si>
  <si>
    <t>10.03.2021 15:28:00</t>
  </si>
  <si>
    <t>M-2489 ÇAMLI TR-5 35-10-M02489_913165984_913165984</t>
  </si>
  <si>
    <t>10.03.2021 14:56:22</t>
  </si>
  <si>
    <t>10.03.2021 16:05:45</t>
  </si>
  <si>
    <t>K-4623 35-02-K04623_35-02-K04623_2371376</t>
  </si>
  <si>
    <t>10.03.2021 14:58:24</t>
  </si>
  <si>
    <t>10.03.2021 17:23:13</t>
  </si>
  <si>
    <t>10.03.2021 14:59:52</t>
  </si>
  <si>
    <t>10.03.2021 16:32:22</t>
  </si>
  <si>
    <t>M-2907 35-02-M02907_910077590_910077590</t>
  </si>
  <si>
    <t>10.03.2021 15:05:54</t>
  </si>
  <si>
    <t>10.03.2021 21:45:22</t>
  </si>
  <si>
    <t>L-300 DM 35-18-L00300_A_60982905_60982905</t>
  </si>
  <si>
    <t>10.03.2021 15:07:57</t>
  </si>
  <si>
    <t>10.03.2021 17:17:04</t>
  </si>
  <si>
    <t>ULUCAK DM-2/15 35-27-M00334_914556369_914556369</t>
  </si>
  <si>
    <t>10.03.2021 15:09:35</t>
  </si>
  <si>
    <t>10.03.2021 16:58:10</t>
  </si>
  <si>
    <t>TR-57 BAKSAN 35-19-L00057_956663963_956663963</t>
  </si>
  <si>
    <t>10.03.2021 15:11:46</t>
  </si>
  <si>
    <t>10.03.2021 18:50:34</t>
  </si>
  <si>
    <t>_955253758_955253758</t>
  </si>
  <si>
    <t>10.03.2021 15:16:05</t>
  </si>
  <si>
    <t>10.03.2021 17:55:09</t>
  </si>
  <si>
    <t>AKÖREN TR-19 KÖK 45-78-M00974_HatBaşıAyırıcı_53139381 M04_53139381</t>
  </si>
  <si>
    <t>10.03.2021 15:25:19</t>
  </si>
  <si>
    <t>10.03.2021 18:37:49</t>
  </si>
  <si>
    <t>K-4258 35-01-K04258_911699283_911699283</t>
  </si>
  <si>
    <t>10.03.2021 15:33:49</t>
  </si>
  <si>
    <t>10.03.2021 20:06:43</t>
  </si>
  <si>
    <t>M-1402 35-01-M01402_911634194_911634194</t>
  </si>
  <si>
    <t>10.03.2021 15:35:29</t>
  </si>
  <si>
    <t>10.03.2021 17:12:57</t>
  </si>
  <si>
    <t>DM-2/TR-20 35-22-M00853_TR-51 (ALTINTEPE) M01_66057503</t>
  </si>
  <si>
    <t>10.03.2021 15:47:29</t>
  </si>
  <si>
    <t>10.03.2021 16:04:01</t>
  </si>
  <si>
    <t>K-244 35-04-K00244_35-04-K00244_2371464</t>
  </si>
  <si>
    <t>10.03.2021 15:50:43</t>
  </si>
  <si>
    <t>10.03.2021 17:24:15</t>
  </si>
  <si>
    <t>İSHAKÇELEBİ TR-1 45-80-M00152_956540626_956540626</t>
  </si>
  <si>
    <t>10.03.2021 15:51:23</t>
  </si>
  <si>
    <t>10.03.2021 18:29:13</t>
  </si>
  <si>
    <t>10.03.2021 16:03:03</t>
  </si>
  <si>
    <t>10.03.2021 17:09:05</t>
  </si>
  <si>
    <t>KOLDERE KÖK 45-80-M00051_ÇAVUŞOĞLU TST M06_73403245</t>
  </si>
  <si>
    <t>10.03.2021 16:04:43</t>
  </si>
  <si>
    <t>10.03.2021 16:57:24</t>
  </si>
  <si>
    <t>K-1506 35-03-K01506_910792731_910792731</t>
  </si>
  <si>
    <t>10.03.2021 16:05:40</t>
  </si>
  <si>
    <t>10.03.2021 17:04:41</t>
  </si>
  <si>
    <t>ARPALIK TARIMSAL SULAMA TR-1 45-83-M00333_48047829_56400103_56400103</t>
  </si>
  <si>
    <t>10.03.2021 16:13:00</t>
  </si>
  <si>
    <t>10.03.2021 18:13:42</t>
  </si>
  <si>
    <t>M-3044(YATIRIM REZERVE) 35-01-M03044_913723702_913723702</t>
  </si>
  <si>
    <t>10.03.2021 16:16:00</t>
  </si>
  <si>
    <t>10.03.2021 17:20:17</t>
  </si>
  <si>
    <t>K-1869 35-09-K01869_912678011_912678011</t>
  </si>
  <si>
    <t>10.03.2021 16:16:38</t>
  </si>
  <si>
    <t>10.03.2021 18:13:56</t>
  </si>
  <si>
    <t>HASAN VARLIK 35-26-M00535_6779364_56360281_56360281</t>
  </si>
  <si>
    <t>10.03.2021 16:17:37</t>
  </si>
  <si>
    <t>10.03.2021 17:21:01</t>
  </si>
  <si>
    <t>TR-13 35-27-M00013_961467335_961467335</t>
  </si>
  <si>
    <t>10.03.2021 16:18:02</t>
  </si>
  <si>
    <t>10.03.2021 18:43:41</t>
  </si>
  <si>
    <t>M-58 35-17-M00058_F F01_66143237</t>
  </si>
  <si>
    <t>10.03.2021 16:24:26</t>
  </si>
  <si>
    <t>10.03.2021 21:09:34</t>
  </si>
  <si>
    <t>M-657 35-17-M00657_HatBaşıAyırıcı_72823570 M03_72823570</t>
  </si>
  <si>
    <t>10.03.2021 16:26:01</t>
  </si>
  <si>
    <t>10.03.2021 17:16:07</t>
  </si>
  <si>
    <t>TR-10 (M-710) 35-30-M00710_955296838_955296838</t>
  </si>
  <si>
    <t>10.03.2021 16:32:52</t>
  </si>
  <si>
    <t>10.03.2021 17:39:27</t>
  </si>
  <si>
    <t>10.03.2021 16:33:13</t>
  </si>
  <si>
    <t>10.03.2021 17:27:59</t>
  </si>
  <si>
    <t>EMİRALEM TR-18 KÖK 35-28-M00239_A_56357480_56357480</t>
  </si>
  <si>
    <t>10.03.2021 16:34:48</t>
  </si>
  <si>
    <t>10.03.2021 17:54:04</t>
  </si>
  <si>
    <t>AZİZİYE TR-1 35-16-M00142_953321493_953321493</t>
  </si>
  <si>
    <t>10.03.2021 16:40:15</t>
  </si>
  <si>
    <t>10.03.2021 18:57:17</t>
  </si>
  <si>
    <t>M-1541 35-01-M01541_911162037_911162037</t>
  </si>
  <si>
    <t>10.03.2021 16:42:24</t>
  </si>
  <si>
    <t>10.03.2021 18:06:50</t>
  </si>
  <si>
    <t>GÖKEYÜP TR-1 KÖK 45-78-M00798_SARISU M04_2328536</t>
  </si>
  <si>
    <t>10.03.2021 16:44:41</t>
  </si>
  <si>
    <t>10.03.2021 18:16:28</t>
  </si>
  <si>
    <t>10.03.2021 16:49:10</t>
  </si>
  <si>
    <t>10.03.2021 19:19:56</t>
  </si>
  <si>
    <t>K-4409 35-01-K04409_911316906_911316906</t>
  </si>
  <si>
    <t>10.03.2021 16:51:00</t>
  </si>
  <si>
    <t>10.03.2021 17:48:34</t>
  </si>
  <si>
    <t>10.03.2021 16:53:21</t>
  </si>
  <si>
    <t>10.03.2021 17:22:14</t>
  </si>
  <si>
    <t>HELVACI DM-2 35-17-M00359_ŞEHİT KEMAL M05_66476670</t>
  </si>
  <si>
    <t>10.03.2021 16:54:00</t>
  </si>
  <si>
    <t>10.03.2021 17:24:54</t>
  </si>
  <si>
    <t>_B_56388202_56388202</t>
  </si>
  <si>
    <t>10.03.2021 17:05:41</t>
  </si>
  <si>
    <t>10.03.2021 17:51:45</t>
  </si>
  <si>
    <t>KESİKKÖY DM 35-28-M00309_BURUNCUK M08_2046126</t>
  </si>
  <si>
    <t>10.03.2021 17:05:51</t>
  </si>
  <si>
    <t>10.03.2021 18:03:06</t>
  </si>
  <si>
    <t>YENİ TOKİ TR-10 45-71-M02264_45-71-M02264_72265816</t>
  </si>
  <si>
    <t>10.03.2021 17:11:16</t>
  </si>
  <si>
    <t>10.03.2021 22:56:06</t>
  </si>
  <si>
    <t>KUŞÇULAR TR-2 35-19-M00519_956691505_956691505</t>
  </si>
  <si>
    <t>10.03.2021 17:11:36</t>
  </si>
  <si>
    <t>10.03.2021 20:06:57</t>
  </si>
  <si>
    <t>L-239 BAYKAL 35-18-L00239_D d1b_5949390</t>
  </si>
  <si>
    <t>10.03.2021 17:13:12</t>
  </si>
  <si>
    <t>11.03.2021 02:09:10</t>
  </si>
  <si>
    <t>K-4409 35-01-K04409_35-01-K04409_2353097</t>
  </si>
  <si>
    <t>10.03.2021 17:16:00</t>
  </si>
  <si>
    <t>10.03.2021 17:52:40</t>
  </si>
  <si>
    <t>EMİRALEM TR-2 35-28-M00228_953370838_953370838</t>
  </si>
  <si>
    <t>10.03.2021 17:18:07</t>
  </si>
  <si>
    <t>10.03.2021 18:24:48</t>
  </si>
  <si>
    <t>10.03.2021 17:28:41</t>
  </si>
  <si>
    <t>10.03.2021 18:35:02</t>
  </si>
  <si>
    <t>ULUCAK DM-1/8 35-27-M00339_E E2B_5796651</t>
  </si>
  <si>
    <t>10.03.2021 17:34:29</t>
  </si>
  <si>
    <t>10.03.2021 20:32:25</t>
  </si>
  <si>
    <t>ÇALTIDERE TR-5 35-17-M00235_950305258_950305258</t>
  </si>
  <si>
    <t>10.03.2021 17:42:02</t>
  </si>
  <si>
    <t>10.03.2021 19:29:37</t>
  </si>
  <si>
    <t>SARIBEY TR-3 45-83-L00302_955180951_955180951</t>
  </si>
  <si>
    <t>10.03.2021 17:49:22</t>
  </si>
  <si>
    <t>10.03.2021 22:25:36</t>
  </si>
  <si>
    <t>10.03.2021 17:52:53</t>
  </si>
  <si>
    <t>10.03.2021 19:36:57</t>
  </si>
  <si>
    <t>TR-12 35-22-M00012_955290502_955290502</t>
  </si>
  <si>
    <t>10.03.2021 17:56:37</t>
  </si>
  <si>
    <t>10.03.2021 19:21:57</t>
  </si>
  <si>
    <t>BAĞARASI TR-8 35-23-M00177_950424650_950424650</t>
  </si>
  <si>
    <t>10.03.2021 17:59:19</t>
  </si>
  <si>
    <t>10.03.2021 19:35:14</t>
  </si>
  <si>
    <t>M-1509 35-09-M01509_915148098_915148098</t>
  </si>
  <si>
    <t>10.03.2021 18:02:38</t>
  </si>
  <si>
    <t>10.03.2021 18:52:31</t>
  </si>
  <si>
    <t>KARABURUN TR-11 35-21-L00010_953359684_953359684</t>
  </si>
  <si>
    <t>10.03.2021 18:10:37</t>
  </si>
  <si>
    <t>10.03.2021 20:40:03</t>
  </si>
  <si>
    <t>A.CANCAN SLM. GRB TR-3 35-27-M01146_965951857_965951857</t>
  </si>
  <si>
    <t>10.03.2021 18:13:08</t>
  </si>
  <si>
    <t>10.03.2021 20:19:09</t>
  </si>
  <si>
    <t>TOPALAK TR-1 35-29-L00218_950327584_950327584</t>
  </si>
  <si>
    <t>10.03.2021 18:16:10</t>
  </si>
  <si>
    <t>11.03.2021 00:01:56</t>
  </si>
  <si>
    <t>K-3848 35-04-K03848_912639012_912639012</t>
  </si>
  <si>
    <t>10.03.2021 18:18:26</t>
  </si>
  <si>
    <t>10.03.2021 19:46:40</t>
  </si>
  <si>
    <t>10.03.2021 18:27:10</t>
  </si>
  <si>
    <t>10.03.2021 20:11:56</t>
  </si>
  <si>
    <t>GÜNEŞLİ KÖK 45-75-M00056_KÖSELER - ULGAR M01_67577840</t>
  </si>
  <si>
    <t>10.03.2021 18:48:51</t>
  </si>
  <si>
    <t>10.03.2021 18:49:21</t>
  </si>
  <si>
    <t>DM-3/TR-17 35-14-M00335_956634277_956634277</t>
  </si>
  <si>
    <t>10.03.2021 18:53:00</t>
  </si>
  <si>
    <t>10.03.2021 19:42:30</t>
  </si>
  <si>
    <t>PARLAK TR-1 35-21-L00074_976841143_976841143</t>
  </si>
  <si>
    <t>10.03.2021 18:53:24</t>
  </si>
  <si>
    <t>10.03.2021 22:44:19</t>
  </si>
  <si>
    <t>10.03.2021 18:57:02</t>
  </si>
  <si>
    <t>10.03.2021 19:29:34</t>
  </si>
  <si>
    <t>YERLİ TAHTACI TR-1 35-16-L00253_47539173_56397804_56397804</t>
  </si>
  <si>
    <t>10.03.2021 18:57:18</t>
  </si>
  <si>
    <t>10.03.2021 22:55:32</t>
  </si>
  <si>
    <t>TİRE TR-15/A 35-29-L00022_950344259_950344259</t>
  </si>
  <si>
    <t>10.03.2021 19:01:33</t>
  </si>
  <si>
    <t>10.03.2021 19:44:59</t>
  </si>
  <si>
    <t>10.03.2021 19:03:38</t>
  </si>
  <si>
    <t>10.03.2021 23:30:21</t>
  </si>
  <si>
    <t>TR-266 DOĞUŞ ÇİFTLİK EVLERİ TR 35-19-M00166_956694235_956694235</t>
  </si>
  <si>
    <t>10.03.2021 19:07:06</t>
  </si>
  <si>
    <t>10.03.2021 21:52:25</t>
  </si>
  <si>
    <t>KIRKAĞAÇ DM 45-76-M00043_ŞEHİR-1(İSTASYON TARAFI) M10_72247470</t>
  </si>
  <si>
    <t>10.03.2021 19:10:31</t>
  </si>
  <si>
    <t>10.03.2021 19:27:36</t>
  </si>
  <si>
    <t>K-3638 35-08-K03638_911967505_911967505</t>
  </si>
  <si>
    <t>10.03.2021 19:12:04</t>
  </si>
  <si>
    <t>10.03.2021 22:31:28</t>
  </si>
  <si>
    <t>10.03.2021 19:14:00</t>
  </si>
  <si>
    <t>10.03.2021 23:01:11</t>
  </si>
  <si>
    <t>K-258 35-01-K00258_910323615_910323615</t>
  </si>
  <si>
    <t>10.03.2021 19:19:15</t>
  </si>
  <si>
    <t>10.03.2021 20:59:43</t>
  </si>
  <si>
    <t>GÖKEYÜP EŞELER TR-1 45-78-M00814_DIREK TIPI TRAFO HUCRESI H01_2110195</t>
  </si>
  <si>
    <t>10.03.2021 19:30:18</t>
  </si>
  <si>
    <t>10.03.2021 21:51:23</t>
  </si>
  <si>
    <t>OVACIK TR-1 35-16-L00262_47528013_56397482_56397482</t>
  </si>
  <si>
    <t>10.03.2021 19:30:52</t>
  </si>
  <si>
    <t>10.03.2021 23:40:14</t>
  </si>
  <si>
    <t>ÇAVUŞOĞLU TR-1 45-71-M01820_B_56385877_56385877</t>
  </si>
  <si>
    <t>10.03.2021 19:31:34</t>
  </si>
  <si>
    <t>10.03.2021 22:51:19</t>
  </si>
  <si>
    <t>M-2904 35-02-M02904_910150423_910150423</t>
  </si>
  <si>
    <t>10.03.2021 19:33:25</t>
  </si>
  <si>
    <t>10.03.2021 20:53:38</t>
  </si>
  <si>
    <t>K-3023 35-01-K03023_F_56383967_56383967</t>
  </si>
  <si>
    <t>10.03.2021 19:36:38</t>
  </si>
  <si>
    <t>10.03.2021 20:40:49</t>
  </si>
  <si>
    <t>DM-4/15 45-71-M00200_95000497428_95000497428</t>
  </si>
  <si>
    <t>10.03.2021 19:38:47</t>
  </si>
  <si>
    <t>10.03.2021 20:17:44</t>
  </si>
  <si>
    <t>MORDOĞAN TR-26 35-21-L00209_953361671_953361671</t>
  </si>
  <si>
    <t>10.03.2021 19:40:30</t>
  </si>
  <si>
    <t>10.03.2021 23:52:17</t>
  </si>
  <si>
    <t>TR-73 35-16-L00073_47552085_56397786_56397786</t>
  </si>
  <si>
    <t>10.03.2021 19:47:25</t>
  </si>
  <si>
    <t>10.03.2021 20:32:52</t>
  </si>
  <si>
    <t>TR-52 35-16-L00052_A_56397473_56397473</t>
  </si>
  <si>
    <t>10.03.2021 19:49:24</t>
  </si>
  <si>
    <t>10.03.2021 22:20:42</t>
  </si>
  <si>
    <t>L-130 35-18-L00130_950465020_950465020</t>
  </si>
  <si>
    <t>10.03.2021 19:56:56</t>
  </si>
  <si>
    <t>11.03.2021 00:11:11</t>
  </si>
  <si>
    <t>KUŞÇULAR DM-2 35-19-M00515_956671935_956671935</t>
  </si>
  <si>
    <t>10.03.2021 19:57:05</t>
  </si>
  <si>
    <t>10.03.2021 20:45:52</t>
  </si>
  <si>
    <t>SOMA TR-1 45-82-M00001_C_56389335_56389335</t>
  </si>
  <si>
    <t>10.03.2021 20:05:37</t>
  </si>
  <si>
    <t>10.03.2021 21:32:20</t>
  </si>
  <si>
    <t>TR-81 35-19-L00081_956664319_956664319</t>
  </si>
  <si>
    <t>10.03.2021 20:06:35</t>
  </si>
  <si>
    <t>10.03.2021 22:23:36</t>
  </si>
  <si>
    <t>10.03.2021 20:10:55</t>
  </si>
  <si>
    <t>11.03.2021 01:18:02</t>
  </si>
  <si>
    <t>TR-70 KADİR ÇAKIR GRB. 35-15-L00070_B_56368652_56368652</t>
  </si>
  <si>
    <t>10.03.2021 20:25:41</t>
  </si>
  <si>
    <t>10.03.2021 23:44:08</t>
  </si>
  <si>
    <t>10.03.2021 20:46:42</t>
  </si>
  <si>
    <t>10.03.2021 21:06:31</t>
  </si>
  <si>
    <t>K-846 35-04-K00846_98914190_98914190</t>
  </si>
  <si>
    <t>10.03.2021 20:59:16</t>
  </si>
  <si>
    <t>10.03.2021 22:29:54</t>
  </si>
  <si>
    <t>ARMUTLU DM-2/TR-34 35-27-L00347_914001715_914001715</t>
  </si>
  <si>
    <t>10.03.2021 22:44:04</t>
  </si>
  <si>
    <t>11.03.2021 00:35:30</t>
  </si>
  <si>
    <t>10.03.2021 23:15:00</t>
  </si>
  <si>
    <t>11.03.2021 00:52:45</t>
  </si>
  <si>
    <t>ÜÇPINAR DM 45-71-M00183_HatBaşıAyırıcı_53134668 M02_53134668</t>
  </si>
  <si>
    <t>10.03.2021 23:28:53</t>
  </si>
  <si>
    <t>11.03.2021 01:42:33</t>
  </si>
  <si>
    <t>_49380938_56407741_56407741</t>
  </si>
  <si>
    <t>10.03.2021 23:43:24</t>
  </si>
  <si>
    <t>11.03.2021 00:53:15</t>
  </si>
  <si>
    <t>ÇAYLI TR-4 35-15-L00191_950390160_950390160</t>
  </si>
  <si>
    <t>10.03.2021 23:46:24</t>
  </si>
  <si>
    <t>11.03.2021 02:19:42</t>
  </si>
  <si>
    <t>10.03.2021 23:59:56</t>
  </si>
  <si>
    <t>11.03.2021 00:41:47</t>
  </si>
  <si>
    <t>ULUKENT DM-3/34 35-28-M00034_953382842_953382842</t>
  </si>
  <si>
    <t>11.03.2021 01:01:00</t>
  </si>
  <si>
    <t>11.03.2021 02:32:31</t>
  </si>
  <si>
    <t>TİRE DM2/11 35-29-M00117_48388787_56381617_56381617</t>
  </si>
  <si>
    <t>11.03.2021 01:08:00</t>
  </si>
  <si>
    <t>11.03.2021 01:39:22</t>
  </si>
  <si>
    <t>11.03.2021 01:16:29</t>
  </si>
  <si>
    <t>11.03.2021 02:23:44</t>
  </si>
  <si>
    <t>ÜÇPINAR DM 45-71-M00183_AVDAL M02_72249124</t>
  </si>
  <si>
    <t>11.03.2021 01:17:28</t>
  </si>
  <si>
    <t>11.03.2021 01:23:24</t>
  </si>
  <si>
    <t>11.03.2021 02:12:09</t>
  </si>
  <si>
    <t>11.03.2021 02:55:01</t>
  </si>
  <si>
    <t>K-4412 35-01-K04412_910944113_910944113</t>
  </si>
  <si>
    <t>11.03.2021 04:10:19</t>
  </si>
  <si>
    <t>11.03.2021 09:30:17</t>
  </si>
  <si>
    <t>K-1691 35-01-K01691_911925672_911925672</t>
  </si>
  <si>
    <t>11.03.2021 04:15:30</t>
  </si>
  <si>
    <t>11.03.2021 09:24:43</t>
  </si>
  <si>
    <t>11.03.2021 05:22:10</t>
  </si>
  <si>
    <t>11.03.2021 06:36:00</t>
  </si>
  <si>
    <t>11.03.2021 06:25:12</t>
  </si>
  <si>
    <t>11.03.2021 07:01:02</t>
  </si>
  <si>
    <t>11.03.2021 06:32:34</t>
  </si>
  <si>
    <t>11.03.2021 06:43:00</t>
  </si>
  <si>
    <t>L-401 ALTINYUNUS DM 35-18-L00401_SAĞLIKÇILAR L-477 L15_2326016</t>
  </si>
  <si>
    <t>11.03.2021 07:06:11</t>
  </si>
  <si>
    <t>11.03.2021 09:09:47</t>
  </si>
  <si>
    <t>11.03.2021 07:08:30</t>
  </si>
  <si>
    <t>11.03.2021 07:33:02</t>
  </si>
  <si>
    <t>11.03.2021 07:23:28</t>
  </si>
  <si>
    <t>11.03.2021 07:28:44</t>
  </si>
  <si>
    <t>L-228 ILICA GARAJ 35-18-L00228_L-440 L02_76972337</t>
  </si>
  <si>
    <t>11.03.2021 07:30:22</t>
  </si>
  <si>
    <t>11.03.2021 08:45:42</t>
  </si>
  <si>
    <t>TR-144 35-19-M00144_11397213_56376352_56376352</t>
  </si>
  <si>
    <t>11.03.2021 07:31:39</t>
  </si>
  <si>
    <t>11.03.2021 14:16:19</t>
  </si>
  <si>
    <t>SELİMŞAHLAR TR-2 45-71-M00137_HatBaşıAyırıcı_53135159 M03_53135159</t>
  </si>
  <si>
    <t>11.03.2021 07:38:52</t>
  </si>
  <si>
    <t>11.03.2021 11:26:26</t>
  </si>
  <si>
    <t>SARUHANLI TR-25 45-80-M00025_TR-135 PAĞMAT ÖZEL M03_72203530</t>
  </si>
  <si>
    <t>11.03.2021 07:42:05</t>
  </si>
  <si>
    <t>11.03.2021 08:26:00</t>
  </si>
  <si>
    <t>11.03.2021 07:42:10</t>
  </si>
  <si>
    <t>11.03.2021 07:50:19</t>
  </si>
  <si>
    <t>BEYDERE KÖK 45-71-M00128_ÜÇPINAR M03_50217152</t>
  </si>
  <si>
    <t>11.03.2021 07:44:56</t>
  </si>
  <si>
    <t>11.03.2021 10:09:49</t>
  </si>
  <si>
    <t>TR-1/3 45-83-M00003_PAŞATIMARI TR-1 M05_2331761</t>
  </si>
  <si>
    <t>11.03.2021 07:49:40</t>
  </si>
  <si>
    <t>11.03.2021 08:49:46</t>
  </si>
  <si>
    <t>DM-18/07 45-71-M02377_953242871_953242871</t>
  </si>
  <si>
    <t>11.03.2021 07:56:24</t>
  </si>
  <si>
    <t>11.03.2021 08:49:55</t>
  </si>
  <si>
    <t>BİRGİ TR-3 (TR-283) 35-19-M00283_ H_49159390</t>
  </si>
  <si>
    <t>11.03.2021 07:56:30</t>
  </si>
  <si>
    <t>11.03.2021 09:06:00</t>
  </si>
  <si>
    <t>M-347 35-09-M00347_M-1391 M03_47620367</t>
  </si>
  <si>
    <t>11.03.2021 08:00:00</t>
  </si>
  <si>
    <t>11.03.2021 08:22:18</t>
  </si>
  <si>
    <t>11.03.2021 08:01:42</t>
  </si>
  <si>
    <t>11.03.2021 11:12:46</t>
  </si>
  <si>
    <t>AVDAN TR-5 KÖK 45-82-M00130_CENKYERİ M02_72194308</t>
  </si>
  <si>
    <t>11.03.2021 08:03:12</t>
  </si>
  <si>
    <t>11.03.2021 08:47:34</t>
  </si>
  <si>
    <t>11.03.2021 08:27:56</t>
  </si>
  <si>
    <t>11.03.2021 08:03:32</t>
  </si>
  <si>
    <t>11.03.2021 08:41:02</t>
  </si>
  <si>
    <t>YAĞCILAR KÖK 45-71-M00179_HatBaşıAyırıcı_53135929 M04_53135929</t>
  </si>
  <si>
    <t>11.03.2021 08:06:12</t>
  </si>
  <si>
    <t>11.03.2021 08:06:52</t>
  </si>
  <si>
    <t>EMİRALEM TR-18 KÖK 35-28-M00239_EMİRALEM TR-7/EMİRALEM TR-13 M03_66567540</t>
  </si>
  <si>
    <t>11.03.2021 08:30:00</t>
  </si>
  <si>
    <t>URLA TM-1 35-19-A00004_ZEYTİNALANI İM M07_2313938</t>
  </si>
  <si>
    <t>11.03.2021 08:09:53</t>
  </si>
  <si>
    <t>11.03.2021 08:12:52</t>
  </si>
  <si>
    <t>K-4412 35-01-K04412_35-01-K04412_65825967</t>
  </si>
  <si>
    <t>11.03.2021 08:13:12</t>
  </si>
  <si>
    <t>11.03.2021 09:30:00</t>
  </si>
  <si>
    <t>AKÖREN TR-19 KÖK 45-78-M00974_HatBaşıAyırıcı_53139502 M04_53139502</t>
  </si>
  <si>
    <t>11.03.2021 08:13:49</t>
  </si>
  <si>
    <t>11.03.2021 13:40:10</t>
  </si>
  <si>
    <t>ÇAKALLAR TR-1 35-22-M00854_961138602_961138602</t>
  </si>
  <si>
    <t>11.03.2021 08:15:12</t>
  </si>
  <si>
    <t>11.03.2021 10:07:34</t>
  </si>
  <si>
    <t>11.03.2021 08:19:39</t>
  </si>
  <si>
    <t>11.03.2021 08:37:57</t>
  </si>
  <si>
    <t>11.03.2021 08:20:00</t>
  </si>
  <si>
    <t>11.03.2021 09:40:57</t>
  </si>
  <si>
    <t>SEYREK TR-7 KÖK 35-28-M00379_SÜZBEYLİ-TUZCULU M04_2303511</t>
  </si>
  <si>
    <t>11.03.2021 08:23:02</t>
  </si>
  <si>
    <t>11.03.2021 09:08:03</t>
  </si>
  <si>
    <t>11.03.2021 08:23:17</t>
  </si>
  <si>
    <t>11.03.2021 08:51:33</t>
  </si>
  <si>
    <t>TR-1 (DM-5/1) 35-19-M00001_DM-5/10 M03_2116774</t>
  </si>
  <si>
    <t>11.03.2021 08:23:42</t>
  </si>
  <si>
    <t>11.03.2021 08:29:00</t>
  </si>
  <si>
    <t>11.03.2021 08:24:00</t>
  </si>
  <si>
    <t>11.03.2021 08:44:00</t>
  </si>
  <si>
    <t>ÖZBEK TR-5 35-19-M00235_35-19-M00235_2353630</t>
  </si>
  <si>
    <t>11.03.2021 08:25:16</t>
  </si>
  <si>
    <t>11.03.2021 11:26:40</t>
  </si>
  <si>
    <t>11.03.2021 10:22:33</t>
  </si>
  <si>
    <t>11.03.2021 09:31:05</t>
  </si>
  <si>
    <t>ZEYTİNALAN İM 35-19-A00002_TR-1 (15800) L16_2051184</t>
  </si>
  <si>
    <t>11.03.2021 08:32:00</t>
  </si>
  <si>
    <t>11.03.2021 10:37:15</t>
  </si>
  <si>
    <t>M-2760(YATIRIM REZERVE) 35-10-M02760_ M02_72853534</t>
  </si>
  <si>
    <t>11.03.2021 08:32:12</t>
  </si>
  <si>
    <t>11.03.2021 10:00:50</t>
  </si>
  <si>
    <t>11.03.2021 08:32:13</t>
  </si>
  <si>
    <t>11.03.2021 09:35:39</t>
  </si>
  <si>
    <t>11.03.2021 08:39:02</t>
  </si>
  <si>
    <t>11.03.2021 08:56:38</t>
  </si>
  <si>
    <t>L-277 GÖLCÜK GÖDENCE KÖK 35-14-L00277_HatBaşıAyırıcı_53133313 L04_53133313</t>
  </si>
  <si>
    <t>11.03.2021 08:40:02</t>
  </si>
  <si>
    <t>11.03.2021 08:41:32</t>
  </si>
  <si>
    <t>M-2100 35-04-M02100_B_60984562_60984562</t>
  </si>
  <si>
    <t>11.03.2021 08:48:58</t>
  </si>
  <si>
    <t>11.03.2021 10:50:41</t>
  </si>
  <si>
    <t>11.03.2021 08:49:22</t>
  </si>
  <si>
    <t>11.03.2021 09:04:23</t>
  </si>
  <si>
    <t>L-145 DALYAN DM 35-18-L00145_GÜZELDENİZ L-169 L02_72052181</t>
  </si>
  <si>
    <t>11.03.2021 08:50:45</t>
  </si>
  <si>
    <t>11.03.2021 09:19:45</t>
  </si>
  <si>
    <t>K-1869 35-09-K01869_912777834_912777834</t>
  </si>
  <si>
    <t>11.03.2021 08:51:44</t>
  </si>
  <si>
    <t>11.03.2021 17:24:25</t>
  </si>
  <si>
    <t>YENİKÖY TR-1 35-22-M00276_DIREK TIPI TRAFO HUCRESI H01_2111394</t>
  </si>
  <si>
    <t>11.03.2021 08:57:50</t>
  </si>
  <si>
    <t>11.03.2021 14:44:25</t>
  </si>
  <si>
    <t>KAVAKDERE DM 35-14-M00339_KAVAKDERE KÖY M08_65666681</t>
  </si>
  <si>
    <t>11.03.2021 08:58:54</t>
  </si>
  <si>
    <t>11.03.2021 09:16:00</t>
  </si>
  <si>
    <t>TR-2 35-27-M00002_35-27-M00002_2347554</t>
  </si>
  <si>
    <t>11.03.2021 09:00:22</t>
  </si>
  <si>
    <t>11.03.2021 11:00:17</t>
  </si>
  <si>
    <t>GÜZELBAHÇE İM 35-10-A00001_İSTİKLAL (GÜZELBAHÇE-2)-M04 M04_2051087</t>
  </si>
  <si>
    <t>11.03.2021 09:01:24</t>
  </si>
  <si>
    <t>11.03.2021 10:46:03</t>
  </si>
  <si>
    <t>SARIGÖL DM 45-79-M00069_ESKİ KÖYLER FİDERİ M05_2318419</t>
  </si>
  <si>
    <t>11.03.2021 09:01:32</t>
  </si>
  <si>
    <t>11.03.2021 09:30:16</t>
  </si>
  <si>
    <t>11.03.2021 09:01:46</t>
  </si>
  <si>
    <t>11.03.2021 13:53:08</t>
  </si>
  <si>
    <t>M-993 35-03-M00993_910320457_910320457</t>
  </si>
  <si>
    <t>11.03.2021 09:03:17</t>
  </si>
  <si>
    <t>11.03.2021 09:52:28</t>
  </si>
  <si>
    <t>YENİCEKÖY TR-2 35-15-L00428_C_56407025_56407025</t>
  </si>
  <si>
    <t>11.03.2021 09:04:21</t>
  </si>
  <si>
    <t>11.03.2021 14:13:42</t>
  </si>
  <si>
    <t>K-339 35-02-K00339_D_56372928_56372928</t>
  </si>
  <si>
    <t>11.03.2021 09:05:32</t>
  </si>
  <si>
    <t>11.03.2021 11:12:00</t>
  </si>
  <si>
    <t>BURUNCUK KÖK 35-20-L00273_BURUNCUK OVA - ÇAYIR L05_66528760</t>
  </si>
  <si>
    <t>11.03.2021 09:06:52</t>
  </si>
  <si>
    <t>11.03.2021 17:17:46</t>
  </si>
  <si>
    <t>YEŞİLYURT DM 45-73-M00476_SOBRAN M02_2086185</t>
  </si>
  <si>
    <t>11.03.2021 09:07:29</t>
  </si>
  <si>
    <t>11.03.2021 17:35:00</t>
  </si>
  <si>
    <t>KİLLİK TR-16 45-73-M00350_TR-15 M01_72386841</t>
  </si>
  <si>
    <t>11.03.2021 09:08:12</t>
  </si>
  <si>
    <t>11.03.2021 09:10:22</t>
  </si>
  <si>
    <t>MANİSA TM-1 45-71-A00001_DONANIMLI YEDEK M05_2309458</t>
  </si>
  <si>
    <t>11.03.2021 09:10:02</t>
  </si>
  <si>
    <t>11.03.2021 09:43:10</t>
  </si>
  <si>
    <t>11.03.2021 09:12:27</t>
  </si>
  <si>
    <t>11.03.2021 17:29:16</t>
  </si>
  <si>
    <t>L-14 SEVTUR 35-18-L00014_7196389_56394158_56394158</t>
  </si>
  <si>
    <t>11.03.2021 09:13:06</t>
  </si>
  <si>
    <t>11.03.2021 15:33:31</t>
  </si>
  <si>
    <t>DM-13/22 (ÇİMENLİ SOKAK) 45-71-M00059_ M04_2074957</t>
  </si>
  <si>
    <t>11.03.2021 09:13:33</t>
  </si>
  <si>
    <t>11.03.2021 10:29:39</t>
  </si>
  <si>
    <t>K-3317 35-09-K03317_915125313_915125313</t>
  </si>
  <si>
    <t>11.03.2021 09:17:22</t>
  </si>
  <si>
    <t>11.03.2021 10:57:22</t>
  </si>
  <si>
    <t>11.03.2021 09:18:07</t>
  </si>
  <si>
    <t>11.03.2021 14:00:56</t>
  </si>
  <si>
    <t>11.03.2021 09:19:47</t>
  </si>
  <si>
    <t>11.03.2021 11:21:56</t>
  </si>
  <si>
    <t>DERBENT İM-DM 45-83-A00004_MANİSA-2 M12_2097148</t>
  </si>
  <si>
    <t>11.03.2021 09:20:58</t>
  </si>
  <si>
    <t>11.03.2021 10:06:32</t>
  </si>
  <si>
    <t>SARIGÖL DM 45-79-M00069_SELİMİYE FİDERİ M18_2076606</t>
  </si>
  <si>
    <t>11.03.2021 09:21:22</t>
  </si>
  <si>
    <t>11.03.2021 09:36:48</t>
  </si>
  <si>
    <t>YENİKÖY TR-5 35-22-M00272_950042164_950042164</t>
  </si>
  <si>
    <t>11.03.2021 09:24:37</t>
  </si>
  <si>
    <t>11.03.2021 15:13:56</t>
  </si>
  <si>
    <t>M-2445 35-04-M02445_943085187_943085187</t>
  </si>
  <si>
    <t>11.03.2021 09:25:00</t>
  </si>
  <si>
    <t>11.03.2021 10:47:28</t>
  </si>
  <si>
    <t>11.03.2021 09:28:39</t>
  </si>
  <si>
    <t>11.03.2021 17:49:29</t>
  </si>
  <si>
    <t>11.03.2021 09:28:42</t>
  </si>
  <si>
    <t>11.03.2021 09:29:12</t>
  </si>
  <si>
    <t>TR-113 45-78-L00113_A_56405788_56405788</t>
  </si>
  <si>
    <t>11.03.2021 09:32:09</t>
  </si>
  <si>
    <t>11.03.2021 10:37:04</t>
  </si>
  <si>
    <t>SEYREK TR-5 35-28-M00403_DIREK TIPI TRAFO HUCRESI H01_2108417</t>
  </si>
  <si>
    <t>11.03.2021 09:32:47</t>
  </si>
  <si>
    <t>11.03.2021 12:15:10</t>
  </si>
  <si>
    <t>SELÇUK İM/DM 35-13-A00004_ŞEHİR-1 L03_65986300</t>
  </si>
  <si>
    <t>11.03.2021 09:33:12</t>
  </si>
  <si>
    <t>11.03.2021 10:10:00</t>
  </si>
  <si>
    <t>OCAKLI TR-2 35-15-L00775_DIREK TIPI TRAFO HUCRESI H01_2049220</t>
  </si>
  <si>
    <t>11.03.2021 09:33:54</t>
  </si>
  <si>
    <t>11.03.2021 13:47:37</t>
  </si>
  <si>
    <t>M-442 35-02-M00442_M-48 M04_2323989</t>
  </si>
  <si>
    <t>11.03.2021 09:34:12</t>
  </si>
  <si>
    <t>11.03.2021 11:12:31</t>
  </si>
  <si>
    <t>BARBAROS TR-2 35-19-M00200_DIREK TIPI TRAFO HUCRESI H01_2057022</t>
  </si>
  <si>
    <t>11.03.2021 09:34:49</t>
  </si>
  <si>
    <t>11.03.2021 11:36:20</t>
  </si>
  <si>
    <t>K-1229 35-01-K01229_910425206_910425206</t>
  </si>
  <si>
    <t>11.03.2021 09:37:03</t>
  </si>
  <si>
    <t>11.03.2021 11:43:36</t>
  </si>
  <si>
    <t>TR-55(YATIRIM REZERVE) 35-26-M00055_ M01_73403442</t>
  </si>
  <si>
    <t>11.03.2021 09:37:04</t>
  </si>
  <si>
    <t>11.03.2021 10:19:23</t>
  </si>
  <si>
    <t>L-226 ARITMA 35-18-L00226_A a2b_5950421</t>
  </si>
  <si>
    <t>11.03.2021 09:37:33</t>
  </si>
  <si>
    <t>11.03.2021 12:07:23</t>
  </si>
  <si>
    <t>OVAKENT TR-12 35-15-L00634_950386580_950386580</t>
  </si>
  <si>
    <t>11.03.2021 09:38:34</t>
  </si>
  <si>
    <t>11.03.2021 14:22:10</t>
  </si>
  <si>
    <t>M-13 35-02-M00013_M-157 M03_2333802</t>
  </si>
  <si>
    <t>11.03.2021 09:46:00</t>
  </si>
  <si>
    <t>11.03.2021 11:41:09</t>
  </si>
  <si>
    <t>YENİKÖY MERKEZ TR-1 35-31-L00183_35-31-L00183_72247281</t>
  </si>
  <si>
    <t>11.03.2021 09:46:18</t>
  </si>
  <si>
    <t>11.03.2021 11:50:52</t>
  </si>
  <si>
    <t>11.03.2021 09:46:56</t>
  </si>
  <si>
    <t>11.03.2021 09:57:48</t>
  </si>
  <si>
    <t>AKSELENDİ TR-9 45-72-L00831_A_56406192_56406192</t>
  </si>
  <si>
    <t>11.03.2021 09:47:01</t>
  </si>
  <si>
    <t>11.03.2021 11:26:53</t>
  </si>
  <si>
    <t>11.03.2021 09:47:28</t>
  </si>
  <si>
    <t>11.03.2021 11:00:00</t>
  </si>
  <si>
    <t>TR-148 35-15-M00148_950356821_950356821</t>
  </si>
  <si>
    <t>11.03.2021 09:49:19</t>
  </si>
  <si>
    <t>11.03.2021 17:34:51</t>
  </si>
  <si>
    <t>TR-2/118 45-83-M00713_955169322_955169322</t>
  </si>
  <si>
    <t>11.03.2021 09:52:06</t>
  </si>
  <si>
    <t>11.03.2021 11:13:28</t>
  </si>
  <si>
    <t>MENEMEN TR-39 35-28-L00039_MENEMEN TR-38 L01_66736005</t>
  </si>
  <si>
    <t>11.03.2021 09:52:24</t>
  </si>
  <si>
    <t>11.03.2021 15:22:23</t>
  </si>
  <si>
    <t>YASEMİN DM 35-19-M00002_HatBaşıAyırıcı_53133948 M02_53133948</t>
  </si>
  <si>
    <t>11.03.2021 09:54:08</t>
  </si>
  <si>
    <t>11.03.2021 13:31:54</t>
  </si>
  <si>
    <t>11.03.2021 09:54:12</t>
  </si>
  <si>
    <t>11.03.2021 09:54:42</t>
  </si>
  <si>
    <t>SELÇUK İM/DM 35-13-A00004_BAYRAKÇIKULE (TEİAŞ GİRİŞ) M12_65986023</t>
  </si>
  <si>
    <t>11.03.2021 09:57:32</t>
  </si>
  <si>
    <t>L-169 35-18-L00169_950437631_950437631</t>
  </si>
  <si>
    <t>11.03.2021 09:59:00</t>
  </si>
  <si>
    <t>11.03.2021 11:23:44</t>
  </si>
  <si>
    <t>11.03.2021 09:59:40</t>
  </si>
  <si>
    <t>11.03.2021 16:53:52</t>
  </si>
  <si>
    <t>11.03.2021 09:59:42</t>
  </si>
  <si>
    <t>11.03.2021 12:10:55</t>
  </si>
  <si>
    <t>KARAORMAN TR-1 35-28-M00263_B_56375380_56375380</t>
  </si>
  <si>
    <t>11.03.2021 10:00:16</t>
  </si>
  <si>
    <t>11.03.2021 12:13:26</t>
  </si>
  <si>
    <t>11.03.2021 10:01:53</t>
  </si>
  <si>
    <t>11.03.2021 11:44:33</t>
  </si>
  <si>
    <t>İĞDECİK TR-1 45-78-M00907_49236671_56393242_56393242</t>
  </si>
  <si>
    <t>11.03.2021 10:01:58</t>
  </si>
  <si>
    <t>11.03.2021 11:20:59</t>
  </si>
  <si>
    <t>11.03.2021 10:03:25</t>
  </si>
  <si>
    <t>11.03.2021 10:04:49</t>
  </si>
  <si>
    <t>ÜRKMEZ M-11 35-25-M00148_956638877_956638877</t>
  </si>
  <si>
    <t>11.03.2021 10:06:17</t>
  </si>
  <si>
    <t>11.03.2021 12:25:13</t>
  </si>
  <si>
    <t>BAŞIBÜYÜK KÖK 45-77-L00158_TATLIÇEŞME ÇIKIŞI L04_61353396</t>
  </si>
  <si>
    <t>11.03.2021 10:06:22</t>
  </si>
  <si>
    <t>11.03.2021 12:51:29</t>
  </si>
  <si>
    <t>11.03.2021 10:09:37</t>
  </si>
  <si>
    <t>11.03.2021 11:37:23</t>
  </si>
  <si>
    <t>11.03.2021 10:10:25</t>
  </si>
  <si>
    <t>11.03.2021 10:59:52</t>
  </si>
  <si>
    <t>URLA TM-1 35-19-A00004_HatBaşıAyırıcı_75048334 M07_75048334</t>
  </si>
  <si>
    <t>11.03.2021 10:11:00</t>
  </si>
  <si>
    <t>11.03.2021 10:30:47</t>
  </si>
  <si>
    <t>11.03.2021 11:59:00</t>
  </si>
  <si>
    <t>CEVİZALAN TR-3 35-15-L01018_35-15-L01018_2365057</t>
  </si>
  <si>
    <t>11.03.2021 10:13:52</t>
  </si>
  <si>
    <t>11.03.2021 10:55:41</t>
  </si>
  <si>
    <t>ÇAMBEL TR1 35-27-M00477_913613840_913613840</t>
  </si>
  <si>
    <t>11.03.2021 10:14:10</t>
  </si>
  <si>
    <t>11.03.2021 12:17:08</t>
  </si>
  <si>
    <t>M-1285 35-02-M01285_910025155_910025155</t>
  </si>
  <si>
    <t>11.03.2021 10:14:22</t>
  </si>
  <si>
    <t>11.03.2021 10:58:54</t>
  </si>
  <si>
    <t>YUNUSDERE TR-1 45-83-L00287_45-83-L00287_2362459</t>
  </si>
  <si>
    <t>11.03.2021 11:56:32</t>
  </si>
  <si>
    <t>M-2816 35-02-M02816_967194643_967194643</t>
  </si>
  <si>
    <t>11.03.2021 10:20:16</t>
  </si>
  <si>
    <t>11.03.2021 11:48:06</t>
  </si>
  <si>
    <t>M-874 BEŞYOL 35-02-M00874_910028643_910028643</t>
  </si>
  <si>
    <t>11.03.2021 10:20:17</t>
  </si>
  <si>
    <t>11.03.2021 12:52:28</t>
  </si>
  <si>
    <t>MESCİTLİ DM 35-15-L00904_MESCİTLİ L05_72320947</t>
  </si>
  <si>
    <t>11.03.2021 10:21:22</t>
  </si>
  <si>
    <t>11.03.2021 10:46:00</t>
  </si>
  <si>
    <t>GÜZELBAHÇE İM 35-10-A00001_HatBaşıAyırıcı_53138102 M07_53138102</t>
  </si>
  <si>
    <t>11.03.2021 10:21:52</t>
  </si>
  <si>
    <t>11.03.2021 11:00:46</t>
  </si>
  <si>
    <t>BAHÇECİK TR-1 35-22-M00264_DIREK TIPI TRAFO HUCRESI H01_2112511</t>
  </si>
  <si>
    <t>11.03.2021 10:27:21</t>
  </si>
  <si>
    <t>11.03.2021 11:54:45</t>
  </si>
  <si>
    <t>TAYTAN OFİS KÖK 45-78-M00314_SALİHLİ DM-1 GİRİŞİ (DEMİRKÖPRÜ-1) M011_60669726</t>
  </si>
  <si>
    <t>11.03.2021 10:27:32</t>
  </si>
  <si>
    <t>11.03.2021 10:29:32</t>
  </si>
  <si>
    <t>K-2308 35-01-K02308_35-01-K02308_2368789</t>
  </si>
  <si>
    <t>11.03.2021 10:31:00</t>
  </si>
  <si>
    <t>11.03.2021 10:54:16</t>
  </si>
  <si>
    <t>AKÖREN TR-19 KÖK 45-78-M00974_ALAŞEHİR M04_66244783</t>
  </si>
  <si>
    <t>11.03.2021 10:32:04</t>
  </si>
  <si>
    <t>11.03.2021 10:32:32</t>
  </si>
  <si>
    <t>DM07/TR-10 45-72-M00626_956476374_956476374</t>
  </si>
  <si>
    <t>11.03.2021 10:32:34</t>
  </si>
  <si>
    <t>11.03.2021 11:46:33</t>
  </si>
  <si>
    <t>ZEYTİNALANI  TR-117 35-19-L00117_956676219_956676219</t>
  </si>
  <si>
    <t>11.03.2021 10:33:36</t>
  </si>
  <si>
    <t>11.03.2021 15:02:44</t>
  </si>
  <si>
    <t>KONAKLI DM 35-15-L00898_BOZCAYAKA L11_67094803</t>
  </si>
  <si>
    <t>11.03.2021 10:33:55</t>
  </si>
  <si>
    <t>11.03.2021 13:51:19</t>
  </si>
  <si>
    <t>BURUNCUK KÖK 35-20-L00273_ZEYTİNOVA DAĞ GRUBU L02_66528753</t>
  </si>
  <si>
    <t>11.03.2021 10:34:12</t>
  </si>
  <si>
    <t>11.03.2021 10:35:02</t>
  </si>
  <si>
    <t>11.03.2021 10:34:26</t>
  </si>
  <si>
    <t>11.03.2021 11:28:00</t>
  </si>
  <si>
    <t>KEMALİYE DM (TR-1) 45-73-M00150_TOYGAR M03_66715926</t>
  </si>
  <si>
    <t>11.03.2021 10:36:44</t>
  </si>
  <si>
    <t>11.03.2021 11:51:00</t>
  </si>
  <si>
    <t>FOÇA M-259 BAĞARASI 35-23-M00259_950416277_950416277</t>
  </si>
  <si>
    <t>11.03.2021 10:37:11</t>
  </si>
  <si>
    <t>11.03.2021 14:22:05</t>
  </si>
  <si>
    <t>SAZOBA DM 45-72-M00413_BEYOBA TARIMSAL SULAMA M07_2331526</t>
  </si>
  <si>
    <t>11.03.2021 10:37:27</t>
  </si>
  <si>
    <t>11.03.2021 11:55:47</t>
  </si>
  <si>
    <t>M-337 35-02-M00337_910254663_910254663</t>
  </si>
  <si>
    <t>11.03.2021 10:38:10</t>
  </si>
  <si>
    <t>11.03.2021 11:49:55</t>
  </si>
  <si>
    <t>K-2722 35-08-K02722_912275920_912275920</t>
  </si>
  <si>
    <t>11.03.2021 10:41:15</t>
  </si>
  <si>
    <t>11.03.2021 14:54:30</t>
  </si>
  <si>
    <t>11.03.2021 10:43:51</t>
  </si>
  <si>
    <t>11.03.2021 11:22:32</t>
  </si>
  <si>
    <t>KOCAER KÖK 35-17-M00253_İMBAT DM M01_66425694</t>
  </si>
  <si>
    <t>11.03.2021 10:44:10</t>
  </si>
  <si>
    <t>11.03.2021 12:12:20</t>
  </si>
  <si>
    <t>AZİZİYE TR-1 35-16-M00142_953321471_953321471</t>
  </si>
  <si>
    <t>11.03.2021 10:44:34</t>
  </si>
  <si>
    <t>11.03.2021 12:14:03</t>
  </si>
  <si>
    <t>K-4477 35-04-K04477_HAVAI HAT K04_2333218</t>
  </si>
  <si>
    <t>11.03.2021 10:47:58</t>
  </si>
  <si>
    <t>11.03.2021 14:05:27</t>
  </si>
  <si>
    <t>BURUNCUK TR-1 35-28-M00331_ H_59842566</t>
  </si>
  <si>
    <t>11.03.2021 10:49:04</t>
  </si>
  <si>
    <t>11.03.2021 13:39:36</t>
  </si>
  <si>
    <t>EMİRLİ TR-1 35-15-L00857__72373597_72373597</t>
  </si>
  <si>
    <t>11.03.2021 10:49:32</t>
  </si>
  <si>
    <t>11.03.2021 11:04:37</t>
  </si>
  <si>
    <t>L-12 BALLI KUYU 35-14-L00012_L-15 L-16 L-17 L02_72221696</t>
  </si>
  <si>
    <t>11.03.2021 10:51:16</t>
  </si>
  <si>
    <t>11.03.2021 17:47:46</t>
  </si>
  <si>
    <t>K-1580 35-01-K01580_910836238_910836238</t>
  </si>
  <si>
    <t>11.03.2021 10:51:21</t>
  </si>
  <si>
    <t>11.03.2021 13:31:18</t>
  </si>
  <si>
    <t>M-1052 35-02-M01052_B_56383430_56383430</t>
  </si>
  <si>
    <t>11.03.2021 10:52:55</t>
  </si>
  <si>
    <t>11.03.2021 13:06:14</t>
  </si>
  <si>
    <t>PAYAMLI M-1 KÖK 35-25-M00175_HatBaşıAyırıcı_53138832 M08_53138832</t>
  </si>
  <si>
    <t>11.03.2021 10:53:16</t>
  </si>
  <si>
    <t>11.03.2021 11:46:05</t>
  </si>
  <si>
    <t>ÜÇPINAR TR-6 45-71-M01538_953185806_953185806</t>
  </si>
  <si>
    <t>11.03.2021 10:54:57</t>
  </si>
  <si>
    <t>11.03.2021 13:47:57</t>
  </si>
  <si>
    <t>K-1858 35-09-K01858_950180411_950180411</t>
  </si>
  <si>
    <t>11.03.2021 10:58:24</t>
  </si>
  <si>
    <t>11.03.2021 13:01:23</t>
  </si>
  <si>
    <t>ISMET ERTEN SULAMA GRUBU 35-29-M00206_35-29-M00206_2371523</t>
  </si>
  <si>
    <t>11.03.2021 10:59:29</t>
  </si>
  <si>
    <t>11.03.2021 12:48:17</t>
  </si>
  <si>
    <t>L-286 35-18-L00286_95000038567_95000038567</t>
  </si>
  <si>
    <t>11.03.2021 11:00:08</t>
  </si>
  <si>
    <t>11.03.2021 18:08:39</t>
  </si>
  <si>
    <t>ARDIÇ MAHALLESİ TR-9 35-21-L00130_953366696_953366696</t>
  </si>
  <si>
    <t>11.03.2021 11:00:16</t>
  </si>
  <si>
    <t>11.03.2021 21:02:54</t>
  </si>
  <si>
    <t>TR-71 45-78-L00071_95000586524_95000586524</t>
  </si>
  <si>
    <t>11.03.2021 11:03:32</t>
  </si>
  <si>
    <t>11.03.2021 13:04:49</t>
  </si>
  <si>
    <t>L-336 REİSDERE 35-18-L00336_12264379_56355162_56355162</t>
  </si>
  <si>
    <t>11.03.2021 11:05:00</t>
  </si>
  <si>
    <t>11.03.2021 13:08:50</t>
  </si>
  <si>
    <t>11.03.2021 11:08:39</t>
  </si>
  <si>
    <t>11.03.2021 11:26:31</t>
  </si>
  <si>
    <t>EYKO TR-7 35-30-M00033_D_56404563_56404563</t>
  </si>
  <si>
    <t>11.03.2021 14:53:04</t>
  </si>
  <si>
    <t>K-3597 35-01-K03597_912435686_912435686</t>
  </si>
  <si>
    <t>11.03.2021 11:12:52</t>
  </si>
  <si>
    <t>11.03.2021 13:49:20</t>
  </si>
  <si>
    <t>M-991 35-03-M00991_910177412_910177412</t>
  </si>
  <si>
    <t>11.03.2021 11:13:35</t>
  </si>
  <si>
    <t>11.03.2021 12:06:17</t>
  </si>
  <si>
    <t>SELİMŞAHLAR TR-3 45-71-M01297_B_56352550_56352550</t>
  </si>
  <si>
    <t>11.03.2021 11:14:00</t>
  </si>
  <si>
    <t>11.03.2021 15:43:01</t>
  </si>
  <si>
    <t>KÖSEDERE TR-1 35-21-L00124_953359214_953359214</t>
  </si>
  <si>
    <t>11.03.2021 11:16:00</t>
  </si>
  <si>
    <t>11.03.2021 12:13:58</t>
  </si>
  <si>
    <t>KARABURUN TR-14 35-21-L00003_A_56357324_56357324</t>
  </si>
  <si>
    <t>11.03.2021 11:17:35</t>
  </si>
  <si>
    <t>11.03.2021 14:18:53</t>
  </si>
  <si>
    <t>KARAYENİCE TR-1 45-71-M01506_953211779_953211779</t>
  </si>
  <si>
    <t>11.03.2021 11:20:00</t>
  </si>
  <si>
    <t>11.03.2021 12:28:50</t>
  </si>
  <si>
    <t>11.03.2021 11:20:22</t>
  </si>
  <si>
    <t>11.03.2021 11:22:56</t>
  </si>
  <si>
    <t>KAREL DM 35-17-M00247_İMBAT M04_66441224</t>
  </si>
  <si>
    <t>11.03.2021 11:22:47</t>
  </si>
  <si>
    <t>11.03.2021 12:14:42</t>
  </si>
  <si>
    <t>TR-146 35-26-M00146_DIREK TIPI TRAFO HUCRESI H01_2046733</t>
  </si>
  <si>
    <t>11.03.2021 11:25:49</t>
  </si>
  <si>
    <t>11.03.2021 13:28:16</t>
  </si>
  <si>
    <t>K-466 35-04-K00466_915132369_915132369</t>
  </si>
  <si>
    <t>11.03.2021 11:32:31</t>
  </si>
  <si>
    <t>11.03.2021 13:49:51</t>
  </si>
  <si>
    <t>TEKELİ DM 35-22-M00088_ESKİ AHMETBEYLİ M08_48495873</t>
  </si>
  <si>
    <t>11.03.2021 11:33:59</t>
  </si>
  <si>
    <t>11.03.2021 13:37:23</t>
  </si>
  <si>
    <t>11.03.2021 11:35:26</t>
  </si>
  <si>
    <t>11.03.2021 13:10:45</t>
  </si>
  <si>
    <t>MENDERES DM-2/TR-1 35-22-M00300_PERLİT M18_2095706</t>
  </si>
  <si>
    <t>11.03.2021 11:35:32</t>
  </si>
  <si>
    <t>11.03.2021 11:45:52</t>
  </si>
  <si>
    <t>TR-1/68 45-72-M00068_956510994_956510994</t>
  </si>
  <si>
    <t>11.03.2021 11:40:51</t>
  </si>
  <si>
    <t>11.03.2021 13:53:57</t>
  </si>
  <si>
    <t>DİKİLİ TR-20 35-30-M00620_35-30-M00620_72341798</t>
  </si>
  <si>
    <t>11.03.2021 11:41:17</t>
  </si>
  <si>
    <t>11.03.2021 13:54:28</t>
  </si>
  <si>
    <t>TR-29 GÖLCÜKLER 35-22-M00029_35-22-M00029_2356479</t>
  </si>
  <si>
    <t>11.03.2021 11:41:18</t>
  </si>
  <si>
    <t>11.03.2021 19:29:41</t>
  </si>
  <si>
    <t>MORDOĞAN TR-41 35-21-L00164_MORDOĞAN TR-29 L04_72179977</t>
  </si>
  <si>
    <t>11.03.2021 11:44:19</t>
  </si>
  <si>
    <t>11.03.2021 13:25:46</t>
  </si>
  <si>
    <t>L-336 REİSDERE 35-18-L00336_8609182_56356041_56356041</t>
  </si>
  <si>
    <t>11.03.2021 11:45:08</t>
  </si>
  <si>
    <t>11.03.2021 13:13:29</t>
  </si>
  <si>
    <t>TİRE TR-15/A 35-29-L00022_950330722_950330722</t>
  </si>
  <si>
    <t>11.03.2021 11:45:39</t>
  </si>
  <si>
    <t>11.03.2021 16:42:54</t>
  </si>
  <si>
    <t>ATAKÖY TR-7 35-22-M00177_DIREK TIPI TRAFO HUCRESI H01_2126377</t>
  </si>
  <si>
    <t>11.03.2021 11:47:09</t>
  </si>
  <si>
    <t>11.03.2021 13:06:25</t>
  </si>
  <si>
    <t>KARAREİS KÖK 35-19-M00442_KARABURUN M04_72153265</t>
  </si>
  <si>
    <t>11.03.2021 11:48:51</t>
  </si>
  <si>
    <t>11.03.2021 14:55:52</t>
  </si>
  <si>
    <t>DOĞAKÖY TR-1 35-28-M00213_953393436_953393436</t>
  </si>
  <si>
    <t>11.03.2021 11:49:07</t>
  </si>
  <si>
    <t>11.03.2021 13:17:53</t>
  </si>
  <si>
    <t>DM-7/21 35-28-M00966_DM-7 L02_66570980</t>
  </si>
  <si>
    <t>11.03.2021 11:50:42</t>
  </si>
  <si>
    <t>11.03.2021 14:07:00</t>
  </si>
  <si>
    <t>L-210 35-18-L00210_DAĞITIM TRAFO L-210 L06_2324464</t>
  </si>
  <si>
    <t>11.03.2021 11:51:17</t>
  </si>
  <si>
    <t>11.03.2021 14:48:13</t>
  </si>
  <si>
    <t>MORDOĞAN TR-41 35-21-L00164_MORDOĞAN TR-38 L01_72179976</t>
  </si>
  <si>
    <t>11.03.2021 11:53:22</t>
  </si>
  <si>
    <t>11.03.2021 12:13:00</t>
  </si>
  <si>
    <t>DM-2/2 ESKİ KUYUYANI 35-18-L00583_C_56394157_56394157</t>
  </si>
  <si>
    <t>11.03.2021 11:54:40</t>
  </si>
  <si>
    <t>11.03.2021 20:07:08</t>
  </si>
  <si>
    <t>KRAL KÖK 35-26-M00345_PEHLİNAOĞLU M01_66236494</t>
  </si>
  <si>
    <t>11.03.2021 11:54:42</t>
  </si>
  <si>
    <t>11.03.2021 13:29:29</t>
  </si>
  <si>
    <t>_C_56403186_56403186</t>
  </si>
  <si>
    <t>11.03.2021 11:59:13</t>
  </si>
  <si>
    <t>11.03.2021 12:35:01</t>
  </si>
  <si>
    <t>DM-19/02 45-71-M00713_ORTA ÖLÇEKLİ HAVAİ HAT M07_2321101</t>
  </si>
  <si>
    <t>11.03.2021 12:01:20</t>
  </si>
  <si>
    <t>11.03.2021 15:28:29</t>
  </si>
  <si>
    <t>11.03.2021 12:02:02</t>
  </si>
  <si>
    <t>11.03.2021 12:10:27</t>
  </si>
  <si>
    <t>M-1948 35-10-M01948_DIREK TIPI TRAFO HUCRESI H01_2069950</t>
  </si>
  <si>
    <t>11.03.2021 12:02:51</t>
  </si>
  <si>
    <t>11.03.2021 13:53:12</t>
  </si>
  <si>
    <t>DM-3/TR-21 (ESKİ TR-29) 35-26-M01364_945381692_945381692</t>
  </si>
  <si>
    <t>11.03.2021 12:04:15</t>
  </si>
  <si>
    <t>11.03.2021 13:55:48</t>
  </si>
  <si>
    <t>GÜMÜLDÜR DM 35-25-M00100_SEFERİHİSAR M20_2055235</t>
  </si>
  <si>
    <t>11.03.2021 12:05:59</t>
  </si>
  <si>
    <t>11.03.2021 12:12:59</t>
  </si>
  <si>
    <t>KUŞLAR TR-1 45-83-L00283_DIREK TIPI TRAFO HUCRESI H01_2106726</t>
  </si>
  <si>
    <t>11.03.2021 12:06:48</t>
  </si>
  <si>
    <t>11.03.2021 12:31:00</t>
  </si>
  <si>
    <t>AVDAN TR-5 KÖK 45-82-M00130_CENKYERİ M02_72194255</t>
  </si>
  <si>
    <t>11.03.2021 12:16:02</t>
  </si>
  <si>
    <t>11.03.2021 12:43:00</t>
  </si>
  <si>
    <t>L-286 35-18-L00286_950464777_950464777</t>
  </si>
  <si>
    <t>11.03.2021 12:35:10</t>
  </si>
  <si>
    <t>11.03.2021 18:43:51</t>
  </si>
  <si>
    <t>BARBAROS TR-1 35-19-M00199_35-19-M00199_2359489</t>
  </si>
  <si>
    <t>11.03.2021 12:37:04</t>
  </si>
  <si>
    <t>11.03.2021 16:23:31</t>
  </si>
  <si>
    <t>MURADİYE TR-4/1 45-71-M02426_953223598_953223598</t>
  </si>
  <si>
    <t>11.03.2021 12:40:24</t>
  </si>
  <si>
    <t>11.03.2021 14:02:33</t>
  </si>
  <si>
    <t>_98990268_98990268</t>
  </si>
  <si>
    <t>11.03.2021 12:40:59</t>
  </si>
  <si>
    <t>11.03.2021 13:42:54</t>
  </si>
  <si>
    <t>M-1401 35-09-M01401_913819667_913819667</t>
  </si>
  <si>
    <t>11.03.2021 12:43:40</t>
  </si>
  <si>
    <t>11.03.2021 14:52:34</t>
  </si>
  <si>
    <t>11.03.2021 12:43:50</t>
  </si>
  <si>
    <t>11.03.2021 14:07:55</t>
  </si>
  <si>
    <t>GÜZELBAHÇE İM 35-10-A00001_MALTEPE M08_2308196</t>
  </si>
  <si>
    <t>11.03.2021 12:46:17</t>
  </si>
  <si>
    <t>11.03.2021 13:16:23</t>
  </si>
  <si>
    <t>HOROZ GEDİĞİ TR-1 35-17-M00338_DIREK TIPI TRAFO HUCRESI H01_2046957</t>
  </si>
  <si>
    <t>11.03.2021 12:57:02</t>
  </si>
  <si>
    <t>11.03.2021 13:42:40</t>
  </si>
  <si>
    <t>TR-337 35-19-L00371_956667292_956667292</t>
  </si>
  <si>
    <t>11.03.2021 13:03:17</t>
  </si>
  <si>
    <t>11.03.2021 14:42:10</t>
  </si>
  <si>
    <t>11.03.2021 13:03:18</t>
  </si>
  <si>
    <t>11.03.2021 17:35:59</t>
  </si>
  <si>
    <t>11.03.2021 13:04:11</t>
  </si>
  <si>
    <t>11.03.2021 13:09:24</t>
  </si>
  <si>
    <t>TR-68 ÇAYIRÇEŞME 35-19-L00068_953703905_953703905</t>
  </si>
  <si>
    <t>11.03.2021 13:04:23</t>
  </si>
  <si>
    <t>11.03.2021 18:22:11</t>
  </si>
  <si>
    <t>TR-43 35-13-M00056_DAĞITIM TRAFO TR-43 L03_2119305</t>
  </si>
  <si>
    <t>11.03.2021 13:09:33</t>
  </si>
  <si>
    <t>11.03.2021 14:12:26</t>
  </si>
  <si>
    <t>BAĞARASI TR-10 KÖK 35-23-M00179_972143108_972143108</t>
  </si>
  <si>
    <t>11.03.2021 13:09:35</t>
  </si>
  <si>
    <t>11.03.2021 17:09:48</t>
  </si>
  <si>
    <t>TIRMANLAR DM 35-16-M00171_TIRMANLAR M03_72041582</t>
  </si>
  <si>
    <t>11.03.2021 13:13:42</t>
  </si>
  <si>
    <t>11.03.2021 13:54:03</t>
  </si>
  <si>
    <t>SEYREK TR-7 KÖK 35-28-M00379_GÜNERLİ M05_2329493</t>
  </si>
  <si>
    <t>11.03.2021 13:14:24</t>
  </si>
  <si>
    <t>11.03.2021 14:14:31</t>
  </si>
  <si>
    <t>SARIGÖL TR-37 45-79-M00037_T g2b_42280699</t>
  </si>
  <si>
    <t>11.03.2021 13:16:44</t>
  </si>
  <si>
    <t>11.03.2021 14:13:04</t>
  </si>
  <si>
    <t>11.03.2021 13:17:22</t>
  </si>
  <si>
    <t>11.03.2021 13:22:00</t>
  </si>
  <si>
    <t>M-78 FULYA EVLERİ 35-14-M00078_12123304_56357225_56357225</t>
  </si>
  <si>
    <t>11.03.2021 13:20:31</t>
  </si>
  <si>
    <t>11.03.2021 17:57:06</t>
  </si>
  <si>
    <t>K-1406 35-01-K01406_R_56381096_56381096</t>
  </si>
  <si>
    <t>11.03.2021 13:21:50</t>
  </si>
  <si>
    <t>11.03.2021 17:00:16</t>
  </si>
  <si>
    <t>FOÇA M-259 BAĞARASI 35-23-M00259_C_56364306_56364306</t>
  </si>
  <si>
    <t>11.03.2021 14:14:51</t>
  </si>
  <si>
    <t>ÇİLE DM 35-22-M00086_DEĞİRMENDERE DM M03_50064041</t>
  </si>
  <si>
    <t>11.03.2021 13:23:22</t>
  </si>
  <si>
    <t>11.03.2021 13:53:31</t>
  </si>
  <si>
    <t>11.03.2021 13:26:00</t>
  </si>
  <si>
    <t>11.03.2021 13:33:00</t>
  </si>
  <si>
    <t>DM-3/10 35-29-M00483_947729573_947729573</t>
  </si>
  <si>
    <t>11.03.2021 13:26:54</t>
  </si>
  <si>
    <t>11.03.2021 14:41:35</t>
  </si>
  <si>
    <t>MORDOĞAN TR-1 35-21-L00201_953366078_953366078</t>
  </si>
  <si>
    <t>11.03.2021 13:28:07</t>
  </si>
  <si>
    <t>11.03.2021 21:51:22</t>
  </si>
  <si>
    <t>HACIHALİLLER TR-1 KÖK 45-71-M00066_TARIMSAL SULAMA M03_72238431</t>
  </si>
  <si>
    <t>11.03.2021 13:29:08</t>
  </si>
  <si>
    <t>11.03.2021 22:41:05</t>
  </si>
  <si>
    <t>11.03.2021 13:30:52</t>
  </si>
  <si>
    <t>11.03.2021 13:31:32</t>
  </si>
  <si>
    <t>M-2428 35-04-M02428_912414155_912414155</t>
  </si>
  <si>
    <t>11.03.2021 13:31:27</t>
  </si>
  <si>
    <t>11.03.2021 17:50:02</t>
  </si>
  <si>
    <t>ALMAK TM 35-17-A00003_YENİFOÇA-2 M28_2307152</t>
  </si>
  <si>
    <t>11.03.2021 13:34:51</t>
  </si>
  <si>
    <t>11.03.2021 13:39:02</t>
  </si>
  <si>
    <t>M-2760(YATIRIM REZERVE) 35-10-M02760_ M02_72853566</t>
  </si>
  <si>
    <t>11.03.2021 13:35:42</t>
  </si>
  <si>
    <t>11.03.2021 14:35:53</t>
  </si>
  <si>
    <t>TR-75 35-19-L00075_956666678_956666678</t>
  </si>
  <si>
    <t>11.03.2021 13:42:15</t>
  </si>
  <si>
    <t>11.03.2021 17:09:14</t>
  </si>
  <si>
    <t>L-456 35-18-L00456_950464919_950464919</t>
  </si>
  <si>
    <t>11.03.2021 13:43:54</t>
  </si>
  <si>
    <t>11.03.2021 17:34:23</t>
  </si>
  <si>
    <t>MUSTAFA ARABACI-MEHMET ARABACI-AZİZ ERGÜL ÖZEL TR 45-71-M01426Ö_DIREK TIPI TRAFO HUCRESI H01_2086881</t>
  </si>
  <si>
    <t>11.03.2021 13:43:59</t>
  </si>
  <si>
    <t>11.03.2021 19:57:18</t>
  </si>
  <si>
    <t>L-23 ESKİ POSTANE ÖNÜ 35-14-L00023_949730589_949730589</t>
  </si>
  <si>
    <t>11.03.2021 13:44:40</t>
  </si>
  <si>
    <t>11.03.2021 17:44:01</t>
  </si>
  <si>
    <t>SARIGÖL DM 45-79-M00069_ESKİ KÖYLER FİDERİ M05_2076621</t>
  </si>
  <si>
    <t>11.03.2021 13:47:19</t>
  </si>
  <si>
    <t>11.03.2021 13:49:42</t>
  </si>
  <si>
    <t>11.03.2021 14:02:54</t>
  </si>
  <si>
    <t>11.03.2021 16:08:33</t>
  </si>
  <si>
    <t>11.03.2021 14:03:04</t>
  </si>
  <si>
    <t>11.03.2021 15:54:00</t>
  </si>
  <si>
    <t>GÖRDES TR-1 45-75-M00001_GÖRDES TR-6 M04_61374428</t>
  </si>
  <si>
    <t>11.03.2021 14:11:34</t>
  </si>
  <si>
    <t>11.03.2021 15:02:00</t>
  </si>
  <si>
    <t>M-2908 35-02-M02908_F_56378679_56378679</t>
  </si>
  <si>
    <t>11.03.2021 14:13:02</t>
  </si>
  <si>
    <t>11.03.2021 15:28:24</t>
  </si>
  <si>
    <t>TR-71 45-78-L00071_953268602_953268602</t>
  </si>
  <si>
    <t>11.03.2021 14:14:00</t>
  </si>
  <si>
    <t>11.03.2021 15:34:37</t>
  </si>
  <si>
    <t>DM-3/TR-33 SEFERİHİSAR 35-14-L00299_956640494_956640494</t>
  </si>
  <si>
    <t>11.03.2021 14:15:05</t>
  </si>
  <si>
    <t>11.03.2021 15:55:45</t>
  </si>
  <si>
    <t>DM-2/03 45-71-M00166_953198959_953198959</t>
  </si>
  <si>
    <t>11.03.2021 14:15:09</t>
  </si>
  <si>
    <t>11.03.2021 15:35:50</t>
  </si>
  <si>
    <t>11.03.2021 14:18:33</t>
  </si>
  <si>
    <t>12.03.2021 00:41:00</t>
  </si>
  <si>
    <t>SARILAR KÖYÜ TR-2 35-27-L00264_912374372_912374372</t>
  </si>
  <si>
    <t>11.03.2021 14:22:24</t>
  </si>
  <si>
    <t>11.03.2021 17:51:16</t>
  </si>
  <si>
    <t>11.03.2021 14:23:11</t>
  </si>
  <si>
    <t>11.03.2021 16:28:18</t>
  </si>
  <si>
    <t>11.03.2021 14:26:17</t>
  </si>
  <si>
    <t>11.03.2021 15:29:31</t>
  </si>
  <si>
    <t>OVAKENT İM 35-15-A00003_MESCİTLİ L08_2057389</t>
  </si>
  <si>
    <t>11.03.2021 14:47:47</t>
  </si>
  <si>
    <t>11.03.2021 15:03:26</t>
  </si>
  <si>
    <t>ESKİOBA TR-2 35-29-L00146_35-29-L00146_2372903</t>
  </si>
  <si>
    <t>11.03.2021 14:48:26</t>
  </si>
  <si>
    <t>11.03.2021 16:56:24</t>
  </si>
  <si>
    <t>TR-153 35-15-M00153_ÖDEMİŞ TM-2 M01_66928308</t>
  </si>
  <si>
    <t>11.03.2021 14:53:09</t>
  </si>
  <si>
    <t>11.03.2021 14:59:10</t>
  </si>
  <si>
    <t>TR-103 MEZARLIK YOLU 35-26-M00103_956600553_956600553</t>
  </si>
  <si>
    <t>11.03.2021 14:53:16</t>
  </si>
  <si>
    <t>11.03.2021 15:54:51</t>
  </si>
  <si>
    <t>KAZANLI KÖK 35-15-L00951_GÖKÇEN İM L01_66954456</t>
  </si>
  <si>
    <t>11.03.2021 14:56:32</t>
  </si>
  <si>
    <t>11.03.2021 15:56:00</t>
  </si>
  <si>
    <t>11.03.2021 15:02:07</t>
  </si>
  <si>
    <t>11.03.2021 22:09:03</t>
  </si>
  <si>
    <t>AYAZÖREN TR-2 45-77-L00108_945498089_945498089</t>
  </si>
  <si>
    <t>11.03.2021 15:02:08</t>
  </si>
  <si>
    <t>11.03.2021 16:15:12</t>
  </si>
  <si>
    <t>GERELİ TR-1 35-15-L00669_A_56369629_56369629</t>
  </si>
  <si>
    <t>11.03.2021 15:05:53</t>
  </si>
  <si>
    <t>11.03.2021 15:49:27</t>
  </si>
  <si>
    <t>TR-41 35-30-L00041_43003784_56367273_56367273</t>
  </si>
  <si>
    <t>11.03.2021 15:06:00</t>
  </si>
  <si>
    <t>11.03.2021 15:45:12</t>
  </si>
  <si>
    <t>DM12/TR03 45-73-M00096_945669225_945669225</t>
  </si>
  <si>
    <t>11.03.2021 15:09:01</t>
  </si>
  <si>
    <t>11.03.2021 16:27:36</t>
  </si>
  <si>
    <t>SİYEKLİ KÖK 45-71-M00185_OSMANCALI M04_72256923</t>
  </si>
  <si>
    <t>11.03.2021 15:10:19</t>
  </si>
  <si>
    <t>11.03.2021 15:33:50</t>
  </si>
  <si>
    <t>KEMAL ERGÜN SULAMA GRUBU 35-29-M00189_DIREK TIPI TRAFO HUCRESI H01_2099117</t>
  </si>
  <si>
    <t>11.03.2021 15:11:46</t>
  </si>
  <si>
    <t>11.03.2021 19:48:48</t>
  </si>
  <si>
    <t>KABAZLI KÖK 45-78-M00675_KÖSEALİ KORDON 1/0 HAT M05_65971406</t>
  </si>
  <si>
    <t>11.03.2021 15:13:34</t>
  </si>
  <si>
    <t>11.03.2021 15:41:13</t>
  </si>
  <si>
    <t>K-364 35-04-K00364_912470322_912470322</t>
  </si>
  <si>
    <t>11.03.2021 15:21:14</t>
  </si>
  <si>
    <t>11.03.2021 17:09:13</t>
  </si>
  <si>
    <t>K-1141 35-04-K01141_966081917_966081917</t>
  </si>
  <si>
    <t>11.03.2021 15:23:59</t>
  </si>
  <si>
    <t>11.03.2021 19:46:44</t>
  </si>
  <si>
    <t>TR-121 45-78-L00121_D_56401394_56401394</t>
  </si>
  <si>
    <t>11.03.2021 15:24:34</t>
  </si>
  <si>
    <t>11.03.2021 16:36:55</t>
  </si>
  <si>
    <t>M-3088(YATIRIM REZERVE) 35-03-M03088_910744495_910744495</t>
  </si>
  <si>
    <t>11.03.2021 15:26:25</t>
  </si>
  <si>
    <t>11.03.2021 19:22:34</t>
  </si>
  <si>
    <t>ZEYTİNLER TR-1 35-19-M00207_956699404_956699404</t>
  </si>
  <si>
    <t>11.03.2021 15:30:55</t>
  </si>
  <si>
    <t>11.03.2021 17:10:01</t>
  </si>
  <si>
    <t>İLYASLAR TARIMSAL SULAMA TR-2 45-76-L00054_45-76-L00054_2375518</t>
  </si>
  <si>
    <t>11.03.2021 15:32:51</t>
  </si>
  <si>
    <t>11.03.2021 17:28:12</t>
  </si>
  <si>
    <t>ÖZBEY İM 35-26-A00005_AHMETLİ L09_2066119</t>
  </si>
  <si>
    <t>11.03.2021 15:34:02</t>
  </si>
  <si>
    <t>11.03.2021 16:02:00</t>
  </si>
  <si>
    <t>MEHMETLER TR-1 35-29-L00637_950329702_950329702</t>
  </si>
  <si>
    <t>11.03.2021 15:34:22</t>
  </si>
  <si>
    <t>11.03.2021 17:57:47</t>
  </si>
  <si>
    <t>YEŞİLYURT TR-8 45-73-M00483_945640524_945640524</t>
  </si>
  <si>
    <t>11.03.2021 15:34:42</t>
  </si>
  <si>
    <t>11.03.2021 16:48:36</t>
  </si>
  <si>
    <t>DM-5/TR-6 35-26-M00773_956629898_956629898</t>
  </si>
  <si>
    <t>11.03.2021 15:38:57</t>
  </si>
  <si>
    <t>11.03.2021 17:14:43</t>
  </si>
  <si>
    <t>M-1871 35-01-M01871_910503299_910503299</t>
  </si>
  <si>
    <t>11.03.2021 15:53:53</t>
  </si>
  <si>
    <t>11.03.2021 17:01:43</t>
  </si>
  <si>
    <t>K-135 35-01-K00135_910670614_910670614</t>
  </si>
  <si>
    <t>11.03.2021 15:56:52</t>
  </si>
  <si>
    <t>11.03.2021 21:16:08</t>
  </si>
  <si>
    <t>11.03.2021 15:59:47</t>
  </si>
  <si>
    <t>11.03.2021 16:48:05</t>
  </si>
  <si>
    <t>_F_56378285_56378285</t>
  </si>
  <si>
    <t>11.03.2021 16:03:35</t>
  </si>
  <si>
    <t>11.03.2021 18:29:53</t>
  </si>
  <si>
    <t>M-444 35-03-M00444_A_60984530_60984530</t>
  </si>
  <si>
    <t>11.03.2021 16:04:09</t>
  </si>
  <si>
    <t>11.03.2021 18:25:08</t>
  </si>
  <si>
    <t>GÜLKENT TR-3 35-30-M00226_955314724_955314724</t>
  </si>
  <si>
    <t>11.03.2021 16:07:36</t>
  </si>
  <si>
    <t>11.03.2021 18:10:38</t>
  </si>
  <si>
    <t>11.03.2021 16:09:50</t>
  </si>
  <si>
    <t>11.03.2021 18:14:25</t>
  </si>
  <si>
    <t>ARMUTLU DM-2/TR-30 35-27-L00007_912625968_912625968</t>
  </si>
  <si>
    <t>11.03.2021 16:10:05</t>
  </si>
  <si>
    <t>11.03.2021 17:57:25</t>
  </si>
  <si>
    <t>YENİ LİMAN TR-1 35-21-L00050_C_56407215_56407215</t>
  </si>
  <si>
    <t>11.03.2021 16:14:52</t>
  </si>
  <si>
    <t>12.03.2021 01:56:10</t>
  </si>
  <si>
    <t>11.03.2021 16:14:58</t>
  </si>
  <si>
    <t>11.03.2021 16:28:09</t>
  </si>
  <si>
    <t>KIRMAHALLE  TR-12 35-28-M00271_953394714_953394714</t>
  </si>
  <si>
    <t>11.03.2021 16:21:14</t>
  </si>
  <si>
    <t>11.03.2021 19:04:08</t>
  </si>
  <si>
    <t>YUSUFLU KÖK 35-20-L00077_ERGENLİ L01_66527928</t>
  </si>
  <si>
    <t>11.03.2021 16:24:32</t>
  </si>
  <si>
    <t>11.03.2021 17:05:27</t>
  </si>
  <si>
    <t>11.03.2021 16:26:42</t>
  </si>
  <si>
    <t>11.03.2021 17:06:08</t>
  </si>
  <si>
    <t>MESCİTLİ DM 35-15-L00904_MESCİTLİ SULAMA-1 L02_72321003</t>
  </si>
  <si>
    <t>11.03.2021 16:31:45</t>
  </si>
  <si>
    <t>11.03.2021 18:49:12</t>
  </si>
  <si>
    <t>MORDOĞAN TR-54 35-21-L00195_DIREK TIPI TRAFO HUCRESI H01_2111104</t>
  </si>
  <si>
    <t>11.03.2021 16:31:46</t>
  </si>
  <si>
    <t>11.03.2021 21:10:36</t>
  </si>
  <si>
    <t>L-59 GÜVENTUR 35-14-L00059_8754195_60982880_60982880</t>
  </si>
  <si>
    <t>11.03.2021 16:35:00</t>
  </si>
  <si>
    <t>11.03.2021 17:54:14</t>
  </si>
  <si>
    <t>11.03.2021 16:36:19</t>
  </si>
  <si>
    <t>11.03.2021 16:38:04</t>
  </si>
  <si>
    <t>KAZANLI TR-2 35-15-L00976_DIREK TIPI TRAFO HUCRESI H01_2104722</t>
  </si>
  <si>
    <t>11.03.2021 16:40:00</t>
  </si>
  <si>
    <t>11.03.2021 17:40:54</t>
  </si>
  <si>
    <t>KISMALI TR-3 45-83-M00726_95000629952_95000629952</t>
  </si>
  <si>
    <t>11.03.2021 16:41:58</t>
  </si>
  <si>
    <t>11.03.2021 19:35:05</t>
  </si>
  <si>
    <t>EFEMÇUKURU TR-1 35-22-L00001_955265740_955265740</t>
  </si>
  <si>
    <t>11.03.2021 16:45:06</t>
  </si>
  <si>
    <t>11.03.2021 19:59:48</t>
  </si>
  <si>
    <t>11.03.2021 16:45:42</t>
  </si>
  <si>
    <t>11.03.2021 17:44:37</t>
  </si>
  <si>
    <t>K-1464 35-09-K01464_913176940_913176940</t>
  </si>
  <si>
    <t>11.03.2021 16:45:45</t>
  </si>
  <si>
    <t>11.03.2021 17:21:24</t>
  </si>
  <si>
    <t>K-705 35-02-K00705_A_56382724_56382724</t>
  </si>
  <si>
    <t>11.03.2021 16:48:23</t>
  </si>
  <si>
    <t>11.03.2021 17:51:08</t>
  </si>
  <si>
    <t>K-4477 35-04-K04477_TRAFO K03_2056165</t>
  </si>
  <si>
    <t>11.03.2021 16:50:38</t>
  </si>
  <si>
    <t>11.03.2021 20:50:09</t>
  </si>
  <si>
    <t>SOMA MERKEZ DM-2 45-82-M00070_TR-44 M07_2092859</t>
  </si>
  <si>
    <t>11.03.2021 16:56:22</t>
  </si>
  <si>
    <t>11.03.2021 17:15:00</t>
  </si>
  <si>
    <t>K-2950 35-03-K02950_915119521_915119521</t>
  </si>
  <si>
    <t>11.03.2021 17:03:45</t>
  </si>
  <si>
    <t>11.03.2021 20:33:08</t>
  </si>
  <si>
    <t>K-2888 35-10-K02888_98177764_98177764</t>
  </si>
  <si>
    <t>11.03.2021 17:04:21</t>
  </si>
  <si>
    <t>11.03.2021 17:50:47</t>
  </si>
  <si>
    <t>K-4153 35-01-K04153_910932645_910932645</t>
  </si>
  <si>
    <t>11.03.2021 17:04:41</t>
  </si>
  <si>
    <t>11.03.2021 18:11:09</t>
  </si>
  <si>
    <t>GELENBE TR-3 45-76-L00062_A_56386565_56386565</t>
  </si>
  <si>
    <t>11.03.2021 17:05:09</t>
  </si>
  <si>
    <t>11.03.2021 18:07:23</t>
  </si>
  <si>
    <t>11.03.2021 17:05:15</t>
  </si>
  <si>
    <t>11.03.2021 19:00:01</t>
  </si>
  <si>
    <t>K-4806 35-01-K04806_DIREK TIPI TRAFO HUCRESI H01_2042845</t>
  </si>
  <si>
    <t>11.03.2021 17:05:52</t>
  </si>
  <si>
    <t>11.03.2021 19:28:00</t>
  </si>
  <si>
    <t>TR-133 ÇAMLIK 35-19-L00133_956670630_956670630</t>
  </si>
  <si>
    <t>11.03.2021 17:06:29</t>
  </si>
  <si>
    <t>11.03.2021 23:39:06</t>
  </si>
  <si>
    <t>K-3555 35-01-K03555_C_56383246_56383246</t>
  </si>
  <si>
    <t>11.03.2021 17:07:34</t>
  </si>
  <si>
    <t>11.03.2021 19:03:44</t>
  </si>
  <si>
    <t>K-2724 35-01-K02724_911213798_911213798</t>
  </si>
  <si>
    <t>11.03.2021 17:08:11</t>
  </si>
  <si>
    <t>11.03.2021 19:04:52</t>
  </si>
  <si>
    <t>M-36 DOĞALKENT 35-23-M00036_A a8_42106673</t>
  </si>
  <si>
    <t>11.03.2021 17:11:49</t>
  </si>
  <si>
    <t>11.03.2021 19:13:34</t>
  </si>
  <si>
    <t>BADEMLİ TR-7 35-30-L00104_42982821_56352813_56352813</t>
  </si>
  <si>
    <t>11.03.2021 17:13:22</t>
  </si>
  <si>
    <t>11.03.2021 20:15:04</t>
  </si>
  <si>
    <t>M-1871 35-01-M01871_910713567_910713567</t>
  </si>
  <si>
    <t>11.03.2021 17:15:09</t>
  </si>
  <si>
    <t>11.03.2021 19:19:44</t>
  </si>
  <si>
    <t>UĞURLU KÖK 45-86-M00045_ALANYOLU KIRANŞEYH M04_72226023</t>
  </si>
  <si>
    <t>11.03.2021 17:18:14</t>
  </si>
  <si>
    <t>11.03.2021 19:35:43</t>
  </si>
  <si>
    <t>KARAYENİCE TR-1 45-71-M01506_DIREK TIPI TRAFO HUCRESI H01_2082984</t>
  </si>
  <si>
    <t>11.03.2021 17:19:52</t>
  </si>
  <si>
    <t>11.03.2021 17:34:00</t>
  </si>
  <si>
    <t>GÖÇBEYLİ TR-6 35-16-M00021_47430308_56398995_56398995</t>
  </si>
  <si>
    <t>11.03.2021 17:21:26</t>
  </si>
  <si>
    <t>11.03.2021 19:02:39</t>
  </si>
  <si>
    <t>ÇATALKAYA TR-4 35-21-L00194_965669753_965669753</t>
  </si>
  <si>
    <t>11.03.2021 17:21:42</t>
  </si>
  <si>
    <t>11.03.2021 21:48:19</t>
  </si>
  <si>
    <t>M-444 35-03-M00444_35-03-M00444_2367214</t>
  </si>
  <si>
    <t>11.03.2021 17:22:40</t>
  </si>
  <si>
    <t>11.03.2021 19:03:50</t>
  </si>
  <si>
    <t>11.03.2021 17:23:50</t>
  </si>
  <si>
    <t>11.03.2021 19:09:59</t>
  </si>
  <si>
    <t>BADEMLİ HACIMUSA MEV. TR-32 35-15-L01052_E_56361660_56361660</t>
  </si>
  <si>
    <t>11.03.2021 17:24:59</t>
  </si>
  <si>
    <t>11.03.2021 20:17:20</t>
  </si>
  <si>
    <t>K-3975 35-04-K03975_913160540_913160540</t>
  </si>
  <si>
    <t>11.03.2021 17:25:52</t>
  </si>
  <si>
    <t>11.03.2021 21:10:26</t>
  </si>
  <si>
    <t>SULUDERE TR-9 CEVİZDALLARI 35-31-L00084__56395013_56395013</t>
  </si>
  <si>
    <t>11.03.2021 17:26:00</t>
  </si>
  <si>
    <t>11.03.2021 19:16:34</t>
  </si>
  <si>
    <t>OSMANCALI KÖYÜ TR-3 45-71-M01722_43170793_56384322_56384322</t>
  </si>
  <si>
    <t>11.03.2021 17:27:18</t>
  </si>
  <si>
    <t>11.03.2021 19:14:56</t>
  </si>
  <si>
    <t>11.03.2021 17:29:05</t>
  </si>
  <si>
    <t>11.03.2021 19:47:09</t>
  </si>
  <si>
    <t>DOMİNOS KÖK 35-26-M00208_BEŞİKÇİOĞLU M03_65962998</t>
  </si>
  <si>
    <t>11.03.2021 17:29:56</t>
  </si>
  <si>
    <t>11.03.2021 18:00:36</t>
  </si>
  <si>
    <t>L-96 TURGUT KÖYÜ 35-14-L00096_956634131_956634131</t>
  </si>
  <si>
    <t>11.03.2021 17:30:45</t>
  </si>
  <si>
    <t>11.03.2021 20:13:43</t>
  </si>
  <si>
    <t>11.03.2021 17:31:37</t>
  </si>
  <si>
    <t>11.03.2021 18:50:42</t>
  </si>
  <si>
    <t>K-848 35-04-K00848_K-3857 K02_2314300</t>
  </si>
  <si>
    <t>11.03.2021 17:32:12</t>
  </si>
  <si>
    <t>11.03.2021 19:50:00</t>
  </si>
  <si>
    <t>L-210 35-18-L00210_10029409_56374350_56374350</t>
  </si>
  <si>
    <t>11.03.2021 17:32:27</t>
  </si>
  <si>
    <t>11.03.2021 21:14:02</t>
  </si>
  <si>
    <t>METAL İŞLERİ TR-12 KÖK 35-22-M00112_TAHTALIÇAY-OĞLANANASI DİZDARLAR SULAMA GRUBU M04_72106669</t>
  </si>
  <si>
    <t>11.03.2021 17:33:32</t>
  </si>
  <si>
    <t>11.03.2021 17:44:58</t>
  </si>
  <si>
    <t>IŞIKLAR TM 35-02-A00006_CUMAOVASI-2 M05_2307646</t>
  </si>
  <si>
    <t>11.03.2021 17:49:55</t>
  </si>
  <si>
    <t>HAYKIRAN TR-2 35-28-M00201_B_56357556_56357556</t>
  </si>
  <si>
    <t>11.03.2021 17:35:37</t>
  </si>
  <si>
    <t>11.03.2021 20:12:39</t>
  </si>
  <si>
    <t>EĞLENHOCA DM 35-21-M00013_HatBaşıAyırıcı_53138203 M05_53138203</t>
  </si>
  <si>
    <t>11.03.2021 17:43:00</t>
  </si>
  <si>
    <t>12.03.2021 14:23:44</t>
  </si>
  <si>
    <t>11.03.2021 17:44:54</t>
  </si>
  <si>
    <t>11.03.2021 17:48:12</t>
  </si>
  <si>
    <t>11.03.2021 17:46:48</t>
  </si>
  <si>
    <t>11.03.2021 19:59:05</t>
  </si>
  <si>
    <t>M-2417 35-04-M02417_912522627_912522627</t>
  </si>
  <si>
    <t>11.03.2021 17:46:59</t>
  </si>
  <si>
    <t>11.03.2021 19:43:47</t>
  </si>
  <si>
    <t>HALİLLER TR-1 35-31-L00230_95000485159_95000485159</t>
  </si>
  <si>
    <t>11.03.2021 17:47:37</t>
  </si>
  <si>
    <t>11.03.2021 19:57:13</t>
  </si>
  <si>
    <t>MECİDİYE TR-6 45-72-L00579_C_56392496_56392496</t>
  </si>
  <si>
    <t>11.03.2021 17:48:16</t>
  </si>
  <si>
    <t>11.03.2021 20:21:52</t>
  </si>
  <si>
    <t>DÜZLEN TR-1 45-71-M01744_C_65509909_65509909</t>
  </si>
  <si>
    <t>11.03.2021 17:50:01</t>
  </si>
  <si>
    <t>11.03.2021 20:54:14</t>
  </si>
  <si>
    <t>11.03.2021 17:50:32</t>
  </si>
  <si>
    <t>11.03.2021 20:58:05</t>
  </si>
  <si>
    <t>_G G2_61178749</t>
  </si>
  <si>
    <t>11.03.2021 17:50:53</t>
  </si>
  <si>
    <t>11.03.2021 19:21:01</t>
  </si>
  <si>
    <t>TİRE TR-14 35-29-L00014_950335453_950335453</t>
  </si>
  <si>
    <t>11.03.2021 17:50:56</t>
  </si>
  <si>
    <t>11.03.2021 18:33:34</t>
  </si>
  <si>
    <t>DM-14/24-A 45-71-M02217_953244217_953244217</t>
  </si>
  <si>
    <t>11.03.2021 17:51:34</t>
  </si>
  <si>
    <t>11.03.2021 20:15:05</t>
  </si>
  <si>
    <t>DERBENT TR-5 45-83-L00410_955160558_955160558</t>
  </si>
  <si>
    <t>11.03.2021 17:55:33</t>
  </si>
  <si>
    <t>11.03.2021 19:12:13</t>
  </si>
  <si>
    <t>BEŞPINARLAR KÖYÜ TR-1 35-27-M00413_SPİL DAĞI MİLLİ PARKI M02_72162644</t>
  </si>
  <si>
    <t>11.03.2021 17:56:00</t>
  </si>
  <si>
    <t>11.03.2021 20:44:14</t>
  </si>
  <si>
    <t>L-322 AKKENT SİTESİ 35-18-L00322_7579817 a1_5934429</t>
  </si>
  <si>
    <t>11.03.2021 17:58:28</t>
  </si>
  <si>
    <t>12.03.2021 04:13:43</t>
  </si>
  <si>
    <t>KOLDERE KÖK 45-80-M00051_GÜMÜLCELİ M011_73403251</t>
  </si>
  <si>
    <t>11.03.2021 18:04:52</t>
  </si>
  <si>
    <t>11.03.2021 18:05:12</t>
  </si>
  <si>
    <t>HALİLLER VAKIFLAR TR-7 35-31-L00232_956580735_956580735</t>
  </si>
  <si>
    <t>11.03.2021 18:05:07</t>
  </si>
  <si>
    <t>11.03.2021 19:28:39</t>
  </si>
  <si>
    <t>KOLDERE KÖK 45-80-M00051_GÜMÜLCELİ M011_73403248</t>
  </si>
  <si>
    <t>11.03.2021 18:06:54</t>
  </si>
  <si>
    <t>11.03.2021 19:26:15</t>
  </si>
  <si>
    <t>SİYEKLİ KÖK 45-71-M00185_DAĞYENİCE M07_72256926</t>
  </si>
  <si>
    <t>11.03.2021 18:07:21</t>
  </si>
  <si>
    <t>11.03.2021 18:42:35</t>
  </si>
  <si>
    <t>M-3 35-02-M00003_910069312_910069312</t>
  </si>
  <si>
    <t>11.03.2021 18:09:22</t>
  </si>
  <si>
    <t>11.03.2021 20:18:14</t>
  </si>
  <si>
    <t>MORALILAR TR-1 45-72-L00674_B_56403759_56403759</t>
  </si>
  <si>
    <t>11.03.2021 18:11:17</t>
  </si>
  <si>
    <t>11.03.2021 21:01:19</t>
  </si>
  <si>
    <t>TR-69 35-19-L00069_956688217_956688217</t>
  </si>
  <si>
    <t>11.03.2021 18:15:32</t>
  </si>
  <si>
    <t>12.03.2021 01:17:43</t>
  </si>
  <si>
    <t>SOFTALAR TR-1 45-75-M00207_DIREK TIPI TRAFO HUCRESI H01_2086605</t>
  </si>
  <si>
    <t>11.03.2021 18:16:00</t>
  </si>
  <si>
    <t>11.03.2021 19:20:49</t>
  </si>
  <si>
    <t>K-1724 35-08-K01724_E_56381871_56381871</t>
  </si>
  <si>
    <t>11.03.2021 18:22:18</t>
  </si>
  <si>
    <t>11.03.2021 21:54:35</t>
  </si>
  <si>
    <t>L-400 35-18-L00400_950459097_950459097</t>
  </si>
  <si>
    <t>11.03.2021 18:23:57</t>
  </si>
  <si>
    <t>11.03.2021 21:00:10</t>
  </si>
  <si>
    <t>FUNDACIK KÖK 45-75-M00068_FUNDACIK M03_67108815</t>
  </si>
  <si>
    <t>11.03.2021 18:24:52</t>
  </si>
  <si>
    <t>11.03.2021 18:25:32</t>
  </si>
  <si>
    <t>TATAR DM 35-19-M00256_ALAÇATI-1 ÇIKIŞ M12_2319183</t>
  </si>
  <si>
    <t>11.03.2021 18:27:53</t>
  </si>
  <si>
    <t>11.03.2021 22:55:31</t>
  </si>
  <si>
    <t>ŞADİ KOYUNCU SULAMA GRUBU TR 35-30-M00240_A_56404726_56404726</t>
  </si>
  <si>
    <t>11.03.2021 18:32:48</t>
  </si>
  <si>
    <t>11.03.2021 21:55:43</t>
  </si>
  <si>
    <t>KALEMOĞLU KÖK 45-75-M00069_ÇİÇEKLİ KÖK M02_2328712</t>
  </si>
  <si>
    <t>11.03.2021 18:34:08</t>
  </si>
  <si>
    <t>K-1371 35-04-K01371_99344810_99344810</t>
  </si>
  <si>
    <t>11.03.2021 18:36:26</t>
  </si>
  <si>
    <t>11.03.2021 22:31:58</t>
  </si>
  <si>
    <t>NAZARKÖY TR-1 35-27-L00069_914652413_914652413</t>
  </si>
  <si>
    <t>11.03.2021 18:38:24</t>
  </si>
  <si>
    <t>11.03.2021 22:17:48</t>
  </si>
  <si>
    <t>DOĞANCI TR-2 35-31-L00335_35-31-L00335_2365264</t>
  </si>
  <si>
    <t>11.03.2021 18:44:19</t>
  </si>
  <si>
    <t>11.03.2021 20:33:58</t>
  </si>
  <si>
    <t>TİRE İM-DM-1 35-29-A00001_DM-1/66 M04_2059514</t>
  </si>
  <si>
    <t>11.03.2021 18:45:44</t>
  </si>
  <si>
    <t>11.03.2021 18:56:31</t>
  </si>
  <si>
    <t>ÇEŞME İM 35-18-A00001_ALTINYUNUS L10_2053074</t>
  </si>
  <si>
    <t>11.03.2021 18:45:52</t>
  </si>
  <si>
    <t>11.03.2021 18:48:09</t>
  </si>
  <si>
    <t>TR-106 ZEYTİNALANI 35-19-L00106_A_56390016_56390016</t>
  </si>
  <si>
    <t>11.03.2021 18:48:32</t>
  </si>
  <si>
    <t>12.03.2021 01:29:12</t>
  </si>
  <si>
    <t>ARABACI BOZKÖY TR-1 45-72-L00529_C_56404224_56404224</t>
  </si>
  <si>
    <t>11.03.2021 18:51:07</t>
  </si>
  <si>
    <t>11.03.2021 23:58:55</t>
  </si>
  <si>
    <t>TR-26 35-17-M00217_6149150_56394209_56394209</t>
  </si>
  <si>
    <t>11.03.2021 18:51:10</t>
  </si>
  <si>
    <t>11.03.2021 20:35:40</t>
  </si>
  <si>
    <t>L-107 GÖDENCE 35-14-L00107_956640864_956640864</t>
  </si>
  <si>
    <t>11.03.2021 18:53:39</t>
  </si>
  <si>
    <t>11.03.2021 22:16:14</t>
  </si>
  <si>
    <t>TR-1/60 45-72-M00060_45-72-M00060_2365099</t>
  </si>
  <si>
    <t>11.03.2021 18:53:43</t>
  </si>
  <si>
    <t>11.03.2021 22:29:38</t>
  </si>
  <si>
    <t>MADEN KÖK 45-83-M00128_İZZETTİN M03_47316729</t>
  </si>
  <si>
    <t>11.03.2021 18:53:44</t>
  </si>
  <si>
    <t>12.03.2021 00:02:33</t>
  </si>
  <si>
    <t>BAKIR TR-1 45-76-M00052_915793068_915793068</t>
  </si>
  <si>
    <t>11.03.2021 18:54:11</t>
  </si>
  <si>
    <t>11.03.2021 21:21:53</t>
  </si>
  <si>
    <t>K-820 35-04-K00820_35-04-K00820_2348897</t>
  </si>
  <si>
    <t>11.03.2021 18:56:52</t>
  </si>
  <si>
    <t>11.03.2021 20:07:38</t>
  </si>
  <si>
    <t>M-1335 KAYADİBİ KÖK 35-02-M01335_M-640 TRT ÇIKIŞI M03_2333770</t>
  </si>
  <si>
    <t>11.03.2021 18:57:00</t>
  </si>
  <si>
    <t>11.03.2021 19:48:16</t>
  </si>
  <si>
    <t>DERE MAH. TR-1 45-76-M00156_A_56386284_56386284</t>
  </si>
  <si>
    <t>11.03.2021 18:59:45</t>
  </si>
  <si>
    <t>11.03.2021 21:16:21</t>
  </si>
  <si>
    <t>DM-2/2 ESKİ KUYUYANI 35-18-L00583_950454393_950454393</t>
  </si>
  <si>
    <t>11.03.2021 19:03:37</t>
  </si>
  <si>
    <t>11.03.2021 21:17:16</t>
  </si>
  <si>
    <t>BAĞARASI TR-4 35-23-M00173_42067439_56358326_56358326</t>
  </si>
  <si>
    <t>11.03.2021 19:03:38</t>
  </si>
  <si>
    <t>11.03.2021 20:25:11</t>
  </si>
  <si>
    <t>KAZANLI TR-2 35-15-L00976_A_56368293_56368293</t>
  </si>
  <si>
    <t>11.03.2021 19:04:22</t>
  </si>
  <si>
    <t>11.03.2021 21:06:02</t>
  </si>
  <si>
    <t>11.03.2021 19:10:52</t>
  </si>
  <si>
    <t>11.03.2021 19:24:22</t>
  </si>
  <si>
    <t>HALİLBEYLİ DM 35-27-M00620_KARMEZ-1 M04_2306343</t>
  </si>
  <si>
    <t>11.03.2021 19:11:17</t>
  </si>
  <si>
    <t>11.03.2021 19:40:36</t>
  </si>
  <si>
    <t>TR-103 35-15-L00103_950400175_950400175</t>
  </si>
  <si>
    <t>11.03.2021 19:14:38</t>
  </si>
  <si>
    <t>11.03.2021 21:20:43</t>
  </si>
  <si>
    <t>ÇİTKÖY TR-1 35-16-M00062_953320879_953320879</t>
  </si>
  <si>
    <t>11.03.2021 19:14:39</t>
  </si>
  <si>
    <t>11.03.2021 21:51:44</t>
  </si>
  <si>
    <t>M-359 35-14-M00359_956660454_956660454</t>
  </si>
  <si>
    <t>11.03.2021 19:14:46</t>
  </si>
  <si>
    <t>11.03.2021 21:06:49</t>
  </si>
  <si>
    <t>KARAÇAM TR-1 45-82-M00176_A_56402558_56402558</t>
  </si>
  <si>
    <t>11.03.2021 19:15:32</t>
  </si>
  <si>
    <t>11.03.2021 21:18:06</t>
  </si>
  <si>
    <t>11.03.2021 19:16:32</t>
  </si>
  <si>
    <t>11.03.2021 22:42:13</t>
  </si>
  <si>
    <t>TR-3 (M-703) 35-30-M00703_955295322_955295322</t>
  </si>
  <si>
    <t>11.03.2021 21:56:00</t>
  </si>
  <si>
    <t>11.03.2021 19:19:22</t>
  </si>
  <si>
    <t>11.03.2021 20:26:57</t>
  </si>
  <si>
    <t>YAMANDERE TR-3 35-29-L00313_35-29-L00313_2371947</t>
  </si>
  <si>
    <t>11.03.2021 19:20:42</t>
  </si>
  <si>
    <t>11.03.2021 21:57:44</t>
  </si>
  <si>
    <t>K-3452 35-08-K03452_912445801_912445801</t>
  </si>
  <si>
    <t>11.03.2021 19:22:44</t>
  </si>
  <si>
    <t>11.03.2021 22:20:05</t>
  </si>
  <si>
    <t>AKHİSAR İM 45-72-A00001_CAMÖNÜ L03_2058311</t>
  </si>
  <si>
    <t>11.03.2021 19:26:10</t>
  </si>
  <si>
    <t>11.03.2021 19:41:29</t>
  </si>
  <si>
    <t>__72372391_72372391</t>
  </si>
  <si>
    <t>11.03.2021 19:29:30</t>
  </si>
  <si>
    <t>11.03.2021 22:06:34</t>
  </si>
  <si>
    <t>M-78 FULYA EVLERİ 35-14-M00078_956661972_956661972</t>
  </si>
  <si>
    <t>11.03.2021 19:31:04</t>
  </si>
  <si>
    <t>11.03.2021 20:06:12</t>
  </si>
  <si>
    <t>DM-1/TR-18 (TR-47) 35-26-M00047_976951180_976951180</t>
  </si>
  <si>
    <t>11.03.2021 19:34:33</t>
  </si>
  <si>
    <t>11.03.2021 19:51:28</t>
  </si>
  <si>
    <t>TOPARLAR TR-1 35-29-L00323_A_56360832_56360832</t>
  </si>
  <si>
    <t>11.03.2021 19:37:04</t>
  </si>
  <si>
    <t>11.03.2021 23:06:06</t>
  </si>
  <si>
    <t>11.03.2021 19:40:53</t>
  </si>
  <si>
    <t>12.03.2021 02:01:11</t>
  </si>
  <si>
    <t>K-1724 35-08-K01724_35-08-K01724_42018218</t>
  </si>
  <si>
    <t>11.03.2021 19:43:02</t>
  </si>
  <si>
    <t>11.03.2021 22:18:46</t>
  </si>
  <si>
    <t>11.03.2021 19:45:41</t>
  </si>
  <si>
    <t>11.03.2021 20:13:56</t>
  </si>
  <si>
    <t>HATUNDERE TR-4 35-28-M00468_953394214_953394214</t>
  </si>
  <si>
    <t>11.03.2021 19:48:00</t>
  </si>
  <si>
    <t>11.03.2021 21:15:26</t>
  </si>
  <si>
    <t>11.03.2021 19:50:24</t>
  </si>
  <si>
    <t>11.03.2021 20:49:05</t>
  </si>
  <si>
    <t>YAYAKENT TR-7 35-24-M00007_955233078_955233078</t>
  </si>
  <si>
    <t>11.03.2021 19:50:26</t>
  </si>
  <si>
    <t>11.03.2021 21:10:48</t>
  </si>
  <si>
    <t>KAPLAN TR-1 45-82-M00186_A_56386547_56386547</t>
  </si>
  <si>
    <t>11.03.2021 19:50:40</t>
  </si>
  <si>
    <t>11.03.2021 23:51:35</t>
  </si>
  <si>
    <t>11.03.2021 19:52:33</t>
  </si>
  <si>
    <t>11.03.2021 20:03:35</t>
  </si>
  <si>
    <t>BOYALI TR-1 45-75-M00266_C_56390992_56390992</t>
  </si>
  <si>
    <t>11.03.2021 19:55:13</t>
  </si>
  <si>
    <t>11.03.2021 23:38:30</t>
  </si>
  <si>
    <t>FEVZİPAŞA TR-1 45-71-M00579_B_56392015_56392015</t>
  </si>
  <si>
    <t>11.03.2021 19:55:22</t>
  </si>
  <si>
    <t>11.03.2021 22:08:33</t>
  </si>
  <si>
    <t>YENMİŞ KÖK 35-27-M00366_GÜVENİKSAN-ÇAMBEL 2 M01_72163649</t>
  </si>
  <si>
    <t>11.03.2021 20:00:00</t>
  </si>
  <si>
    <t>11.03.2021 20:47:00</t>
  </si>
  <si>
    <t>EMİRALEM TR-11 35-28-M00236_953395161_953395161</t>
  </si>
  <si>
    <t>11.03.2021 20:07:46</t>
  </si>
  <si>
    <t>11.03.2021 22:17:03</t>
  </si>
  <si>
    <t>TR-106 35-26-M00106_10211791 b01_5920806</t>
  </si>
  <si>
    <t>11.03.2021 20:08:07</t>
  </si>
  <si>
    <t>11.03.2021 21:07:59</t>
  </si>
  <si>
    <t>TR-2 GÖLCÜKLER 35-22-M00002_955288174_955288174</t>
  </si>
  <si>
    <t>11.03.2021 20:16:06</t>
  </si>
  <si>
    <t>11.03.2021 21:56:27</t>
  </si>
  <si>
    <t>M-980 35-03-M00980_D_56353563_56353563</t>
  </si>
  <si>
    <t>11.03.2021 20:17:19</t>
  </si>
  <si>
    <t>11.03.2021 22:55:00</t>
  </si>
  <si>
    <t>TR-253 35-19-M00253_6746425_56394806_56394806</t>
  </si>
  <si>
    <t>11.03.2021 20:18:55</t>
  </si>
  <si>
    <t>11.03.2021 23:52:12</t>
  </si>
  <si>
    <t>DM-2/2 ESKİ KUYUYANI 35-18-L00583_950454720_950454720</t>
  </si>
  <si>
    <t>11.03.2021 20:20:05</t>
  </si>
  <si>
    <t>11.03.2021 23:11:42</t>
  </si>
  <si>
    <t>KÖSEDERE TR-1 35-21-L00124_953359215_953359215</t>
  </si>
  <si>
    <t>11.03.2021 20:20:55</t>
  </si>
  <si>
    <t>11.03.2021 22:35:26</t>
  </si>
  <si>
    <t>ÇİÇEKLİ TR-2 45-75-M00309_DIREK TIPI TRAFO HUCRESI H01_2038116</t>
  </si>
  <si>
    <t>11.03.2021 20:21:00</t>
  </si>
  <si>
    <t>11.03.2021 21:22:10</t>
  </si>
  <si>
    <t>UMURLU TR-5 35-31-L00358_47784500_56352976_56352976</t>
  </si>
  <si>
    <t>11.03.2021 20:22:31</t>
  </si>
  <si>
    <t>11.03.2021 23:50:11</t>
  </si>
  <si>
    <t>KÜREKÇİ KARADİKEN TR-1 45-75-M00100_A_56391374_56391374</t>
  </si>
  <si>
    <t>11.03.2021 20:22:45</t>
  </si>
  <si>
    <t>12.03.2021 00:45:17</t>
  </si>
  <si>
    <t>KARAKUYU KÖK 35-22-M00091_NOHUT GÖLÜ(KÖY SULAMA) M01_72111686</t>
  </si>
  <si>
    <t>11.03.2021 20:25:50</t>
  </si>
  <si>
    <t>11.03.2021 21:51:11</t>
  </si>
  <si>
    <t>K-34 35-01-K00034_910556650_910556650</t>
  </si>
  <si>
    <t>11.03.2021 20:34:20</t>
  </si>
  <si>
    <t>12.03.2021 02:11:17</t>
  </si>
  <si>
    <t>TR-4 METROPOLİS 35-26-M00004_10330196_56358437_56358437</t>
  </si>
  <si>
    <t>11.03.2021 20:37:51</t>
  </si>
  <si>
    <t>11.03.2021 21:49:03</t>
  </si>
  <si>
    <t>11.03.2021 20:43:57</t>
  </si>
  <si>
    <t>11.03.2021 22:42:11</t>
  </si>
  <si>
    <t>K-802 35-01-K00802_911560577_911560577</t>
  </si>
  <si>
    <t>11.03.2021 20:46:17</t>
  </si>
  <si>
    <t>11.03.2021 21:44:08</t>
  </si>
  <si>
    <t>11.03.2021 20:47:41</t>
  </si>
  <si>
    <t>11.03.2021 21:13:13</t>
  </si>
  <si>
    <t>K-3600 35-01-K03600_A_56375766_56375766</t>
  </si>
  <si>
    <t>11.03.2021 20:52:54</t>
  </si>
  <si>
    <t>11.03.2021 22:53:26</t>
  </si>
  <si>
    <t>TR-33 35-26-M00033_7163846_56358611_56358611</t>
  </si>
  <si>
    <t>11.03.2021 20:55:36</t>
  </si>
  <si>
    <t>11.03.2021 21:34:33</t>
  </si>
  <si>
    <t>11.03.2021 20:56:00</t>
  </si>
  <si>
    <t>11.03.2021 21:15:29</t>
  </si>
  <si>
    <t>YUKARI KIZILCA TR-3 35-27-L00053_C_56405959_56405959</t>
  </si>
  <si>
    <t>11.03.2021 21:00:32</t>
  </si>
  <si>
    <t>11.03.2021 23:47:37</t>
  </si>
  <si>
    <t>11.03.2021 21:04:56</t>
  </si>
  <si>
    <t>11.03.2021 22:27:07</t>
  </si>
  <si>
    <t>YENİ FOÇA TR-30 35-23-M00030_976459299_976459299</t>
  </si>
  <si>
    <t>11.03.2021 21:06:12</t>
  </si>
  <si>
    <t>11.03.2021 21:46:44</t>
  </si>
  <si>
    <t>ÇAMBEL KÖYÜ İÇME SUYU 2 TR 35-27-M00466_DIREK TIPI TRAFO HUCRESI H01_2051800</t>
  </si>
  <si>
    <t>11.03.2021 21:12:57</t>
  </si>
  <si>
    <t>11.03.2021 23:45:04</t>
  </si>
  <si>
    <t>TR-123 35-26-M00123_ H_42448938</t>
  </si>
  <si>
    <t>11.03.2021 21:24:40</t>
  </si>
  <si>
    <t>11.03.2021 21:47:49</t>
  </si>
  <si>
    <t>TR-2 35-19-L00002_A_60984865_60984865</t>
  </si>
  <si>
    <t>11.03.2021 21:28:35</t>
  </si>
  <si>
    <t>11.03.2021 23:49:48</t>
  </si>
  <si>
    <t>ÜÇYOL KÖK 45-82-M00128_HatBaşıAyırıcı_53136128 M06_53136128</t>
  </si>
  <si>
    <t>11.03.2021 21:35:16</t>
  </si>
  <si>
    <t>12.03.2021 00:05:12</t>
  </si>
  <si>
    <t>KARAAĞAÇLI TR-2 45-71-M00130_B_60985128_60985128</t>
  </si>
  <si>
    <t>11.03.2021 21:45:33</t>
  </si>
  <si>
    <t>11.03.2021 23:49:38</t>
  </si>
  <si>
    <t>11.03.2021 21:47:09</t>
  </si>
  <si>
    <t>11.03.2021 23:22:29</t>
  </si>
  <si>
    <t>ÜÇPINAR TR-7 45-71-M01535_A_56363676_56363676</t>
  </si>
  <si>
    <t>11.03.2021 21:50:00</t>
  </si>
  <si>
    <t>11.03.2021 23:24:25</t>
  </si>
  <si>
    <t>M-1542 35-01-M01542_910544174_910544174</t>
  </si>
  <si>
    <t>11.03.2021 21:52:55</t>
  </si>
  <si>
    <t>12.03.2021 00:20:14</t>
  </si>
  <si>
    <t>OVAKENT İM 35-15-A00003_ÇATAL ARMUT L05_2057398</t>
  </si>
  <si>
    <t>11.03.2021 21:57:30</t>
  </si>
  <si>
    <t>11.03.2021 22:03:40</t>
  </si>
  <si>
    <t>TR-136 35-15-M00136_950382537_950382537</t>
  </si>
  <si>
    <t>11.03.2021 21:58:17</t>
  </si>
  <si>
    <t>11.03.2021 23:00:13</t>
  </si>
  <si>
    <t>M-214(DM-3/12) 35-09-M00214_914596797_914596797</t>
  </si>
  <si>
    <t>11.03.2021 22:01:24</t>
  </si>
  <si>
    <t>12.03.2021 00:59:27</t>
  </si>
  <si>
    <t>TR-297 SAYDAM SİTESİ 35-19-M00121_35-19-M00121_2358137</t>
  </si>
  <si>
    <t>11.03.2021 22:08:42</t>
  </si>
  <si>
    <t>12.03.2021 00:40:02</t>
  </si>
  <si>
    <t>YENİÇİFTLİK TR-2 35-20-L00400_48253414_56360701_56360701</t>
  </si>
  <si>
    <t>11.03.2021 22:11:52</t>
  </si>
  <si>
    <t>12.03.2021 00:22:35</t>
  </si>
  <si>
    <t>K-4409 35-01-K04409_911422037_911422037</t>
  </si>
  <si>
    <t>11.03.2021 22:15:42</t>
  </si>
  <si>
    <t>11.03.2021 23:49:31</t>
  </si>
  <si>
    <t>ORTAKÖY KAYALI TR-2 35-29-L00225_35-29-L00225_2372127</t>
  </si>
  <si>
    <t>11.03.2021 22:16:04</t>
  </si>
  <si>
    <t>12.03.2021 02:59:18</t>
  </si>
  <si>
    <t>CELALETTİN AŞKIN TARIMSAL SULAMA TR-1 45-83-M00311_48066394_56398043_56398043</t>
  </si>
  <si>
    <t>11.03.2021 22:21:51</t>
  </si>
  <si>
    <t>11.03.2021 23:32:50</t>
  </si>
  <si>
    <t>DM-13 45-71-M00336_972259736_972259736</t>
  </si>
  <si>
    <t>11.03.2021 22:28:45</t>
  </si>
  <si>
    <t>12.03.2021 00:15:46</t>
  </si>
  <si>
    <t>SEYREK TR-9 35-28-M00766_953387544_953387544</t>
  </si>
  <si>
    <t>11.03.2021 22:44:12</t>
  </si>
  <si>
    <t>12.03.2021 01:42:57</t>
  </si>
  <si>
    <t>K-3488 35-04-K03488_912740954_912740954</t>
  </si>
  <si>
    <t>11.03.2021 22:51:00</t>
  </si>
  <si>
    <t>12.03.2021 00:07:07</t>
  </si>
  <si>
    <t>YUSUFLU KÖK 35-20-L00077_ERGENLİ L01_66527971</t>
  </si>
  <si>
    <t>11.03.2021 23:21:49</t>
  </si>
  <si>
    <t>11.03.2021 23:55:00</t>
  </si>
  <si>
    <t>TR-27 35-16-L00027_C C1b_47561538</t>
  </si>
  <si>
    <t>12.03.2021 00:00:21</t>
  </si>
  <si>
    <t>12.03.2021 05:05:28</t>
  </si>
  <si>
    <t>ARMUTLU TR-21 35-27-M00615_35-27-M00615_2361050</t>
  </si>
  <si>
    <t>12.03.2021 00:34:38</t>
  </si>
  <si>
    <t>12.03.2021 02:46:53</t>
  </si>
  <si>
    <t>MÜSLİH TR-1 45-71-M01562_43182469_56388842_56388842</t>
  </si>
  <si>
    <t>12.03.2021 01:00:08</t>
  </si>
  <si>
    <t>12.03.2021 06:57:29</t>
  </si>
  <si>
    <t>URGANLI TR-1 KÖK 45-83-M00129_TR-9 M01_2331300</t>
  </si>
  <si>
    <t>12.03.2021 02:57:17</t>
  </si>
  <si>
    <t>12.03.2021 03:51:37</t>
  </si>
  <si>
    <t>TR-69 35-16-L00069_35-16-L00069_72054133</t>
  </si>
  <si>
    <t>12.03.2021 03:10:00</t>
  </si>
  <si>
    <t>12.03.2021 04:15:38</t>
  </si>
  <si>
    <t>M-462 BELENBAŞI 35-03-M00462_DIREK TIPI TRAFO HUCRESI H01_2039976</t>
  </si>
  <si>
    <t>12.03.2021 05:39:45</t>
  </si>
  <si>
    <t>12.03.2021 10:03:42</t>
  </si>
  <si>
    <t>DEMİRCİLİ SEYREKLİ TR-15 35-15-L00144_B_56361954_56361954</t>
  </si>
  <si>
    <t>12.03.2021 06:19:07</t>
  </si>
  <si>
    <t>12.03.2021 08:58:50</t>
  </si>
  <si>
    <t>12.03.2021 06:22:22</t>
  </si>
  <si>
    <t>12.03.2021 07:46:55</t>
  </si>
  <si>
    <t>12.03.2021 06:25:12</t>
  </si>
  <si>
    <t>12.03.2021 07:59:30</t>
  </si>
  <si>
    <t>YENİCE KÖK 45-86-M00234_İÇİKLER ÇIKIŞ M02_41955326</t>
  </si>
  <si>
    <t>12.03.2021 07:05:55</t>
  </si>
  <si>
    <t>12.03.2021 07:06:28</t>
  </si>
  <si>
    <t>TR-72 45-78-M00072_953258411_953258411</t>
  </si>
  <si>
    <t>12.03.2021 07:06:43</t>
  </si>
  <si>
    <t>12.03.2021 07:34:08</t>
  </si>
  <si>
    <t>YILANLI TR-1 35-31-L00171_A_56371016_56371016</t>
  </si>
  <si>
    <t>12.03.2021 07:19:07</t>
  </si>
  <si>
    <t>12.03.2021 15:44:53</t>
  </si>
  <si>
    <t>M-2928 35-01-M02928_911218762_911218762</t>
  </si>
  <si>
    <t>12.03.2021 07:19:58</t>
  </si>
  <si>
    <t>12.03.2021 08:38:38</t>
  </si>
  <si>
    <t>K-253 35-01-K00253_910287273_910287273</t>
  </si>
  <si>
    <t>12.03.2021 07:25:01</t>
  </si>
  <si>
    <t>12.03.2021 10:07:18</t>
  </si>
  <si>
    <t>KORDON KÖK 45-78-M00730_HatBaşıAyırıcı_53133054 M04_53133054</t>
  </si>
  <si>
    <t>12.03.2021 07:32:00</t>
  </si>
  <si>
    <t>12.03.2021 09:36:16</t>
  </si>
  <si>
    <t>FEVZİPAŞA TR-1 45-71-M00579_A_56384268_56384268</t>
  </si>
  <si>
    <t>12.03.2021 07:46:44</t>
  </si>
  <si>
    <t>12.03.2021 12:38:51</t>
  </si>
  <si>
    <t>TR-1/14 45-72-M00014_TR/14A  TR/14B  TR-1/14C  TR-1/14C  TR-1/14D M03_66509399</t>
  </si>
  <si>
    <t>12.03.2021 07:47:28</t>
  </si>
  <si>
    <t>12.03.2021 08:43:49</t>
  </si>
  <si>
    <t>12.03.2021 07:47:43</t>
  </si>
  <si>
    <t>12.03.2021 07:48:45</t>
  </si>
  <si>
    <t>TR-141 35-15-M00141_950367558_950367558</t>
  </si>
  <si>
    <t>12.03.2021 07:50:29</t>
  </si>
  <si>
    <t>12.03.2021 09:24:08</t>
  </si>
  <si>
    <t>TR-114 35-26-M00114_CANET/TORBALI DEVLET HASTANESİ M01_65974760</t>
  </si>
  <si>
    <t>12.03.2021 07:52:08</t>
  </si>
  <si>
    <t>12.03.2021 08:32:59</t>
  </si>
  <si>
    <t>DAĞISTAN TR-2 35-16-M00130_35-16-M00130_2347743</t>
  </si>
  <si>
    <t>12.03.2021 07:55:02</t>
  </si>
  <si>
    <t>12.03.2021 09:31:15</t>
  </si>
  <si>
    <t>TAYTAN OFİS KÖK 45-78-M00314_SALİHLİ DM-2 GİRİŞİ (DEMİRKÖPRÜ-2) M07_60669742</t>
  </si>
  <si>
    <t>12.03.2021 08:00:03</t>
  </si>
  <si>
    <t>12.03.2021 08:38:00</t>
  </si>
  <si>
    <t>L-110 BEYLER KÖYÜ 35-14-L00110_B_56356660_56356660</t>
  </si>
  <si>
    <t>12.03.2021 08:05:11</t>
  </si>
  <si>
    <t>12.03.2021 09:57:00</t>
  </si>
  <si>
    <t>M-1785 35-02-M01785_913737210_913737210</t>
  </si>
  <si>
    <t>12.03.2021 08:10:18</t>
  </si>
  <si>
    <t>12.03.2021 10:26:27</t>
  </si>
  <si>
    <t>SELİMŞAHLAR TR-4 45-71-M00136_953202312_953202312</t>
  </si>
  <si>
    <t>12.03.2021 08:20:37</t>
  </si>
  <si>
    <t>12.03.2021 14:51:38</t>
  </si>
  <si>
    <t>KARAALİ TR-1 45-71-M01470_953246480_953246480</t>
  </si>
  <si>
    <t>12.03.2021 08:27:00</t>
  </si>
  <si>
    <t>12.03.2021 10:11:45</t>
  </si>
  <si>
    <t>ÇAKALDOĞAN TR-1 45-78-M00737_A_56393962_56393962</t>
  </si>
  <si>
    <t>12.03.2021 08:33:00</t>
  </si>
  <si>
    <t>12.03.2021 12:07:48</t>
  </si>
  <si>
    <t>BEĞENLER TR-1 45-75-M00179_945596163_945596163</t>
  </si>
  <si>
    <t>12.03.2021 08:33:07</t>
  </si>
  <si>
    <t>12.03.2021 10:21:09</t>
  </si>
  <si>
    <t>MUSACALI TR-1 45-83-M00402_955156446_955156446</t>
  </si>
  <si>
    <t>12.03.2021 08:33:22</t>
  </si>
  <si>
    <t>12.03.2021 10:39:20</t>
  </si>
  <si>
    <t>TR-37/A 45-77-L00095_45-77-L00095_72210809</t>
  </si>
  <si>
    <t>12.03.2021 08:33:30</t>
  </si>
  <si>
    <t>12.03.2021 10:16:39</t>
  </si>
  <si>
    <t>YENİFOÇA TR-53 35-23-M00053_950425007_950425007</t>
  </si>
  <si>
    <t>12.03.2021 08:34:53</t>
  </si>
  <si>
    <t>12.03.2021 10:19:22</t>
  </si>
  <si>
    <t>İLYASLAR KÖK 45-76-M00048_İLYASLAR M02_72213142</t>
  </si>
  <si>
    <t>12.03.2021 08:38:53</t>
  </si>
  <si>
    <t>12.03.2021 10:18:15</t>
  </si>
  <si>
    <t>İĞDECİK KÖK 45-71-M00077_ŞEHİR-1 M03_72234119</t>
  </si>
  <si>
    <t>12.03.2021 08:39:00</t>
  </si>
  <si>
    <t>12.03.2021 10:22:54</t>
  </si>
  <si>
    <t>K-1371 35-04-K01371_914643133_914643133</t>
  </si>
  <si>
    <t>12.03.2021 08:40:55</t>
  </si>
  <si>
    <t>12.03.2021 10:56:02</t>
  </si>
  <si>
    <t>12.03.2021 08:42:07</t>
  </si>
  <si>
    <t>12.03.2021 13:08:38</t>
  </si>
  <si>
    <t>M-214(DM-3/12) 35-09-M00214_912508651_912508651</t>
  </si>
  <si>
    <t>12.03.2021 08:44:21</t>
  </si>
  <si>
    <t>12.03.2021 12:36:29</t>
  </si>
  <si>
    <t>12.03.2021 08:44:43</t>
  </si>
  <si>
    <t>12.03.2021 10:05:36</t>
  </si>
  <si>
    <t>GÜLBAHÇE TR-7 35-19-L00167_956676216_956676216</t>
  </si>
  <si>
    <t>12.03.2021 08:45:59</t>
  </si>
  <si>
    <t>12.03.2021 10:53:06</t>
  </si>
  <si>
    <t>OVACIK TR-1 35-31-L00151_47821936_56352459_56352459</t>
  </si>
  <si>
    <t>12.03.2021 08:47:26</t>
  </si>
  <si>
    <t>12.03.2021 14:59:39</t>
  </si>
  <si>
    <t>YENİFOÇA TR-53 35-23-M00053_A_56376195_56376195</t>
  </si>
  <si>
    <t>12.03.2021 08:50:00</t>
  </si>
  <si>
    <t>12.03.2021 10:39:33</t>
  </si>
  <si>
    <t>K-773 35-01-K00773_35-01-K00773_2375937</t>
  </si>
  <si>
    <t>12.03.2021 08:50:33</t>
  </si>
  <si>
    <t>12.03.2021 10:10:05</t>
  </si>
  <si>
    <t>K-1621 35-02-K01621_913071901_913071901</t>
  </si>
  <si>
    <t>12.03.2021 08:51:26</t>
  </si>
  <si>
    <t>12.03.2021 12:00:43</t>
  </si>
  <si>
    <t>SEYREKLİ TR-1 35-15-L00441_950371043_950371043</t>
  </si>
  <si>
    <t>12.03.2021 08:54:13</t>
  </si>
  <si>
    <t>12.03.2021 09:58:36</t>
  </si>
  <si>
    <t>HELVACI TR-6 35-17-M00366_D_56357125_56357125</t>
  </si>
  <si>
    <t>12.03.2021 08:54:36</t>
  </si>
  <si>
    <t>12.03.2021 13:35:41</t>
  </si>
  <si>
    <t>TR-39 35-22-M00039_DIREK TIPI TRAFO HUCRESI H01_2046529</t>
  </si>
  <si>
    <t>12.03.2021 08:54:53</t>
  </si>
  <si>
    <t>12.03.2021 09:33:08</t>
  </si>
  <si>
    <t>TOPARLAR KARŞI MAH.TR-2 35-29-L00324_A_56395309_56395309</t>
  </si>
  <si>
    <t>12.03.2021 08:58:43</t>
  </si>
  <si>
    <t>12.03.2021 10:51:58</t>
  </si>
  <si>
    <t>YENİ ŞAKRAN TR-15 35-17-M00215_AB_56355646_56355646</t>
  </si>
  <si>
    <t>12.03.2021 08:59:00</t>
  </si>
  <si>
    <t>12.03.2021 09:21:08</t>
  </si>
  <si>
    <t>12.03.2021 08:59:23</t>
  </si>
  <si>
    <t>12.03.2021 09:27:17</t>
  </si>
  <si>
    <t>12.03.2021 09:01:15</t>
  </si>
  <si>
    <t>12.03.2021 18:50:48</t>
  </si>
  <si>
    <t>12.03.2021 09:02:00</t>
  </si>
  <si>
    <t>12.03.2021 13:27:43</t>
  </si>
  <si>
    <t>UZUNKÖY TR-1 35-31-L00144_956587954_956587954</t>
  </si>
  <si>
    <t>12.03.2021 09:02:05</t>
  </si>
  <si>
    <t>12.03.2021 13:17:03</t>
  </si>
  <si>
    <t>KEMALİYE DM (TR-1) 45-73-M00150_HatBaşıAyırıcı_53135568 M02_53135568</t>
  </si>
  <si>
    <t>12.03.2021 09:04:01</t>
  </si>
  <si>
    <t>12.03.2021 10:13:18</t>
  </si>
  <si>
    <t>BAĞLICA KÖK 45-79-M00248_SARIGÖL DM M06_72036898</t>
  </si>
  <si>
    <t>12.03.2021 09:04:25</t>
  </si>
  <si>
    <t>12.03.2021 10:03:13</t>
  </si>
  <si>
    <t>K-3625 35-01-K03625_35-01-K03625_2355501</t>
  </si>
  <si>
    <t>12.03.2021 09:04:55</t>
  </si>
  <si>
    <t>12.03.2021 12:45:43</t>
  </si>
  <si>
    <t>L-88 GÜNAY GUY PAGY 35-18-L00088Ö_ L01_2324619</t>
  </si>
  <si>
    <t>12.03.2021 09:04:56</t>
  </si>
  <si>
    <t>12.03.2021 21:20:32</t>
  </si>
  <si>
    <t>M-2872 35-04-M02872_35-04-M02872_76932782</t>
  </si>
  <si>
    <t>12.03.2021 09:06:00</t>
  </si>
  <si>
    <t>12.03.2021 16:52:17</t>
  </si>
  <si>
    <t>K-3719 35-04-K03719_TRAFO K03_2053148</t>
  </si>
  <si>
    <t>12.03.2021 09:06:39</t>
  </si>
  <si>
    <t>12.03.2021 09:27:34</t>
  </si>
  <si>
    <t>TR-34 35-26-M00034__56360777_56360777</t>
  </si>
  <si>
    <t>12.03.2021 09:06:41</t>
  </si>
  <si>
    <t>12.03.2021 10:06:47</t>
  </si>
  <si>
    <t>M-749 KIRIKLAR CEZAEVİ KÖK 35-03-M00749_M-750 CEZAEVİ M01_49932292</t>
  </si>
  <si>
    <t>12.03.2021 09:07:19</t>
  </si>
  <si>
    <t>12.03.2021 11:25:22</t>
  </si>
  <si>
    <t>TR-1/59 45-83-M00059_TR-1/67 M02_2069097</t>
  </si>
  <si>
    <t>12.03.2021 09:09:25</t>
  </si>
  <si>
    <t>12.03.2021 15:45:38</t>
  </si>
  <si>
    <t>12.03.2021 09:10:13</t>
  </si>
  <si>
    <t>12.03.2021 18:07:38</t>
  </si>
  <si>
    <t>M-2907 35-02-M02907_910079054_910079054</t>
  </si>
  <si>
    <t>12.03.2021 09:12:40</t>
  </si>
  <si>
    <t>12.03.2021 13:59:47</t>
  </si>
  <si>
    <t>DM-22/09 45-71-M00652_45-71-M00652_72252443</t>
  </si>
  <si>
    <t>12.03.2021 09:12:59</t>
  </si>
  <si>
    <t>12.03.2021 10:33:13</t>
  </si>
  <si>
    <t>MENEMEN TR-52 35-28-L00052_DONANIMLI YEDEK L05_66732146</t>
  </si>
  <si>
    <t>12.03.2021 09:15:00</t>
  </si>
  <si>
    <t>12.03.2021 16:15:20</t>
  </si>
  <si>
    <t>K-883 35-01-K00883_A A1_5894945</t>
  </si>
  <si>
    <t>12.03.2021 09:16:09</t>
  </si>
  <si>
    <t>12.03.2021 14:04:00</t>
  </si>
  <si>
    <t>12.03.2021 09:16:40</t>
  </si>
  <si>
    <t>12.03.2021 17:37:21</t>
  </si>
  <si>
    <t>12.03.2021 09:17:18</t>
  </si>
  <si>
    <t>12.03.2021 14:29:44</t>
  </si>
  <si>
    <t>ŞEHİT KEMAL KÖK 35-17-M00449_OMS METAL M02_66442991</t>
  </si>
  <si>
    <t>12.03.2021 09:20:00</t>
  </si>
  <si>
    <t>12.03.2021 10:00:00</t>
  </si>
  <si>
    <t>DM-2 35-17-M00002_M-1(BELEDİYE-2) M24_2086876</t>
  </si>
  <si>
    <t>12.03.2021 09:20:03</t>
  </si>
  <si>
    <t>12.03.2021 09:37:53</t>
  </si>
  <si>
    <t>YALLIOĞLU KÖK 35-15-L00361_YENİKÖY L02_66935957</t>
  </si>
  <si>
    <t>12.03.2021 09:20:33</t>
  </si>
  <si>
    <t>12.03.2021 09:39:48</t>
  </si>
  <si>
    <t>YENİFOÇA TR-45 35-23-M00045_950420492_950420492</t>
  </si>
  <si>
    <t>12.03.2021 09:22:47</t>
  </si>
  <si>
    <t>12.03.2021 11:23:59</t>
  </si>
  <si>
    <t>ÇUKURALTI M-11 35-25-M00057_DIREK TIPI TRAFO HUCRESI H01_2126177</t>
  </si>
  <si>
    <t>12.03.2021 09:23:18</t>
  </si>
  <si>
    <t>12.03.2021 10:26:14</t>
  </si>
  <si>
    <t>KÖPRÜBAŞI TR-40 45-86-M00040_DIREK TIPI TRAFO HUCRESI H01_2083331</t>
  </si>
  <si>
    <t>12.03.2021 09:24:13</t>
  </si>
  <si>
    <t>12.03.2021 14:02:57</t>
  </si>
  <si>
    <t>GEDİK TR-1 35-31-L00135_47845292_56391877_56391877</t>
  </si>
  <si>
    <t>12.03.2021 09:28:00</t>
  </si>
  <si>
    <t>12.03.2021 12:30:11</t>
  </si>
  <si>
    <t>KAYIŞLAR KÖK 45-80-M00183_DİLEK M03_72195716</t>
  </si>
  <si>
    <t>12.03.2021 09:28:02</t>
  </si>
  <si>
    <t>12.03.2021 11:43:00</t>
  </si>
  <si>
    <t>12.03.2021 09:28:54</t>
  </si>
  <si>
    <t>12.03.2021 17:51:05</t>
  </si>
  <si>
    <t>K-3706 35-09-K03706_C_56365235_56365235</t>
  </si>
  <si>
    <t>12.03.2021 09:30:00</t>
  </si>
  <si>
    <t>12.03.2021 11:36:49</t>
  </si>
  <si>
    <t>ORUÇLAR TR-1 35-16-M00093_953352985_953352985</t>
  </si>
  <si>
    <t>12.03.2021 12:00:09</t>
  </si>
  <si>
    <t>HACIBEKTAŞLI TR-1 45-78-M00692_49292110_56405776_56405776</t>
  </si>
  <si>
    <t>12.03.2021 09:33:20</t>
  </si>
  <si>
    <t>12.03.2021 09:55:03</t>
  </si>
  <si>
    <t>12.03.2021 09:33:56</t>
  </si>
  <si>
    <t>12.03.2021 10:14:00</t>
  </si>
  <si>
    <t>M-1980 35-09-M01980_F_56355093_56355093</t>
  </si>
  <si>
    <t>12.03.2021 09:35:03</t>
  </si>
  <si>
    <t>12.03.2021 10:44:54</t>
  </si>
  <si>
    <t>TR-16 35-30-L00016_35-30-L00016_2363721</t>
  </si>
  <si>
    <t>12.03.2021 09:35:36</t>
  </si>
  <si>
    <t>12.03.2021 15:23:03</t>
  </si>
  <si>
    <t>L-16 TEPECİK KAVŞAĞI 35-14-L00016_10090283_56358333_56358333</t>
  </si>
  <si>
    <t>12.03.2021 09:40:07</t>
  </si>
  <si>
    <t>12.03.2021 17:26:06</t>
  </si>
  <si>
    <t>KEMALİYE DM (TR-1) 45-73-M00150_AKKEÇİLİ ÇIKIŞ M01_66716009</t>
  </si>
  <si>
    <t>12.03.2021 09:40:14</t>
  </si>
  <si>
    <t>12.03.2021 10:29:11</t>
  </si>
  <si>
    <t>KUYUCAK DM 35-27-M00273_KEMALPAŞA T.M. M01_72164175</t>
  </si>
  <si>
    <t>12.03.2021 09:50:36</t>
  </si>
  <si>
    <t>12.03.2021 13:21:42</t>
  </si>
  <si>
    <t>ÇATALKAYA KÖYÜ TR-2 35-21-L00172_953366118_953366118</t>
  </si>
  <si>
    <t>12.03.2021 09:52:00</t>
  </si>
  <si>
    <t>12.03.2021 13:43:32</t>
  </si>
  <si>
    <t>L-426 ESKİ GARAJ 35-18-L00426_950447944_950447944</t>
  </si>
  <si>
    <t>12.03.2021 09:54:31</t>
  </si>
  <si>
    <t>12.03.2021 11:59:59</t>
  </si>
  <si>
    <t>TR-172 45-78-M00172_953258366_953258366</t>
  </si>
  <si>
    <t>12.03.2021 09:56:34</t>
  </si>
  <si>
    <t>12.03.2021 10:48:29</t>
  </si>
  <si>
    <t>K-2932 35-07-K02932_B_56377952_56377952</t>
  </si>
  <si>
    <t>12.03.2021 09:56:52</t>
  </si>
  <si>
    <t>12.03.2021 11:59:58</t>
  </si>
  <si>
    <t>12.03.2021 09:58:15</t>
  </si>
  <si>
    <t>12.03.2021 11:29:47</t>
  </si>
  <si>
    <t>12.03.2021 10:04:00</t>
  </si>
  <si>
    <t>12.03.2021 15:02:05</t>
  </si>
  <si>
    <t>_10971549_56353929_56353929</t>
  </si>
  <si>
    <t>12.03.2021 10:10:00</t>
  </si>
  <si>
    <t>12.03.2021 11:38:11</t>
  </si>
  <si>
    <t>TR-147 35-19-L00147_956682973_956682973</t>
  </si>
  <si>
    <t>12.03.2021 10:10:14</t>
  </si>
  <si>
    <t>12.03.2021 20:08:00</t>
  </si>
  <si>
    <t>12.03.2021 10:10:33</t>
  </si>
  <si>
    <t>12.03.2021 13:05:02</t>
  </si>
  <si>
    <t>ARMUTLU TR-3 35-27-L00003_912387857_912387857</t>
  </si>
  <si>
    <t>12.03.2021 10:11:23</t>
  </si>
  <si>
    <t>12.03.2021 14:24:25</t>
  </si>
  <si>
    <t>ÇANDARLI TR-21 35-30-M00021_D_56375124_56375124</t>
  </si>
  <si>
    <t>12.03.2021 10:12:00</t>
  </si>
  <si>
    <t>12.03.2021 10:37:48</t>
  </si>
  <si>
    <t>K-4375 35-04-K04375_912570571_912570571</t>
  </si>
  <si>
    <t>12.03.2021 10:13:26</t>
  </si>
  <si>
    <t>12.03.2021 16:03:48</t>
  </si>
  <si>
    <t>12.03.2021 10:16:13</t>
  </si>
  <si>
    <t>12.03.2021 10:37:18</t>
  </si>
  <si>
    <t>12.03.2021 10:18:07</t>
  </si>
  <si>
    <t>12.03.2021 13:27:11</t>
  </si>
  <si>
    <t>EVRENOS TR-3 45-71-M01411_953191834_953191834</t>
  </si>
  <si>
    <t>12.03.2021 10:19:00</t>
  </si>
  <si>
    <t>12.03.2021 19:21:40</t>
  </si>
  <si>
    <t>FOÇA TR-49 35-23-L00049_42134487_56398920_56398920</t>
  </si>
  <si>
    <t>12.03.2021 10:22:00</t>
  </si>
  <si>
    <t>12.03.2021 10:57:17</t>
  </si>
  <si>
    <t>BAHÇECİK TR-1 35-22-M00264_955255483_955255483</t>
  </si>
  <si>
    <t>12.03.2021 10:22:39</t>
  </si>
  <si>
    <t>12.03.2021 15:44:54</t>
  </si>
  <si>
    <t>KÜREKÇİ KARADİKEN TR-1 45-75-M00100_C_56394090_56394090</t>
  </si>
  <si>
    <t>12.03.2021 10:28:00</t>
  </si>
  <si>
    <t>12.03.2021 13:15:21</t>
  </si>
  <si>
    <t>DEMİRCİLİ DM 35-15-L00895_DEMİRCİLİ SULAMA- (PALASKA ÇIRÇIR) YENİÇEKÖY L01_2335956</t>
  </si>
  <si>
    <t>12.03.2021 10:29:54</t>
  </si>
  <si>
    <t>12.03.2021 11:11:41</t>
  </si>
  <si>
    <t>VASFİ ÇALIŞKAN SULAMA GRUBU 35-29-M00161_A_56397333_56397333</t>
  </si>
  <si>
    <t>12.03.2021 10:33:22</t>
  </si>
  <si>
    <t>12.03.2021 11:55:47</t>
  </si>
  <si>
    <t>TR-2 35-19-L00002_B_56393845_56393845</t>
  </si>
  <si>
    <t>12.03.2021 10:35:00</t>
  </si>
  <si>
    <t>12.03.2021 11:54:43</t>
  </si>
  <si>
    <t>ÇANDARLI TR-4 35-30-M00004_A_56365158_56365158</t>
  </si>
  <si>
    <t>12.03.2021 10:36:00</t>
  </si>
  <si>
    <t>12.03.2021 11:25:05</t>
  </si>
  <si>
    <t>TR-22 35-16-L00022_TR-24 L04_72009164</t>
  </si>
  <si>
    <t>12.03.2021 10:41:03</t>
  </si>
  <si>
    <t>12.03.2021 13:34:08</t>
  </si>
  <si>
    <t>TR-132 35-16-L00132_A_56353186_56353186</t>
  </si>
  <si>
    <t>12.03.2021 10:42:30</t>
  </si>
  <si>
    <t>12.03.2021 11:13:30</t>
  </si>
  <si>
    <t>M-1980 35-09-M01980_C_56366983_56366983</t>
  </si>
  <si>
    <t>12.03.2021 10:43:08</t>
  </si>
  <si>
    <t>12.03.2021 11:17:23</t>
  </si>
  <si>
    <t>DM-2/19 35-29-M00019_48397636 a2b_48400088</t>
  </si>
  <si>
    <t>12.03.2021 10:45:00</t>
  </si>
  <si>
    <t>12.03.2021 11:51:45</t>
  </si>
  <si>
    <t>K-2732 35-04-K02732_E_56394825_56394825</t>
  </si>
  <si>
    <t>12.03.2021 10:45:20</t>
  </si>
  <si>
    <t>12.03.2021 12:42:35</t>
  </si>
  <si>
    <t>SANAYİ TR-7 (DM-10/15) 35-17-M00502_A A01_5761935</t>
  </si>
  <si>
    <t>12.03.2021 10:46:23</t>
  </si>
  <si>
    <t>12.03.2021 11:25:29</t>
  </si>
  <si>
    <t>KARAPINAR İM 45-78-A00002_HatBaşıAyırıcı_53140419 M02_53140419</t>
  </si>
  <si>
    <t>12.03.2021 10:48:25</t>
  </si>
  <si>
    <t>12.03.2021 11:33:21</t>
  </si>
  <si>
    <t>KUŞÇULAR TR-2 35-19-M00519_956676620_956676620</t>
  </si>
  <si>
    <t>12.03.2021 10:49:59</t>
  </si>
  <si>
    <t>12.03.2021 12:27:09</t>
  </si>
  <si>
    <t>ÇUKUROVA KİMYA EML 45-71-M01185_TR-22/14 ÇUKUROVA KİMYA EML M01_72254199</t>
  </si>
  <si>
    <t>12.03.2021 10:50:42</t>
  </si>
  <si>
    <t>12.03.2021 16:00:29</t>
  </si>
  <si>
    <t>TAŞDELEN TR-336 35-19-M00181_95000503498_95000503498</t>
  </si>
  <si>
    <t>12.03.2021 10:56:28</t>
  </si>
  <si>
    <t>12.03.2021 14:33:34</t>
  </si>
  <si>
    <t>L-268 BOZDOĞAN MARKET TRAFO 35-18-L00268_95000542815_95000542815</t>
  </si>
  <si>
    <t>12.03.2021 10:58:09</t>
  </si>
  <si>
    <t>12.03.2021 14:32:22</t>
  </si>
  <si>
    <t>BAŞARAN TR-6 35-31-L00075_35-31-L00075_2351270</t>
  </si>
  <si>
    <t>12.03.2021 11:00:00</t>
  </si>
  <si>
    <t>12.03.2021 15:53:24</t>
  </si>
  <si>
    <t>L-426 ESKİ GARAJ 35-18-L00426_950447948_950447948</t>
  </si>
  <si>
    <t>12.03.2021 11:02:37</t>
  </si>
  <si>
    <t>12.03.2021 23:49:44</t>
  </si>
  <si>
    <t>TR-15 35-15-M00015_950382636_950382636</t>
  </si>
  <si>
    <t>12.03.2021 11:03:54</t>
  </si>
  <si>
    <t>12.03.2021 15:51:31</t>
  </si>
  <si>
    <t>L-226 ARITMA 35-18-L00226_950444578_950444578</t>
  </si>
  <si>
    <t>12.03.2021 11:05:00</t>
  </si>
  <si>
    <t>12.03.2021 11:39:17</t>
  </si>
  <si>
    <t>BAĞYURDU KÖK 35-27-L00239_HatBaşıAyırıcı_53132477 L04_53132477</t>
  </si>
  <si>
    <t>12.03.2021 11:06:47</t>
  </si>
  <si>
    <t>12.03.2021 12:42:02</t>
  </si>
  <si>
    <t>NURİ ERCAN TARIMSAL SULAMA TR-1 45-83-M00732_955180703_955180703</t>
  </si>
  <si>
    <t>12.03.2021 11:12:00</t>
  </si>
  <si>
    <t>12.03.2021 12:58:35</t>
  </si>
  <si>
    <t>K-616 35-01-K00616_911194735_911194735</t>
  </si>
  <si>
    <t>12.03.2021 11:12:35</t>
  </si>
  <si>
    <t>12.03.2021 12:41:36</t>
  </si>
  <si>
    <t>M-1781 35-02-M01781_B_56381895_56381895</t>
  </si>
  <si>
    <t>12.03.2021 11:14:18</t>
  </si>
  <si>
    <t>12.03.2021 16:27:21</t>
  </si>
  <si>
    <t>12.03.2021 11:15:00</t>
  </si>
  <si>
    <t>12.03.2021 13:54:41</t>
  </si>
  <si>
    <t>SARUHANLI TR-33 45-80-M00033_956561904_956561904</t>
  </si>
  <si>
    <t>12.03.2021 11:16:20</t>
  </si>
  <si>
    <t>12.03.2021 12:53:58</t>
  </si>
  <si>
    <t>M-3037(YATIRIM REZERVE) 35-09-M03037_A_56383067_56383067</t>
  </si>
  <si>
    <t>12.03.2021 11:18:00</t>
  </si>
  <si>
    <t>12.03.2021 12:58:40</t>
  </si>
  <si>
    <t>TR-79 DEREKENARI 35-19-L00079_35-19-L00079_2349215</t>
  </si>
  <si>
    <t>12.03.2021 11:18:24</t>
  </si>
  <si>
    <t>12.03.2021 12:15:51</t>
  </si>
  <si>
    <t>BARIŞ KÖK 35-26-M01254_MAYIS LOJİSTİK A.Ş. M04_65964640</t>
  </si>
  <si>
    <t>12.03.2021 11:19:13</t>
  </si>
  <si>
    <t>12.03.2021 12:51:35</t>
  </si>
  <si>
    <t>DEMİRTAŞ TR-1 35-30-M00150_955317041_955317041</t>
  </si>
  <si>
    <t>12.03.2021 11:25:52</t>
  </si>
  <si>
    <t>12.03.2021 17:30:12</t>
  </si>
  <si>
    <t>KEÇİLİKÖY DM-17/2 45-71-M02258_953077609_953077609</t>
  </si>
  <si>
    <t>12.03.2021 11:30:46</t>
  </si>
  <si>
    <t>12.03.2021 12:24:47</t>
  </si>
  <si>
    <t>K-1594 35-01-K01594_910079626_910079626</t>
  </si>
  <si>
    <t>12.03.2021 11:30:50</t>
  </si>
  <si>
    <t>12.03.2021 16:12:34</t>
  </si>
  <si>
    <t>L-326 35-18-L00326_953707016_953707016</t>
  </si>
  <si>
    <t>12.03.2021 11:32:44</t>
  </si>
  <si>
    <t>12.03.2021 19:07:24</t>
  </si>
  <si>
    <t>TİRE TR-14 35-29-L00014_950342018_950342018</t>
  </si>
  <si>
    <t>12.03.2021 11:35:48</t>
  </si>
  <si>
    <t>12.03.2021 14:02:05</t>
  </si>
  <si>
    <t>PAYAMLI M-28 35-25-M00195_95000015667_95000015667</t>
  </si>
  <si>
    <t>12.03.2021 11:38:06</t>
  </si>
  <si>
    <t>12.03.2021 14:00:05</t>
  </si>
  <si>
    <t>TR-105 45-78-L00105_953265604_953265604</t>
  </si>
  <si>
    <t>12.03.2021 11:40:41</t>
  </si>
  <si>
    <t>12.03.2021 13:51:07</t>
  </si>
  <si>
    <t>M-749 KIRIKLAR CEZAEVİ KÖK 35-03-M00749_M-750 CEZAEVİ M01_49932298</t>
  </si>
  <si>
    <t>12.03.2021 11:44:00</t>
  </si>
  <si>
    <t>12.03.2021 13:53:37</t>
  </si>
  <si>
    <t>KARAOĞLANLI TR-1 KÖK 45-71-M00091_60805831_65498115_65498115</t>
  </si>
  <si>
    <t>12.03.2021 11:46:00</t>
  </si>
  <si>
    <t>12.03.2021 12:52:36</t>
  </si>
  <si>
    <t>DM-20/TR09-A 45-71-M02372_953244690_953244690</t>
  </si>
  <si>
    <t>12.03.2021 11:54:31</t>
  </si>
  <si>
    <t>TR-16 35-19-M00016_A_56360830_56360830</t>
  </si>
  <si>
    <t>12.03.2021 12:01:55</t>
  </si>
  <si>
    <t>12.03.2021 13:54:03</t>
  </si>
  <si>
    <t>GÜNEŞLİ TR-15 45-75-M00058_945597971_945597971</t>
  </si>
  <si>
    <t>12.03.2021 12:02:45</t>
  </si>
  <si>
    <t>12.03.2021 15:42:31</t>
  </si>
  <si>
    <t>HALİLBEYLİ DM 35-27-M00620_ESA BİOGAZ KÖK M14_67123794</t>
  </si>
  <si>
    <t>12.03.2021 12:08:28</t>
  </si>
  <si>
    <t>12.03.2021 15:45:01</t>
  </si>
  <si>
    <t>K-1859 35-09-K01859_97667545_97667545</t>
  </si>
  <si>
    <t>12.03.2021 12:16:15</t>
  </si>
  <si>
    <t>12.03.2021 19:24:19</t>
  </si>
  <si>
    <t>DEMİRKÖPRÜ TM 45-78-A00005_SALİHLİ ŞEHİR ( DEMİRKÖPRÜ-1) M04_2096294</t>
  </si>
  <si>
    <t>12.03.2021 12:17:00</t>
  </si>
  <si>
    <t>12.03.2021 16:42:01</t>
  </si>
  <si>
    <t>TR-170 35-15-M00412_95000461656_95000461656</t>
  </si>
  <si>
    <t>12.03.2021 12:17:07</t>
  </si>
  <si>
    <t>12.03.2021 14:42:10</t>
  </si>
  <si>
    <t>K-550 35-01-K00550_35-01-K00550_2347804</t>
  </si>
  <si>
    <t>12.03.2021 12:18:43</t>
  </si>
  <si>
    <t>12.03.2021 13:12:00</t>
  </si>
  <si>
    <t>M-442 35-02-M00442_HatBaşıAyırıcı_53137641 M04_53137641</t>
  </si>
  <si>
    <t>12.03.2021 12:24:57</t>
  </si>
  <si>
    <t>12.03.2021 13:53:17</t>
  </si>
  <si>
    <t>12.03.2021 12:25:46</t>
  </si>
  <si>
    <t>12.03.2021 14:54:17</t>
  </si>
  <si>
    <t>12.03.2021 12:27:00</t>
  </si>
  <si>
    <t>12.03.2021 18:26:16</t>
  </si>
  <si>
    <t>K-4238 35-07-K04238_A_56383217_56383217</t>
  </si>
  <si>
    <t>12.03.2021 12:30:00</t>
  </si>
  <si>
    <t>12.03.2021 13:43:05</t>
  </si>
  <si>
    <t>DM-2/2 35-28-M00128_953384516_953384516</t>
  </si>
  <si>
    <t>12.03.2021 12:35:30</t>
  </si>
  <si>
    <t>12.03.2021 22:29:26</t>
  </si>
  <si>
    <t>TR-11/9B 45-71-M01981_A_56365191_56365191</t>
  </si>
  <si>
    <t>12.03.2021 12:40:39</t>
  </si>
  <si>
    <t>12.03.2021 15:01:55</t>
  </si>
  <si>
    <t>EKİZLER TR-1 35-16-M00094_B_56400036_56400036</t>
  </si>
  <si>
    <t>12.03.2021 12:43:00</t>
  </si>
  <si>
    <t>12.03.2021 14:29:07</t>
  </si>
  <si>
    <t>KARABURUN TR-1/9 35-21-L00024_953358565_953358565</t>
  </si>
  <si>
    <t>12.03.2021 12:44:33</t>
  </si>
  <si>
    <t>12.03.2021 17:35:44</t>
  </si>
  <si>
    <t>DEMİRCİLİ TR-2 35-19-M00212_11399101_56377760_56377760</t>
  </si>
  <si>
    <t>12.03.2021 12:48:10</t>
  </si>
  <si>
    <t>12.03.2021 21:34:25</t>
  </si>
  <si>
    <t>12.03.2021 12:50:03</t>
  </si>
  <si>
    <t>12.03.2021 13:26:11</t>
  </si>
  <si>
    <t>DM-1/TR-9 URLA 35-19-M00467_DM-1/10 M02_49814946</t>
  </si>
  <si>
    <t>12.03.2021 12:52:43</t>
  </si>
  <si>
    <t>12.03.2021 13:06:00</t>
  </si>
  <si>
    <t>KAVAKDERE DM 35-14-M00339_KAVAKDERE KÖY M08_65666754</t>
  </si>
  <si>
    <t>12.03.2021 13:31:00</t>
  </si>
  <si>
    <t>M-1281 35-02-M01281__72373062_72373062</t>
  </si>
  <si>
    <t>12.03.2021 12:57:09</t>
  </si>
  <si>
    <t>12.03.2021 14:49:59</t>
  </si>
  <si>
    <t>KARAOBA MERKEZ TR-1 35-32-L00061_946414424_946414424</t>
  </si>
  <si>
    <t>12.03.2021 13:05:43</t>
  </si>
  <si>
    <t>12.03.2021 14:17:13</t>
  </si>
  <si>
    <t>YENİ FOÇA TR-27 35-23-M00027_950413945_950413945</t>
  </si>
  <si>
    <t>12.03.2021 13:07:00</t>
  </si>
  <si>
    <t>12.03.2021 13:49:00</t>
  </si>
  <si>
    <t>L-306 35-18-L00306_950446530_950446530</t>
  </si>
  <si>
    <t>12.03.2021 13:07:18</t>
  </si>
  <si>
    <t>12.03.2021 15:58:23</t>
  </si>
  <si>
    <t>ARPALIK TARIMSAL SULAMA TR-5 45-83-M00342_45-83-M00342_2359578</t>
  </si>
  <si>
    <t>12.03.2021 13:08:00</t>
  </si>
  <si>
    <t>12.03.2021 14:51:32</t>
  </si>
  <si>
    <t>TR-256(DM-2/8) 35-19-L00256_B B01_5797729</t>
  </si>
  <si>
    <t>12.03.2021 13:08:30</t>
  </si>
  <si>
    <t>12.03.2021 20:28:02</t>
  </si>
  <si>
    <t>BAYIRLI TR-2 35-15-L00332_35-15-L00332_2365865</t>
  </si>
  <si>
    <t>12.03.2021 13:14:54</t>
  </si>
  <si>
    <t>12.03.2021 18:06:58</t>
  </si>
  <si>
    <t>AKÖREN TR-19 KÖK 45-78-M00974_HatBaşıAyırıcı_53139511 M04_53139511</t>
  </si>
  <si>
    <t>12.03.2021 13:15:32</t>
  </si>
  <si>
    <t>12.03.2021 19:25:35</t>
  </si>
  <si>
    <t>L-129 35-18-L00129_95000022694_95000022694</t>
  </si>
  <si>
    <t>12.03.2021 13:17:14</t>
  </si>
  <si>
    <t>12.03.2021 17:50:20</t>
  </si>
  <si>
    <t>12.03.2021 13:21:13</t>
  </si>
  <si>
    <t>12.03.2021 14:03:48</t>
  </si>
  <si>
    <t>KUŞÇULAR TR-1 35-19-M00213_10390278_56373291_56373291</t>
  </si>
  <si>
    <t>12.03.2021 13:28:00</t>
  </si>
  <si>
    <t>12.03.2021 19:18:51</t>
  </si>
  <si>
    <t>L-226 ARITMA 35-18-L00226_D b1b_5950381</t>
  </si>
  <si>
    <t>12.03.2021 17:47:36</t>
  </si>
  <si>
    <t>ÇAMÖNÜ TR-10 35-22-M00171_955278064_955278064</t>
  </si>
  <si>
    <t>12.03.2021 13:36:21</t>
  </si>
  <si>
    <t>12.03.2021 14:26:42</t>
  </si>
  <si>
    <t>KUŞÇULAR TR-2 35-19-M00519_95000093014_95000093014</t>
  </si>
  <si>
    <t>12.03.2021 13:42:35</t>
  </si>
  <si>
    <t>12.03.2021 18:14:06</t>
  </si>
  <si>
    <t>M-1297 35-02-M01297_A_56378267_56378267</t>
  </si>
  <si>
    <t>12.03.2021 13:43:10</t>
  </si>
  <si>
    <t>12.03.2021 14:51:27</t>
  </si>
  <si>
    <t>BOSTANLI KÜME EVLERİ TR-3 45-83-M00692_95000456964_95000456964</t>
  </si>
  <si>
    <t>12.03.2021 13:43:56</t>
  </si>
  <si>
    <t>12.03.2021 15:31:30</t>
  </si>
  <si>
    <t>TİRE TR-15/A 35-29-L00022_950330753_950330753</t>
  </si>
  <si>
    <t>12.03.2021 13:46:19</t>
  </si>
  <si>
    <t>TR-172 45-78-M00172_953258310_953258310</t>
  </si>
  <si>
    <t>12.03.2021 13:47:30</t>
  </si>
  <si>
    <t>12.03.2021 15:58:32</t>
  </si>
  <si>
    <t>TR-15 35-32-L00015_946411967_946411967</t>
  </si>
  <si>
    <t>12.03.2021 13:48:45</t>
  </si>
  <si>
    <t>12.03.2021 15:46:25</t>
  </si>
  <si>
    <t>ÜÇPINAR DM 45-71-M00183_ESKİ ÜÇPINAR M11_72249517</t>
  </si>
  <si>
    <t>12.03.2021 13:52:47</t>
  </si>
  <si>
    <t>12.03.2021 14:15:58</t>
  </si>
  <si>
    <t>K-1091 35-04-K01091_99107209_99107209</t>
  </si>
  <si>
    <t>12.03.2021 13:58:12</t>
  </si>
  <si>
    <t>12.03.2021 14:46:09</t>
  </si>
  <si>
    <t>K-917 35-01-K00917_911223270_911223270</t>
  </si>
  <si>
    <t>12.03.2021 14:04:56</t>
  </si>
  <si>
    <t>12.03.2021 21:49:15</t>
  </si>
  <si>
    <t>TR-3 TAVSU 35-19-L00003_C_56394532_56394532</t>
  </si>
  <si>
    <t>12.03.2021 14:07:47</t>
  </si>
  <si>
    <t>12.03.2021 22:29:17</t>
  </si>
  <si>
    <t>ORTAKÖY TR-2 45-71-M01731_45-71-M01731_2370348</t>
  </si>
  <si>
    <t>12.03.2021 14:10:43</t>
  </si>
  <si>
    <t>12.03.2021 17:07:00</t>
  </si>
  <si>
    <t>TÜRKELLİ TR-2 35-28-M00463_953370254_953370254</t>
  </si>
  <si>
    <t>12.03.2021 14:12:15</t>
  </si>
  <si>
    <t>12.03.2021 17:54:54</t>
  </si>
  <si>
    <t>ŞEHİTLER TR-2 35-26-L00162_35-26-L00162_2357910</t>
  </si>
  <si>
    <t>12.03.2021 14:13:23</t>
  </si>
  <si>
    <t>12.03.2021 14:47:39</t>
  </si>
  <si>
    <t>GÜLBAHÇE TR-4 35-19-L00144_956678803_956678803</t>
  </si>
  <si>
    <t>12.03.2021 14:19:50</t>
  </si>
  <si>
    <t>12.03.2021 19:12:31</t>
  </si>
  <si>
    <t>SARUHANLI TR-15 45-80-M00015_956558603_956558603</t>
  </si>
  <si>
    <t>12.03.2021 14:19:51</t>
  </si>
  <si>
    <t>12.03.2021 15:59:48</t>
  </si>
  <si>
    <t>TÜRKELLİ TR-1 35-28-M00462_953370290_953370290</t>
  </si>
  <si>
    <t>12.03.2021 14:22:00</t>
  </si>
  <si>
    <t>12.03.2021 17:24:27</t>
  </si>
  <si>
    <t>BÜNYAN OSMANİYE TR-2 45-72-L00445_956529769_956529769</t>
  </si>
  <si>
    <t>12.03.2021 14:25:16</t>
  </si>
  <si>
    <t>12.03.2021 15:32:55</t>
  </si>
  <si>
    <t>12.03.2021 14:25:40</t>
  </si>
  <si>
    <t>12.03.2021 16:38:23</t>
  </si>
  <si>
    <t>DEĞİRMENDERE TR-2 35-22-M00198_955264863_955264863</t>
  </si>
  <si>
    <t>12.03.2021 14:26:10</t>
  </si>
  <si>
    <t>12.03.2021 14:55:54</t>
  </si>
  <si>
    <t>KARABURUN TR-2 35-21-L00014_953368058_953368058</t>
  </si>
  <si>
    <t>12.03.2021 14:30:00</t>
  </si>
  <si>
    <t>YUKARI KIZILCA TR-3 35-27-L00053_A_56405960_56405960</t>
  </si>
  <si>
    <t>12.03.2021 14:39:22</t>
  </si>
  <si>
    <t>12.03.2021 20:14:56</t>
  </si>
  <si>
    <t>TEPECİK KÖPRÜ DM 35-14-M00332_TAŞKENT DM-1 (DOĞANBEY-1 H.H. 477 SOL DEVRE) M15_49833795</t>
  </si>
  <si>
    <t>12.03.2021 14:41:00</t>
  </si>
  <si>
    <t>12.03.2021 15:50:00</t>
  </si>
  <si>
    <t>12.03.2021 14:43:23</t>
  </si>
  <si>
    <t>12.03.2021 15:08:00</t>
  </si>
  <si>
    <t>M-1154 35-03-M01154_35-03-M01154_41950191</t>
  </si>
  <si>
    <t>12.03.2021 14:44:55</t>
  </si>
  <si>
    <t>12.03.2021 15:22:29</t>
  </si>
  <si>
    <t>12.03.2021 14:46:18</t>
  </si>
  <si>
    <t>12.03.2021 23:15:04</t>
  </si>
  <si>
    <t>12.03.2021 14:51:09</t>
  </si>
  <si>
    <t>12.03.2021 16:04:12</t>
  </si>
  <si>
    <t>12.03.2021 14:55:52</t>
  </si>
  <si>
    <t>12.03.2021 19:28:15</t>
  </si>
  <si>
    <t>BAĞARASI TR-12 35-23-M00181_42067217_56357399_56357399</t>
  </si>
  <si>
    <t>12.03.2021 15:01:36</t>
  </si>
  <si>
    <t>12.03.2021 16:53:56</t>
  </si>
  <si>
    <t>12.03.2021 15:02:00</t>
  </si>
  <si>
    <t>12.03.2021 16:07:52</t>
  </si>
  <si>
    <t>M-470 35-17-M00470_950307601_950307601</t>
  </si>
  <si>
    <t>13.03.2021 20:50:01</t>
  </si>
  <si>
    <t>DUMANLAR KÖK 45-81-M00044_HatBaşıAyırıcı_53136023 M03_53136023</t>
  </si>
  <si>
    <t>12.03.2021 15:05:04</t>
  </si>
  <si>
    <t>12.03.2021 17:38:38</t>
  </si>
  <si>
    <t>İM-2/TR-21 SIĞACIK 35-14-L00301_95000628121_95000628121</t>
  </si>
  <si>
    <t>12.03.2021 15:07:00</t>
  </si>
  <si>
    <t>12.03.2021 15:11:42</t>
  </si>
  <si>
    <t>TR-72 35-16-L00072_953347713_953347713</t>
  </si>
  <si>
    <t>12.03.2021 15:10:21</t>
  </si>
  <si>
    <t>12.03.2021 16:30:09</t>
  </si>
  <si>
    <t>EMİRHACILI TR-2 45-78-L00606_45-78-L00606_2351950</t>
  </si>
  <si>
    <t>12.03.2021 15:12:13</t>
  </si>
  <si>
    <t>12.03.2021 15:42:20</t>
  </si>
  <si>
    <t>TR-97 MENTEŞ YOLU 35-19-L00097_6408087_56354486_56354486</t>
  </si>
  <si>
    <t>12.03.2021 15:18:10</t>
  </si>
  <si>
    <t>12.03.2021 21:29:27</t>
  </si>
  <si>
    <t>M-79(YATIRIM REZERVE) 35-14-M00079_972016074_972016074</t>
  </si>
  <si>
    <t>12.03.2021 15:24:43</t>
  </si>
  <si>
    <t>12.03.2021 17:44:47</t>
  </si>
  <si>
    <t>ZEYTİNALANI  TR-117 35-19-L00117_956695345_956695345</t>
  </si>
  <si>
    <t>12.03.2021 15:26:35</t>
  </si>
  <si>
    <t>12.03.2021 17:11:36</t>
  </si>
  <si>
    <t>YENİ ŞAKRAN TR-6 35-17-M00206_965963756_965963756</t>
  </si>
  <si>
    <t>12.03.2021 15:29:49</t>
  </si>
  <si>
    <t>12.03.2021 17:42:15</t>
  </si>
  <si>
    <t>12.03.2021 15:34:01</t>
  </si>
  <si>
    <t>12.03.2021 17:35:18</t>
  </si>
  <si>
    <t>ÜRKMEZ DM-3 (ÜRKMEZ M-6) 35-25-M00145_7532160_56376993_56376993</t>
  </si>
  <si>
    <t>12.03.2021 15:43:00</t>
  </si>
  <si>
    <t>12.03.2021 17:49:26</t>
  </si>
  <si>
    <t>K-4375 35-04-K04375_35-04-K04375_66946970</t>
  </si>
  <si>
    <t>12.03.2021 15:45:28</t>
  </si>
  <si>
    <t>12.03.2021 16:57:35</t>
  </si>
  <si>
    <t>DM-2/03 45-71-M00166_B b2b_45193510</t>
  </si>
  <si>
    <t>12.03.2021 15:47:09</t>
  </si>
  <si>
    <t>12.03.2021 18:03:15</t>
  </si>
  <si>
    <t>GÜLKENT TR-5 35-30-M00228_93533021_93533021</t>
  </si>
  <si>
    <t>12.03.2021 15:50:23</t>
  </si>
  <si>
    <t>12.03.2021 17:59:27</t>
  </si>
  <si>
    <t>KİLLİK TR-10 45-73-M00850_945642869_945642869</t>
  </si>
  <si>
    <t>12.03.2021 15:55:56</t>
  </si>
  <si>
    <t>12.03.2021 18:16:54</t>
  </si>
  <si>
    <t>L-113 OVACIK 35-18-L00113_950439311_950439311</t>
  </si>
  <si>
    <t>12.03.2021 15:58:50</t>
  </si>
  <si>
    <t>13.03.2021 00:00:14</t>
  </si>
  <si>
    <t>KARAORMAN TR-1 35-28-M00263_953375278_953375278</t>
  </si>
  <si>
    <t>12.03.2021 16:00:04</t>
  </si>
  <si>
    <t>12.03.2021 18:31:05</t>
  </si>
  <si>
    <t>L-68 EROL UĞUR SİTESİ 35-14-L00068_95000110238_95000110238</t>
  </si>
  <si>
    <t>12.03.2021 16:02:24</t>
  </si>
  <si>
    <t>12.03.2021 18:00:49</t>
  </si>
  <si>
    <t>TR-38 TARIMSAL SULAMA 45-80-M01038_45-80-M01038_2358174</t>
  </si>
  <si>
    <t>12.03.2021 16:08:43</t>
  </si>
  <si>
    <t>12.03.2021 18:29:54</t>
  </si>
  <si>
    <t>DM-3/09 (YAYLA KABİN) 45-71-M00120_C c1b_45180309</t>
  </si>
  <si>
    <t>12.03.2021 16:11:00</t>
  </si>
  <si>
    <t>12.03.2021 17:26:56</t>
  </si>
  <si>
    <t>YENİFOÇA TR-20 35-23-M00020_35-23-M00020_76459099</t>
  </si>
  <si>
    <t>12.03.2021 16:16:08</t>
  </si>
  <si>
    <t>12.03.2021 18:46:07</t>
  </si>
  <si>
    <t>DM-5/TR-13 35-26-M01287_956629339_956629339</t>
  </si>
  <si>
    <t>12.03.2021 16:16:59</t>
  </si>
  <si>
    <t>12.03.2021 16:59:23</t>
  </si>
  <si>
    <t>ŞAHYAR TR-4 45-73-M00193_945665437_945665437</t>
  </si>
  <si>
    <t>12.03.2021 16:20:12</t>
  </si>
  <si>
    <t>12.03.2021 17:14:22</t>
  </si>
  <si>
    <t>DM-1/38 45-71-M00050_953242815_953242815</t>
  </si>
  <si>
    <t>12.03.2021 16:20:13</t>
  </si>
  <si>
    <t>12.03.2021 20:12:58</t>
  </si>
  <si>
    <t>BÖLCEK DM 35-16-M00153_BÖLCEK M01_72045026</t>
  </si>
  <si>
    <t>12.03.2021 16:20:25</t>
  </si>
  <si>
    <t>12.03.2021 16:22:00</t>
  </si>
  <si>
    <t>ARMUTLU TR-5 35-27-L00005_912768024_912768024</t>
  </si>
  <si>
    <t>12.03.2021 16:21:53</t>
  </si>
  <si>
    <t>12.03.2021 20:14:06</t>
  </si>
  <si>
    <t>PELİTALAN TR-4 45-71-M02219_953246700_953246700</t>
  </si>
  <si>
    <t>12.03.2021 16:26:53</t>
  </si>
  <si>
    <t>12.03.2021 19:52:18</t>
  </si>
  <si>
    <t>PAYAMLI M-28 35-25-M00195_956645022_956645022</t>
  </si>
  <si>
    <t>12.03.2021 16:33:39</t>
  </si>
  <si>
    <t>12.03.2021 17:57:50</t>
  </si>
  <si>
    <t>ULUKENT DM-3/34 35-28-M00034_953382807_953382807</t>
  </si>
  <si>
    <t>12.03.2021 16:38:00</t>
  </si>
  <si>
    <t>12.03.2021 17:14:09</t>
  </si>
  <si>
    <t>K-2324 35-01-K02324_E_56368398_56368398</t>
  </si>
  <si>
    <t>12.03.2021 16:40:52</t>
  </si>
  <si>
    <t>12.03.2021 17:07:56</t>
  </si>
  <si>
    <t>L-283 35-18-L00283_10859528_56372298_56372298</t>
  </si>
  <si>
    <t>12.03.2021 16:43:43</t>
  </si>
  <si>
    <t>13.03.2021 00:44:56</t>
  </si>
  <si>
    <t>BANKSİS TR-1 35-14-M00363_956648099_956648099</t>
  </si>
  <si>
    <t>12.03.2021 16:53:10</t>
  </si>
  <si>
    <t>12.03.2021 18:18:57</t>
  </si>
  <si>
    <t>KİPA DM 35-26-M00283_LA ŞARAP İDOL ÇIKIŞI M06_66064687</t>
  </si>
  <si>
    <t>12.03.2021 16:53:29</t>
  </si>
  <si>
    <t>12.03.2021 17:21:08</t>
  </si>
  <si>
    <t>DEMİRKÖPRÜ TM 45-78-A00005_KULA M05_2329518</t>
  </si>
  <si>
    <t>12.03.2021 16:55:35</t>
  </si>
  <si>
    <t>12.03.2021 17:03:56</t>
  </si>
  <si>
    <t>12.03.2021 16:55:46</t>
  </si>
  <si>
    <t>12.03.2021 18:25:26</t>
  </si>
  <si>
    <t>KARABURUN TR-2 35-21-L00014_953367900_953367900</t>
  </si>
  <si>
    <t>12.03.2021 16:56:01</t>
  </si>
  <si>
    <t>12.03.2021 23:40:02</t>
  </si>
  <si>
    <t>M-1104 35-03-M01104_C_56363266_56363266</t>
  </si>
  <si>
    <t>12.03.2021 16:58:18</t>
  </si>
  <si>
    <t>12.03.2021 17:38:26</t>
  </si>
  <si>
    <t>OĞULDURUK TR-1 45-75-M00185_945609897_945609897</t>
  </si>
  <si>
    <t>12.03.2021 17:00:36</t>
  </si>
  <si>
    <t>12.03.2021 20:12:54</t>
  </si>
  <si>
    <t>KARABURÇ MERKEZ TR-1 35-31-L00265_956579881_956579881</t>
  </si>
  <si>
    <t>12.03.2021 17:03:07</t>
  </si>
  <si>
    <t>12.03.2021 17:38:49</t>
  </si>
  <si>
    <t>GERÇEKLİ TR-1 35-15-L00650_950374656_950374656</t>
  </si>
  <si>
    <t>12.03.2021 17:06:22</t>
  </si>
  <si>
    <t>12.03.2021 22:17:20</t>
  </si>
  <si>
    <t>MORDOĞAN TR-26 35-21-L00209_953368626_953368626</t>
  </si>
  <si>
    <t>12.03.2021 17:12:09</t>
  </si>
  <si>
    <t>12.03.2021 20:02:42</t>
  </si>
  <si>
    <t>KABAAĞAÇKIRAN TR-1 45-72-L00266_DIREK TIPI TRAFO HUCRESI H01_2107948</t>
  </si>
  <si>
    <t>12.03.2021 17:20:33</t>
  </si>
  <si>
    <t>12.03.2021 18:39:31</t>
  </si>
  <si>
    <t>K-2732 35-04-K02732_F_56362374_56362374</t>
  </si>
  <si>
    <t>12.03.2021 17:23:07</t>
  </si>
  <si>
    <t>12.03.2021 19:22:23</t>
  </si>
  <si>
    <t>TOYGAR KÖK 45-73-M00166_TOYGAR ÇIKIŞ M01_66715045</t>
  </si>
  <si>
    <t>12.03.2021 17:26:53</t>
  </si>
  <si>
    <t>12.03.2021 17:27:35</t>
  </si>
  <si>
    <t>YENİKÖY TR-1 45-71-M01046_B_56353009_56353009</t>
  </si>
  <si>
    <t>12.03.2021 17:29:02</t>
  </si>
  <si>
    <t>12.03.2021 20:29:03</t>
  </si>
  <si>
    <t>DEMİRKÖPRÜ TM 45-78-A00005_HatBaşıAyırıcı_53139846 M05_53139846</t>
  </si>
  <si>
    <t>12.03.2021 17:33:00</t>
  </si>
  <si>
    <t>12.03.2021 23:07:00</t>
  </si>
  <si>
    <t>K-1483 35-04-K01483_913722550_913722550</t>
  </si>
  <si>
    <t>12.03.2021 17:39:44</t>
  </si>
  <si>
    <t>12.03.2021 21:27:55</t>
  </si>
  <si>
    <t>M-1624 35-02-M01624_93536104_93536104</t>
  </si>
  <si>
    <t>12.03.2021 17:46:11</t>
  </si>
  <si>
    <t>12.03.2021 19:12:30</t>
  </si>
  <si>
    <t>K-1594 35-01-K01594_98203898_98203898</t>
  </si>
  <si>
    <t>12.03.2021 17:46:29</t>
  </si>
  <si>
    <t>13.03.2021 06:19:07</t>
  </si>
  <si>
    <t>YENİ ŞAKRAN TR-3 35-17-M00203_35-17-M00203_2375353</t>
  </si>
  <si>
    <t>12.03.2021 17:48:53</t>
  </si>
  <si>
    <t>12.03.2021 18:11:01</t>
  </si>
  <si>
    <t>AHMETLİ TR-11 45-84-L00011_955179732_955179732</t>
  </si>
  <si>
    <t>12.03.2021 17:50:52</t>
  </si>
  <si>
    <t>12.03.2021 18:23:43</t>
  </si>
  <si>
    <t>İLYASLAR KÖK 45-76-M00048_İLYASLAR M02_72213069</t>
  </si>
  <si>
    <t>12.03.2021 17:51:13</t>
  </si>
  <si>
    <t>12.03.2021 18:20:17</t>
  </si>
  <si>
    <t>M-2846 35-03-M02846_M-2845 M02_72156317</t>
  </si>
  <si>
    <t>12.03.2021 17:51:33</t>
  </si>
  <si>
    <t>12.03.2021 21:18:11</t>
  </si>
  <si>
    <t>TR-22 35-15-M00022_95000499295_95000499295</t>
  </si>
  <si>
    <t>12.03.2021 17:54:44</t>
  </si>
  <si>
    <t>12.03.2021 23:46:33</t>
  </si>
  <si>
    <t>ESKİOBA TR-1 35-29-L00144_950338904_950338904</t>
  </si>
  <si>
    <t>12.03.2021 18:04:14</t>
  </si>
  <si>
    <t>12.03.2021 19:58:06</t>
  </si>
  <si>
    <t>12.03.2021 18:07:46</t>
  </si>
  <si>
    <t>12.03.2021 21:39:58</t>
  </si>
  <si>
    <t>SOMA TR-3/2 45-82-M00083_A_56385103_56385103</t>
  </si>
  <si>
    <t>12.03.2021 18:19:49</t>
  </si>
  <si>
    <t>12.03.2021 19:35:24</t>
  </si>
  <si>
    <t>12.03.2021 18:20:10</t>
  </si>
  <si>
    <t>12.03.2021 20:27:39</t>
  </si>
  <si>
    <t>TR-1-5/11 (YANIKKAVAK MERKEZ) 35-20-L00056_955211067_955211067</t>
  </si>
  <si>
    <t>12.03.2021 18:21:54</t>
  </si>
  <si>
    <t>12.03.2021 19:43:16</t>
  </si>
  <si>
    <t>M-2177 35-01-M02177_B_56355319_56355319</t>
  </si>
  <si>
    <t>12.03.2021 18:22:08</t>
  </si>
  <si>
    <t>12.03.2021 20:02:53</t>
  </si>
  <si>
    <t>ÇINARDİBİ TR-7 35-20-M00074_955197215_955197215</t>
  </si>
  <si>
    <t>12.03.2021 18:27:33</t>
  </si>
  <si>
    <t>12.03.2021 22:14:26</t>
  </si>
  <si>
    <t>YENİ ŞAKRAN TR-13 35-17-M00213_D_56355016_56355016</t>
  </si>
  <si>
    <t>12.03.2021 18:28:21</t>
  </si>
  <si>
    <t>12.03.2021 20:01:32</t>
  </si>
  <si>
    <t>TR-110 45-78-L00110_953259764_953259764</t>
  </si>
  <si>
    <t>12.03.2021 18:30:39</t>
  </si>
  <si>
    <t>12.03.2021 19:03:46</t>
  </si>
  <si>
    <t>L-300 DM 35-18-L00300_7841384_56368114_56368114</t>
  </si>
  <si>
    <t>12.03.2021 18:32:43</t>
  </si>
  <si>
    <t>12.03.2021 21:25:36</t>
  </si>
  <si>
    <t>TR-79 İ.EKİNCİOĞLU GRB. 35-15-M00079_35-15-M00079_2365994</t>
  </si>
  <si>
    <t>12.03.2021 18:35:19</t>
  </si>
  <si>
    <t>12.03.2021 21:03:55</t>
  </si>
  <si>
    <t>AKPINAR TR-3 (GİRNE) 35-31-L00303_956572573_956572573</t>
  </si>
  <si>
    <t>12.03.2021 18:39:58</t>
  </si>
  <si>
    <t>12.03.2021 20:19:29</t>
  </si>
  <si>
    <t>TR-256(DM-2/8) 35-19-L00256_956678146_956678146</t>
  </si>
  <si>
    <t>12.03.2021 18:40:07</t>
  </si>
  <si>
    <t>12.03.2021 20:46:18</t>
  </si>
  <si>
    <t>DM-8/3 45-73-M00095_B b6_45087550</t>
  </si>
  <si>
    <t>12.03.2021 18:40:47</t>
  </si>
  <si>
    <t>12.03.2021 20:17:19</t>
  </si>
  <si>
    <t>12.03.2021 18:41:06</t>
  </si>
  <si>
    <t>12.03.2021 19:04:55</t>
  </si>
  <si>
    <t>L-94 ULAMIŞ OVA SULAMA 35-14-L00094_35-14-L00094_2361220</t>
  </si>
  <si>
    <t>12.03.2021 18:42:43</t>
  </si>
  <si>
    <t>12.03.2021 19:56:08</t>
  </si>
  <si>
    <t>TR-49 EGELİ 35-19-L00049_956696591_956696591</t>
  </si>
  <si>
    <t>12.03.2021 18:51:05</t>
  </si>
  <si>
    <t>13.03.2021 00:19:17</t>
  </si>
  <si>
    <t>12.03.2021 18:54:25</t>
  </si>
  <si>
    <t>12.03.2021 19:41:00</t>
  </si>
  <si>
    <t>AZİZ ÇELİKDOĞAN TARIMSAL SULAMA TR-1 45-83-M00345_45-83-M00345_2347591</t>
  </si>
  <si>
    <t>12.03.2021 18:55:41</t>
  </si>
  <si>
    <t>TR-79 DEREKENARI 35-19-L00079_956667426_956667426</t>
  </si>
  <si>
    <t>12.03.2021 19:01:27</t>
  </si>
  <si>
    <t>12.03.2021 21:26:27</t>
  </si>
  <si>
    <t>TR-256(DM-2/8) 35-19-L00256_956665806_956665806</t>
  </si>
  <si>
    <t>12.03.2021 19:01:55</t>
  </si>
  <si>
    <t>12.03.2021 20:51:08</t>
  </si>
  <si>
    <t>TR-1/41 45-72-M00041_C_56407075_56407075</t>
  </si>
  <si>
    <t>12.03.2021 19:03:10</t>
  </si>
  <si>
    <t>12.03.2021 20:44:53</t>
  </si>
  <si>
    <t>DM01-TR06 35-27-M00006_95000164641_95000164641</t>
  </si>
  <si>
    <t>12.03.2021 19:04:33</t>
  </si>
  <si>
    <t>12.03.2021 21:36:03</t>
  </si>
  <si>
    <t>TR-159 ZEYTİNALANI 35-19-L00159_35-19-L00159_72150738</t>
  </si>
  <si>
    <t>12.03.2021 19:04:51</t>
  </si>
  <si>
    <t>12.03.2021 19:47:50</t>
  </si>
  <si>
    <t>L-247 35-18-L00247_950440936_950440936</t>
  </si>
  <si>
    <t>12.03.2021 19:10:00</t>
  </si>
  <si>
    <t>12.03.2021 20:29:40</t>
  </si>
  <si>
    <t>AHMETLİ TR-13 MANDIRA 45-84-L00013_B_56384886_56384886</t>
  </si>
  <si>
    <t>12.03.2021 19:12:05</t>
  </si>
  <si>
    <t>12.03.2021 20:50:23</t>
  </si>
  <si>
    <t>KIRKAĞAÇ TR-6 45-76-M00006_A_65509871_65509871</t>
  </si>
  <si>
    <t>12.03.2021 19:12:39</t>
  </si>
  <si>
    <t>12.03.2021 21:46:29</t>
  </si>
  <si>
    <t>TR-34 35-30-L00034_955329420_955329420</t>
  </si>
  <si>
    <t>12.03.2021 19:13:50</t>
  </si>
  <si>
    <t>12.03.2021 23:05:40</t>
  </si>
  <si>
    <t>ÇITAK TR-2 35-17-M00450_950305155_950305155</t>
  </si>
  <si>
    <t>12.03.2021 19:16:27</t>
  </si>
  <si>
    <t>12.03.2021 21:01:32</t>
  </si>
  <si>
    <t>DM-14/3A 45-71-M02249_953200393_953200393</t>
  </si>
  <si>
    <t>12.03.2021 19:20:54</t>
  </si>
  <si>
    <t>12.03.2021 20:44:24</t>
  </si>
  <si>
    <t>KARAYAĞCI TR-1 45-72-L00861_C_56404031_56404031</t>
  </si>
  <si>
    <t>12.03.2021 19:25:24</t>
  </si>
  <si>
    <t>12.03.2021 21:39:01</t>
  </si>
  <si>
    <t>12.03.2021 19:29:23</t>
  </si>
  <si>
    <t>12.03.2021 20:24:56</t>
  </si>
  <si>
    <t>ARMUTLU DM-2/TR-28 (ESKİ TR-2) 35-27-L00002_99105249_99105249</t>
  </si>
  <si>
    <t>12.03.2021 19:30:48</t>
  </si>
  <si>
    <t>12.03.2021 22:44:33</t>
  </si>
  <si>
    <t>12.03.2021 19:31:46</t>
  </si>
  <si>
    <t>12.03.2021 21:30:31</t>
  </si>
  <si>
    <t>TR-74 35-19-L00074_956667085_956667085</t>
  </si>
  <si>
    <t>12.03.2021 19:33:42</t>
  </si>
  <si>
    <t>13.03.2021 01:26:04</t>
  </si>
  <si>
    <t>TR-89 35-16-L00089_953332471_953332471</t>
  </si>
  <si>
    <t>12.03.2021 19:33:43</t>
  </si>
  <si>
    <t>12.03.2021 21:14:23</t>
  </si>
  <si>
    <t>M-2177 35-01-M02177_A_56374011_56374011</t>
  </si>
  <si>
    <t>12.03.2021 19:33:51</t>
  </si>
  <si>
    <t>12.03.2021 20:06:07</t>
  </si>
  <si>
    <t>12.03.2021 19:41:06</t>
  </si>
  <si>
    <t>12.03.2021 20:24:03</t>
  </si>
  <si>
    <t>TR-10 35-22-M00010_955260280_955260280</t>
  </si>
  <si>
    <t>12.03.2021 19:42:35</t>
  </si>
  <si>
    <t>12.03.2021 22:35:26</t>
  </si>
  <si>
    <t>K-1871 35-09-K01871_35-09-K01871_47240120</t>
  </si>
  <si>
    <t>AG Kademe Ayarı</t>
  </si>
  <si>
    <t>12.03.2021 19:52:43</t>
  </si>
  <si>
    <t>12.03.2021 20:22:52</t>
  </si>
  <si>
    <t>GÜLBAHÇE TR-4 35-19-L00144_DIREK TIPI TRAFO HUCRESI H01_2079385</t>
  </si>
  <si>
    <t>12.03.2021 19:54:23</t>
  </si>
  <si>
    <t>12.03.2021 20:17:00</t>
  </si>
  <si>
    <t>EĞLENHOCA TR-3 35-21-L00120_953361009_953361009</t>
  </si>
  <si>
    <t>12.03.2021 19:54:32</t>
  </si>
  <si>
    <t>12.03.2021 21:30:02</t>
  </si>
  <si>
    <t>TR-2/6 45-72-L00006_956496287_956496287</t>
  </si>
  <si>
    <t>12.03.2021 20:02:01</t>
  </si>
  <si>
    <t>12.03.2021 21:19:34</t>
  </si>
  <si>
    <t>TR-63(DM-12/14) 45-78-M00063_953258141_953258141</t>
  </si>
  <si>
    <t>12.03.2021 20:07:03</t>
  </si>
  <si>
    <t>12.03.2021 20:43:01</t>
  </si>
  <si>
    <t>M-1499 35-02-M01499_910354467_910354467</t>
  </si>
  <si>
    <t>12.03.2021 20:10:39</t>
  </si>
  <si>
    <t>12.03.2021 20:58:43</t>
  </si>
  <si>
    <t>GÜNEŞLİ KÖK 45-75-M00056_HatBaşıAyırıcı_53135471 M01_53135471</t>
  </si>
  <si>
    <t>12.03.2021 20:12:19</t>
  </si>
  <si>
    <t>12.03.2021 22:49:24</t>
  </si>
  <si>
    <t>ÇINARDİBİ TR-5 35-20-M00072_915160676_915160676</t>
  </si>
  <si>
    <t>12.03.2021 20:26:28</t>
  </si>
  <si>
    <t>12.03.2021 22:21:46</t>
  </si>
  <si>
    <t>ÇAMOBA TR-1 35-16-M00155_47450882_56400030_56400030</t>
  </si>
  <si>
    <t>12.03.2021 20:28:16</t>
  </si>
  <si>
    <t>12.03.2021 23:05:31</t>
  </si>
  <si>
    <t>K-144 35-02-K00144_910234104_910234104</t>
  </si>
  <si>
    <t>12.03.2021 20:34:35</t>
  </si>
  <si>
    <t>12.03.2021 21:27:11</t>
  </si>
  <si>
    <t>YENİFOÇA TR-24 35-23-M00024_950413762_950413762</t>
  </si>
  <si>
    <t>12.03.2021 20:37:19</t>
  </si>
  <si>
    <t>12.03.2021 22:26:53</t>
  </si>
  <si>
    <t>ÇITAK TR-2 35-17-M00450_6334849_56356757_56356757</t>
  </si>
  <si>
    <t>12.03.2021 20:38:00</t>
  </si>
  <si>
    <t>12.03.2021 21:04:44</t>
  </si>
  <si>
    <t>BAĞARASI TR-7 35-23-M00176_B_56406121_56406121</t>
  </si>
  <si>
    <t>12.03.2021 21:02:13</t>
  </si>
  <si>
    <t>12.03.2021 23:52:52</t>
  </si>
  <si>
    <t>TR-123 ZEYTİNALANI 35-19-L00123_11395598_56378075_56378075</t>
  </si>
  <si>
    <t>12.03.2021 21:06:21</t>
  </si>
  <si>
    <t>12.03.2021 23:53:51</t>
  </si>
  <si>
    <t>DM-14/3A 45-71-M02249_953200398_953200398</t>
  </si>
  <si>
    <t>12.03.2021 21:21:33</t>
  </si>
  <si>
    <t>12.03.2021 22:04:29</t>
  </si>
  <si>
    <t>L-288 MENDERES MAH. 35-18-L00288_DAĞITIM TRAFO L-288 MENDERES MAH. L03_72109360</t>
  </si>
  <si>
    <t>12.03.2021 21:24:22</t>
  </si>
  <si>
    <t>12.03.2021 23:47:22</t>
  </si>
  <si>
    <t>12.03.2021 21:54:52</t>
  </si>
  <si>
    <t>12.03.2021 23:05:04</t>
  </si>
  <si>
    <t>KÜÇÜKBELEN KÖYÜ TR-1 45-71-M01677_43188496_56388181_56388181</t>
  </si>
  <si>
    <t>12.03.2021 22:19:51</t>
  </si>
  <si>
    <t>12.03.2021 22:48:38</t>
  </si>
  <si>
    <t>L-201 GÜZELÇİFTLİK 35-14-L00201_8853101_56357220_56357220</t>
  </si>
  <si>
    <t>12.03.2021 22:24:03</t>
  </si>
  <si>
    <t>12.03.2021 23:34:43</t>
  </si>
  <si>
    <t>BADEMLİ HACIMUSA MEV. TR-32 35-15-L01052_950409222_950409222</t>
  </si>
  <si>
    <t>12.03.2021 22:32:00</t>
  </si>
  <si>
    <t>12.03.2021 23:27:50</t>
  </si>
  <si>
    <t>12.03.2021 22:35:03</t>
  </si>
  <si>
    <t>12.03.2021 23:07:09</t>
  </si>
  <si>
    <t>YAZIBAŞI DM-4 35-26-M00633_YAZIBAŞI DM-6 M03_2308927</t>
  </si>
  <si>
    <t>12.03.2021 22:38:46</t>
  </si>
  <si>
    <t>12.03.2021 23:29:09</t>
  </si>
  <si>
    <t>MURADİYE TR-2 SU DEPOSU 45-71-M00199_953221510_953221510</t>
  </si>
  <si>
    <t>12.03.2021 22:53:00</t>
  </si>
  <si>
    <t>12.03.2021 23:58:23</t>
  </si>
  <si>
    <t>YAZIBAŞI DM-6 35-26-M00634_DM-6/8 M01_2335688</t>
  </si>
  <si>
    <t>12.03.2021 23:31:40</t>
  </si>
  <si>
    <t>13.03.2021 00:13:57</t>
  </si>
  <si>
    <t>PAYAMLI M-20 35-25-M00170_A_56390770_56390770</t>
  </si>
  <si>
    <t>12.03.2021 23:46:05</t>
  </si>
  <si>
    <t>13.03.2021 00:29:57</t>
  </si>
  <si>
    <t>13.03.2021 00:42:16</t>
  </si>
  <si>
    <t>13.03.2021 01:43:19</t>
  </si>
  <si>
    <t>M-2024 35-09-M02024_B B01b_5968241</t>
  </si>
  <si>
    <t>13.03.2021 00:43:28</t>
  </si>
  <si>
    <t>13.03.2021 02:24:40</t>
  </si>
  <si>
    <t>_48122678_56387200_56387200</t>
  </si>
  <si>
    <t>13.03.2021 00:53:08</t>
  </si>
  <si>
    <t>13.03.2021 04:25:14</t>
  </si>
  <si>
    <t>DEMİRKÖPRÜ TM 45-78-A00005_HatBaşıAyırıcı_53139457 M05_53139457</t>
  </si>
  <si>
    <t>13.03.2021 01:13:56</t>
  </si>
  <si>
    <t>13.03.2021 02:40:31</t>
  </si>
  <si>
    <t>13.03.2021 02:34:27</t>
  </si>
  <si>
    <t>13.03.2021 02:44:00</t>
  </si>
  <si>
    <t>KARŞIYAKA GIS TM 35-04-A00002_TR-1 K06_2054242</t>
  </si>
  <si>
    <t>13.03.2021 03:07:36</t>
  </si>
  <si>
    <t>13.03.2021 03:18:00</t>
  </si>
  <si>
    <t>KARŞIYAKA GIS TM 35-04-A00002_Karşıyaka-14 K23_2309963</t>
  </si>
  <si>
    <t>13.03.2021 03:25:28</t>
  </si>
  <si>
    <t>13.03.2021 04:03:07</t>
  </si>
  <si>
    <t>ÇAPAKLI KÖK 45-78-M01161_HatBaşıAyırıcı_53139967 M04_53139967</t>
  </si>
  <si>
    <t>13.03.2021 07:38:47</t>
  </si>
  <si>
    <t>13.03.2021 12:24:20</t>
  </si>
  <si>
    <t>K-524 35-01-K00524_910562588_910562588</t>
  </si>
  <si>
    <t>13.03.2021 07:39:08</t>
  </si>
  <si>
    <t>13.03.2021 09:10:18</t>
  </si>
  <si>
    <t>ARSLANLAR TM 35-26-A00004_ÖZBEY M15_2305567</t>
  </si>
  <si>
    <t>13.03.2021 07:51:40</t>
  </si>
  <si>
    <t>13.03.2021 08:01:00</t>
  </si>
  <si>
    <t>K-1162 35-01-K01162_911168712_911168712</t>
  </si>
  <si>
    <t>13.03.2021 08:18:29</t>
  </si>
  <si>
    <t>13.03.2021 10:59:00</t>
  </si>
  <si>
    <t>TR-150 45-78-M00150_TR-172 M03_61206553</t>
  </si>
  <si>
    <t>13.03.2021 08:40:06</t>
  </si>
  <si>
    <t>13.03.2021 11:22:00</t>
  </si>
  <si>
    <t>SARUHANLI TR-18 45-80-M00018_A_56387919_56387919</t>
  </si>
  <si>
    <t>13.03.2021 08:47:00</t>
  </si>
  <si>
    <t>13.03.2021 09:51:31</t>
  </si>
  <si>
    <t>L-253 35-18-L00253_947747097_947747097</t>
  </si>
  <si>
    <t>13.03.2021 08:52:00</t>
  </si>
  <si>
    <t>13.03.2021 13:21:58</t>
  </si>
  <si>
    <t>TATAR DM 35-19-M00256_HatBaşıAyırıcı_66054586 M12_66054586</t>
  </si>
  <si>
    <t>13.03.2021 08:52:19</t>
  </si>
  <si>
    <t>13.03.2021 11:08:13</t>
  </si>
  <si>
    <t>SANAYİ TR-7 (DM-10/15) 35-17-M00502_966284153_966284153</t>
  </si>
  <si>
    <t>13.03.2021 08:52:23</t>
  </si>
  <si>
    <t>13.03.2021 10:32:03</t>
  </si>
  <si>
    <t>K-3 35-01-K00003_911161783_911161783</t>
  </si>
  <si>
    <t>13.03.2021 08:54:11</t>
  </si>
  <si>
    <t>13.03.2021 11:04:23</t>
  </si>
  <si>
    <t>M-2907 35-02-M02907_910192082_910192082</t>
  </si>
  <si>
    <t>13.03.2021 08:55:14</t>
  </si>
  <si>
    <t>13.03.2021 19:46:41</t>
  </si>
  <si>
    <t>DM-2/19 35-29-M00019_48397636 dm2/19a1b_48400134</t>
  </si>
  <si>
    <t>13.03.2021 09:01:25</t>
  </si>
  <si>
    <t>13.03.2021 10:10:39</t>
  </si>
  <si>
    <t>HELVACI DM-2 35-17-M00359_HELVACI M04_66476669</t>
  </si>
  <si>
    <t>13.03.2021 09:02:04</t>
  </si>
  <si>
    <t>13.03.2021 09:53:02</t>
  </si>
  <si>
    <t>K-17 35-04-K00017_C K17C2B_5811370</t>
  </si>
  <si>
    <t>13.03.2021 09:07:50</t>
  </si>
  <si>
    <t>13.03.2021 13:42:12</t>
  </si>
  <si>
    <t>M-2623 35-01-M02623_35-01-M02623_72296332</t>
  </si>
  <si>
    <t>13.03.2021 09:09:00</t>
  </si>
  <si>
    <t>13.03.2021 12:06:32</t>
  </si>
  <si>
    <t>SOMA TR-8 45-82-M00008__72374597_72374597</t>
  </si>
  <si>
    <t>13.03.2021 09:10:00</t>
  </si>
  <si>
    <t>13.03.2021 11:27:45</t>
  </si>
  <si>
    <t>ARMUTLU DM-2/TR-28 (ESKİ TR-2) 35-27-L00002_D D03_64979697</t>
  </si>
  <si>
    <t>13.03.2021 09:11:33</t>
  </si>
  <si>
    <t>13.03.2021 10:50:35</t>
  </si>
  <si>
    <t>TİRE TR-13 35-29-L00013_35-29-L00013_2371951</t>
  </si>
  <si>
    <t>13.03.2021 09:13:26</t>
  </si>
  <si>
    <t>13.03.2021 16:52:14</t>
  </si>
  <si>
    <t>CICIKLI KÖYÜ TR-1 45-86-M00084_DIREK TIPI TRAFO HUCRESI H01_2088157</t>
  </si>
  <si>
    <t>13.03.2021 09:15:04</t>
  </si>
  <si>
    <t>13.03.2021 14:23:58</t>
  </si>
  <si>
    <t>K-4281 35-04-K04281_B_56375923_56375923</t>
  </si>
  <si>
    <t>13.03.2021 09:18:37</t>
  </si>
  <si>
    <t>13.03.2021 14:02:04</t>
  </si>
  <si>
    <t>K-161 35-01-K00161_35-01-K00161_2370288</t>
  </si>
  <si>
    <t>13.03.2021 09:18:41</t>
  </si>
  <si>
    <t>13.03.2021 11:58:59</t>
  </si>
  <si>
    <t>YAKAKÖY KÖK 45-75-M00067_KAYACIK ESKİ SARIALİLER M05_2324690</t>
  </si>
  <si>
    <t>13.03.2021 09:20:06</t>
  </si>
  <si>
    <t>13.03.2021 16:31:22</t>
  </si>
  <si>
    <t>BALABANLI ÜNER DEVECİ SULAMA GRB TR-7 35-15-M00339_35-15-M00339_2365379</t>
  </si>
  <si>
    <t>13.03.2021 09:20:35</t>
  </si>
  <si>
    <t>13.03.2021 14:54:14</t>
  </si>
  <si>
    <t>TR-51 35-15-M00051_950350640_950350640</t>
  </si>
  <si>
    <t>13.03.2021 09:23:56</t>
  </si>
  <si>
    <t>13.03.2021 12:20:07</t>
  </si>
  <si>
    <t>13.03.2021 09:24:09</t>
  </si>
  <si>
    <t>13.03.2021 14:06:47</t>
  </si>
  <si>
    <t>K-914 35-01-K00914_K-4832 K02_2034889</t>
  </si>
  <si>
    <t>13.03.2021 09:26:12</t>
  </si>
  <si>
    <t>13.03.2021 10:14:00</t>
  </si>
  <si>
    <t>PAYAMLI M-34 35-25-M00193_35-25-M00193_72070360</t>
  </si>
  <si>
    <t>13.03.2021 09:32:44</t>
  </si>
  <si>
    <t>13.03.2021 10:45:43</t>
  </si>
  <si>
    <t>BAŞPINAR KÖK 45-76-L00001_ALİ FAKI-BOSTANCI L02_72214097</t>
  </si>
  <si>
    <t>13.03.2021 09:33:54</t>
  </si>
  <si>
    <t>13.03.2021 10:04:21</t>
  </si>
  <si>
    <t>13.03.2021 09:34:14</t>
  </si>
  <si>
    <t>13.03.2021 15:41:46</t>
  </si>
  <si>
    <t>13.03.2021 09:34:15</t>
  </si>
  <si>
    <t>13.03.2021 10:28:03</t>
  </si>
  <si>
    <t>TİRE TR-12 35-29-L00012_48356125_56370218_56370218</t>
  </si>
  <si>
    <t>13.03.2021 09:36:31</t>
  </si>
  <si>
    <t>13.03.2021 15:13:10</t>
  </si>
  <si>
    <t>ATÇILAR TR-1 35-16-M00037_953322117_953322117</t>
  </si>
  <si>
    <t>13.03.2021 09:39:52</t>
  </si>
  <si>
    <t>13.03.2021 14:53:24</t>
  </si>
  <si>
    <t>MENEMEN DM-6/TR-7 35-28-L00172_TR-50 (477mcm) GİRİŞ L03_58181981</t>
  </si>
  <si>
    <t>13.03.2021 09:41:36</t>
  </si>
  <si>
    <t>13.03.2021 17:08:02</t>
  </si>
  <si>
    <t>L-377 35-18-L00377_950448680_950448680</t>
  </si>
  <si>
    <t>13.03.2021 09:43:46</t>
  </si>
  <si>
    <t>13.03.2021 11:46:49</t>
  </si>
  <si>
    <t>YALNIZCUMA TR 45-74-M00191_D_56352111_56352111</t>
  </si>
  <si>
    <t>13.03.2021 09:44:49</t>
  </si>
  <si>
    <t>13.03.2021 14:37:46</t>
  </si>
  <si>
    <t>L-365 ILDIR ÇAYAĞZI 35-18-L00365_950454933_950454933</t>
  </si>
  <si>
    <t>13.03.2021 09:45:46</t>
  </si>
  <si>
    <t>13.03.2021 10:45:31</t>
  </si>
  <si>
    <t>KIZILÇUKUR TR-1 35-30-L00151_955295821_955295821</t>
  </si>
  <si>
    <t>13.03.2021 09:51:07</t>
  </si>
  <si>
    <t>13.03.2021 10:59:30</t>
  </si>
  <si>
    <t>M-3439(YATIRIM REZERVE) 35-03-M03439_A a7_5780426</t>
  </si>
  <si>
    <t>13.03.2021 09:53:30</t>
  </si>
  <si>
    <t>13.03.2021 10:53:18</t>
  </si>
  <si>
    <t>HELVACI TR-3 35-17-M00363_6484833_56356519_56356519</t>
  </si>
  <si>
    <t>13.03.2021 09:54:37</t>
  </si>
  <si>
    <t>13.03.2021 19:15:01</t>
  </si>
  <si>
    <t>MURADİYE TR-3 45-71-M02147__72374696_72374696</t>
  </si>
  <si>
    <t>13.03.2021 09:56:00</t>
  </si>
  <si>
    <t>13.03.2021 10:42:38</t>
  </si>
  <si>
    <t>M-3082(YATIRIM REZERVE) 35-02-M03082_C_56394160_56394160</t>
  </si>
  <si>
    <t>13.03.2021 09:56:20</t>
  </si>
  <si>
    <t>13.03.2021 15:10:27</t>
  </si>
  <si>
    <t>TR-18 35-32-L00018_35-32-L00018_2347652</t>
  </si>
  <si>
    <t>13.03.2021 10:00:24</t>
  </si>
  <si>
    <t>13.03.2021 15:35:45</t>
  </si>
  <si>
    <t>13.03.2021 10:01:45</t>
  </si>
  <si>
    <t>13.03.2021 14:11:00</t>
  </si>
  <si>
    <t>KİRAZ İM 35-31-A00001_HALİLLER L13_2328565</t>
  </si>
  <si>
    <t>13.03.2021 10:02:06</t>
  </si>
  <si>
    <t>13.03.2021 16:06:11</t>
  </si>
  <si>
    <t>K-3556 35-01-K03556_911222582_911222582</t>
  </si>
  <si>
    <t>13.03.2021 10:03:04</t>
  </si>
  <si>
    <t>13.03.2021 12:20:56</t>
  </si>
  <si>
    <t>KİRAZ İM 35-31-A00001_ATERMİT M09_2331661</t>
  </si>
  <si>
    <t>13.03.2021 10:03:18</t>
  </si>
  <si>
    <t>13.03.2021 16:09:07</t>
  </si>
  <si>
    <t>BAHÇELİ TR-1 35-30-L00147_C_56402141_56402141</t>
  </si>
  <si>
    <t>13.03.2021 10:04:00</t>
  </si>
  <si>
    <t>13.03.2021 15:01:56</t>
  </si>
  <si>
    <t>KİRAZ İM 35-31-A00001_TR-1 (15.8) L10_2328562</t>
  </si>
  <si>
    <t>13.03.2021 10:04:24</t>
  </si>
  <si>
    <t>13.03.2021 16:01:28</t>
  </si>
  <si>
    <t>13.03.2021 10:05:06</t>
  </si>
  <si>
    <t>13.03.2021 11:22:44</t>
  </si>
  <si>
    <t>M-86 ORHANLI TEMESALTI 35-14-M00086_945353749_945353749</t>
  </si>
  <si>
    <t>13.03.2021 10:07:00</t>
  </si>
  <si>
    <t>13.03.2021 12:50:23</t>
  </si>
  <si>
    <t>YARBASAN KÖK 45-74-M00119_ELEK M04_72246662</t>
  </si>
  <si>
    <t>13.03.2021 10:09:44</t>
  </si>
  <si>
    <t>13.03.2021 10:10:14</t>
  </si>
  <si>
    <t>DM-18/08 45-71-M00257_A_56399293_56399293</t>
  </si>
  <si>
    <t>13.03.2021 10:12:37</t>
  </si>
  <si>
    <t>13.03.2021 11:53:50</t>
  </si>
  <si>
    <t>K-3082 35-04-K03082_C_56372664_56372664</t>
  </si>
  <si>
    <t>13.03.2021 10:17:34</t>
  </si>
  <si>
    <t>13.03.2021 11:20:11</t>
  </si>
  <si>
    <t>TR-2/101 45-83-M00775__72373452_72373452</t>
  </si>
  <si>
    <t>13.03.2021 10:20:03</t>
  </si>
  <si>
    <t>13.03.2021 13:50:09</t>
  </si>
  <si>
    <t>TR-33 35-26-M00033_35-26-M00033_2372058</t>
  </si>
  <si>
    <t>13.03.2021 10:21:06</t>
  </si>
  <si>
    <t>13.03.2021 10:31:30</t>
  </si>
  <si>
    <t>ÇAMURHAMAMI KÖK 45-78-L00230_HatBaşıAyırıcı_53139891 L04_53139891</t>
  </si>
  <si>
    <t>13.03.2021 10:22:11</t>
  </si>
  <si>
    <t>13.03.2021 17:48:33</t>
  </si>
  <si>
    <t>AKİF KEY TARIMSAL SULAMA 45-73-M00934_DIREK TIPI TRAFO HUCRESI H01_2094433</t>
  </si>
  <si>
    <t>13.03.2021 10:24:06</t>
  </si>
  <si>
    <t>13.03.2021 12:46:13</t>
  </si>
  <si>
    <t>SOMA TR-17/2 45-82-M00110_945524636_945524636</t>
  </si>
  <si>
    <t>13.03.2021 10:28:36</t>
  </si>
  <si>
    <t>13.03.2021 14:57:18</t>
  </si>
  <si>
    <t>M-2845 35-03-M02845_M-2846 M05_72156277</t>
  </si>
  <si>
    <t>13.03.2021 10:29:29</t>
  </si>
  <si>
    <t>13.03.2021 11:38:12</t>
  </si>
  <si>
    <t>YENİCEKÖY TR-2 35-15-L00428_A_56381608_56381608</t>
  </si>
  <si>
    <t>13.03.2021 10:30:57</t>
  </si>
  <si>
    <t>13.03.2021 11:32:32</t>
  </si>
  <si>
    <t>L-438 35-18-L00438_950448974_950448974</t>
  </si>
  <si>
    <t>13.03.2021 10:36:36</t>
  </si>
  <si>
    <t>13.03.2021 12:53:40</t>
  </si>
  <si>
    <t>ÖDEMİŞ İM 35-15-A00001_GÜNLÜCE L13_2310684</t>
  </si>
  <si>
    <t>13.03.2021 10:37:31</t>
  </si>
  <si>
    <t>13.03.2021 11:09:59</t>
  </si>
  <si>
    <t>HACIHALİLLER TR-5 45-71-M01782_A_56388469_56388469</t>
  </si>
  <si>
    <t>13.03.2021 10:39:00</t>
  </si>
  <si>
    <t>13.03.2021 12:55:00</t>
  </si>
  <si>
    <t>K-2953 35-02-K02953_B_56375157_56375157</t>
  </si>
  <si>
    <t>13.03.2021 10:40:53</t>
  </si>
  <si>
    <t>13.03.2021 13:48:50</t>
  </si>
  <si>
    <t>L-431 HAPPY PARK 35-18-L00431_950453158_950453158</t>
  </si>
  <si>
    <t>13.03.2021 10:42:17</t>
  </si>
  <si>
    <t>13.03.2021 19:24:21</t>
  </si>
  <si>
    <t>MENDERES DM-2/TR-1 35-22-M00300_CUMAOVASI-1 M05_2322512</t>
  </si>
  <si>
    <t>13.03.2021 10:47:22</t>
  </si>
  <si>
    <t>13.03.2021 11:20:03</t>
  </si>
  <si>
    <t>AKMESCİT TR-1 35-29-L00219_950344611_950344611</t>
  </si>
  <si>
    <t>13.03.2021 10:48:58</t>
  </si>
  <si>
    <t>13.03.2021 12:31:38</t>
  </si>
  <si>
    <t>TR-136 TORASAN 35-19-L00136_DIREK TIPI TRAFO HUCRESI H01_2115829</t>
  </si>
  <si>
    <t>13.03.2021 10:51:55</t>
  </si>
  <si>
    <t>13.03.2021 19:25:28</t>
  </si>
  <si>
    <t>13.03.2021 10:52:31</t>
  </si>
  <si>
    <t>13.03.2021 13:30:47</t>
  </si>
  <si>
    <t>HACIİBRAHİMLER TR-1 45-72-M00195_45-72-M00195_2372323</t>
  </si>
  <si>
    <t>13.03.2021 10:53:40</t>
  </si>
  <si>
    <t>13.03.2021 12:35:20</t>
  </si>
  <si>
    <t>13.03.2021 10:56:26</t>
  </si>
  <si>
    <t>13.03.2021 11:12:53</t>
  </si>
  <si>
    <t>13.03.2021 11:00:29</t>
  </si>
  <si>
    <t>13.03.2021 11:04:08</t>
  </si>
  <si>
    <t>DM-5/TR-10 (ESKİ TR-41) 35-26-M01361_956625697_956625697</t>
  </si>
  <si>
    <t>13.03.2021 11:04:30</t>
  </si>
  <si>
    <t>13.03.2021 12:42:37</t>
  </si>
  <si>
    <t>13.03.2021 11:05:06</t>
  </si>
  <si>
    <t>13.03.2021 11:05:24</t>
  </si>
  <si>
    <t>TR-11(M-711) 35-30-M00711_D_56367626_56367626</t>
  </si>
  <si>
    <t>13.03.2021 11:07:07</t>
  </si>
  <si>
    <t>13.03.2021 18:15:02</t>
  </si>
  <si>
    <t>ULUCAK DM-2/5-A 35-27-M00338_DAĞITIM TRAFO ULUCAK DM-2/5-A M03_72175135</t>
  </si>
  <si>
    <t>13.03.2021 11:08:50</t>
  </si>
  <si>
    <t>13.03.2021 12:21:28</t>
  </si>
  <si>
    <t>KUMKUYUCAK KÖK 45-80-M00093_ÇİFTLİK M04_72193246</t>
  </si>
  <si>
    <t>13.03.2021 11:10:50</t>
  </si>
  <si>
    <t>13.03.2021 12:37:02</t>
  </si>
  <si>
    <t>YEŞİLYURT DM 45-73-M00476_HatBaşıAyırıcı_53136386 M04_53136386</t>
  </si>
  <si>
    <t>13.03.2021 11:12:30</t>
  </si>
  <si>
    <t>13.03.2021 13:01:35</t>
  </si>
  <si>
    <t>13.03.2021 11:14:34</t>
  </si>
  <si>
    <t>13.03.2021 12:26:14</t>
  </si>
  <si>
    <t>K-767 35-01-K00767_E_56375049_56375049</t>
  </si>
  <si>
    <t>13.03.2021 11:14:49</t>
  </si>
  <si>
    <t>13.03.2021 11:57:09</t>
  </si>
  <si>
    <t>AKGEDİK TR-1 45-71-M01047_A_56395255_56395255</t>
  </si>
  <si>
    <t>13.03.2021 11:14:51</t>
  </si>
  <si>
    <t>13.03.2021 15:32:51</t>
  </si>
  <si>
    <t>DERBENT İM-DM 45-83-A00004_GÜNEY L03_2097295</t>
  </si>
  <si>
    <t>13.03.2021 11:17:00</t>
  </si>
  <si>
    <t>13.03.2021 11:43:07</t>
  </si>
  <si>
    <t>L-49 SAYKOP 35-14-L00049_95000533824_95000533824</t>
  </si>
  <si>
    <t>13.03.2021 11:19:36</t>
  </si>
  <si>
    <t>13.03.2021 14:32:19</t>
  </si>
  <si>
    <t>GÖRECE TR-1 35-22-M00841__72410875_72410875</t>
  </si>
  <si>
    <t>13.03.2021 11:20:00</t>
  </si>
  <si>
    <t>13.03.2021 11:57:39</t>
  </si>
  <si>
    <t>TR-256(DM-2/8) 35-19-L00256_956665527_956665527</t>
  </si>
  <si>
    <t>13.03.2021 11:20:38</t>
  </si>
  <si>
    <t>13.03.2021 14:43:13</t>
  </si>
  <si>
    <t>SARUHANLI TR-6 45-80-M00006_956563678_956563678</t>
  </si>
  <si>
    <t>13.03.2021 11:32:00</t>
  </si>
  <si>
    <t>13.03.2021 12:24:15</t>
  </si>
  <si>
    <t>FOÇA TR-37 35-23-L00037_42133389_56397889_56397889</t>
  </si>
  <si>
    <t>13.03.2021 11:38:00</t>
  </si>
  <si>
    <t>13.03.2021 13:38:29</t>
  </si>
  <si>
    <t>TR-297 SAYDAM SİTESİ 35-19-M00121__72374797_72374797</t>
  </si>
  <si>
    <t>13.03.2021 11:44:08</t>
  </si>
  <si>
    <t>13.03.2021 21:22:44</t>
  </si>
  <si>
    <t>SOMA TR-11/4 45-82-M00036_945543350_945543350</t>
  </si>
  <si>
    <t>13.03.2021 11:59:37</t>
  </si>
  <si>
    <t>13.03.2021 13:44:02</t>
  </si>
  <si>
    <t>GÖKKAYA TR-3 45-84-L00020_954857370_954857370</t>
  </si>
  <si>
    <t>13.03.2021 12:04:32</t>
  </si>
  <si>
    <t>13.03.2021 12:50:49</t>
  </si>
  <si>
    <t>13.03.2021 12:04:38</t>
  </si>
  <si>
    <t>13.03.2021 15:44:38</t>
  </si>
  <si>
    <t>KORUCUK-3 35-26-M00463_956607111_956607111</t>
  </si>
  <si>
    <t>13.03.2021 12:07:09</t>
  </si>
  <si>
    <t>13.03.2021 14:09:46</t>
  </si>
  <si>
    <t>GÜLBAHÇE TR-11 35-19-L00110_A A1_5938838</t>
  </si>
  <si>
    <t>13.03.2021 12:07:50</t>
  </si>
  <si>
    <t>13.03.2021 14:54:26</t>
  </si>
  <si>
    <t>M-1740 BELENBAŞI 35-03-M01740_93555212_93555212</t>
  </si>
  <si>
    <t>13.03.2021 12:08:14</t>
  </si>
  <si>
    <t>13.03.2021 15:07:55</t>
  </si>
  <si>
    <t>BADEMBÜKÜ TR-2 35-21-L00218_976841012_976841012</t>
  </si>
  <si>
    <t>13.03.2021 12:11:40</t>
  </si>
  <si>
    <t>13.03.2021 15:31:19</t>
  </si>
  <si>
    <t>L-310 35-18-L00310_6027451_56369861_56369861</t>
  </si>
  <si>
    <t>13.03.2021 12:11:47</t>
  </si>
  <si>
    <t>13.03.2021 14:38:22</t>
  </si>
  <si>
    <t>DİKİLİ İM 35-30-A00001_ALTINOVA-1 M08_72356787</t>
  </si>
  <si>
    <t>13.03.2021 12:12:54</t>
  </si>
  <si>
    <t>13.03.2021 12:25:00</t>
  </si>
  <si>
    <t>DM-1/14 (22 SULTANLAR) 45-71-M01911_C C1b_45193766</t>
  </si>
  <si>
    <t>13.03.2021 12:18:56</t>
  </si>
  <si>
    <t>13.03.2021 17:59:55</t>
  </si>
  <si>
    <t>AHMETBEYLİ TR-3 35-22-M00241_35-22-M00241_2362248</t>
  </si>
  <si>
    <t>13.03.2021 12:28:52</t>
  </si>
  <si>
    <t>13.03.2021 13:15:51</t>
  </si>
  <si>
    <t>K-445 35-02-K00445_910234455_910234455</t>
  </si>
  <si>
    <t>13.03.2021 12:30:02</t>
  </si>
  <si>
    <t>13.03.2021 14:45:49</t>
  </si>
  <si>
    <t>13.03.2021 12:39:52</t>
  </si>
  <si>
    <t>13.03.2021 13:53:14</t>
  </si>
  <si>
    <t>MUZAFFER DURAL GRB. 35-20-L00097_9861031_56359933_56359933</t>
  </si>
  <si>
    <t>13.03.2021 12:43:28</t>
  </si>
  <si>
    <t>13.03.2021 14:42:18</t>
  </si>
  <si>
    <t>L-97 35-18-L00097_950439677_950439677</t>
  </si>
  <si>
    <t>13.03.2021 12:49:31</t>
  </si>
  <si>
    <t>13.03.2021 15:05:13</t>
  </si>
  <si>
    <t>L-287 SCOTCH PARK 35-18-L00287_950459233_950459233</t>
  </si>
  <si>
    <t>13.03.2021 12:49:53</t>
  </si>
  <si>
    <t>13.03.2021 22:26:08</t>
  </si>
  <si>
    <t>L-310 35-18-L00310_9109203_56369862_56369862</t>
  </si>
  <si>
    <t>13.03.2021 12:59:37</t>
  </si>
  <si>
    <t>13.03.2021 15:13:12</t>
  </si>
  <si>
    <t>M-235 KAVAKDERE CEVİZALTI 35-14-M00235_A_56373680_56373680</t>
  </si>
  <si>
    <t>13.03.2021 13:05:47</t>
  </si>
  <si>
    <t>13.03.2021 16:07:12</t>
  </si>
  <si>
    <t>K-1450 35-04-K01450_B_56364489_56364489</t>
  </si>
  <si>
    <t>13.03.2021 13:08:50</t>
  </si>
  <si>
    <t>13.03.2021 14:09:02</t>
  </si>
  <si>
    <t>ÇALTIDERE KÖK 35-17-M00231_ÇORAKLAR KALABAK GRUBU/ÇİLEME M01_66291233</t>
  </si>
  <si>
    <t>13.03.2021 13:09:14</t>
  </si>
  <si>
    <t>13.03.2021 13:37:27</t>
  </si>
  <si>
    <t>CABERBURHAN TR-1 45-73-M00869_45-73-M00869_2355804</t>
  </si>
  <si>
    <t>13.03.2021 13:15:07</t>
  </si>
  <si>
    <t>13.03.2021 15:39:29</t>
  </si>
  <si>
    <t>L-266 35-18-L00266_950450381_950450381</t>
  </si>
  <si>
    <t>13.03.2021 13:21:01</t>
  </si>
  <si>
    <t>13.03.2021 18:44:54</t>
  </si>
  <si>
    <t>TR-48 TEKEL 35-19-L00048_B_56373305_56373305</t>
  </si>
  <si>
    <t>13.03.2021 13:22:03</t>
  </si>
  <si>
    <t>13.03.2021 18:49:29</t>
  </si>
  <si>
    <t>BÜYÜKKENT SİTESİ TR 35-21-L00028_949715535_949715535</t>
  </si>
  <si>
    <t>13.03.2021 13:22:53</t>
  </si>
  <si>
    <t>13.03.2021 23:54:28</t>
  </si>
  <si>
    <t>TR-107 35-15-L00107_C c1b_48898459</t>
  </si>
  <si>
    <t>13.03.2021 13:26:13</t>
  </si>
  <si>
    <t>13.03.2021 14:48:05</t>
  </si>
  <si>
    <t>GÜMÜLDÜR M-39 35-25-M00039_955259284_955259284</t>
  </si>
  <si>
    <t>13.03.2021 13:30:38</t>
  </si>
  <si>
    <t>13.03.2021 14:46:15</t>
  </si>
  <si>
    <t>TR-10/A 45-74-M00013_45-74-M00013_2376489</t>
  </si>
  <si>
    <t>13.03.2021 13:32:14</t>
  </si>
  <si>
    <t>13.03.2021 13:58:42</t>
  </si>
  <si>
    <t>M-2017 35-01-M02017_910435050_910435050</t>
  </si>
  <si>
    <t>13.03.2021 13:32:44</t>
  </si>
  <si>
    <t>13.03.2021 14:36:52</t>
  </si>
  <si>
    <t>KARAOĞLANLI TR-5 45-71-M00568_953212315_953212315</t>
  </si>
  <si>
    <t>13.03.2021 13:40:41</t>
  </si>
  <si>
    <t>13.03.2021 15:44:19</t>
  </si>
  <si>
    <t>GÜMÜLDÜR M-36 35-25-M00036_95000551089_95000551089</t>
  </si>
  <si>
    <t>13.03.2021 13:54:41</t>
  </si>
  <si>
    <t>13.03.2021 15:11:38</t>
  </si>
  <si>
    <t>ÇÖKELEK TR-1 45-78-L00649_953278002_953278002</t>
  </si>
  <si>
    <t>13.03.2021 14:04:31</t>
  </si>
  <si>
    <t>13.03.2021 15:38:00</t>
  </si>
  <si>
    <t>TR-79 35-16-L00079_953334075_953334075</t>
  </si>
  <si>
    <t>13.03.2021 14:08:11</t>
  </si>
  <si>
    <t>13.03.2021 17:39:18</t>
  </si>
  <si>
    <t>TR-2/34-A 45-72-L00061_956500049_956500049</t>
  </si>
  <si>
    <t>13.03.2021 14:14:54</t>
  </si>
  <si>
    <t>13.03.2021 15:49:56</t>
  </si>
  <si>
    <t>AKSELENDİ TR-2 45-72-L00824_956533395_956533395</t>
  </si>
  <si>
    <t>13.03.2021 14:15:30</t>
  </si>
  <si>
    <t>13.03.2021 19:13:31</t>
  </si>
  <si>
    <t>GÜLBAHÇE TR-2 (TR-183) 35-19-L00183_95000465322_95000465322</t>
  </si>
  <si>
    <t>13.03.2021 14:15:38</t>
  </si>
  <si>
    <t>13.03.2021 20:18:37</t>
  </si>
  <si>
    <t>L-10 MEZARLIK YANI 35-14-L00010_956645387_956645387</t>
  </si>
  <si>
    <t>13.03.2021 14:17:18</t>
  </si>
  <si>
    <t>13.03.2021 15:23:22</t>
  </si>
  <si>
    <t>GÖKEYÜP ALANBAŞI TR-1 45-78-M00801_45-78-M00801_2372356</t>
  </si>
  <si>
    <t>13.03.2021 14:28:00</t>
  </si>
  <si>
    <t>13.03.2021 15:29:10</t>
  </si>
  <si>
    <t>TR-26 35-17-M00217_950308021_950308021</t>
  </si>
  <si>
    <t>13.03.2021 14:34:29</t>
  </si>
  <si>
    <t>13.03.2021 21:41:18</t>
  </si>
  <si>
    <t>M-3098 35-02-M03098_B b1_5842424</t>
  </si>
  <si>
    <t>13.03.2021 14:38:04</t>
  </si>
  <si>
    <t>13.03.2021 21:31:31</t>
  </si>
  <si>
    <t>SOMA TR-11/4 45-82-M00036_966405179_966405179</t>
  </si>
  <si>
    <t>13.03.2021 14:47:43</t>
  </si>
  <si>
    <t>13.03.2021 15:14:50</t>
  </si>
  <si>
    <t>SARUHANLI TR-11 45-80-M00011_956561614_956561614</t>
  </si>
  <si>
    <t>13.03.2021 14:48:00</t>
  </si>
  <si>
    <t>13.03.2021 15:42:39</t>
  </si>
  <si>
    <t>PAYAMLI M-19 35-25-M00172__72374034_72374034</t>
  </si>
  <si>
    <t>13.03.2021 14:48:55</t>
  </si>
  <si>
    <t>13.03.2021 15:42:03</t>
  </si>
  <si>
    <t>13.03.2021 14:50:22</t>
  </si>
  <si>
    <t>13.03.2021 17:08:20</t>
  </si>
  <si>
    <t>M-1624 35-02-M01624_915152198_915152198</t>
  </si>
  <si>
    <t>13.03.2021 14:52:34</t>
  </si>
  <si>
    <t>13.03.2021 16:45:36</t>
  </si>
  <si>
    <t>GÜLBAHÇE TR-11 35-19-L00110_35-19-L00110_72145756</t>
  </si>
  <si>
    <t>13.03.2021 14:58:13</t>
  </si>
  <si>
    <t>13.03.2021 17:44:16</t>
  </si>
  <si>
    <t>SOMA A SANTRALİ İM/DM 45-82-A00001_IŞIKLAR-1 M05_2324956</t>
  </si>
  <si>
    <t>13.03.2021 15:02:04</t>
  </si>
  <si>
    <t>13.03.2021 17:37:19</t>
  </si>
  <si>
    <t>ÇINARDİBİ TR-2 35-20-M00048_955204780_955204780</t>
  </si>
  <si>
    <t>13.03.2021 15:04:11</t>
  </si>
  <si>
    <t>13.03.2021 17:57:30</t>
  </si>
  <si>
    <t>L-426 ESKİ GARAJ 35-18-L00426_950447912_950447912</t>
  </si>
  <si>
    <t>13.03.2021 15:21:08</t>
  </si>
  <si>
    <t>13.03.2021 23:33:21</t>
  </si>
  <si>
    <t>FOÇA TR-41 35-23-L00041_C_56398532_56398532</t>
  </si>
  <si>
    <t>13.03.2021 15:23:02</t>
  </si>
  <si>
    <t>13.03.2021 17:46:17</t>
  </si>
  <si>
    <t>MENEMEN KÖK-24 35-28-M00024_JANDARMA M03_66514303</t>
  </si>
  <si>
    <t>13.03.2021 15:24:10</t>
  </si>
  <si>
    <t>13.03.2021 18:16:14</t>
  </si>
  <si>
    <t>13.03.2021 15:27:27</t>
  </si>
  <si>
    <t>13.03.2021 18:12:07</t>
  </si>
  <si>
    <t>CAFERBEY TR-4 45-78-L00805_953273748_953273748</t>
  </si>
  <si>
    <t>13.03.2021 15:41:11</t>
  </si>
  <si>
    <t>13.03.2021 16:55:44</t>
  </si>
  <si>
    <t>ILIPINAR TR-1 35-23-M00081_B_56357019_56357019</t>
  </si>
  <si>
    <t>13.03.2021 15:47:37</t>
  </si>
  <si>
    <t>13.03.2021 17:40:42</t>
  </si>
  <si>
    <t>SALİHLİ BİOKÜTLE YAKITLI ENERJİ SANTRALİ KÖK 45-78-M01333_AKÖREN KÖK M02_72251414</t>
  </si>
  <si>
    <t>13.03.2021 15:57:00</t>
  </si>
  <si>
    <t>13.03.2021 17:44:47</t>
  </si>
  <si>
    <t>L-210 35-18-L00210_L-392 ALTINEVLER L02_2326792</t>
  </si>
  <si>
    <t>13.03.2021 15:58:57</t>
  </si>
  <si>
    <t>13.03.2021 19:03:26</t>
  </si>
  <si>
    <t>TR-60 ADAYOLU 35-19-L00060_956663002_956663002</t>
  </si>
  <si>
    <t>13.03.2021 16:00:44</t>
  </si>
  <si>
    <t>13.03.2021 17:28:12</t>
  </si>
  <si>
    <t>MORDOĞAN TR-41 35-21-L00164_C_56379221_56379221</t>
  </si>
  <si>
    <t>13.03.2021 16:12:34</t>
  </si>
  <si>
    <t>13.03.2021 18:52:29</t>
  </si>
  <si>
    <t>ZEAMET TR-1 35-27-M01047_98794350_98794350</t>
  </si>
  <si>
    <t>13.03.2021 16:12:50</t>
  </si>
  <si>
    <t>13.03.2021 19:10:12</t>
  </si>
  <si>
    <t>MURADİYE TR-3/B 45-71-M00206_953243226_953243226</t>
  </si>
  <si>
    <t>13.03.2021 16:15:00</t>
  </si>
  <si>
    <t>13.03.2021 17:05:56</t>
  </si>
  <si>
    <t>DM-2 35-17-M00002_M-7 M20_2336080</t>
  </si>
  <si>
    <t>13.03.2021 16:15:14</t>
  </si>
  <si>
    <t>13.03.2021 16:47:04</t>
  </si>
  <si>
    <t>MÜTEVELLİ TR-6 45-80-M00105_956537908_956537908</t>
  </si>
  <si>
    <t>13.03.2021 16:22:15</t>
  </si>
  <si>
    <t>13.03.2021 19:01:45</t>
  </si>
  <si>
    <t>KÜÇÜK SANAYİ SİTESİ TR-5 45-83-L00146_955174100_955174100</t>
  </si>
  <si>
    <t>13.03.2021 16:23:12</t>
  </si>
  <si>
    <t>13.03.2021 17:53:37</t>
  </si>
  <si>
    <t>K-4806 35-01-K04806_911294169_911294169</t>
  </si>
  <si>
    <t>13.03.2021 16:24:29</t>
  </si>
  <si>
    <t>13.03.2021 17:57:37</t>
  </si>
  <si>
    <t>AHMET DİRİK SULAMA GRUBU TR 35-27-M00266_35-27-M00266_2368790</t>
  </si>
  <si>
    <t>13.03.2021 16:25:24</t>
  </si>
  <si>
    <t>13.03.2021 17:57:19</t>
  </si>
  <si>
    <t>TR-10/A 45-74-M00013_B_56353721_56353721</t>
  </si>
  <si>
    <t>13.03.2021 16:36:37</t>
  </si>
  <si>
    <t>13.03.2021 17:20:54</t>
  </si>
  <si>
    <t>DM-8/28 45-71-M00167_953183474_953183474</t>
  </si>
  <si>
    <t>13.03.2021 16:36:53</t>
  </si>
  <si>
    <t>13.03.2021 18:33:44</t>
  </si>
  <si>
    <t>TİRKEŞ TR-1 45-80-M00125_954747637_954747637</t>
  </si>
  <si>
    <t>13.03.2021 16:41:29</t>
  </si>
  <si>
    <t>13.03.2021 17:54:12</t>
  </si>
  <si>
    <t>K-1771 35-02-K01771_35-02-K01771_2375731</t>
  </si>
  <si>
    <t>13.03.2021 16:41:35</t>
  </si>
  <si>
    <t>13.03.2021 17:37:49</t>
  </si>
  <si>
    <t>TR-11 ( RAMAZAN IŞIK SULAMA GRUBU ) 35-27-M00011_98996869_98996869</t>
  </si>
  <si>
    <t>13.03.2021 16:42:36</t>
  </si>
  <si>
    <t>13.03.2021 20:17:03</t>
  </si>
  <si>
    <t>13.03.2021 16:48:46</t>
  </si>
  <si>
    <t>13.03.2021 17:57:51</t>
  </si>
  <si>
    <t>L-272 35-18-L00272_9583828_56376570_56376570</t>
  </si>
  <si>
    <t>13.03.2021 17:00:00</t>
  </si>
  <si>
    <t>13.03.2021 18:06:41</t>
  </si>
  <si>
    <t>SOMA A SANTRALİ İM/DM 45-82-A00001_IŞIKLAR-2 M02_2324958</t>
  </si>
  <si>
    <t>13.03.2021 17:05:00</t>
  </si>
  <si>
    <t>13.03.2021 17:43:07</t>
  </si>
  <si>
    <t>ALİAĞA GIS TM 35-17-A00014_İZSU (1H05) M05_66128130</t>
  </si>
  <si>
    <t>13.03.2021 17:10:00</t>
  </si>
  <si>
    <t>13.03.2021 17:28:55</t>
  </si>
  <si>
    <t>ALİAĞA GIS TM 35-17-A00014_ZEYTİNDAĞ (1H06) M06_66128141</t>
  </si>
  <si>
    <t>13.03.2021 17:11:00</t>
  </si>
  <si>
    <t>13.03.2021 17:39:01</t>
  </si>
  <si>
    <t>ZEYTİNLER TR-1 35-19-M00207_956698440_956698440</t>
  </si>
  <si>
    <t>13.03.2021 17:11:47</t>
  </si>
  <si>
    <t>13.03.2021 18:32:48</t>
  </si>
  <si>
    <t>13.03.2021 17:14:00</t>
  </si>
  <si>
    <t>13.03.2021 18:10:34</t>
  </si>
  <si>
    <t>TR-52 SAĞLIK OCAĞI 35-26-M00052_956613812_956613812</t>
  </si>
  <si>
    <t>13.03.2021 17:22:13</t>
  </si>
  <si>
    <t>13.03.2021 20:25:59</t>
  </si>
  <si>
    <t>M-1531 35-09-M01531_C_56371370_56371370</t>
  </si>
  <si>
    <t>13.03.2021 17:33:20</t>
  </si>
  <si>
    <t>13.03.2021 19:27:16</t>
  </si>
  <si>
    <t>13.03.2021 17:34:00</t>
  </si>
  <si>
    <t>13.03.2021 20:31:09</t>
  </si>
  <si>
    <t>KARABURÇ TR-5 DURSUN BEY 35-31-L00264_35-31-L00264_2365808</t>
  </si>
  <si>
    <t>13.03.2021 17:45:59</t>
  </si>
  <si>
    <t>13.03.2021 18:37:09</t>
  </si>
  <si>
    <t>13.03.2021 17:48:37</t>
  </si>
  <si>
    <t>13.03.2021 20:44:01</t>
  </si>
  <si>
    <t>DAĞISTAN TR-2 35-16-M00130_47492744_56396785_56396785</t>
  </si>
  <si>
    <t>13.03.2021 17:55:00</t>
  </si>
  <si>
    <t>13.03.2021 18:54:46</t>
  </si>
  <si>
    <t>13.03.2021 18:01:04</t>
  </si>
  <si>
    <t>13.03.2021 18:54:00</t>
  </si>
  <si>
    <t>BERGAMA TM 35-16-A00004_BÖLCEK M09_2057049</t>
  </si>
  <si>
    <t>13.03.2021 18:08:15</t>
  </si>
  <si>
    <t>13.03.2021 18:17:00</t>
  </si>
  <si>
    <t>SUBAŞI İM 35-26-A00002_PAMUKYAZI L04_2035578</t>
  </si>
  <si>
    <t>13.03.2021 18:13:19</t>
  </si>
  <si>
    <t>13.03.2021 18:15:39</t>
  </si>
  <si>
    <t>SÜTÇÜLER TR-2 35-27-M00406_913833840_913833840</t>
  </si>
  <si>
    <t>13.03.2021 18:15:42</t>
  </si>
  <si>
    <t>13.03.2021 20:43:42</t>
  </si>
  <si>
    <t>M-13 HIDIRLIK 35-14-M00013_966068621_966068621</t>
  </si>
  <si>
    <t>13.03.2021 18:18:29</t>
  </si>
  <si>
    <t>13.03.2021 19:40:01</t>
  </si>
  <si>
    <t>HALİTPAŞA TR-10 45-80-M00081_956541635_956541635</t>
  </si>
  <si>
    <t>13.03.2021 18:22:00</t>
  </si>
  <si>
    <t>13.03.2021 20:12:25</t>
  </si>
  <si>
    <t>DÜDÜKÇÜ GEDİĞİ TR-2 45-73-M00597_D_56402058_56402058</t>
  </si>
  <si>
    <t>13.03.2021 18:23:33</t>
  </si>
  <si>
    <t>13.03.2021 20:12:30</t>
  </si>
  <si>
    <t>KUŞÇULAR TR-2 35-19-M00519_956677067_956677067</t>
  </si>
  <si>
    <t>13.03.2021 18:23:34</t>
  </si>
  <si>
    <t>13.03.2021 22:25:00</t>
  </si>
  <si>
    <t>K-4612 35-01-K04612_912265827_912265827</t>
  </si>
  <si>
    <t>13.03.2021 18:27:11</t>
  </si>
  <si>
    <t>13.03.2021 23:11:54</t>
  </si>
  <si>
    <t>HELVACI DM-2 35-17-M00359_HELVACI M04_66476620</t>
  </si>
  <si>
    <t>13.03.2021 18:28:00</t>
  </si>
  <si>
    <t>13.03.2021 19:18:00</t>
  </si>
  <si>
    <t>ARDIÇ TR-8 35-21-L00131_B_56376553_56376553</t>
  </si>
  <si>
    <t>13.03.2021 18:30:00</t>
  </si>
  <si>
    <t>13.03.2021 19:13:42</t>
  </si>
  <si>
    <t>YENİFOÇA TR-1 DM 35-23-M00001_YENİFOÇA TR-48 M09_72190323</t>
  </si>
  <si>
    <t>13.03.2021 18:39:23</t>
  </si>
  <si>
    <t>13.03.2021 19:34:34</t>
  </si>
  <si>
    <t>DM-2/9(TR-254) 35-19-L00254_956665339_956665339</t>
  </si>
  <si>
    <t>13.03.2021 18:41:09</t>
  </si>
  <si>
    <t>13.03.2021 20:15:54</t>
  </si>
  <si>
    <t>M-2607 35-03-M02607_ H_66059023</t>
  </si>
  <si>
    <t>13.03.2021 18:42:22</t>
  </si>
  <si>
    <t>13.03.2021 21:48:38</t>
  </si>
  <si>
    <t>KERİMAĞA MERKEZ ORTAKÖY TR-4 45-78-M00789_DIREK TIPI TRAFO HUCRESI H01_2110060</t>
  </si>
  <si>
    <t>13.03.2021 18:46:59</t>
  </si>
  <si>
    <t>13.03.2021 21:56:33</t>
  </si>
  <si>
    <t>L-425 BELLONA KABİN 35-18-L00425_950446876_950446876</t>
  </si>
  <si>
    <t>13.03.2021 18:53:37</t>
  </si>
  <si>
    <t>13.03.2021 21:31:06</t>
  </si>
  <si>
    <t>13.03.2021 18:54:30</t>
  </si>
  <si>
    <t>13.03.2021 20:21:00</t>
  </si>
  <si>
    <t>BERGAMA ÇÖPGAZ KÖK 35-16-M00846_M-846 ÖZEL M04_77419607</t>
  </si>
  <si>
    <t>13.03.2021 18:56:00</t>
  </si>
  <si>
    <t>13.03.2021 19:28:27</t>
  </si>
  <si>
    <t>AHMETBEYLİ MAYDANOZ M-8 35-22-M00246_A_56353706_56353706</t>
  </si>
  <si>
    <t>13.03.2021 18:56:36</t>
  </si>
  <si>
    <t>13.03.2021 19:36:30</t>
  </si>
  <si>
    <t>M-227 ORHANLI TEMESALTI-3 35-14-M00227_D_56355111_56355111</t>
  </si>
  <si>
    <t>13.03.2021 19:09:08</t>
  </si>
  <si>
    <t>13.03.2021 20:16:53</t>
  </si>
  <si>
    <t>L-252 SİSSUS HASTANE 35-18-L00252_DAĞITIM TRAFO L-252 SİSUS HASTANE L03_72086596</t>
  </si>
  <si>
    <t>13.03.2021 19:32:44</t>
  </si>
  <si>
    <t>13.03.2021 19:38:00</t>
  </si>
  <si>
    <t>DM-5/TR13 (TR-57) ALPKENT 35-26-M00057_A A01_66402860</t>
  </si>
  <si>
    <t>13.03.2021 19:33:29</t>
  </si>
  <si>
    <t>13.03.2021 20:02:42</t>
  </si>
  <si>
    <t>13.03.2021 19:33:41</t>
  </si>
  <si>
    <t>13.03.2021 20:13:33</t>
  </si>
  <si>
    <t>TR-48 TEKEL 35-19-L00048_956671164_956671164</t>
  </si>
  <si>
    <t>13.03.2021 19:36:33</t>
  </si>
  <si>
    <t>13.03.2021 23:40:01</t>
  </si>
  <si>
    <t>PİYADELER TR-254 TARIMSAL SULAMA 45-73-M00937_45-73-M00937_2356137</t>
  </si>
  <si>
    <t>13.03.2021 19:43:49</t>
  </si>
  <si>
    <t>13.03.2021 20:47:57</t>
  </si>
  <si>
    <t>DM-1/TR-12 35-14-L00294_B B02_5932582</t>
  </si>
  <si>
    <t>13.03.2021 19:57:31</t>
  </si>
  <si>
    <t>13.03.2021 21:26:24</t>
  </si>
  <si>
    <t>MORDOĞAN TR-41 35-21-L00164_965796334_965796334</t>
  </si>
  <si>
    <t>13.03.2021 19:59:21</t>
  </si>
  <si>
    <t>14.03.2021 00:02:29</t>
  </si>
  <si>
    <t>M-1563 35-02-M01563_E_56380465_56380465</t>
  </si>
  <si>
    <t>13.03.2021 20:41:54</t>
  </si>
  <si>
    <t>13.03.2021 21:48:50</t>
  </si>
  <si>
    <t>TR-21 (M-721) 35-30-M00721_955298914_955298914</t>
  </si>
  <si>
    <t>13.03.2021 20:43:14</t>
  </si>
  <si>
    <t>13.03.2021 23:14:53</t>
  </si>
  <si>
    <t>13.03.2021 20:52:44</t>
  </si>
  <si>
    <t>13.03.2021 21:53:18</t>
  </si>
  <si>
    <t>KAVAKLIDERE TR-9 45-73-M00143_KAVAKLIDERE TR-7 M03_2092994</t>
  </si>
  <si>
    <t>13.03.2021 20:59:24</t>
  </si>
  <si>
    <t>13.03.2021 21:00:04</t>
  </si>
  <si>
    <t>ÇAKMAKLI TR-2 35-17-M00346_950305689_950305689</t>
  </si>
  <si>
    <t>13.03.2021 21:09:40</t>
  </si>
  <si>
    <t>14.03.2021 03:02:31</t>
  </si>
  <si>
    <t>K-1013 35-03-K01013_B A1_5906459</t>
  </si>
  <si>
    <t>13.03.2021 21:38:30</t>
  </si>
  <si>
    <t>13.03.2021 22:22:02</t>
  </si>
  <si>
    <t>13.03.2021 21:39:48</t>
  </si>
  <si>
    <t>13.03.2021 22:46:44</t>
  </si>
  <si>
    <t>KIZLARALANI KÖK 45-72-L00698_KIZLARALANI ÇIKIŞ L02_66587063</t>
  </si>
  <si>
    <t>13.03.2021 21:54:54</t>
  </si>
  <si>
    <t>13.03.2021 21:55:17</t>
  </si>
  <si>
    <t>MURADİYE TR-3 KÖPRÜYANI 45-71-M00254_TRAFO M03_55035470</t>
  </si>
  <si>
    <t>13.03.2021 22:25:41</t>
  </si>
  <si>
    <t>14.03.2021 01:01:14</t>
  </si>
  <si>
    <t>M-213(DM-3/11) 35-09-M00213_E_60982710_60982710</t>
  </si>
  <si>
    <t>13.03.2021 22:52:00</t>
  </si>
  <si>
    <t>13.03.2021 23:51:22</t>
  </si>
  <si>
    <t>TR-113 ZEYTİNALANI 35-19-L00113_956662594_956662594</t>
  </si>
  <si>
    <t>13.03.2021 22:54:44</t>
  </si>
  <si>
    <t>14.03.2021 00:41:20</t>
  </si>
  <si>
    <t>SASKO SİTESİ TR-1 35-21-L00211_960966485_960966485</t>
  </si>
  <si>
    <t>13.03.2021 23:11:46</t>
  </si>
  <si>
    <t>14.03.2021 00:54:33</t>
  </si>
  <si>
    <t>MURADİYE DM 45-71-M00006_DM-02 ÜÇTEPELER RİNG M04_2322414</t>
  </si>
  <si>
    <t>13.03.2021 23:32:43</t>
  </si>
  <si>
    <t>14.03.2021 00:17:00</t>
  </si>
  <si>
    <t>ARMUTLU TR-5 35-27-L00005_B_56367440_56367440</t>
  </si>
  <si>
    <t>14.03.2021 00:15:13</t>
  </si>
  <si>
    <t>14.03.2021 00:59:14</t>
  </si>
  <si>
    <t>MURADİYE TR-2 SU DEPOSU 45-71-M00199_MURADİYE TR-3 KÖPRÜYANI M04_72233441</t>
  </si>
  <si>
    <t>14.03.2021 00:39:26</t>
  </si>
  <si>
    <t>14.03.2021 02:39:18</t>
  </si>
  <si>
    <t>K-2007 35-01-K02007_K-379 K02_2113442</t>
  </si>
  <si>
    <t>14.03.2021 02:01:04</t>
  </si>
  <si>
    <t>14.03.2021 02:11:50</t>
  </si>
  <si>
    <t>KÖPRÜBAŞI TR-19 45-86-M00019_A_56401806_56401806</t>
  </si>
  <si>
    <t>14.03.2021 02:56:18</t>
  </si>
  <si>
    <t>14.03.2021 04:02:41</t>
  </si>
  <si>
    <t>K-4756 35-04-K04756_K-4757 K01_2065444</t>
  </si>
  <si>
    <t>14.03.2021 03:02:47</t>
  </si>
  <si>
    <t>14.03.2021 03:03:54</t>
  </si>
  <si>
    <t>KARŞIYAKA GIS TM 35-04-A00002_TR-2 K12_2053758</t>
  </si>
  <si>
    <t>14.03.2021 03:02:54</t>
  </si>
  <si>
    <t>14.03.2021 03:17:00</t>
  </si>
  <si>
    <t>14.03.2021 05:09:39</t>
  </si>
  <si>
    <t>14.03.2021 09:19:29</t>
  </si>
  <si>
    <t>BADEMLER DM 35-19-M00443_SEFERİHİSAR ÇIKIŞ SOL M14_72219098</t>
  </si>
  <si>
    <t>14.03.2021 06:21:35</t>
  </si>
  <si>
    <t>14.03.2021 10:51:38</t>
  </si>
  <si>
    <t>TR-128 35-16-L00128_TR-129 L02_72034401</t>
  </si>
  <si>
    <t>14.03.2021 08:15:30</t>
  </si>
  <si>
    <t>14.03.2021 09:49:35</t>
  </si>
  <si>
    <t>ÇUKURKÖY KÖK 35-29-L00034_ÇUKURKÖY ENH L06_2087141</t>
  </si>
  <si>
    <t>14.03.2021 08:15:45</t>
  </si>
  <si>
    <t>14.03.2021 08:16:07</t>
  </si>
  <si>
    <t>KAYACIK KÖK 45-75-M00065_SARIALİLER M06_2324683</t>
  </si>
  <si>
    <t>14.03.2021 08:17:47</t>
  </si>
  <si>
    <t>14.03.2021 09:09:56</t>
  </si>
  <si>
    <t>TR-55 35-27-M00055_B_56365284_56365284</t>
  </si>
  <si>
    <t>14.03.2021 08:36:45</t>
  </si>
  <si>
    <t>14.03.2021 10:48:45</t>
  </si>
  <si>
    <t>ALMAK TM 35-17-A00003_HatBaşıAyırıcı_76051623 M28_76051623</t>
  </si>
  <si>
    <t>14.03.2021 08:38:09</t>
  </si>
  <si>
    <t>14.03.2021 11:38:41</t>
  </si>
  <si>
    <t>14.03.2021 08:38:24</t>
  </si>
  <si>
    <t>14.03.2021 10:10:13</t>
  </si>
  <si>
    <t>K-3975 35-04-K03975_D_56362847_56362847</t>
  </si>
  <si>
    <t>14.03.2021 08:39:52</t>
  </si>
  <si>
    <t>14.03.2021 10:05:00</t>
  </si>
  <si>
    <t>ALÇUK TM 35-17-A00001_HABAŞ-1 M31_2307956</t>
  </si>
  <si>
    <t>14.03.2021 08:45:00</t>
  </si>
  <si>
    <t>14.03.2021 10:24:14</t>
  </si>
  <si>
    <t>LÜTFİYE TR-1 45-80-M00131_956548454_956548454</t>
  </si>
  <si>
    <t>14.03.2021 08:48:57</t>
  </si>
  <si>
    <t>14.03.2021 11:18:23</t>
  </si>
  <si>
    <t>14.03.2021 08:49:43</t>
  </si>
  <si>
    <t>14.03.2021 09:45:20</t>
  </si>
  <si>
    <t>GENCERLER TR-7 35-20-L00044_955211174_955211174</t>
  </si>
  <si>
    <t>14.03.2021 08:50:37</t>
  </si>
  <si>
    <t>14.03.2021 11:03:31</t>
  </si>
  <si>
    <t>ALİAĞA TR-43 DM 35-17-M00043_HatBaşıAyırıcı_72823518 M13_72823518</t>
  </si>
  <si>
    <t>14.03.2021 08:50:47</t>
  </si>
  <si>
    <t>14.03.2021 10:56:08</t>
  </si>
  <si>
    <t>KESİKKÖY DM 35-28-M00309_KESİKKÖY-2 (PANAZTEPE DM) M10_2302936</t>
  </si>
  <si>
    <t>14.03.2021 08:54:45</t>
  </si>
  <si>
    <t>14.03.2021 10:28:45</t>
  </si>
  <si>
    <t>AĞAÇ İŞLERİ KÖK-2 (M-703) 35-22-M00125_KISIKKÖY(KARTAL) M02_72110798</t>
  </si>
  <si>
    <t>14.03.2021 08:59:15</t>
  </si>
  <si>
    <t>14.03.2021 09:20:55</t>
  </si>
  <si>
    <t>K-845 35-01-K00845_912225858_912225858</t>
  </si>
  <si>
    <t>14.03.2021 09:00:45</t>
  </si>
  <si>
    <t>14.03.2021 10:25:10</t>
  </si>
  <si>
    <t>TR-1/11 45-83-M00011_DAĞITIM TRAFOSU M06_2082227</t>
  </si>
  <si>
    <t>14.03.2021 09:01:15</t>
  </si>
  <si>
    <t>14.03.2021 17:24:42</t>
  </si>
  <si>
    <t>TAYTAN OFİS KÖK 45-78-M00314_DEMİRKÖPRÜ DM-2 ÇIKIŞI (DEMİRKÖPRÜ-2) M06_60669745</t>
  </si>
  <si>
    <t>14.03.2021 09:01:55</t>
  </si>
  <si>
    <t>14.03.2021 09:02:27</t>
  </si>
  <si>
    <t>KÖPRÜBAŞI DM 45-86-M00051_TR-17/KAY.LOJMANI M09_72246994</t>
  </si>
  <si>
    <t>14.03.2021 09:20:17</t>
  </si>
  <si>
    <t>M-2846 35-03-M02846_DAĞITIM TRAFOSU M03_72156319</t>
  </si>
  <si>
    <t>14.03.2021 09:02:11</t>
  </si>
  <si>
    <t>14.03.2021 11:58:06</t>
  </si>
  <si>
    <t>14.03.2021 09:04:15</t>
  </si>
  <si>
    <t>14.03.2021 09:20:00</t>
  </si>
  <si>
    <t>TAYTAN OFİS KÖK 45-78-M00314_HatBaşıAyırıcı_53139316 M06_53139316</t>
  </si>
  <si>
    <t>14.03.2021 09:07:54</t>
  </si>
  <si>
    <t>14.03.2021 09:58:21</t>
  </si>
  <si>
    <t>OSMANCALI KÖYÜ TR-2 45-71-M01721_43170787_56384320_56384320</t>
  </si>
  <si>
    <t>14.03.2021 09:08:00</t>
  </si>
  <si>
    <t>14.03.2021 11:16:38</t>
  </si>
  <si>
    <t>KARABEL KÖK(VİŞNELİ KÖK) 35-26-M01207_DEREKÖY CUMALI M05_66051272</t>
  </si>
  <si>
    <t>14.03.2021 09:08:25</t>
  </si>
  <si>
    <t>14.03.2021 09:54:19</t>
  </si>
  <si>
    <t>ÇANAKÇI KÖK 45-79-M00194_ÇİMENTEPE YENİKÖY M01_67098847</t>
  </si>
  <si>
    <t>14.03.2021 09:08:28</t>
  </si>
  <si>
    <t>14.03.2021 09:22:02</t>
  </si>
  <si>
    <t>14.03.2021 09:10:25</t>
  </si>
  <si>
    <t>14.03.2021 11:25:18</t>
  </si>
  <si>
    <t>ÇATALCA TR-2 35-22-M00268_35-22-M00268_2374491</t>
  </si>
  <si>
    <t>14.03.2021 09:12:00</t>
  </si>
  <si>
    <t>14.03.2021 09:44:32</t>
  </si>
  <si>
    <t>14.03.2021 09:12:24</t>
  </si>
  <si>
    <t>14.03.2021 13:05:19</t>
  </si>
  <si>
    <t>M-1570 35-02-M01570_M-1054 M01_2309768</t>
  </si>
  <si>
    <t>14.03.2021 09:13:25</t>
  </si>
  <si>
    <t>14.03.2021 10:18:19</t>
  </si>
  <si>
    <t>TAYTAN OFİS KÖK 45-78-M00314_ÜLKÜ FABRİKALAR M014_60669844</t>
  </si>
  <si>
    <t>14.03.2021 09:13:46</t>
  </si>
  <si>
    <t>14.03.2021 18:35:48</t>
  </si>
  <si>
    <t>M-1430 35-02-M01430_TRF M03_2035087</t>
  </si>
  <si>
    <t>14.03.2021 09:16:37</t>
  </si>
  <si>
    <t>14.03.2021 11:14:04</t>
  </si>
  <si>
    <t>TR-49 35-15-M00049_48866936_56369297_56369297</t>
  </si>
  <si>
    <t>14.03.2021 09:17:15</t>
  </si>
  <si>
    <t>14.03.2021 16:58:39</t>
  </si>
  <si>
    <t>_D_56404940_56404940</t>
  </si>
  <si>
    <t>14.03.2021 09:18:00</t>
  </si>
  <si>
    <t>14.03.2021 10:06:47</t>
  </si>
  <si>
    <t>TR-6 35-19-L00006_956662591_956662591</t>
  </si>
  <si>
    <t>14.03.2021 09:19:36</t>
  </si>
  <si>
    <t>14.03.2021 14:59:42</t>
  </si>
  <si>
    <t>MURADİYE DM-7/1 45-71-M01854_DM-5/7 KÖK M01_2125936</t>
  </si>
  <si>
    <t>14.03.2021 09:19:40</t>
  </si>
  <si>
    <t>14.03.2021 14:30:33</t>
  </si>
  <si>
    <t>M-575Ö 35-02-M00575Ö_ M03_2306630</t>
  </si>
  <si>
    <t>14.03.2021 09:20:11</t>
  </si>
  <si>
    <t>14.03.2021 15:20:32</t>
  </si>
  <si>
    <t>MURADİYE DM-5/10-C KÖK 45-71-M00674_CEMALETTİN GÜCİN M01_2046801</t>
  </si>
  <si>
    <t>14.03.2021 09:20:56</t>
  </si>
  <si>
    <t>14.03.2021 14:29:52</t>
  </si>
  <si>
    <t>14.03.2021 09:21:00</t>
  </si>
  <si>
    <t>14.03.2021 17:33:08</t>
  </si>
  <si>
    <t>KÖPRÜBAŞI TR-3 DAMLAR MAH. 45-86-M00003_DAĞITIM TARAFO KÖPRÜBAŞI TR-3 DAMLAR MAH. M04_72223920</t>
  </si>
  <si>
    <t>14.03.2021 09:23:08</t>
  </si>
  <si>
    <t>14.03.2021 11:14:24</t>
  </si>
  <si>
    <t>BOĞAZİÇİ İM 35-01-A00001_SAMANTEPE K06_2307521</t>
  </si>
  <si>
    <t>14.03.2021 09:26:05</t>
  </si>
  <si>
    <t>14.03.2021 10:03:45</t>
  </si>
  <si>
    <t>DUMANLAR KÖK 45-81-M00044_DUMANLAR M03_72038303</t>
  </si>
  <si>
    <t>14.03.2021 09:28:25</t>
  </si>
  <si>
    <t>14.03.2021 10:19:44</t>
  </si>
  <si>
    <t>L-437 ŞEHİTLİK 35-18-L00437_950448384_950448384</t>
  </si>
  <si>
    <t>14.03.2021 09:30:56</t>
  </si>
  <si>
    <t>14.03.2021 11:58:56</t>
  </si>
  <si>
    <t>M-2748 35-01-M02748_912953519_912953519</t>
  </si>
  <si>
    <t>14.03.2021 09:32:35</t>
  </si>
  <si>
    <t>14.03.2021 11:25:23</t>
  </si>
  <si>
    <t>BAĞYURDU KÖK 35-27-L00239_HALİLBEYLİ TR-1 KÖK L04_72157253</t>
  </si>
  <si>
    <t>14.03.2021 09:33:45</t>
  </si>
  <si>
    <t>14.03.2021 11:52:43</t>
  </si>
  <si>
    <t>SOMA TR-16/3 45-82-M00102_D_56400452_56400452</t>
  </si>
  <si>
    <t>14.03.2021 09:34:10</t>
  </si>
  <si>
    <t>14.03.2021 12:01:53</t>
  </si>
  <si>
    <t>GÖZLET TR-1 45-80-M00129_956543967_956543967</t>
  </si>
  <si>
    <t>14.03.2021 09:34:21</t>
  </si>
  <si>
    <t>14.03.2021 11:08:10</t>
  </si>
  <si>
    <t>DM-2/8 BAŞKENT TR 35-18-L00588_ÇİFTLİK İ.M L03_72045736</t>
  </si>
  <si>
    <t>14.03.2021 09:36:25</t>
  </si>
  <si>
    <t>14.03.2021 09:51:33</t>
  </si>
  <si>
    <t>14.03.2021 09:41:48</t>
  </si>
  <si>
    <t>14.03.2021 18:01:15</t>
  </si>
  <si>
    <t>KUŞÇULAR TR-1 35-19-M00213_8678889_56389672_56389672</t>
  </si>
  <si>
    <t>14.03.2021 09:44:00</t>
  </si>
  <si>
    <t>14.03.2021 11:19:22</t>
  </si>
  <si>
    <t>YENİŞEHİR TR-4 35-31-L00112_47864169_56390316_56390316</t>
  </si>
  <si>
    <t>14.03.2021 09:46:00</t>
  </si>
  <si>
    <t>14.03.2021 12:57:07</t>
  </si>
  <si>
    <t>K-2849 İZSU 35-01-K02849Ö_ K01_2064387</t>
  </si>
  <si>
    <t>14.03.2021 09:47:06</t>
  </si>
  <si>
    <t>14.03.2021 10:48:40</t>
  </si>
  <si>
    <t>DM-01/13 45-71-M00024_BAŞAK PAZARLAMA M05_66504787</t>
  </si>
  <si>
    <t>14.03.2021 09:49:42</t>
  </si>
  <si>
    <t>14.03.2021 12:55:47</t>
  </si>
  <si>
    <t>İZDERSAN DM 35-28-M00394_VİLLAKENT-1 M02_47755738</t>
  </si>
  <si>
    <t>14.03.2021 09:51:47</t>
  </si>
  <si>
    <t>14.03.2021 09:52:57</t>
  </si>
  <si>
    <t>SUBAŞI-5 35-26-L00332_5668590_56357917_56357917</t>
  </si>
  <si>
    <t>14.03.2021 09:55:07</t>
  </si>
  <si>
    <t>14.03.2021 12:51:18</t>
  </si>
  <si>
    <t>TR-16 35-32-L00117_35-32-L00117_2365609</t>
  </si>
  <si>
    <t>14.03.2021 09:59:00</t>
  </si>
  <si>
    <t>14.03.2021 13:54:00</t>
  </si>
  <si>
    <t>BAŞIBÜYÜK TR-1 45-77-L00218_945491974_945491974</t>
  </si>
  <si>
    <t>14.03.2021 10:01:52</t>
  </si>
  <si>
    <t>14.03.2021 10:49:47</t>
  </si>
  <si>
    <t>GÖLOVA TR-1 35-22-M00248_955286346_955286346</t>
  </si>
  <si>
    <t>14.03.2021 10:06:59</t>
  </si>
  <si>
    <t>14.03.2021 11:07:38</t>
  </si>
  <si>
    <t>YILMAZ İM 45-78-A00003_KAPANCI (YARAŞLI) L10_2331483</t>
  </si>
  <si>
    <t>14.03.2021 10:10:27</t>
  </si>
  <si>
    <t>14.03.2021 11:31:46</t>
  </si>
  <si>
    <t>M-1850 ÇİÇEKLİ TR-1 35-02-M01850_35-02-M01850_2358829</t>
  </si>
  <si>
    <t>14.03.2021 10:32:00</t>
  </si>
  <si>
    <t>14.03.2021 13:23:00</t>
  </si>
  <si>
    <t>14.03.2021 10:35:13</t>
  </si>
  <si>
    <t>14.03.2021 11:22:16</t>
  </si>
  <si>
    <t>YENİFOÇA M-274 35-23-M00274_950421114_950421114</t>
  </si>
  <si>
    <t>14.03.2021 10:35:52</t>
  </si>
  <si>
    <t>14.03.2021 12:14:03</t>
  </si>
  <si>
    <t>14.03.2021 10:38:24</t>
  </si>
  <si>
    <t>14.03.2021 17:30:31</t>
  </si>
  <si>
    <t>ARSLANLAR TM 35-26-A00004_BEŞİKÇİOĞLU M21_2307689</t>
  </si>
  <si>
    <t>14.03.2021 10:39:59</t>
  </si>
  <si>
    <t>14.03.2021 11:32:38</t>
  </si>
  <si>
    <t>14.03.2021 10:44:00</t>
  </si>
  <si>
    <t>14.03.2021 12:49:42</t>
  </si>
  <si>
    <t>K-4412 35-01-K04412_DAĞITIM TRAFOSU K-4412 K03_65825965</t>
  </si>
  <si>
    <t>14.03.2021 10:45:22</t>
  </si>
  <si>
    <t>14.03.2021 11:12:37</t>
  </si>
  <si>
    <t>M-271 KARAKAYALAR DM 35-14-M00271_SEFERİHİSAR İM-2 M12_2326226</t>
  </si>
  <si>
    <t>14.03.2021 10:48:00</t>
  </si>
  <si>
    <t>14.03.2021 10:50:00</t>
  </si>
  <si>
    <t>K-1025 35-01-K01025_K-3538/K-4338 K01_2119211</t>
  </si>
  <si>
    <t>14.03.2021 10:49:00</t>
  </si>
  <si>
    <t>14.03.2021 12:53:15</t>
  </si>
  <si>
    <t>M-271 KARAKAYALAR DM 35-14-M00271_TEPECİK DM (DİREKT GİDEN) M11_2326224</t>
  </si>
  <si>
    <t>14.03.2021 10:51:00</t>
  </si>
  <si>
    <t>14.03.2021 10:52:00</t>
  </si>
  <si>
    <t>14.03.2021 11:00:25</t>
  </si>
  <si>
    <t>14.03.2021 11:36:04</t>
  </si>
  <si>
    <t>K-1025 35-01-K01025_TRAFO K03_2303110</t>
  </si>
  <si>
    <t>14.03.2021 11:04:30</t>
  </si>
  <si>
    <t>14.03.2021 12:57:20</t>
  </si>
  <si>
    <t>14.03.2021 11:05:59</t>
  </si>
  <si>
    <t>14.03.2021 13:39:53</t>
  </si>
  <si>
    <t>14.03.2021 11:08:31</t>
  </si>
  <si>
    <t>14.03.2021 14:46:24</t>
  </si>
  <si>
    <t>TR-4 METROPOLİS 35-26-M00004_956618032_956618032</t>
  </si>
  <si>
    <t>14.03.2021 11:11:14</t>
  </si>
  <si>
    <t>14.03.2021 12:22:09</t>
  </si>
  <si>
    <t>KARAGÖZLER TR-1 45-72-M00262_B_66354576_66354576</t>
  </si>
  <si>
    <t>14.03.2021 11:11:15</t>
  </si>
  <si>
    <t>KARAHIDIRLI SULAMA TR-8 35-16-M00280_35-16-M00280_2370200</t>
  </si>
  <si>
    <t>14.03.2021 11:12:00</t>
  </si>
  <si>
    <t>14.03.2021 13:07:22</t>
  </si>
  <si>
    <t>TR-142 35-15-L00142_95000618662_95000618662</t>
  </si>
  <si>
    <t>14.03.2021 11:13:29</t>
  </si>
  <si>
    <t>14.03.2021 12:52:33</t>
  </si>
  <si>
    <t>TR-292 (İM-1/TR-2) 35-19-L00292_956671735_956671735</t>
  </si>
  <si>
    <t>14.03.2021 11:17:38</t>
  </si>
  <si>
    <t>14.03.2021 14:56:58</t>
  </si>
  <si>
    <t>ALİAĞA TR-43 DM 35-17-M00043_HatBaşıAyırıcı_72727542 M13_72727542</t>
  </si>
  <si>
    <t>14.03.2021 11:17:52</t>
  </si>
  <si>
    <t>14.03.2021 11:51:09</t>
  </si>
  <si>
    <t>TR-18 (M-718) 35-30-M00718_A_56367267_56367267</t>
  </si>
  <si>
    <t>14.03.2021 11:18:05</t>
  </si>
  <si>
    <t>14.03.2021 11:53:56</t>
  </si>
  <si>
    <t>KURUCUOVA TR-4 35-15-L00255_B_56368966_56368966</t>
  </si>
  <si>
    <t>14.03.2021 11:27:09</t>
  </si>
  <si>
    <t>14.03.2021 13:13:59</t>
  </si>
  <si>
    <t>İSTASYONALTI KÖK 45-83-M00131_ARPALIK KÖK-1 M03_2099100</t>
  </si>
  <si>
    <t>14.03.2021 11:27:25</t>
  </si>
  <si>
    <t>14.03.2021 12:08:55</t>
  </si>
  <si>
    <t>M-266 35-14-M00266_954905709_954905709</t>
  </si>
  <si>
    <t>14.03.2021 11:28:42</t>
  </si>
  <si>
    <t>14.03.2021 13:29:34</t>
  </si>
  <si>
    <t>L-425 BELLONA KABİN 35-18-L00425_950446485_950446485</t>
  </si>
  <si>
    <t>14.03.2021 11:36:25</t>
  </si>
  <si>
    <t>14.03.2021 14:05:42</t>
  </si>
  <si>
    <t>GÜLKENT TR-1 35-30-M00224_955307018_955307018</t>
  </si>
  <si>
    <t>14.03.2021 11:46:04</t>
  </si>
  <si>
    <t>14.03.2021 13:28:00</t>
  </si>
  <si>
    <t>K-4294 35-02-K04294_35-02-K04294_2352259</t>
  </si>
  <si>
    <t>14.03.2021 11:48:57</t>
  </si>
  <si>
    <t>14.03.2021 15:06:34</t>
  </si>
  <si>
    <t>ALİAĞA M-564 35-17-M00564_ H_58112513</t>
  </si>
  <si>
    <t>14.03.2021 11:52:41</t>
  </si>
  <si>
    <t>14.03.2021 12:14:14</t>
  </si>
  <si>
    <t>DM-19/02 45-71-M00713_ORTA ÖLÇEKLİ HAVAİ HAT M07_2079029</t>
  </si>
  <si>
    <t>14.03.2021 11:53:27</t>
  </si>
  <si>
    <t>14.03.2021 14:08:50</t>
  </si>
  <si>
    <t>PAMUKYAZI-1 35-26-L00380_8487285_56358812_56358812</t>
  </si>
  <si>
    <t>14.03.2021 11:56:25</t>
  </si>
  <si>
    <t>14.03.2021 13:54:51</t>
  </si>
  <si>
    <t>KUŞÇULAR TR-9 35-19-M00221_6181307_56355638_56355638</t>
  </si>
  <si>
    <t>14.03.2021 11:58:00</t>
  </si>
  <si>
    <t>14.03.2021 12:53:26</t>
  </si>
  <si>
    <t>EMİNBEY TR-1 45-78-M00853_DIREK TIPI TRAFO HUCRESI H01_2105621</t>
  </si>
  <si>
    <t>14.03.2021 11:58:20</t>
  </si>
  <si>
    <t>14.03.2021 13:53:38</t>
  </si>
  <si>
    <t>L-365 ILDIR ÇAYAĞZI 35-18-L00365_950455002_950455002</t>
  </si>
  <si>
    <t>14.03.2021 12:03:18</t>
  </si>
  <si>
    <t>14.03.2021 15:14:31</t>
  </si>
  <si>
    <t>L-300 DM 35-18-L00300_950448452_950448452</t>
  </si>
  <si>
    <t>14.03.2021 12:03:27</t>
  </si>
  <si>
    <t>14.03.2021 13:07:37</t>
  </si>
  <si>
    <t>14.03.2021 12:07:57</t>
  </si>
  <si>
    <t>14.03.2021 13:11:01</t>
  </si>
  <si>
    <t>14.03.2021 12:20:33</t>
  </si>
  <si>
    <t>14.03.2021 13:48:25</t>
  </si>
  <si>
    <t>UZUNALAN TR-1 45-72-M00212_A_56407681_56407681</t>
  </si>
  <si>
    <t>14.03.2021 12:22:36</t>
  </si>
  <si>
    <t>14.03.2021 13:17:39</t>
  </si>
  <si>
    <t>YEŞİLYURT TR-18 45-73-M00489_945640040_945640040</t>
  </si>
  <si>
    <t>14.03.2021 12:29:06</t>
  </si>
  <si>
    <t>14.03.2021 13:58:37</t>
  </si>
  <si>
    <t>YENİ ŞAKRAN TR-3 35-17-M00203_A_56356107_56356107</t>
  </si>
  <si>
    <t>14.03.2021 12:33:00</t>
  </si>
  <si>
    <t>14.03.2021 13:10:32</t>
  </si>
  <si>
    <t>TR-350 35-19-L00350_956677917_956677917</t>
  </si>
  <si>
    <t>14.03.2021 12:42:27</t>
  </si>
  <si>
    <t>14.03.2021 14:19:54</t>
  </si>
  <si>
    <t>L-241 35-18-L00241_6497735_56368794_56368794</t>
  </si>
  <si>
    <t>14.03.2021 12:45:33</t>
  </si>
  <si>
    <t>14.03.2021 15:52:15</t>
  </si>
  <si>
    <t>14.03.2021 12:54:01</t>
  </si>
  <si>
    <t>14.03.2021 18:55:43</t>
  </si>
  <si>
    <t>DOĞANCI TR-2 35-31-L00335_47797524_56352285_56352285</t>
  </si>
  <si>
    <t>14.03.2021 12:54:05</t>
  </si>
  <si>
    <t>14.03.2021 17:55:29</t>
  </si>
  <si>
    <t>14.03.2021 12:57:55</t>
  </si>
  <si>
    <t>14.03.2021 12:58:15</t>
  </si>
  <si>
    <t>14.03.2021 13:00:00</t>
  </si>
  <si>
    <t>14.03.2021 14:17:14</t>
  </si>
  <si>
    <t>YILMAZ İM 45-78-A00003_TR-B (34.5) M10_2331192</t>
  </si>
  <si>
    <t>14.03.2021 13:02:45</t>
  </si>
  <si>
    <t>14.03.2021 15:31:40</t>
  </si>
  <si>
    <t>YEŞİLKÖY TR-1 45-71-M01821_43139043_56387975_56387975</t>
  </si>
  <si>
    <t>14.03.2021 13:04:46</t>
  </si>
  <si>
    <t>14.03.2021 15:58:38</t>
  </si>
  <si>
    <t>TR-16 ( M-716) 35-30-M00716_955327068_955327068</t>
  </si>
  <si>
    <t>14.03.2021 13:07:29</t>
  </si>
  <si>
    <t>14.03.2021 17:47:55</t>
  </si>
  <si>
    <t>14.03.2021 13:07:54</t>
  </si>
  <si>
    <t>14.03.2021 18:28:19</t>
  </si>
  <si>
    <t>TR-60 ADAYOLU 35-19-L00060_956662928_956662928</t>
  </si>
  <si>
    <t>14.03.2021 13:16:52</t>
  </si>
  <si>
    <t>14.03.2021 15:36:28</t>
  </si>
  <si>
    <t>BATAKLIK MAHALLESİ TR 35-16-M00008_A_56395399_56395399</t>
  </si>
  <si>
    <t>14.03.2021 13:41:36</t>
  </si>
  <si>
    <t>14.03.2021 15:46:31</t>
  </si>
  <si>
    <t>ÇAYKÖY TR-1 45-78-L00429_49322446_56405464_56405464</t>
  </si>
  <si>
    <t>14.03.2021 14:47:27</t>
  </si>
  <si>
    <t>DM-3/1 35-26-M00769_35-26-M00769_65910331</t>
  </si>
  <si>
    <t>14.03.2021 13:41:59</t>
  </si>
  <si>
    <t>14.03.2021 14:33:53</t>
  </si>
  <si>
    <t>K-3592 35-01-K03592_35-01-K03592_72124207</t>
  </si>
  <si>
    <t>14.03.2021 14:03:10</t>
  </si>
  <si>
    <t>14.03.2021 17:47:11</t>
  </si>
  <si>
    <t>KAYIŞLAR KÖK 45-80-M00183_DİLEK M03_72195773</t>
  </si>
  <si>
    <t>14.03.2021 14:03:25</t>
  </si>
  <si>
    <t>14.03.2021 14:38:16</t>
  </si>
  <si>
    <t>AHMETBEYLİ MAYDANOZ M-8 35-22-M00246_955294006_955294006</t>
  </si>
  <si>
    <t>14.03.2021 14:04:12</t>
  </si>
  <si>
    <t>14.03.2021 16:58:57</t>
  </si>
  <si>
    <t>DERBENTALTI TARIMSAL SULAMA TR-3 45-83-M00577_DIREK TIPI TRAFO HUCRESI H01_2101208</t>
  </si>
  <si>
    <t>14.03.2021 14:15:33</t>
  </si>
  <si>
    <t>14.03.2021 16:01:00</t>
  </si>
  <si>
    <t>ESKİOBA TR-2 35-29-L00146_950339184_950339184</t>
  </si>
  <si>
    <t>14.03.2021 14:20:36</t>
  </si>
  <si>
    <t>14.03.2021 17:41:10</t>
  </si>
  <si>
    <t>YENİKÖY TR-4 35-15-L00383_35-15-L00383_2365579</t>
  </si>
  <si>
    <t>14.03.2021 14:21:42</t>
  </si>
  <si>
    <t>14.03.2021 18:53:19</t>
  </si>
  <si>
    <t>GÜNLÜCE KÖYÜ TR-3 35-15-L00838_950384002_950384002</t>
  </si>
  <si>
    <t>14.03.2021 14:28:12</t>
  </si>
  <si>
    <t>14.03.2021 17:45:00</t>
  </si>
  <si>
    <t>GÜMÜLDÜR M-13 35-25-M00013_955263398_955263398</t>
  </si>
  <si>
    <t>14.03.2021 14:30:37</t>
  </si>
  <si>
    <t>14.03.2021 16:02:17</t>
  </si>
  <si>
    <t>14.03.2021 14:35:53</t>
  </si>
  <si>
    <t>14.03.2021 15:02:20</t>
  </si>
  <si>
    <t>K-807 35-04-K00807_912410970_912410970</t>
  </si>
  <si>
    <t>14.03.2021 14:36:01</t>
  </si>
  <si>
    <t>14.03.2021 16:32:17</t>
  </si>
  <si>
    <t>MORDOĞAN TR-1 35-21-L00201_953356778_953356778</t>
  </si>
  <si>
    <t>14.03.2021 14:38:44</t>
  </si>
  <si>
    <t>14.03.2021 16:58:05</t>
  </si>
  <si>
    <t>14.03.2021 14:45:38</t>
  </si>
  <si>
    <t>14.03.2021 14:55:28</t>
  </si>
  <si>
    <t>M-286 35-02-M00286_M-287 M03_2332100</t>
  </si>
  <si>
    <t>14.03.2021 14:46:33</t>
  </si>
  <si>
    <t>14.03.2021 15:02:40</t>
  </si>
  <si>
    <t>TİYENLİ KÖK 45-85-M00004_TİYENLİ KÖY ÇIKIŞI M01_72102279</t>
  </si>
  <si>
    <t>14.03.2021 14:48:15</t>
  </si>
  <si>
    <t>14.03.2021 15:56:10</t>
  </si>
  <si>
    <t>BEYLER KÖK 45-85-L00034_HatBaşıAyırıcı_53135784 L02_53135784</t>
  </si>
  <si>
    <t>14.03.2021 14:49:53</t>
  </si>
  <si>
    <t>14.03.2021 17:42:59</t>
  </si>
  <si>
    <t>K-3016 35-03-K03016_35-03-K03016_41943670</t>
  </si>
  <si>
    <t>14.03.2021 14:51:16</t>
  </si>
  <si>
    <t>14.03.2021 16:39:08</t>
  </si>
  <si>
    <t>BOYNUYOĞUN TR-1 35-29-L00341_950320284_950320284</t>
  </si>
  <si>
    <t>14.03.2021 14:55:00</t>
  </si>
  <si>
    <t>14.03.2021 17:04:09</t>
  </si>
  <si>
    <t>DM-20/13 (ÇAPRA KABİN) 45-71-M00272_45-71-M00272_2356318</t>
  </si>
  <si>
    <t>14.03.2021 15:06:00</t>
  </si>
  <si>
    <t>14.03.2021 15:30:38</t>
  </si>
  <si>
    <t>HACI ABDİ YOLAYRIMI TR 35-20-L00050_8023937_56377151_56377151</t>
  </si>
  <si>
    <t>14.03.2021 15:13:46</t>
  </si>
  <si>
    <t>14.03.2021 17:18:50</t>
  </si>
  <si>
    <t>ORTAKÖY TR-1 45-71-M01729_43165531_56388513_56388513</t>
  </si>
  <si>
    <t>14.03.2021 15:16:34</t>
  </si>
  <si>
    <t>14.03.2021 17:45:39</t>
  </si>
  <si>
    <t>ULUCAK DM 35-27-M00792_ULUCAK ŞEHİR M04_2310310</t>
  </si>
  <si>
    <t>14.03.2021 15:27:05</t>
  </si>
  <si>
    <t>14.03.2021 16:04:36</t>
  </si>
  <si>
    <t>DM-20/07 (VEZİROĞLU) 45-71-M00274_45-71-M00274_2369310</t>
  </si>
  <si>
    <t>14.03.2021 15:29:00</t>
  </si>
  <si>
    <t>14.03.2021 16:05:18</t>
  </si>
  <si>
    <t>_A_56389295_56389295</t>
  </si>
  <si>
    <t>14.03.2021 15:37:41</t>
  </si>
  <si>
    <t>14.03.2021 17:57:03</t>
  </si>
  <si>
    <t>K-4409 35-01-K04409_911319406_911319406</t>
  </si>
  <si>
    <t>14.03.2021 15:42:24</t>
  </si>
  <si>
    <t>14.03.2021 17:11:04</t>
  </si>
  <si>
    <t>ÇAMLIK KÖK 35-13-L00084_SELÇUK DM-21 (TR-21) L02_66478107</t>
  </si>
  <si>
    <t>14.03.2021 15:50:33</t>
  </si>
  <si>
    <t>14.03.2021 16:59:51</t>
  </si>
  <si>
    <t>14.03.2021 15:56:34</t>
  </si>
  <si>
    <t>14.03.2021 17:45:34</t>
  </si>
  <si>
    <t>OVACIK KÖYÜ TR-5 35-27-L00268_98967849_98967849</t>
  </si>
  <si>
    <t>14.03.2021 15:58:22</t>
  </si>
  <si>
    <t>14.03.2021 18:58:15</t>
  </si>
  <si>
    <t>SEYREKLİ TR-14 35-15-L00437_A_56369968_56369968</t>
  </si>
  <si>
    <t>14.03.2021 16:02:28</t>
  </si>
  <si>
    <t>14.03.2021 17:49:02</t>
  </si>
  <si>
    <t>ALSANCAK TM 35-01-A00005_ŞARK SANAYİ K18_2308243</t>
  </si>
  <si>
    <t>14.03.2021 16:12:37</t>
  </si>
  <si>
    <t>14.03.2021 16:20:26</t>
  </si>
  <si>
    <t>SANCAKLI BOZKÖY TR-7 45-71-M00529_C_56401354_56401354</t>
  </si>
  <si>
    <t>14.03.2021 16:14:30</t>
  </si>
  <si>
    <t>14.03.2021 18:57:35</t>
  </si>
  <si>
    <t>K-1074 35-01-K01074_C_56379664_56379664</t>
  </si>
  <si>
    <t>14.03.2021 16:14:36</t>
  </si>
  <si>
    <t>14.03.2021 18:01:25</t>
  </si>
  <si>
    <t>14.03.2021 16:18:03</t>
  </si>
  <si>
    <t>14.03.2021 16:18:23</t>
  </si>
  <si>
    <t>K-3513 35-02-K03513_D_56368519_56368519</t>
  </si>
  <si>
    <t>14.03.2021 16:18:27</t>
  </si>
  <si>
    <t>14.03.2021 17:38:26</t>
  </si>
  <si>
    <t>TR-27 35-19-L00027_956673994_956673994</t>
  </si>
  <si>
    <t>14.03.2021 16:32:00</t>
  </si>
  <si>
    <t>14.03.2021 18:10:14</t>
  </si>
  <si>
    <t>SAÇLI TR-4 35-31-L00157_DIREK TIPI TRAFO HUCRESI H01_2048231</t>
  </si>
  <si>
    <t>14.03.2021 16:34:00</t>
  </si>
  <si>
    <t>14.03.2021 17:15:15</t>
  </si>
  <si>
    <t>14.03.2021 16:40:31</t>
  </si>
  <si>
    <t>14.03.2021 16:52:00</t>
  </si>
  <si>
    <t>HORZUM SAZDERE TR-1 45-73-M00266_B_56389568_56389568</t>
  </si>
  <si>
    <t>14.03.2021 16:46:28</t>
  </si>
  <si>
    <t>14.03.2021 18:01:58</t>
  </si>
  <si>
    <t>K-4473 35-01-K04473_C_56364573_56364573</t>
  </si>
  <si>
    <t>14.03.2021 16:49:35</t>
  </si>
  <si>
    <t>14.03.2021 18:27:30</t>
  </si>
  <si>
    <t>EMİNBEY GÜLİSTAN MAH.TR-1 45-78-M00861_DIREK TIPI TRAFO HUCRESI H01_2107639</t>
  </si>
  <si>
    <t>14.03.2021 16:56:27</t>
  </si>
  <si>
    <t>14.03.2021 19:31:07</t>
  </si>
  <si>
    <t>TR-100 ZEYTİNALANI 35-19-L00100_977027457_977027457</t>
  </si>
  <si>
    <t>14.03.2021 17:11:30</t>
  </si>
  <si>
    <t>14.03.2021 19:17:58</t>
  </si>
  <si>
    <t>14.03.2021 17:12:19</t>
  </si>
  <si>
    <t>14.03.2021 17:22:14</t>
  </si>
  <si>
    <t>M-3439(YATIRIM REZERVE) 35-03-M03439_G g10b_5795784</t>
  </si>
  <si>
    <t>14.03.2021 17:26:13</t>
  </si>
  <si>
    <t>14.03.2021 19:10:39</t>
  </si>
  <si>
    <t>KAPAKLI İM 45-72-A00003_KAPAKLI-KAYALIOĞLU L07_2107699</t>
  </si>
  <si>
    <t>14.03.2021 17:29:23</t>
  </si>
  <si>
    <t>14.03.2021 17:29:53</t>
  </si>
  <si>
    <t>K-1446 35-01-K01446_A k1446/a1_5888403</t>
  </si>
  <si>
    <t>14.03.2021 17:47:49</t>
  </si>
  <si>
    <t>14.03.2021 19:28:36</t>
  </si>
  <si>
    <t>HALİM İNMEZ SULAMA GRUBU 35-29-L00231_B_56361132_56361132</t>
  </si>
  <si>
    <t>14.03.2021 17:52:34</t>
  </si>
  <si>
    <t>14.03.2021 18:28:07</t>
  </si>
  <si>
    <t>OVAKENT M.METİN GRB. TR-5 35-15-L00880_C_56373132_56373132</t>
  </si>
  <si>
    <t>14.03.2021 17:58:04</t>
  </si>
  <si>
    <t>14.03.2021 20:31:17</t>
  </si>
  <si>
    <t>14.03.2021 17:58:27</t>
  </si>
  <si>
    <t>14.03.2021 18:28:42</t>
  </si>
  <si>
    <t>ATAKÖY OVA TR-1 35-22-M00182_DIREK TIPI TRAFO HUCRESI H01_2126874</t>
  </si>
  <si>
    <t>14.03.2021 18:07:49</t>
  </si>
  <si>
    <t>14.03.2021 19:20:45</t>
  </si>
  <si>
    <t>SARIAHMETLİ TR-1 45-71-M01701_DIREK TIPI TRAFO HUCRESI H01_2085087</t>
  </si>
  <si>
    <t>14.03.2021 18:07:59</t>
  </si>
  <si>
    <t>14.03.2021 21:29:19</t>
  </si>
  <si>
    <t>14.03.2021 18:22:59</t>
  </si>
  <si>
    <t>14.03.2021 19:10:55</t>
  </si>
  <si>
    <t>TR-25 35-13-L00025_A a1b_5884201</t>
  </si>
  <si>
    <t>14.03.2021 18:26:35</t>
  </si>
  <si>
    <t>14.03.2021 19:13:07</t>
  </si>
  <si>
    <t>L-38 35-14-L00038_956655975_956655975</t>
  </si>
  <si>
    <t>14.03.2021 18:32:41</t>
  </si>
  <si>
    <t>14.03.2021 19:31:38</t>
  </si>
  <si>
    <t>GÜLBAHÇE TR-7 35-19-L00167_956694132_956694132</t>
  </si>
  <si>
    <t>14.03.2021 18:45:47</t>
  </si>
  <si>
    <t>14.03.2021 21:37:09</t>
  </si>
  <si>
    <t>AKÇAPINAR TR-2 45-83-L00439_955158055_955158055</t>
  </si>
  <si>
    <t>14.03.2021 18:54:15</t>
  </si>
  <si>
    <t>14.03.2021 19:48:59</t>
  </si>
  <si>
    <t>YEŞİLOVA TR-1 45-78-M01058_49347202_56406040_56406040</t>
  </si>
  <si>
    <t>14.03.2021 19:01:21</t>
  </si>
  <si>
    <t>14.03.2021 19:51:47</t>
  </si>
  <si>
    <t>TR-1/52 45-72-M00052_49749198_56407117_56407117</t>
  </si>
  <si>
    <t>14.03.2021 19:09:10</t>
  </si>
  <si>
    <t>14.03.2021 19:44:07</t>
  </si>
  <si>
    <t>ÇIRPI İM 35-20-A00002_ÇİFTÇİGEDİĞİ L09_2307625</t>
  </si>
  <si>
    <t>14.03.2021 19:11:05</t>
  </si>
  <si>
    <t>14.03.2021 19:54:58</t>
  </si>
  <si>
    <t>DEĞİRMENDERE DM 35-22-M00085_ÇAMÖNÜ - ATAKÖY M09_50066540</t>
  </si>
  <si>
    <t>14.03.2021 19:11:13</t>
  </si>
  <si>
    <t>14.03.2021 19:15:53</t>
  </si>
  <si>
    <t>K-4031 35-01-K04031_35-01-K04031_2366323</t>
  </si>
  <si>
    <t>14.03.2021 19:12:38</t>
  </si>
  <si>
    <t>14.03.2021 20:05:27</t>
  </si>
  <si>
    <t>L-300 DM 35-18-L00300_L-454 L10_2329803</t>
  </si>
  <si>
    <t>14.03.2021 19:13:00</t>
  </si>
  <si>
    <t>14.03.2021 20:27:01</t>
  </si>
  <si>
    <t>14.03.2021 20:28:14</t>
  </si>
  <si>
    <t>M-1519 35-03-M01519_910739334_910739334</t>
  </si>
  <si>
    <t>14.03.2021 19:17:34</t>
  </si>
  <si>
    <t>14.03.2021 20:30:39</t>
  </si>
  <si>
    <t>L-73 BANKACILAR 35-14-L00073_DAĞITIM TRAFO L-73 BANKACILAR L01_72208703</t>
  </si>
  <si>
    <t>14.03.2021 19:34:39</t>
  </si>
  <si>
    <t>14.03.2021 20:42:14</t>
  </si>
  <si>
    <t>DERBENT TR-1 45-78-M00947_45-78-M00947_2354714</t>
  </si>
  <si>
    <t>14.03.2021 19:36:35</t>
  </si>
  <si>
    <t>14.03.2021 21:02:39</t>
  </si>
  <si>
    <t>TR-113 ZEYTİNALANI 35-19-L00113_956688084_956688084</t>
  </si>
  <si>
    <t>14.03.2021 19:37:24</t>
  </si>
  <si>
    <t>14.03.2021 23:56:17</t>
  </si>
  <si>
    <t>TR-63 35-19-L00063_956666026_956666026</t>
  </si>
  <si>
    <t>14.03.2021 19:56:22</t>
  </si>
  <si>
    <t>14.03.2021 21:46:48</t>
  </si>
  <si>
    <t>K-4019 35-02-K04019_A_56374084_56374084</t>
  </si>
  <si>
    <t>14.03.2021 20:04:37</t>
  </si>
  <si>
    <t>14.03.2021 21:40:53</t>
  </si>
  <si>
    <t>ÇATAK TR-1 35-31-L00165_956587138_956587138</t>
  </si>
  <si>
    <t>14.03.2021 20:12:00</t>
  </si>
  <si>
    <t>14.03.2021 22:36:30</t>
  </si>
  <si>
    <t>L-233 AKARCA KÖK 35-14-L00233_L-58 HAVACILAR SİTESİ L03_72202703</t>
  </si>
  <si>
    <t>14.03.2021 20:13:55</t>
  </si>
  <si>
    <t>14.03.2021 20:39:34</t>
  </si>
  <si>
    <t>14.03.2021 20:20:55</t>
  </si>
  <si>
    <t>14.03.2021 22:07:21</t>
  </si>
  <si>
    <t>K-1092 35-03-K01092_910469408_910469408</t>
  </si>
  <si>
    <t>14.03.2021 20:25:37</t>
  </si>
  <si>
    <t>14.03.2021 21:37:23</t>
  </si>
  <si>
    <t>KAAN TR-1 45-71-M01520_953213942_953213942</t>
  </si>
  <si>
    <t>14.03.2021 21:49:55</t>
  </si>
  <si>
    <t>15.03.2021 01:57:24</t>
  </si>
  <si>
    <t>KURŞUNLU KÖK 45-78-L00232_JEOTERMAL TESİS ÖZEL TR L05_65890641</t>
  </si>
  <si>
    <t>14.03.2021 21:53:00</t>
  </si>
  <si>
    <t>14.03.2021 22:26:03</t>
  </si>
  <si>
    <t>ARMUTLU DM-2/TR-28 (ESKİ TR-2) 35-27-L00002_98697553_98697553</t>
  </si>
  <si>
    <t>14.03.2021 21:55:26</t>
  </si>
  <si>
    <t>15.03.2021 10:47:31</t>
  </si>
  <si>
    <t>KEÇİLİKÖY DM-17/2 45-71-M02258_953179508_953179508</t>
  </si>
  <si>
    <t>14.03.2021 21:56:02</t>
  </si>
  <si>
    <t>14.03.2021 22:36:48</t>
  </si>
  <si>
    <t>DM-14/12 45-71-M00560_45-71-M00560_2357636</t>
  </si>
  <si>
    <t>14.03.2021 22:13:39</t>
  </si>
  <si>
    <t>15.03.2021 01:42:07</t>
  </si>
  <si>
    <t>TR-170 45-78-L00170_953265920_953265920</t>
  </si>
  <si>
    <t>14.03.2021 22:35:14</t>
  </si>
  <si>
    <t>14.03.2021 23:07:18</t>
  </si>
  <si>
    <t>_C_56391308_56391308</t>
  </si>
  <si>
    <t>14.03.2021 22:43:00</t>
  </si>
  <si>
    <t>14.03.2021 23:35:06</t>
  </si>
  <si>
    <t>K-2713 35-03-K02713_910730174_910730174</t>
  </si>
  <si>
    <t>14.03.2021 22:52:31</t>
  </si>
  <si>
    <t>15.03.2021 00:05:07</t>
  </si>
  <si>
    <t>GERMİYAN İM 35-18-A00004_ILDIR-1 L02_2313571</t>
  </si>
  <si>
    <t>14.03.2021 23:48:57</t>
  </si>
  <si>
    <t>15.03.2021 01:00:00</t>
  </si>
  <si>
    <t>15.03.2021 00:46:38</t>
  </si>
  <si>
    <t>15.03.2021 02:57:51</t>
  </si>
  <si>
    <t>DURASILLI TR-5 45-78-M01116_DIREK TIPI TRAFO HUCRESI H01_2125895</t>
  </si>
  <si>
    <t>15.03.2021 00:59:08</t>
  </si>
  <si>
    <t>15.03.2021 01:22:36</t>
  </si>
  <si>
    <t>DM-14/12 45-71-M00560_A_56398281_56398281</t>
  </si>
  <si>
    <t>15.03.2021 01:00:08</t>
  </si>
  <si>
    <t>15.03.2021 03:27:38</t>
  </si>
  <si>
    <t>GERMİYAN İM 35-18-A00004_ILDIR-1 L02_2064606</t>
  </si>
  <si>
    <t>15.03.2021 01:01:25</t>
  </si>
  <si>
    <t>15.03.2021 01:01:39</t>
  </si>
  <si>
    <t>GERMİYAN İM 35-18-A00004_ILDIR-2 L03_2064610</t>
  </si>
  <si>
    <t>15.03.2021 01:02:00</t>
  </si>
  <si>
    <t>15.03.2021 01:02:08</t>
  </si>
  <si>
    <t>15.03.2021 01:02:33</t>
  </si>
  <si>
    <t>15.03.2021 01:03:03</t>
  </si>
  <si>
    <t>15.03.2021 01:06:22</t>
  </si>
  <si>
    <t>15.03.2021 02:10:04</t>
  </si>
  <si>
    <t>15.03.2021 01:12:04</t>
  </si>
  <si>
    <t>15.03.2021 01:36:42</t>
  </si>
  <si>
    <t>TAŞLIYATAK TR-3 35-31-L00363_DIREK TIPI TRAFO HUCRESI H01_2040515</t>
  </si>
  <si>
    <t>15.03.2021 01:47:12</t>
  </si>
  <si>
    <t>15.03.2021 02:23:41</t>
  </si>
  <si>
    <t>ALİ ŞAHİN SULAMA GRUBU 35-29-M00175_DIREK TIPI TRAFO HUCRESI H01_2099112</t>
  </si>
  <si>
    <t>15.03.2021 01:51:37</t>
  </si>
  <si>
    <t>15.03.2021 07:50:11</t>
  </si>
  <si>
    <t>ISMET ERTEN SULAMA GRUBU 35-29-M00206_A_56361312_56361312</t>
  </si>
  <si>
    <t>15.03.2021 02:34:08</t>
  </si>
  <si>
    <t>15.03.2021 06:22:30</t>
  </si>
  <si>
    <t>ÇINARLIKUYU KÖK 45-71-M00188_CEZAEVİ M03_72248741</t>
  </si>
  <si>
    <t>15.03.2021 02:54:14</t>
  </si>
  <si>
    <t>15.03.2021 04:09:34</t>
  </si>
  <si>
    <t>KARŞIYAKA GIS TM 35-04-A00002_TR-2 K12_2310424</t>
  </si>
  <si>
    <t>15.03.2021 03:01:23</t>
  </si>
  <si>
    <t>15.03.2021 03:10:11</t>
  </si>
  <si>
    <t>K-2729 35-04-K02729_K-3464 K03_2050344</t>
  </si>
  <si>
    <t>15.03.2021 03:01:45</t>
  </si>
  <si>
    <t>15.03.2021 03:04:33</t>
  </si>
  <si>
    <t>K-4230 35-03-K04230_35-03-K04230_2356606</t>
  </si>
  <si>
    <t>15.03.2021 03:14:36</t>
  </si>
  <si>
    <t>15.03.2021 04:13:18</t>
  </si>
  <si>
    <t>TAYTAN GEDİZ MAH. TR-1 45-78-M00355_49238056_56392830_56392830</t>
  </si>
  <si>
    <t>15.03.2021 03:24:27</t>
  </si>
  <si>
    <t>15.03.2021 04:03:17</t>
  </si>
  <si>
    <t>TR-74 35-19-L00074_956695114_956695114</t>
  </si>
  <si>
    <t>15.03.2021 04:35:13</t>
  </si>
  <si>
    <t>15.03.2021 13:46:48</t>
  </si>
  <si>
    <t>DM08/TR02 45-73-M00003_45-73-M00003_66742825</t>
  </si>
  <si>
    <t>15.03.2021 05:00:46</t>
  </si>
  <si>
    <t>15.03.2021 06:54:30</t>
  </si>
  <si>
    <t>15.03.2021 05:25:48</t>
  </si>
  <si>
    <t>15.03.2021 09:41:11</t>
  </si>
  <si>
    <t>15.03.2021 05:26:45</t>
  </si>
  <si>
    <t>15.03.2021 06:05:02</t>
  </si>
  <si>
    <t>M-2205 DOĞANCILAR TR-2 35-03-M02205_DIREK TIPI TRAFO HUCRESI H01_2107617</t>
  </si>
  <si>
    <t>15.03.2021 05:37:41</t>
  </si>
  <si>
    <t>15.03.2021 11:35:49</t>
  </si>
  <si>
    <t>GÜLBAHÇE TR-8 35-19-L00268_35-19-L00268_2350464</t>
  </si>
  <si>
    <t>15.03.2021 05:55:13</t>
  </si>
  <si>
    <t>15.03.2021 11:37:09</t>
  </si>
  <si>
    <t>K-1049 35-02-K01049_D_56363460_56363460</t>
  </si>
  <si>
    <t>15.03.2021 06:19:12</t>
  </si>
  <si>
    <t>15.03.2021 10:09:23</t>
  </si>
  <si>
    <t>15.03.2021 07:25:17</t>
  </si>
  <si>
    <t>15.03.2021 08:48:51</t>
  </si>
  <si>
    <t>MADEN KÖK 45-83-M00128_ARPALIK KÖK M02_47316668</t>
  </si>
  <si>
    <t>15.03.2021 07:28:03</t>
  </si>
  <si>
    <t>15.03.2021 08:43:58</t>
  </si>
  <si>
    <t>K-3591 35-01-K03591_C_56373614_56373614</t>
  </si>
  <si>
    <t>15.03.2021 07:38:15</t>
  </si>
  <si>
    <t>15.03.2021 09:31:46</t>
  </si>
  <si>
    <t>NAMET KÖK 35-26-M00556_İDOL-LA ŞARAPÇILIK M02_65931706</t>
  </si>
  <si>
    <t>15.03.2021 07:38:29</t>
  </si>
  <si>
    <t>15.03.2021 08:46:12</t>
  </si>
  <si>
    <t>EGE İM 35-02-A00003_TR-2 K15_2053331</t>
  </si>
  <si>
    <t>15.03.2021 07:43:04</t>
  </si>
  <si>
    <t>15.03.2021 09:01:30</t>
  </si>
  <si>
    <t>ÖZGÖRKEY KÖK 35-26-M00256_ÇAPAK M07_65969695</t>
  </si>
  <si>
    <t>15.03.2021 08:07:15</t>
  </si>
  <si>
    <t>15.03.2021 08:35:56</t>
  </si>
  <si>
    <t>15.03.2021 08:14:25</t>
  </si>
  <si>
    <t>15.03.2021 13:08:15</t>
  </si>
  <si>
    <t>ARİF DURSUN SLM TR 35-26-L00099_DIREK TIPI TRAFO HUCRESI H01_2041794</t>
  </si>
  <si>
    <t>15.03.2021 08:25:06</t>
  </si>
  <si>
    <t>15.03.2021 10:49:10</t>
  </si>
  <si>
    <t>K-4612 35-01-K04612_911840714_911840714</t>
  </si>
  <si>
    <t>15.03.2021 08:47:00</t>
  </si>
  <si>
    <t>15.03.2021 13:59:14</t>
  </si>
  <si>
    <t>ÇINARLIKUYU KÖK 45-71-M00188_CEZAEVİ M03_72248740</t>
  </si>
  <si>
    <t>15.03.2021 08:51:24</t>
  </si>
  <si>
    <t>15.03.2021 10:07:12</t>
  </si>
  <si>
    <t>15.03.2021 08:53:00</t>
  </si>
  <si>
    <t>15.03.2021 17:55:00</t>
  </si>
  <si>
    <t>MENEMEN TR-37 35-28-L00037_MENEMEN TR-36 L01_66575762</t>
  </si>
  <si>
    <t>15.03.2021 08:54:10</t>
  </si>
  <si>
    <t>15.03.2021 09:28:19</t>
  </si>
  <si>
    <t>K-1642 35-03-K01642_35-03-K01642_41938938</t>
  </si>
  <si>
    <t>15.03.2021 08:56:13</t>
  </si>
  <si>
    <t>15.03.2021 13:07:59</t>
  </si>
  <si>
    <t>15.03.2021 08:58:33</t>
  </si>
  <si>
    <t>15.03.2021 08:58:53</t>
  </si>
  <si>
    <t>ÇİFTLİK İM 35-18-A00003_DM-1 L02_2105931</t>
  </si>
  <si>
    <t>15.03.2021 09:00:25</t>
  </si>
  <si>
    <t>15.03.2021 09:32:40</t>
  </si>
  <si>
    <t>M-211 (DM-3/TR-6) 35-14-M00211_10603470_60983211_60983211</t>
  </si>
  <si>
    <t>15.03.2021 09:00:43</t>
  </si>
  <si>
    <t>15.03.2021 13:39:31</t>
  </si>
  <si>
    <t>TR-28 45-78-L00028_45-78-L00028_61376791</t>
  </si>
  <si>
    <t>15.03.2021 09:03:11</t>
  </si>
  <si>
    <t>15.03.2021 11:44:42</t>
  </si>
  <si>
    <t>15.03.2021 09:06:00</t>
  </si>
  <si>
    <t>15.03.2021 15:48:33</t>
  </si>
  <si>
    <t>L-444 35-18-L00444_965761779_965761779</t>
  </si>
  <si>
    <t>15.03.2021 09:10:31</t>
  </si>
  <si>
    <t>15.03.2021 11:08:21</t>
  </si>
  <si>
    <t>SAKALLI KÖYÜ TR-1 45-71-M01695_45-71-M01695_2354136</t>
  </si>
  <si>
    <t>15.03.2021 09:10:41</t>
  </si>
  <si>
    <t>15.03.2021 12:00:35</t>
  </si>
  <si>
    <t>ÇAMURHAMAMI KÖK 45-78-L00230_GÖKKÖY L04_2105173</t>
  </si>
  <si>
    <t>15.03.2021 09:11:44</t>
  </si>
  <si>
    <t>15.03.2021 18:14:32</t>
  </si>
  <si>
    <t>FIRINLI TR-4 35-20-L00093_955198490_955198490</t>
  </si>
  <si>
    <t>15.03.2021 10:54:26</t>
  </si>
  <si>
    <t>VELİLER KÖK 35-31-L00116_SAÇLI TR-1 L01_2119154</t>
  </si>
  <si>
    <t>15.03.2021 09:12:05</t>
  </si>
  <si>
    <t>15.03.2021 10:03:35</t>
  </si>
  <si>
    <t>15.03.2021 09:13:01</t>
  </si>
  <si>
    <t>15.03.2021 09:20:20</t>
  </si>
  <si>
    <t>MENEMEN TR-36 KÖK 35-28-L00036_MENEMEN İ.M. L06_66578826</t>
  </si>
  <si>
    <t>15.03.2021 09:14:26</t>
  </si>
  <si>
    <t>15.03.2021 17:09:35</t>
  </si>
  <si>
    <t>15.03.2021 09:15:17</t>
  </si>
  <si>
    <t>15.03.2021 16:42:00</t>
  </si>
  <si>
    <t>ÇAMLIK DM 35-17-M00173_HatBaşıAyırıcı_65358229 M08_65358229</t>
  </si>
  <si>
    <t>15.03.2021 09:18:46</t>
  </si>
  <si>
    <t>15.03.2021 17:03:31</t>
  </si>
  <si>
    <t>SOMA TR-11/4 45-82-M00036_C_56388938_56388938</t>
  </si>
  <si>
    <t>15.03.2021 09:18:50</t>
  </si>
  <si>
    <t>15.03.2021 11:39:59</t>
  </si>
  <si>
    <t>İRİMAĞZI TR-20 35-15-L00697_35-15-L00697_2350660</t>
  </si>
  <si>
    <t>15.03.2021 09:19:03</t>
  </si>
  <si>
    <t>15.03.2021 17:35:18</t>
  </si>
  <si>
    <t>KARAOĞLANLI TR-1 KÖK 45-71-M00091_ŞEHİR İÇİ ÇIKIŞ M02_61195438</t>
  </si>
  <si>
    <t>15.03.2021 09:19:24</t>
  </si>
  <si>
    <t>15.03.2021 10:56:35</t>
  </si>
  <si>
    <t>CUMALI TOPRAK SULAMA TR-1 35-24-M00197_35-24-M00197_2346878</t>
  </si>
  <si>
    <t>15.03.2021 09:23:10</t>
  </si>
  <si>
    <t>15.03.2021 12:42:21</t>
  </si>
  <si>
    <t>YAMANDERE TR-2 35-29-L00312_DIREK TIPI TRAFO HUCRESI H01_2037207</t>
  </si>
  <si>
    <t>15.03.2021 09:25:11</t>
  </si>
  <si>
    <t>15.03.2021 11:04:35</t>
  </si>
  <si>
    <t>L-207 MERKEZTUR 35-18-L00207_950451895_950451895</t>
  </si>
  <si>
    <t>15.03.2021 09:29:50</t>
  </si>
  <si>
    <t>15.03.2021 11:14:32</t>
  </si>
  <si>
    <t>K-3799 35-04-K03799_C_56379865_56379865</t>
  </si>
  <si>
    <t>15.03.2021 09:33:03</t>
  </si>
  <si>
    <t>15.03.2021 10:20:20</t>
  </si>
  <si>
    <t>ÇİNİYERİ TR-4 35-29-L00777_954741255_954741255</t>
  </si>
  <si>
    <t>15.03.2021 09:33:05</t>
  </si>
  <si>
    <t>15.03.2021 10:36:14</t>
  </si>
  <si>
    <t>15.03.2021 09:33:12</t>
  </si>
  <si>
    <t>15.03.2021 15:47:41</t>
  </si>
  <si>
    <t>MURADİYE DM 45-71-M00006_DM-4 KÜÇÜK ÖLÇEKLİ SAN. SİTESİ M10_2077009</t>
  </si>
  <si>
    <t>15.03.2021 09:35:46</t>
  </si>
  <si>
    <t>15.03.2021 09:46:00</t>
  </si>
  <si>
    <t>TR-8 35-13-L00008_A_56356099_56356099</t>
  </si>
  <si>
    <t>15.03.2021 09:43:00</t>
  </si>
  <si>
    <t>15.03.2021 10:31:58</t>
  </si>
  <si>
    <t>YENMİŞ KÖK 35-27-M00366_DSİ M06_72163658</t>
  </si>
  <si>
    <t>15.03.2021 09:44:00</t>
  </si>
  <si>
    <t>15.03.2021 09:53:00</t>
  </si>
  <si>
    <t>K-1465 35-03-K01465_912488392_912488392</t>
  </si>
  <si>
    <t>15.03.2021 09:45:31</t>
  </si>
  <si>
    <t>15.03.2021 16:58:02</t>
  </si>
  <si>
    <t>MENEMEN TR-43 35-28-L00043_35-28-L00043_2377220</t>
  </si>
  <si>
    <t>15.03.2021 09:45:55</t>
  </si>
  <si>
    <t>15.03.2021 17:01:00</t>
  </si>
  <si>
    <t>15.03.2021 12:37:56</t>
  </si>
  <si>
    <t>TR-5 35-32-L00005_35-32-L00005_2361595</t>
  </si>
  <si>
    <t>15.03.2021 09:47:04</t>
  </si>
  <si>
    <t>15.03.2021 13:58:01</t>
  </si>
  <si>
    <t>DM-8/10 45-71-M00287_DİREK TİPİ ÇIKIŞLAR M05_2075155</t>
  </si>
  <si>
    <t>15.03.2021 09:49:28</t>
  </si>
  <si>
    <t>15.03.2021 10:29:30</t>
  </si>
  <si>
    <t>K-2472 35-04-K02472_A_56362830_56362830</t>
  </si>
  <si>
    <t>15.03.2021 10:09:00</t>
  </si>
  <si>
    <t>AZİZTEPE ÇAM MAH. TR-1 45-73-M00211_A_56390512_56390512</t>
  </si>
  <si>
    <t>15.03.2021 09:56:44</t>
  </si>
  <si>
    <t>15.03.2021 12:02:59</t>
  </si>
  <si>
    <t>TR-76 45-78-L00076_49381703_56407641_56407641</t>
  </si>
  <si>
    <t>15.03.2021 10:00:41</t>
  </si>
  <si>
    <t>15.03.2021 11:45:42</t>
  </si>
  <si>
    <t>ZEYTİNLİOVA TR-1 KÖK 45-72-L00389_TR-4 ÇIKIŞI L06_2102919</t>
  </si>
  <si>
    <t>15.03.2021 10:01:34</t>
  </si>
  <si>
    <t>15.03.2021 15:18:46</t>
  </si>
  <si>
    <t>BÜYÜKKIRAN TR-1 45-74-M00145_945578398_945578398</t>
  </si>
  <si>
    <t>15.03.2021 10:06:03</t>
  </si>
  <si>
    <t>15.03.2021 13:57:32</t>
  </si>
  <si>
    <t>BALLICA İM 45-72-A00005_TR-B 34.5 M04_2034841</t>
  </si>
  <si>
    <t>15.03.2021 10:07:14</t>
  </si>
  <si>
    <t>15.03.2021 15:29:00</t>
  </si>
  <si>
    <t>15.03.2021 10:08:58</t>
  </si>
  <si>
    <t>15.03.2021 16:40:47</t>
  </si>
  <si>
    <t>ALİAĞA TR-43 DM 35-17-M00043_M-87 M04_2315214</t>
  </si>
  <si>
    <t>15.03.2021 10:10:54</t>
  </si>
  <si>
    <t>15.03.2021 10:25:33</t>
  </si>
  <si>
    <t>OSMANCALI KÖYÜ TR-3 45-71-M01722_953206180_953206180</t>
  </si>
  <si>
    <t>15.03.2021 10:19:03</t>
  </si>
  <si>
    <t>15.03.2021 19:50:27</t>
  </si>
  <si>
    <t>M-1112 35-08-M01112_A_56354019_56354019</t>
  </si>
  <si>
    <t>15.03.2021 10:25:00</t>
  </si>
  <si>
    <t>15.03.2021 11:12:05</t>
  </si>
  <si>
    <t>K-358 35-04-K00358_E_56381107_56381107</t>
  </si>
  <si>
    <t>15.03.2021 10:26:58</t>
  </si>
  <si>
    <t>15.03.2021 17:37:13</t>
  </si>
  <si>
    <t>YEŞİLOVA ÇAYIR TR-2 35-20-L00127_7632888_56373939_56373939</t>
  </si>
  <si>
    <t>15.03.2021 10:27:22</t>
  </si>
  <si>
    <t>15.03.2021 12:04:56</t>
  </si>
  <si>
    <t>MUSABEY TR-1 35-28-M00348_953373968_953373968</t>
  </si>
  <si>
    <t>15.03.2021 10:31:06</t>
  </si>
  <si>
    <t>15.03.2021 11:57:17</t>
  </si>
  <si>
    <t>KUŞÇULAR TR-10 (OVAKAHVE) 35-19-M00222_8679736_56390771_56390771</t>
  </si>
  <si>
    <t>15.03.2021 10:34:02</t>
  </si>
  <si>
    <t>15.03.2021 19:11:07</t>
  </si>
  <si>
    <t>L-175 35-18-L00175_950437233_950437233</t>
  </si>
  <si>
    <t>15.03.2021 10:39:04</t>
  </si>
  <si>
    <t>15.03.2021 12:09:54</t>
  </si>
  <si>
    <t>KIRAN KÖYÜ TR-1 45-75-M00187_B_56389340_56389340</t>
  </si>
  <si>
    <t>15.03.2021 10:43:01</t>
  </si>
  <si>
    <t>15.03.2021 17:55:18</t>
  </si>
  <si>
    <t>KARAHALİLLİ TR-2 35-20-L00089_955202524_955202524</t>
  </si>
  <si>
    <t>15.03.2021 10:43:26</t>
  </si>
  <si>
    <t>15.03.2021 13:06:07</t>
  </si>
  <si>
    <t>M-1033 35-04-M01033_A_56379946_56379946</t>
  </si>
  <si>
    <t>15.03.2021 10:44:31</t>
  </si>
  <si>
    <t>15.03.2021 13:00:44</t>
  </si>
  <si>
    <t>15.03.2021 10:46:12</t>
  </si>
  <si>
    <t>KAYMAKÇI TR-11 35-15-M00248_TR-12 - TR-22 M02_66792317</t>
  </si>
  <si>
    <t>15.03.2021 10:47:46</t>
  </si>
  <si>
    <t>15.03.2021 12:11:47</t>
  </si>
  <si>
    <t>K-358 35-04-K00358_C_56381123_56381123</t>
  </si>
  <si>
    <t>15.03.2021 10:51:02</t>
  </si>
  <si>
    <t>15.03.2021 11:10:39</t>
  </si>
  <si>
    <t>ÇAMBEL TR-2 35-27-M00857_914391788_914391788</t>
  </si>
  <si>
    <t>15.03.2021 10:59:55</t>
  </si>
  <si>
    <t>15.03.2021 12:23:39</t>
  </si>
  <si>
    <t>CEVİZLİ ASKERLER TR-4 35-31-L00323_47798322_56352287_56352287</t>
  </si>
  <si>
    <t>15.03.2021 11:00:05</t>
  </si>
  <si>
    <t>15.03.2021 14:18:44</t>
  </si>
  <si>
    <t>ULUKENT DM-1/17 35-28-M00587_953383785_953383785</t>
  </si>
  <si>
    <t>15.03.2021 11:03:06</t>
  </si>
  <si>
    <t>15.03.2021 12:40:40</t>
  </si>
  <si>
    <t>SOMA TR-13 45-82-M00013_945541127_945541127</t>
  </si>
  <si>
    <t>15.03.2021 11:04:18</t>
  </si>
  <si>
    <t>15.03.2021 15:46:06</t>
  </si>
  <si>
    <t>BAHARLAR TR-1 45-79-M00161_A_56386790_56386790</t>
  </si>
  <si>
    <t>15.03.2021 11:04:24</t>
  </si>
  <si>
    <t>15.03.2021 12:39:54</t>
  </si>
  <si>
    <t>K-3098 35-08-K03098_C_56380709_56380709</t>
  </si>
  <si>
    <t>15.03.2021 11:09:40</t>
  </si>
  <si>
    <t>15.03.2021 11:34:41</t>
  </si>
  <si>
    <t>15.03.2021 11:20:00</t>
  </si>
  <si>
    <t>15.03.2021 12:15:00</t>
  </si>
  <si>
    <t>TR-27 35-17-M00027__56354961_56354961</t>
  </si>
  <si>
    <t>15.03.2021 11:22:59</t>
  </si>
  <si>
    <t>15.03.2021 12:34:10</t>
  </si>
  <si>
    <t>ÖZBEK DM (TR-315) 35-19-M00044_956669901_956669901</t>
  </si>
  <si>
    <t>15.03.2021 11:23:42</t>
  </si>
  <si>
    <t>15.03.2021 14:12:16</t>
  </si>
  <si>
    <t>ÇUKUROBA TR-1 45-78-M00690_953277870_953277870</t>
  </si>
  <si>
    <t>15.03.2021 11:25:11</t>
  </si>
  <si>
    <t>15.03.2021 12:28:07</t>
  </si>
  <si>
    <t>TR-309 35-19-L00360_956700681_956700681</t>
  </si>
  <si>
    <t>15.03.2021 11:40:48</t>
  </si>
  <si>
    <t>15.03.2021 17:12:53</t>
  </si>
  <si>
    <t>15.03.2021 11:40:58</t>
  </si>
  <si>
    <t>15.03.2021 13:32:46</t>
  </si>
  <si>
    <t>TR-43 35-13-M00056_946422115_946422115</t>
  </si>
  <si>
    <t>15.03.2021 11:42:37</t>
  </si>
  <si>
    <t>15.03.2021 12:28:14</t>
  </si>
  <si>
    <t>K-783 35-01-K00783_911260034_911260034</t>
  </si>
  <si>
    <t>15.03.2021 11:44:50</t>
  </si>
  <si>
    <t>15.03.2021 12:44:58</t>
  </si>
  <si>
    <t>TR-63 35-19-L00063_956696220_956696220</t>
  </si>
  <si>
    <t>15.03.2021 11:57:02</t>
  </si>
  <si>
    <t>15.03.2021 14:52:10</t>
  </si>
  <si>
    <t>K-1497 35-02-K01497_99951054_99951054</t>
  </si>
  <si>
    <t>15.03.2021 11:57:37</t>
  </si>
  <si>
    <t>15.03.2021 13:23:44</t>
  </si>
  <si>
    <t>L-252 SİSSUS HASTANE 35-18-L00252_950429001_950429001</t>
  </si>
  <si>
    <t>15.03.2021 12:05:12</t>
  </si>
  <si>
    <t>15.03.2021 15:49:57</t>
  </si>
  <si>
    <t>M-2177 35-01-M02177_912172537_912172537</t>
  </si>
  <si>
    <t>15.03.2021 12:07:40</t>
  </si>
  <si>
    <t>15.03.2021 12:49:37</t>
  </si>
  <si>
    <t>TR-1/21 45-72-M00021_TR-1/17 M01_61377487</t>
  </si>
  <si>
    <t>15.03.2021 12:08:14</t>
  </si>
  <si>
    <t>15.03.2021 13:11:12</t>
  </si>
  <si>
    <t>İLTUR TR-1 35-19-M00433_956688722_956688722</t>
  </si>
  <si>
    <t>15.03.2021 12:10:57</t>
  </si>
  <si>
    <t>15.03.2021 18:57:24</t>
  </si>
  <si>
    <t>DM-16/16-A 45-71-M00427_953244610_953244610</t>
  </si>
  <si>
    <t>15.03.2021 12:11:23</t>
  </si>
  <si>
    <t>15.03.2021 13:34:49</t>
  </si>
  <si>
    <t>HASSEKİ TR-1 35-21-L00066_953364125_953364125</t>
  </si>
  <si>
    <t>15.03.2021 12:13:22</t>
  </si>
  <si>
    <t>15.03.2021 13:55:40</t>
  </si>
  <si>
    <t>GÜMÜLDÜR M-11 35-25-M00011_955279631_955279631</t>
  </si>
  <si>
    <t>15.03.2021 12:20:50</t>
  </si>
  <si>
    <t>15.03.2021 14:24:36</t>
  </si>
  <si>
    <t>SÜLEYMANLI KÖK 35-28-M00606_HatBaşıAyırıcı_53133924 M04_53133924</t>
  </si>
  <si>
    <t>15.03.2021 12:21:38</t>
  </si>
  <si>
    <t>15.03.2021 13:29:27</t>
  </si>
  <si>
    <t>L-65 GÜNEŞLİKENT 35-14-L00065_956634794_956634794</t>
  </si>
  <si>
    <t>15.03.2021 12:22:30</t>
  </si>
  <si>
    <t>15.03.2021 15:26:45</t>
  </si>
  <si>
    <t>L-309 35-18-L00309_950447301_950447301</t>
  </si>
  <si>
    <t>15.03.2021 12:23:31</t>
  </si>
  <si>
    <t>16.03.2021 04:59:31</t>
  </si>
  <si>
    <t>SARUHANLI TR-15 45-80-M00015_956560070_956560070</t>
  </si>
  <si>
    <t>15.03.2021 12:25:00</t>
  </si>
  <si>
    <t>15.03.2021 13:57:51</t>
  </si>
  <si>
    <t>TR-90 35-17-M00090__56373508_56373508</t>
  </si>
  <si>
    <t>15.03.2021 12:25:04</t>
  </si>
  <si>
    <t>15.03.2021 12:52:22</t>
  </si>
  <si>
    <t>K-3361 35-03-K03361_B_56366318_56366318</t>
  </si>
  <si>
    <t>15.03.2021 12:32:27</t>
  </si>
  <si>
    <t>15.03.2021 16:03:04</t>
  </si>
  <si>
    <t>_B_56352369_56352369</t>
  </si>
  <si>
    <t>15.03.2021 12:35:33</t>
  </si>
  <si>
    <t>15.03.2021 15:47:36</t>
  </si>
  <si>
    <t>L-347 MASİSA BURCU SİTESİ-2 35-18-L00347_950441817_950441817</t>
  </si>
  <si>
    <t>15.03.2021 12:37:17</t>
  </si>
  <si>
    <t>15.03.2021 13:23:08</t>
  </si>
  <si>
    <t>MURADİYE ORTA ÖLÇEKLİ SANAYİ TR-11 45-71-M00229_953245532_953245532</t>
  </si>
  <si>
    <t>15.03.2021 12:44:28</t>
  </si>
  <si>
    <t>15.03.2021 14:38:33</t>
  </si>
  <si>
    <t>K-3773 35-04-K03773_C_56382814_56382814</t>
  </si>
  <si>
    <t>15.03.2021 12:49:12</t>
  </si>
  <si>
    <t>15.03.2021 14:23:00</t>
  </si>
  <si>
    <t>15.03.2021 12:58:03</t>
  </si>
  <si>
    <t>15.03.2021 14:05:56</t>
  </si>
  <si>
    <t>TR-1/40 KÖK 45-72-M00040_TR-1/42 M03_61318206</t>
  </si>
  <si>
    <t>15.03.2021 12:58:11</t>
  </si>
  <si>
    <t>15.03.2021 14:06:53</t>
  </si>
  <si>
    <t>MENEMEN TR-77 35-28-L00077_D_56358005_56358005</t>
  </si>
  <si>
    <t>15.03.2021 12:59:05</t>
  </si>
  <si>
    <t>15.03.2021 13:24:29</t>
  </si>
  <si>
    <t>ÇİÇEKLİ KÖK 45-75-M00070_HatBaşıAyırıcı_53135616 M03_53135616</t>
  </si>
  <si>
    <t>15.03.2021 13:00:42</t>
  </si>
  <si>
    <t>15.03.2021 18:26:16</t>
  </si>
  <si>
    <t>DELEMENLER BAHÇEARASI TR-1 45-73-M00670_B_56397493_56397493</t>
  </si>
  <si>
    <t>15.03.2021 13:01:08</t>
  </si>
  <si>
    <t>15.03.2021 14:52:46</t>
  </si>
  <si>
    <t>15.03.2021 13:06:14</t>
  </si>
  <si>
    <t>15.03.2021 14:03:58</t>
  </si>
  <si>
    <t>K-426 35-07-K00426_D d2b_5832744</t>
  </si>
  <si>
    <t>15.03.2021 13:10:14</t>
  </si>
  <si>
    <t>15.03.2021 14:52:24</t>
  </si>
  <si>
    <t>MORDOĞAN TR-3 35-21-L00141_953364428_953364428</t>
  </si>
  <si>
    <t>15.03.2021 13:21:45</t>
  </si>
  <si>
    <t>15.03.2021 15:21:16</t>
  </si>
  <si>
    <t>15.03.2021 13:23:14</t>
  </si>
  <si>
    <t>15.03.2021 17:00:00</t>
  </si>
  <si>
    <t>15.03.2021 13:25:11</t>
  </si>
  <si>
    <t>15.03.2021 15:47:44</t>
  </si>
  <si>
    <t>KALEMOĞLU KÖK 45-75-M00069_FUNDACIK KÖK M01_2101948</t>
  </si>
  <si>
    <t>15.03.2021 13:28:34</t>
  </si>
  <si>
    <t>15.03.2021 13:29:04</t>
  </si>
  <si>
    <t>TR-34 35-13-M00052_35-13-M00052_76785438</t>
  </si>
  <si>
    <t>15.03.2021 13:32:38</t>
  </si>
  <si>
    <t>15.03.2021 14:16:13</t>
  </si>
  <si>
    <t>K-2883 35-03-K02883_C_56367314_56367314</t>
  </si>
  <si>
    <t>15.03.2021 13:34:25</t>
  </si>
  <si>
    <t>15.03.2021 14:42:28</t>
  </si>
  <si>
    <t>ALİAĞA TR-43 DM 35-17-M00043_HatBaşıAyırıcı_65662836 M13_65662836</t>
  </si>
  <si>
    <t>15.03.2021 13:37:03</t>
  </si>
  <si>
    <t>15.03.2021 15:57:00</t>
  </si>
  <si>
    <t>L-336 REİSDERE 35-18-L00336_950460743_950460743</t>
  </si>
  <si>
    <t>15.03.2021 13:39:49</t>
  </si>
  <si>
    <t>15.03.2021 17:35:45</t>
  </si>
  <si>
    <t>YENMİŞ KÖK 35-27-M00366_YUKARI YENMİŞ M05_72163656</t>
  </si>
  <si>
    <t>15.03.2021 13:40:19</t>
  </si>
  <si>
    <t>15.03.2021 13:52:00</t>
  </si>
  <si>
    <t>15.03.2021 13:41:45</t>
  </si>
  <si>
    <t>15.03.2021 17:09:17</t>
  </si>
  <si>
    <t>YENİ ŞAKRAN TR-4 35-17-M00204_8607117_56354972_56354972</t>
  </si>
  <si>
    <t>15.03.2021 13:42:54</t>
  </si>
  <si>
    <t>15.03.2021 14:38:03</t>
  </si>
  <si>
    <t>15.03.2021 13:45:00</t>
  </si>
  <si>
    <t>15.03.2021 15:08:27</t>
  </si>
  <si>
    <t>TR-26 35-32-L00026_946413727_946413727</t>
  </si>
  <si>
    <t>15.03.2021 13:50:37</t>
  </si>
  <si>
    <t>15.03.2021 14:27:50</t>
  </si>
  <si>
    <t>YENİFOÇA TR-51 35-23-M00051_950420871_950420871</t>
  </si>
  <si>
    <t>15.03.2021 13:51:12</t>
  </si>
  <si>
    <t>15.03.2021 19:21:35</t>
  </si>
  <si>
    <t>HACIHALİLLER TR-1 KÖK 45-71-M00066_HatBaşıAyırıcı_53134472 M02_53134472</t>
  </si>
  <si>
    <t>15.03.2021 14:05:55</t>
  </si>
  <si>
    <t>15.03.2021 18:17:44</t>
  </si>
  <si>
    <t>OVACIK TR-6 35-31-L00148_47821954_56352476_56352476</t>
  </si>
  <si>
    <t>15.03.2021 14:07:00</t>
  </si>
  <si>
    <t>15.03.2021 15:40:06</t>
  </si>
  <si>
    <t>K-3373 35-10-K03373_98055833_98055833</t>
  </si>
  <si>
    <t>15.03.2021 14:12:08</t>
  </si>
  <si>
    <t>15.03.2021 16:04:12</t>
  </si>
  <si>
    <t>15.03.2021 14:12:10</t>
  </si>
  <si>
    <t>15.03.2021 14:46:23</t>
  </si>
  <si>
    <t>GÜZELKÖY KÖK 45-71-M00123_HatBaşıAyırıcı_53134750 M03_53134750</t>
  </si>
  <si>
    <t>15.03.2021 14:14:06</t>
  </si>
  <si>
    <t>15.03.2021 16:45:55</t>
  </si>
  <si>
    <t>AKGEDİK KÖK-2 45-71-M00163_UZUNBURUN M02_55994925</t>
  </si>
  <si>
    <t>15.03.2021 14:19:01</t>
  </si>
  <si>
    <t>15.03.2021 14:54:24</t>
  </si>
  <si>
    <t>15.03.2021 14:24:00</t>
  </si>
  <si>
    <t>15.03.2021 18:40:30</t>
  </si>
  <si>
    <t>M-993 35-03-M00993_35-03-M00993_41947401</t>
  </si>
  <si>
    <t>15.03.2021 15:03:48</t>
  </si>
  <si>
    <t>M-529 35-02-M00529_A_56366410_56366410</t>
  </si>
  <si>
    <t>15.03.2021 14:30:46</t>
  </si>
  <si>
    <t>15.03.2021 16:17:28</t>
  </si>
  <si>
    <t>TR-97 MENTEŞ YOLU 35-19-L00097_956663092_956663092</t>
  </si>
  <si>
    <t>15.03.2021 14:32:15</t>
  </si>
  <si>
    <t>15.03.2021 16:11:30</t>
  </si>
  <si>
    <t>İSMAİL AYRANCI SULAMA GRUBU 35-29-M00199_A_56361362_56361362</t>
  </si>
  <si>
    <t>15.03.2021 14:32:37</t>
  </si>
  <si>
    <t>15.03.2021 17:01:29</t>
  </si>
  <si>
    <t>TR-2/78 45-83-L00078_TR-2/78-1 L07_61345009</t>
  </si>
  <si>
    <t>15.03.2021 14:40:16</t>
  </si>
  <si>
    <t>15.03.2021 15:23:43</t>
  </si>
  <si>
    <t>ÇUKURALTI M-12 35-25-M00058_955279085_955279085</t>
  </si>
  <si>
    <t>15.03.2021 14:49:31</t>
  </si>
  <si>
    <t>15.03.2021 17:54:13</t>
  </si>
  <si>
    <t>GÜLENYAKA ÇAMLIK MAH. TR-3 45-73-M00518_945652802_945652802</t>
  </si>
  <si>
    <t>15.03.2021 14:50:00</t>
  </si>
  <si>
    <t>15.03.2021 15:40:54</t>
  </si>
  <si>
    <t>YILMAZ TR-13 45-78-L00213_95000099318_95000099318</t>
  </si>
  <si>
    <t>15.03.2021 14:52:04</t>
  </si>
  <si>
    <t>15.03.2021 15:29:58</t>
  </si>
  <si>
    <t>K-3795 35-01-K03795_C_56375560_56375560</t>
  </si>
  <si>
    <t>15.03.2021 14:52:06</t>
  </si>
  <si>
    <t>15.03.2021 16:13:34</t>
  </si>
  <si>
    <t>15.03.2021 14:55:23</t>
  </si>
  <si>
    <t>15.03.2021 20:53:40</t>
  </si>
  <si>
    <t>K-244 35-04-K00244_99512698_99512698</t>
  </si>
  <si>
    <t>15.03.2021 14:57:29</t>
  </si>
  <si>
    <t>15.03.2021 15:56:39</t>
  </si>
  <si>
    <t>15.03.2021 15:00:06</t>
  </si>
  <si>
    <t>15.03.2021 19:19:50</t>
  </si>
  <si>
    <t>K-476 35-04-K00476_912400494_912400494</t>
  </si>
  <si>
    <t>15.03.2021 15:00:07</t>
  </si>
  <si>
    <t>15.03.2021 17:19:34</t>
  </si>
  <si>
    <t>KARAYAĞCI TR-1 45-75-M00195_45-75-M00195_2372957</t>
  </si>
  <si>
    <t>15.03.2021 15:00:26</t>
  </si>
  <si>
    <t>15.03.2021 16:07:07</t>
  </si>
  <si>
    <t>TR-155 35-15-L00155_C_56372458_56372458</t>
  </si>
  <si>
    <t>15.03.2021 15:02:29</t>
  </si>
  <si>
    <t>15.03.2021 17:39:55</t>
  </si>
  <si>
    <t>TR-151 35-16-L00151_953320144_953320144</t>
  </si>
  <si>
    <t>15.03.2021 15:09:50</t>
  </si>
  <si>
    <t>15.03.2021 17:44:38</t>
  </si>
  <si>
    <t>15.03.2021 15:11:00</t>
  </si>
  <si>
    <t>15.03.2021 16:41:57</t>
  </si>
  <si>
    <t>K-4543 35-01-K04543_913492801_913492801</t>
  </si>
  <si>
    <t>15.03.2021 15:17:05</t>
  </si>
  <si>
    <t>15.03.2021 18:39:41</t>
  </si>
  <si>
    <t>BAĞARASI TR-12 35-23-M00181_42067219_56357400_56357400</t>
  </si>
  <si>
    <t>15.03.2021 15:20:04</t>
  </si>
  <si>
    <t>15.03.2021 18:47:08</t>
  </si>
  <si>
    <t>K-3273 35-07-K03273_913190621_913190621</t>
  </si>
  <si>
    <t>15.03.2021 15:28:44</t>
  </si>
  <si>
    <t>15.03.2021 16:43:20</t>
  </si>
  <si>
    <t>GÜLBAHÇE TR-4 35-19-L00144_9915061_56394783_56394783</t>
  </si>
  <si>
    <t>15.03.2021 15:31:06</t>
  </si>
  <si>
    <t>15.03.2021 18:06:37</t>
  </si>
  <si>
    <t>AKKKEÇİLİ TR-437 TARIMSAL SULAMA 45-73-M00412_915776791_915776791</t>
  </si>
  <si>
    <t>15.03.2021 15:31:23</t>
  </si>
  <si>
    <t>15.03.2021 16:53:43</t>
  </si>
  <si>
    <t>SALUR YÖRÜK DAMLARI TR-1 45-75-M00145_945601837_945601837</t>
  </si>
  <si>
    <t>15.03.2021 15:31:37</t>
  </si>
  <si>
    <t>15.03.2021 20:59:24</t>
  </si>
  <si>
    <t>ULUKENT DM-6/4 35-28-M00645_953396219_953396219</t>
  </si>
  <si>
    <t>15.03.2021 15:40:22</t>
  </si>
  <si>
    <t>15.03.2021 18:15:48</t>
  </si>
  <si>
    <t>TR-131 35-15-M00131_950382800_950382800</t>
  </si>
  <si>
    <t>15.03.2021 15:43:26</t>
  </si>
  <si>
    <t>15.03.2021 18:52:32</t>
  </si>
  <si>
    <t>K-3965 35-04-K03965_A_56371252_56371252</t>
  </si>
  <si>
    <t>15.03.2021 15:50:42</t>
  </si>
  <si>
    <t>15.03.2021 17:12:00</t>
  </si>
  <si>
    <t>KEMALİYE DM (TR-1) 45-73-M00150_TOYGAR M03_66715921</t>
  </si>
  <si>
    <t>15.03.2021 15:53:14</t>
  </si>
  <si>
    <t>15.03.2021 16:36:34</t>
  </si>
  <si>
    <t>FERİZLER TR-1 35-16-M00072_35-16-M00072_72337184</t>
  </si>
  <si>
    <t>15.03.2021 15:56:34</t>
  </si>
  <si>
    <t>15.03.2021 17:39:26</t>
  </si>
  <si>
    <t>BEYLİKLİ TR-1 45-78-M00727_953280128_953280128</t>
  </si>
  <si>
    <t>15.03.2021 16:05:42</t>
  </si>
  <si>
    <t>15.03.2021 17:34:49</t>
  </si>
  <si>
    <t>HACIÖMERLİ KARAKUYULAR TR 35-17-M00444_35-17-M00444_2362951</t>
  </si>
  <si>
    <t>15.03.2021 16:07:00</t>
  </si>
  <si>
    <t>15.03.2021 17:20:18</t>
  </si>
  <si>
    <t>FOÇAKÖY TR-1 35-23-M00222_950423252_950423252</t>
  </si>
  <si>
    <t>15.03.2021 16:13:29</t>
  </si>
  <si>
    <t>15.03.2021 23:24:51</t>
  </si>
  <si>
    <t>TAŞDİBİ TR-2 45-80-M02931_956534630_956534630</t>
  </si>
  <si>
    <t>15.03.2021 16:15:33</t>
  </si>
  <si>
    <t>15.03.2021 18:44:50</t>
  </si>
  <si>
    <t>TR-11 ( RAMAZAN IŞIK SULAMA GRUBU ) 35-27-M00011_97560527_97560527</t>
  </si>
  <si>
    <t>15.03.2021 16:15:59</t>
  </si>
  <si>
    <t>15.03.2021 17:10:11</t>
  </si>
  <si>
    <t>ÇAYBAŞI DM-1/11 35-26-L00215__56358351_56358351</t>
  </si>
  <si>
    <t>15.03.2021 16:16:36</t>
  </si>
  <si>
    <t>15.03.2021 17:04:42</t>
  </si>
  <si>
    <t>15.03.2021 16:21:00</t>
  </si>
  <si>
    <t>15.03.2021 17:29:59</t>
  </si>
  <si>
    <t>YAĞCILAR TR-5 35-19-M00230_B_56390359_56390359</t>
  </si>
  <si>
    <t>15.03.2021 16:23:30</t>
  </si>
  <si>
    <t>15.03.2021 18:04:29</t>
  </si>
  <si>
    <t>K-1074 35-01-K01074_E_56379369_56379369</t>
  </si>
  <si>
    <t>15.03.2021 16:27:00</t>
  </si>
  <si>
    <t>15.03.2021 19:05:19</t>
  </si>
  <si>
    <t>DAYIOĞLU TR-2 45-72-L00340_942931141_942931141</t>
  </si>
  <si>
    <t>15.03.2021 16:27:31</t>
  </si>
  <si>
    <t>15.03.2021 18:28:39</t>
  </si>
  <si>
    <t>ZAĞNOS TR-1 35-16-M00143_47445461_56399014_56399014</t>
  </si>
  <si>
    <t>15.03.2021 16:32:19</t>
  </si>
  <si>
    <t>15.03.2021 18:18:24</t>
  </si>
  <si>
    <t>BALIBEY ÇOLAKLAR MAH. TR 45-77-L00192_DIREK TIPI TRAFO HUCRESI H01_2055919</t>
  </si>
  <si>
    <t>15.03.2021 16:34:34</t>
  </si>
  <si>
    <t>15.03.2021 17:46:50</t>
  </si>
  <si>
    <t>SARUHANLI TR-14 45-80-M00014_A_56384436_56384436</t>
  </si>
  <si>
    <t>15.03.2021 16:38:01</t>
  </si>
  <si>
    <t>15.03.2021 17:24:01</t>
  </si>
  <si>
    <t>DANIŞKENT SİTESİ 35-30-M00053_B_56352686_56352686</t>
  </si>
  <si>
    <t>15.03.2021 16:41:45</t>
  </si>
  <si>
    <t>15.03.2021 19:14:27</t>
  </si>
  <si>
    <t>KOZLUCA TR1 35-16-M00149_95000572613_95000572613</t>
  </si>
  <si>
    <t>15.03.2021 16:44:03</t>
  </si>
  <si>
    <t>15.03.2021 19:11:22</t>
  </si>
  <si>
    <t>DİKİLİ TM 35-30-A00003_DİKİLİ M012_47431166</t>
  </si>
  <si>
    <t>15.03.2021 16:45:24</t>
  </si>
  <si>
    <t>15.03.2021 17:02:03</t>
  </si>
  <si>
    <t>L-280 35-18-L00280_95000020821_95000020821</t>
  </si>
  <si>
    <t>15.03.2021 16:47:59</t>
  </si>
  <si>
    <t>15.03.2021 18:16:04</t>
  </si>
  <si>
    <t>M-2177 35-01-M02177_911779022_911779022</t>
  </si>
  <si>
    <t>15.03.2021 16:50:39</t>
  </si>
  <si>
    <t>15.03.2021 19:36:29</t>
  </si>
  <si>
    <t>MORDOĞAN MANAL TR-49 35-21-L00176_953357140_953357140</t>
  </si>
  <si>
    <t>15.03.2021 16:51:47</t>
  </si>
  <si>
    <t>15.03.2021 18:59:01</t>
  </si>
  <si>
    <t>DM-14/13-A 45-71-M01922_45065843_56403140_56403140</t>
  </si>
  <si>
    <t>15.03.2021 16:53:34</t>
  </si>
  <si>
    <t>15.03.2021 17:45:19</t>
  </si>
  <si>
    <t>KEMİKLİDERE KÖK 45-80-M00108_KEMİKLİDERE KÖY M02_2322669</t>
  </si>
  <si>
    <t>15.03.2021 17:07:04</t>
  </si>
  <si>
    <t>15.03.2021 17:45:57</t>
  </si>
  <si>
    <t>BALABAN TAŞLI TR-1 35-24-M00255_950086598_950086598</t>
  </si>
  <si>
    <t>15.03.2021 17:10:46</t>
  </si>
  <si>
    <t>15.03.2021 18:19:11</t>
  </si>
  <si>
    <t>SUBAŞI-2 35-26-L00329_5670077_56358742_56358742</t>
  </si>
  <si>
    <t>15.03.2021 17:24:53</t>
  </si>
  <si>
    <t>15.03.2021 18:40:51</t>
  </si>
  <si>
    <t>15.03.2021 17:30:32</t>
  </si>
  <si>
    <t>15.03.2021 18:07:04</t>
  </si>
  <si>
    <t>ALKAN MURATLAR TR-1 45-73-M01021_A_56389806_56389806</t>
  </si>
  <si>
    <t>15.03.2021 17:31:00</t>
  </si>
  <si>
    <t>15.03.2021 18:47:18</t>
  </si>
  <si>
    <t>TR-59 YELKENKAYA 35-19-L00059_B b1b_5938518</t>
  </si>
  <si>
    <t>15.03.2021 17:31:27</t>
  </si>
  <si>
    <t>15.03.2021 20:18:55</t>
  </si>
  <si>
    <t>K-1522 GÖRECE ATA MAH. 35-22-K01522_967134712_967134712</t>
  </si>
  <si>
    <t>15.03.2021 17:34:54</t>
  </si>
  <si>
    <t>15.03.2021 18:34:08</t>
  </si>
  <si>
    <t>ÖREN TR-3 35-27-L00218_98726295_98726295</t>
  </si>
  <si>
    <t>15.03.2021 17:35:00</t>
  </si>
  <si>
    <t>15.03.2021 19:25:30</t>
  </si>
  <si>
    <t>ÇATALKAYA KÖYÜ TR-1 35-21-L00171_B_56379168_56379168</t>
  </si>
  <si>
    <t>15.03.2021 17:35:24</t>
  </si>
  <si>
    <t>15.03.2021 19:39:53</t>
  </si>
  <si>
    <t>SELENDİ DM 45-81-M00001_ESKİ SELENDİ M16_2321602</t>
  </si>
  <si>
    <t>15.03.2021 17:40:24</t>
  </si>
  <si>
    <t>15.03.2021 18:40:04</t>
  </si>
  <si>
    <t>BAĞYOLU TR-1 45-71-M01598_953196395_953196395</t>
  </si>
  <si>
    <t>15.03.2021 17:49:27</t>
  </si>
  <si>
    <t>15.03.2021 20:31:29</t>
  </si>
  <si>
    <t>K-2530 35-02-K02530_A_56372717_56372717</t>
  </si>
  <si>
    <t>15.03.2021 17:55:39</t>
  </si>
  <si>
    <t>15.03.2021 18:52:45</t>
  </si>
  <si>
    <t>AKÇAŞEHİR TR-1 35-29-L00173_B_56360488_56360488</t>
  </si>
  <si>
    <t>15.03.2021 17:58:21</t>
  </si>
  <si>
    <t>15.03.2021 19:31:06</t>
  </si>
  <si>
    <t>M-229 35-14-M00229_35-14-M00229_76711271</t>
  </si>
  <si>
    <t>15.03.2021 17:59:00</t>
  </si>
  <si>
    <t>15.03.2021 18:14:18</t>
  </si>
  <si>
    <t>15.03.2021 18:01:44</t>
  </si>
  <si>
    <t>15.03.2021 18:43:16</t>
  </si>
  <si>
    <t>TR-67 35-16-L00067_953335072_953335072</t>
  </si>
  <si>
    <t>15.03.2021 18:01:46</t>
  </si>
  <si>
    <t>15.03.2021 18:45:41</t>
  </si>
  <si>
    <t>SEDAT TETİKER VE ARK.TARIMSAL SULAMA TR-2 45-72-L00242_45-72-L00242_2349321</t>
  </si>
  <si>
    <t>15.03.2021 18:09:20</t>
  </si>
  <si>
    <t>15.03.2021 19:35:17</t>
  </si>
  <si>
    <t>YENİFOÇA TR-39 35-23-M00039_A_56376167_56376167</t>
  </si>
  <si>
    <t>15.03.2021 18:10:35</t>
  </si>
  <si>
    <t>15.03.2021 21:06:46</t>
  </si>
  <si>
    <t>M-1231 35-01-M01231_912265267_912265267</t>
  </si>
  <si>
    <t>15.03.2021 18:12:00</t>
  </si>
  <si>
    <t>15.03.2021 20:54:18</t>
  </si>
  <si>
    <t>BİMEYKO TR-5 35-30-M00052_B_56352682_56352682</t>
  </si>
  <si>
    <t>15.03.2021 18:14:45</t>
  </si>
  <si>
    <t>15.03.2021 20:27:19</t>
  </si>
  <si>
    <t>ÇİFTLİK İM 35-18-A00003_GOLF-1 L12_2054622</t>
  </si>
  <si>
    <t>15.03.2021 18:21:57</t>
  </si>
  <si>
    <t>15.03.2021 18:36:09</t>
  </si>
  <si>
    <t>15.03.2021 18:22:51</t>
  </si>
  <si>
    <t>15.03.2021 18:37:00</t>
  </si>
  <si>
    <t>L-356 BAŞKENT SİTESİ 35-18-L00356_35-18-L00356_72187177</t>
  </si>
  <si>
    <t>15.03.2021 18:23:22</t>
  </si>
  <si>
    <t>15.03.2021 20:28:26</t>
  </si>
  <si>
    <t>ALAŞEHİR TR-57 45-73-M00057_TR-62-63-64 M01_66699669</t>
  </si>
  <si>
    <t>15.03.2021 18:28:10</t>
  </si>
  <si>
    <t>15.03.2021 19:22:31</t>
  </si>
  <si>
    <t>L-145 DALYAN DM 35-18-L00145_HAVACILAR L03_72052182</t>
  </si>
  <si>
    <t>15.03.2021 18:29:04</t>
  </si>
  <si>
    <t>15.03.2021 19:21:00</t>
  </si>
  <si>
    <t>TAYTAN TR-4 45-78-M00307_953299716_953299716</t>
  </si>
  <si>
    <t>15.03.2021 18:33:01</t>
  </si>
  <si>
    <t>15.03.2021 20:01:44</t>
  </si>
  <si>
    <t>TR-33 35-15-M00033_950366308_950366308</t>
  </si>
  <si>
    <t>15.03.2021 18:33:19</t>
  </si>
  <si>
    <t>15.03.2021 20:07:07</t>
  </si>
  <si>
    <t>M-2347 35-03-M02347_910994383_910994383</t>
  </si>
  <si>
    <t>15.03.2021 18:36:47</t>
  </si>
  <si>
    <t>15.03.2021 19:55:57</t>
  </si>
  <si>
    <t>M-3439(YATIRIM REZERVE) 35-03-M03439_910295520_910295520</t>
  </si>
  <si>
    <t>15.03.2021 18:37:31</t>
  </si>
  <si>
    <t>15.03.2021 22:05:32</t>
  </si>
  <si>
    <t>KÖRFEZ TR-58 35-21-L00227_965055194_965055194</t>
  </si>
  <si>
    <t>15.03.2021 18:43:56</t>
  </si>
  <si>
    <t>15.03.2021 22:10:45</t>
  </si>
  <si>
    <t>TR-109 ZEYTİNALANI 35-19-L00109_956696061_956696061</t>
  </si>
  <si>
    <t>15.03.2021 18:45:16</t>
  </si>
  <si>
    <t>15.03.2021 22:40:15</t>
  </si>
  <si>
    <t>GERMİYAN İM 35-18-A00004_ŞİFNE L06_2064616</t>
  </si>
  <si>
    <t>15.03.2021 18:54:32</t>
  </si>
  <si>
    <t>15.03.2021 19:09:00</t>
  </si>
  <si>
    <t>ÇANDARLI TR-6 35-30-M00006_E_56363325_56363325</t>
  </si>
  <si>
    <t>15.03.2021 18:55:51</t>
  </si>
  <si>
    <t>15.03.2021 21:31:26</t>
  </si>
  <si>
    <t>YİĞİTLER TR-2 35-27-L00224_97560488_97560488</t>
  </si>
  <si>
    <t>15.03.2021 18:56:55</t>
  </si>
  <si>
    <t>15.03.2021 20:05:52</t>
  </si>
  <si>
    <t>BEZİRGANLI ÇAMLIK TR-1 45-78-M00250_953301639_953301639</t>
  </si>
  <si>
    <t>15.03.2021 19:00:02</t>
  </si>
  <si>
    <t>15.03.2021 21:12:25</t>
  </si>
  <si>
    <t>15.03.2021 19:07:48</t>
  </si>
  <si>
    <t>15.03.2021 21:19:02</t>
  </si>
  <si>
    <t>L-310 35-18-L00310_DAĞITIM TRAFO L-310 L03_72215318</t>
  </si>
  <si>
    <t>15.03.2021 19:13:33</t>
  </si>
  <si>
    <t>16.03.2021 00:43:50</t>
  </si>
  <si>
    <t>15.03.2021 19:15:04</t>
  </si>
  <si>
    <t>15.03.2021 20:20:00</t>
  </si>
  <si>
    <t>K-97 35-02-K00097_910235698_910235698</t>
  </si>
  <si>
    <t>15.03.2021 19:22:29</t>
  </si>
  <si>
    <t>15.03.2021 20:12:23</t>
  </si>
  <si>
    <t>KARABURUN TR-55 35-21-L00215_953367858_953367858</t>
  </si>
  <si>
    <t>15.03.2021 19:27:42</t>
  </si>
  <si>
    <t>15.03.2021 20:32:31</t>
  </si>
  <si>
    <t>15.03.2021 19:32:06</t>
  </si>
  <si>
    <t>15.03.2021 19:32:26</t>
  </si>
  <si>
    <t>15.03.2021 19:32:34</t>
  </si>
  <si>
    <t>15.03.2021 22:53:48</t>
  </si>
  <si>
    <t>K-1506 35-03-K01506_910685919_910685919</t>
  </si>
  <si>
    <t>15.03.2021 19:36:02</t>
  </si>
  <si>
    <t>15.03.2021 22:56:54</t>
  </si>
  <si>
    <t>L-37 YAT LİMANI 35-14-L00037_956636388_956636388</t>
  </si>
  <si>
    <t>15.03.2021 19:37:55</t>
  </si>
  <si>
    <t>15.03.2021 21:30:04</t>
  </si>
  <si>
    <t>FOÇA TR-37 35-23-L00037_42134760_56398909_56398909</t>
  </si>
  <si>
    <t>15.03.2021 19:38:20</t>
  </si>
  <si>
    <t>15.03.2021 22:54:43</t>
  </si>
  <si>
    <t>KÜÇÜKKALE TR-1 35-29-L00651_35-29-L00651_2376590</t>
  </si>
  <si>
    <t>15.03.2021 19:39:00</t>
  </si>
  <si>
    <t>15.03.2021 20:40:23</t>
  </si>
  <si>
    <t>AŞAĞI KIZILCA TR-5 35-27-L00339_914608057_914608057</t>
  </si>
  <si>
    <t>15.03.2021 19:43:48</t>
  </si>
  <si>
    <t>15.03.2021 21:29:56</t>
  </si>
  <si>
    <t>15.03.2021 19:47:38</t>
  </si>
  <si>
    <t>15.03.2021 20:55:39</t>
  </si>
  <si>
    <t>AKALAN KÖYÜ İÇME SUYU TR 35-27-M00453_DIREK TIPI TRAFO HUCRESI H01_2051782</t>
  </si>
  <si>
    <t>15.03.2021 19:53:28</t>
  </si>
  <si>
    <t>15.03.2021 22:41:29</t>
  </si>
  <si>
    <t>M-2777(YATIRIM REZERVE) 35-04-M02777_966331955_966331955</t>
  </si>
  <si>
    <t>15.03.2021 19:59:51</t>
  </si>
  <si>
    <t>15.03.2021 20:35:13</t>
  </si>
  <si>
    <t>AŞAĞIÇOBANİSA TR-12 45-71-M00097_B_60984805_60984805</t>
  </si>
  <si>
    <t>15.03.2021 20:00:30</t>
  </si>
  <si>
    <t>15.03.2021 21:37:26</t>
  </si>
  <si>
    <t>VİŞNELİ TR-2 35-27-M00951_965530895_965530895</t>
  </si>
  <si>
    <t>15.03.2021 20:01:18</t>
  </si>
  <si>
    <t>16.03.2021 00:39:52</t>
  </si>
  <si>
    <t>AŞAĞIKIRIKLAR DM 35-16-M00448_YENİKENT SULAMA M11_2115986</t>
  </si>
  <si>
    <t>15.03.2021 20:02:22</t>
  </si>
  <si>
    <t>15.03.2021 20:07:37</t>
  </si>
  <si>
    <t>ALİ BACO TR 45-71-M00994_44420142_56384099_56384099</t>
  </si>
  <si>
    <t>15.03.2021 20:02:32</t>
  </si>
  <si>
    <t>15.03.2021 21:35:58</t>
  </si>
  <si>
    <t>TAHTALI TM 35-22-A00001_ARITMA-2 M17_2307945</t>
  </si>
  <si>
    <t>15.03.2021 20:05:00</t>
  </si>
  <si>
    <t>15.03.2021 20:12:00</t>
  </si>
  <si>
    <t>L-201 GÜZELÇİFTLİK 35-14-L00201_8971383_56357222_56357222</t>
  </si>
  <si>
    <t>15.03.2021 20:09:25</t>
  </si>
  <si>
    <t>15.03.2021 20:47:00</t>
  </si>
  <si>
    <t>15.03.2021 20:10:06</t>
  </si>
  <si>
    <t>15.03.2021 21:01:06</t>
  </si>
  <si>
    <t>YENİ TOKİ TR-7 45-71-M02245_95000465284_95000465284</t>
  </si>
  <si>
    <t>15.03.2021 20:11:19</t>
  </si>
  <si>
    <t>15.03.2021 23:21:28</t>
  </si>
  <si>
    <t>15.03.2021 20:13:24</t>
  </si>
  <si>
    <t>15.03.2021 20:13:46</t>
  </si>
  <si>
    <t>15.03.2021 20:14:14</t>
  </si>
  <si>
    <t>15.03.2021 21:52:11</t>
  </si>
  <si>
    <t>KARABURUN İM 35-21-A00001_YENİ LİMAN L03_2062912</t>
  </si>
  <si>
    <t>15.03.2021 20:17:05</t>
  </si>
  <si>
    <t>15.03.2021 20:22:00</t>
  </si>
  <si>
    <t>DEVELİ TR-1 35-22-M00279_DIREK TIPI TRAFO HUCRESI H01_2111395</t>
  </si>
  <si>
    <t>15.03.2021 20:24:16</t>
  </si>
  <si>
    <t>15.03.2021 22:46:11</t>
  </si>
  <si>
    <t>MAHMUTLAR KÖK 45-74-M00354_HatBaşıAyırıcı_66087722 M010_66087722</t>
  </si>
  <si>
    <t>15.03.2021 20:29:04</t>
  </si>
  <si>
    <t>15.03.2021 22:02:05</t>
  </si>
  <si>
    <t>M-1536 35-01-M01536_A_60982798_60982798</t>
  </si>
  <si>
    <t>15.03.2021 20:29:25</t>
  </si>
  <si>
    <t>15.03.2021 22:39:07</t>
  </si>
  <si>
    <t>MENEMEN TR-28 35-28-L00028_MENEMEN TR-90/MENEMEN TR-25 L02_66712105</t>
  </si>
  <si>
    <t>15.03.2021 20:30:24</t>
  </si>
  <si>
    <t>15.03.2021 21:25:42</t>
  </si>
  <si>
    <t>SALMAN KÖYÜ TR-1 35-21-L00076_953357850_953357850</t>
  </si>
  <si>
    <t>15.03.2021 20:33:32</t>
  </si>
  <si>
    <t>16.03.2021 00:04:36</t>
  </si>
  <si>
    <t>BURUNCUK TR-2 35-28-M00776_953381494_953381494</t>
  </si>
  <si>
    <t>15.03.2021 20:33:40</t>
  </si>
  <si>
    <t>16.03.2021 00:11:03</t>
  </si>
  <si>
    <t>15.03.2021 20:37:29</t>
  </si>
  <si>
    <t>15.03.2021 22:54:47</t>
  </si>
  <si>
    <t>15.03.2021 20:37:54</t>
  </si>
  <si>
    <t>15.03.2021 21:09:51</t>
  </si>
  <si>
    <t>YAHŞELLİ DM-5 35-28-M00882_EMİRALEM SULAMA M10_66811691</t>
  </si>
  <si>
    <t>15.03.2021 20:38:35</t>
  </si>
  <si>
    <t>15.03.2021 21:56:52</t>
  </si>
  <si>
    <t>15.03.2021 20:43:54</t>
  </si>
  <si>
    <t>15.03.2021 21:04:14</t>
  </si>
  <si>
    <t>PANCAR KÖK 35-26-M00891_KARAKUYU M02_2302862</t>
  </si>
  <si>
    <t>15.03.2021 20:47:26</t>
  </si>
  <si>
    <t>15.03.2021 21:34:08</t>
  </si>
  <si>
    <t>15.03.2021 20:49:34</t>
  </si>
  <si>
    <t>AHMETLİ İM 45-84-A00001_HatBaşıAyırıcı_53134512 L05_53134512</t>
  </si>
  <si>
    <t>15.03.2021 20:49:54</t>
  </si>
  <si>
    <t>15.03.2021 22:02:43</t>
  </si>
  <si>
    <t>BEYDAĞ İM 35-32-A00001_BAKIR L03_2049979</t>
  </si>
  <si>
    <t>15.03.2021 20:50:07</t>
  </si>
  <si>
    <t>15.03.2021 20:57:30</t>
  </si>
  <si>
    <t>KEÇİLİKÖY DM-17/2 45-71-M02258_953211454_953211454</t>
  </si>
  <si>
    <t>15.03.2021 20:50:54</t>
  </si>
  <si>
    <t>16.03.2021 01:07:58</t>
  </si>
  <si>
    <t>SİYEKLİ KÖK 45-71-M00185_MALDAN M05_72256965</t>
  </si>
  <si>
    <t>15.03.2021 20:55:56</t>
  </si>
  <si>
    <t>15.03.2021 23:32:50</t>
  </si>
  <si>
    <t>15.03.2021 20:57:24</t>
  </si>
  <si>
    <t>15.03.2021 20:59:14</t>
  </si>
  <si>
    <t>K-3902 35-03-K03902_912737796_912737796</t>
  </si>
  <si>
    <t>15.03.2021 20:59:26</t>
  </si>
  <si>
    <t>16.03.2021 00:31:07</t>
  </si>
  <si>
    <t>OG Hatta Ağaç Kesimi</t>
  </si>
  <si>
    <t>15.03.2021 21:10:35</t>
  </si>
  <si>
    <t>15.03.2021 22:50:50</t>
  </si>
  <si>
    <t>M-2921 35-02-M02921_99500795_99500795</t>
  </si>
  <si>
    <t>15.03.2021 21:15:48</t>
  </si>
  <si>
    <t>15.03.2021 22:16:12</t>
  </si>
  <si>
    <t>15.03.2021 21:21:34</t>
  </si>
  <si>
    <t>15.03.2021 22:28:48</t>
  </si>
  <si>
    <t>M-2913 35-01-M02913_911403612_911403612</t>
  </si>
  <si>
    <t>15.03.2021 21:25:34</t>
  </si>
  <si>
    <t>16.03.2021 04:32:10</t>
  </si>
  <si>
    <t>SOĞUKYURT (OKULYANI) TR-1 45-73-M00207_45-73-M00207_2352507</t>
  </si>
  <si>
    <t>15.03.2021 21:28:43</t>
  </si>
  <si>
    <t>15.03.2021 22:54:35</t>
  </si>
  <si>
    <t>15.03.2021 21:28:46</t>
  </si>
  <si>
    <t>15.03.2021 22:56:37</t>
  </si>
  <si>
    <t>İNECİK TR-1 35-21-L00121_953360531_953360531</t>
  </si>
  <si>
    <t>15.03.2021 21:29:22</t>
  </si>
  <si>
    <t>16.03.2021 01:21:47</t>
  </si>
  <si>
    <t>OĞLANANASI TR-2 35-22-M00255_955294346_955294346</t>
  </si>
  <si>
    <t>15.03.2021 21:31:37</t>
  </si>
  <si>
    <t>16.03.2021 00:22:22</t>
  </si>
  <si>
    <t>15.03.2021 21:34:10</t>
  </si>
  <si>
    <t>15.03.2021 22:45:25</t>
  </si>
  <si>
    <t>KARABÖRGLÜ TR-1 45-72-L00174_A_65511083_65511083</t>
  </si>
  <si>
    <t>15.03.2021 21:35:34</t>
  </si>
  <si>
    <t>15.03.2021 23:56:40</t>
  </si>
  <si>
    <t>ALKAN KÖYÜ TR-1 45-73-M00204_C_56400662_56400662</t>
  </si>
  <si>
    <t>15.03.2021 21:37:38</t>
  </si>
  <si>
    <t>15.03.2021 22:42:04</t>
  </si>
  <si>
    <t>15.03.2021 21:38:45</t>
  </si>
  <si>
    <t>15.03.2021 22:15:03</t>
  </si>
  <si>
    <t>15.03.2021 21:39:08</t>
  </si>
  <si>
    <t>16.03.2021 01:28:11</t>
  </si>
  <si>
    <t>15.03.2021 21:43:59</t>
  </si>
  <si>
    <t>15.03.2021 22:28:22</t>
  </si>
  <si>
    <t>15.03.2021 21:45:44</t>
  </si>
  <si>
    <t>15.03.2021 23:49:23</t>
  </si>
  <si>
    <t>ULUDERBENT DM 45-73-M00491_HatBaşıAyırıcı_53136368 M05_53136368</t>
  </si>
  <si>
    <t>15.03.2021 21:48:14</t>
  </si>
  <si>
    <t>15.03.2021 21:58:00</t>
  </si>
  <si>
    <t>15.03.2021 21:54:02</t>
  </si>
  <si>
    <t>15.03.2021 23:29:00</t>
  </si>
  <si>
    <t>15.03.2021 21:59:00</t>
  </si>
  <si>
    <t>16.03.2021 03:59:40</t>
  </si>
  <si>
    <t>K-2541 35-02-K02541_910238722_910238722</t>
  </si>
  <si>
    <t>15.03.2021 21:59:48</t>
  </si>
  <si>
    <t>16.03.2021 01:48:32</t>
  </si>
  <si>
    <t>15.03.2021 22:04:18</t>
  </si>
  <si>
    <t>15.03.2021 22:10:29</t>
  </si>
  <si>
    <t>K-3591 35-01-K03591_D_56373613_56373613</t>
  </si>
  <si>
    <t>15.03.2021 22:04:39</t>
  </si>
  <si>
    <t>16.03.2021 03:42:11</t>
  </si>
  <si>
    <t>TÜRKALİ TERZİLER MAH. TR-1 45-82-M00193_A_56401146_56401146</t>
  </si>
  <si>
    <t>15.03.2021 22:09:04</t>
  </si>
  <si>
    <t>15.03.2021 23:48:06</t>
  </si>
  <si>
    <t>MENEMEN DM-4/12 (KÖK-16) 35-28-M00016_HatBaşıAyırıcı_53133692 M01_53133692</t>
  </si>
  <si>
    <t>15.03.2021 22:13:37</t>
  </si>
  <si>
    <t>16.03.2021 00:26:44</t>
  </si>
  <si>
    <t>KARGIN KÖK 45-71-M00095_AYTEKİNLER ESKİ HARMANDALI M07_2321769</t>
  </si>
  <si>
    <t>15.03.2021 22:15:54</t>
  </si>
  <si>
    <t>15.03.2021 23:11:00</t>
  </si>
  <si>
    <t>KEMALİYE DM (TR-1) 45-73-M00150_TOYGAR M03_66716003</t>
  </si>
  <si>
    <t>15.03.2021 22:15:56</t>
  </si>
  <si>
    <t>15.03.2021 23:06:11</t>
  </si>
  <si>
    <t>M-577 (DM-6/17) 35-17-M00577_950313052_950313052</t>
  </si>
  <si>
    <t>15.03.2021 22:16:48</t>
  </si>
  <si>
    <t>15.03.2021 22:59:27</t>
  </si>
  <si>
    <t>TR-68 ÇAYIRÇEŞME 35-19-L00068_956700545_956700545</t>
  </si>
  <si>
    <t>15.03.2021 22:21:00</t>
  </si>
  <si>
    <t>16.03.2021 01:17:10</t>
  </si>
  <si>
    <t>HORZUM EMBELLİ TR-1 45-73-M00271_45-73-M00271_2368530</t>
  </si>
  <si>
    <t>15.03.2021 22:23:33</t>
  </si>
  <si>
    <t>16.03.2021 04:39:14</t>
  </si>
  <si>
    <t>15.03.2021 22:27:07</t>
  </si>
  <si>
    <t>15.03.2021 23:04:33</t>
  </si>
  <si>
    <t>TR-1/67 (CEZAEVİ YANI) 45-83-M00067_TR-1/59 M06_2096844</t>
  </si>
  <si>
    <t>15.03.2021 22:28:37</t>
  </si>
  <si>
    <t>15.03.2021 23:38:31</t>
  </si>
  <si>
    <t>K-3280 35-08-K03280_TRAFO K01_42028203</t>
  </si>
  <si>
    <t>15.03.2021 22:29:29</t>
  </si>
  <si>
    <t>15.03.2021 23:59:34</t>
  </si>
  <si>
    <t>DM-2/9(TR-254) 35-19-L00254_956664333_956664333</t>
  </si>
  <si>
    <t>15.03.2021 22:29:37</t>
  </si>
  <si>
    <t>16.03.2021 02:11:53</t>
  </si>
  <si>
    <t>YEŞİLYURT DM 45-73-M00476_GÜMÜŞÇAY M01_2318333</t>
  </si>
  <si>
    <t>15.03.2021 22:30:04</t>
  </si>
  <si>
    <t>16.03.2021 00:19:29</t>
  </si>
  <si>
    <t>ALİ ERİSEV GRB 35-20-L00059_9539280_56360120_56360120</t>
  </si>
  <si>
    <t>15.03.2021 23:07:30</t>
  </si>
  <si>
    <t>15.03.2021 22:30:34</t>
  </si>
  <si>
    <t>15.03.2021 22:36:06</t>
  </si>
  <si>
    <t>15.03.2021 22:38:38</t>
  </si>
  <si>
    <t>15.03.2021 23:53:04</t>
  </si>
  <si>
    <t>SÜLEYMANLI KÖK 35-28-M00606_GÖRECE-2 GES M09_72509050</t>
  </si>
  <si>
    <t>15.03.2021 22:40:16</t>
  </si>
  <si>
    <t>16.03.2021 01:01:13</t>
  </si>
  <si>
    <t>DM-25/2 45-71-M00056_949660965_949660965</t>
  </si>
  <si>
    <t>15.03.2021 22:42:45</t>
  </si>
  <si>
    <t>15.03.2021 23:14:02</t>
  </si>
  <si>
    <t>_B_56392316_56392316</t>
  </si>
  <si>
    <t>15.03.2021 22:44:15</t>
  </si>
  <si>
    <t>15.03.2021 23:56:36</t>
  </si>
  <si>
    <t>M-1536 35-01-M01536_C_56373928_56373928</t>
  </si>
  <si>
    <t>15.03.2021 22:48:13</t>
  </si>
  <si>
    <t>16.03.2021 02:30:12</t>
  </si>
  <si>
    <t>SARUHANLI TR-15 45-80-M00015_956558373_956558373</t>
  </si>
  <si>
    <t>15.03.2021 22:52:00</t>
  </si>
  <si>
    <t>15.03.2021 23:46:02</t>
  </si>
  <si>
    <t>K-1916 35-10-K01916_A_56382601_56382601</t>
  </si>
  <si>
    <t>15.03.2021 23:06:10</t>
  </si>
  <si>
    <t>15.03.2021 22:55:52</t>
  </si>
  <si>
    <t>15.03.2021 23:07:17</t>
  </si>
  <si>
    <t>FOÇA TR-25 35-23-L00025_35-23-L00025_2348622</t>
  </si>
  <si>
    <t>15.03.2021 22:57:53</t>
  </si>
  <si>
    <t>16.03.2021 03:10:44</t>
  </si>
  <si>
    <t>BADEMLİ TR-1 DM 35-15-L01010_BIÇAKÇI-OVACIK L09_67544171</t>
  </si>
  <si>
    <t>15.03.2021 22:59:54</t>
  </si>
  <si>
    <t>15.03.2021 23:41:50</t>
  </si>
  <si>
    <t>15.03.2021 23:03:10</t>
  </si>
  <si>
    <t>15.03.2021 23:32:23</t>
  </si>
  <si>
    <t>BİRGİ DM 35-15-L01013_KEMER L06_67562405</t>
  </si>
  <si>
    <t>15.03.2021 23:19:14</t>
  </si>
  <si>
    <t>16.03.2021 01:32:54</t>
  </si>
  <si>
    <t>İLYASÇILAR TR-1 45-71-M01671_DIREK TIPI TRAFO HUCRESI H01_2087230</t>
  </si>
  <si>
    <t>15.03.2021 23:24:42</t>
  </si>
  <si>
    <t>16.03.2021 00:48:19</t>
  </si>
  <si>
    <t>SARISU TR-1 35-31-L00078_47816994_56352552_56352552</t>
  </si>
  <si>
    <t>15.03.2021 23:40:22</t>
  </si>
  <si>
    <t>16.03.2021 01:34:45</t>
  </si>
  <si>
    <t>15.03.2021 23:45:05</t>
  </si>
  <si>
    <t>15.03.2021 23:45:26</t>
  </si>
  <si>
    <t>15.03.2021 23:47:26</t>
  </si>
  <si>
    <t>16.03.2021 03:07:54</t>
  </si>
  <si>
    <t>GÜMÜŞÇAY KÖK 45-73-M00477_SULAMA ÇIKIŞI M05_2056801</t>
  </si>
  <si>
    <t>15.03.2021 23:53:07</t>
  </si>
  <si>
    <t>16.03.2021 01:53:42</t>
  </si>
  <si>
    <t>15.03.2021 23:58:44</t>
  </si>
  <si>
    <t>16.03.2021 01:27:00</t>
  </si>
  <si>
    <t>ALİBEYLİ DM 45-80-M00064_BÜYÜK BELEN M04_72190830</t>
  </si>
  <si>
    <t>16.03.2021 00:07:36</t>
  </si>
  <si>
    <t>16.03.2021 01:21:00</t>
  </si>
  <si>
    <t>TR-141 35-16-L00141_953323213_953323213</t>
  </si>
  <si>
    <t>16.03.2021 00:13:35</t>
  </si>
  <si>
    <t>16.03.2021 01:07:16</t>
  </si>
  <si>
    <t>16.03.2021 00:17:04</t>
  </si>
  <si>
    <t>16.03.2021 01:56:09</t>
  </si>
  <si>
    <t>16.03.2021 00:18:23</t>
  </si>
  <si>
    <t>16.03.2021 01:27:17</t>
  </si>
  <si>
    <t>16.03.2021 00:18:42</t>
  </si>
  <si>
    <t>16.03.2021 01:46:59</t>
  </si>
  <si>
    <t>16.03.2021 00:19:09</t>
  </si>
  <si>
    <t>16.03.2021 04:29:12</t>
  </si>
  <si>
    <t>ÇAMYAYLA LÜBBEY TR-2 35-15-L00486_35-15-L00486_2365932</t>
  </si>
  <si>
    <t>16.03.2021 00:34:26</t>
  </si>
  <si>
    <t>16.03.2021 08:03:23</t>
  </si>
  <si>
    <t>MUZAFFER KURT ÖZEL TR 35-30-M00106Ö_35-30-M00106Ö_2371192</t>
  </si>
  <si>
    <t>16.03.2021 00:35:50</t>
  </si>
  <si>
    <t>16.03.2021 02:06:18</t>
  </si>
  <si>
    <t>16.03.2021 00:42:24</t>
  </si>
  <si>
    <t>16.03.2021 01:28:00</t>
  </si>
  <si>
    <t>HAMZABEYLİ TR-2 45-71-M01772_B_56352547_56352547</t>
  </si>
  <si>
    <t>16.03.2021 00:53:18</t>
  </si>
  <si>
    <t>16.03.2021 04:02:14</t>
  </si>
  <si>
    <t>TR-24 35-30-L00024_955317504_955317504</t>
  </si>
  <si>
    <t>16.03.2021 01:31:14</t>
  </si>
  <si>
    <t>16.03.2021 03:14:14</t>
  </si>
  <si>
    <t>GÖRDES TR-35 45-75-M00035_F f2_42660172</t>
  </si>
  <si>
    <t>16.03.2021 01:33:45</t>
  </si>
  <si>
    <t>16.03.2021 03:01:08</t>
  </si>
  <si>
    <t>YAĞCILLI TR-3 45-82-M00329_A_56386845_56386845</t>
  </si>
  <si>
    <t>16.03.2021 01:41:01</t>
  </si>
  <si>
    <t>16.03.2021 05:45:06</t>
  </si>
  <si>
    <t>16.03.2021 01:49:08</t>
  </si>
  <si>
    <t>16.03.2021 02:13:00</t>
  </si>
  <si>
    <t>BUCA TM 35-03-A00003_BUCA-10 K13_2311891</t>
  </si>
  <si>
    <t>16.03.2021 02:04:27</t>
  </si>
  <si>
    <t>16.03.2021 02:05:16</t>
  </si>
  <si>
    <t>BUCA TM 35-03-A00003_Buca-9 K12_2311890</t>
  </si>
  <si>
    <t>16.03.2021 02:16:13</t>
  </si>
  <si>
    <t>16.03.2021 02:17:34</t>
  </si>
  <si>
    <t>KARAOĞLANLI TR-2 45-71-M00092_B_56406900_56406900</t>
  </si>
  <si>
    <t>16.03.2021 02:30:48</t>
  </si>
  <si>
    <t>16.03.2021 04:38:49</t>
  </si>
  <si>
    <t>16.03.2021 02:59:24</t>
  </si>
  <si>
    <t>16.03.2021 03:00:04</t>
  </si>
  <si>
    <t>DEMİRCİLİ DM 35-15-L00895_ÜZÜMLÜ L02_2115255</t>
  </si>
  <si>
    <t>16.03.2021 03:19:34</t>
  </si>
  <si>
    <t>16.03.2021 04:07:00</t>
  </si>
  <si>
    <t>PAMUCAK KÖK 35-13-L00400_ARVALYA L11_2326934</t>
  </si>
  <si>
    <t>16.03.2021 03:29:03</t>
  </si>
  <si>
    <t>16.03.2021 06:40:40</t>
  </si>
  <si>
    <t>BALIKLI KAYADİBİ TR-1 45-75-M00220_45-75-M00220_2362798</t>
  </si>
  <si>
    <t>16.03.2021 04:13:48</t>
  </si>
  <si>
    <t>16.03.2021 06:33:57</t>
  </si>
  <si>
    <t>16.03.2021 04:53:52</t>
  </si>
  <si>
    <t>16.03.2021 09:47:30</t>
  </si>
  <si>
    <t>EMİRALEM TR-19 35-28-M00226_35-28-M00226_2369586</t>
  </si>
  <si>
    <t>16.03.2021 04:53:58</t>
  </si>
  <si>
    <t>16.03.2021 05:20:16</t>
  </si>
  <si>
    <t>ELMABAĞ DM 35-15-L00317_ÇAYIR TELEFİRİK L04_66822219</t>
  </si>
  <si>
    <t>16.03.2021 04:54:23</t>
  </si>
  <si>
    <t>16.03.2021 06:21:14</t>
  </si>
  <si>
    <t>AHMETBEYLER DM 35-16-M00154_TIRMANLAR M07_72044257</t>
  </si>
  <si>
    <t>16.03.2021 05:13:14</t>
  </si>
  <si>
    <t>16.03.2021 05:59:14</t>
  </si>
  <si>
    <t>BERGAMA TM 35-16-A00004_KINIK-2 M19_2314379</t>
  </si>
  <si>
    <t>16.03.2021 05:23:16</t>
  </si>
  <si>
    <t>16.03.2021 05:27:04</t>
  </si>
  <si>
    <t>KINIK İM 35-24-A00001_KINIK-2 M02_2059063</t>
  </si>
  <si>
    <t>16.03.2021 05:23:45</t>
  </si>
  <si>
    <t>16.03.2021 05:28:25</t>
  </si>
  <si>
    <t>PAŞAKÖY TR-1 35-16-M00073_35-16-M00073_2374439</t>
  </si>
  <si>
    <t>16.03.2021 05:23:52</t>
  </si>
  <si>
    <t>16.03.2021 06:23:36</t>
  </si>
  <si>
    <t>16.03.2021 05:32:00</t>
  </si>
  <si>
    <t>16.03.2021 06:42:40</t>
  </si>
  <si>
    <t>16.03.2021 05:51:54</t>
  </si>
  <si>
    <t>16.03.2021 06:52:35</t>
  </si>
  <si>
    <t>MEHMET KAYA GRB TR-1 35-24-M00111_35-24-M00111_2361309</t>
  </si>
  <si>
    <t>16.03.2021 05:55:01</t>
  </si>
  <si>
    <t>16.03.2021 09:11:28</t>
  </si>
  <si>
    <t>DM-1/14 35-29-M00093_950321930_950321930</t>
  </si>
  <si>
    <t>16.03.2021 06:08:14</t>
  </si>
  <si>
    <t>16.03.2021 07:44:21</t>
  </si>
  <si>
    <t>NURULLAH ÇOBAN VE ARK.TARIMSAL SULAMA GRUBU 45-71-M01360_44422370_56388188_56388188</t>
  </si>
  <si>
    <t>16.03.2021 06:15:13</t>
  </si>
  <si>
    <t>16.03.2021 07:55:12</t>
  </si>
  <si>
    <t>16.03.2021 06:25:20</t>
  </si>
  <si>
    <t>16.03.2021 08:49:03</t>
  </si>
  <si>
    <t>YAĞCILLI TR-3 45-82-M00329_B_56385118_56385118</t>
  </si>
  <si>
    <t>16.03.2021 06:35:21</t>
  </si>
  <si>
    <t>16.03.2021 14:47:29</t>
  </si>
  <si>
    <t>16.03.2021 06:39:48</t>
  </si>
  <si>
    <t>16.03.2021 09:25:22</t>
  </si>
  <si>
    <t>KIRCALAR DM 35-16-M00261_KARALAR-KATRANCI ENH GRUBU M02_72041843</t>
  </si>
  <si>
    <t>16.03.2021 06:42:58</t>
  </si>
  <si>
    <t>16.03.2021 07:19:39</t>
  </si>
  <si>
    <t>GÜLKENT TR-4 35-30-M00227_955313767_955313767</t>
  </si>
  <si>
    <t>16.03.2021 06:47:05</t>
  </si>
  <si>
    <t>16.03.2021 11:13:34</t>
  </si>
  <si>
    <t>16.03.2021 06:50:15</t>
  </si>
  <si>
    <t>16.03.2021 08:02:23</t>
  </si>
  <si>
    <t>ÇAPAKLI KÖK 45-78-M01161_HatBaşıAyırıcı_53140251 M04_53140251</t>
  </si>
  <si>
    <t>16.03.2021 07:04:32</t>
  </si>
  <si>
    <t>16.03.2021 11:05:26</t>
  </si>
  <si>
    <t>KARAKEÇİLİ TAVŞANTAŞI TR-1 45-75-M00110_A_56387742_56387742</t>
  </si>
  <si>
    <t>16.03.2021 07:09:32</t>
  </si>
  <si>
    <t>16.03.2021 07:55:30</t>
  </si>
  <si>
    <t>K-1338 35-03-K01338_E E10b_5830641</t>
  </si>
  <si>
    <t>16.03.2021 07:13:15</t>
  </si>
  <si>
    <t>16.03.2021 09:18:18</t>
  </si>
  <si>
    <t>16.03.2021 07:20:08</t>
  </si>
  <si>
    <t>16.03.2021 08:53:57</t>
  </si>
  <si>
    <t>DİNDARLI TR-4 YILDIRIMLAR 45-79-M00420_B_56401560_56401560</t>
  </si>
  <si>
    <t>16.03.2021 07:22:12</t>
  </si>
  <si>
    <t>16.03.2021 09:26:03</t>
  </si>
  <si>
    <t>DM-09/13-A 45-71-M00382_45-71-M00382_2355307</t>
  </si>
  <si>
    <t>16.03.2021 07:22:58</t>
  </si>
  <si>
    <t>16.03.2021 10:19:38</t>
  </si>
  <si>
    <t>VAHİT AVCI VE ARK. TR 35-24-M00063_915010877_915010877</t>
  </si>
  <si>
    <t>16.03.2021 07:24:59</t>
  </si>
  <si>
    <t>16.03.2021 10:25:21</t>
  </si>
  <si>
    <t>16.03.2021 07:26:00</t>
  </si>
  <si>
    <t>16.03.2021 07:53:00</t>
  </si>
  <si>
    <t>FOÇA TR-25 35-23-L00025_42134286 e1b_42054600</t>
  </si>
  <si>
    <t>16.03.2021 07:39:12</t>
  </si>
  <si>
    <t>16.03.2021 09:47:14</t>
  </si>
  <si>
    <t>DEREKÖY TR-1 35-20-L00255_DIREK TIPI TRAFO HUCRESI H01_2048393</t>
  </si>
  <si>
    <t>16.03.2021 07:43:49</t>
  </si>
  <si>
    <t>16.03.2021 09:42:50</t>
  </si>
  <si>
    <t>ELMABAĞ DM 35-15-L00317_ÇAYIR TELEFİRİK L04_66822224</t>
  </si>
  <si>
    <t>16.03.2021 07:50:06</t>
  </si>
  <si>
    <t>16.03.2021 09:17:12</t>
  </si>
  <si>
    <t>16.03.2021 07:52:25</t>
  </si>
  <si>
    <t>16.03.2021 08:47:46</t>
  </si>
  <si>
    <t>HASANÇAVUŞLAR TR-1 35-29-L00686_ H_72347069</t>
  </si>
  <si>
    <t>16.03.2021 07:54:43</t>
  </si>
  <si>
    <t>16.03.2021 09:51:21</t>
  </si>
  <si>
    <t>KAYAPINAR TR-1 45-71-M00963_45-71-M00963_72056938</t>
  </si>
  <si>
    <t>16.03.2021 07:58:18</t>
  </si>
  <si>
    <t>16.03.2021 12:23:05</t>
  </si>
  <si>
    <t>ARMAĞANLAR TR-1 35-16-M00031_A_56396103_56396103</t>
  </si>
  <si>
    <t>16.03.2021 07:59:40</t>
  </si>
  <si>
    <t>16.03.2021 11:51:06</t>
  </si>
  <si>
    <t>SOMA A SANTRALİ İM/DM 45-82-A00001_MADEN L16_2091661</t>
  </si>
  <si>
    <t>16.03.2021 08:06:42</t>
  </si>
  <si>
    <t>16.03.2021 11:51:08</t>
  </si>
  <si>
    <t>ÇATALKAYA KÖYÜ TR-1 35-21-L00171_35-21-L00171_2350157</t>
  </si>
  <si>
    <t>16.03.2021 08:09:59</t>
  </si>
  <si>
    <t>16.03.2021 09:32:54</t>
  </si>
  <si>
    <t>ADALA DM 45-78-M00827_HatBaşıAyırıcı_53140351 M12_53140351</t>
  </si>
  <si>
    <t>16.03.2021 08:15:55</t>
  </si>
  <si>
    <t>16.03.2021 13:05:00</t>
  </si>
  <si>
    <t>L-279 ERDİL SİTESİ 35-18-L00279_11330636_56370868_56370868</t>
  </si>
  <si>
    <t>16.03.2021 08:21:44</t>
  </si>
  <si>
    <t>16.03.2021 14:44:52</t>
  </si>
  <si>
    <t>ADALET DM 35-17-M00169_BERAK YÜKSEKKÖY GES ÇIKIŞI M10_53039680</t>
  </si>
  <si>
    <t>16.03.2021 08:22:22</t>
  </si>
  <si>
    <t>16.03.2021 10:42:06</t>
  </si>
  <si>
    <t>K-4576 35-07-K04576_962039244_962039244</t>
  </si>
  <si>
    <t>16.03.2021 08:25:47</t>
  </si>
  <si>
    <t>16.03.2021 10:42:56</t>
  </si>
  <si>
    <t>KARAKÖY TR-1 45-72-L00275_A_65509388_65509388</t>
  </si>
  <si>
    <t>16.03.2021 08:29:24</t>
  </si>
  <si>
    <t>16.03.2021 11:13:56</t>
  </si>
  <si>
    <t>YIRCA TR-1 45-82-L00062_DIREK TIPI TRAFO HUCRESI H01_2082640</t>
  </si>
  <si>
    <t>16.03.2021 08:29:51</t>
  </si>
  <si>
    <t>16.03.2021 15:52:31</t>
  </si>
  <si>
    <t>TR-11 SANAYİ SİTESİ 35-19-L00011_956671339_956671339</t>
  </si>
  <si>
    <t>16.03.2021 08:34:00</t>
  </si>
  <si>
    <t>16.03.2021 10:01:33</t>
  </si>
  <si>
    <t>YENİFOÇA TR-1 DM 35-23-M00001_ESKİFOÇA İM (FOTAŞ-2) M03_72190317</t>
  </si>
  <si>
    <t>16.03.2021 08:35:55</t>
  </si>
  <si>
    <t>16.03.2021 09:26:56</t>
  </si>
  <si>
    <t>ÇANDARLI TR-6 35-30-M00006_D_56367264_56367264</t>
  </si>
  <si>
    <t>16.03.2021 08:38:47</t>
  </si>
  <si>
    <t>16.03.2021 09:27:31</t>
  </si>
  <si>
    <t>L-295 35-18-L00295_DIREK TIPI TRAFO HUCRESI H01_2099652</t>
  </si>
  <si>
    <t>16.03.2021 08:39:21</t>
  </si>
  <si>
    <t>16.03.2021 12:24:58</t>
  </si>
  <si>
    <t>K-967 35-02-K00967_C_56366030_56366030</t>
  </si>
  <si>
    <t>16.03.2021 08:41:45</t>
  </si>
  <si>
    <t>16.03.2021 09:47:42</t>
  </si>
  <si>
    <t>16.03.2021 08:42:05</t>
  </si>
  <si>
    <t>16.03.2021 09:15:58</t>
  </si>
  <si>
    <t>TR-23 35-19-L00023_35-19-L00023_2353718</t>
  </si>
  <si>
    <t>16.03.2021 08:52:03</t>
  </si>
  <si>
    <t>16.03.2021 09:37:21</t>
  </si>
  <si>
    <t>K-258 35-01-K00258_35-01-K00258_2348433</t>
  </si>
  <si>
    <t>16.03.2021 08:55:00</t>
  </si>
  <si>
    <t>16.03.2021 13:43:21</t>
  </si>
  <si>
    <t>K-3769 35-04-K03769_C_56369560_56369560</t>
  </si>
  <si>
    <t>16.03.2021 08:55:39</t>
  </si>
  <si>
    <t>16.03.2021 16:24:34</t>
  </si>
  <si>
    <t>K-1229 35-01-K01229_C_56381882_56381882</t>
  </si>
  <si>
    <t>16.03.2021 08:55:51</t>
  </si>
  <si>
    <t>16.03.2021 10:33:37</t>
  </si>
  <si>
    <t>TAYTAN OFİS KÖK 45-78-M00314_HatBaşıAyırıcı_53140254 M06_53140254</t>
  </si>
  <si>
    <t>16.03.2021 08:57:52</t>
  </si>
  <si>
    <t>16.03.2021 13:07:02</t>
  </si>
  <si>
    <t>DANIŞKENT SİTESİ 35-30-M00053_35-30-M00053_2376197</t>
  </si>
  <si>
    <t>16.03.2021 08:58:13</t>
  </si>
  <si>
    <t>16.03.2021 09:49:18</t>
  </si>
  <si>
    <t>K-3640 35-01-K03640_911455241_911455241</t>
  </si>
  <si>
    <t>16.03.2021 08:59:45</t>
  </si>
  <si>
    <t>16.03.2021 10:06:09</t>
  </si>
  <si>
    <t>DAMARDI AKPINAR TR-2 45-75-M00326_A_56398208_56398208</t>
  </si>
  <si>
    <t>16.03.2021 09:00:49</t>
  </si>
  <si>
    <t>16.03.2021 11:15:41</t>
  </si>
  <si>
    <t>K-1229 35-01-K01229_B_56375666_56375666</t>
  </si>
  <si>
    <t>16.03.2021 09:01:00</t>
  </si>
  <si>
    <t>16.03.2021 11:20:00</t>
  </si>
  <si>
    <t>L-103 35-18-L00103_B_56378199_56378199</t>
  </si>
  <si>
    <t>16.03.2021 09:01:31</t>
  </si>
  <si>
    <t>16.03.2021 15:43:00</t>
  </si>
  <si>
    <t>MENEMEN TR-45 35-28-L00045_35-28-L00045_2374029</t>
  </si>
  <si>
    <t>16.03.2021 09:01:45</t>
  </si>
  <si>
    <t>16.03.2021 17:10:11</t>
  </si>
  <si>
    <t>K-844 35-01-K00844_35-01-K00844_2347146</t>
  </si>
  <si>
    <t>16.03.2021 09:03:59</t>
  </si>
  <si>
    <t>16.03.2021 12:01:29</t>
  </si>
  <si>
    <t>K-655 35-01-K00655_B_56374005_56374005</t>
  </si>
  <si>
    <t>16.03.2021 09:04:00</t>
  </si>
  <si>
    <t>K-4477 35-04-K04477_HAVAI HAT K04_2056166</t>
  </si>
  <si>
    <t>16.03.2021 09:04:05</t>
  </si>
  <si>
    <t>16.03.2021 11:27:17</t>
  </si>
  <si>
    <t>KIZILOBA TR-1 35-20-L00257_DIREK TIPI TRAFO HUCRESI H01_2048395</t>
  </si>
  <si>
    <t>16.03.2021 09:05:53</t>
  </si>
  <si>
    <t>16.03.2021 10:46:00</t>
  </si>
  <si>
    <t>L-103 35-18-L00103_C_56378200_56378200</t>
  </si>
  <si>
    <t>16.03.2021 09:07:00</t>
  </si>
  <si>
    <t>16.03.2021 15:41:00</t>
  </si>
  <si>
    <t>16.03.2021 09:07:05</t>
  </si>
  <si>
    <t>16.03.2021 17:04:20</t>
  </si>
  <si>
    <t>OKLUİSA KÖK 45-81-M00046_HatBaşıAyırıcı_53135497 M03_53135497</t>
  </si>
  <si>
    <t>16.03.2021 09:07:25</t>
  </si>
  <si>
    <t>16.03.2021 10:46:23</t>
  </si>
  <si>
    <t>16.03.2021 09:08:27</t>
  </si>
  <si>
    <t>16.03.2021 18:13:01</t>
  </si>
  <si>
    <t>M-2876 35-04-M02876_35-04-M02876_76822799</t>
  </si>
  <si>
    <t>16.03.2021 09:11:23</t>
  </si>
  <si>
    <t>16.03.2021 12:06:00</t>
  </si>
  <si>
    <t>ÇERKEZ HAMİDİYE TR-1 45-82-M00259_DIREK TIPI TRAFO HUCRESI H01_2079314</t>
  </si>
  <si>
    <t>16.03.2021 09:12:00</t>
  </si>
  <si>
    <t>16.03.2021 13:04:50</t>
  </si>
  <si>
    <t>GÜZELKÖY TR 45-71-M00984_45-71-M00984_2370300</t>
  </si>
  <si>
    <t>16.03.2021 09:12:53</t>
  </si>
  <si>
    <t>16.03.2021 11:23:36</t>
  </si>
  <si>
    <t>K-1568 35-01-K01568_911285032_911285032</t>
  </si>
  <si>
    <t>16.03.2021 09:15:42</t>
  </si>
  <si>
    <t>16.03.2021 10:32:49</t>
  </si>
  <si>
    <t>OVACIK TR-2 35-31-L00150_47822297_56352612_56352612</t>
  </si>
  <si>
    <t>16.03.2021 09:23:30</t>
  </si>
  <si>
    <t>16.03.2021 15:11:34</t>
  </si>
  <si>
    <t>DM-05/02 45-71-M00048_FABRİKALAR M03_66503089</t>
  </si>
  <si>
    <t>16.03.2021 09:23:34</t>
  </si>
  <si>
    <t>16.03.2021 11:44:03</t>
  </si>
  <si>
    <t>M-2013 35-10-M02013_69/A DİREK M01_57832163</t>
  </si>
  <si>
    <t>16.03.2021 09:25:15</t>
  </si>
  <si>
    <t>16.03.2021 10:19:09</t>
  </si>
  <si>
    <t>SİNANCILAR KÖYÜ TR-2 35-27-L00260_95000502361_95000502361</t>
  </si>
  <si>
    <t>16.03.2021 09:25:58</t>
  </si>
  <si>
    <t>16.03.2021 10:48:50</t>
  </si>
  <si>
    <t>DM-15/2 KEÇİLİKÖY 45-71-M00646_964284499_964284499</t>
  </si>
  <si>
    <t>16.03.2021 09:28:00</t>
  </si>
  <si>
    <t>16.03.2021 12:13:32</t>
  </si>
  <si>
    <t>_49413934_60984430_60984430</t>
  </si>
  <si>
    <t>16.03.2021 09:29:06</t>
  </si>
  <si>
    <t>16.03.2021 13:19:18</t>
  </si>
  <si>
    <t>16.03.2021 09:30:00</t>
  </si>
  <si>
    <t>16.03.2021 17:47:29</t>
  </si>
  <si>
    <t>EVRENLİ KÖK 45-73-M00139_EVRENLİ OSMANİYE KOZLUCA M03_2055362</t>
  </si>
  <si>
    <t>16.03.2021 09:30:45</t>
  </si>
  <si>
    <t>16.03.2021 09:31:45</t>
  </si>
  <si>
    <t>BÜYÜKKEMERDERE TR-2 35-29-L00302_950319594_950319594</t>
  </si>
  <si>
    <t>16.03.2021 09:31:35</t>
  </si>
  <si>
    <t>16.03.2021 14:24:04</t>
  </si>
  <si>
    <t>L-309 35-18-L00309_950458821_950458821</t>
  </si>
  <si>
    <t>16.03.2021 09:32:00</t>
  </si>
  <si>
    <t>16.03.2021 15:18:05</t>
  </si>
  <si>
    <t>K-1403 35-01-K01403_A_56381097_56381097</t>
  </si>
  <si>
    <t>16.03.2021 09:33:00</t>
  </si>
  <si>
    <t>16.03.2021 10:25:37</t>
  </si>
  <si>
    <t>ÇAYBAŞI DM-1/5 35-26-M01194_956626147_956626147</t>
  </si>
  <si>
    <t>16.03.2021 09:33:17</t>
  </si>
  <si>
    <t>16.03.2021 10:27:20</t>
  </si>
  <si>
    <t>YUKARI SÜTÇÜLER KÖYÜ TR-1 35-27-M00410_95000453830_95000453830</t>
  </si>
  <si>
    <t>16.03.2021 09:34:09</t>
  </si>
  <si>
    <t>16.03.2021 11:44:54</t>
  </si>
  <si>
    <t>L-376 PAZARYERİ 35-18-L00376_950448115_950448115</t>
  </si>
  <si>
    <t>16.03.2021 09:35:46</t>
  </si>
  <si>
    <t>16.03.2021 13:14:54</t>
  </si>
  <si>
    <t>16.03.2021 09:38:55</t>
  </si>
  <si>
    <t>16.03.2021 09:39:27</t>
  </si>
  <si>
    <t>YEŞİLYURT DM 45-73-M00476_SOBRAN M02_2318327</t>
  </si>
  <si>
    <t>16.03.2021 09:39:05</t>
  </si>
  <si>
    <t>16.03.2021 17:31:09</t>
  </si>
  <si>
    <t>16.03.2021 09:40:01</t>
  </si>
  <si>
    <t>16.03.2021 22:11:13</t>
  </si>
  <si>
    <t>16.03.2021 09:41:55</t>
  </si>
  <si>
    <t>BEYLER KÖK 45-85-L00034_GÖLMARMARA İM L05_72102932</t>
  </si>
  <si>
    <t>16.03.2021 09:43:15</t>
  </si>
  <si>
    <t>16.03.2021 09:45:55</t>
  </si>
  <si>
    <t>TİRE TR-6 35-29-L00006_48358378_56367668_56367668</t>
  </si>
  <si>
    <t>16.03.2021 09:44:00</t>
  </si>
  <si>
    <t>16.03.2021 12:10:01</t>
  </si>
  <si>
    <t>K-4307 35-09-K04307_97807092_97807092</t>
  </si>
  <si>
    <t>16.03.2021 09:44:20</t>
  </si>
  <si>
    <t>16.03.2021 10:45:33</t>
  </si>
  <si>
    <t>16.03.2021 09:44:29</t>
  </si>
  <si>
    <t>16.03.2021 12:00:08</t>
  </si>
  <si>
    <t>ERGENEKON TR-1/1 MURADİYE SOKAK 45-83-M00626__72374843_72374843</t>
  </si>
  <si>
    <t>16.03.2021 09:45:00</t>
  </si>
  <si>
    <t>16.03.2021 11:39:44</t>
  </si>
  <si>
    <t>PAYAMLI M-18 35-25-M00169_956641896_956641896</t>
  </si>
  <si>
    <t>16.03.2021 09:45:43</t>
  </si>
  <si>
    <t>16.03.2021 10:52:13</t>
  </si>
  <si>
    <t>M-3176(YATIRIM REZERVE) 35-03-M03176_G_56364978_56364978</t>
  </si>
  <si>
    <t>16.03.2021 09:46:56</t>
  </si>
  <si>
    <t>16.03.2021 10:58:23</t>
  </si>
  <si>
    <t>KUŞÇULAR TR-10 (OVAKAHVE) 35-19-M00222_5855805_56373292_56373292</t>
  </si>
  <si>
    <t>16.03.2021 09:49:08</t>
  </si>
  <si>
    <t>16.03.2021 11:07:55</t>
  </si>
  <si>
    <t>16.03.2021 09:52:37</t>
  </si>
  <si>
    <t>16.03.2021 09:53:05</t>
  </si>
  <si>
    <t>16.03.2021 09:57:22</t>
  </si>
  <si>
    <t>16.03.2021 14:02:06</t>
  </si>
  <si>
    <t>K-4131 35-04-K04131_912591200_912591200</t>
  </si>
  <si>
    <t>16.03.2021 09:59:15</t>
  </si>
  <si>
    <t>16.03.2021 12:54:06</t>
  </si>
  <si>
    <t>K-656 35-02-K00656_A_56363084_56363084</t>
  </si>
  <si>
    <t>16.03.2021 10:01:09</t>
  </si>
  <si>
    <t>16.03.2021 12:33:52</t>
  </si>
  <si>
    <t>TR-153 (DM-2/43) 35-16-L00153_DAĞITIM TRF TR-153 L04_60225119</t>
  </si>
  <si>
    <t>16.03.2021 10:01:18</t>
  </si>
  <si>
    <t>16.03.2021 11:21:14</t>
  </si>
  <si>
    <t>16.03.2021 10:01:25</t>
  </si>
  <si>
    <t>16.03.2021 12:02:49</t>
  </si>
  <si>
    <t>K-656 35-02-K00656__72373120_72373120</t>
  </si>
  <si>
    <t>16.03.2021 10:01:58</t>
  </si>
  <si>
    <t>16.03.2021 12:37:53</t>
  </si>
  <si>
    <t>ASARLIK DM-2/1 35-28-M00186_A_60982231_60982231</t>
  </si>
  <si>
    <t>16.03.2021 10:03:23</t>
  </si>
  <si>
    <t>16.03.2021 11:14:09</t>
  </si>
  <si>
    <t>AYANLAR TR-1 45-85-L00249_DIREK TIPI TRAFO HUCRESI H01_2115605</t>
  </si>
  <si>
    <t>16.03.2021 10:04:02</t>
  </si>
  <si>
    <t>16.03.2021 21:05:33</t>
  </si>
  <si>
    <t>KAPAKLI DM 45-72-M00309_KAYIŞLAR M09_2099434</t>
  </si>
  <si>
    <t>16.03.2021 10:08:17</t>
  </si>
  <si>
    <t>16.03.2021 14:24:05</t>
  </si>
  <si>
    <t>NURİYE DM 45-80-M00090_HatBaşıAyırıcı_53137103 M01_53137103</t>
  </si>
  <si>
    <t>16.03.2021 10:08:42</t>
  </si>
  <si>
    <t>16.03.2021 17:15:30</t>
  </si>
  <si>
    <t>SAZOBA DM 45-72-M00413_BEYOBA ÇIKIŞ M05_2102714</t>
  </si>
  <si>
    <t>16.03.2021 10:09:07</t>
  </si>
  <si>
    <t>16.03.2021 14:23:33</t>
  </si>
  <si>
    <t>KAPAKLI DM 45-72-M00309_KEMİKLİDERE M10_2099432</t>
  </si>
  <si>
    <t>16.03.2021 12:06:30</t>
  </si>
  <si>
    <t>AVDAN TR-1 45-82-M00230_B_56403015_56403015</t>
  </si>
  <si>
    <t>16.03.2021 10:10:19</t>
  </si>
  <si>
    <t>16.03.2021 13:40:17</t>
  </si>
  <si>
    <t>YELKİ TR-1 DM-2/7  (M-2341) 35-10-M02341_912508326_912508326</t>
  </si>
  <si>
    <t>16.03.2021 10:11:22</t>
  </si>
  <si>
    <t>16.03.2021 13:55:38</t>
  </si>
  <si>
    <t>GERELİ KÖYÜ EKREM DİNÇER SULAMA GRB TR-10 35-15-M00321_B_56368269_56368269</t>
  </si>
  <si>
    <t>16.03.2021 10:14:22</t>
  </si>
  <si>
    <t>16.03.2021 11:28:33</t>
  </si>
  <si>
    <t>TR-31 35-26-M00031_956621285_956621285</t>
  </si>
  <si>
    <t>16.03.2021 10:15:45</t>
  </si>
  <si>
    <t>16.03.2021 11:01:10</t>
  </si>
  <si>
    <t>M-58 35-17-M00058_A_56353324_56353324</t>
  </si>
  <si>
    <t>16.03.2021 10:16:00</t>
  </si>
  <si>
    <t>16.03.2021 10:53:20</t>
  </si>
  <si>
    <t>L-110 BEYLER KÖYÜ 35-14-L00110_956643732_956643732</t>
  </si>
  <si>
    <t>16.03.2021 10:16:26</t>
  </si>
  <si>
    <t>16.03.2021 18:07:54</t>
  </si>
  <si>
    <t>RAMAZAN  GÜLGÜN  VE ARK. T-SULAMA GRB. 35-13-L00135_A_56380002_56380002</t>
  </si>
  <si>
    <t>16.03.2021 10:17:02</t>
  </si>
  <si>
    <t>16.03.2021 16:24:14</t>
  </si>
  <si>
    <t>İSLAMLAR TR-1 35-30-L00149_955298346_955298346</t>
  </si>
  <si>
    <t>16.03.2021 10:17:06</t>
  </si>
  <si>
    <t>16.03.2021 13:10:15</t>
  </si>
  <si>
    <t>AKHİSAR TM 45-72-A00006_KAPAKLI-1 M16_2313111</t>
  </si>
  <si>
    <t>16.03.2021 10:17:37</t>
  </si>
  <si>
    <t>16.03.2021 12:19:55</t>
  </si>
  <si>
    <t>M-3127 35-10-M03127_98142735_98142735</t>
  </si>
  <si>
    <t>16.03.2021 10:18:34</t>
  </si>
  <si>
    <t>16.03.2021 10:51:31</t>
  </si>
  <si>
    <t>16.03.2021 10:18:35</t>
  </si>
  <si>
    <t>16.03.2021 12:37:47</t>
  </si>
  <si>
    <t>M-1577 35-01-M01577_913575011_913575011</t>
  </si>
  <si>
    <t>16.03.2021 10:18:55</t>
  </si>
  <si>
    <t>16.03.2021 15:44:08</t>
  </si>
  <si>
    <t>BELEDİYE İÇME SUYU ÖZEL TR 35-31-L00105Ö_DIREK TIPI TRAFO HUCRESI H01_2049561</t>
  </si>
  <si>
    <t>16.03.2021 10:19:00</t>
  </si>
  <si>
    <t>16.03.2021 10:49:19</t>
  </si>
  <si>
    <t>BAKLACI TR-2 45-73-M00525_945667055_945667055</t>
  </si>
  <si>
    <t>16.03.2021 10:22:04</t>
  </si>
  <si>
    <t>16.03.2021 11:54:29</t>
  </si>
  <si>
    <t>MURADİYE TR 2/A 45-71-M00201_953207577_953207577</t>
  </si>
  <si>
    <t>16.03.2021 10:23:24</t>
  </si>
  <si>
    <t>16.03.2021 13:48:57</t>
  </si>
  <si>
    <t>BURUNCUK KÖK 35-20-L00273_BURUNCUK OVA - ÇAYIR L05_66528757</t>
  </si>
  <si>
    <t>16.03.2021 10:25:23</t>
  </si>
  <si>
    <t>16.03.2021 16:44:00</t>
  </si>
  <si>
    <t>M-2549 35-09-M02549_F_56392078_56392078</t>
  </si>
  <si>
    <t>16.03.2021 10:26:56</t>
  </si>
  <si>
    <t>16.03.2021 12:16:44</t>
  </si>
  <si>
    <t>16.03.2021 10:28:00</t>
  </si>
  <si>
    <t>16.03.2021 12:06:10</t>
  </si>
  <si>
    <t>K-2701 35-03-K02701_910778768_910778768</t>
  </si>
  <si>
    <t>16.03.2021 10:28:36</t>
  </si>
  <si>
    <t>16.03.2021 17:22:34</t>
  </si>
  <si>
    <t>_B_56371905_56371905</t>
  </si>
  <si>
    <t>16.03.2021 10:29:47</t>
  </si>
  <si>
    <t>16.03.2021 12:33:00</t>
  </si>
  <si>
    <t>16.03.2021 10:30:51</t>
  </si>
  <si>
    <t>16.03.2021 13:50:52</t>
  </si>
  <si>
    <t>16.03.2021 10:31:40</t>
  </si>
  <si>
    <t>16.03.2021 11:36:22</t>
  </si>
  <si>
    <t>L-309 35-18-L00309_972136771_972136771</t>
  </si>
  <si>
    <t>16.03.2021 10:32:12</t>
  </si>
  <si>
    <t>16.03.2021 15:56:14</t>
  </si>
  <si>
    <t>16.03.2021 10:33:14</t>
  </si>
  <si>
    <t>16.03.2021 11:32:14</t>
  </si>
  <si>
    <t>16.03.2021 10:33:45</t>
  </si>
  <si>
    <t>16.03.2021 15:29:27</t>
  </si>
  <si>
    <t>16.03.2021 10:36:24</t>
  </si>
  <si>
    <t>16.03.2021 11:59:01</t>
  </si>
  <si>
    <t>K-609 35-02-K00609_9119126_56362768_56362768</t>
  </si>
  <si>
    <t>16.03.2021 10:36:25</t>
  </si>
  <si>
    <t>16.03.2021 13:16:30</t>
  </si>
  <si>
    <t>L-377 35-18-L00377_950448650_950448650</t>
  </si>
  <si>
    <t>16.03.2021 10:36:41</t>
  </si>
  <si>
    <t>16.03.2021 13:18:44</t>
  </si>
  <si>
    <t>16.03.2021 10:45:10</t>
  </si>
  <si>
    <t>16.03.2021 11:32:42</t>
  </si>
  <si>
    <t>16.03.2021 10:46:03</t>
  </si>
  <si>
    <t>16.03.2021 11:50:58</t>
  </si>
  <si>
    <t>L-437 ŞEHİTLİK 35-18-L00437_L-295 L01_2337307</t>
  </si>
  <si>
    <t>16.03.2021 10:46:59</t>
  </si>
  <si>
    <t>16.03.2021 12:28:56</t>
  </si>
  <si>
    <t>L-103 DÜZCE AZMAK 35-14-L00103_DIREK TIPI TRAFO HUCRESI H01_2098881</t>
  </si>
  <si>
    <t>16.03.2021 10:50:00</t>
  </si>
  <si>
    <t>16.03.2021 11:09:49</t>
  </si>
  <si>
    <t>K-3228 35-01-K03228_A A3_5859063</t>
  </si>
  <si>
    <t>16.03.2021 10:50:08</t>
  </si>
  <si>
    <t>16.03.2021 11:21:41</t>
  </si>
  <si>
    <t>HAVUZBAŞI TR-2 35-20-L00476__72767574_72767574</t>
  </si>
  <si>
    <t>16.03.2021 10:55:48</t>
  </si>
  <si>
    <t>16.03.2021 12:24:20</t>
  </si>
  <si>
    <t>SARMA KÖYÜ TR-2 45-71-M01525_953203194_953203194</t>
  </si>
  <si>
    <t>16.03.2021 10:55:50</t>
  </si>
  <si>
    <t>16.03.2021 14:39:09</t>
  </si>
  <si>
    <t>L-286 35-18-L00286_950452388_950452388</t>
  </si>
  <si>
    <t>16.03.2021 10:56:06</t>
  </si>
  <si>
    <t>17.03.2021 00:52:04</t>
  </si>
  <si>
    <t>K-847 35-01-K00847_911020784_911020784</t>
  </si>
  <si>
    <t>16.03.2021 10:56:19</t>
  </si>
  <si>
    <t>16.03.2021 12:32:52</t>
  </si>
  <si>
    <t>KAPAKLI DM 45-72-M00309_KAPAKLI-1 GİRİŞ M01_2310881</t>
  </si>
  <si>
    <t>16.03.2021 11:06:08</t>
  </si>
  <si>
    <t>16.03.2021 14:00:25</t>
  </si>
  <si>
    <t>16.03.2021 11:06:35</t>
  </si>
  <si>
    <t>16.03.2021 16:16:56</t>
  </si>
  <si>
    <t>16.03.2021 11:08:35</t>
  </si>
  <si>
    <t>16.03.2021 19:28:07</t>
  </si>
  <si>
    <t>DM-5/TR-8 45-72-M00562_956511266_956511266</t>
  </si>
  <si>
    <t>16.03.2021 11:08:52</t>
  </si>
  <si>
    <t>16.03.2021 12:52:23</t>
  </si>
  <si>
    <t>BELEVİ TR-2 35-13-L00061_B_56383510_56383510</t>
  </si>
  <si>
    <t>16.03.2021 11:09:21</t>
  </si>
  <si>
    <t>16.03.2021 12:38:39</t>
  </si>
  <si>
    <t>ÇİFTLİK İM 35-18-A00003_HatBaşıAyırıcı_53138359 L14_53138359</t>
  </si>
  <si>
    <t>16.03.2021 11:13:22</t>
  </si>
  <si>
    <t>16.03.2021 13:07:23</t>
  </si>
  <si>
    <t>K-805 35-01-K00805_35-01-K00805_2349113</t>
  </si>
  <si>
    <t>16.03.2021 11:15:52</t>
  </si>
  <si>
    <t>16.03.2021 14:38:43</t>
  </si>
  <si>
    <t>SELİMŞAHLAR TR-2 45-71-M00137_B_60984796_60984796</t>
  </si>
  <si>
    <t>16.03.2021 11:20:36</t>
  </si>
  <si>
    <t>16.03.2021 21:11:05</t>
  </si>
  <si>
    <t>YARBASAN KÖK 45-74-M00119_MİNNETLER M03_72246660</t>
  </si>
  <si>
    <t>16.03.2021 11:23:00</t>
  </si>
  <si>
    <t>16.03.2021 11:23:23</t>
  </si>
  <si>
    <t>KURUDERE KÖYÜ TR-1 35-32-L00052_946408362_946408362</t>
  </si>
  <si>
    <t>16.03.2021 11:24:45</t>
  </si>
  <si>
    <t>16.03.2021 14:30:21</t>
  </si>
  <si>
    <t>TR-253 35-19-M00253_9034190_56377338_56377338</t>
  </si>
  <si>
    <t>16.03.2021 11:29:20</t>
  </si>
  <si>
    <t>16.03.2021 19:26:24</t>
  </si>
  <si>
    <t>GÖRDES DM 45-75-M00050_GÜNEŞLİ M13_2083728</t>
  </si>
  <si>
    <t>16.03.2021 11:31:01</t>
  </si>
  <si>
    <t>16.03.2021 11:40:26</t>
  </si>
  <si>
    <t>YEŞİLYURT TR-2 45-73-M00481_TR-1 GİRİŞ M05_66871950</t>
  </si>
  <si>
    <t>16.03.2021 11:43:20</t>
  </si>
  <si>
    <t>16.03.2021 12:11:00</t>
  </si>
  <si>
    <t>16.03.2021 11:48:00</t>
  </si>
  <si>
    <t>16.03.2021 13:23:13</t>
  </si>
  <si>
    <t>TR-70 KADİR ÇAKIR GRB. 35-15-L00070_35-15-L00070_2365768</t>
  </si>
  <si>
    <t>16.03.2021 11:49:55</t>
  </si>
  <si>
    <t>16.03.2021 13:05:08</t>
  </si>
  <si>
    <t>16.03.2021 11:55:00</t>
  </si>
  <si>
    <t>16.03.2021 13:02:38</t>
  </si>
  <si>
    <t>K-1397 GÖRECE 35-22-K01397_955262454_955262454</t>
  </si>
  <si>
    <t>16.03.2021 11:55:26</t>
  </si>
  <si>
    <t>16.03.2021 14:48:59</t>
  </si>
  <si>
    <t>SUCAHLI TR-1 35-24-M00103_955216445_955216445</t>
  </si>
  <si>
    <t>16.03.2021 12:01:14</t>
  </si>
  <si>
    <t>16.03.2021 15:46:21</t>
  </si>
  <si>
    <t>DM-08/10-B 45-71-M00289_953179957_953179957</t>
  </si>
  <si>
    <t>16.03.2021 12:01:25</t>
  </si>
  <si>
    <t>16.03.2021 13:16:23</t>
  </si>
  <si>
    <t>TURGUTALP TR-5/1 45-82-M00055_945530644_945530644</t>
  </si>
  <si>
    <t>16.03.2021 12:08:09</t>
  </si>
  <si>
    <t>16.03.2021 14:14:49</t>
  </si>
  <si>
    <t>MERKEZ BODAMAS TR-4 45-75-M00141_DIREK TIPI TRAFO HUCRESI H01_2085449</t>
  </si>
  <si>
    <t>16.03.2021 12:08:41</t>
  </si>
  <si>
    <t>16.03.2021 20:46:52</t>
  </si>
  <si>
    <t>16.03.2021 12:11:52</t>
  </si>
  <si>
    <t>16.03.2021 12:24:16</t>
  </si>
  <si>
    <t>MORDOĞAN TR-3 35-21-L00141_D_56375586_56375586</t>
  </si>
  <si>
    <t>16.03.2021 12:13:30</t>
  </si>
  <si>
    <t>16.03.2021 15:10:29</t>
  </si>
  <si>
    <t>ÇİÇEKLİ KÖK 45-75-M00070_HatBaşıAyırıcı_53135614 M03_53135614</t>
  </si>
  <si>
    <t>16.03.2021 12:16:37</t>
  </si>
  <si>
    <t>16.03.2021 16:09:30</t>
  </si>
  <si>
    <t>16.03.2021 12:17:00</t>
  </si>
  <si>
    <t>16.03.2021 13:01:56</t>
  </si>
  <si>
    <t>SANCAKLI BOZKÖY KÖK 45-71-M00087_45-71-M00087_61320840</t>
  </si>
  <si>
    <t>16.03.2021 12:24:22</t>
  </si>
  <si>
    <t>16.03.2021 17:29:21</t>
  </si>
  <si>
    <t>UĞURLU KÖK 45-86-M00045_GÜNDOĞDU UĞURLU M02_72226020</t>
  </si>
  <si>
    <t>16.03.2021 12:26:53</t>
  </si>
  <si>
    <t>16.03.2021 12:27:30</t>
  </si>
  <si>
    <t>AVDAL TR-1 45-71-M01588_A_56365868_56365868</t>
  </si>
  <si>
    <t>16.03.2021 12:30:36</t>
  </si>
  <si>
    <t>16.03.2021 14:42:39</t>
  </si>
  <si>
    <t>K-3773 35-04-K03773_B_56367194_56367194</t>
  </si>
  <si>
    <t>16.03.2021 12:31:00</t>
  </si>
  <si>
    <t>16.03.2021 13:07:08</t>
  </si>
  <si>
    <t>16.03.2021 12:34:20</t>
  </si>
  <si>
    <t>16.03.2021 12:57:56</t>
  </si>
  <si>
    <t>MEHMET ÇUĞ VE ARK. T-SULAMA GRB. 35-13-L00136_A_56382791_56382791</t>
  </si>
  <si>
    <t>16.03.2021 12:42:43</t>
  </si>
  <si>
    <t>16.03.2021 14:48:21</t>
  </si>
  <si>
    <t>K-1478 35-03-K01478_C_56373204_56373204</t>
  </si>
  <si>
    <t>16.03.2021 12:43:17</t>
  </si>
  <si>
    <t>16.03.2021 17:57:24</t>
  </si>
  <si>
    <t>TR-2/38 45-72-L00038_956497144_956497144</t>
  </si>
  <si>
    <t>16.03.2021 12:43:39</t>
  </si>
  <si>
    <t>16.03.2021 14:14:36</t>
  </si>
  <si>
    <t>L-377 35-18-L00377_950448900_950448900</t>
  </si>
  <si>
    <t>16.03.2021 12:45:56</t>
  </si>
  <si>
    <t>16.03.2021 13:53:43</t>
  </si>
  <si>
    <t>16.03.2021 12:48:00</t>
  </si>
  <si>
    <t>16.03.2021 13:30:14</t>
  </si>
  <si>
    <t>DAĞISTAN TR-1 35-16-M00129_953336378_953336378</t>
  </si>
  <si>
    <t>16.03.2021 12:55:13</t>
  </si>
  <si>
    <t>16.03.2021 15:59:43</t>
  </si>
  <si>
    <t>L-393 YENİ OKUL 35-18-L00393_B b4_5949734</t>
  </si>
  <si>
    <t>16.03.2021 12:57:41</t>
  </si>
  <si>
    <t>16.03.2021 22:18:08</t>
  </si>
  <si>
    <t>YENİKÖY-1 35-26-L00140_956612177_956612177</t>
  </si>
  <si>
    <t>16.03.2021 12:58:39</t>
  </si>
  <si>
    <t>16.03.2021 14:59:24</t>
  </si>
  <si>
    <t>DM-1/22 35-29-M00022_48358189_56367662_56367662</t>
  </si>
  <si>
    <t>16.03.2021 12:59:33</t>
  </si>
  <si>
    <t>16.03.2021 13:51:55</t>
  </si>
  <si>
    <t>16.03.2021 13:01:43</t>
  </si>
  <si>
    <t>16.03.2021 13:59:40</t>
  </si>
  <si>
    <t>BAKTIRLI TR-1 45-83-L00426_955159783_955159783</t>
  </si>
  <si>
    <t>16.03.2021 13:02:37</t>
  </si>
  <si>
    <t>16.03.2021 15:55:13</t>
  </si>
  <si>
    <t>16.03.2021 13:06:04</t>
  </si>
  <si>
    <t>16.03.2021 17:41:48</t>
  </si>
  <si>
    <t>16.03.2021 13:11:06</t>
  </si>
  <si>
    <t>16.03.2021 14:04:08</t>
  </si>
  <si>
    <t>K-3412 35-08-K03412_F f1_5785399</t>
  </si>
  <si>
    <t>16.03.2021 13:12:54</t>
  </si>
  <si>
    <t>16.03.2021 14:47:50</t>
  </si>
  <si>
    <t>SULTAN YAYLASI TR-2 45-71-M01767_A_56384244_56384244</t>
  </si>
  <si>
    <t>16.03.2021 13:14:26</t>
  </si>
  <si>
    <t>16.03.2021 23:32:09</t>
  </si>
  <si>
    <t>M-2423 35-04-M02423_35-04-M02423_65673447</t>
  </si>
  <si>
    <t>16.03.2021 13:16:00</t>
  </si>
  <si>
    <t>16.03.2021 15:56:00</t>
  </si>
  <si>
    <t>16.03.2021 17:52:32</t>
  </si>
  <si>
    <t>GÜRSU TARİŞ-TAT KÖK 45-73-M00148_ M01_2049886</t>
  </si>
  <si>
    <t>16.03.2021 13:18:04</t>
  </si>
  <si>
    <t>16.03.2021 14:17:29</t>
  </si>
  <si>
    <t>DM-1/TR-12 35-13-L00459_DM-1/TR-11 L01_45355150</t>
  </si>
  <si>
    <t>16.03.2021 13:18:20</t>
  </si>
  <si>
    <t>16.03.2021 13:26:00</t>
  </si>
  <si>
    <t>K-4755 35-01-K04755_911440060_911440060</t>
  </si>
  <si>
    <t>16.03.2021 13:18:27</t>
  </si>
  <si>
    <t>16.03.2021 16:48:23</t>
  </si>
  <si>
    <t>ATAKÖY TR-3 35-22-M00192_955293088_955293088</t>
  </si>
  <si>
    <t>16.03.2021 13:23:24</t>
  </si>
  <si>
    <t>16.03.2021 15:46:26</t>
  </si>
  <si>
    <t>GÜNEŞLİ KÖK 45-75-M00056_HatBaşıAyırıcı_53135113 M03_53135113</t>
  </si>
  <si>
    <t>16.03.2021 13:25:00</t>
  </si>
  <si>
    <t>16.03.2021 15:29:23</t>
  </si>
  <si>
    <t>ALAŞEHİR TR-77 BAKLACI KÖYÜ 45-73-M00077_945676464_945676464</t>
  </si>
  <si>
    <t>16.03.2021 13:29:00</t>
  </si>
  <si>
    <t>16.03.2021 14:42:15</t>
  </si>
  <si>
    <t>GERÇEKLİ TR-1 35-15-L00650_950374607_950374607</t>
  </si>
  <si>
    <t>16.03.2021 13:30:42</t>
  </si>
  <si>
    <t>16.03.2021 16:46:07</t>
  </si>
  <si>
    <t>16.03.2021 13:32:33</t>
  </si>
  <si>
    <t>16.03.2021 13:33:13</t>
  </si>
  <si>
    <t>AKÇAALAN KÖYÜ TR-1 45-86-M00152_45-86-M00152_2357328</t>
  </si>
  <si>
    <t>16.03.2021 13:34:34</t>
  </si>
  <si>
    <t>16.03.2021 14:40:50</t>
  </si>
  <si>
    <t>MORDOĞAN TR-5 35-21-L00146_953365797_953365797</t>
  </si>
  <si>
    <t>16.03.2021 13:36:57</t>
  </si>
  <si>
    <t>17.03.2021 14:38:42</t>
  </si>
  <si>
    <t>K-1988 35-08-K01988_97619029_97619029</t>
  </si>
  <si>
    <t>16.03.2021 13:37:29</t>
  </si>
  <si>
    <t>16.03.2021 18:47:51</t>
  </si>
  <si>
    <t>K-3322 35-09-K03322_97653493_97653493</t>
  </si>
  <si>
    <t>16.03.2021 13:46:52</t>
  </si>
  <si>
    <t>16.03.2021 18:24:18</t>
  </si>
  <si>
    <t>_48125429_56395993_56395993</t>
  </si>
  <si>
    <t>16.03.2021 13:47:51</t>
  </si>
  <si>
    <t>MURADİYE TR 2/A 45-71-M00201_915782399_915782399</t>
  </si>
  <si>
    <t>16.03.2021 13:52:59</t>
  </si>
  <si>
    <t>17.03.2021 03:27:53</t>
  </si>
  <si>
    <t>TR-79 DEREKENARI 35-19-L00079_956667923_956667923</t>
  </si>
  <si>
    <t>16.03.2021 13:59:04</t>
  </si>
  <si>
    <t>16.03.2021 15:13:53</t>
  </si>
  <si>
    <t>ÇALTIDERE KÖK 35-17-M00231_DERE MADENCİLİK M05_66291227</t>
  </si>
  <si>
    <t>16.03.2021 14:06:00</t>
  </si>
  <si>
    <t>16.03.2021 14:36:00</t>
  </si>
  <si>
    <t>DİNDARLI KÖK TR-3 KAKLIK 45-79-M00395_HatBaşıAyırıcı_72341736 M01_72341736</t>
  </si>
  <si>
    <t>16.03.2021 14:06:03</t>
  </si>
  <si>
    <t>16.03.2021 16:51:42</t>
  </si>
  <si>
    <t>16.03.2021 14:09:23</t>
  </si>
  <si>
    <t>16.03.2021 19:10:59</t>
  </si>
  <si>
    <t>M-326 35-03-M00326_910832118_910832118</t>
  </si>
  <si>
    <t>16.03.2021 14:11:49</t>
  </si>
  <si>
    <t>16.03.2021 16:43:16</t>
  </si>
  <si>
    <t>ARPACI GÜNEŞLİ TR-2 45-86-M00079_A_56401122_56401122</t>
  </si>
  <si>
    <t>16.03.2021 14:17:46</t>
  </si>
  <si>
    <t>16.03.2021 15:32:44</t>
  </si>
  <si>
    <t>YEŞİLYURT TR-2 45-73-M00481_C_56401625_56401625</t>
  </si>
  <si>
    <t>16.03.2021 14:19:06</t>
  </si>
  <si>
    <t>16.03.2021 17:04:34</t>
  </si>
  <si>
    <t>SULUDERE TR-3 35-31-L00063_956585847_956585847</t>
  </si>
  <si>
    <t>16.03.2021 14:20:22</t>
  </si>
  <si>
    <t>16.03.2021 16:47:02</t>
  </si>
  <si>
    <t>TR-26 35-15-L00026_950353049_950353049</t>
  </si>
  <si>
    <t>16.03.2021 14:22:15</t>
  </si>
  <si>
    <t>16.03.2021 15:33:41</t>
  </si>
  <si>
    <t>CANLI TR-4 35-20-L00135_93548588_93548588</t>
  </si>
  <si>
    <t>16.03.2021 14:22:45</t>
  </si>
  <si>
    <t>16.03.2021 17:43:09</t>
  </si>
  <si>
    <t>K-3280 35-08-K03280_97635732_97635732</t>
  </si>
  <si>
    <t>16.03.2021 14:23:35</t>
  </si>
  <si>
    <t>16.03.2021 22:12:09</t>
  </si>
  <si>
    <t>SOMA A SANTRALİ İM/DM 45-82-A00001_KIRKAĞAÇ L15_2091660</t>
  </si>
  <si>
    <t>16.03.2021 14:31:43</t>
  </si>
  <si>
    <t>16.03.2021 14:39:13</t>
  </si>
  <si>
    <t>16.03.2021 14:32:32</t>
  </si>
  <si>
    <t>16.03.2021 15:10:46</t>
  </si>
  <si>
    <t>ÇAKIRBEYLİ TR-1 35-26-M00486_953702267_953702267</t>
  </si>
  <si>
    <t>16.03.2021 15:55:57</t>
  </si>
  <si>
    <t>16.03.2021 14:34:27</t>
  </si>
  <si>
    <t>16.03.2021 15:03:19</t>
  </si>
  <si>
    <t>K-3648 35-01-K03648_99285154_99285154</t>
  </si>
  <si>
    <t>16.03.2021 14:35:34</t>
  </si>
  <si>
    <t>16.03.2021 16:07:53</t>
  </si>
  <si>
    <t>KARAHALİLLİ TR-1 35-20-L00350_955196794_955196794</t>
  </si>
  <si>
    <t>16.03.2021 14:36:15</t>
  </si>
  <si>
    <t>16.03.2021 17:18:27</t>
  </si>
  <si>
    <t>ÇATALKAYA KÖYÜ TR-1 35-21-L00171_A_56379167_56379167</t>
  </si>
  <si>
    <t>16.03.2021 14:39:32</t>
  </si>
  <si>
    <t>16.03.2021 17:20:47</t>
  </si>
  <si>
    <t>M-2555 35-04-M02555_35-04-M02555_54914185</t>
  </si>
  <si>
    <t>16.03.2021 14:40:07</t>
  </si>
  <si>
    <t>16.03.2021 16:31:26</t>
  </si>
  <si>
    <t>16.03.2021 14:41:09</t>
  </si>
  <si>
    <t>16.03.2021 17:47:12</t>
  </si>
  <si>
    <t>16.03.2021 14:44:32</t>
  </si>
  <si>
    <t>16.03.2021 17:26:16</t>
  </si>
  <si>
    <t>ÇATALOLUK DM 45-74-M00227_AYVAALAN M03_2115039</t>
  </si>
  <si>
    <t>16.03.2021 14:45:30</t>
  </si>
  <si>
    <t>16.03.2021 17:06:59</t>
  </si>
  <si>
    <t>AYDOĞDU TR-1 45-73-M00899_C_56401303_56401303</t>
  </si>
  <si>
    <t>16.03.2021 14:47:36</t>
  </si>
  <si>
    <t>16.03.2021 15:58:02</t>
  </si>
  <si>
    <t>TR-82 35-19-L00082_6299707_65509101_65509101</t>
  </si>
  <si>
    <t>16.03.2021 14:47:46</t>
  </si>
  <si>
    <t>16.03.2021 15:54:06</t>
  </si>
  <si>
    <t>TR-41 KÖK 45-78-L00041_KURŞUNLU BANYOLARI L07_65890245</t>
  </si>
  <si>
    <t>16.03.2021 14:50:00</t>
  </si>
  <si>
    <t>16.03.2021 15:29:12</t>
  </si>
  <si>
    <t>K-2612 35-02-K02612_966525137_966525137</t>
  </si>
  <si>
    <t>16.03.2021 14:52:32</t>
  </si>
  <si>
    <t>E.BİNLİK-N.BUDAK-Ö.KARAÇAKIL-İ.SAĞLAM 35-13-L00200Ö_DIREK TIPI TRAFO HUCRESI H01_2038158</t>
  </si>
  <si>
    <t>16.03.2021 14:53:00</t>
  </si>
  <si>
    <t>16.03.2021 16:18:09</t>
  </si>
  <si>
    <t>ALOSBİ TM 35-17-A00006_ADALET-1 M09_2310721</t>
  </si>
  <si>
    <t>16.03.2021 15:04:43</t>
  </si>
  <si>
    <t>16.03.2021 16:03:00</t>
  </si>
  <si>
    <t>SELİMİYE TR-1 45-79-M00315_B_56396626_56396626</t>
  </si>
  <si>
    <t>16.03.2021 15:05:25</t>
  </si>
  <si>
    <t>16.03.2021 20:22:58</t>
  </si>
  <si>
    <t>BARBAROS TR-1 35-19-M00199_949175836_949175836</t>
  </si>
  <si>
    <t>16.03.2021 15:06:27</t>
  </si>
  <si>
    <t>16.03.2021 17:33:54</t>
  </si>
  <si>
    <t>16.03.2021 15:06:31</t>
  </si>
  <si>
    <t>16.03.2021 15:26:42</t>
  </si>
  <si>
    <t>SARUHANLI TR-17 45-80-M00017_A_56389288_56389288</t>
  </si>
  <si>
    <t>16.03.2021 15:07:18</t>
  </si>
  <si>
    <t>16.03.2021 16:56:01</t>
  </si>
  <si>
    <t>K-4876 35-07-K04876__72410765_72410765</t>
  </si>
  <si>
    <t>16.03.2021 15:07:44</t>
  </si>
  <si>
    <t>16.03.2021 16:48:11</t>
  </si>
  <si>
    <t>YENİKÖY KAHVELERİ KÜSKÜT YOLU TR-2 35-15-L00381_C_56368651_56368651</t>
  </si>
  <si>
    <t>16.03.2021 15:07:55</t>
  </si>
  <si>
    <t>16.03.2021 18:27:01</t>
  </si>
  <si>
    <t>16.03.2021 15:08:20</t>
  </si>
  <si>
    <t>16.03.2021 16:41:00</t>
  </si>
  <si>
    <t>CİNGÖZLER TR-1 45-81-M00080_45-81-M00080_2360592</t>
  </si>
  <si>
    <t>16.03.2021 15:08:30</t>
  </si>
  <si>
    <t>16.03.2021 18:22:22</t>
  </si>
  <si>
    <t>OKLUİSA KÖK 45-81-M00046_SELENDİ DM M02_71994397</t>
  </si>
  <si>
    <t>16.03.2021 15:08:50</t>
  </si>
  <si>
    <t>16.03.2021 15:09:00</t>
  </si>
  <si>
    <t>16.03.2021 15:08:53</t>
  </si>
  <si>
    <t>16.03.2021 15:09:23</t>
  </si>
  <si>
    <t>YILMAZ İM 45-78-A00003_49329518_56392072_56392072</t>
  </si>
  <si>
    <t>16.03.2021 15:09:26</t>
  </si>
  <si>
    <t>16.03.2021 18:09:06</t>
  </si>
  <si>
    <t>HACIHASAN KÖYÜ TR-2 35-15-L00272_DIREK TIPI TRAFO HUCRESI H01_2044695</t>
  </si>
  <si>
    <t>16.03.2021 15:12:09</t>
  </si>
  <si>
    <t>16.03.2021 18:35:15</t>
  </si>
  <si>
    <t>EURO GIDA KÖK 35-27-M00591_TEKNOPET DM-2 M04_72161844</t>
  </si>
  <si>
    <t>16.03.2021 15:13:22</t>
  </si>
  <si>
    <t>16.03.2021 16:42:26</t>
  </si>
  <si>
    <t>_A_56389604_56389604</t>
  </si>
  <si>
    <t>16.03.2021 15:15:09</t>
  </si>
  <si>
    <t>16.03.2021 17:41:02</t>
  </si>
  <si>
    <t>16.03.2021 15:15:43</t>
  </si>
  <si>
    <t>16.03.2021 16:05:10</t>
  </si>
  <si>
    <t>16.03.2021 15:16:41</t>
  </si>
  <si>
    <t>16.03.2021 23:47:50</t>
  </si>
  <si>
    <t>16.03.2021 15:17:46</t>
  </si>
  <si>
    <t>16.03.2021 16:09:51</t>
  </si>
  <si>
    <t>TR-3 35-15-L00003_TR-99 L02_66737397</t>
  </si>
  <si>
    <t>16.03.2021 15:18:20</t>
  </si>
  <si>
    <t>16.03.2021 15:21:00</t>
  </si>
  <si>
    <t>16.03.2021 15:19:19</t>
  </si>
  <si>
    <t>16.03.2021 16:04:41</t>
  </si>
  <si>
    <t>ÇUKURALTI M-18 35-25-M00066_C_56369778_56369778</t>
  </si>
  <si>
    <t>16.03.2021 15:20:00</t>
  </si>
  <si>
    <t>16.03.2021 16:40:18</t>
  </si>
  <si>
    <t>SIRIMLI AVCILAR TR 35-31-L00202_47892125_56380921_56380921</t>
  </si>
  <si>
    <t>16.03.2021 15:20:03</t>
  </si>
  <si>
    <t>16.03.2021 17:30:53</t>
  </si>
  <si>
    <t>GÜNEŞLİ KÖK 45-75-M00056_HatBaşıAyırıcı_53135488 M01_53135488</t>
  </si>
  <si>
    <t>16.03.2021 15:22:29</t>
  </si>
  <si>
    <t>16.03.2021 16:23:27</t>
  </si>
  <si>
    <t>L-319 BAHÇELİEVLER-2 35-18-L00319_950449720_950449720</t>
  </si>
  <si>
    <t>16.03.2021 15:26:33</t>
  </si>
  <si>
    <t>16.03.2021 21:05:22</t>
  </si>
  <si>
    <t>KAYIŞLAR TR-3 45-80-M00141_956540189_956540189</t>
  </si>
  <si>
    <t>16.03.2021 15:33:55</t>
  </si>
  <si>
    <t>16.03.2021 18:09:44</t>
  </si>
  <si>
    <t>HALİM İNMEZ SULAMA GRUBU 35-29-L00231_35-29-L00231_2372131</t>
  </si>
  <si>
    <t>16.03.2021 15:34:00</t>
  </si>
  <si>
    <t>16.03.2021 17:28:11</t>
  </si>
  <si>
    <t>16.03.2021 15:46:40</t>
  </si>
  <si>
    <t>16.03.2021 17:59:00</t>
  </si>
  <si>
    <t>CELALETTİN AŞKIN TARIMSAL SULAMA TR-2 45-83-M00604_B_56407860_56407860</t>
  </si>
  <si>
    <t>16.03.2021 15:46:51</t>
  </si>
  <si>
    <t>16.03.2021 17:51:37</t>
  </si>
  <si>
    <t>TEKBIÇAKLAR TR-4 35-31-L00242_35-31-L00242_2365456</t>
  </si>
  <si>
    <t>16.03.2021 15:47:35</t>
  </si>
  <si>
    <t>16.03.2021 17:03:24</t>
  </si>
  <si>
    <t>ÇATALÇAM TR-1 45-82-M00189_A_56401148_56401148</t>
  </si>
  <si>
    <t>16.03.2021 15:50:44</t>
  </si>
  <si>
    <t>16.03.2021 19:41:28</t>
  </si>
  <si>
    <t>KINIK İM 35-24-A00001_YAYA KENT M09_2058920</t>
  </si>
  <si>
    <t>16.03.2021 16:01:06</t>
  </si>
  <si>
    <t>16.03.2021 16:06:15</t>
  </si>
  <si>
    <t>TR-1/126 (ESKİ 17) 45-83-M00126_45-83-M00126_2351803</t>
  </si>
  <si>
    <t>16.03.2021 16:03:27</t>
  </si>
  <si>
    <t>16.03.2021 18:44:46</t>
  </si>
  <si>
    <t>M-1046 35-02-M01046_99752692_99752692</t>
  </si>
  <si>
    <t>16.03.2021 16:03:59</t>
  </si>
  <si>
    <t>16.03.2021 17:23:29</t>
  </si>
  <si>
    <t>TR-68 35-16-L00068_953319654_953319654</t>
  </si>
  <si>
    <t>16.03.2021 16:04:52</t>
  </si>
  <si>
    <t>16.03.2021 17:28:26</t>
  </si>
  <si>
    <t>K-4008 35-01-K04008_911490958_911490958</t>
  </si>
  <si>
    <t>16.03.2021 16:07:28</t>
  </si>
  <si>
    <t>16.03.2021 18:22:30</t>
  </si>
  <si>
    <t>DM-3/25 (MUTLU MAH. MUHTARLIK) 45-71-M00076_F f2b_45180088</t>
  </si>
  <si>
    <t>16.03.2021 16:07:49</t>
  </si>
  <si>
    <t>16.03.2021 19:37:27</t>
  </si>
  <si>
    <t>ULUDERBENT UZUNALAN MAH. TR 45-73-M00561_A_56393750_56393750</t>
  </si>
  <si>
    <t>16.03.2021 16:09:48</t>
  </si>
  <si>
    <t>16.03.2021 17:34:44</t>
  </si>
  <si>
    <t>FOÇAKÖY TR-1 35-23-M00222_42066366_56357418_56357418</t>
  </si>
  <si>
    <t>16.03.2021 21:12:12</t>
  </si>
  <si>
    <t>SEYREKLİ TR-14 35-15-L00437_B_56369969_56369969</t>
  </si>
  <si>
    <t>16.03.2021 16:10:49</t>
  </si>
  <si>
    <t>16.03.2021 22:31:37</t>
  </si>
  <si>
    <t>ÇAMLIK DM 35-17-M00173_ŞAKRAN GİRİŞ M10_66328134</t>
  </si>
  <si>
    <t>16.03.2021 16:12:28</t>
  </si>
  <si>
    <t>16.03.2021 16:28:00</t>
  </si>
  <si>
    <t>YAYKIN TR-2 45-72-L00673_956525479_956525479</t>
  </si>
  <si>
    <t>16.03.2021 16:14:32</t>
  </si>
  <si>
    <t>16.03.2021 20:33:56</t>
  </si>
  <si>
    <t>ÇAMLICA KÖYÜ TR-2 45-71-M01597_45-71-M01597_2355936</t>
  </si>
  <si>
    <t>16.03.2021 16:21:01</t>
  </si>
  <si>
    <t>16.03.2021 18:24:09</t>
  </si>
  <si>
    <t>AHMETLER TR-3 35-31-L00484_965800855_965800855</t>
  </si>
  <si>
    <t>16.03.2021 16:21:29</t>
  </si>
  <si>
    <t>16.03.2021 18:54:49</t>
  </si>
  <si>
    <t>16.03.2021 16:22:00</t>
  </si>
  <si>
    <t>16.03.2021 16:44:38</t>
  </si>
  <si>
    <t>DM-4/TR-12 35-22-M00081_955286589_955286589</t>
  </si>
  <si>
    <t>16.03.2021 16:24:30</t>
  </si>
  <si>
    <t>16.03.2021 18:40:21</t>
  </si>
  <si>
    <t>TR-18 35-13-L00018_946422341_946422341</t>
  </si>
  <si>
    <t>16.03.2021 16:30:21</t>
  </si>
  <si>
    <t>16.03.2021 21:30:18</t>
  </si>
  <si>
    <t>SELİMŞAHLAR TR-2 45-71-M00137_HatBaşıAyırıcı_53135158 M03_53135158</t>
  </si>
  <si>
    <t>16.03.2021 16:31:10</t>
  </si>
  <si>
    <t>16.03.2021 16:31:30</t>
  </si>
  <si>
    <t>POYRAZDAMLARI TR-3 45-78-M00574__56407795_56407795</t>
  </si>
  <si>
    <t>16.03.2021 16:36:30</t>
  </si>
  <si>
    <t>16.03.2021 18:50:13</t>
  </si>
  <si>
    <t>16.03.2021 16:41:06</t>
  </si>
  <si>
    <t>16.03.2021 17:48:13</t>
  </si>
  <si>
    <t>16.03.2021 16:43:51</t>
  </si>
  <si>
    <t>16.03.2021 17:04:43</t>
  </si>
  <si>
    <t>SELENDİ DM 45-81-M00001_HatBaşıAyırıcı_53134831 M14_53134831</t>
  </si>
  <si>
    <t>16.03.2021 16:45:12</t>
  </si>
  <si>
    <t>16.03.2021 19:52:57</t>
  </si>
  <si>
    <t>TR-2/2 45-83-L00002_48136612_56385903_56385903</t>
  </si>
  <si>
    <t>16.03.2021 16:46:47</t>
  </si>
  <si>
    <t>16.03.2021 19:19:52</t>
  </si>
  <si>
    <t>16.03.2021 16:48:01</t>
  </si>
  <si>
    <t>16.03.2021 17:00:57</t>
  </si>
  <si>
    <t>K-2864 35-01-K02864_C_56375236_56375236</t>
  </si>
  <si>
    <t>16.03.2021 16:51:09</t>
  </si>
  <si>
    <t>16.03.2021 18:49:10</t>
  </si>
  <si>
    <t>HORZUMKESERLER TR-1 45-73-M00295_A_56391480_56391480</t>
  </si>
  <si>
    <t>16.03.2021 16:55:04</t>
  </si>
  <si>
    <t>16.03.2021 18:52:19</t>
  </si>
  <si>
    <t>TR-76 35-16-L00076_A_56398175_56398175</t>
  </si>
  <si>
    <t>16.03.2021 16:57:38</t>
  </si>
  <si>
    <t>16.03.2021 18:36:08</t>
  </si>
  <si>
    <t>ADALET DM 35-17-M00169_ÇAMLIK DM-2 M03_47289814</t>
  </si>
  <si>
    <t>16.03.2021 16:58:04</t>
  </si>
  <si>
    <t>16.03.2021 17:50:03</t>
  </si>
  <si>
    <t>16.03.2021 16:59:20</t>
  </si>
  <si>
    <t>16.03.2021 17:38:02</t>
  </si>
  <si>
    <t>L-226 ARITMA 35-18-L00226_A a1b_5950413</t>
  </si>
  <si>
    <t>16.03.2021 17:00:43</t>
  </si>
  <si>
    <t>16.03.2021 17:33:08</t>
  </si>
  <si>
    <t>16.03.2021 17:02:00</t>
  </si>
  <si>
    <t>16.03.2021 17:28:54</t>
  </si>
  <si>
    <t>AZİZTEPE MEZARÖNÜ TR-3 45-73-M00222_45-73-M00222_2353616</t>
  </si>
  <si>
    <t>16.03.2021 17:05:59</t>
  </si>
  <si>
    <t>16.03.2021 20:15:50</t>
  </si>
  <si>
    <t>16.03.2021 17:07:05</t>
  </si>
  <si>
    <t>16.03.2021 18:29:38</t>
  </si>
  <si>
    <t>TEKBIÇAKLAR TR-4 35-31-L00242_47909262_56385807_56385807</t>
  </si>
  <si>
    <t>16.03.2021 17:07:40</t>
  </si>
  <si>
    <t>16.03.2021 20:23:10</t>
  </si>
  <si>
    <t>GÖKEYÜP SARISU TR-4 45-78-M00804_49194333_56385930_56385930</t>
  </si>
  <si>
    <t>16.03.2021 17:14:57</t>
  </si>
  <si>
    <t>16.03.2021 21:07:35</t>
  </si>
  <si>
    <t>ÇAPAKLI KÖK 45-78-M01161_HatBaşıAyırıcı_53138940 M07_53138940</t>
  </si>
  <si>
    <t>16.03.2021 17:17:00</t>
  </si>
  <si>
    <t>16.03.2021 18:17:28</t>
  </si>
  <si>
    <t>ADALA TR-5 45-78-M00288_49237650_56390018_56390018</t>
  </si>
  <si>
    <t>16.03.2021 17:18:08</t>
  </si>
  <si>
    <t>16.03.2021 19:11:02</t>
  </si>
  <si>
    <t>16.03.2021 17:18:20</t>
  </si>
  <si>
    <t>16.03.2021 19:52:27</t>
  </si>
  <si>
    <t>TR-167 35-15-M00167_950405879_950405879</t>
  </si>
  <si>
    <t>16.03.2021 17:18:57</t>
  </si>
  <si>
    <t>16.03.2021 19:35:36</t>
  </si>
  <si>
    <t>SAÇLI TR-1 35-31-L00153_DIREK TIPI TRAFO HUCRESI H01_2048227</t>
  </si>
  <si>
    <t>16.03.2021 17:22:41</t>
  </si>
  <si>
    <t>16.03.2021 18:59:20</t>
  </si>
  <si>
    <t>DM-2/9(TR-254) 35-19-L00254_956665568_956665568</t>
  </si>
  <si>
    <t>16.03.2021 17:23:47</t>
  </si>
  <si>
    <t>16.03.2021 21:40:12</t>
  </si>
  <si>
    <t>ÜRKMEZ M-8 35-25-M00143_956658454_956658454</t>
  </si>
  <si>
    <t>16.03.2021 17:24:34</t>
  </si>
  <si>
    <t>16.03.2021 18:35:53</t>
  </si>
  <si>
    <t>AKPINAR TR-1 45-75-M00079_B_56398555_56398555</t>
  </si>
  <si>
    <t>16.03.2021 17:29:00</t>
  </si>
  <si>
    <t>16.03.2021 18:10:20</t>
  </si>
  <si>
    <t>K-824 35-08-K00824_K-1609/A K03_42446691</t>
  </si>
  <si>
    <t>16.03.2021 17:30:55</t>
  </si>
  <si>
    <t>16.03.2021 19:45:38</t>
  </si>
  <si>
    <t>SELİMŞAHLAR TR-2 45-71-M00137_HatBaşıAyırıcı_53135247 M03_53135247</t>
  </si>
  <si>
    <t>16.03.2021 17:32:56</t>
  </si>
  <si>
    <t>16.03.2021 19:04:29</t>
  </si>
  <si>
    <t>TR-22 (DM-7/TR-23) 35-19-L00022_95000131737_95000131737</t>
  </si>
  <si>
    <t>16.03.2021 17:33:00</t>
  </si>
  <si>
    <t>16.03.2021 18:29:29</t>
  </si>
  <si>
    <t>ŞEYHYAYLA TR-1 45-75-M00151_DIREK TIPI TRAFO HUCRESI H01_2085459</t>
  </si>
  <si>
    <t>16.03.2021 17:36:20</t>
  </si>
  <si>
    <t>16.03.2021 22:37:40</t>
  </si>
  <si>
    <t>TR-1/21 45-72-M00021__72373405_72373405</t>
  </si>
  <si>
    <t>16.03.2021 17:36:37</t>
  </si>
  <si>
    <t>16.03.2021 18:44:54</t>
  </si>
  <si>
    <t>GÖKKAYA TR-2 45-84-L00019_955182004_955182004</t>
  </si>
  <si>
    <t>16.03.2021 17:38:36</t>
  </si>
  <si>
    <t>16.03.2021 18:57:26</t>
  </si>
  <si>
    <t>16.03.2021 17:43:10</t>
  </si>
  <si>
    <t>16.03.2021 17:43:43</t>
  </si>
  <si>
    <t>ÇAPAKLI TR-1 45-78-M00445_49250532_56402337_56402337</t>
  </si>
  <si>
    <t>16.03.2021 17:45:55</t>
  </si>
  <si>
    <t>16.03.2021 18:38:28</t>
  </si>
  <si>
    <t>L-110 BEYLER KÖYÜ 35-14-L00110_B_56357086_56357086</t>
  </si>
  <si>
    <t>16.03.2021 17:50:40</t>
  </si>
  <si>
    <t>16.03.2021 18:14:35</t>
  </si>
  <si>
    <t>ÇALTIDERE KÖK 35-17-M00231_DERE MADENCİLİK M05_66291148</t>
  </si>
  <si>
    <t>16.03.2021 17:51:00</t>
  </si>
  <si>
    <t>16.03.2021 19:16:43</t>
  </si>
  <si>
    <t>MENEMEN TR-39 35-28-L00039_A_56394159_56394159</t>
  </si>
  <si>
    <t>16.03.2021 17:51:11</t>
  </si>
  <si>
    <t>16.03.2021 21:12:24</t>
  </si>
  <si>
    <t>M-1827 35-01-M01827__72410554_72410554</t>
  </si>
  <si>
    <t>16.03.2021 17:51:15</t>
  </si>
  <si>
    <t>16.03.2021 19:47:47</t>
  </si>
  <si>
    <t>16.03.2021 17:51:50</t>
  </si>
  <si>
    <t>16.03.2021 17:55:08</t>
  </si>
  <si>
    <t>M-1189 35-03-M01189_A_56358783_56358783</t>
  </si>
  <si>
    <t>16.03.2021 20:42:32</t>
  </si>
  <si>
    <t>YEŞİLYURT TR-1 45-75-M00357_B_65512888_65512888</t>
  </si>
  <si>
    <t>16.03.2021 17:58:58</t>
  </si>
  <si>
    <t>16.03.2021 21:47:35</t>
  </si>
  <si>
    <t>KÖSELER ÇATALÇEŞME TR-1 45-75-M00175_A_56393431_56393431</t>
  </si>
  <si>
    <t>16.03.2021 18:00:20</t>
  </si>
  <si>
    <t>17.03.2021 00:06:47</t>
  </si>
  <si>
    <t>GEDİK TR-4 35-31-L00134_47845119_65509308_65509308</t>
  </si>
  <si>
    <t>16.03.2021 18:00:33</t>
  </si>
  <si>
    <t>16.03.2021 20:22:24</t>
  </si>
  <si>
    <t>BELEVİ TR-1 35-13-L00060_A_56383888_56383888</t>
  </si>
  <si>
    <t>16.03.2021 18:00:49</t>
  </si>
  <si>
    <t>16.03.2021 20:28:25</t>
  </si>
  <si>
    <t>16.03.2021 18:04:04</t>
  </si>
  <si>
    <t>16.03.2021 23:48:01</t>
  </si>
  <si>
    <t>HAVUZBAŞI TR-1 35-20-L00211__72767571_72767571</t>
  </si>
  <si>
    <t>16.03.2021 18:04:19</t>
  </si>
  <si>
    <t>16.03.2021 19:15:31</t>
  </si>
  <si>
    <t>YELKİ TR-20 35-10-L00020_ KÖYLER L03_50105713</t>
  </si>
  <si>
    <t>16.03.2021 18:04:30</t>
  </si>
  <si>
    <t>16.03.2021 19:21:40</t>
  </si>
  <si>
    <t>BİRGİ DM 35-15-L01013_HatBaşıAyırıcı_72390952 L06_72390952</t>
  </si>
  <si>
    <t>16.03.2021 18:04:50</t>
  </si>
  <si>
    <t>16.03.2021 18:46:31</t>
  </si>
  <si>
    <t>DM-11/02 45-71-M02414_953188042_953188042</t>
  </si>
  <si>
    <t>16.03.2021 18:06:29</t>
  </si>
  <si>
    <t>16.03.2021 20:05:01</t>
  </si>
  <si>
    <t>KUZUKÖY TR-1 45-74-M00204_B_56405136_56405136</t>
  </si>
  <si>
    <t>16.03.2021 18:08:21</t>
  </si>
  <si>
    <t>16.03.2021 19:08:32</t>
  </si>
  <si>
    <t>16.03.2021 18:19:59</t>
  </si>
  <si>
    <t>16.03.2021 20:14:05</t>
  </si>
  <si>
    <t>SELÇİKLİ TR-2 45-72-L00164_956483974_956483974</t>
  </si>
  <si>
    <t>16.03.2021 18:20:54</t>
  </si>
  <si>
    <t>16.03.2021 19:55:46</t>
  </si>
  <si>
    <t>DİNDARLI TR-10 45-79-M00529_B_74983080_74983080</t>
  </si>
  <si>
    <t>16.03.2021 18:31:00</t>
  </si>
  <si>
    <t>16.03.2021 19:18:37</t>
  </si>
  <si>
    <t>16.03.2021 18:32:00</t>
  </si>
  <si>
    <t>16.03.2021 19:12:23</t>
  </si>
  <si>
    <t>BÜYÜKSÜMBÜLLER TR-1 45-71-M00818_DIREK TIPI TRAFO HUCRESI H01_2076907</t>
  </si>
  <si>
    <t>16.03.2021 18:35:39</t>
  </si>
  <si>
    <t>16.03.2021 21:53:04</t>
  </si>
  <si>
    <t>MENEMEN İM 35-28-A00001_KESİKKÖY-1 M17_2311063</t>
  </si>
  <si>
    <t>16.03.2021 18:44:53</t>
  </si>
  <si>
    <t>16.03.2021 19:38:14</t>
  </si>
  <si>
    <t>ÇARIKBALLI ALİ HOCALAR TR-1 45-77-L00189_DIREK TIPI TRAFO HUCRESI H01_2055917</t>
  </si>
  <si>
    <t>16.03.2021 18:51:00</t>
  </si>
  <si>
    <t>16.03.2021 20:12:52</t>
  </si>
  <si>
    <t>SELÇUK İM/DM 35-13-A00004_BELEVİ (ARSLANLAR-2) M13_65986278</t>
  </si>
  <si>
    <t>16.03.2021 18:59:23</t>
  </si>
  <si>
    <t>16.03.2021 20:19:47</t>
  </si>
  <si>
    <t>16.03.2021 19:02:45</t>
  </si>
  <si>
    <t>16.03.2021 19:21:41</t>
  </si>
  <si>
    <t>YAKAKÖY KÖK 45-75-M00067_HatBaşıAyırıcı_66088693 M05_66088693</t>
  </si>
  <si>
    <t>16.03.2021 19:05:17</t>
  </si>
  <si>
    <t>16.03.2021 23:46:03</t>
  </si>
  <si>
    <t>YABACI KÖYÜ TR-1 45-86-M00187_DIREK TIPI TRAFO HUCRESI H01_2093262</t>
  </si>
  <si>
    <t>16.03.2021 19:06:01</t>
  </si>
  <si>
    <t>16.03.2021 21:10:36</t>
  </si>
  <si>
    <t>K-157 35-07-K00157_99082698_99082698</t>
  </si>
  <si>
    <t>16.03.2021 19:06:15</t>
  </si>
  <si>
    <t>16.03.2021 20:01:15</t>
  </si>
  <si>
    <t>16.03.2021 19:08:20</t>
  </si>
  <si>
    <t>16.03.2021 19:22:39</t>
  </si>
  <si>
    <t>ALİAĞA GIS TM 35-17-A00014_HatBaşıAyırıcı_65632288 M020_65632288</t>
  </si>
  <si>
    <t>16.03.2021 19:10:12</t>
  </si>
  <si>
    <t>16.03.2021 20:07:20</t>
  </si>
  <si>
    <t>16.03.2021 19:12:35</t>
  </si>
  <si>
    <t>16.03.2021 20:31:03</t>
  </si>
  <si>
    <t>SARNIÇ İM 35-08-A00005_SARNIÇ-6 K06_2049281</t>
  </si>
  <si>
    <t>16.03.2021 19:12:37</t>
  </si>
  <si>
    <t>16.03.2021 19:27:23</t>
  </si>
  <si>
    <t>HORZUMKESERLER TR-1 45-73-M00295_45-73-M00295_2368610</t>
  </si>
  <si>
    <t>16.03.2021 19:13:00</t>
  </si>
  <si>
    <t>16.03.2021 21:35:38</t>
  </si>
  <si>
    <t>16.03.2021 19:13:20</t>
  </si>
  <si>
    <t>16.03.2021 19:44:31</t>
  </si>
  <si>
    <t>K-4755 35-01-K04755_911628579_911628579</t>
  </si>
  <si>
    <t>16.03.2021 19:13:36</t>
  </si>
  <si>
    <t>16.03.2021 20:24:17</t>
  </si>
  <si>
    <t>DM-25/2 45-71-M00056_B B1b_75826161</t>
  </si>
  <si>
    <t>16.03.2021 19:15:27</t>
  </si>
  <si>
    <t>16.03.2021 21:24:01</t>
  </si>
  <si>
    <t>_A_56371904_56371904</t>
  </si>
  <si>
    <t>16.03.2021 19:15:59</t>
  </si>
  <si>
    <t>16.03.2021 20:43:56</t>
  </si>
  <si>
    <t>ÜÇYOL KÖK 45-82-M00128_URUZLAR GES M06_2329339</t>
  </si>
  <si>
    <t>16.03.2021 19:19:45</t>
  </si>
  <si>
    <t>16.03.2021 21:32:57</t>
  </si>
  <si>
    <t>GÖKEYÜP EŞELER TR-2 45-78-M00813_49193881_56388089_56388089</t>
  </si>
  <si>
    <t>16.03.2021 19:22:00</t>
  </si>
  <si>
    <t>16.03.2021 20:10:19</t>
  </si>
  <si>
    <t>_49237799_56390346_56390346</t>
  </si>
  <si>
    <t>16.03.2021 19:24:16</t>
  </si>
  <si>
    <t>16.03.2021 21:32:37</t>
  </si>
  <si>
    <t>16.03.2021 19:25:20</t>
  </si>
  <si>
    <t>16.03.2021 20:10:10</t>
  </si>
  <si>
    <t>DM-1/81 35-29-M00081_A_56396991_56396991</t>
  </si>
  <si>
    <t>16.03.2021 19:26:00</t>
  </si>
  <si>
    <t>16.03.2021 21:01:57</t>
  </si>
  <si>
    <t>16.03.2021 19:27:10</t>
  </si>
  <si>
    <t>16.03.2021 19:47:26</t>
  </si>
  <si>
    <t>DELEMENLER BAHÇEARASI TR-2 45-73-M00795_C_56357985_56357985</t>
  </si>
  <si>
    <t>16.03.2021 19:31:58</t>
  </si>
  <si>
    <t>16.03.2021 23:22:40</t>
  </si>
  <si>
    <t>TR-52 45-78-L00052__60984685_60984685</t>
  </si>
  <si>
    <t>16.03.2021 19:33:46</t>
  </si>
  <si>
    <t>16.03.2021 20:58:21</t>
  </si>
  <si>
    <t>16.03.2021 19:36:00</t>
  </si>
  <si>
    <t>16.03.2021 19:59:44</t>
  </si>
  <si>
    <t>DM-2/9(TR-254) 35-19-L00254_956665227_956665227</t>
  </si>
  <si>
    <t>16.03.2021 19:38:34</t>
  </si>
  <si>
    <t>16.03.2021 23:40:01</t>
  </si>
  <si>
    <t>ÖDEMİŞ İM 35-15-A00001_STAD L23_2309735</t>
  </si>
  <si>
    <t>16.03.2021 19:39:52</t>
  </si>
  <si>
    <t>16.03.2021 20:23:48</t>
  </si>
  <si>
    <t>ÇAĞILLAR TR-1 45-74-M00272_DIREK TIPI TRAFO HUCRESI H01_2054750</t>
  </si>
  <si>
    <t>16.03.2021 19:42:04</t>
  </si>
  <si>
    <t>16.03.2021 21:10:00</t>
  </si>
  <si>
    <t>16.03.2021 19:46:00</t>
  </si>
  <si>
    <t>16.03.2021 19:57:04</t>
  </si>
  <si>
    <t>BİRGİ TR-25 (PAŞA ÇEŞMESİ) 35-15-L00278_DIREK TIPI TRAFO HUCRESI H01_2046160</t>
  </si>
  <si>
    <t>16.03.2021 19:52:37</t>
  </si>
  <si>
    <t>16.03.2021 22:17:45</t>
  </si>
  <si>
    <t>AŞAĞI KIZILCA TR-4 35-27-L00340_98719477_98719477</t>
  </si>
  <si>
    <t>16.03.2021 19:54:34</t>
  </si>
  <si>
    <t>16.03.2021 23:31:04</t>
  </si>
  <si>
    <t>TR-2/11-A 45-83-L00156_B_56388543_56388543</t>
  </si>
  <si>
    <t>16.03.2021 19:58:08</t>
  </si>
  <si>
    <t>16.03.2021 22:01:40</t>
  </si>
  <si>
    <t>ÇARIKKARALAR TR-1 45-73-M01075_C_56403453_56403453</t>
  </si>
  <si>
    <t>16.03.2021 20:01:13</t>
  </si>
  <si>
    <t>16.03.2021 23:04:32</t>
  </si>
  <si>
    <t>K-3701 35-04-K03701_912973636_912973636</t>
  </si>
  <si>
    <t>16.03.2021 20:04:03</t>
  </si>
  <si>
    <t>16.03.2021 20:28:42</t>
  </si>
  <si>
    <t>OKLUİSA TR-1 45-81-M00230_C_56399158_56399158</t>
  </si>
  <si>
    <t>16.03.2021 20:04:41</t>
  </si>
  <si>
    <t>FOÇAKÖY TR-1 35-23-M00222_35-23-M00222_2363640</t>
  </si>
  <si>
    <t>16.03.2021 20:06:00</t>
  </si>
  <si>
    <t>16.03.2021 21:47:46</t>
  </si>
  <si>
    <t>M-1544 35-01-M01544_910812183_910812183</t>
  </si>
  <si>
    <t>16.03.2021 20:06:16</t>
  </si>
  <si>
    <t>16.03.2021 21:26:48</t>
  </si>
  <si>
    <t>SOBRAN TR-2 45-73-M00953_DIREK TIPI TRAFO HUCRESI H01_2081772</t>
  </si>
  <si>
    <t>16.03.2021 20:11:03</t>
  </si>
  <si>
    <t>17.03.2021 03:05:59</t>
  </si>
  <si>
    <t>DM-13/05 45-71-M00340_953177730_953177730</t>
  </si>
  <si>
    <t>16.03.2021 20:20:53</t>
  </si>
  <si>
    <t>16.03.2021 22:16:11</t>
  </si>
  <si>
    <t>HÜDÜK TR-1 45-74-M00246_B_56352974_56352974</t>
  </si>
  <si>
    <t>16.03.2021 20:47:04</t>
  </si>
  <si>
    <t>16.03.2021 23:25:25</t>
  </si>
  <si>
    <t>KARAPINAR TR-1 45-78-M01107_953290039_953290039</t>
  </si>
  <si>
    <t>16.03.2021 20:58:14</t>
  </si>
  <si>
    <t>16.03.2021 21:49:35</t>
  </si>
  <si>
    <t>16.03.2021 21:05:01</t>
  </si>
  <si>
    <t>16.03.2021 22:00:10</t>
  </si>
  <si>
    <t>GÖKEYÜP İKİOLUK MAH.TR-1 45-78-M00818_49206975_56387411_56387411</t>
  </si>
  <si>
    <t>16.03.2021 21:10:42</t>
  </si>
  <si>
    <t>16.03.2021 22:29:33</t>
  </si>
  <si>
    <t>M-2747 35-01-M02747_912098298_912098298</t>
  </si>
  <si>
    <t>16.03.2021 21:13:42</t>
  </si>
  <si>
    <t>17.03.2021 01:42:21</t>
  </si>
  <si>
    <t>KÜREKÇİ BEKİREFE TR-1 45-75-M00120_A_56391355_56391355</t>
  </si>
  <si>
    <t>16.03.2021 21:31:53</t>
  </si>
  <si>
    <t>17.03.2021 01:32:58</t>
  </si>
  <si>
    <t>YENİ LİMAN TR-2 35-21-L00051_953357529_953357529</t>
  </si>
  <si>
    <t>16.03.2021 21:47:56</t>
  </si>
  <si>
    <t>16.03.2021 23:59:56</t>
  </si>
  <si>
    <t>L-145 DALYAN DM 35-18-L00145_HAVACILAR L03_72052136</t>
  </si>
  <si>
    <t>16.03.2021 21:51:50</t>
  </si>
  <si>
    <t>16.03.2021 22:50:56</t>
  </si>
  <si>
    <t>ÇAPAKLI KÖK 45-78-M01161_HatBaşıAyırıcı_53139971 M04_53139971</t>
  </si>
  <si>
    <t>16.03.2021 21:57:57</t>
  </si>
  <si>
    <t>16.03.2021 23:47:44</t>
  </si>
  <si>
    <t>16.03.2021 22:19:24</t>
  </si>
  <si>
    <t>16.03.2021 22:50:40</t>
  </si>
  <si>
    <t>BAŞARAN TR-5 35-31-L00074_953705151_953705151</t>
  </si>
  <si>
    <t>16.03.2021 22:26:39</t>
  </si>
  <si>
    <t>17.03.2021 01:29:37</t>
  </si>
  <si>
    <t>K-808 35-01-K00808_912273596_912273596</t>
  </si>
  <si>
    <t>16.03.2021 22:38:32</t>
  </si>
  <si>
    <t>17.03.2021 08:11:05</t>
  </si>
  <si>
    <t>16.03.2021 22:49:10</t>
  </si>
  <si>
    <t>16.03.2021 23:26:54</t>
  </si>
  <si>
    <t>MURADİYE TR-5(BELEDİYE KABİN) 45-71-M00194_B C1_5965674</t>
  </si>
  <si>
    <t>16.03.2021 22:52:15</t>
  </si>
  <si>
    <t>17.03.2021 02:56:05</t>
  </si>
  <si>
    <t>MURADİYE TR-2 SU DEPOSU 45-71-M00199_D_60985261_60985261</t>
  </si>
  <si>
    <t>16.03.2021 22:52:58</t>
  </si>
  <si>
    <t>17.03.2021 02:29:48</t>
  </si>
  <si>
    <t>L-153 ORKENT SİTESİ 35-18-L00153_DAĞITIM TRAFO L-153 ORKENT SİTESİ L01_72114947</t>
  </si>
  <si>
    <t>16.03.2021 22:55:38</t>
  </si>
  <si>
    <t>17.03.2021 00:28:38</t>
  </si>
  <si>
    <t>16.03.2021 23:00:20</t>
  </si>
  <si>
    <t>16.03.2021 23:00:33</t>
  </si>
  <si>
    <t>K-1873 35-09-K01873_D_56380874_56380874</t>
  </si>
  <si>
    <t>16.03.2021 23:09:14</t>
  </si>
  <si>
    <t>17.03.2021 00:21:12</t>
  </si>
  <si>
    <t>16.03.2021 23:33:48</t>
  </si>
  <si>
    <t>16.03.2021 23:43:03</t>
  </si>
  <si>
    <t>16.03.2021 23:35:50</t>
  </si>
  <si>
    <t>17.03.2021 03:18:14</t>
  </si>
  <si>
    <t>ÇOBANLAR AYVACIK TR-4 35-15-L00360_A_56367919_56367919</t>
  </si>
  <si>
    <t>16.03.2021 23:36:01</t>
  </si>
  <si>
    <t>17.03.2021 02:08:31</t>
  </si>
  <si>
    <t>DEVELİ TR-4 35-22-M00286_955285234_955285234</t>
  </si>
  <si>
    <t>16.03.2021 23:37:29</t>
  </si>
  <si>
    <t>17.03.2021 01:10:09</t>
  </si>
  <si>
    <t>OĞLANANASI TR-5 KÖK 35-22-M00092_OĞLANANASI TR-2/TR-3/TR-4/TR-6 M03_72111144</t>
  </si>
  <si>
    <t>16.03.2021 23:39:04</t>
  </si>
  <si>
    <t>17.03.2021 00:28:13</t>
  </si>
  <si>
    <t>16.03.2021 23:44:05</t>
  </si>
  <si>
    <t>17.03.2021 00:32:59</t>
  </si>
  <si>
    <t>HALİTPAŞA TR-11 45-80-M00063_A_56384464_56384464</t>
  </si>
  <si>
    <t>16.03.2021 23:45:38</t>
  </si>
  <si>
    <t>17.03.2021 01:24:28</t>
  </si>
  <si>
    <t>K-435 35-02-K00435_99364783_99364783</t>
  </si>
  <si>
    <t>16.03.2021 23:53:01</t>
  </si>
  <si>
    <t>17.03.2021 00:38:37</t>
  </si>
  <si>
    <t>DERBENT İM-DM 45-83-A00004_DSİ-2 M04_2099897</t>
  </si>
  <si>
    <t>17.03.2021 00:47:28</t>
  </si>
  <si>
    <t>17.03.2021 01:15:56</t>
  </si>
  <si>
    <t>17.03.2021 00:51:49</t>
  </si>
  <si>
    <t>17.03.2021 02:36:00</t>
  </si>
  <si>
    <t>17.03.2021 01:31:50</t>
  </si>
  <si>
    <t>17.03.2021 01:41:07</t>
  </si>
  <si>
    <t>SALİHLİ BİOKÜTLE YAKITLI ENERJİ SANTRALİ KÖK 45-78-M01333_HatBaşıAyırıcı_53139990 M02_53139990</t>
  </si>
  <si>
    <t>17.03.2021 01:43:02</t>
  </si>
  <si>
    <t>17.03.2021 05:17:00</t>
  </si>
  <si>
    <t>17.03.2021 02:02:13</t>
  </si>
  <si>
    <t>17.03.2021 02:03:13</t>
  </si>
  <si>
    <t>TR-41 45-77-L00041_TR-42 L03_2329584</t>
  </si>
  <si>
    <t>17.03.2021 02:04:50</t>
  </si>
  <si>
    <t>17.03.2021 02:39:20</t>
  </si>
  <si>
    <t>17.03.2021 02:14:00</t>
  </si>
  <si>
    <t>17.03.2021 02:34:46</t>
  </si>
  <si>
    <t>BEYDAĞ İM 35-32-A00001_MUTAFLAR L14_2049959</t>
  </si>
  <si>
    <t>17.03.2021 02:27:17</t>
  </si>
  <si>
    <t>17.03.2021 02:38:47</t>
  </si>
  <si>
    <t>17.03.2021 02:28:27</t>
  </si>
  <si>
    <t>17.03.2021 03:30:57</t>
  </si>
  <si>
    <t>17.03.2021 02:29:20</t>
  </si>
  <si>
    <t>17.03.2021 02:30:23</t>
  </si>
  <si>
    <t>SALİHLİ BİOKÜTLE YAKITLI ENERJİ SANTRALİ KÖK 45-78-M01333_AKÖREN KÖK M02_72251539</t>
  </si>
  <si>
    <t>17.03.2021 02:36:43</t>
  </si>
  <si>
    <t>17.03.2021 06:39:51</t>
  </si>
  <si>
    <t>DEMİRCİ TR-1 45-71-M01567_43184802_56389164_56389164</t>
  </si>
  <si>
    <t>17.03.2021 03:29:00</t>
  </si>
  <si>
    <t>17.03.2021 05:40:57</t>
  </si>
  <si>
    <t>SARAYCIK KAPLICALARI TR-1 45-86-M00228_DIREK TIPI TRAFO HUCRESI H01_2054838</t>
  </si>
  <si>
    <t>17.03.2021 03:34:06</t>
  </si>
  <si>
    <t>17.03.2021 05:25:31</t>
  </si>
  <si>
    <t>EMİRALEM TR-19 35-28-M00226_DIREK TIPI TRAFO HUCRESI H01_2034863</t>
  </si>
  <si>
    <t>17.03.2021 04:40:10</t>
  </si>
  <si>
    <t>17.03.2021 04:50:00</t>
  </si>
  <si>
    <t>17.03.2021 04:48:00</t>
  </si>
  <si>
    <t>17.03.2021 07:09:09</t>
  </si>
  <si>
    <t>TOYGAR TR-1 45-73-M00236_B_56391837_56391837</t>
  </si>
  <si>
    <t>17.03.2021 05:19:27</t>
  </si>
  <si>
    <t>17.03.2021 06:36:56</t>
  </si>
  <si>
    <t>TR-1/89 (DEMİRELLER) 45-83-M00089_TR-1/59 M03_72156144</t>
  </si>
  <si>
    <t>17.03.2021 05:33:38</t>
  </si>
  <si>
    <t>17.03.2021 06:17:45</t>
  </si>
  <si>
    <t>ERDELLİ TR-2 KÖK 45-72-L00476_HatBaşıAyırıcı_53137213 L04_53137213</t>
  </si>
  <si>
    <t>17.03.2021 06:18:11</t>
  </si>
  <si>
    <t>17.03.2021 06:18:44</t>
  </si>
  <si>
    <t>ÜZÜMLER TR-1 35-29-L00650_35-29-L00650_72346675</t>
  </si>
  <si>
    <t>17.03.2021 06:23:56</t>
  </si>
  <si>
    <t>17.03.2021 11:25:26</t>
  </si>
  <si>
    <t>K-3696 35-02-K03696_35-02-K03696_2351602</t>
  </si>
  <si>
    <t>17.03.2021 06:53:53</t>
  </si>
  <si>
    <t>17.03.2021 13:52:40</t>
  </si>
  <si>
    <t>17.03.2021 06:55:51</t>
  </si>
  <si>
    <t>17.03.2021 07:29:11</t>
  </si>
  <si>
    <t>KUŞÇULAR TR-10(OVAKAHVE) 35-19-M00222_956689738_956689738</t>
  </si>
  <si>
    <t>17.03.2021 06:57:10</t>
  </si>
  <si>
    <t>17.03.2021 11:48:39</t>
  </si>
  <si>
    <t>SERİNYAYLA TR-2 45-73-L00005_A_56377987_56377987</t>
  </si>
  <si>
    <t>17.03.2021 07:03:46</t>
  </si>
  <si>
    <t>17.03.2021 08:58:40</t>
  </si>
  <si>
    <t>17.03.2021 07:05:25</t>
  </si>
  <si>
    <t>17.03.2021 09:47:35</t>
  </si>
  <si>
    <t>TR-59 ALPKENT 35-26-M00059_956617314_956617314</t>
  </si>
  <si>
    <t>17.03.2021 07:47:38</t>
  </si>
  <si>
    <t>17.03.2021 09:24:49</t>
  </si>
  <si>
    <t>ALAŞEHİR TR-83 45-73-M00083_945681578_945681578</t>
  </si>
  <si>
    <t>17.03.2021 07:48:09</t>
  </si>
  <si>
    <t>17.03.2021 09:30:40</t>
  </si>
  <si>
    <t>17.03.2021 07:54:28</t>
  </si>
  <si>
    <t>17.03.2021 08:39:18</t>
  </si>
  <si>
    <t>M-1856 YAKAKÖY TR-5 35-02-M01856_910134800_910134800</t>
  </si>
  <si>
    <t>17.03.2021 08:06:43</t>
  </si>
  <si>
    <t>17.03.2021 10:37:23</t>
  </si>
  <si>
    <t>TSK RADAR ÖZEL KÖK 35-21-M00008Ö_HatBaşıAyırıcı_53138030 H2_53138030</t>
  </si>
  <si>
    <t>17.03.2021 08:07:44</t>
  </si>
  <si>
    <t>17.03.2021 14:01:38</t>
  </si>
  <si>
    <t>DM-8/9 (ESKİ HARMANDALI) 45-71-M00293_DM-8-2A - DM-8-9A M04_2075620</t>
  </si>
  <si>
    <t>17.03.2021 08:14:41</t>
  </si>
  <si>
    <t>17.03.2021 09:20:40</t>
  </si>
  <si>
    <t>ALAŞEHİR TR-79 45-73-M00079_C_56405674_56405674</t>
  </si>
  <si>
    <t>17.03.2021 08:17:08</t>
  </si>
  <si>
    <t>17.03.2021 09:35:41</t>
  </si>
  <si>
    <t>TAYTAN OFİS KÖK 45-78-M00314_SALİHLİ DM-2 GİRİŞİ (DEMİRKÖPRÜ-2) M07_60669849</t>
  </si>
  <si>
    <t>17.03.2021 08:18:55</t>
  </si>
  <si>
    <t>17.03.2021 13:06:36</t>
  </si>
  <si>
    <t>17.03.2021 08:20:41</t>
  </si>
  <si>
    <t>17.03.2021 13:14:10</t>
  </si>
  <si>
    <t>17.03.2021 08:23:51</t>
  </si>
  <si>
    <t>17.03.2021 08:24:31</t>
  </si>
  <si>
    <t>K-3944 35-07-K03944_913111693_913111693</t>
  </si>
  <si>
    <t>17.03.2021 08:25:27</t>
  </si>
  <si>
    <t>17.03.2021 12:46:57</t>
  </si>
  <si>
    <t>17.03.2021 08:27:03</t>
  </si>
  <si>
    <t>17.03.2021 11:08:06</t>
  </si>
  <si>
    <t>PAŞAKÖY KÖK 45-80-M00052_TARIMSAL SULAMA M011_72063858</t>
  </si>
  <si>
    <t>17.03.2021 08:31:52</t>
  </si>
  <si>
    <t>17.03.2021 09:30:00</t>
  </si>
  <si>
    <t>17.03.2021 08:34:04</t>
  </si>
  <si>
    <t>17.03.2021 08:49:00</t>
  </si>
  <si>
    <t>M-2816 35-02-M02816_35-02-M02816_67194691</t>
  </si>
  <si>
    <t>17.03.2021 08:36:25</t>
  </si>
  <si>
    <t>17.03.2021 10:39:46</t>
  </si>
  <si>
    <t>DM-14/3B 45-71-M02250_DM-14/3 M01_73387476</t>
  </si>
  <si>
    <t>17.03.2021 08:43:44</t>
  </si>
  <si>
    <t>17.03.2021 09:57:02</t>
  </si>
  <si>
    <t>17.03.2021 08:45:10</t>
  </si>
  <si>
    <t>17.03.2021 09:28:46</t>
  </si>
  <si>
    <t>TR-1/59 45-83-M00059_TR-1/67 M02_2069096</t>
  </si>
  <si>
    <t>17.03.2021 08:52:45</t>
  </si>
  <si>
    <t>17.03.2021 10:59:34</t>
  </si>
  <si>
    <t>TR-16 35-19-M00016_8987948_56371131_56371131</t>
  </si>
  <si>
    <t>17.03.2021 08:53:15</t>
  </si>
  <si>
    <t>17.03.2021 10:00:32</t>
  </si>
  <si>
    <t>SELİMİYE TR-2 45-86-M00242_A_56404859_56404859</t>
  </si>
  <si>
    <t>17.03.2021 08:56:04</t>
  </si>
  <si>
    <t>17.03.2021 10:24:16</t>
  </si>
  <si>
    <t>17.03.2021 08:58:00</t>
  </si>
  <si>
    <t>17.03.2021 09:52:49</t>
  </si>
  <si>
    <t>YILMAZ İM 45-78-A00003_YILMAZ DM-1 M07_2108835</t>
  </si>
  <si>
    <t>17.03.2021 08:58:54</t>
  </si>
  <si>
    <t>17.03.2021 09:07:21</t>
  </si>
  <si>
    <t>BADEMLİ TR-1 DM 35-15-L01010_BIÇAKÇI-OVACIK L09_67544159</t>
  </si>
  <si>
    <t>17.03.2021 09:01:11</t>
  </si>
  <si>
    <t>17.03.2021 15:58:53</t>
  </si>
  <si>
    <t>SOLAKLAR TR-3 (RECEPLER) 35-31-L00251_961454692_961454692</t>
  </si>
  <si>
    <t>17.03.2021 09:01:47</t>
  </si>
  <si>
    <t>17.03.2021 10:33:11</t>
  </si>
  <si>
    <t>17.03.2021 09:02:15</t>
  </si>
  <si>
    <t>17.03.2021 17:25:59</t>
  </si>
  <si>
    <t>17.03.2021 09:02:54</t>
  </si>
  <si>
    <t>17.03.2021 09:06:53</t>
  </si>
  <si>
    <t>NURİYE DM 45-80-M00090_HatBaşıAyırıcı_53136714 M01_53136714</t>
  </si>
  <si>
    <t>17.03.2021 09:03:11</t>
  </si>
  <si>
    <t>17.03.2021 17:51:01</t>
  </si>
  <si>
    <t>MUTAFLAR OKUL ÖNÜ TR-1 35-32-L00070_DIREK TIPI TRAFO HUCRESI H01_2044873</t>
  </si>
  <si>
    <t>17.03.2021 10:15:25</t>
  </si>
  <si>
    <t>SOBRAN TR-2 45-73-M00953_A_56391168_56391168</t>
  </si>
  <si>
    <t>17.03.2021 09:04:21</t>
  </si>
  <si>
    <t>17.03.2021 10:39:01</t>
  </si>
  <si>
    <t>_6347564_56368804_56368804</t>
  </si>
  <si>
    <t>17.03.2021 09:07:25</t>
  </si>
  <si>
    <t>17.03.2021 15:06:28</t>
  </si>
  <si>
    <t>_6347564_56368840_56368840</t>
  </si>
  <si>
    <t>17.03.2021 09:08:58</t>
  </si>
  <si>
    <t>17.03.2021 15:04:22</t>
  </si>
  <si>
    <t>MENEMEN TR-38 35-28-L00038_35-28-L00038_66737923</t>
  </si>
  <si>
    <t>17.03.2021 09:09:06</t>
  </si>
  <si>
    <t>17.03.2021 14:24:55</t>
  </si>
  <si>
    <t>MURADİYE TR 2/A 45-71-M00201_95000104560_95000104560</t>
  </si>
  <si>
    <t>17.03.2021 09:12:00</t>
  </si>
  <si>
    <t>17.03.2021 11:14:01</t>
  </si>
  <si>
    <t>UMURLU TR-2 35-31-L00355_47788193_56351972_56351972</t>
  </si>
  <si>
    <t>17.03.2021 13:03:33</t>
  </si>
  <si>
    <t>K-3965 35-04-K03965_C_56371209_56371209</t>
  </si>
  <si>
    <t>17.03.2021 09:12:51</t>
  </si>
  <si>
    <t>17.03.2021 09:32:00</t>
  </si>
  <si>
    <t>BURUNCUK TR-1 35-20-L00247_DIREK TIPI TRAFO HUCRESI H01_2048388</t>
  </si>
  <si>
    <t>17.03.2021 09:13:38</t>
  </si>
  <si>
    <t>17.03.2021 16:27:16</t>
  </si>
  <si>
    <t>17.03.2021 09:14:25</t>
  </si>
  <si>
    <t>17.03.2021 10:32:33</t>
  </si>
  <si>
    <t>POYRAZDAMLARI TR-11 45-78-M00576_KURTTUTAN GES M02_2328101</t>
  </si>
  <si>
    <t>17.03.2021 09:14:26</t>
  </si>
  <si>
    <t>17.03.2021 10:36:20</t>
  </si>
  <si>
    <t>PINARLI TR-5 35-20-M00087_ H_72360760</t>
  </si>
  <si>
    <t>17.03.2021 09:14:57</t>
  </si>
  <si>
    <t>17.03.2021 09:36:54</t>
  </si>
  <si>
    <t>17.03.2021 09:20:01</t>
  </si>
  <si>
    <t>17.03.2021 10:16:16</t>
  </si>
  <si>
    <t>MENEMEN TR-35 35-28-L00035_35-28-L00035_66576994</t>
  </si>
  <si>
    <t>17.03.2021 09:27:32</t>
  </si>
  <si>
    <t>17.03.2021 12:36:31</t>
  </si>
  <si>
    <t>TR-1/14-A 45-72-M00098_956518937_956518937</t>
  </si>
  <si>
    <t>17.03.2021 09:31:04</t>
  </si>
  <si>
    <t>17.03.2021 10:17:48</t>
  </si>
  <si>
    <t>17.03.2021 15:36:00</t>
  </si>
  <si>
    <t>PAYAMLI M-1 KÖK 35-25-M00175_KARAYOLLARI M08_72056736</t>
  </si>
  <si>
    <t>17.03.2021 09:32:18</t>
  </si>
  <si>
    <t>17.03.2021 12:24:58</t>
  </si>
  <si>
    <t>17.03.2021 09:36:00</t>
  </si>
  <si>
    <t>17.03.2021 12:29:28</t>
  </si>
  <si>
    <t>ALAŞEHİR TR-84 YENİ MEZARLIK YANI 45-73-M00084_945684170_945684170</t>
  </si>
  <si>
    <t>17.03.2021 09:38:48</t>
  </si>
  <si>
    <t>17.03.2021 10:41:58</t>
  </si>
  <si>
    <t>L-271 SANATKARLAR SİTESİ 35-18-L00271_5767564_56362399_56362399</t>
  </si>
  <si>
    <t>17.03.2021 09:43:07</t>
  </si>
  <si>
    <t>17.03.2021 18:03:05</t>
  </si>
  <si>
    <t>__65507836_65507836</t>
  </si>
  <si>
    <t>17.03.2021 09:44:14</t>
  </si>
  <si>
    <t>17.03.2021 10:36:32</t>
  </si>
  <si>
    <t>ELDELEK TR-2 45-78-L00601_B_56392133_56392133</t>
  </si>
  <si>
    <t>17.03.2021 09:45:57</t>
  </si>
  <si>
    <t>17.03.2021 12:00:42</t>
  </si>
  <si>
    <t>K-819 35-01-K00819_35-01-K00819_61138928</t>
  </si>
  <si>
    <t>17.03.2021 09:46:05</t>
  </si>
  <si>
    <t>17.03.2021 15:43:30</t>
  </si>
  <si>
    <t>AŞAĞIÇOBANİSA TR-18 45-71-M00107_TR-24 M03_2081068</t>
  </si>
  <si>
    <t>17.03.2021 09:47:31</t>
  </si>
  <si>
    <t>17.03.2021 11:28:08</t>
  </si>
  <si>
    <t>TR-38 35-17-M00038_950301836_950301836</t>
  </si>
  <si>
    <t>17.03.2021 09:47:36</t>
  </si>
  <si>
    <t>17.03.2021 10:49:27</t>
  </si>
  <si>
    <t>K-4518 35-01-K04518_C_56375937_56375937</t>
  </si>
  <si>
    <t>17.03.2021 09:48:37</t>
  </si>
  <si>
    <t>17.03.2021 10:08:21</t>
  </si>
  <si>
    <t>AŞAĞICUMA TR-1 35-16-M00100_953322355_953322355</t>
  </si>
  <si>
    <t>17.03.2021 09:49:16</t>
  </si>
  <si>
    <t>17.03.2021 14:07:39</t>
  </si>
  <si>
    <t>K-4518 35-01-K04518_B_56376620_56376620</t>
  </si>
  <si>
    <t>17.03.2021 10:09:30</t>
  </si>
  <si>
    <t>TR-2 GÖLCÜKLER 35-22-M00002_35-22-M00002_2347678</t>
  </si>
  <si>
    <t>17.03.2021 09:50:34</t>
  </si>
  <si>
    <t>17.03.2021 10:40:45</t>
  </si>
  <si>
    <t>TR-164 45-78-L00164_49414189_56384354_56384354</t>
  </si>
  <si>
    <t>17.03.2021 09:51:02</t>
  </si>
  <si>
    <t>17.03.2021 10:58:34</t>
  </si>
  <si>
    <t>17.03.2021 09:51:42</t>
  </si>
  <si>
    <t>17.03.2021 17:15:11</t>
  </si>
  <si>
    <t>_11331095_56368458_56368458</t>
  </si>
  <si>
    <t>17.03.2021 09:52:03</t>
  </si>
  <si>
    <t>17.03.2021 15:04:01</t>
  </si>
  <si>
    <t>TR-57 35-22-M00057_35-22-M00057_2362646</t>
  </si>
  <si>
    <t>17.03.2021 10:00:00</t>
  </si>
  <si>
    <t>17.03.2021 12:31:00</t>
  </si>
  <si>
    <t>17.03.2021 10:02:54</t>
  </si>
  <si>
    <t>17.03.2021 10:14:28</t>
  </si>
  <si>
    <t>MEHMET AKTAŞ VE ARK. GERİŞLER TR 35-24-M00064_35-24-M00064_2369325</t>
  </si>
  <si>
    <t>17.03.2021 10:08:36</t>
  </si>
  <si>
    <t>17.03.2021 11:05:26</t>
  </si>
  <si>
    <t>17.03.2021 10:11:46</t>
  </si>
  <si>
    <t>17.03.2021 19:08:31</t>
  </si>
  <si>
    <t>PELİTALAN TR-1 45-71-M01570_45-71-M01570_2370359</t>
  </si>
  <si>
    <t>17.03.2021 10:13:29</t>
  </si>
  <si>
    <t>17.03.2021 13:07:35</t>
  </si>
  <si>
    <t>ÇARIKKARALAR MASKİ TR 45-79-M00560_945651214_945651214</t>
  </si>
  <si>
    <t>17.03.2021 10:14:20</t>
  </si>
  <si>
    <t>17.03.2021 12:56:36</t>
  </si>
  <si>
    <t>TR-51 35-22-M00051_35-22-M00051_72131154</t>
  </si>
  <si>
    <t>17.03.2021 10:14:25</t>
  </si>
  <si>
    <t>17.03.2021 12:27:59</t>
  </si>
  <si>
    <t>17.03.2021 10:16:04</t>
  </si>
  <si>
    <t>17.03.2021 10:21:54</t>
  </si>
  <si>
    <t>17.03.2021 10:18:01</t>
  </si>
  <si>
    <t>17.03.2021 10:19:11</t>
  </si>
  <si>
    <t>17.03.2021 10:18:03</t>
  </si>
  <si>
    <t>17.03.2021 13:58:46</t>
  </si>
  <si>
    <t>17.03.2021 10:18:28</t>
  </si>
  <si>
    <t>17.03.2021 14:00:15</t>
  </si>
  <si>
    <t>17.03.2021 10:19:36</t>
  </si>
  <si>
    <t>17.03.2021 15:45:31</t>
  </si>
  <si>
    <t>ALAŞEHİR TR-74 45-73-M00074_945676492_945676492</t>
  </si>
  <si>
    <t>17.03.2021 10:21:16</t>
  </si>
  <si>
    <t>17.03.2021 13:51:18</t>
  </si>
  <si>
    <t>TR-142 YAĞCILAR KÖK 35-19-M00142_956662372_956662372</t>
  </si>
  <si>
    <t>17.03.2021 10:24:08</t>
  </si>
  <si>
    <t>17.03.2021 13:06:26</t>
  </si>
  <si>
    <t>PAYAMLI M-6 35-25-M00162_95000148425_95000148425</t>
  </si>
  <si>
    <t>17.03.2021 10:32:24</t>
  </si>
  <si>
    <t>17.03.2021 12:15:26</t>
  </si>
  <si>
    <t>L-296 35-18-L00296_95000022771_95000022771</t>
  </si>
  <si>
    <t>17.03.2021 10:33:45</t>
  </si>
  <si>
    <t>17.03.2021 15:16:30</t>
  </si>
  <si>
    <t>DELEMENLER KÖK 45-73-M00490_GÜZLE BELENYAKA M05_2081977</t>
  </si>
  <si>
    <t>17.03.2021 10:34:04</t>
  </si>
  <si>
    <t>17.03.2021 10:34:31</t>
  </si>
  <si>
    <t>17.03.2021 10:34:21</t>
  </si>
  <si>
    <t>17.03.2021 10:34:51</t>
  </si>
  <si>
    <t>ULUKENT DM-4/14 35-28-M00033_B_56377229_56377229</t>
  </si>
  <si>
    <t>17.03.2021 10:35:00</t>
  </si>
  <si>
    <t>17.03.2021 12:33:45</t>
  </si>
  <si>
    <t>K-1873 35-09-K01873_97790344_97790344</t>
  </si>
  <si>
    <t>17.03.2021 10:36:24</t>
  </si>
  <si>
    <t>17.03.2021 12:16:43</t>
  </si>
  <si>
    <t>YENİ FOÇA TR-12 35-23-M00012_950419454_950419454</t>
  </si>
  <si>
    <t>17.03.2021 10:38:41</t>
  </si>
  <si>
    <t>17.03.2021 11:32:43</t>
  </si>
  <si>
    <t>ABDURRAHMAN ÇİFTÇİ VE ARK. T-SULAMA GRB. 35-13-L00105_946425389_946425389</t>
  </si>
  <si>
    <t>17.03.2021 10:43:27</t>
  </si>
  <si>
    <t>17.03.2021 12:06:40</t>
  </si>
  <si>
    <t>K-1480 35-09-K01480_97638922_97638922</t>
  </si>
  <si>
    <t>17.03.2021 10:45:31</t>
  </si>
  <si>
    <t>17.03.2021 11:34:39</t>
  </si>
  <si>
    <t>17.03.2021 10:48:56</t>
  </si>
  <si>
    <t>17.03.2021 11:36:55</t>
  </si>
  <si>
    <t>HACIRAHMANLU TR-10 45-80-M00145_956566436_956566436</t>
  </si>
  <si>
    <t>17.03.2021 10:51:31</t>
  </si>
  <si>
    <t>17.03.2021 12:13:12</t>
  </si>
  <si>
    <t>K-3074 35-04-K03074_F_56359223_56359223</t>
  </si>
  <si>
    <t>17.03.2021 11:01:00</t>
  </si>
  <si>
    <t>17.03.2021 11:06:00</t>
  </si>
  <si>
    <t>TR-9 35-32-L00009_35-32-L00009_2361596</t>
  </si>
  <si>
    <t>17.03.2021 11:02:01</t>
  </si>
  <si>
    <t>17.03.2021 13:15:48</t>
  </si>
  <si>
    <t>DM-1/TR-23 35-13-M00026_946421906_946421906</t>
  </si>
  <si>
    <t>17.03.2021 11:03:46</t>
  </si>
  <si>
    <t>17.03.2021 13:31:01</t>
  </si>
  <si>
    <t>KULA İM 45-77-A00001_KULA-3(ŞEHİR-3) L04_2308463</t>
  </si>
  <si>
    <t>17.03.2021 11:05:46</t>
  </si>
  <si>
    <t>17.03.2021 12:27:31</t>
  </si>
  <si>
    <t>SOMA TR-15/1A 45-82-M00490_945527042_945527042</t>
  </si>
  <si>
    <t>17.03.2021 11:08:26</t>
  </si>
  <si>
    <t>17.03.2021 13:08:55</t>
  </si>
  <si>
    <t>M-58 35-17-M00058_C_56353286_56353286</t>
  </si>
  <si>
    <t>17.03.2021 11:12:00</t>
  </si>
  <si>
    <t>17.03.2021 11:44:08</t>
  </si>
  <si>
    <t>KAZIKBAĞLARI TR-1 35-16-M00482_949900580_949900580</t>
  </si>
  <si>
    <t>17.03.2021 11:14:11</t>
  </si>
  <si>
    <t>17.03.2021 15:03:39</t>
  </si>
  <si>
    <t>TR-87 HÜSEYİN DOYRAN GRB. 35-15-M00087_B_65499348_65499348</t>
  </si>
  <si>
    <t>17.03.2021 11:16:19</t>
  </si>
  <si>
    <t>17.03.2021 12:52:14</t>
  </si>
  <si>
    <t>DM-3/TR-18 35-22-M00077_35-22-M00077_72128626</t>
  </si>
  <si>
    <t>17.03.2021 11:16:42</t>
  </si>
  <si>
    <t>17.03.2021 11:52:53</t>
  </si>
  <si>
    <t>KAVAKALAN TR-1 45-72-L00737_956522207_956522207</t>
  </si>
  <si>
    <t>17.03.2021 11:18:00</t>
  </si>
  <si>
    <t>17.03.2021 12:35:11</t>
  </si>
  <si>
    <t>TR-56 CEPHANELİK 35-19-L00056_956696690_956696690</t>
  </si>
  <si>
    <t>17.03.2021 11:20:30</t>
  </si>
  <si>
    <t>17.03.2021 14:41:56</t>
  </si>
  <si>
    <t>KÜREKÇİ TR-1 45-75-M00099_A_56394063_56394063</t>
  </si>
  <si>
    <t>17.03.2021 11:22:22</t>
  </si>
  <si>
    <t>17.03.2021 15:16:27</t>
  </si>
  <si>
    <t>TR-1-4/1 YENİ SANAYİ KABİN 35-20-L00025_C_56359461_56359461</t>
  </si>
  <si>
    <t>17.03.2021 11:24:00</t>
  </si>
  <si>
    <t>17.03.2021 12:38:20</t>
  </si>
  <si>
    <t>SADULLAH SEZER GRB 35-30-M00197_A_56353315_56353315</t>
  </si>
  <si>
    <t>17.03.2021 11:24:27</t>
  </si>
  <si>
    <t>17.03.2021 14:02:27</t>
  </si>
  <si>
    <t>17.03.2021 11:25:00</t>
  </si>
  <si>
    <t>17.03.2021 12:35:09</t>
  </si>
  <si>
    <t>HALİTPAŞA TR-11 45-80-M00063_956541936_956541936</t>
  </si>
  <si>
    <t>17.03.2021 11:26:42</t>
  </si>
  <si>
    <t>17.03.2021 13:21:46</t>
  </si>
  <si>
    <t>ÇAPAKLI KÖK 45-78-M01161_İKİZTEPE M02_66218168</t>
  </si>
  <si>
    <t>17.03.2021 11:28:00</t>
  </si>
  <si>
    <t>17.03.2021 12:18:35</t>
  </si>
  <si>
    <t>TİRE TR-12 35-29-L00012_35-29-L00012_72205958</t>
  </si>
  <si>
    <t>17.03.2021 11:32:27</t>
  </si>
  <si>
    <t>17.03.2021 13:28:58</t>
  </si>
  <si>
    <t>K-2737 35-03-K02737_35-03-K02737_41914564</t>
  </si>
  <si>
    <t>17.03.2021 11:34:21</t>
  </si>
  <si>
    <t>17.03.2021 12:00:49</t>
  </si>
  <si>
    <t>17.03.2021 11:54:21</t>
  </si>
  <si>
    <t>17.03.2021 12:43:55</t>
  </si>
  <si>
    <t>ZEYTİNOVA TR-2 35-20-L00308_955203415_955203415</t>
  </si>
  <si>
    <t>17.03.2021 11:59:38</t>
  </si>
  <si>
    <t>17.03.2021 14:32:42</t>
  </si>
  <si>
    <t>MENDERES DM-4/TR-1 35-22-M00004_DM-4/TR-12 M14_2330245</t>
  </si>
  <si>
    <t>17.03.2021 11:59:56</t>
  </si>
  <si>
    <t>17.03.2021 12:10:52</t>
  </si>
  <si>
    <t>K-706 35-04-K00706_D_56382716_56382716</t>
  </si>
  <si>
    <t>17.03.2021 12:04:29</t>
  </si>
  <si>
    <t>17.03.2021 12:23:24</t>
  </si>
  <si>
    <t>YENMİŞ KÖK 35-27-M00366_ÇAMBEL-1 M03_72163706</t>
  </si>
  <si>
    <t>17.03.2021 12:06:21</t>
  </si>
  <si>
    <t>17.03.2021 12:12:00</t>
  </si>
  <si>
    <t>KAPANCI KÖK 45-78-L00229_HatBaşıAyırıcı_53140010 L02_53140010</t>
  </si>
  <si>
    <t>17.03.2021 12:07:07</t>
  </si>
  <si>
    <t>17.03.2021 13:33:39</t>
  </si>
  <si>
    <t>GÖLMARMARA İM 45-85-A00001_GÖLMARMARA ŞEHİR-1 L16_2306812</t>
  </si>
  <si>
    <t>17.03.2021 12:09:24</t>
  </si>
  <si>
    <t>17.03.2021 12:53:00</t>
  </si>
  <si>
    <t>M-1129 35-02-M01129_910220409_910220409</t>
  </si>
  <si>
    <t>17.03.2021 12:11:32</t>
  </si>
  <si>
    <t>17.03.2021 13:36:51</t>
  </si>
  <si>
    <t>HALİLBEYLİ TR-3 35-27-M01052_98980994_98980994</t>
  </si>
  <si>
    <t>17.03.2021 12:12:56</t>
  </si>
  <si>
    <t>17.03.2021 14:52:13</t>
  </si>
  <si>
    <t>17.03.2021 12:13:31</t>
  </si>
  <si>
    <t>17.03.2021 12:13:51</t>
  </si>
  <si>
    <t>DERBENT TR-5 45-83-L00410_45-83-L00410_2371922</t>
  </si>
  <si>
    <t>17.03.2021 12:15:08</t>
  </si>
  <si>
    <t>17.03.2021 17:48:16</t>
  </si>
  <si>
    <t>K-813 35-01-K00813_912200056_912200056</t>
  </si>
  <si>
    <t>17.03.2021 12:15:41</t>
  </si>
  <si>
    <t>17.03.2021 13:39:01</t>
  </si>
  <si>
    <t>YENMİŞ KÖK 35-27-M00366_HatBaşıAyırıcı_72209483 M01_72209483</t>
  </si>
  <si>
    <t>17.03.2021 12:16:40</t>
  </si>
  <si>
    <t>17.03.2021 16:27:00</t>
  </si>
  <si>
    <t>POYRAZDAMLARI TR-11 45-78-M00576_KEMERDAMLARI YUKARIKEMER M05_2106463</t>
  </si>
  <si>
    <t>17.03.2021 12:18:31</t>
  </si>
  <si>
    <t>17.03.2021 12:18:51</t>
  </si>
  <si>
    <t>17.03.2021 12:25:37</t>
  </si>
  <si>
    <t>17.03.2021 14:37:35</t>
  </si>
  <si>
    <t>17.03.2021 12:27:51</t>
  </si>
  <si>
    <t>17.03.2021 14:21:54</t>
  </si>
  <si>
    <t>PELİTALAN TR-1 45-71-M01570_DIREK TIPI TRAFO HUCRESI H01_2085469</t>
  </si>
  <si>
    <t>17.03.2021 12:29:41</t>
  </si>
  <si>
    <t>17.03.2021 14:19:52</t>
  </si>
  <si>
    <t>KULA İM 45-77-A00001_KULA-3(ŞEHİR-3) L04_2052209</t>
  </si>
  <si>
    <t>17.03.2021 12:29:48</t>
  </si>
  <si>
    <t>17.03.2021 17:10:59</t>
  </si>
  <si>
    <t>L-128/1 35-18-L00603_950436271_950436271</t>
  </si>
  <si>
    <t>17.03.2021 12:30:56</t>
  </si>
  <si>
    <t>17.03.2021 13:15:13</t>
  </si>
  <si>
    <t>17.03.2021 12:33:00</t>
  </si>
  <si>
    <t>17.03.2021 15:52:11</t>
  </si>
  <si>
    <t>ARDIÇ MAHALLESİ TR-12 35-21-L00134_953364402_953364402</t>
  </si>
  <si>
    <t>17.03.2021 12:33:13</t>
  </si>
  <si>
    <t>17.03.2021 14:27:14</t>
  </si>
  <si>
    <t>KARAOBA TEKELİLER TR-4 35-32-L00058_946409092_946409092</t>
  </si>
  <si>
    <t>17.03.2021 12:36:26</t>
  </si>
  <si>
    <t>17.03.2021 14:32:35</t>
  </si>
  <si>
    <t>TR-11 SANAYİ SİTESİ 35-19-L00011_D_65507923_65507923</t>
  </si>
  <si>
    <t>17.03.2021 12:41:25</t>
  </si>
  <si>
    <t>17.03.2021 17:59:20</t>
  </si>
  <si>
    <t>TR-1-2/1 35-20-L00007_955199590_955199590</t>
  </si>
  <si>
    <t>17.03.2021 12:42:43</t>
  </si>
  <si>
    <t>17.03.2021 14:45:36</t>
  </si>
  <si>
    <t>17.03.2021 12:46:04</t>
  </si>
  <si>
    <t>17.03.2021 13:22:28</t>
  </si>
  <si>
    <t>ULUCAK DM-2/16 35-27-M00858_914485531_914485531</t>
  </si>
  <si>
    <t>17.03.2021 12:46:55</t>
  </si>
  <si>
    <t>17.03.2021 17:58:18</t>
  </si>
  <si>
    <t>M-78 FULYA EVLERİ 35-14-M00078_956661658_956661658</t>
  </si>
  <si>
    <t>17.03.2021 12:49:33</t>
  </si>
  <si>
    <t>17.03.2021 13:50:18</t>
  </si>
  <si>
    <t>TR-146 35-15-M00146_TR-147 M01_66585688</t>
  </si>
  <si>
    <t>17.03.2021 12:51:34</t>
  </si>
  <si>
    <t>17.03.2021 13:14:00</t>
  </si>
  <si>
    <t>M-584 DOĞANLAR KÖK 35-02-M00584_HatBaşıAyırıcı_53137851 M04_53137851</t>
  </si>
  <si>
    <t>17.03.2021 12:51:56</t>
  </si>
  <si>
    <t>17.03.2021 14:30:33</t>
  </si>
  <si>
    <t>AKGEDİK TOKİ TR-2 45-71-M02125_954849170_954849170</t>
  </si>
  <si>
    <t>17.03.2021 12:55:03</t>
  </si>
  <si>
    <t>17.03.2021 22:51:23</t>
  </si>
  <si>
    <t>SÜNGÜLLÜ KÖYÜ TR-1 45-71-M01698_43176226_56399931_56399931</t>
  </si>
  <si>
    <t>17.03.2021 12:57:36</t>
  </si>
  <si>
    <t>17.03.2021 15:12:35</t>
  </si>
  <si>
    <t>K-3627 35-01-K03627_911985047_911985047</t>
  </si>
  <si>
    <t>17.03.2021 12:59:16</t>
  </si>
  <si>
    <t>17.03.2021 18:14:28</t>
  </si>
  <si>
    <t>BAĞARASI TR-2 35-23-M00171_42067312_56357135_56357135</t>
  </si>
  <si>
    <t>17.03.2021 13:01:20</t>
  </si>
  <si>
    <t>17.03.2021 15:42:14</t>
  </si>
  <si>
    <t>17.03.2021 13:01:51</t>
  </si>
  <si>
    <t>17.03.2021 15:35:28</t>
  </si>
  <si>
    <t>SIRIMLI AVCILAR TR 35-31-L00202_956575970_956575970</t>
  </si>
  <si>
    <t>17.03.2021 13:01:58</t>
  </si>
  <si>
    <t>17.03.2021 15:44:55</t>
  </si>
  <si>
    <t>BELENYAKA KEMER MAH. TR-1 45-73-M00687_D_56396806_56396806</t>
  </si>
  <si>
    <t>17.03.2021 13:02:57</t>
  </si>
  <si>
    <t>17.03.2021 13:40:03</t>
  </si>
  <si>
    <t>GÖLMARMARA TR-7 45-85-L00007_TR-12 L01_2321897</t>
  </si>
  <si>
    <t>17.03.2021 13:08:40</t>
  </si>
  <si>
    <t>17.03.2021 14:44:41</t>
  </si>
  <si>
    <t>SARUHANLI TR-13 45-80-M00013_HatBaşıAyırıcı_72090074 M04_72090074</t>
  </si>
  <si>
    <t>17.03.2021 13:14:21</t>
  </si>
  <si>
    <t>17.03.2021 13:41:08</t>
  </si>
  <si>
    <t>ALAŞEHİR TR-80 45-73-M00080_TR-8/2 M01_67044379</t>
  </si>
  <si>
    <t>17.03.2021 13:15:51</t>
  </si>
  <si>
    <t>17.03.2021 13:55:00</t>
  </si>
  <si>
    <t>İZZETTİN TARIMSAL SULAMA TR-5 45-83-M00348_955180198_955180198</t>
  </si>
  <si>
    <t>17.03.2021 13:19:13</t>
  </si>
  <si>
    <t>17.03.2021 15:52:37</t>
  </si>
  <si>
    <t>DAYIOĞLU TR-1 45-72-L00339_C_56389980_56389980</t>
  </si>
  <si>
    <t>17.03.2021 13:23:11</t>
  </si>
  <si>
    <t>17.03.2021 14:20:52</t>
  </si>
  <si>
    <t>TAYTAN TR-1 KÖK 45-78-M00305_OFİS KÖK GİRİŞ/DEMİRKÖPRÜ-1 ÇIKIŞ M02_65651251</t>
  </si>
  <si>
    <t>17.03.2021 13:26:32</t>
  </si>
  <si>
    <t>17.03.2021 19:06:25</t>
  </si>
  <si>
    <t>MURADİYE HASTANE TR-1 45-71-M00193_944443839_944443839</t>
  </si>
  <si>
    <t>17.03.2021 13:28:30</t>
  </si>
  <si>
    <t>17.03.2021 17:54:01</t>
  </si>
  <si>
    <t>K-3236 35-03-K03236_A A1b_5773642</t>
  </si>
  <si>
    <t>17.03.2021 13:29:40</t>
  </si>
  <si>
    <t>17.03.2021 17:32:58</t>
  </si>
  <si>
    <t>M-2871(YATIRIM REZERVE) 35-04-M04878_35-04-M04878_76915053</t>
  </si>
  <si>
    <t>17.03.2021 13:30:30</t>
  </si>
  <si>
    <t>17.03.2021 16:19:00</t>
  </si>
  <si>
    <t>17.03.2021 13:37:00</t>
  </si>
  <si>
    <t>17.03.2021 18:49:35</t>
  </si>
  <si>
    <t>FOÇA TR-55 35-23-L00055_950418970_950418970</t>
  </si>
  <si>
    <t>17.03.2021 13:40:11</t>
  </si>
  <si>
    <t>17.03.2021 16:16:00</t>
  </si>
  <si>
    <t>17.03.2021 13:40:26</t>
  </si>
  <si>
    <t>17.03.2021 15:05:49</t>
  </si>
  <si>
    <t>17.03.2021 14:01:19</t>
  </si>
  <si>
    <t>17.03.2021 18:30:03</t>
  </si>
  <si>
    <t>KARABURÇ MERKEZ TR-1 35-31-L00265_956581883_956581883</t>
  </si>
  <si>
    <t>17.03.2021 14:05:51</t>
  </si>
  <si>
    <t>17.03.2021 15:16:50</t>
  </si>
  <si>
    <t>BEYDERE KÖK 45-71-M00128_SELİMŞAHLAR M02_50217151</t>
  </si>
  <si>
    <t>17.03.2021 14:08:45</t>
  </si>
  <si>
    <t>17.03.2021 15:11:52</t>
  </si>
  <si>
    <t>YAKACIK TR-1 35-20-L00232_955207665_955207665</t>
  </si>
  <si>
    <t>17.03.2021 14:12:00</t>
  </si>
  <si>
    <t>17.03.2021 15:43:49</t>
  </si>
  <si>
    <t>AĞAÇ İŞLERİ TR-10 35-22-M00110_955257452_955257452</t>
  </si>
  <si>
    <t>17.03.2021 14:12:54</t>
  </si>
  <si>
    <t>17.03.2021 17:18:34</t>
  </si>
  <si>
    <t>17.03.2021 14:17:08</t>
  </si>
  <si>
    <t>17.03.2021 16:14:40</t>
  </si>
  <si>
    <t>17.03.2021 14:18:51</t>
  </si>
  <si>
    <t>17.03.2021 15:04:33</t>
  </si>
  <si>
    <t>17.03.2021 14:19:21</t>
  </si>
  <si>
    <t>17.03.2021 14:19:51</t>
  </si>
  <si>
    <t>M-257 35-09-M00257_97786240_97786240</t>
  </si>
  <si>
    <t>17.03.2021 14:21:00</t>
  </si>
  <si>
    <t>17.03.2021 16:51:13</t>
  </si>
  <si>
    <t>MESCİTLİ TR-1 35-15-L00095_DIREK TIPI TRAFO HUCRESI H01_2046597</t>
  </si>
  <si>
    <t>17.03.2021 14:34:11</t>
  </si>
  <si>
    <t>17.03.2021 17:10:00</t>
  </si>
  <si>
    <t>M-1505 35-08-M01505_913696098_913696098</t>
  </si>
  <si>
    <t>17.03.2021 14:35:44</t>
  </si>
  <si>
    <t>17.03.2021 15:40:03</t>
  </si>
  <si>
    <t>L-12 BALLI KUYU 35-14-L00012_956639723_956639723</t>
  </si>
  <si>
    <t>17.03.2021 14:39:13</t>
  </si>
  <si>
    <t>17.03.2021 18:28:02</t>
  </si>
  <si>
    <t>ILGIN TR-1 45-73-M00591_945646925_945646925</t>
  </si>
  <si>
    <t>17.03.2021 14:40:00</t>
  </si>
  <si>
    <t>17.03.2021 15:13:19</t>
  </si>
  <si>
    <t>ULUDERBENT TR-4 45-73-M00541_A_56403336_56403336</t>
  </si>
  <si>
    <t>17.03.2021 14:42:26</t>
  </si>
  <si>
    <t>17.03.2021 16:17:31</t>
  </si>
  <si>
    <t>İSHAKÇELEBİ TR-4 45-80-M00151_B_56386901_56386901</t>
  </si>
  <si>
    <t>17.03.2021 14:49:29</t>
  </si>
  <si>
    <t>17.03.2021 15:54:45</t>
  </si>
  <si>
    <t>17.03.2021 14:51:31</t>
  </si>
  <si>
    <t>17.03.2021 14:54:00</t>
  </si>
  <si>
    <t>KARAPINAR TR-1 45-78-M01107_953290140_953290140</t>
  </si>
  <si>
    <t>17.03.2021 14:54:37</t>
  </si>
  <si>
    <t>17.03.2021 15:34:30</t>
  </si>
  <si>
    <t>17.03.2021 15:00:14</t>
  </si>
  <si>
    <t>17.03.2021 15:57:08</t>
  </si>
  <si>
    <t>HACIÖMERLİ KARAKUYULAR TR 35-17-M00444_6183848_56356587_56356587</t>
  </si>
  <si>
    <t>17.03.2021 15:04:26</t>
  </si>
  <si>
    <t>17.03.2021 15:43:21</t>
  </si>
  <si>
    <t>17.03.2021 15:05:33</t>
  </si>
  <si>
    <t>17.03.2021 17:58:13</t>
  </si>
  <si>
    <t>TR-80 35-19-L00080_35-19-L00080_72131380</t>
  </si>
  <si>
    <t>17.03.2021 15:08:51</t>
  </si>
  <si>
    <t>17.03.2021 15:42:31</t>
  </si>
  <si>
    <t>ÇAMLIBEL TR-1 45-73-M00559_945651311_945651311</t>
  </si>
  <si>
    <t>17.03.2021 15:13:45</t>
  </si>
  <si>
    <t>17.03.2021 17:47:04</t>
  </si>
  <si>
    <t>YENİÇİFTLİK KÖK 35-20-L00373_ L02_2331259</t>
  </si>
  <si>
    <t>17.03.2021 15:22:39</t>
  </si>
  <si>
    <t>17.03.2021 17:43:03</t>
  </si>
  <si>
    <t>17.03.2021 15:23:24</t>
  </si>
  <si>
    <t>17.03.2021 15:37:00</t>
  </si>
  <si>
    <t>TR-2/124 45-83-M00667__72371882_72371882</t>
  </si>
  <si>
    <t>17.03.2021 15:30:54</t>
  </si>
  <si>
    <t>17.03.2021 16:37:51</t>
  </si>
  <si>
    <t>TR-142 YAĞCILAR KÖK 35-19-M00142_953089236_953089236</t>
  </si>
  <si>
    <t>17.03.2021 15:31:38</t>
  </si>
  <si>
    <t>17.03.2021 17:58:28</t>
  </si>
  <si>
    <t>TİRE İM-DM-1 35-29-A00001_ESKİOBA L03_2059644</t>
  </si>
  <si>
    <t>17.03.2021 15:36:48</t>
  </si>
  <si>
    <t>17.03.2021 15:40:58</t>
  </si>
  <si>
    <t>17.03.2021 15:37:06</t>
  </si>
  <si>
    <t>17.03.2021 17:45:10</t>
  </si>
  <si>
    <t>M-21 HAMAM ALANI 35-14-M00021_956642635_956642635</t>
  </si>
  <si>
    <t>17.03.2021 15:39:52</t>
  </si>
  <si>
    <t>17.03.2021 17:58:09</t>
  </si>
  <si>
    <t>ARMUTLU DM-2/TR-34 35-27-L00347_98618040_98618040</t>
  </si>
  <si>
    <t>17.03.2021 15:51:38</t>
  </si>
  <si>
    <t>17.03.2021 19:43:36</t>
  </si>
  <si>
    <t>ÇARIKKARALAR TR-1 45-73-M01075_915768910_915768910</t>
  </si>
  <si>
    <t>17.03.2021 15:53:18</t>
  </si>
  <si>
    <t>17.03.2021 18:06:44</t>
  </si>
  <si>
    <t>DEVELİ TR-3 35-22-M00285_A_56356078_56356078</t>
  </si>
  <si>
    <t>17.03.2021 15:55:41</t>
  </si>
  <si>
    <t>17.03.2021 17:04:44</t>
  </si>
  <si>
    <t>TR-5 35-32-L00005_C_56376705_56376705</t>
  </si>
  <si>
    <t>17.03.2021 15:58:38</t>
  </si>
  <si>
    <t>17.03.2021 16:41:09</t>
  </si>
  <si>
    <t>L-519 OVACIK 35-18-L00519_950440326_950440326</t>
  </si>
  <si>
    <t>17.03.2021 15:59:07</t>
  </si>
  <si>
    <t>17.03.2021 17:42:25</t>
  </si>
  <si>
    <t>AKÇAKİLİSE TR-2 35-21-L00045_953361365_953361365</t>
  </si>
  <si>
    <t>17.03.2021 16:04:14</t>
  </si>
  <si>
    <t>17.03.2021 21:34:58</t>
  </si>
  <si>
    <t>MENEMEN TR-73 35-28-L00073_D_56389490_56389490</t>
  </si>
  <si>
    <t>17.03.2021 16:04:47</t>
  </si>
  <si>
    <t>17.03.2021 16:19:42</t>
  </si>
  <si>
    <t>TR-142 35-26-M00142_915165989_915165989</t>
  </si>
  <si>
    <t>17.03.2021 16:05:17</t>
  </si>
  <si>
    <t>17.03.2021 18:08:18</t>
  </si>
  <si>
    <t>17.03.2021 16:11:11</t>
  </si>
  <si>
    <t>17.03.2021 16:36:42</t>
  </si>
  <si>
    <t>TR-141 35-15-M00141_950367565_950367565</t>
  </si>
  <si>
    <t>17.03.2021 16:13:51</t>
  </si>
  <si>
    <t>17.03.2021 20:37:33</t>
  </si>
  <si>
    <t>GÖKEYÜP ALANBAŞI TR-1 45-78-M00801_49203389_56407996_56407996</t>
  </si>
  <si>
    <t>17.03.2021 16:14:31</t>
  </si>
  <si>
    <t>17.03.2021 18:39:56</t>
  </si>
  <si>
    <t>17.03.2021 16:16:55</t>
  </si>
  <si>
    <t>17.03.2021 16:57:56</t>
  </si>
  <si>
    <t>SALİHLİ TR-74 45-78-M00074_A A01_65770485</t>
  </si>
  <si>
    <t>17.03.2021 16:20:55</t>
  </si>
  <si>
    <t>17.03.2021 17:07:06</t>
  </si>
  <si>
    <t>TR-9 35-26-M00009__72410616_72410616</t>
  </si>
  <si>
    <t>17.03.2021 16:21:37</t>
  </si>
  <si>
    <t>17.03.2021 17:02:29</t>
  </si>
  <si>
    <t>BAHARLAR TR-2 45-79-M00162_A_56386128_56386128</t>
  </si>
  <si>
    <t>17.03.2021 16:28:00</t>
  </si>
  <si>
    <t>17.03.2021 17:23:25</t>
  </si>
  <si>
    <t>TİRE DM2/5 35-29-L00024_950316534_950316534</t>
  </si>
  <si>
    <t>17.03.2021 16:28:43</t>
  </si>
  <si>
    <t>17.03.2021 18:04:36</t>
  </si>
  <si>
    <t>TR-29 (M-729) 35-30-M00729_955300029_955300029</t>
  </si>
  <si>
    <t>17.03.2021 16:29:52</t>
  </si>
  <si>
    <t>17.03.2021 17:29:48</t>
  </si>
  <si>
    <t>İNCECİKLER TR-1 35-16-L00256_47538967_56397099_56397099</t>
  </si>
  <si>
    <t>17.03.2021 16:33:16</t>
  </si>
  <si>
    <t>17.03.2021 17:05:58</t>
  </si>
  <si>
    <t>HALİTPAŞA TR-4 45-80-M00074_A_56400906_56400906</t>
  </si>
  <si>
    <t>17.03.2021 16:35:32</t>
  </si>
  <si>
    <t>17.03.2021 18:33:59</t>
  </si>
  <si>
    <t>17.03.2021 16:38:00</t>
  </si>
  <si>
    <t>17.03.2021 19:44:41</t>
  </si>
  <si>
    <t>ÇANAKÇI TR-2 45-79-M00186_945565644_945565644</t>
  </si>
  <si>
    <t>17.03.2021 16:39:03</t>
  </si>
  <si>
    <t>17.03.2021 18:04:30</t>
  </si>
  <si>
    <t>HALITLI TR-1 45-71-M01503_953189596_953189596</t>
  </si>
  <si>
    <t>17.03.2021 16:43:51</t>
  </si>
  <si>
    <t>17.03.2021 21:07:17</t>
  </si>
  <si>
    <t>M-2745 35-01-M02745_965990453_965990453</t>
  </si>
  <si>
    <t>17.03.2021 16:47:59</t>
  </si>
  <si>
    <t>17.03.2021 18:15:59</t>
  </si>
  <si>
    <t>TR-67 45-78-M00067_49415190 tr67/d3_49409395</t>
  </si>
  <si>
    <t>17.03.2021 16:56:05</t>
  </si>
  <si>
    <t>17.03.2021 17:44:15</t>
  </si>
  <si>
    <t>TR-304 35-19-L00357_ H_62959138</t>
  </si>
  <si>
    <t>17.03.2021 17:02:41</t>
  </si>
  <si>
    <t>17.03.2021 22:03:56</t>
  </si>
  <si>
    <t>TURGUTALP TR-1 45-82-M00051_B C1b_5983116</t>
  </si>
  <si>
    <t>17.03.2021 17:05:23</t>
  </si>
  <si>
    <t>17.03.2021 19:01:00</t>
  </si>
  <si>
    <t>MAHMUTLAR TR-2 35-29-L00119_A_56361310_56361310</t>
  </si>
  <si>
    <t>17.03.2021 17:07:42</t>
  </si>
  <si>
    <t>17.03.2021 19:10:58</t>
  </si>
  <si>
    <t>KARAAĞAÇLI TR-5 45-71-M01082_953213253_953213253</t>
  </si>
  <si>
    <t>17.03.2021 17:12:10</t>
  </si>
  <si>
    <t>17.03.2021 18:52:31</t>
  </si>
  <si>
    <t>BEYDERE KÖK 45-71-M00128_ESKİ YENİKÖY M09_50217229</t>
  </si>
  <si>
    <t>17.03.2021 17:19:00</t>
  </si>
  <si>
    <t>SÜLEYMANLI TR-6 45-72-L00303_956482689_956482689</t>
  </si>
  <si>
    <t>17.03.2021 17:21:16</t>
  </si>
  <si>
    <t>17.03.2021 18:12:22</t>
  </si>
  <si>
    <t>KORUCUK-4 35-26-M00464_35-26-M00464_2363074</t>
  </si>
  <si>
    <t>17.03.2021 17:22:27</t>
  </si>
  <si>
    <t>17.03.2021 18:05:17</t>
  </si>
  <si>
    <t>HALİLBEYLİ TR-7 35-27-M01056_99079597_99079597</t>
  </si>
  <si>
    <t>17.03.2021 17:22:28</t>
  </si>
  <si>
    <t>17.03.2021 19:05:59</t>
  </si>
  <si>
    <t>YENİ FOÇA TR-26 35-23-M00026_G g2b_42106595</t>
  </si>
  <si>
    <t>17.03.2021 17:22:35</t>
  </si>
  <si>
    <t>17.03.2021 19:05:44</t>
  </si>
  <si>
    <t>ÇATALOLUK DM 45-74-M00227_HatBaşıAyırıcı_53134467 M03_53134467</t>
  </si>
  <si>
    <t>17.03.2021 17:30:00</t>
  </si>
  <si>
    <t>17.03.2021 19:22:32</t>
  </si>
  <si>
    <t>M-980 35-03-M00980_910195805_910195805</t>
  </si>
  <si>
    <t>17.03.2021 17:30:50</t>
  </si>
  <si>
    <t>17.03.2021 20:31:45</t>
  </si>
  <si>
    <t>GÖLMARMARA TR-6 45-85-L00006_945471506_945471506</t>
  </si>
  <si>
    <t>17.03.2021 17:32:38</t>
  </si>
  <si>
    <t>17.03.2021 19:36:33</t>
  </si>
  <si>
    <t>ABDURRAHMAN ÇİFTÇİ VE ARK. T-SULAMA GRB. 35-13-L00105_6348474_56367860_56367860</t>
  </si>
  <si>
    <t>17.03.2021 17:33:09</t>
  </si>
  <si>
    <t>17.03.2021 18:27:00</t>
  </si>
  <si>
    <t>TR-21 (M-721) 35-30-M00721_D_56363027_56363027</t>
  </si>
  <si>
    <t>17.03.2021 17:33:55</t>
  </si>
  <si>
    <t>17.03.2021 18:12:01</t>
  </si>
  <si>
    <t>OTOYOL DM 45-80-M02917_HatBaşıAyırıcı_53137209 M01_53137209</t>
  </si>
  <si>
    <t>17.03.2021 17:34:31</t>
  </si>
  <si>
    <t>17.03.2021 17:35:01</t>
  </si>
  <si>
    <t>BERGAMA İM-1 35-16-A00001_ŞEHİR-3 L03_2093767</t>
  </si>
  <si>
    <t>17.03.2021 17:41:41</t>
  </si>
  <si>
    <t>17.03.2021 17:44:06</t>
  </si>
  <si>
    <t>M-1185 35-04-M01185_914528296_914528296</t>
  </si>
  <si>
    <t>17.03.2021 17:41:43</t>
  </si>
  <si>
    <t>17.03.2021 18:48:15</t>
  </si>
  <si>
    <t>ALAŞEHİR TR-83 45-73-M00083_945680486_945680486</t>
  </si>
  <si>
    <t>17.03.2021 17:43:35</t>
  </si>
  <si>
    <t>17.03.2021 20:24:28</t>
  </si>
  <si>
    <t>TR-105 35-26-M00105_DIREK TIPI TRAFO HUCRESI H01_2047658</t>
  </si>
  <si>
    <t>17.03.2021 17:48:38</t>
  </si>
  <si>
    <t>17.03.2021 18:39:53</t>
  </si>
  <si>
    <t>POYRAZDAMLARI TR-16 45-78-M00638_49221790_56407544_56407544</t>
  </si>
  <si>
    <t>17.03.2021 17:48:41</t>
  </si>
  <si>
    <t>17.03.2021 22:21:12</t>
  </si>
  <si>
    <t>OVAKENT M.METİN GRB. TR-5 35-15-L00880_B_56367800_56367800</t>
  </si>
  <si>
    <t>17.03.2021 17:48:53</t>
  </si>
  <si>
    <t>17.03.2021 19:01:13</t>
  </si>
  <si>
    <t>17.03.2021 17:50:27</t>
  </si>
  <si>
    <t>17.03.2021 18:59:31</t>
  </si>
  <si>
    <t>K-4346 35-01-K04346_911936020_911936020</t>
  </si>
  <si>
    <t>17.03.2021 17:56:32</t>
  </si>
  <si>
    <t>17.03.2021 19:09:39</t>
  </si>
  <si>
    <t>SARUHANLI TR-16 45-80-M00016_B_56389289_56389289</t>
  </si>
  <si>
    <t>17.03.2021 18:01:20</t>
  </si>
  <si>
    <t>18.03.2021 00:46:00</t>
  </si>
  <si>
    <t>K-3184 35-04-K03184_912486676_912486676</t>
  </si>
  <si>
    <t>17.03.2021 18:05:29</t>
  </si>
  <si>
    <t>17.03.2021 19:54:32</t>
  </si>
  <si>
    <t>K-4143 35-01-K04143_911281752_911281752</t>
  </si>
  <si>
    <t>17.03.2021 18:14:19</t>
  </si>
  <si>
    <t>18.03.2021 02:13:45</t>
  </si>
  <si>
    <t>M-2793 35-01-M02793_910874514_910874514</t>
  </si>
  <si>
    <t>17.03.2021 18:16:45</t>
  </si>
  <si>
    <t>17.03.2021 19:43:49</t>
  </si>
  <si>
    <t>17.03.2021 18:20:00</t>
  </si>
  <si>
    <t>17.03.2021 19:52:58</t>
  </si>
  <si>
    <t>TR-2/104-1 45-83-L00460_E_56355373_56355373</t>
  </si>
  <si>
    <t>17.03.2021 18:24:33</t>
  </si>
  <si>
    <t>17.03.2021 21:00:31</t>
  </si>
  <si>
    <t>SARIYURT TR-1 35-20-L00259_35-20-L00259_2371388</t>
  </si>
  <si>
    <t>17.03.2021 18:30:18</t>
  </si>
  <si>
    <t>17.03.2021 18:54:10</t>
  </si>
  <si>
    <t>MENEMEN TR-63 (DM-3/17) 35-28-M00737_953375589_953375589</t>
  </si>
  <si>
    <t>17.03.2021 18:33:22</t>
  </si>
  <si>
    <t>17.03.2021 19:14:57</t>
  </si>
  <si>
    <t>M-1209 35-01-M01209_911822943_911822943</t>
  </si>
  <si>
    <t>17.03.2021 18:44:28</t>
  </si>
  <si>
    <t>17.03.2021 19:42:55</t>
  </si>
  <si>
    <t>K-376 35-01-K00376_910951796_910951796</t>
  </si>
  <si>
    <t>17.03.2021 18:46:49</t>
  </si>
  <si>
    <t>17.03.2021 20:32:04</t>
  </si>
  <si>
    <t>BAKIR TR-7 45-76-M00068__72372981_72372981</t>
  </si>
  <si>
    <t>17.03.2021 19:16:08</t>
  </si>
  <si>
    <t>L-295 35-18-L00295_95000620926_95000620926</t>
  </si>
  <si>
    <t>17.03.2021 18:50:50</t>
  </si>
  <si>
    <t>17.03.2021 22:12:19</t>
  </si>
  <si>
    <t>K-4440 35-02-K04440_99056367_99056367</t>
  </si>
  <si>
    <t>17.03.2021 18:54:39</t>
  </si>
  <si>
    <t>17.03.2021 21:57:47</t>
  </si>
  <si>
    <t>17.03.2021 18:54:48</t>
  </si>
  <si>
    <t>17.03.2021 20:14:57</t>
  </si>
  <si>
    <t>SALİHLİ TR-74 45-78-M00074_B B03_65770493</t>
  </si>
  <si>
    <t>17.03.2021 18:55:40</t>
  </si>
  <si>
    <t>17.03.2021 20:39:13</t>
  </si>
  <si>
    <t>GÖRDES TR-17 45-75-M00408_945604929_945604929</t>
  </si>
  <si>
    <t>17.03.2021 19:00:21</t>
  </si>
  <si>
    <t>17.03.2021 20:23:21</t>
  </si>
  <si>
    <t>DIRAZLAR TR-1 45-81-M00223_B_56400561_56400561</t>
  </si>
  <si>
    <t>17.03.2021 19:02:03</t>
  </si>
  <si>
    <t>17.03.2021 20:01:30</t>
  </si>
  <si>
    <t>YUNTDAĞYENİCE KÖYÜ TR-1 45-71-M01699_953214135_953214135</t>
  </si>
  <si>
    <t>17.03.2021 19:03:16</t>
  </si>
  <si>
    <t>18.03.2021 00:03:37</t>
  </si>
  <si>
    <t>SARUHANLI DM 45-80-M00001_SARUHANLI TM-2 M15_2086525</t>
  </si>
  <si>
    <t>17.03.2021 19:04:44</t>
  </si>
  <si>
    <t>17.03.2021 19:05:21</t>
  </si>
  <si>
    <t>SARUHANLI DM 45-80-M00001_BELEN HALİTPAŞA M10_2324162</t>
  </si>
  <si>
    <t>17.03.2021 19:07:53</t>
  </si>
  <si>
    <t>17.03.2021 22:53:00</t>
  </si>
  <si>
    <t>17.03.2021 19:09:09</t>
  </si>
  <si>
    <t>17.03.2021 19:50:52</t>
  </si>
  <si>
    <t>17.03.2021 19:13:17</t>
  </si>
  <si>
    <t>17.03.2021 19:59:21</t>
  </si>
  <si>
    <t>ÖZDERE ORTA MAHALLE DM (M-1) 35-25-M00120_956469077_956469077</t>
  </si>
  <si>
    <t>17.03.2021 19:16:19</t>
  </si>
  <si>
    <t>17.03.2021 20:08:35</t>
  </si>
  <si>
    <t>TR-115 45-78-L00115_49364991_56389122_56389122</t>
  </si>
  <si>
    <t>17.03.2021 19:18:29</t>
  </si>
  <si>
    <t>17.03.2021 20:23:27</t>
  </si>
  <si>
    <t>M-1432 35-02-M01432_93543632_93543632</t>
  </si>
  <si>
    <t>17.03.2021 19:22:19</t>
  </si>
  <si>
    <t>17.03.2021 20:50:46</t>
  </si>
  <si>
    <t>17.03.2021 19:26:31</t>
  </si>
  <si>
    <t>17.03.2021 19:51:57</t>
  </si>
  <si>
    <t>K-4667 35-08-K04667_35-08-K04667_60588672</t>
  </si>
  <si>
    <t>17.03.2021 19:33:11</t>
  </si>
  <si>
    <t>17.03.2021 21:02:16</t>
  </si>
  <si>
    <t>L-226 ARITMA 35-18-L00226_950444575_950444575</t>
  </si>
  <si>
    <t>17.03.2021 19:40:10</t>
  </si>
  <si>
    <t>17.03.2021 22:30:48</t>
  </si>
  <si>
    <t>GÜRES KÖK 45-80-M00053_KOLDERE-GÜMÜRCELİ-MTV M01_72195903</t>
  </si>
  <si>
    <t>17.03.2021 19:41:01</t>
  </si>
  <si>
    <t>17.03.2021 19:41:31</t>
  </si>
  <si>
    <t>FOÇA TR-32 35-23-L00032_C_56398198_56398198</t>
  </si>
  <si>
    <t>17.03.2021 19:44:05</t>
  </si>
  <si>
    <t>17.03.2021 21:11:02</t>
  </si>
  <si>
    <t>_49210180_56393974_56393974</t>
  </si>
  <si>
    <t>17.03.2021 19:48:55</t>
  </si>
  <si>
    <t>17.03.2021 20:47:38</t>
  </si>
  <si>
    <t>TÜRKMEN KÖYÜ TR-1 45-71-M01740_43165928_56395199_56395199</t>
  </si>
  <si>
    <t>17.03.2021 19:56:46</t>
  </si>
  <si>
    <t>17.03.2021 22:48:34</t>
  </si>
  <si>
    <t>TR-67 35-16-L00067_953319652_953319652</t>
  </si>
  <si>
    <t>17.03.2021 19:57:24</t>
  </si>
  <si>
    <t>17.03.2021 23:14:24</t>
  </si>
  <si>
    <t>TR-158 35-16-L00158_953337503_953337503</t>
  </si>
  <si>
    <t>17.03.2021 19:57:28</t>
  </si>
  <si>
    <t>17.03.2021 22:29:11</t>
  </si>
  <si>
    <t>YENİ FOÇA TR-26 35-23-M00026_950426582_950426582</t>
  </si>
  <si>
    <t>17.03.2021 19:58:38</t>
  </si>
  <si>
    <t>17.03.2021 21:38:44</t>
  </si>
  <si>
    <t>17.03.2021 20:02:13</t>
  </si>
  <si>
    <t>17.03.2021 20:48:03</t>
  </si>
  <si>
    <t>YILMAZ TR-5 45-78-L00205_95000127144_95000127144</t>
  </si>
  <si>
    <t>17.03.2021 20:03:48</t>
  </si>
  <si>
    <t>17.03.2021 22:14:42</t>
  </si>
  <si>
    <t>TR-22 35-16-L00022_TR-24 L04_72009207</t>
  </si>
  <si>
    <t>17.03.2021 20:05:44</t>
  </si>
  <si>
    <t>17.03.2021 22:11:53</t>
  </si>
  <si>
    <t>SOĞUKYURT (OKULYANI) TR-1 45-73-M00207_C_56391822_56391822</t>
  </si>
  <si>
    <t>17.03.2021 20:22:27</t>
  </si>
  <si>
    <t>17.03.2021 22:43:46</t>
  </si>
  <si>
    <t>DURASILLI TR-24 45-78-M01138_953261434_953261434</t>
  </si>
  <si>
    <t>17.03.2021 20:37:21</t>
  </si>
  <si>
    <t>17.03.2021 21:24:26</t>
  </si>
  <si>
    <t>K-1464 35-09-K01464_A a5_5874795</t>
  </si>
  <si>
    <t>17.03.2021 20:38:28</t>
  </si>
  <si>
    <t>17.03.2021 23:18:02</t>
  </si>
  <si>
    <t>SELÇUK İM/DM 35-13-A00004_SELÇUK ZİRAİ SULAMA L05_65986069</t>
  </si>
  <si>
    <t>17.03.2021 20:44:35</t>
  </si>
  <si>
    <t>17.03.2021 20:58:33</t>
  </si>
  <si>
    <t>HÜSEYİN ALBEYOĞLU VE ARK. T-SULAMA GRB. 35-13-L00116_DIREK TIPI TRAFO HUCRESI H01_2045175</t>
  </si>
  <si>
    <t>17.03.2021 20:46:00</t>
  </si>
  <si>
    <t>17.03.2021 21:15:30</t>
  </si>
  <si>
    <t>HACIHIDIR TR-1 45-78-M00673_953275117_953275117</t>
  </si>
  <si>
    <t>17.03.2021 20:51:00</t>
  </si>
  <si>
    <t>17.03.2021 21:50:08</t>
  </si>
  <si>
    <t>ÇİÇEKLİ KIRDİBİ TR-1 45-75-M00310_A_56401441_56401441</t>
  </si>
  <si>
    <t>17.03.2021 21:00:00</t>
  </si>
  <si>
    <t>17.03.2021 23:06:14</t>
  </si>
  <si>
    <t>DM06/TR02 45-73-M00052_945671171_945671171</t>
  </si>
  <si>
    <t>17.03.2021 21:07:01</t>
  </si>
  <si>
    <t>17.03.2021 22:01:36</t>
  </si>
  <si>
    <t>17.03.2021 21:09:38</t>
  </si>
  <si>
    <t>17.03.2021 22:50:33</t>
  </si>
  <si>
    <t>TR-55 35-17-M00055_A_60983112_60983112</t>
  </si>
  <si>
    <t>17.03.2021 21:10:00</t>
  </si>
  <si>
    <t>17.03.2021 21:57:41</t>
  </si>
  <si>
    <t>ARMUTLU DM-2/TR-34 35-27-L00347_98811654_98811654</t>
  </si>
  <si>
    <t>17.03.2021 21:12:01</t>
  </si>
  <si>
    <t>17.03.2021 23:21:46</t>
  </si>
  <si>
    <t>SÜLEYMANİYE TR-1 45-78-M00422_49250473_56404101_56404101</t>
  </si>
  <si>
    <t>17.03.2021 21:20:56</t>
  </si>
  <si>
    <t>17.03.2021 23:01:33</t>
  </si>
  <si>
    <t>HATUNDERE TR-1 35-28-M00471_35-28-M00471_2374951</t>
  </si>
  <si>
    <t>17.03.2021 21:26:51</t>
  </si>
  <si>
    <t>17.03.2021 22:11:46</t>
  </si>
  <si>
    <t>TR-297 SAYDAM SİTESİ 35-19-M00121_ M01_2057267</t>
  </si>
  <si>
    <t>17.03.2021 21:36:00</t>
  </si>
  <si>
    <t>17.03.2021 21:54:20</t>
  </si>
  <si>
    <t>MENEMEN TR-73 35-28-L00073_A_56376192_56376192</t>
  </si>
  <si>
    <t>17.03.2021 21:43:25</t>
  </si>
  <si>
    <t>17.03.2021 22:39:45</t>
  </si>
  <si>
    <t>BURUNCUK TR-4 35-20-L00302_DIREK TIPI TRAFO HUCRESI H01_2045448</t>
  </si>
  <si>
    <t>17.03.2021 21:55:06</t>
  </si>
  <si>
    <t>17.03.2021 23:16:59</t>
  </si>
  <si>
    <t>M-875 35-02-M00875_912859654_912859654</t>
  </si>
  <si>
    <t>17.03.2021 21:59:42</t>
  </si>
  <si>
    <t>18.03.2021 00:16:46</t>
  </si>
  <si>
    <t>TR-35/A 45-78-L00715_H H04_65767825</t>
  </si>
  <si>
    <t>17.03.2021 22:02:54</t>
  </si>
  <si>
    <t>17.03.2021 22:23:18</t>
  </si>
  <si>
    <t>YILANLI TR-1 35-31-L00171_B_56369633_56369633</t>
  </si>
  <si>
    <t>17.03.2021 22:05:50</t>
  </si>
  <si>
    <t>17.03.2021 22:56:44</t>
  </si>
  <si>
    <t>FOÇA TR-37 35-23-L00037_FOÇA TR-41 L01_72152336</t>
  </si>
  <si>
    <t>17.03.2021 23:25:21</t>
  </si>
  <si>
    <t>17.03.2021 23:59:44</t>
  </si>
  <si>
    <t>YAYAKENT DM 35-24-M00209_BALABAN M05_72093570</t>
  </si>
  <si>
    <t>17.03.2021 23:38:11</t>
  </si>
  <si>
    <t>17.03.2021 23:39:21</t>
  </si>
  <si>
    <t>FOÇA TR-28 35-23-L00028_ASKERİYE (D.KKK) L04_72145975</t>
  </si>
  <si>
    <t>17.03.2021 23:49:37</t>
  </si>
  <si>
    <t>18.03.2021 00:27:13</t>
  </si>
  <si>
    <t>17.03.2021 23:53:11</t>
  </si>
  <si>
    <t>17.03.2021 23:54:14</t>
  </si>
  <si>
    <t>K-3773 35-04-K03773_A_56382813_56382813</t>
  </si>
  <si>
    <t>18.03.2021 00:14:25</t>
  </si>
  <si>
    <t>18.03.2021 01:53:51</t>
  </si>
  <si>
    <t>YAHŞELLİ TR-2 35-28-M00188_DIREK TIPI TRAFO HUCRESI H01_2107923</t>
  </si>
  <si>
    <t>18.03.2021 00:44:25</t>
  </si>
  <si>
    <t>18.03.2021 02:15:57</t>
  </si>
  <si>
    <t>ÇETİN ALTINDAĞ VE ARK.TARIMSAL SULAM GRUBU 45-71-M01617_45-71-M01617_2354582</t>
  </si>
  <si>
    <t>18.03.2021 00:49:43</t>
  </si>
  <si>
    <t>18.03.2021 03:35:38</t>
  </si>
  <si>
    <t>18.03.2021 00:49:55</t>
  </si>
  <si>
    <t>18.03.2021 00:55:23</t>
  </si>
  <si>
    <t>18.03.2021 00:53:38</t>
  </si>
  <si>
    <t>18.03.2021 01:15:48</t>
  </si>
  <si>
    <t>TR-77 45-77-L00077_G g2b_42438158</t>
  </si>
  <si>
    <t>18.03.2021 00:59:53</t>
  </si>
  <si>
    <t>18.03.2021 01:28:23</t>
  </si>
  <si>
    <t>TR-33 45-77-L00033_TR-52/A L03_2105877</t>
  </si>
  <si>
    <t>18.03.2021 02:16:47</t>
  </si>
  <si>
    <t>18.03.2021 02:38:41</t>
  </si>
  <si>
    <t>GÖLMARMARA TR-17 45-85-L00017_TR-18 L02_72105612</t>
  </si>
  <si>
    <t>18.03.2021 02:17:47</t>
  </si>
  <si>
    <t>18.03.2021 03:52:31</t>
  </si>
  <si>
    <t>18.03.2021 02:22:04</t>
  </si>
  <si>
    <t>18.03.2021 02:48:57</t>
  </si>
  <si>
    <t>MEHMET  EROL VE ARK. T-SULAMA GRB. 35-13-L00134_DIREK TIPI TRAFO HUCRESI H01_2044646</t>
  </si>
  <si>
    <t>18.03.2021 02:54:10</t>
  </si>
  <si>
    <t>18.03.2021 09:50:11</t>
  </si>
  <si>
    <t>TİRE İM-DM-1 35-29-A00001_DOYRANLI L11_2059658</t>
  </si>
  <si>
    <t>18.03.2021 03:00:55</t>
  </si>
  <si>
    <t>18.03.2021 03:56:05</t>
  </si>
  <si>
    <t>18.03.2021 03:06:57</t>
  </si>
  <si>
    <t>18.03.2021 03:28:09</t>
  </si>
  <si>
    <t>YAZIBAŞI DM-6 35-26-M00634_DM-4 M04_2116917</t>
  </si>
  <si>
    <t>18.03.2021 03:22:15</t>
  </si>
  <si>
    <t>18.03.2021 04:32:45</t>
  </si>
  <si>
    <t>DM-6/4 35-26-M00656_DM-6/5 M02_65941875</t>
  </si>
  <si>
    <t>18.03.2021 04:04:41</t>
  </si>
  <si>
    <t>18.03.2021 08:59:42</t>
  </si>
  <si>
    <t>ADİLOBA TR-1 45-80-M00156_DIREK TIPI TRAFO HUCRESI H01_2089947</t>
  </si>
  <si>
    <t>18.03.2021 04:10:32</t>
  </si>
  <si>
    <t>18.03.2021 05:33:23</t>
  </si>
  <si>
    <t>18.03.2021 04:40:00</t>
  </si>
  <si>
    <t>18.03.2021 05:31:00</t>
  </si>
  <si>
    <t>18.03.2021 04:41:00</t>
  </si>
  <si>
    <t>18.03.2021 04:52:17</t>
  </si>
  <si>
    <t>KARAKUZU TR-1 35-17-M00466_9970083_56355927_56355927</t>
  </si>
  <si>
    <t>18.03.2021 05:00:33</t>
  </si>
  <si>
    <t>18.03.2021 05:57:49</t>
  </si>
  <si>
    <t>OYUKİÇİ TR 1 45-74-M00155_945593554_945593554</t>
  </si>
  <si>
    <t>18.03.2021 05:57:00</t>
  </si>
  <si>
    <t>18.03.2021 07:42:29</t>
  </si>
  <si>
    <t>PANCAR OSB DM-1 35-26-M00869_YAZIBAŞI-3 ÇETMEN M22_2123647</t>
  </si>
  <si>
    <t>18.03.2021 06:16:29</t>
  </si>
  <si>
    <t>18.03.2021 06:40:17</t>
  </si>
  <si>
    <t>EYNEZ TR-1 45-82-M00295_DIREK TIPI TRAFO HUCRESI H01_2092670</t>
  </si>
  <si>
    <t>18.03.2021 06:19:12</t>
  </si>
  <si>
    <t>18.03.2021 10:51:12</t>
  </si>
  <si>
    <t>GÜLKENT TR-4 35-30-M00227_955324905_955324905</t>
  </si>
  <si>
    <t>18.03.2021 06:23:01</t>
  </si>
  <si>
    <t>18.03.2021 10:38:15</t>
  </si>
  <si>
    <t>ÇUKURALTI M-53 35-25-M00088_955267894_955267894</t>
  </si>
  <si>
    <t>18.03.2021 06:38:34</t>
  </si>
  <si>
    <t>18.03.2021 10:30:15</t>
  </si>
  <si>
    <t>M-2038 35-07-M02038_MALTEPE KESİCİLİ ÇIKIŞ (Direk No 20) M01_60894391</t>
  </si>
  <si>
    <t>18.03.2021 06:39:27</t>
  </si>
  <si>
    <t>18.03.2021 10:05:08</t>
  </si>
  <si>
    <t>18.03.2021 06:50:14</t>
  </si>
  <si>
    <t>18.03.2021 07:48:09</t>
  </si>
  <si>
    <t>ÖZBEK DM (TR-315) 35-19-M00044_AKKUM M06_72140386</t>
  </si>
  <si>
    <t>18.03.2021 06:53:32</t>
  </si>
  <si>
    <t>18.03.2021 07:47:56</t>
  </si>
  <si>
    <t>KARABURUN TR-4 35-21-L00145_B_56354416_56354416</t>
  </si>
  <si>
    <t>18.03.2021 07:07:15</t>
  </si>
  <si>
    <t>18.03.2021 10:49:55</t>
  </si>
  <si>
    <t>18.03.2021 07:22:32</t>
  </si>
  <si>
    <t>18.03.2021 07:23:02</t>
  </si>
  <si>
    <t>HALİLBEYLİ TR-1 KÖK 35-27-M01057_BAĞYURDU İSKİMAETİ HALİLBEYLİ TR-2/TR-3 M03_61283943</t>
  </si>
  <si>
    <t>18.03.2021 07:35:18</t>
  </si>
  <si>
    <t>18.03.2021 09:14:46</t>
  </si>
  <si>
    <t>L-24 NİLKENT 35-18-L00024_35-18-L00024_72113004</t>
  </si>
  <si>
    <t>18.03.2021 07:39:06</t>
  </si>
  <si>
    <t>18.03.2021 09:46:14</t>
  </si>
  <si>
    <t>MENDERES DM-2/TR-1 35-22-M00300_KÖYLER-1 M15_2328470</t>
  </si>
  <si>
    <t>18.03.2021 07:53:38</t>
  </si>
  <si>
    <t>18.03.2021 08:12:41</t>
  </si>
  <si>
    <t>GÖKEYÜP TR-3 45-78-M00816_49203291_56386961_56386961</t>
  </si>
  <si>
    <t>18.03.2021 07:54:44</t>
  </si>
  <si>
    <t>18.03.2021 10:25:32</t>
  </si>
  <si>
    <t>ÇAYAĞZI TR-17 35-31-L00405__72372157_72372157</t>
  </si>
  <si>
    <t>18.03.2021 07:56:55</t>
  </si>
  <si>
    <t>18.03.2021 13:21:22</t>
  </si>
  <si>
    <t>18.03.2021 08:07:29</t>
  </si>
  <si>
    <t>18.03.2021 09:03:55</t>
  </si>
  <si>
    <t>18.03.2021 08:11:37</t>
  </si>
  <si>
    <t>18.03.2021 12:46:19</t>
  </si>
  <si>
    <t>_9565813_56367128_56367128</t>
  </si>
  <si>
    <t>18.03.2021 08:14:00</t>
  </si>
  <si>
    <t>18.03.2021 08:27:13</t>
  </si>
  <si>
    <t>18.03.2021 08:14:12</t>
  </si>
  <si>
    <t>18.03.2021 13:13:16</t>
  </si>
  <si>
    <t>YENİFOÇA TR-16 35-23-M00016_950423525_950423525</t>
  </si>
  <si>
    <t>18.03.2021 08:15:27</t>
  </si>
  <si>
    <t>18.03.2021 09:19:13</t>
  </si>
  <si>
    <t>18.03.2021 08:17:17</t>
  </si>
  <si>
    <t>18.03.2021 11:20:41</t>
  </si>
  <si>
    <t>TAYTAN TR-1 KÖK 45-78-M00305_OFİS KÖK GİRİŞ/DEMİRKÖPRÜ-1 ÇIKIŞ M02_65651003</t>
  </si>
  <si>
    <t>18.03.2021 08:21:35</t>
  </si>
  <si>
    <t>18.03.2021 13:14:18</t>
  </si>
  <si>
    <t>18.03.2021 08:26:05</t>
  </si>
  <si>
    <t>18.03.2021 09:02:48</t>
  </si>
  <si>
    <t>L-228 ILICA GARAJ 35-18-L00228_976972315_976972315</t>
  </si>
  <si>
    <t>18.03.2021 08:26:48</t>
  </si>
  <si>
    <t>18.03.2021 11:24:47</t>
  </si>
  <si>
    <t>PANCAR TM 35-26-A00003_PANCAR-5 M09_2322981</t>
  </si>
  <si>
    <t>18.03.2021 08:26:51</t>
  </si>
  <si>
    <t>18.03.2021 09:01:28</t>
  </si>
  <si>
    <t>18.03.2021 08:28:36</t>
  </si>
  <si>
    <t>18.03.2021 10:54:22</t>
  </si>
  <si>
    <t>SAKARLI KÖK 45-76-M00046_HatBaşıAyırıcı_53137225 M03_53137225</t>
  </si>
  <si>
    <t>18.03.2021 08:29:34</t>
  </si>
  <si>
    <t>18.03.2021 10:21:18</t>
  </si>
  <si>
    <t>18.03.2021 08:32:00</t>
  </si>
  <si>
    <t>18.03.2021 10:52:10</t>
  </si>
  <si>
    <t>YANIKKÖY TR-2 35-28-M00214_B_56358371_56358371</t>
  </si>
  <si>
    <t>18.03.2021 08:34:00</t>
  </si>
  <si>
    <t>18.03.2021 12:09:08</t>
  </si>
  <si>
    <t>YENİFOÇA TR-53 35-23-M00053_950421201_950421201</t>
  </si>
  <si>
    <t>18.03.2021 08:34:42</t>
  </si>
  <si>
    <t>18.03.2021 10:26:19</t>
  </si>
  <si>
    <t>DEĞİRMENDERE TR-4 35-22-M00195_DIREK TIPI TRAFO HUCRESI H01_2126885</t>
  </si>
  <si>
    <t>18.03.2021 08:39:52</t>
  </si>
  <si>
    <t>18.03.2021 11:21:09</t>
  </si>
  <si>
    <t>K-3809 35-02-K03809_TRF K02_2045967</t>
  </si>
  <si>
    <t>18.03.2021 08:41:50</t>
  </si>
  <si>
    <t>18.03.2021 10:48:36</t>
  </si>
  <si>
    <t>K-345 35-02-K00345_C_56372969_56372969</t>
  </si>
  <si>
    <t>18.03.2021 08:43:41</t>
  </si>
  <si>
    <t>18.03.2021 09:07:24</t>
  </si>
  <si>
    <t>K-345 35-02-K00345_B_56371893_56371893</t>
  </si>
  <si>
    <t>18.03.2021 08:44:59</t>
  </si>
  <si>
    <t>18.03.2021 09:09:53</t>
  </si>
  <si>
    <t>K-345 35-02-K00345_A_56371895_56371895</t>
  </si>
  <si>
    <t>18.03.2021 08:46:18</t>
  </si>
  <si>
    <t>18.03.2021 09:15:17</t>
  </si>
  <si>
    <t>TR-96 35-16-L00096_F f2_47566017</t>
  </si>
  <si>
    <t>18.03.2021 08:51:42</t>
  </si>
  <si>
    <t>18.03.2021 09:47:20</t>
  </si>
  <si>
    <t>L-424 AKTAŞ MARKET 35-18-L00424_9656061_56369802_56369802</t>
  </si>
  <si>
    <t>18.03.2021 08:53:00</t>
  </si>
  <si>
    <t>18.03.2021 10:24:57</t>
  </si>
  <si>
    <t>ANSIZCA TR-1 35-27-M00861_914598346_914598346</t>
  </si>
  <si>
    <t>18.03.2021 08:53:26</t>
  </si>
  <si>
    <t>18.03.2021 11:38:43</t>
  </si>
  <si>
    <t>ORUÇLAR TR-1 35-16-M00093_35-16-M00093_2361498</t>
  </si>
  <si>
    <t>18.03.2021 08:59:22</t>
  </si>
  <si>
    <t>18.03.2021 10:41:24</t>
  </si>
  <si>
    <t>18.03.2021 09:01:25</t>
  </si>
  <si>
    <t>18.03.2021 09:23:28</t>
  </si>
  <si>
    <t>K-618 35-04-K00618_35-04-K00618_2365113</t>
  </si>
  <si>
    <t>18.03.2021 09:01:27</t>
  </si>
  <si>
    <t>18.03.2021 15:35:54</t>
  </si>
  <si>
    <t>M-2896(YATIRIM REZERVE) 35-01-M02896_35-01-M02896_73034230</t>
  </si>
  <si>
    <t>18.03.2021 09:02:16</t>
  </si>
  <si>
    <t>18.03.2021 16:15:50</t>
  </si>
  <si>
    <t>KİPA DM 35-26-M00283_KİPA M09_2309263</t>
  </si>
  <si>
    <t>18.03.2021 09:02:30</t>
  </si>
  <si>
    <t>18.03.2021 12:05:46</t>
  </si>
  <si>
    <t>18.03.2021 09:03:22</t>
  </si>
  <si>
    <t>18.03.2021 17:06:14</t>
  </si>
  <si>
    <t>18.03.2021 09:03:35</t>
  </si>
  <si>
    <t>18.03.2021 19:16:29</t>
  </si>
  <si>
    <t>K-1745 35-01-K01745_911421000_911421000</t>
  </si>
  <si>
    <t>18.03.2021 09:05:33</t>
  </si>
  <si>
    <t>18.03.2021 10:39:36</t>
  </si>
  <si>
    <t>18.03.2021 09:06:57</t>
  </si>
  <si>
    <t>18.03.2021 11:23:18</t>
  </si>
  <si>
    <t>KARAHALİLLİ TR-1 35-20-L00350_DIREK TIPI TRAFO HUCRESI H01_2045631</t>
  </si>
  <si>
    <t>18.03.2021 09:08:00</t>
  </si>
  <si>
    <t>18.03.2021 18:18:00</t>
  </si>
  <si>
    <t>M-329 35-03-M00329_95000140016_95000140016</t>
  </si>
  <si>
    <t>18.03.2021 09:08:09</t>
  </si>
  <si>
    <t>18.03.2021 10:53:54</t>
  </si>
  <si>
    <t>RAHMİYE-2 SULAMA TR-13 45-72-M00377_45-72-M00377_2362702</t>
  </si>
  <si>
    <t>18.03.2021 09:08:52</t>
  </si>
  <si>
    <t>18.03.2021 13:44:23</t>
  </si>
  <si>
    <t>YEŞİLYURT TR-1 45-75-M00357_C_65512878_65512878</t>
  </si>
  <si>
    <t>18.03.2021 09:13:00</t>
  </si>
  <si>
    <t>18.03.2021 14:39:59</t>
  </si>
  <si>
    <t>MENEMEN TR-35 35-28-L00035_A E1b_5762382</t>
  </si>
  <si>
    <t>18.03.2021 09:14:05</t>
  </si>
  <si>
    <t>18.03.2021 11:36:17</t>
  </si>
  <si>
    <t>DİNDARLI TR-2 YEŞİLOVA 45-79-M00427_45-79-M00427_2363618</t>
  </si>
  <si>
    <t>18.03.2021 09:14:55</t>
  </si>
  <si>
    <t>18.03.2021 12:30:56</t>
  </si>
  <si>
    <t>TR-133 35-16-L00133_47570380_56353188_56353188</t>
  </si>
  <si>
    <t>18.03.2021 09:15:32</t>
  </si>
  <si>
    <t>18.03.2021 15:50:38</t>
  </si>
  <si>
    <t>K-3537 35-01-K03537_35-01-K03537_2371229</t>
  </si>
  <si>
    <t>18.03.2021 09:18:02</t>
  </si>
  <si>
    <t>18.03.2021 12:30:09</t>
  </si>
  <si>
    <t>L-289 DEMET AKBAĞ TRAFO 35-18-L00289_A_65602643_65602643</t>
  </si>
  <si>
    <t>18.03.2021 09:19:46</t>
  </si>
  <si>
    <t>18.03.2021 17:15:03</t>
  </si>
  <si>
    <t>18.03.2021 09:20:32</t>
  </si>
  <si>
    <t>18.03.2021 10:23:52</t>
  </si>
  <si>
    <t>18.03.2021 09:21:00</t>
  </si>
  <si>
    <t>18.03.2021 17:17:17</t>
  </si>
  <si>
    <t>L-289 DEMET AKBAĞ TRAFO 35-18-L00289_D_56370891_56370891</t>
  </si>
  <si>
    <t>18.03.2021 09:23:00</t>
  </si>
  <si>
    <t>18.03.2021 17:18:57</t>
  </si>
  <si>
    <t>BEYDERE TR 45-71-M00129_DIREK TIPI TRAFO HUCRESI H01_2074977</t>
  </si>
  <si>
    <t>18.03.2021 09:23:25</t>
  </si>
  <si>
    <t>18.03.2021 13:50:17</t>
  </si>
  <si>
    <t>TR-10 35-13-L00010_DM-2/TR-7 L03_76711612</t>
  </si>
  <si>
    <t>18.03.2021 09:24:35</t>
  </si>
  <si>
    <t>18.03.2021 09:39:00</t>
  </si>
  <si>
    <t>GÖRDES TR-17 45-75-M00408_G tr17a1_42660233</t>
  </si>
  <si>
    <t>18.03.2021 09:24:57</t>
  </si>
  <si>
    <t>18.03.2021 11:47:47</t>
  </si>
  <si>
    <t>18.03.2021 09:27:12</t>
  </si>
  <si>
    <t>18.03.2021 14:26:23</t>
  </si>
  <si>
    <t>TR-2/31 45-72-L00031_956500852_956500852</t>
  </si>
  <si>
    <t>18.03.2021 09:31:00</t>
  </si>
  <si>
    <t>18.03.2021 10:33:26</t>
  </si>
  <si>
    <t>SULTAN DM 35-25-M00121_DAĞITIM TRAFO SULTAN DM M08_72117232</t>
  </si>
  <si>
    <t>18.03.2021 09:31:46</t>
  </si>
  <si>
    <t>18.03.2021 11:51:00</t>
  </si>
  <si>
    <t>TR-8 35-13-L00008_DIREK TIPI TRAFO HUCRESI H01_2052190</t>
  </si>
  <si>
    <t>18.03.2021 09:31:55</t>
  </si>
  <si>
    <t>18.03.2021 16:36:32</t>
  </si>
  <si>
    <t>TR-1/15 45-72-M00015_49742758_56391673_56391673</t>
  </si>
  <si>
    <t>18.03.2021 09:35:11</t>
  </si>
  <si>
    <t>18.03.2021 11:14:05</t>
  </si>
  <si>
    <t>TATLIÇEŞME CÜCELER TR-1 45-77-L00205_45-77-L00205_2375230</t>
  </si>
  <si>
    <t>18.03.2021 09:41:00</t>
  </si>
  <si>
    <t>18.03.2021 11:06:29</t>
  </si>
  <si>
    <t>L-290 35-18-L00290_950456206_950456206</t>
  </si>
  <si>
    <t>18.03.2021 09:41:12</t>
  </si>
  <si>
    <t>18.03.2021 12:21:44</t>
  </si>
  <si>
    <t>TR- 17 45-74-M00017_C_56351962_56351962</t>
  </si>
  <si>
    <t>18.03.2021 09:48:57</t>
  </si>
  <si>
    <t>18.03.2021 16:23:35</t>
  </si>
  <si>
    <t>SARIGÖL DM 45-79-M00069_ULUDERBENT FİDERİ M16_2076611</t>
  </si>
  <si>
    <t>18.03.2021 09:52:37</t>
  </si>
  <si>
    <t>18.03.2021 15:32:59</t>
  </si>
  <si>
    <t>L-240 PTT TRAFO 35-18-L00240_950440681_950440681</t>
  </si>
  <si>
    <t>18.03.2021 09:54:42</t>
  </si>
  <si>
    <t>18.03.2021 11:34:26</t>
  </si>
  <si>
    <t>YENİFOÇA TR-53 35-23-M00053_B_56373854_56373854</t>
  </si>
  <si>
    <t>18.03.2021 09:56:07</t>
  </si>
  <si>
    <t>18.03.2021 10:48:42</t>
  </si>
  <si>
    <t>ÜRKMEZ M-23 35-25-M00157_956644389_956644389</t>
  </si>
  <si>
    <t>18.03.2021 10:00:05</t>
  </si>
  <si>
    <t>18.03.2021 14:05:54</t>
  </si>
  <si>
    <t>DM-2/TR-7 35-22-M00007_35-22-M00007_42464468</t>
  </si>
  <si>
    <t>18.03.2021 10:00:08</t>
  </si>
  <si>
    <t>18.03.2021 15:55:17</t>
  </si>
  <si>
    <t>18.03.2021 10:01:00</t>
  </si>
  <si>
    <t>18.03.2021 16:01:14</t>
  </si>
  <si>
    <t>KIRKAĞAÇ TR-1/8 45-76-M00029_KIRKAĞAÇ DM-M01 M01_72211030</t>
  </si>
  <si>
    <t>18.03.2021 10:01:11</t>
  </si>
  <si>
    <t>18.03.2021 11:26:01</t>
  </si>
  <si>
    <t>K-1657 35-02-K01657_F_56382073_56382073</t>
  </si>
  <si>
    <t>18.03.2021 10:04:00</t>
  </si>
  <si>
    <t>18.03.2021 11:16:40</t>
  </si>
  <si>
    <t>TİRE İM-DM-1 35-29-A00001_TOKİ M24_2313895</t>
  </si>
  <si>
    <t>18.03.2021 10:06:09</t>
  </si>
  <si>
    <t>18.03.2021 11:08:42</t>
  </si>
  <si>
    <t>L-379 35-18-L00379_950465039_950465039</t>
  </si>
  <si>
    <t>18.03.2021 10:06:29</t>
  </si>
  <si>
    <t>18.03.2021 21:17:11</t>
  </si>
  <si>
    <t>DM-2/15(BİTPAZARI) 45-71-M00122_953182533_953182533</t>
  </si>
  <si>
    <t>18.03.2021 10:07:12</t>
  </si>
  <si>
    <t>18.03.2021 12:45:46</t>
  </si>
  <si>
    <t>ÖMER HALİS DEMİR 45-82-M00493_D7/A DİREĞE ÇIKIŞ M03_72042923</t>
  </si>
  <si>
    <t>18.03.2021 10:08:00</t>
  </si>
  <si>
    <t>18.03.2021 10:55:30</t>
  </si>
  <si>
    <t>18.03.2021 10:09:00</t>
  </si>
  <si>
    <t>18.03.2021 16:58:25</t>
  </si>
  <si>
    <t>BIÇAKÇI OVACIK TR-4 35-15-L00083_B_56362108_56362108</t>
  </si>
  <si>
    <t>18.03.2021 10:09:13</t>
  </si>
  <si>
    <t>18.03.2021 12:46:46</t>
  </si>
  <si>
    <t>K-2007 35-01-K02007_35-01-K02007_2377128</t>
  </si>
  <si>
    <t>18.03.2021 10:09:45</t>
  </si>
  <si>
    <t>18.03.2021 10:45:14</t>
  </si>
  <si>
    <t>TR-52 35-19-L00052_956695110_956695110</t>
  </si>
  <si>
    <t>18.03.2021 10:10:00</t>
  </si>
  <si>
    <t>18.03.2021 18:49:32</t>
  </si>
  <si>
    <t>BAYINDIR İM 35-20-A00001_TİRE-2 M01_2312911</t>
  </si>
  <si>
    <t>18.03.2021 10:11:01</t>
  </si>
  <si>
    <t>18.03.2021 11:16:21</t>
  </si>
  <si>
    <t>K-967 35-02-K00967_10080758 A2B_5816998</t>
  </si>
  <si>
    <t>18.03.2021 10:11:09</t>
  </si>
  <si>
    <t>18.03.2021 11:39:58</t>
  </si>
  <si>
    <t>DM-3/17 35-19-M00017_948505343_948505343</t>
  </si>
  <si>
    <t>18.03.2021 10:12:36</t>
  </si>
  <si>
    <t>18.03.2021 12:11:23</t>
  </si>
  <si>
    <t>KURUCUOVA TR-7 35-15-L00248_DIREK TIPI TRAFO HUCRESI H01_2045432</t>
  </si>
  <si>
    <t>18.03.2021 10:13:08</t>
  </si>
  <si>
    <t>18.03.2021 14:38:32</t>
  </si>
  <si>
    <t>K-4629 35-04-K04629_B_56381993_56381993</t>
  </si>
  <si>
    <t>18.03.2021 10:13:10</t>
  </si>
  <si>
    <t>18.03.2021 14:21:19</t>
  </si>
  <si>
    <t>ULUDERBENT DM 45-73-M00491_SARIGÖL DM M07_66856545</t>
  </si>
  <si>
    <t>18.03.2021 10:13:43</t>
  </si>
  <si>
    <t>18.03.2021 15:40:33</t>
  </si>
  <si>
    <t>K-3515 35-02-K03515_K_56364824_56364824</t>
  </si>
  <si>
    <t>18.03.2021 10:14:24</t>
  </si>
  <si>
    <t>18.03.2021 10:49:15</t>
  </si>
  <si>
    <t>ÇINARDİBİ TR-4 35-20-M00046_10027473_56375971_56375971</t>
  </si>
  <si>
    <t>18.03.2021 10:14:45</t>
  </si>
  <si>
    <t>18.03.2021 14:03:32</t>
  </si>
  <si>
    <t>CENKYERİ TR-1 45-82-M00131_45-82-M00131_72195038</t>
  </si>
  <si>
    <t>18.03.2021 10:16:13</t>
  </si>
  <si>
    <t>18.03.2021 11:48:00</t>
  </si>
  <si>
    <t>L-84 35-18-L00532_10437604 TD5_5796966</t>
  </si>
  <si>
    <t>18.03.2021 10:17:59</t>
  </si>
  <si>
    <t>18.03.2021 11:51:57</t>
  </si>
  <si>
    <t>TR-26 35-13-L00026_C_56355831_56355831</t>
  </si>
  <si>
    <t>18.03.2021 10:18:25</t>
  </si>
  <si>
    <t>18.03.2021 11:42:00</t>
  </si>
  <si>
    <t>18.03.2021 10:19:00</t>
  </si>
  <si>
    <t>18.03.2021 11:16:35</t>
  </si>
  <si>
    <t>K-4717 35-02-K04717_99356862_99356862</t>
  </si>
  <si>
    <t>18.03.2021 10:20:14</t>
  </si>
  <si>
    <t>18.03.2021 13:09:14</t>
  </si>
  <si>
    <t>18.03.2021 10:20:15</t>
  </si>
  <si>
    <t>18.03.2021 12:13:53</t>
  </si>
  <si>
    <t>18.03.2021 10:21:00</t>
  </si>
  <si>
    <t>18.03.2021 11:49:39</t>
  </si>
  <si>
    <t>KUŞÇULAR TR-10 (OVAKAHVE) 35-19-M00222_8165373_56390014_56390014</t>
  </si>
  <si>
    <t>18.03.2021 19:28:00</t>
  </si>
  <si>
    <t>TEKELLER KÖYÜ TR-1 45-71-M01268_44415839_56399907_56399907</t>
  </si>
  <si>
    <t>18.03.2021 10:28:34</t>
  </si>
  <si>
    <t>18.03.2021 12:39:09</t>
  </si>
  <si>
    <t>BÜNYAN OSMANİYE TR-2 45-72-L00445_A_65509266_65509266</t>
  </si>
  <si>
    <t>18.03.2021 10:29:58</t>
  </si>
  <si>
    <t>18.03.2021 15:15:58</t>
  </si>
  <si>
    <t>K-4289 35-07-K04289_A_56377249_56377249</t>
  </si>
  <si>
    <t>18.03.2021 10:30:00</t>
  </si>
  <si>
    <t>18.03.2021 10:47:03</t>
  </si>
  <si>
    <t>MÜTEVELLİ KÖK 45-80-M00100_MÜTEVELLİ ŞEHİR-2(MÜTEVELLİ TR-5/TR-6/TR-7) M04_72196255</t>
  </si>
  <si>
    <t>18.03.2021 10:33:07</t>
  </si>
  <si>
    <t>18.03.2021 18:20:56</t>
  </si>
  <si>
    <t>L-128/1 35-18-L00603_95000586394_95000586394</t>
  </si>
  <si>
    <t>18.03.2021 10:33:30</t>
  </si>
  <si>
    <t>18.03.2021 18:48:53</t>
  </si>
  <si>
    <t>TR-56 TARIMSAL SULAMA 45-80-M01056_45-80-M01056_2375771</t>
  </si>
  <si>
    <t>18.03.2021 10:38:36</t>
  </si>
  <si>
    <t>18.03.2021 14:17:37</t>
  </si>
  <si>
    <t>18.03.2021 10:42:27</t>
  </si>
  <si>
    <t>18.03.2021 10:49:48</t>
  </si>
  <si>
    <t>KARAKÖY TR-1 45-83-L00295_DIREK TIPI TRAFO HUCRESI H01_2106738</t>
  </si>
  <si>
    <t>OG Direk Yıkılması</t>
  </si>
  <si>
    <t>18.03.2021 10:44:07</t>
  </si>
  <si>
    <t>18.03.2021 15:51:36</t>
  </si>
  <si>
    <t>18.03.2021 10:47:38</t>
  </si>
  <si>
    <t>18.03.2021 13:23:34</t>
  </si>
  <si>
    <t>18.03.2021 10:49:14</t>
  </si>
  <si>
    <t>18.03.2021 11:55:09</t>
  </si>
  <si>
    <t>ZEYTİNOVA TR-2 35-20-L00308_953701256_953701256</t>
  </si>
  <si>
    <t>18.03.2021 10:53:46</t>
  </si>
  <si>
    <t>18.03.2021 12:37:21</t>
  </si>
  <si>
    <t>18.03.2021 10:57:05</t>
  </si>
  <si>
    <t>18.03.2021 11:34:16</t>
  </si>
  <si>
    <t>KAVAKLIDERE TR-11 45-73-M00144_C_56400275_56400275</t>
  </si>
  <si>
    <t>18.03.2021 10:58:08</t>
  </si>
  <si>
    <t>18.03.2021 13:38:33</t>
  </si>
  <si>
    <t>TR-61 35-26-M00061_956624877_956624877</t>
  </si>
  <si>
    <t>18.03.2021 11:02:11</t>
  </si>
  <si>
    <t>18.03.2021 12:00:07</t>
  </si>
  <si>
    <t>DM-14/13-A 45-71-M01922_953208861_953208861</t>
  </si>
  <si>
    <t>18.03.2021 11:02:13</t>
  </si>
  <si>
    <t>18.03.2021 13:59:21</t>
  </si>
  <si>
    <t>18.03.2021 11:08:37</t>
  </si>
  <si>
    <t>18.03.2021 12:10:00</t>
  </si>
  <si>
    <t>TR-1/77 45-72-M00077_95000491879_95000491879</t>
  </si>
  <si>
    <t>18.03.2021 11:12:59</t>
  </si>
  <si>
    <t>18.03.2021 13:01:02</t>
  </si>
  <si>
    <t>ÇINARDİBİ TR-4 35-20-M00046_35-20-M00046_2371329</t>
  </si>
  <si>
    <t>18.03.2021 11:13:22</t>
  </si>
  <si>
    <t>18.03.2021 12:56:00</t>
  </si>
  <si>
    <t>M-2908 35-02-M02908_910144219_910144219</t>
  </si>
  <si>
    <t>18.03.2021 11:13:57</t>
  </si>
  <si>
    <t>18.03.2021 12:24:02</t>
  </si>
  <si>
    <t>DEĞİRMENDERE TR-5 35-22-M00201_955274095_955274095</t>
  </si>
  <si>
    <t>18.03.2021 11:14:23</t>
  </si>
  <si>
    <t>18.03.2021 12:52:45</t>
  </si>
  <si>
    <t>L-184 35-18-L00184_950437283_950437283</t>
  </si>
  <si>
    <t>18.03.2021 11:16:17</t>
  </si>
  <si>
    <t>18.03.2021 14:41:20</t>
  </si>
  <si>
    <t>YENİKÖY TR-1 35-22-M00276_955255577_955255577</t>
  </si>
  <si>
    <t>18.03.2021 11:21:11</t>
  </si>
  <si>
    <t>18.03.2021 15:21:17</t>
  </si>
  <si>
    <t>L-175 35-18-L00175_950437642_950437642</t>
  </si>
  <si>
    <t>18.03.2021 11:22:32</t>
  </si>
  <si>
    <t>18.03.2021 20:03:03</t>
  </si>
  <si>
    <t>BADEMLER DOĞA SİTESİ TR-8 35-14-M00149_BADEMLER DM M01_72143985</t>
  </si>
  <si>
    <t>18.03.2021 11:24:00</t>
  </si>
  <si>
    <t>18.03.2021 11:54:11</t>
  </si>
  <si>
    <t>K-941 35-02-K00941_9349235 d1b_5841209</t>
  </si>
  <si>
    <t>18.03.2021 11:28:34</t>
  </si>
  <si>
    <t>18.03.2021 12:09:47</t>
  </si>
  <si>
    <t>PAYAMLI M-2 35-25-M00177_956660884_956660884</t>
  </si>
  <si>
    <t>18.03.2021 11:28:43</t>
  </si>
  <si>
    <t>18.03.2021 16:26:11</t>
  </si>
  <si>
    <t>K-3696 35-02-K03696_A_56359157_56359157</t>
  </si>
  <si>
    <t>18.03.2021 11:28:44</t>
  </si>
  <si>
    <t>18.03.2021 12:24:42</t>
  </si>
  <si>
    <t>18.03.2021 11:36:59</t>
  </si>
  <si>
    <t>18.03.2021 11:47:20</t>
  </si>
  <si>
    <t>KİPA DM 35-26-M00283_PANCAR-5 (YAZIBAŞI-3) M08_2122327</t>
  </si>
  <si>
    <t>18.03.2021 11:37:55</t>
  </si>
  <si>
    <t>18.03.2021 11:46:39</t>
  </si>
  <si>
    <t>HELVACI TR-3 35-17-M00363_7819610_56393307_56393307</t>
  </si>
  <si>
    <t>18.03.2021 11:39:02</t>
  </si>
  <si>
    <t>18.03.2021 12:48:22</t>
  </si>
  <si>
    <t>DM-1/TR-1 (TARİŞ) 35-13-M00028_A A01_66427266</t>
  </si>
  <si>
    <t>18.03.2021 11:41:00</t>
  </si>
  <si>
    <t>18.03.2021 15:49:14</t>
  </si>
  <si>
    <t>K-3893 35-01-K03893_D_56362220_56362220</t>
  </si>
  <si>
    <t>18.03.2021 11:41:59</t>
  </si>
  <si>
    <t>18.03.2021 13:35:52</t>
  </si>
  <si>
    <t>L-111 OVACIK 35-18-L00111_950439335_950439335</t>
  </si>
  <si>
    <t>18.03.2021 11:45:00</t>
  </si>
  <si>
    <t>18.03.2021 13:16:14</t>
  </si>
  <si>
    <t>M-1406 35-01-M01406_35-01-M01406_2364768</t>
  </si>
  <si>
    <t>18.03.2021 11:53:00</t>
  </si>
  <si>
    <t>18.03.2021 12:26:26</t>
  </si>
  <si>
    <t>CENKYERİ TR-2 45-82-M00257_45-82-M00257_2371734</t>
  </si>
  <si>
    <t>18.03.2021 11:53:25</t>
  </si>
  <si>
    <t>18.03.2021 14:08:00</t>
  </si>
  <si>
    <t>DM-1/62 35-29-M00062_D D01b_61578161</t>
  </si>
  <si>
    <t>18.03.2021 11:55:00</t>
  </si>
  <si>
    <t>18.03.2021 12:24:56</t>
  </si>
  <si>
    <t>M-2466 35-04-M02466_912459062_912459062</t>
  </si>
  <si>
    <t>18.03.2021 11:57:11</t>
  </si>
  <si>
    <t>18.03.2021 13:00:03</t>
  </si>
  <si>
    <t>İĞDECİK KÖK 45-71-M00077_SULAMALAR M05_72234123</t>
  </si>
  <si>
    <t>18.03.2021 12:00:53</t>
  </si>
  <si>
    <t>18.03.2021 15:08:52</t>
  </si>
  <si>
    <t>MENDERES TR-2 35-32-M00002_946411880_946411880</t>
  </si>
  <si>
    <t>18.03.2021 12:01:00</t>
  </si>
  <si>
    <t>18.03.2021 13:42:27</t>
  </si>
  <si>
    <t>TEPECİK KÖPRÜ DM 35-14-M00332_SEFERİHİSAR İM M06_49833969</t>
  </si>
  <si>
    <t>18.03.2021 12:01:35</t>
  </si>
  <si>
    <t>18.03.2021 12:51:34</t>
  </si>
  <si>
    <t>MENEMEN TR-52 35-28-L00052_C_56362446_56362446</t>
  </si>
  <si>
    <t>18.03.2021 12:04:03</t>
  </si>
  <si>
    <t>18.03.2021 14:21:02</t>
  </si>
  <si>
    <t>TEPECİK KÖPRÜ DM 35-14-M00332_TAŞKENT DM-2 (DOĞANBEY-2 477 H.H. SAĞ DEVRE) M07_49833970</t>
  </si>
  <si>
    <t>18.03.2021 12:04:42</t>
  </si>
  <si>
    <t>18.03.2021 12:49:57</t>
  </si>
  <si>
    <t>K-3583 35-02-K03583_99734002_99734002</t>
  </si>
  <si>
    <t>18.03.2021 12:06:01</t>
  </si>
  <si>
    <t>18.03.2021 14:22:39</t>
  </si>
  <si>
    <t>M-1149 35-09-M01149_M-538 M07_47615744</t>
  </si>
  <si>
    <t>18.03.2021 12:07:12</t>
  </si>
  <si>
    <t>18.03.2021 13:20:28</t>
  </si>
  <si>
    <t>FIRINLI TR-4 35-20-L00093_955215647_955215647</t>
  </si>
  <si>
    <t>18.03.2021 12:12:08</t>
  </si>
  <si>
    <t>18.03.2021 13:50:01</t>
  </si>
  <si>
    <t>DM-2/16 (BİM KARŞISI) 45-71-M00112_944504269_944504269</t>
  </si>
  <si>
    <t>18.03.2021 12:15:21</t>
  </si>
  <si>
    <t>18.03.2021 13:17:07</t>
  </si>
  <si>
    <t>M-627 35-09-M00627_913503385_913503385</t>
  </si>
  <si>
    <t>18.03.2021 12:17:39</t>
  </si>
  <si>
    <t>18.03.2021 14:13:11</t>
  </si>
  <si>
    <t>K-3184 35-04-K03184_912606706_912606706</t>
  </si>
  <si>
    <t>18.03.2021 12:17:57</t>
  </si>
  <si>
    <t>18.03.2021 14:30:36</t>
  </si>
  <si>
    <t>RADAR KÖK 35-21-M00006_RADAR M02_72199828</t>
  </si>
  <si>
    <t>18.03.2021 12:20:24</t>
  </si>
  <si>
    <t>18.03.2021 14:31:11</t>
  </si>
  <si>
    <t>CEVİZALAN TR-2 35-15-L01027_B_56361666_56361666</t>
  </si>
  <si>
    <t>18.03.2021 12:28:08</t>
  </si>
  <si>
    <t>18.03.2021 18:56:11</t>
  </si>
  <si>
    <t>18.03.2021 12:30:02</t>
  </si>
  <si>
    <t>18.03.2021 12:42:46</t>
  </si>
  <si>
    <t>18.03.2021 12:30:23</t>
  </si>
  <si>
    <t>18.03.2021 13:52:20</t>
  </si>
  <si>
    <t>PİRENTEPE TR-1 35-22-M00270_35-22-M00270_2356894</t>
  </si>
  <si>
    <t>18.03.2021 12:32:01</t>
  </si>
  <si>
    <t>18.03.2021 13:06:10</t>
  </si>
  <si>
    <t>PANCAR TR-1 35-26-M00892_35-26-M00892_2364279</t>
  </si>
  <si>
    <t>18.03.2021 12:35:42</t>
  </si>
  <si>
    <t>18.03.2021 12:49:11</t>
  </si>
  <si>
    <t>BAYINDIR İM 35-20-A00001_TR-A (15.8) L03_2309885</t>
  </si>
  <si>
    <t>18.03.2021 12:38:02</t>
  </si>
  <si>
    <t>18.03.2021 12:47:07</t>
  </si>
  <si>
    <t>AKÇAALAN YEDİEVLER TR-5 35-22-M00844__72374136_72374136</t>
  </si>
  <si>
    <t>18.03.2021 12:38:15</t>
  </si>
  <si>
    <t>18.03.2021 14:09:42</t>
  </si>
  <si>
    <t>DAZYURT TR-1 45-71-M01738_43165497_56387820_56387820</t>
  </si>
  <si>
    <t>18.03.2021 12:43:43</t>
  </si>
  <si>
    <t>18.03.2021 22:51:57</t>
  </si>
  <si>
    <t>MURADİYE TR 2/A 45-71-M00201_953220953_953220953</t>
  </si>
  <si>
    <t>18.03.2021 12:46:12</t>
  </si>
  <si>
    <t>18.03.2021 15:13:38</t>
  </si>
  <si>
    <t>SULUDERE TR-9 CEVİZDALLARI 35-31-L00084_35-31-L00084_2363472</t>
  </si>
  <si>
    <t>18.03.2021 12:48:15</t>
  </si>
  <si>
    <t>18.03.2021 15:27:46</t>
  </si>
  <si>
    <t>PANCAR TR-6 35-26-M00903_35-26-M00903_66216105</t>
  </si>
  <si>
    <t>18.03.2021 12:53:00</t>
  </si>
  <si>
    <t>18.03.2021 14:38:00</t>
  </si>
  <si>
    <t>TATLIÇEŞME CÜCELER TR-1 45-77-L00205_A_56384695_56384695</t>
  </si>
  <si>
    <t>18.03.2021 12:54:45</t>
  </si>
  <si>
    <t>18.03.2021 13:33:22</t>
  </si>
  <si>
    <t>TR-119 GÜNEŞ SANAYİ 35-26-L00041__56359031_56359031</t>
  </si>
  <si>
    <t>18.03.2021 12:58:00</t>
  </si>
  <si>
    <t>18.03.2021 13:56:07</t>
  </si>
  <si>
    <t>K-3071 35-03-K03071_910748526_910748526</t>
  </si>
  <si>
    <t>18.03.2021 13:02:32</t>
  </si>
  <si>
    <t>18.03.2021 14:54:33</t>
  </si>
  <si>
    <t>18.03.2021 13:04:00</t>
  </si>
  <si>
    <t>18.03.2021 15:39:48</t>
  </si>
  <si>
    <t>YENİÇİFTLİK KÖK 35-20-L00373_ L02_2075098</t>
  </si>
  <si>
    <t>18.03.2021 13:08:00</t>
  </si>
  <si>
    <t>18.03.2021 14:50:18</t>
  </si>
  <si>
    <t>DUMANLAR KÖK 45-81-M00044_ZIRMANLAR M05_72038348</t>
  </si>
  <si>
    <t>18.03.2021 13:10:18</t>
  </si>
  <si>
    <t>18.03.2021 14:43:28</t>
  </si>
  <si>
    <t>K-3869 35-02-K03869_C_56365147_56365147</t>
  </si>
  <si>
    <t>18.03.2021 13:10:57</t>
  </si>
  <si>
    <t>18.03.2021 13:58:13</t>
  </si>
  <si>
    <t>M-2873 35-04-M02873_35-04-M02873_76972142</t>
  </si>
  <si>
    <t>18.03.2021 15:48:47</t>
  </si>
  <si>
    <t>18.03.2021 13:17:32</t>
  </si>
  <si>
    <t>18.03.2021 16:29:06</t>
  </si>
  <si>
    <t>SUBATAN TR-5 35-15-L00340_A_56354119_56354119</t>
  </si>
  <si>
    <t>18.03.2021 13:19:05</t>
  </si>
  <si>
    <t>18.03.2021 16:52:21</t>
  </si>
  <si>
    <t>K-847 35-01-K00847_910667896_910667896</t>
  </si>
  <si>
    <t>18.03.2021 13:19:14</t>
  </si>
  <si>
    <t>18.03.2021 16:37:22</t>
  </si>
  <si>
    <t>18.03.2021 13:21:54</t>
  </si>
  <si>
    <t>18.03.2021 14:43:49</t>
  </si>
  <si>
    <t>18.03.2021 13:29:23</t>
  </si>
  <si>
    <t>18.03.2021 15:53:47</t>
  </si>
  <si>
    <t>MEHMET  VERGİ VE ARK. T-SULAMA GRB. 35-13-L00108_DIREK TIPI TRAFO HUCRESI H01_2042151</t>
  </si>
  <si>
    <t>18.03.2021 13:31:21</t>
  </si>
  <si>
    <t>18.03.2021 14:34:28</t>
  </si>
  <si>
    <t>TR-83 35-30-L00083_955293217_955293217</t>
  </si>
  <si>
    <t>18.03.2021 13:34:12</t>
  </si>
  <si>
    <t>18.03.2021 15:52:08</t>
  </si>
  <si>
    <t>L-284 İMAMOĞLU TRAFO 35-18-L00284_950459263_950459263</t>
  </si>
  <si>
    <t>18.03.2021 13:48:47</t>
  </si>
  <si>
    <t>18.03.2021 15:14:42</t>
  </si>
  <si>
    <t>GÜRÇEŞME İM 35-03-A00001_AKADEMİ K05_2036879</t>
  </si>
  <si>
    <t>18.03.2021 13:52:46</t>
  </si>
  <si>
    <t>18.03.2021 14:28:54</t>
  </si>
  <si>
    <t>SART TR-10 45-78-M00183_49315773_56384951_56384951</t>
  </si>
  <si>
    <t>18.03.2021 13:55:52</t>
  </si>
  <si>
    <t>18.03.2021 14:34:00</t>
  </si>
  <si>
    <t>MESCİTLİ DM 35-15-L00904_MESCİTLİ L05_72321000</t>
  </si>
  <si>
    <t>18.03.2021 14:02:25</t>
  </si>
  <si>
    <t>18.03.2021 15:15:41</t>
  </si>
  <si>
    <t>BAŞPINAR KÖK 45-76-L00001_ALİ FAKI-BOSTANCI L02_72214040</t>
  </si>
  <si>
    <t>18.03.2021 14:03:07</t>
  </si>
  <si>
    <t>18.03.2021 14:29:43</t>
  </si>
  <si>
    <t>_A_56363528_56363528</t>
  </si>
  <si>
    <t>18.03.2021 14:05:00</t>
  </si>
  <si>
    <t>18.03.2021 15:45:12</t>
  </si>
  <si>
    <t>K-845 35-01-K00845_A_56370070_56370070</t>
  </si>
  <si>
    <t>18.03.2021 14:07:45</t>
  </si>
  <si>
    <t>18.03.2021 15:35:47</t>
  </si>
  <si>
    <t>18.03.2021 14:08:33</t>
  </si>
  <si>
    <t>18.03.2021 15:37:59</t>
  </si>
  <si>
    <t>L-518 OVACIK 35-18-L00518_A_56393133_56393133</t>
  </si>
  <si>
    <t>18.03.2021 14:10:00</t>
  </si>
  <si>
    <t>18.03.2021 16:22:25</t>
  </si>
  <si>
    <t>18.03.2021 14:10:55</t>
  </si>
  <si>
    <t>18.03.2021 14:32:52</t>
  </si>
  <si>
    <t>L-100 BELKENT 35-18-L00100_950442260_950442260</t>
  </si>
  <si>
    <t>18.03.2021 14:13:40</t>
  </si>
  <si>
    <t>18.03.2021 20:43:28</t>
  </si>
  <si>
    <t>TR-2 GÖLCÜKLER 35-22-M00002_961505425_961505425</t>
  </si>
  <si>
    <t>18.03.2021 14:18:24</t>
  </si>
  <si>
    <t>18.03.2021 16:48:14</t>
  </si>
  <si>
    <t>TİRE TR-8 35-29-L00008_950335196_950335196</t>
  </si>
  <si>
    <t>18.03.2021 14:18:31</t>
  </si>
  <si>
    <t>18.03.2021 14:48:00</t>
  </si>
  <si>
    <t>K-3280 35-08-K03280_912424037_912424037</t>
  </si>
  <si>
    <t>18.03.2021 14:20:40</t>
  </si>
  <si>
    <t>18.03.2021 17:56:59</t>
  </si>
  <si>
    <t>K-2979 35-02-K02979_G_56376149_56376149</t>
  </si>
  <si>
    <t>18.03.2021 14:22:00</t>
  </si>
  <si>
    <t>18.03.2021 14:48:45</t>
  </si>
  <si>
    <t>18.03.2021 14:22:52</t>
  </si>
  <si>
    <t>18.03.2021 17:18:00</t>
  </si>
  <si>
    <t>KAVAKLIDERE TR-14 45-73-M00317_45-73-M00317_2368900</t>
  </si>
  <si>
    <t>18.03.2021 14:25:00</t>
  </si>
  <si>
    <t>18.03.2021 14:38:55</t>
  </si>
  <si>
    <t>TR-23 35-27-M00023_912730800_912730800</t>
  </si>
  <si>
    <t>18.03.2021 14:27:12</t>
  </si>
  <si>
    <t>18.03.2021 16:41:44</t>
  </si>
  <si>
    <t>K-1790 35-01-K01790_K-3880 K02_2118817</t>
  </si>
  <si>
    <t>18.03.2021 14:29:00</t>
  </si>
  <si>
    <t>18.03.2021 14:46:48</t>
  </si>
  <si>
    <t>18.03.2021 14:30:30</t>
  </si>
  <si>
    <t>18.03.2021 14:36:34</t>
  </si>
  <si>
    <t>AHMETLİ TR-2 45-84-L00002_C C2_5975176</t>
  </si>
  <si>
    <t>18.03.2021 14:32:01</t>
  </si>
  <si>
    <t>18.03.2021 15:43:53</t>
  </si>
  <si>
    <t>PAŞAKÖY TR-6 45-80-M00168_45-80-M00168_2372072</t>
  </si>
  <si>
    <t>18.03.2021 14:32:42</t>
  </si>
  <si>
    <t>18.03.2021 15:01:00</t>
  </si>
  <si>
    <t>L-295 35-18-L00295_950462473_950462473</t>
  </si>
  <si>
    <t>18.03.2021 14:33:38</t>
  </si>
  <si>
    <t>18.03.2021 19:37:18</t>
  </si>
  <si>
    <t>TR-166 35-26-M00166_D d03_5905588</t>
  </si>
  <si>
    <t>18.03.2021 14:40:09</t>
  </si>
  <si>
    <t>18.03.2021 18:56:42</t>
  </si>
  <si>
    <t>SASKO SİTESİ TR-1 35-21-L00211_953364097_953364097</t>
  </si>
  <si>
    <t>18.03.2021 14:51:55</t>
  </si>
  <si>
    <t>18.03.2021 17:40:18</t>
  </si>
  <si>
    <t>K-2980 35-01-K02980_911369732_911369732</t>
  </si>
  <si>
    <t>18.03.2021 14:57:51</t>
  </si>
  <si>
    <t>18.03.2021 17:00:01</t>
  </si>
  <si>
    <t>TR-87 MENTEŞ KAVŞAĞI 35-19-L00087_915158203_915158203</t>
  </si>
  <si>
    <t>18.03.2021 15:04:53</t>
  </si>
  <si>
    <t>18.03.2021 21:56:52</t>
  </si>
  <si>
    <t>K-1074 35-01-K01074_911380545_911380545</t>
  </si>
  <si>
    <t>18.03.2021 15:08:59</t>
  </si>
  <si>
    <t>18.03.2021 18:59:04</t>
  </si>
  <si>
    <t>TR-338 35-19-L00372_956668009_956668009</t>
  </si>
  <si>
    <t>18.03.2021 15:09:55</t>
  </si>
  <si>
    <t>18.03.2021 18:51:53</t>
  </si>
  <si>
    <t>L-272 35-18-L00272_11050587 d1b_5949230</t>
  </si>
  <si>
    <t>18.03.2021 15:11:22</t>
  </si>
  <si>
    <t>18.03.2021 17:42:57</t>
  </si>
  <si>
    <t>18.03.2021 15:14:59</t>
  </si>
  <si>
    <t>18.03.2021 18:57:51</t>
  </si>
  <si>
    <t>K-3184 35-04-K03184_912515490_912515490</t>
  </si>
  <si>
    <t>18.03.2021 15:16:50</t>
  </si>
  <si>
    <t>18.03.2021 20:05:12</t>
  </si>
  <si>
    <t>YENİ FOÇA TR-2 35-23-M00002_950414278_950414278</t>
  </si>
  <si>
    <t>18.03.2021 15:22:44</t>
  </si>
  <si>
    <t>18.03.2021 16:13:45</t>
  </si>
  <si>
    <t>KAPANCI KÖK 45-78-L00229_HASALAN L02_2108490</t>
  </si>
  <si>
    <t>18.03.2021 15:24:32</t>
  </si>
  <si>
    <t>18.03.2021 15:25:12</t>
  </si>
  <si>
    <t>18.03.2021 15:28:11</t>
  </si>
  <si>
    <t>18.03.2021 17:39:40</t>
  </si>
  <si>
    <t>YENİ ŞAKRAN TR-3 35-17-M00203__72371878_72371878</t>
  </si>
  <si>
    <t>18.03.2021 15:33:12</t>
  </si>
  <si>
    <t>18.03.2021 17:50:38</t>
  </si>
  <si>
    <t>TR-1 5/2 35-20-L00368_953704378_953704378</t>
  </si>
  <si>
    <t>18.03.2021 15:34:38</t>
  </si>
  <si>
    <t>18.03.2021 18:44:35</t>
  </si>
  <si>
    <t>ŞEREMET KÖYÜ CAVUR MAH. 45-77-M00064_45-77-M00064_2347814</t>
  </si>
  <si>
    <t>18.03.2021 15:37:02</t>
  </si>
  <si>
    <t>18.03.2021 17:36:50</t>
  </si>
  <si>
    <t>YENİFOÇA TR-51 35-23-M00051_950420870_950420870</t>
  </si>
  <si>
    <t>18.03.2021 15:41:16</t>
  </si>
  <si>
    <t>18.03.2021 17:01:11</t>
  </si>
  <si>
    <t>KARAYAĞCI TR-1 45-75-M00195_945616402_945616402</t>
  </si>
  <si>
    <t>18.03.2021 15:48:03</t>
  </si>
  <si>
    <t>18.03.2021 17:05:30</t>
  </si>
  <si>
    <t>GÜLKENT TR-5 35-30-M00228_955308294_955308294</t>
  </si>
  <si>
    <t>18.03.2021 15:52:36</t>
  </si>
  <si>
    <t>18.03.2021 17:39:50</t>
  </si>
  <si>
    <t>18.03.2021 15:54:57</t>
  </si>
  <si>
    <t>18.03.2021 22:31:37</t>
  </si>
  <si>
    <t>ALİBEYLİ DM 45-80-M00064_ALİBEYLİ ŞEHİR-1 M07_72190769</t>
  </si>
  <si>
    <t>18.03.2021 15:57:42</t>
  </si>
  <si>
    <t>18.03.2021 16:42:00</t>
  </si>
  <si>
    <t>18.03.2021 16:01:50</t>
  </si>
  <si>
    <t>18.03.2021 18:12:54</t>
  </si>
  <si>
    <t>KOZAKLI TR-1 45-86-M00093_DIREK TIPI TRAFO HUCRESI H01_2082499</t>
  </si>
  <si>
    <t>18.03.2021 16:04:25</t>
  </si>
  <si>
    <t>18.03.2021 17:04:14</t>
  </si>
  <si>
    <t>ÇAPAKLI TR-1 45-78-M00445_49250633_56406060_56406060</t>
  </si>
  <si>
    <t>18.03.2021 16:10:29</t>
  </si>
  <si>
    <t>18.03.2021 17:04:44</t>
  </si>
  <si>
    <t>URUZLAR TR-1 45-82-M00165_DIREK TIPI TRAFO HUCRESI H01_2090770</t>
  </si>
  <si>
    <t>18.03.2021 16:15:30</t>
  </si>
  <si>
    <t>18.03.2021 20:44:55</t>
  </si>
  <si>
    <t>EBSO TM 35-09-A00001_KUŞ CENNETİ M22_2314258</t>
  </si>
  <si>
    <t>18.03.2021 16:16:52</t>
  </si>
  <si>
    <t>18.03.2021 16:40:12</t>
  </si>
  <si>
    <t>TR-3 35-13-L00003__72538713_72538713</t>
  </si>
  <si>
    <t>18.03.2021 16:21:20</t>
  </si>
  <si>
    <t>18.03.2021 16:51:41</t>
  </si>
  <si>
    <t>TR-34 35-30-L00034_955323991_955323991</t>
  </si>
  <si>
    <t>18.03.2021 16:24:09</t>
  </si>
  <si>
    <t>18.03.2021 18:29:14</t>
  </si>
  <si>
    <t>BADEMLİ TR-11 35-15-L01047_950405656_950405656</t>
  </si>
  <si>
    <t>18.03.2021 16:28:24</t>
  </si>
  <si>
    <t>18.03.2021 19:34:43</t>
  </si>
  <si>
    <t>ARKACILAR TR-1 35-31-L00037_956596427_956596427</t>
  </si>
  <si>
    <t>18.03.2021 16:31:23</t>
  </si>
  <si>
    <t>18.03.2021 17:16:09</t>
  </si>
  <si>
    <t>TR-93 45-78-L00093_953247647_953247647</t>
  </si>
  <si>
    <t>18.03.2021 16:32:29</t>
  </si>
  <si>
    <t>18.03.2021 18:02:37</t>
  </si>
  <si>
    <t>M-2896(YATIRIM REZERVE) 35-01-M02896_910292596_910292596</t>
  </si>
  <si>
    <t>18.03.2021 16:33:14</t>
  </si>
  <si>
    <t>18.03.2021 17:37:42</t>
  </si>
  <si>
    <t>M-2326 35-04-M02326_954698099_954698099</t>
  </si>
  <si>
    <t>18.03.2021 16:34:12</t>
  </si>
  <si>
    <t>18.03.2021 22:06:21</t>
  </si>
  <si>
    <t>AKHİSAR İM 45-72-A00001_TR-1/43 M13_2057347</t>
  </si>
  <si>
    <t>18.03.2021 16:38:07</t>
  </si>
  <si>
    <t>18.03.2021 17:04:00</t>
  </si>
  <si>
    <t>18.03.2021 16:40:00</t>
  </si>
  <si>
    <t>18.03.2021 18:25:36</t>
  </si>
  <si>
    <t>ATAKÖY OVA TR-1 35-22-M00182_95000627268_95000627268</t>
  </si>
  <si>
    <t>18.03.2021 16:40:28</t>
  </si>
  <si>
    <t>18.03.2021 17:39:48</t>
  </si>
  <si>
    <t>EĞRİDERE MERKEZ TR-1 35-32-L00043_946408768_946408768</t>
  </si>
  <si>
    <t>18.03.2021 16:44:00</t>
  </si>
  <si>
    <t>18.03.2021 18:46:04</t>
  </si>
  <si>
    <t>MURADİYE TR-3 KÖPRÜYANI 45-71-M00254_953221241_953221241</t>
  </si>
  <si>
    <t>18.03.2021 16:46:23</t>
  </si>
  <si>
    <t>18.03.2021 19:51:14</t>
  </si>
  <si>
    <t>KUŞÇULAR TR-11(KASABA EVLERİ) 35-19-M00264_DAĞITIM TRAFOSU M03_72144676</t>
  </si>
  <si>
    <t>18.03.2021 16:48:06</t>
  </si>
  <si>
    <t>18.03.2021 20:29:59</t>
  </si>
  <si>
    <t>18.03.2021 16:50:32</t>
  </si>
  <si>
    <t>KAPANCI KÖK 45-78-L00229_HatBaşıAyırıcı_53139370 L02_53139370</t>
  </si>
  <si>
    <t>18.03.2021 16:58:00</t>
  </si>
  <si>
    <t>18.03.2021 20:55:21</t>
  </si>
  <si>
    <t>ÖRENCİK TR-3 45-73-M00553_A_56386605_56386605</t>
  </si>
  <si>
    <t>18.03.2021 17:01:57</t>
  </si>
  <si>
    <t>18.03.2021 20:12:47</t>
  </si>
  <si>
    <t>ÜŞÜMÜŞ TR-1 45-74-M00243_A_56387065_56387065</t>
  </si>
  <si>
    <t>18.03.2021 17:06:38</t>
  </si>
  <si>
    <t>18.03.2021 20:10:46</t>
  </si>
  <si>
    <t>ÖRENCİK TR-3 35-31-L00455__72373923_72373923</t>
  </si>
  <si>
    <t>18.03.2021 17:10:14</t>
  </si>
  <si>
    <t>18.03.2021 18:19:10</t>
  </si>
  <si>
    <t>K-2919 35-03-K02919_913487393_913487393</t>
  </si>
  <si>
    <t>18.03.2021 17:13:01</t>
  </si>
  <si>
    <t>18.03.2021 18:52:49</t>
  </si>
  <si>
    <t>K-3648 35-01-K03648_914997089_914997089</t>
  </si>
  <si>
    <t>18.03.2021 17:15:05</t>
  </si>
  <si>
    <t>18.03.2021 19:38:02</t>
  </si>
  <si>
    <t>M-1193 35-02-M01193_99786168_99786168</t>
  </si>
  <si>
    <t>18.03.2021 17:16:34</t>
  </si>
  <si>
    <t>18.03.2021 18:38:27</t>
  </si>
  <si>
    <t>ÇARIKKARALAR TR-1 45-73-M01075_B_56403451_56403451</t>
  </si>
  <si>
    <t>18.03.2021 17:17:31</t>
  </si>
  <si>
    <t>18.03.2021 22:24:08</t>
  </si>
  <si>
    <t>ŞAMAR TR-1 45-71-M01445_B_56399576_56399576</t>
  </si>
  <si>
    <t>18.03.2021 17:31:00</t>
  </si>
  <si>
    <t>18.03.2021 22:23:59</t>
  </si>
  <si>
    <t>TR-151 35-16-L00151_953335323_953335323</t>
  </si>
  <si>
    <t>18.03.2021 17:33:38</t>
  </si>
  <si>
    <t>18.03.2021 20:04:40</t>
  </si>
  <si>
    <t>TR-4 (M-704) 35-30-M00704_955298335_955298335</t>
  </si>
  <si>
    <t>18.03.2021 17:33:58</t>
  </si>
  <si>
    <t>18.03.2021 18:47:41</t>
  </si>
  <si>
    <t>DOĞANAY KÖK 35-26-M01060_AKOVA SÜT M05_65924146</t>
  </si>
  <si>
    <t>18.03.2021 17:34:45</t>
  </si>
  <si>
    <t>18.03.2021 19:49:08</t>
  </si>
  <si>
    <t>18.03.2021 17:35:00</t>
  </si>
  <si>
    <t>18.03.2021 20:26:18</t>
  </si>
  <si>
    <t>18.03.2021 17:40:28</t>
  </si>
  <si>
    <t>18.03.2021 22:42:20</t>
  </si>
  <si>
    <t>18.03.2021 17:41:57</t>
  </si>
  <si>
    <t>18.03.2021 18:50:12</t>
  </si>
  <si>
    <t>ORTAKÖY TR-1 35-29-L00217_35-29-L00217_2370576</t>
  </si>
  <si>
    <t>18.03.2021 17:45:23</t>
  </si>
  <si>
    <t>18.03.2021 18:21:56</t>
  </si>
  <si>
    <t>TR-1/67 45-72-M00067_DIREK TIPI TRAFO HUCRESI H01_2105615</t>
  </si>
  <si>
    <t>18.03.2021 17:48:18</t>
  </si>
  <si>
    <t>18.03.2021 19:05:20</t>
  </si>
  <si>
    <t>K-3537 35-01-K03537_910441760_910441760</t>
  </si>
  <si>
    <t>18.03.2021 17:50:03</t>
  </si>
  <si>
    <t>18.03.2021 21:44:21</t>
  </si>
  <si>
    <t>SARIPINAR TR-9 45-73-M00584_945655174_945655174</t>
  </si>
  <si>
    <t>18.03.2021 17:55:11</t>
  </si>
  <si>
    <t>18.03.2021 21:05:32</t>
  </si>
  <si>
    <t>HALK EĞİTİMCİLER TR-1 35-30-M00341_955308913_955308913</t>
  </si>
  <si>
    <t>18.03.2021 18:04:07</t>
  </si>
  <si>
    <t>18.03.2021 22:45:49</t>
  </si>
  <si>
    <t>M-1921 35-02-M01921_966528872_966528872</t>
  </si>
  <si>
    <t>18.03.2021 18:04:22</t>
  </si>
  <si>
    <t>18.03.2021 21:29:28</t>
  </si>
  <si>
    <t>K-492 35-01-K00492_911152315_911152315</t>
  </si>
  <si>
    <t>18.03.2021 18:08:28</t>
  </si>
  <si>
    <t>18.03.2021 22:33:20</t>
  </si>
  <si>
    <t>GÖLMARMARA TR-15 45-85-L00015_945466017_945466017</t>
  </si>
  <si>
    <t>18.03.2021 18:16:47</t>
  </si>
  <si>
    <t>18.03.2021 20:09:37</t>
  </si>
  <si>
    <t>L-296 35-18-L00296_95000554240_95000554240</t>
  </si>
  <si>
    <t>18.03.2021 18:17:11</t>
  </si>
  <si>
    <t>18.03.2021 20:45:38</t>
  </si>
  <si>
    <t>18.03.2021 18:17:41</t>
  </si>
  <si>
    <t>18.03.2021 19:27:58</t>
  </si>
  <si>
    <t>K-3696 35-02-K03696_914593719_914593719</t>
  </si>
  <si>
    <t>18.03.2021 18:20:07</t>
  </si>
  <si>
    <t>18.03.2021 19:17:42</t>
  </si>
  <si>
    <t>M-2738(YATIRIM REZERVE) 35-02-M02738_965965117_965965117</t>
  </si>
  <si>
    <t>18.03.2021 18:20:44</t>
  </si>
  <si>
    <t>18.03.2021 19:45:58</t>
  </si>
  <si>
    <t>L-297 35-18-L00297_950204978_950204978</t>
  </si>
  <si>
    <t>18.03.2021 18:22:01</t>
  </si>
  <si>
    <t>18.03.2021 20:00:25</t>
  </si>
  <si>
    <t>18.03.2021 18:30:55</t>
  </si>
  <si>
    <t>18.03.2021 18:53:00</t>
  </si>
  <si>
    <t>DM-1/51 35-29-M00051_950345589_950345589</t>
  </si>
  <si>
    <t>18.03.2021 18:33:50</t>
  </si>
  <si>
    <t>18.03.2021 19:49:19</t>
  </si>
  <si>
    <t>M-201(DM-2/1) 35-09-M00201_M-200 M01_42989096</t>
  </si>
  <si>
    <t>18.03.2021 18:42:15</t>
  </si>
  <si>
    <t>18.03.2021 19:46:32</t>
  </si>
  <si>
    <t>MURADİYE DM-4/12-A (DİREK TR-1) 45-71-M01872_A_56384730_56384730</t>
  </si>
  <si>
    <t>18.03.2021 18:47:18</t>
  </si>
  <si>
    <t>18.03.2021 20:50:32</t>
  </si>
  <si>
    <t>M-1280 35-02-M01280_B_56366744_56366744</t>
  </si>
  <si>
    <t>19.03.2021 02:41:54</t>
  </si>
  <si>
    <t>YAĞCILLI TR-3 45-82-M00329_945539113_945539113</t>
  </si>
  <si>
    <t>18.03.2021 18:48:47</t>
  </si>
  <si>
    <t>18.03.2021 23:23:51</t>
  </si>
  <si>
    <t>K-2472 35-04-K02472_99372872_99372872</t>
  </si>
  <si>
    <t>18.03.2021 18:51:21</t>
  </si>
  <si>
    <t>18.03.2021 21:55:26</t>
  </si>
  <si>
    <t>K-2985 35-01-K02985_911355231_911355231</t>
  </si>
  <si>
    <t>18.03.2021 18:51:42</t>
  </si>
  <si>
    <t>18.03.2021 21:08:18</t>
  </si>
  <si>
    <t>YENİFOÇA TR-37 35-23-M00037_950418739_950418739</t>
  </si>
  <si>
    <t>18.03.2021 18:57:12</t>
  </si>
  <si>
    <t>18.03.2021 20:22:03</t>
  </si>
  <si>
    <t>ULACIK TR-1 45-74-M00167_945594011_945594011</t>
  </si>
  <si>
    <t>18.03.2021 18:57:45</t>
  </si>
  <si>
    <t>18.03.2021 22:03:01</t>
  </si>
  <si>
    <t>EMİRALEM TR-8 35-28-M00231_953395428_953395428</t>
  </si>
  <si>
    <t>18.03.2021 18:58:33</t>
  </si>
  <si>
    <t>19.03.2021 10:05:07</t>
  </si>
  <si>
    <t>KAPANCI KÖK 45-78-L00229_HASALAN L02_2328992</t>
  </si>
  <si>
    <t>18.03.2021 19:05:08</t>
  </si>
  <si>
    <t>18.03.2021 20:16:30</t>
  </si>
  <si>
    <t>M-1537 35-01-M01537_C_56377938_56377938</t>
  </si>
  <si>
    <t>18.03.2021 19:09:52</t>
  </si>
  <si>
    <t>18.03.2021 23:20:35</t>
  </si>
  <si>
    <t>K-967 35-02-K00967_A_56362322_56362322</t>
  </si>
  <si>
    <t>18.03.2021 19:13:34</t>
  </si>
  <si>
    <t>18.03.2021 20:33:08</t>
  </si>
  <si>
    <t>M-1422 35-01-M01422_B b1_5893249</t>
  </si>
  <si>
    <t>18.03.2021 19:19:48</t>
  </si>
  <si>
    <t>18.03.2021 21:38:37</t>
  </si>
  <si>
    <t>DALGIR TR-1 45-75-M00152_A_56394290_56394290</t>
  </si>
  <si>
    <t>18.03.2021 19:23:54</t>
  </si>
  <si>
    <t>18.03.2021 20:48:40</t>
  </si>
  <si>
    <t>ÇAMLIBEL TR-1 35-20-L00351_ H_61277859</t>
  </si>
  <si>
    <t>18.03.2021 19:24:06</t>
  </si>
  <si>
    <t>18.03.2021 20:47:27</t>
  </si>
  <si>
    <t>BÜNYAN OSMANİYE TR-2 45-72-L00445_956517701_956517701</t>
  </si>
  <si>
    <t>18.03.2021 19:26:11</t>
  </si>
  <si>
    <t>18.03.2021 21:24:48</t>
  </si>
  <si>
    <t>M-968 35-03-M00968_911390489_911390489</t>
  </si>
  <si>
    <t>18.03.2021 19:32:26</t>
  </si>
  <si>
    <t>18.03.2021 22:15:03</t>
  </si>
  <si>
    <t>M-922 35-02-M00922_99486536_99486536</t>
  </si>
  <si>
    <t>18.03.2021 19:42:48</t>
  </si>
  <si>
    <t>18.03.2021 22:32:56</t>
  </si>
  <si>
    <t>LÜTFİYE TR-1 45-80-M00131_956538362_956538362</t>
  </si>
  <si>
    <t>18.03.2021 19:43:44</t>
  </si>
  <si>
    <t>18.03.2021 21:26:39</t>
  </si>
  <si>
    <t>M-218(TR-2) 35-09-M00218_M-203 M03_42986458</t>
  </si>
  <si>
    <t>18.03.2021 19:46:40</t>
  </si>
  <si>
    <t>19.03.2021 00:07:05</t>
  </si>
  <si>
    <t>BURUNCUK TR-3 35-20-L00299_35-20-L00299_2375828</t>
  </si>
  <si>
    <t>18.03.2021 19:46:56</t>
  </si>
  <si>
    <t>18.03.2021 20:30:37</t>
  </si>
  <si>
    <t>AKÇAKÖY TR-1 45-71-M01662_953227810_953227810</t>
  </si>
  <si>
    <t>18.03.2021 19:51:08</t>
  </si>
  <si>
    <t>18.03.2021 23:38:22</t>
  </si>
  <si>
    <t>KUZEYİR TR-2 45-74-M00384_945578863_945578863</t>
  </si>
  <si>
    <t>18.03.2021 19:55:08</t>
  </si>
  <si>
    <t>18.03.2021 23:44:17</t>
  </si>
  <si>
    <t>18.03.2021 20:02:12</t>
  </si>
  <si>
    <t>18.03.2021 22:40:00</t>
  </si>
  <si>
    <t>DAMLACIK TR-2 35-27-M00860_A_56364809_56364809</t>
  </si>
  <si>
    <t>18.03.2021 20:02:25</t>
  </si>
  <si>
    <t>18.03.2021 21:40:10</t>
  </si>
  <si>
    <t>DM-08/10-B 45-71-M00289_953179672_953179672</t>
  </si>
  <si>
    <t>18.03.2021 20:17:00</t>
  </si>
  <si>
    <t>18.03.2021 20:52:56</t>
  </si>
  <si>
    <t>TİRE TR-2 35-29-M00465_950336457_950336457</t>
  </si>
  <si>
    <t>18.03.2021 20:17:15</t>
  </si>
  <si>
    <t>18.03.2021 21:12:47</t>
  </si>
  <si>
    <t>L-512 REİSDERE 35-18-L00512_11819342_56355443_56355443</t>
  </si>
  <si>
    <t>18.03.2021 20:20:21</t>
  </si>
  <si>
    <t>18.03.2021 23:15:17</t>
  </si>
  <si>
    <t>L-438 35-18-L00438_950465138_950465138</t>
  </si>
  <si>
    <t>18.03.2021 20:24:07</t>
  </si>
  <si>
    <t>19.03.2021 00:35:16</t>
  </si>
  <si>
    <t>K-1229 35-01-K01229_910406708_910406708</t>
  </si>
  <si>
    <t>18.03.2021 20:24:36</t>
  </si>
  <si>
    <t>19.03.2021 02:31:26</t>
  </si>
  <si>
    <t>K-1390 35-01-K01390_C C3_5926933</t>
  </si>
  <si>
    <t>18.03.2021 20:27:54</t>
  </si>
  <si>
    <t>19.03.2021 00:41:29</t>
  </si>
  <si>
    <t>18.03.2021 20:31:42</t>
  </si>
  <si>
    <t>18.03.2021 20:48:32</t>
  </si>
  <si>
    <t>BADEMLER TR-2 35-19-L00297_DIREK TIPI TRAFO HUCRESI H01_2078288</t>
  </si>
  <si>
    <t>18.03.2021 20:56:00</t>
  </si>
  <si>
    <t>18.03.2021 22:17:36</t>
  </si>
  <si>
    <t>EMİRALEM TR-8 35-28-M00231_10093957_56358577_56358577</t>
  </si>
  <si>
    <t>18.03.2021 21:11:00</t>
  </si>
  <si>
    <t>18.03.2021 21:39:54</t>
  </si>
  <si>
    <t>ARMUTLU TR-4 35-27-L00004_D_56360825_56360825</t>
  </si>
  <si>
    <t>18.03.2021 21:25:29</t>
  </si>
  <si>
    <t>18.03.2021 23:31:18</t>
  </si>
  <si>
    <t>TR-26 35-30-L00026_955331596_955331596</t>
  </si>
  <si>
    <t>18.03.2021 21:32:29</t>
  </si>
  <si>
    <t>18.03.2021 22:08:56</t>
  </si>
  <si>
    <t>ERGENEKON TR-2 45-83-L00139_955151824_955151824</t>
  </si>
  <si>
    <t>18.03.2021 22:01:10</t>
  </si>
  <si>
    <t>18.03.2021 22:40:35</t>
  </si>
  <si>
    <t>YENİFOÇA TR-16 35-23-M00016_35-23-M00016_72168500</t>
  </si>
  <si>
    <t>18.03.2021 22:17:52</t>
  </si>
  <si>
    <t>18.03.2021 22:57:00</t>
  </si>
  <si>
    <t>K-826 35-03-K00826_910771151_910771151</t>
  </si>
  <si>
    <t>18.03.2021 22:26:28</t>
  </si>
  <si>
    <t>18.03.2021 23:58:04</t>
  </si>
  <si>
    <t>TR-69 35-19-L00069_956671278_956671278</t>
  </si>
  <si>
    <t>18.03.2021 23:13:52</t>
  </si>
  <si>
    <t>19.03.2021 01:33:01</t>
  </si>
  <si>
    <t>18.03.2021 23:27:00</t>
  </si>
  <si>
    <t>19.03.2021 01:26:55</t>
  </si>
  <si>
    <t>ÇAMLICA KÖK 45-81-M00048_ÇANŞA ÇIKIŞ M03_71996194</t>
  </si>
  <si>
    <t>18.03.2021 23:28:53</t>
  </si>
  <si>
    <t>19.03.2021 00:32:28</t>
  </si>
  <si>
    <t>18.03.2021 23:41:49</t>
  </si>
  <si>
    <t>19.03.2021 01:56:39</t>
  </si>
  <si>
    <t>18.03.2021 23:42:47</t>
  </si>
  <si>
    <t>19.03.2021 01:28:08</t>
  </si>
  <si>
    <t>TR-15 35-31-L00015_35-31-L00015_2350089</t>
  </si>
  <si>
    <t>19.03.2021 00:18:00</t>
  </si>
  <si>
    <t>19.03.2021 00:50:01</t>
  </si>
  <si>
    <t>DENİŞ TR-1 45-82-M00340_DIREK TIPI TRAFO HUCRESI H01_2083281</t>
  </si>
  <si>
    <t>19.03.2021 00:54:52</t>
  </si>
  <si>
    <t>19.03.2021 03:06:26</t>
  </si>
  <si>
    <t>KONAKLI DM 35-15-L00898_BOZCAYAKA L11_67094895</t>
  </si>
  <si>
    <t>19.03.2021 01:36:24</t>
  </si>
  <si>
    <t>19.03.2021 02:49:13</t>
  </si>
  <si>
    <t>19.03.2021 01:59:55</t>
  </si>
  <si>
    <t>19.03.2021 02:23:00</t>
  </si>
  <si>
    <t>M-1149 35-09-M01149_M-1148 M01_47615750</t>
  </si>
  <si>
    <t>19.03.2021 02:43:00</t>
  </si>
  <si>
    <t>19.03.2021 03:21:09</t>
  </si>
  <si>
    <t>BAĞLICA KÖK 45-79-M00248_BAĞLICA M02_72036894</t>
  </si>
  <si>
    <t>19.03.2021 04:58:23</t>
  </si>
  <si>
    <t>19.03.2021 04:59:06</t>
  </si>
  <si>
    <t>19.03.2021 06:34:00</t>
  </si>
  <si>
    <t>19.03.2021 08:07:03</t>
  </si>
  <si>
    <t>ASARLIK TR-8 35-28-M00182_7331411_56374161_56374161</t>
  </si>
  <si>
    <t>19.03.2021 06:36:07</t>
  </si>
  <si>
    <t>19.03.2021 07:24:24</t>
  </si>
  <si>
    <t>19.03.2021 07:11:52</t>
  </si>
  <si>
    <t>19.03.2021 08:01:00</t>
  </si>
  <si>
    <t>MORDOĞAN İM 35-21-A00002_GÜLBAHÇE L04_2065973</t>
  </si>
  <si>
    <t>19.03.2021 07:18:41</t>
  </si>
  <si>
    <t>19.03.2021 07:59:15</t>
  </si>
  <si>
    <t>SART TR-1 KÖK 45-78-M00168_TR-2 / TR-5 M04_2108631</t>
  </si>
  <si>
    <t>19.03.2021 07:46:53</t>
  </si>
  <si>
    <t>19.03.2021 08:33:00</t>
  </si>
  <si>
    <t>19.03.2021 07:47:36</t>
  </si>
  <si>
    <t>19.03.2021 08:19:00</t>
  </si>
  <si>
    <t>SELAMPEN KÖK 35-26-M00926_İMPO-KALE-CENKÇİ-SELAMPEN M01_65890763</t>
  </si>
  <si>
    <t>19.03.2021 07:52:45</t>
  </si>
  <si>
    <t>19.03.2021 09:07:21</t>
  </si>
  <si>
    <t>19.03.2021 07:54:30</t>
  </si>
  <si>
    <t>19.03.2021 08:49:02</t>
  </si>
  <si>
    <t>19.03.2021 07:54:46</t>
  </si>
  <si>
    <t>19.03.2021 07:58:53</t>
  </si>
  <si>
    <t>19.03.2021 07:57:20</t>
  </si>
  <si>
    <t>19.03.2021 08:57:40</t>
  </si>
  <si>
    <t>TR-97/A(GÜMÜŞÇAY) 45-78-L00740_MASKİ TRAFOSU KUZEY TARAFI L03_64742284</t>
  </si>
  <si>
    <t>19.03.2021 08:02:06</t>
  </si>
  <si>
    <t>19.03.2021 09:26:24</t>
  </si>
  <si>
    <t>19.03.2021 08:02:14</t>
  </si>
  <si>
    <t>19.03.2021 10:59:10</t>
  </si>
  <si>
    <t>K-3488 35-04-K03488_99868660_99868660</t>
  </si>
  <si>
    <t>19.03.2021 08:19:37</t>
  </si>
  <si>
    <t>19.03.2021 11:25:28</t>
  </si>
  <si>
    <t>SALİHLİ TM 45-78-A00004_KARAPINAR M15_2310858</t>
  </si>
  <si>
    <t>19.03.2021 08:21:46</t>
  </si>
  <si>
    <t>19.03.2021 13:09:58</t>
  </si>
  <si>
    <t>SALİHLİ TM 45-78-A00004_ÇAPAKLI M14_2310857</t>
  </si>
  <si>
    <t>19.03.2021 08:21:53</t>
  </si>
  <si>
    <t>19.03.2021 13:05:56</t>
  </si>
  <si>
    <t>K-1667 35-02-K01667_D D2B_5843512</t>
  </si>
  <si>
    <t>19.03.2021 08:23:18</t>
  </si>
  <si>
    <t>19.03.2021 15:35:30</t>
  </si>
  <si>
    <t>ILICA GIS TM 35-07-A00002_ILICA-13 K19_2313380</t>
  </si>
  <si>
    <t>19.03.2021 08:31:43</t>
  </si>
  <si>
    <t>19.03.2021 09:50:47</t>
  </si>
  <si>
    <t>19.03.2021 08:40:41</t>
  </si>
  <si>
    <t>19.03.2021 09:42:13</t>
  </si>
  <si>
    <t>19.03.2021 08:41:00</t>
  </si>
  <si>
    <t>19.03.2021 11:21:04</t>
  </si>
  <si>
    <t>TR-98 35-17-M00098_950307540_950307540</t>
  </si>
  <si>
    <t>19.03.2021 08:41:47</t>
  </si>
  <si>
    <t>19.03.2021 09:22:18</t>
  </si>
  <si>
    <t>19.03.2021 08:56:00</t>
  </si>
  <si>
    <t>19.03.2021 09:33:00</t>
  </si>
  <si>
    <t>L-438 35-18-L00438_950448960_950448960</t>
  </si>
  <si>
    <t>19.03.2021 08:58:46</t>
  </si>
  <si>
    <t>19.03.2021 13:24:02</t>
  </si>
  <si>
    <t>M-12 GERMİYAN 35-18-M00183_35-18-M00183_76953960</t>
  </si>
  <si>
    <t>19.03.2021 09:01:27</t>
  </si>
  <si>
    <t>19.03.2021 15:15:21</t>
  </si>
  <si>
    <t>M-1006 35-03-M01006_F F2_61116246</t>
  </si>
  <si>
    <t>19.03.2021 09:03:02</t>
  </si>
  <si>
    <t>19.03.2021 09:49:10</t>
  </si>
  <si>
    <t>19.03.2021 09:04:21</t>
  </si>
  <si>
    <t>19.03.2021 11:09:18</t>
  </si>
  <si>
    <t>19.03.2021 09:04:23</t>
  </si>
  <si>
    <t>19.03.2021 15:22:45</t>
  </si>
  <si>
    <t>19.03.2021 09:05:49</t>
  </si>
  <si>
    <t>19.03.2021 11:17:17</t>
  </si>
  <si>
    <t>DM-5/8 35-26-M00806_7100543_56360215_56360215</t>
  </si>
  <si>
    <t>19.03.2021 09:06:47</t>
  </si>
  <si>
    <t>19.03.2021 09:27:34</t>
  </si>
  <si>
    <t>L-283 35-18-L00283_950466883_950466883</t>
  </si>
  <si>
    <t>19.03.2021 09:08:56</t>
  </si>
  <si>
    <t>19.03.2021 18:52:48</t>
  </si>
  <si>
    <t>M-2866 35-03-M02866_910464133_910464133</t>
  </si>
  <si>
    <t>19.03.2021 09:11:41</t>
  </si>
  <si>
    <t>19.03.2021 11:47:38</t>
  </si>
  <si>
    <t>GÜNGÖR BİO ENERJİ  DM 35-24-M00308_POLYAK-1 GİRİŞ M02_74095377</t>
  </si>
  <si>
    <t>19.03.2021 09:11:42</t>
  </si>
  <si>
    <t>19.03.2021 15:20:37</t>
  </si>
  <si>
    <t>19.03.2021 09:12:31</t>
  </si>
  <si>
    <t>19.03.2021 15:21:33</t>
  </si>
  <si>
    <t>L-11 PTT ÖNÜ 35-14-L00011_956643621_956643621</t>
  </si>
  <si>
    <t>19.03.2021 09:12:42</t>
  </si>
  <si>
    <t>19.03.2021 13:46:34</t>
  </si>
  <si>
    <t>19.03.2021 09:13:33</t>
  </si>
  <si>
    <t>19.03.2021 14:12:31</t>
  </si>
  <si>
    <t>L-290 35-18-L00290__72372510_72372510</t>
  </si>
  <si>
    <t>19.03.2021 09:17:54</t>
  </si>
  <si>
    <t>19.03.2021 10:52:06</t>
  </si>
  <si>
    <t>L-290 35-18-L00290_12145163_56368787_56368787</t>
  </si>
  <si>
    <t>19.03.2021 09:19:45</t>
  </si>
  <si>
    <t>19.03.2021 10:53:57</t>
  </si>
  <si>
    <t>L-280 35-18-L00280_95000538042_95000538042</t>
  </si>
  <si>
    <t>19.03.2021 09:20:39</t>
  </si>
  <si>
    <t>19.03.2021 12:56:12</t>
  </si>
  <si>
    <t>M-528 35-02-M00528_99987529_99987529</t>
  </si>
  <si>
    <t>19.03.2021 09:24:08</t>
  </si>
  <si>
    <t>19.03.2021 11:16:52</t>
  </si>
  <si>
    <t>L-476 MAMURBABA YENİ KABİN 35-18-L00476_950464303_950464303</t>
  </si>
  <si>
    <t>19.03.2021 09:30:23</t>
  </si>
  <si>
    <t>19.03.2021 11:01:06</t>
  </si>
  <si>
    <t>MALDAN KÖYÜ TR-2 45-71-M01667_43182357_56389168_56389168</t>
  </si>
  <si>
    <t>19.03.2021 09:30:48</t>
  </si>
  <si>
    <t>19.03.2021 11:01:12</t>
  </si>
  <si>
    <t>DAZYURT TR-1 45-71-M01738_953192900_953192900</t>
  </si>
  <si>
    <t>19.03.2021 09:32:34</t>
  </si>
  <si>
    <t>19.03.2021 11:48:31</t>
  </si>
  <si>
    <t>SANCAKLI BOZKÖY TR-7 45-71-M00529_953204499_953204499</t>
  </si>
  <si>
    <t>19.03.2021 09:36:19</t>
  </si>
  <si>
    <t>19.03.2021 11:50:19</t>
  </si>
  <si>
    <t>M-871 EĞRİDERE KÖYÜ 35-02-M00871_962785526_962785526</t>
  </si>
  <si>
    <t>19.03.2021 09:39:22</t>
  </si>
  <si>
    <t>19.03.2021 14:19:16</t>
  </si>
  <si>
    <t>BALÇOVA İM 35-07-A00001_TERMAL K08_42778674</t>
  </si>
  <si>
    <t>19.03.2021 09:41:53</t>
  </si>
  <si>
    <t>19.03.2021 09:42:58</t>
  </si>
  <si>
    <t>19.03.2021 09:42:56</t>
  </si>
  <si>
    <t>19.03.2021 09:57:00</t>
  </si>
  <si>
    <t>ILIPINAR GES KÖK 35-23-M00348_ILIPINAR GES M03_47275613</t>
  </si>
  <si>
    <t>19.03.2021 09:46:10</t>
  </si>
  <si>
    <t>19.03.2021 11:57:54</t>
  </si>
  <si>
    <t>K-1789 35-07-K01789_ILICA TM K03_2072203</t>
  </si>
  <si>
    <t>19.03.2021 09:49:05</t>
  </si>
  <si>
    <t>19.03.2021 10:01:01</t>
  </si>
  <si>
    <t>ÖZBEY İM 35-26-A00005_İÇME SUYU L11_2314088</t>
  </si>
  <si>
    <t>19.03.2021 09:51:49</t>
  </si>
  <si>
    <t>19.03.2021 11:42:15</t>
  </si>
  <si>
    <t>MORDOĞAN TR-2 35-21-L00140_953365994_953365994</t>
  </si>
  <si>
    <t>19.03.2021 09:58:40</t>
  </si>
  <si>
    <t>19.03.2021 16:02:30</t>
  </si>
  <si>
    <t>K-3717 35-04-K03717_35-04-K03717_2352741</t>
  </si>
  <si>
    <t>19.03.2021 10:01:26</t>
  </si>
  <si>
    <t>19.03.2021 11:30:00</t>
  </si>
  <si>
    <t>M-500 (DM-3/2) 35-17-M00500_E E04_60819594</t>
  </si>
  <si>
    <t>19.03.2021 10:02:00</t>
  </si>
  <si>
    <t>19.03.2021 12:03:02</t>
  </si>
  <si>
    <t>PİYADELER KÖK 45-73-M00136_GÜRSU M07_66674755</t>
  </si>
  <si>
    <t>19.03.2021 10:02:03</t>
  </si>
  <si>
    <t>19.03.2021 10:47:35</t>
  </si>
  <si>
    <t>19.03.2021 10:02:41</t>
  </si>
  <si>
    <t>19.03.2021 11:22:52</t>
  </si>
  <si>
    <t>19.03.2021 10:03:01</t>
  </si>
  <si>
    <t>19.03.2021 17:10:03</t>
  </si>
  <si>
    <t>BURUNCUK TR-2 35-28-M00776_A_60984461_60984461</t>
  </si>
  <si>
    <t>19.03.2021 10:04:57</t>
  </si>
  <si>
    <t>19.03.2021 11:03:14</t>
  </si>
  <si>
    <t>YEŞİLYURT TR-13 45-73-M00488_TARIMSAL SULAMA M01_2319404</t>
  </si>
  <si>
    <t>19.03.2021 10:07:16</t>
  </si>
  <si>
    <t>19.03.2021 11:28:36</t>
  </si>
  <si>
    <t>DEREÇİFTLİK 45-75-M00235_45-75-M00235_2349466</t>
  </si>
  <si>
    <t>19.03.2021 10:10:43</t>
  </si>
  <si>
    <t>19.03.2021 13:19:44</t>
  </si>
  <si>
    <t>HATIPLAR TR-1 45-80-M00164_973432785_973432785</t>
  </si>
  <si>
    <t>19.03.2021 10:13:57</t>
  </si>
  <si>
    <t>19.03.2021 12:50:09</t>
  </si>
  <si>
    <t>M-1234 35-01-M01234_910978143_910978143</t>
  </si>
  <si>
    <t>19.03.2021 10:14:16</t>
  </si>
  <si>
    <t>19.03.2021 12:58:02</t>
  </si>
  <si>
    <t>19.03.2021 10:14:43</t>
  </si>
  <si>
    <t>19.03.2021 14:05:00</t>
  </si>
  <si>
    <t>DM-2/2 ESKİ KUYUYANI 35-18-L00583_954921875_954921875</t>
  </si>
  <si>
    <t>19.03.2021 10:16:35</t>
  </si>
  <si>
    <t>19.03.2021 14:42:25</t>
  </si>
  <si>
    <t>19.03.2021 10:23:53</t>
  </si>
  <si>
    <t>19.03.2021 12:16:11</t>
  </si>
  <si>
    <t>TR-75 35-19-L00075_956689884_956689884</t>
  </si>
  <si>
    <t>19.03.2021 10:28:29</t>
  </si>
  <si>
    <t>19.03.2021 18:45:41</t>
  </si>
  <si>
    <t>TR-1/49 45-72-M00049_956530774_956530774</t>
  </si>
  <si>
    <t>19.03.2021 10:29:24</t>
  </si>
  <si>
    <t>19.03.2021 15:27:10</t>
  </si>
  <si>
    <t>M-1212 35-02-M01212_910555836_910555836</t>
  </si>
  <si>
    <t>19.03.2021 10:30:52</t>
  </si>
  <si>
    <t>19.03.2021 11:46:33</t>
  </si>
  <si>
    <t>ÇALTI TR-1 35-28-M00261__76654954_76654954</t>
  </si>
  <si>
    <t>19.03.2021 10:34:00</t>
  </si>
  <si>
    <t>19.03.2021 12:15:14</t>
  </si>
  <si>
    <t>19.03.2021 10:35:07</t>
  </si>
  <si>
    <t>19.03.2021 12:22:57</t>
  </si>
  <si>
    <t>19.03.2021 10:36:02</t>
  </si>
  <si>
    <t>19.03.2021 14:06:06</t>
  </si>
  <si>
    <t>TR-122 35-16-L00122_35-16-L00122_2347011</t>
  </si>
  <si>
    <t>19.03.2021 10:38:56</t>
  </si>
  <si>
    <t>19.03.2021 10:53:00</t>
  </si>
  <si>
    <t>AHMETBEYLİ MAYDANOZ M-7 35-22-M00245_B_56353707_56353707</t>
  </si>
  <si>
    <t>19.03.2021 10:39:10</t>
  </si>
  <si>
    <t>19.03.2021 14:18:37</t>
  </si>
  <si>
    <t>TR-37 35-27-M00037_A_56356307_56356307</t>
  </si>
  <si>
    <t>19.03.2021 10:48:29</t>
  </si>
  <si>
    <t>19.03.2021 12:15:40</t>
  </si>
  <si>
    <t>19.03.2021 10:49:33</t>
  </si>
  <si>
    <t>19.03.2021 11:55:58</t>
  </si>
  <si>
    <t>K-136 35-01-K00136_E 1E_5918514</t>
  </si>
  <si>
    <t>19.03.2021 10:50:05</t>
  </si>
  <si>
    <t>19.03.2021 11:50:43</t>
  </si>
  <si>
    <t>DM-3/25 (MUTLU MAH. MUHTARLIK) 45-71-M00076_45172879_60985031_60985031</t>
  </si>
  <si>
    <t>19.03.2021 10:54:00</t>
  </si>
  <si>
    <t>19.03.2021 11:56:31</t>
  </si>
  <si>
    <t>HALİM KARAKUŞ ÖZEL 35-22-M00329Ö_DIREK TIPI TRAFO HUCRESI H01_2125484</t>
  </si>
  <si>
    <t>19.03.2021 10:57:40</t>
  </si>
  <si>
    <t>19.03.2021 13:46:32</t>
  </si>
  <si>
    <t>L-297 35-18-L00297_950447857_950447857</t>
  </si>
  <si>
    <t>19.03.2021 10:59:29</t>
  </si>
  <si>
    <t>19.03.2021 19:37:15</t>
  </si>
  <si>
    <t>K-3488 35-04-K03488_35-04-K03488_2371393</t>
  </si>
  <si>
    <t>19.03.2021 11:03:05</t>
  </si>
  <si>
    <t>19.03.2021 11:51:28</t>
  </si>
  <si>
    <t>19.03.2021 11:03:36</t>
  </si>
  <si>
    <t>19.03.2021 11:05:16</t>
  </si>
  <si>
    <t>K-4555 35-02-K04555_912706427_912706427</t>
  </si>
  <si>
    <t>19.03.2021 11:04:24</t>
  </si>
  <si>
    <t>19.03.2021 13:22:56</t>
  </si>
  <si>
    <t>MURADİYE TR-3 45-71-M02147_95000605710_95000605710</t>
  </si>
  <si>
    <t>19.03.2021 11:07:04</t>
  </si>
  <si>
    <t>19.03.2021 13:32:11</t>
  </si>
  <si>
    <t>K-4181 35-03-K04181_910427869_910427869</t>
  </si>
  <si>
    <t>19.03.2021 11:08:43</t>
  </si>
  <si>
    <t>19.03.2021 14:56:56</t>
  </si>
  <si>
    <t>KİRELLİ KÖK 35-29-L00809_GÖKÇEN L07_74719103</t>
  </si>
  <si>
    <t>19.03.2021 11:12:26</t>
  </si>
  <si>
    <t>19.03.2021 11:12:46</t>
  </si>
  <si>
    <t>ANDAK KÖK 35-23-M00312_FOÇA-2 M02_41958337</t>
  </si>
  <si>
    <t>19.03.2021 11:13:12</t>
  </si>
  <si>
    <t>19.03.2021 12:03:43</t>
  </si>
  <si>
    <t>KİRELLİ KÖK 35-29-L00809_PEŞREVLİ L04_74719097</t>
  </si>
  <si>
    <t>19.03.2021 11:15:13</t>
  </si>
  <si>
    <t>19.03.2021 11:54:31</t>
  </si>
  <si>
    <t>DAĞHACIYUSUF TR-4(YATIRIM REZERVE) 45-73-M01228_973753524_973753524</t>
  </si>
  <si>
    <t>19.03.2021 11:18:43</t>
  </si>
  <si>
    <t>19.03.2021 13:51:33</t>
  </si>
  <si>
    <t>ASARLIK TR-13 35-28-M00180_953377515_953377515</t>
  </si>
  <si>
    <t>19.03.2021 11:28:25</t>
  </si>
  <si>
    <t>19.03.2021 13:42:44</t>
  </si>
  <si>
    <t>K-1024 35-01-K01024_911421646_911421646</t>
  </si>
  <si>
    <t>19.03.2021 11:30:10</t>
  </si>
  <si>
    <t>19.03.2021 14:32:15</t>
  </si>
  <si>
    <t>K-1465 35-03-K01465_948003813_948003813</t>
  </si>
  <si>
    <t>19.03.2021 11:35:49</t>
  </si>
  <si>
    <t>19.03.2021 18:13:29</t>
  </si>
  <si>
    <t>ÇİFTLİK KÖY TR-334 35-19-M00176_95000523799_95000523799</t>
  </si>
  <si>
    <t>19.03.2021 11:47:04</t>
  </si>
  <si>
    <t>19.03.2021 15:47:41</t>
  </si>
  <si>
    <t>GÖRDES TR-17 45-75-M00408_G a2_42660232</t>
  </si>
  <si>
    <t>19.03.2021 11:51:46</t>
  </si>
  <si>
    <t>19.03.2021 12:56:37</t>
  </si>
  <si>
    <t>M-3198 (YATIRIM REZERVE) 35-01-M03198_910821249_910821249</t>
  </si>
  <si>
    <t>19.03.2021 12:02:53</t>
  </si>
  <si>
    <t>19.03.2021 14:41:37</t>
  </si>
  <si>
    <t>L-297 35-18-L00297_972058189_972058189</t>
  </si>
  <si>
    <t>19.03.2021 12:02:56</t>
  </si>
  <si>
    <t>19.03.2021 21:06:29</t>
  </si>
  <si>
    <t>SART TR-4 45-78-M00176_B_56406029_56406029</t>
  </si>
  <si>
    <t>19.03.2021 12:05:34</t>
  </si>
  <si>
    <t>19.03.2021 13:14:12</t>
  </si>
  <si>
    <t>19.03.2021 12:18:37</t>
  </si>
  <si>
    <t>19.03.2021 16:23:09</t>
  </si>
  <si>
    <t>K-1568 35-01-K01568_G G1_5844223</t>
  </si>
  <si>
    <t>19.03.2021 12:18:47</t>
  </si>
  <si>
    <t>19.03.2021 13:34:29</t>
  </si>
  <si>
    <t>MENEMEN TR-35 35-28-L00035_953375232_953375232</t>
  </si>
  <si>
    <t>19.03.2021 12:19:40</t>
  </si>
  <si>
    <t>19.03.2021 12:52:51</t>
  </si>
  <si>
    <t>KIZILÇUKUR TR-1 35-30-L00151_955295502_955295502</t>
  </si>
  <si>
    <t>19.03.2021 12:20:05</t>
  </si>
  <si>
    <t>19.03.2021 13:36:40</t>
  </si>
  <si>
    <t>L-36 35-18-L00036_49952321_56406672_56406672</t>
  </si>
  <si>
    <t>19.03.2021 12:21:55</t>
  </si>
  <si>
    <t>19.03.2021 17:26:29</t>
  </si>
  <si>
    <t>K-4153 35-01-K04153_910510624_910510624</t>
  </si>
  <si>
    <t>19.03.2021 12:27:59</t>
  </si>
  <si>
    <t>19.03.2021 17:06:34</t>
  </si>
  <si>
    <t>K-535 35-02-K00535_8381838 c1b_5839326</t>
  </si>
  <si>
    <t>19.03.2021 12:28:34</t>
  </si>
  <si>
    <t>19.03.2021 13:38:16</t>
  </si>
  <si>
    <t>M-1433 35-02-M01433_915163532_915163532</t>
  </si>
  <si>
    <t>19.03.2021 12:28:39</t>
  </si>
  <si>
    <t>19.03.2021 14:33:35</t>
  </si>
  <si>
    <t>TEKELLER KÖYÜ TR-1 45-71-M01268_DIREK TIPI TRAFO HUCRESI H01_2082784</t>
  </si>
  <si>
    <t>19.03.2021 12:29:20</t>
  </si>
  <si>
    <t>19.03.2021 15:16:12</t>
  </si>
  <si>
    <t>K-1247 35-01-K01247_910451055_910451055</t>
  </si>
  <si>
    <t>19.03.2021 12:30:03</t>
  </si>
  <si>
    <t>19.03.2021 13:15:51</t>
  </si>
  <si>
    <t>ARMUTLU TR-5 35-27-L00005_913608557_913608557</t>
  </si>
  <si>
    <t>19.03.2021 12:31:23</t>
  </si>
  <si>
    <t>19.03.2021 14:35:21</t>
  </si>
  <si>
    <t>YENİFOÇA TR-44 35-23-M00044_950420786_950420786</t>
  </si>
  <si>
    <t>19.03.2021 12:34:53</t>
  </si>
  <si>
    <t>19.03.2021 14:21:22</t>
  </si>
  <si>
    <t>19.03.2021 12:47:43</t>
  </si>
  <si>
    <t>19.03.2021 14:01:50</t>
  </si>
  <si>
    <t>İZSU PEŞREFLİ İÇME SUYU ÖZEL 35-29-L00426Ö_DIREK TIPI TRAFO HUCRESI H01_2102440</t>
  </si>
  <si>
    <t>19.03.2021 12:49:26</t>
  </si>
  <si>
    <t>19.03.2021 13:23:38</t>
  </si>
  <si>
    <t>19.03.2021 12:50:33</t>
  </si>
  <si>
    <t>19.03.2021 13:31:25</t>
  </si>
  <si>
    <t>TR-3 45-74-M00003_A A06_47702798</t>
  </si>
  <si>
    <t>19.03.2021 12:58:57</t>
  </si>
  <si>
    <t>19.03.2021 14:19:02</t>
  </si>
  <si>
    <t>MUTAFLAR OKUL ÖNÜ TR-1 35-32-L00070_946414714_946414714</t>
  </si>
  <si>
    <t>19.03.2021 12:59:42</t>
  </si>
  <si>
    <t>19.03.2021 14:43:19</t>
  </si>
  <si>
    <t>19.03.2021 13:07:20</t>
  </si>
  <si>
    <t>19.03.2021 14:09:53</t>
  </si>
  <si>
    <t>K-847 35-01-K00847_910562599_910562599</t>
  </si>
  <si>
    <t>19.03.2021 13:08:52</t>
  </si>
  <si>
    <t>19.03.2021 16:02:48</t>
  </si>
  <si>
    <t>19.03.2021 13:09:14</t>
  </si>
  <si>
    <t>19.03.2021 18:50:44</t>
  </si>
  <si>
    <t>TR-20 35-26-M00020_956625320_956625320</t>
  </si>
  <si>
    <t>19.03.2021 13:13:19</t>
  </si>
  <si>
    <t>19.03.2021 13:56:12</t>
  </si>
  <si>
    <t>K-3724 35-04-K03724_A A3B_5837392</t>
  </si>
  <si>
    <t>19.03.2021 13:14:45</t>
  </si>
  <si>
    <t>19.03.2021 15:03:12</t>
  </si>
  <si>
    <t>19.03.2021 13:15:48</t>
  </si>
  <si>
    <t>19.03.2021 18:51:20</t>
  </si>
  <si>
    <t>L-92 ULAMIŞ MEZARLIK 35-14-L00092_956658287_956658287</t>
  </si>
  <si>
    <t>19.03.2021 13:17:26</t>
  </si>
  <si>
    <t>19.03.2021 14:58:09</t>
  </si>
  <si>
    <t>TR-56 35-17-M00056_949168387_949168387</t>
  </si>
  <si>
    <t>19.03.2021 13:31:11</t>
  </si>
  <si>
    <t>19.03.2021 17:29:48</t>
  </si>
  <si>
    <t>19.03.2021 13:34:26</t>
  </si>
  <si>
    <t>19.03.2021 13:43:50</t>
  </si>
  <si>
    <t>M-2142 35-07-M02142_B C1_61173741</t>
  </si>
  <si>
    <t>19.03.2021 13:35:53</t>
  </si>
  <si>
    <t>19.03.2021 14:24:25</t>
  </si>
  <si>
    <t>M-2200 BELENBAŞI TR-2 35-03-M02200_B_56362742_56362742</t>
  </si>
  <si>
    <t>19.03.2021 13:36:23</t>
  </si>
  <si>
    <t>19.03.2021 19:24:13</t>
  </si>
  <si>
    <t>19.03.2021 13:42:33</t>
  </si>
  <si>
    <t>19.03.2021 13:46:53</t>
  </si>
  <si>
    <t>YENİKÖY TR-3 45-71-M01044_953222057_953222057</t>
  </si>
  <si>
    <t>19.03.2021 13:51:11</t>
  </si>
  <si>
    <t>19.03.2021 19:46:44</t>
  </si>
  <si>
    <t>DM-12/05 45-71-M02403_953200351_953200351</t>
  </si>
  <si>
    <t>19.03.2021 13:59:58</t>
  </si>
  <si>
    <t>19.03.2021 15:45:52</t>
  </si>
  <si>
    <t>19.03.2021 14:02:53</t>
  </si>
  <si>
    <t>19.03.2021 17:23:00</t>
  </si>
  <si>
    <t>TR-265 KUŞÇULAR 35-19-M00151_956694452_956694452</t>
  </si>
  <si>
    <t>19.03.2021 14:08:34</t>
  </si>
  <si>
    <t>19.03.2021 19:50:42</t>
  </si>
  <si>
    <t>SOMA TR-12/2 45-82-M00087_945542840_945542840</t>
  </si>
  <si>
    <t>19.03.2021 14:09:45</t>
  </si>
  <si>
    <t>19.03.2021 15:12:58</t>
  </si>
  <si>
    <t>K-1568 35-01-K01568_912993116_912993116</t>
  </si>
  <si>
    <t>19.03.2021 14:09:49</t>
  </si>
  <si>
    <t>19.03.2021 15:35:55</t>
  </si>
  <si>
    <t>19.03.2021 14:13:25</t>
  </si>
  <si>
    <t>19.03.2021 16:07:08</t>
  </si>
  <si>
    <t>19.03.2021 14:14:33</t>
  </si>
  <si>
    <t>19.03.2021 14:28:23</t>
  </si>
  <si>
    <t>ÇAYBAŞI DM-1/TR-9 35-26-L00211_35-26-L00211_2354489</t>
  </si>
  <si>
    <t>19.03.2021 14:15:46</t>
  </si>
  <si>
    <t>19.03.2021 14:56:02</t>
  </si>
  <si>
    <t>GİRELLİ KIROĞLAN TR-4 45-73-M00764_B_56356187_56356187</t>
  </si>
  <si>
    <t>19.03.2021 14:20:52</t>
  </si>
  <si>
    <t>19.03.2021 15:23:53</t>
  </si>
  <si>
    <t>MENEMEN DM-6/5 35-28-M00422_953394495_953394495</t>
  </si>
  <si>
    <t>19.03.2021 14:25:14</t>
  </si>
  <si>
    <t>20.03.2021 02:15:12</t>
  </si>
  <si>
    <t>TR-293 (İM-1/TR-5) 35-19-L00348_956678839_956678839</t>
  </si>
  <si>
    <t>19.03.2021 14:28:03</t>
  </si>
  <si>
    <t>19.03.2021 17:02:54</t>
  </si>
  <si>
    <t>M-2904 35-02-M02904_913924258_913924258</t>
  </si>
  <si>
    <t>19.03.2021 14:28:59</t>
  </si>
  <si>
    <t>19.03.2021 16:53:06</t>
  </si>
  <si>
    <t>K-3673 35-03-K03673_910290211_910290211</t>
  </si>
  <si>
    <t>19.03.2021 14:29:17</t>
  </si>
  <si>
    <t>19.03.2021 20:58:47</t>
  </si>
  <si>
    <t>19.03.2021 14:30:37</t>
  </si>
  <si>
    <t>19.03.2021 16:28:00</t>
  </si>
  <si>
    <t>GÜZELBAHÇE İM 35-10-A00001_HatBaşıAyırıcı_53138010 M02_53138010</t>
  </si>
  <si>
    <t>19.03.2021 14:31:57</t>
  </si>
  <si>
    <t>19.03.2021 18:42:35</t>
  </si>
  <si>
    <t>19.03.2021 14:38:00</t>
  </si>
  <si>
    <t>19.03.2021 17:08:12</t>
  </si>
  <si>
    <t>YUKARI ILGINDERE TR-1 35-16-M00150_47422504_56402319_56402319</t>
  </si>
  <si>
    <t>19.03.2021 14:39:03</t>
  </si>
  <si>
    <t>19.03.2021 16:22:35</t>
  </si>
  <si>
    <t>MORDOĞAN TR-1 35-21-L00201_953357128_953357128</t>
  </si>
  <si>
    <t>19.03.2021 14:39:27</t>
  </si>
  <si>
    <t>19.03.2021 16:00:43</t>
  </si>
  <si>
    <t>19.03.2021 14:46:59</t>
  </si>
  <si>
    <t>19.03.2021 23:35:13</t>
  </si>
  <si>
    <t>M-2120 35-03-M02120_913186561_913186561</t>
  </si>
  <si>
    <t>19.03.2021 14:49:14</t>
  </si>
  <si>
    <t>19.03.2021 19:33:37</t>
  </si>
  <si>
    <t>ULUKENT DM-3/18 35-28-M00058_C_56364710_56364710</t>
  </si>
  <si>
    <t>19.03.2021 14:51:45</t>
  </si>
  <si>
    <t>19.03.2021 17:07:41</t>
  </si>
  <si>
    <t>_5764699_56365821_56365821</t>
  </si>
  <si>
    <t>19.03.2021 14:52:16</t>
  </si>
  <si>
    <t>19.03.2021 19:00:24</t>
  </si>
  <si>
    <t>DM-2/TR-6 (TR-125) 35-26-M00125_956619335_956619335</t>
  </si>
  <si>
    <t>19.03.2021 15:13:25</t>
  </si>
  <si>
    <t>19.03.2021 15:54:55</t>
  </si>
  <si>
    <t>19.03.2021 15:13:27</t>
  </si>
  <si>
    <t>19.03.2021 16:34:51</t>
  </si>
  <si>
    <t>19.03.2021 15:14:56</t>
  </si>
  <si>
    <t>19.03.2021 15:28:46</t>
  </si>
  <si>
    <t>SARUHANLI TR-14 45-80-M00014_95000156250_95000156250</t>
  </si>
  <si>
    <t>19.03.2021 15:16:03</t>
  </si>
  <si>
    <t>19.03.2021 15:54:33</t>
  </si>
  <si>
    <t>19.03.2021 15:25:40</t>
  </si>
  <si>
    <t>19.03.2021 16:22:34</t>
  </si>
  <si>
    <t>MENEMEN DM-5/15 35-28-M00845_35-28-M00845_65854792</t>
  </si>
  <si>
    <t>19.03.2021 15:27:59</t>
  </si>
  <si>
    <t>19.03.2021 16:42:49</t>
  </si>
  <si>
    <t>ÇAYBAŞI DM-1/TR-9 35-26-L00211_11303955_56358044_56358044</t>
  </si>
  <si>
    <t>19.03.2021 15:35:52</t>
  </si>
  <si>
    <t>19.03.2021 17:11:47</t>
  </si>
  <si>
    <t>KAYAPINAR KÖK 45-71-M02146_MORSAN TM GİRİŞ M02_60777332</t>
  </si>
  <si>
    <t>19.03.2021 15:36:47</t>
  </si>
  <si>
    <t>19.03.2021 16:53:03</t>
  </si>
  <si>
    <t>TEKELİ TR-1 35-22-M00231_DIREK TIPI TRAFO HUCRESI H01_2125273</t>
  </si>
  <si>
    <t>19.03.2021 15:40:51</t>
  </si>
  <si>
    <t>19.03.2021 16:43:59</t>
  </si>
  <si>
    <t>19.03.2021 15:44:00</t>
  </si>
  <si>
    <t>19.03.2021 16:05:36</t>
  </si>
  <si>
    <t>MORALILAR-1 SULAMA TR-2 45-72-M00355_45-72-M00355_2348512</t>
  </si>
  <si>
    <t>19.03.2021 15:46:46</t>
  </si>
  <si>
    <t>19.03.2021 17:02:08</t>
  </si>
  <si>
    <t>NURİYE DM 45-80-M00090_AKHİSAR-1(İZSU) M08_72194610</t>
  </si>
  <si>
    <t>19.03.2021 15:47:13</t>
  </si>
  <si>
    <t>19.03.2021 17:04:07</t>
  </si>
  <si>
    <t>19.03.2021 15:47:30</t>
  </si>
  <si>
    <t>19.03.2021 19:10:55</t>
  </si>
  <si>
    <t>MENEMEN İM 35-28-A00001_MENEMEN ŞEHİR-3 L08_2311524</t>
  </si>
  <si>
    <t>19.03.2021 15:54:47</t>
  </si>
  <si>
    <t>19.03.2021 16:27:53</t>
  </si>
  <si>
    <t>K-476 35-04-K00476_B B1B_5779306</t>
  </si>
  <si>
    <t>19.03.2021 16:00:26</t>
  </si>
  <si>
    <t>19.03.2021 18:03:42</t>
  </si>
  <si>
    <t>L-240 PTT TRAFO 35-18-L00240_950463503_950463503</t>
  </si>
  <si>
    <t>19.03.2021 16:07:19</t>
  </si>
  <si>
    <t>19.03.2021 23:50:00</t>
  </si>
  <si>
    <t>ULUCAK DM-2/8 35-27-M00330_99063912_99063912</t>
  </si>
  <si>
    <t>19.03.2021 16:10:17</t>
  </si>
  <si>
    <t>19.03.2021 18:29:03</t>
  </si>
  <si>
    <t>BARAJ KÖK 35-17-M00461_HatBaşıAyırıcı_72921882 M01_72921882</t>
  </si>
  <si>
    <t>19.03.2021 16:11:59</t>
  </si>
  <si>
    <t>19.03.2021 16:47:11</t>
  </si>
  <si>
    <t>TR-25 35-32-L00025_946413519_946413519</t>
  </si>
  <si>
    <t>19.03.2021 16:24:45</t>
  </si>
  <si>
    <t>19.03.2021 17:15:48</t>
  </si>
  <si>
    <t>19.03.2021 16:25:00</t>
  </si>
  <si>
    <t>20.03.2021 01:48:25</t>
  </si>
  <si>
    <t>KABAKUM TR-1 35-30-L00127_955301714_955301714</t>
  </si>
  <si>
    <t>19.03.2021 16:29:34</t>
  </si>
  <si>
    <t>19.03.2021 18:07:05</t>
  </si>
  <si>
    <t>KARAYENİCE TR-2 45-71-M01507_953211755_953211755</t>
  </si>
  <si>
    <t>19.03.2021 16:32:46</t>
  </si>
  <si>
    <t>19.03.2021 22:03:49</t>
  </si>
  <si>
    <t>YUSUFLU TR-3 35-20-L00237_35-20-L00237_2359475</t>
  </si>
  <si>
    <t>19.03.2021 16:36:00</t>
  </si>
  <si>
    <t>19.03.2021 16:51:29</t>
  </si>
  <si>
    <t>TR-132 35-16-L00132_953317229_953317229</t>
  </si>
  <si>
    <t>19.03.2021 16:37:06</t>
  </si>
  <si>
    <t>19.03.2021 18:12:39</t>
  </si>
  <si>
    <t>KUŞÇULAR TR-10(OVAKAHVE) 35-19-M00222_956675355_956675355</t>
  </si>
  <si>
    <t>19.03.2021 16:45:20</t>
  </si>
  <si>
    <t>19.03.2021 20:40:46</t>
  </si>
  <si>
    <t>19.03.2021 16:46:27</t>
  </si>
  <si>
    <t>19.03.2021 17:10:00</t>
  </si>
  <si>
    <t>MURADİYE TR-2/B (23 NİSAN PARKI) 45-71-M01852_948299074_948299074</t>
  </si>
  <si>
    <t>19.03.2021 16:51:00</t>
  </si>
  <si>
    <t>19.03.2021 21:59:03</t>
  </si>
  <si>
    <t>L-112 OVACIK 35-18-L00112_950461721_950461721</t>
  </si>
  <si>
    <t>19.03.2021 16:56:21</t>
  </si>
  <si>
    <t>19.03.2021 18:11:57</t>
  </si>
  <si>
    <t>SOMA TR-12/2 45-82-M00087_945541406_945541406</t>
  </si>
  <si>
    <t>19.03.2021 16:59:48</t>
  </si>
  <si>
    <t>19.03.2021 18:59:07</t>
  </si>
  <si>
    <t>M-1222 35-01-M01222_911636738_911636738</t>
  </si>
  <si>
    <t>19.03.2021 17:07:22</t>
  </si>
  <si>
    <t>19.03.2021 21:46:36</t>
  </si>
  <si>
    <t>YENİ BAĞARASI TR-1 35-23-M00207_950414694_950414694</t>
  </si>
  <si>
    <t>19.03.2021 17:08:00</t>
  </si>
  <si>
    <t>19.03.2021 22:27:21</t>
  </si>
  <si>
    <t>19.03.2021 17:10:33</t>
  </si>
  <si>
    <t>19.03.2021 18:40:47</t>
  </si>
  <si>
    <t>TR-2 GÖLCÜKLER 35-22-M00002_C_56354353_56354353</t>
  </si>
  <si>
    <t>19.03.2021 17:13:00</t>
  </si>
  <si>
    <t>19.03.2021 18:33:02</t>
  </si>
  <si>
    <t>TR-45 DEREKÖY 35-22-M00065_D_56371128_56371128</t>
  </si>
  <si>
    <t>19.03.2021 17:19:02</t>
  </si>
  <si>
    <t>19.03.2021 19:30:50</t>
  </si>
  <si>
    <t>AŞAĞICUMA DM 35-16-M00103_KAPLAN M01_72040417</t>
  </si>
  <si>
    <t>19.03.2021 17:20:03</t>
  </si>
  <si>
    <t>19.03.2021 19:26:19</t>
  </si>
  <si>
    <t>19.03.2021 17:20:37</t>
  </si>
  <si>
    <t>19.03.2021 17:40:00</t>
  </si>
  <si>
    <t>DM-3/14 35-29-M00014_950315673_950315673</t>
  </si>
  <si>
    <t>19.03.2021 17:27:23</t>
  </si>
  <si>
    <t>19.03.2021 18:37:38</t>
  </si>
  <si>
    <t>19.03.2021 17:29:32</t>
  </si>
  <si>
    <t>19.03.2021 20:36:28</t>
  </si>
  <si>
    <t>MORSAN TM 45-71-A00002_AKGEDİK M14_2312168</t>
  </si>
  <si>
    <t>19.03.2021 17:30:07</t>
  </si>
  <si>
    <t>19.03.2021 17:52:00</t>
  </si>
  <si>
    <t>DEMİRCİLİ DM 35-15-L00895_DEMİRCİLİ SULAMA- (PALASKA ÇIRÇIR) YENİÇEKÖY L01_2115245</t>
  </si>
  <si>
    <t>19.03.2021 17:31:27</t>
  </si>
  <si>
    <t>19.03.2021 18:42:13</t>
  </si>
  <si>
    <t>M-1575 35-01-M01575_911299177_911299177</t>
  </si>
  <si>
    <t>19.03.2021 17:37:09</t>
  </si>
  <si>
    <t>19.03.2021 18:22:31</t>
  </si>
  <si>
    <t>19.03.2021 17:45:00</t>
  </si>
  <si>
    <t>19.03.2021 18:01:30</t>
  </si>
  <si>
    <t>M-1702 35-01-M01702_910895692_910895692</t>
  </si>
  <si>
    <t>19.03.2021 17:45:16</t>
  </si>
  <si>
    <t>19.03.2021 19:17:40</t>
  </si>
  <si>
    <t>19.03.2021 17:48:17</t>
  </si>
  <si>
    <t>19.03.2021 17:49:13</t>
  </si>
  <si>
    <t>BADEMLİ TR-18 35-15-L01033_950392175_950392175</t>
  </si>
  <si>
    <t>19.03.2021 17:50:02</t>
  </si>
  <si>
    <t>19.03.2021 19:54:17</t>
  </si>
  <si>
    <t>TR-81 35-19-L00081_956664631_956664631</t>
  </si>
  <si>
    <t>19.03.2021 17:50:40</t>
  </si>
  <si>
    <t>19.03.2021 20:04:00</t>
  </si>
  <si>
    <t>L-36 35-18-L00036_ H_49905101</t>
  </si>
  <si>
    <t>19.03.2021 17:53:45</t>
  </si>
  <si>
    <t>20.03.2021 01:55:28</t>
  </si>
  <si>
    <t>L-210 35-18-L00210_950446059_950446059</t>
  </si>
  <si>
    <t>19.03.2021 17:54:52</t>
  </si>
  <si>
    <t>19.03.2021 21:22:44</t>
  </si>
  <si>
    <t>19.03.2021 17:56:43</t>
  </si>
  <si>
    <t>19.03.2021 19:05:00</t>
  </si>
  <si>
    <t>K-15 35-02-K00015_35-02-K00015_2351430</t>
  </si>
  <si>
    <t>19.03.2021 17:57:18</t>
  </si>
  <si>
    <t>19.03.2021 22:38:29</t>
  </si>
  <si>
    <t>TR-13 35-31-L00013_HatBaşıAyırıcı_53137166 L03_53137166</t>
  </si>
  <si>
    <t>19.03.2021 17:59:00</t>
  </si>
  <si>
    <t>19.03.2021 19:06:47</t>
  </si>
  <si>
    <t>_956502190_956502190</t>
  </si>
  <si>
    <t>19.03.2021 17:59:01</t>
  </si>
  <si>
    <t>19.03.2021 19:46:20</t>
  </si>
  <si>
    <t>L-74 GÜNEŞKÖY SİTESİ 35-14-L00074_956636037_956636037</t>
  </si>
  <si>
    <t>19.03.2021 18:00:11</t>
  </si>
  <si>
    <t>19.03.2021 19:34:39</t>
  </si>
  <si>
    <t>L-111 OVACIK 35-18-L00111_95000038508_95000038508</t>
  </si>
  <si>
    <t>19.03.2021 18:03:06</t>
  </si>
  <si>
    <t>19.03.2021 18:55:54</t>
  </si>
  <si>
    <t>19.03.2021 18:12:09</t>
  </si>
  <si>
    <t>19.03.2021 19:40:33</t>
  </si>
  <si>
    <t>ALAŞEHİR TR-78 45-73-M00078_B_56394133_56394133</t>
  </si>
  <si>
    <t>19.03.2021 18:14:48</t>
  </si>
  <si>
    <t>19.03.2021 18:55:30</t>
  </si>
  <si>
    <t>VİŞNELİ TR-1 35-27-M00952_914050557_914050557</t>
  </si>
  <si>
    <t>19.03.2021 18:22:18</t>
  </si>
  <si>
    <t>19.03.2021 22:14:58</t>
  </si>
  <si>
    <t>KARABURÇ PALA EVİ YANI TR-9 35-31-L00258_47946229_56399473_56399473</t>
  </si>
  <si>
    <t>19.03.2021 18:32:19</t>
  </si>
  <si>
    <t>19.03.2021 19:36:15</t>
  </si>
  <si>
    <t>19.03.2021 18:33:53</t>
  </si>
  <si>
    <t>20.03.2021 01:49:56</t>
  </si>
  <si>
    <t>SARMA KÖYÜ TR-2 45-71-M01525_953203180_953203180</t>
  </si>
  <si>
    <t>19.03.2021 18:37:02</t>
  </si>
  <si>
    <t>19.03.2021 23:00:46</t>
  </si>
  <si>
    <t>19.03.2021 18:40:23</t>
  </si>
  <si>
    <t>19.03.2021 18:44:02</t>
  </si>
  <si>
    <t>ALİAĞA TR-43 DM 35-17-M00043_TR-90 ÇIKIŞ M05_2315089</t>
  </si>
  <si>
    <t>19.03.2021 18:41:44</t>
  </si>
  <si>
    <t>19.03.2021 19:14:06</t>
  </si>
  <si>
    <t>K-1710 35-02-K01710_910105742_910105742</t>
  </si>
  <si>
    <t>19.03.2021 18:44:38</t>
  </si>
  <si>
    <t>19.03.2021 20:04:37</t>
  </si>
  <si>
    <t>GÖBEKLİ TR-2 45-73-M01077_B_56385424_56385424</t>
  </si>
  <si>
    <t>19.03.2021 18:45:26</t>
  </si>
  <si>
    <t>19.03.2021 21:37:10</t>
  </si>
  <si>
    <t>ÇİFTLİK İM 35-18-A00003_PIRLANTA L03_2054610</t>
  </si>
  <si>
    <t>19.03.2021 20:57:42</t>
  </si>
  <si>
    <t>MENEMEN İM 35-28-A00001_FABRİKALAR L14_2311059</t>
  </si>
  <si>
    <t>19.03.2021 18:54:33</t>
  </si>
  <si>
    <t>19.03.2021 19:47:46</t>
  </si>
  <si>
    <t>ELİFLİ TR-1 35-20-L00107_955199541_955199541</t>
  </si>
  <si>
    <t>19.03.2021 19:03:46</t>
  </si>
  <si>
    <t>19.03.2021 21:09:18</t>
  </si>
  <si>
    <t>FOÇA TR-65 35-23-L00065_42041532_56405962_56405962</t>
  </si>
  <si>
    <t>19.03.2021 19:04:28</t>
  </si>
  <si>
    <t>20.03.2021 00:45:37</t>
  </si>
  <si>
    <t>K-446 35-01-K00446_911109884_911109884</t>
  </si>
  <si>
    <t>19.03.2021 19:05:31</t>
  </si>
  <si>
    <t>19.03.2021 19:46:49</t>
  </si>
  <si>
    <t>L-512 REİSDERE 35-18-L00512_95000075477_95000075477</t>
  </si>
  <si>
    <t>19.03.2021 19:10:05</t>
  </si>
  <si>
    <t>19.03.2021 21:19:25</t>
  </si>
  <si>
    <t>GÖÇBEYLİ DM 35-16-M00139_ALİBEYLİ M05_72044680</t>
  </si>
  <si>
    <t>19.03.2021 19:11:10</t>
  </si>
  <si>
    <t>19.03.2021 20:22:14</t>
  </si>
  <si>
    <t>ALAŞEHİR TR-4 45-73-M00004__72372307_72372307</t>
  </si>
  <si>
    <t>19.03.2021 19:12:43</t>
  </si>
  <si>
    <t>19.03.2021 20:00:32</t>
  </si>
  <si>
    <t>TR-48 ARSİTESİ TR 35-14-L00048_956640194_956640194</t>
  </si>
  <si>
    <t>19.03.2021 19:13:31</t>
  </si>
  <si>
    <t>19.03.2021 21:56:18</t>
  </si>
  <si>
    <t>TR-82 35-16-L00082_C_56397799_56397799</t>
  </si>
  <si>
    <t>19.03.2021 19:14:48</t>
  </si>
  <si>
    <t>19.03.2021 23:16:00</t>
  </si>
  <si>
    <t>MENEMEN TR-24 35-28-L00024_953386257_953386257</t>
  </si>
  <si>
    <t>19.03.2021 19:16:45</t>
  </si>
  <si>
    <t>19.03.2021 20:27:02</t>
  </si>
  <si>
    <t>PAZARKÖY YENİ MAH TR-4 45-78-L00655_49253351_56391444_56391444</t>
  </si>
  <si>
    <t>19.03.2021 19:21:03</t>
  </si>
  <si>
    <t>19.03.2021 20:30:38</t>
  </si>
  <si>
    <t>YENİFOÇA TR-44 35-23-M00044_D_56388987_56388987</t>
  </si>
  <si>
    <t>19.03.2021 19:25:33</t>
  </si>
  <si>
    <t>19.03.2021 21:01:03</t>
  </si>
  <si>
    <t>TR-161 KALABAK MAHALLESİ 35-19-L00161_956691716_956691716</t>
  </si>
  <si>
    <t>19.03.2021 19:28:08</t>
  </si>
  <si>
    <t>19.03.2021 20:50:45</t>
  </si>
  <si>
    <t>19.03.2021 19:36:19</t>
  </si>
  <si>
    <t>19.03.2021 19:39:55</t>
  </si>
  <si>
    <t>TR-66 45-78-L00066_953260539_953260539</t>
  </si>
  <si>
    <t>19.03.2021 19:38:57</t>
  </si>
  <si>
    <t>19.03.2021 20:05:51</t>
  </si>
  <si>
    <t>TR-9(M-709) 35-30-M00709_955293830_955293830</t>
  </si>
  <si>
    <t>19.03.2021 19:38:59</t>
  </si>
  <si>
    <t>19.03.2021 21:31:15</t>
  </si>
  <si>
    <t>TR-1/79 45-72-M00079_956506262_956506262</t>
  </si>
  <si>
    <t>19.03.2021 19:40:12</t>
  </si>
  <si>
    <t>19.03.2021 21:40:28</t>
  </si>
  <si>
    <t>SELİMŞAHLAR TR-3 45-71-M01297_953202544_953202544</t>
  </si>
  <si>
    <t>19.03.2021 19:42:37</t>
  </si>
  <si>
    <t>19.03.2021 22:11:03</t>
  </si>
  <si>
    <t>KOZLUCA TR1 35-16-M00149_953325752_953325752</t>
  </si>
  <si>
    <t>19.03.2021 19:52:16</t>
  </si>
  <si>
    <t>20.03.2021 02:13:20</t>
  </si>
  <si>
    <t>TR-13 35-19-L00013_956671562_956671562</t>
  </si>
  <si>
    <t>19.03.2021 20:02:58</t>
  </si>
  <si>
    <t>19.03.2021 22:26:23</t>
  </si>
  <si>
    <t>K-29 35-03-K00029_910341081_910341081</t>
  </si>
  <si>
    <t>19.03.2021 20:05:19</t>
  </si>
  <si>
    <t>19.03.2021 22:43:38</t>
  </si>
  <si>
    <t>K-4244 35-01-K04244_912066434_912066434</t>
  </si>
  <si>
    <t>19.03.2021 20:06:58</t>
  </si>
  <si>
    <t>20.03.2021 00:33:38</t>
  </si>
  <si>
    <t>MENEMEN TR-52 35-28-L00052_B_56362447_56362447</t>
  </si>
  <si>
    <t>19.03.2021 20:38:55</t>
  </si>
  <si>
    <t>20.03.2021 03:00:24</t>
  </si>
  <si>
    <t>TAYTAN TR-5 45-78-M00308_49267225_56405868_56405868</t>
  </si>
  <si>
    <t>19.03.2021 20:43:55</t>
  </si>
  <si>
    <t>19.03.2021 22:00:27</t>
  </si>
  <si>
    <t>KUŞÇULAR TR-5 35-19-M00217_956697172_956697172</t>
  </si>
  <si>
    <t>19.03.2021 20:46:31</t>
  </si>
  <si>
    <t>19.03.2021 23:05:43</t>
  </si>
  <si>
    <t>GÜMÜŞÇAY TR-1 45-73-M00903_A_56401217_56401217</t>
  </si>
  <si>
    <t>19.03.2021 21:03:03</t>
  </si>
  <si>
    <t>19.03.2021 23:32:05</t>
  </si>
  <si>
    <t>AKGEDİK KÖK-1 45-71-M00162_DERE MADENCİLİK M07_56219281</t>
  </si>
  <si>
    <t>19.03.2021 21:04:30</t>
  </si>
  <si>
    <t>19.03.2021 23:22:55</t>
  </si>
  <si>
    <t>ALLAHDİYEN TR-3 45-78-L00800_953282009_953282009</t>
  </si>
  <si>
    <t>19.03.2021 21:07:32</t>
  </si>
  <si>
    <t>19.03.2021 23:08:02</t>
  </si>
  <si>
    <t>M-52 ALAÇATI 35-18-M00052_950458084_950458084</t>
  </si>
  <si>
    <t>19.03.2021 21:08:09</t>
  </si>
  <si>
    <t>20.03.2021 12:56:02</t>
  </si>
  <si>
    <t>TR-76 35-19-L00076_956674545_956674545</t>
  </si>
  <si>
    <t>19.03.2021 21:11:34</t>
  </si>
  <si>
    <t>19.03.2021 23:24:45</t>
  </si>
  <si>
    <t>M-2907 35-02-M02907_910068124_910068124</t>
  </si>
  <si>
    <t>19.03.2021 21:14:41</t>
  </si>
  <si>
    <t>19.03.2021 22:05:42</t>
  </si>
  <si>
    <t>SARIGÖL TR-4 45-79-M00004_TR-5-6-7 - TIRAZLAR M01_67097281</t>
  </si>
  <si>
    <t>19.03.2021 21:22:03</t>
  </si>
  <si>
    <t>19.03.2021 21:54:46</t>
  </si>
  <si>
    <t>TR-69 35-19-L00069_956688216_956688216</t>
  </si>
  <si>
    <t>19.03.2021 21:29:39</t>
  </si>
  <si>
    <t>19.03.2021 23:59:15</t>
  </si>
  <si>
    <t>IRLAMAZ TR-2 45-83-L00233_95000000527_95000000527</t>
  </si>
  <si>
    <t>19.03.2021 21:35:00</t>
  </si>
  <si>
    <t>19.03.2021 22:14:14</t>
  </si>
  <si>
    <t>TAHTALI TM 35-22-A00001_GÜMÜLDÜR-4 M09_2307936</t>
  </si>
  <si>
    <t>19.03.2021 21:48:43</t>
  </si>
  <si>
    <t>19.03.2021 22:29:24</t>
  </si>
  <si>
    <t>GÜMÜLDÜR DM 35-25-M00100_TAHTALI-3 M06_2054412</t>
  </si>
  <si>
    <t>19.03.2021 21:48:57</t>
  </si>
  <si>
    <t>19.03.2021 22:51:29</t>
  </si>
  <si>
    <t>19.03.2021 21:49:04</t>
  </si>
  <si>
    <t>20.03.2021 01:02:10</t>
  </si>
  <si>
    <t>TAHTALI TM 35-22-A00001_PANCAR-1 M20_2307947</t>
  </si>
  <si>
    <t>19.03.2021 21:49:11</t>
  </si>
  <si>
    <t>19.03.2021 22:25:27</t>
  </si>
  <si>
    <t>19.03.2021 21:49:24</t>
  </si>
  <si>
    <t>20.03.2021 01:13:44</t>
  </si>
  <si>
    <t>TIRAZLAR TR-3 45-79-M00078_45-79-M00078_2367053</t>
  </si>
  <si>
    <t>19.03.2021 21:53:39</t>
  </si>
  <si>
    <t>19.03.2021 22:56:08</t>
  </si>
  <si>
    <t>K-1915 35-10-K01915_97889339_97889339</t>
  </si>
  <si>
    <t>19.03.2021 22:09:04</t>
  </si>
  <si>
    <t>19.03.2021 23:06:46</t>
  </si>
  <si>
    <t>M-3088(YATIRIM REZERVE) 35-03-M03088_910261560_910261560</t>
  </si>
  <si>
    <t>19.03.2021 22:10:22</t>
  </si>
  <si>
    <t>20.03.2021 00:32:38</t>
  </si>
  <si>
    <t>L-93 ULAMIŞ MEYDAN 35-14-L00093_956651665_956651665</t>
  </si>
  <si>
    <t>19.03.2021 22:13:10</t>
  </si>
  <si>
    <t>19.03.2021 23:52:41</t>
  </si>
  <si>
    <t>TR-48 35-15-M00048_DM-3 (TR-16) M04_66571938</t>
  </si>
  <si>
    <t>19.03.2021 22:27:27</t>
  </si>
  <si>
    <t>19.03.2021 23:48:58</t>
  </si>
  <si>
    <t>19.03.2021 22:35:06</t>
  </si>
  <si>
    <t>20.03.2021 01:09:46</t>
  </si>
  <si>
    <t>KUŞÇULAR TR-5 35-19-M00217_950190017_950190017</t>
  </si>
  <si>
    <t>19.03.2021 22:37:26</t>
  </si>
  <si>
    <t>20.03.2021 02:21:05</t>
  </si>
  <si>
    <t>K-3949 35-02-K03949_912866791_912866791</t>
  </si>
  <si>
    <t>19.03.2021 22:41:21</t>
  </si>
  <si>
    <t>20.03.2021 05:35:45</t>
  </si>
  <si>
    <t>K-967 35-02-K00967_10080758 A1B_5816991</t>
  </si>
  <si>
    <t>19.03.2021 22:50:01</t>
  </si>
  <si>
    <t>20.03.2021 00:35:21</t>
  </si>
  <si>
    <t>TEKELİ DM 35-22-M00088_MENDERES DM (KÖYLER-2) M04_48495876</t>
  </si>
  <si>
    <t>19.03.2021 22:50:34</t>
  </si>
  <si>
    <t>20.03.2021 00:19:50</t>
  </si>
  <si>
    <t>19.03.2021 22:51:07</t>
  </si>
  <si>
    <t>19.03.2021 23:51:12</t>
  </si>
  <si>
    <t>19.03.2021 23:21:17</t>
  </si>
  <si>
    <t>20.03.2021 00:11:54</t>
  </si>
  <si>
    <t>19.03.2021 23:25:39</t>
  </si>
  <si>
    <t>20.03.2021 08:40:52</t>
  </si>
  <si>
    <t>19.03.2021 23:41:13</t>
  </si>
  <si>
    <t>20.03.2021 01:41:04</t>
  </si>
  <si>
    <t>YENİÇİFTLİK KÖK 35-20-L00373_ L06_2331260</t>
  </si>
  <si>
    <t>19.03.2021 23:55:49</t>
  </si>
  <si>
    <t>20.03.2021 02:29:12</t>
  </si>
  <si>
    <t>GÜMÜLDÜR M-19 35-25-M00019_955262878_955262878</t>
  </si>
  <si>
    <t>19.03.2021 23:58:06</t>
  </si>
  <si>
    <t>20.03.2021 00:55:51</t>
  </si>
  <si>
    <t>KISIK DM-1/TR-32 35-22-M00810_KISIK METAL İŞLERİ KÖK M01_53090141</t>
  </si>
  <si>
    <t>20.03.2021 00:06:00</t>
  </si>
  <si>
    <t>20.03.2021 10:48:26</t>
  </si>
  <si>
    <t>K-446 35-01-K00446_911146975_911146975</t>
  </si>
  <si>
    <t>20.03.2021 00:33:33</t>
  </si>
  <si>
    <t>20.03.2021 01:57:09</t>
  </si>
  <si>
    <t>SELENDİ DM 45-81-M00001_HatBaşıAyırıcı_53135367 M14_53135367</t>
  </si>
  <si>
    <t>20.03.2021 00:42:47</t>
  </si>
  <si>
    <t>20.03.2021 00:43:14</t>
  </si>
  <si>
    <t>GÜMÜLDÜR M-19 35-25-M00019_955262943_955262943</t>
  </si>
  <si>
    <t>20.03.2021 00:56:09</t>
  </si>
  <si>
    <t>20.03.2021 01:39:40</t>
  </si>
  <si>
    <t>MENDERES DM-2/TR-1 35-22-M00300_DM-2/TR-9 M22_2328463</t>
  </si>
  <si>
    <t>20.03.2021 01:23:24</t>
  </si>
  <si>
    <t>20.03.2021 04:55:55</t>
  </si>
  <si>
    <t>İTOB DM 35-22-M00089_ARITMA M05_2044435</t>
  </si>
  <si>
    <t>20.03.2021 01:26:45</t>
  </si>
  <si>
    <t>20.03.2021 06:31:47</t>
  </si>
  <si>
    <t>20.03.2021 01:38:19</t>
  </si>
  <si>
    <t>20.03.2021 01:52:16</t>
  </si>
  <si>
    <t>ÇANKAYA KÖK 35-26-M00587_TORUN M05_65934376</t>
  </si>
  <si>
    <t>20.03.2021 01:52:03</t>
  </si>
  <si>
    <t>20.03.2021 02:43:12</t>
  </si>
  <si>
    <t>SALİHLİ İM 45-78-A00001_SALİHLİ-1 M08_61471471</t>
  </si>
  <si>
    <t>20.03.2021 01:53:44</t>
  </si>
  <si>
    <t>20.03.2021 02:17:46</t>
  </si>
  <si>
    <t>20.03.2021 01:59:12</t>
  </si>
  <si>
    <t>20.03.2021 02:28:03</t>
  </si>
  <si>
    <t>GÖRDES TR-27 45-75-M00042_HatBaşıAyırıcı_53135103 M01_53135103</t>
  </si>
  <si>
    <t>20.03.2021 02:25:52</t>
  </si>
  <si>
    <t>20.03.2021 03:57:28</t>
  </si>
  <si>
    <t>M-2745 35-01-M02745_E_60983295_60983295</t>
  </si>
  <si>
    <t>20.03.2021 02:39:55</t>
  </si>
  <si>
    <t>20.03.2021 04:17:20</t>
  </si>
  <si>
    <t>20.03.2021 02:45:52</t>
  </si>
  <si>
    <t>20.03.2021 03:54:38</t>
  </si>
  <si>
    <t>HILAL GIS TM 35-01-A00010_TR-1 K12_2313224</t>
  </si>
  <si>
    <t>20.03.2021 03:00:00</t>
  </si>
  <si>
    <t>20.03.2021 03:10:57</t>
  </si>
  <si>
    <t>SALİHLİ İM 45-78-A00001_ŞEHİR-4 L11_48929099</t>
  </si>
  <si>
    <t>20.03.2021 03:01:04</t>
  </si>
  <si>
    <t>20.03.2021 03:19:28</t>
  </si>
  <si>
    <t>MENEMEN TR-52 35-28-L00052_953385530_953385530</t>
  </si>
  <si>
    <t>20.03.2021 03:03:00</t>
  </si>
  <si>
    <t>20.03.2021 12:21:25</t>
  </si>
  <si>
    <t>HILAL GIS TM 35-01-A00010_HİLAL-2 K16_2313220</t>
  </si>
  <si>
    <t>20.03.2021 03:11:00</t>
  </si>
  <si>
    <t>20.03.2021 03:36:51</t>
  </si>
  <si>
    <t>MENEMEN DM-6/13 35-28-M00964_DM-6 L02_66729419</t>
  </si>
  <si>
    <t>20.03.2021 03:20:00</t>
  </si>
  <si>
    <t>20.03.2021 03:53:00</t>
  </si>
  <si>
    <t>GÖRDES TR-27 45-75-M00042_GÖRDES TR-28 M01_61363690</t>
  </si>
  <si>
    <t>20.03.2021 04:18:54</t>
  </si>
  <si>
    <t>20.03.2021 04:46:48</t>
  </si>
  <si>
    <t>20.03.2021 04:41:00</t>
  </si>
  <si>
    <t>20.03.2021 07:07:06</t>
  </si>
  <si>
    <t>ARMUTLU İM 35-27-A00001_BAĞYURDU L15_73034164</t>
  </si>
  <si>
    <t>20.03.2021 06:40:40</t>
  </si>
  <si>
    <t>20.03.2021 07:59:18</t>
  </si>
  <si>
    <t>TR-1/17 45-72-M00017_956502033_956502033</t>
  </si>
  <si>
    <t>20.03.2021 06:48:39</t>
  </si>
  <si>
    <t>20.03.2021 08:05:14</t>
  </si>
  <si>
    <t>20.03.2021 06:57:54</t>
  </si>
  <si>
    <t>20.03.2021 10:51:18</t>
  </si>
  <si>
    <t>DEDELER TR-1 45-81-M00077_45-81-M00077_2377020</t>
  </si>
  <si>
    <t>20.03.2021 07:04:15</t>
  </si>
  <si>
    <t>20.03.2021 08:16:32</t>
  </si>
  <si>
    <t>20.03.2021 07:15:34</t>
  </si>
  <si>
    <t>20.03.2021 07:15:57</t>
  </si>
  <si>
    <t>GELENBE İM 45-76-A00001_HatBaşıAyırıcı_53136523 L03_53136523</t>
  </si>
  <si>
    <t>20.03.2021 07:19:10</t>
  </si>
  <si>
    <t>20.03.2021 09:23:54</t>
  </si>
  <si>
    <t>M-147 SAKIZLIKOY 35-18-M00147_950443639_950443639</t>
  </si>
  <si>
    <t>20.03.2021 07:21:15</t>
  </si>
  <si>
    <t>20.03.2021 11:33:21</t>
  </si>
  <si>
    <t>TEZEL KÖK 35-26-M00699_TEBA KÖK M03_65915888</t>
  </si>
  <si>
    <t>20.03.2021 07:21:44</t>
  </si>
  <si>
    <t>20.03.2021 09:13:53</t>
  </si>
  <si>
    <t>20.03.2021 07:21:50</t>
  </si>
  <si>
    <t>20.03.2021 09:04:09</t>
  </si>
  <si>
    <t>20.03.2021 07:26:32</t>
  </si>
  <si>
    <t>20.03.2021 09:42:43</t>
  </si>
  <si>
    <t>L-211 35-18-L00211_950430579_950430579</t>
  </si>
  <si>
    <t>20.03.2021 07:39:38</t>
  </si>
  <si>
    <t>20.03.2021 13:20:49</t>
  </si>
  <si>
    <t>M-1222 35-01-M01222_913543906_913543906</t>
  </si>
  <si>
    <t>20.03.2021 07:45:00</t>
  </si>
  <si>
    <t>20.03.2021 16:35:24</t>
  </si>
  <si>
    <t>ARSLANLAR MADENCİLİK ÖZEL 35-25-M00330Ö_ M01_2310271</t>
  </si>
  <si>
    <t>20.03.2021 07:46:04</t>
  </si>
  <si>
    <t>20.03.2021 14:05:35</t>
  </si>
  <si>
    <t>GÜMÜLDÜR DM 35-25-M00100_TAHTALI-3 M06_2309334</t>
  </si>
  <si>
    <t>20.03.2021 07:48:35</t>
  </si>
  <si>
    <t>20.03.2021 08:07:42</t>
  </si>
  <si>
    <t>SEYREK TR-7 KÖK 35-28-M00379_DONANIMLI YEDEK M14_2043285</t>
  </si>
  <si>
    <t>20.03.2021 07:54:24</t>
  </si>
  <si>
    <t>20.03.2021 09:35:55</t>
  </si>
  <si>
    <t>DM-1/TR-11 35-13-L00050_TR-3 L01_66493757</t>
  </si>
  <si>
    <t>20.03.2021 07:57:07</t>
  </si>
  <si>
    <t>20.03.2021 07:57:34</t>
  </si>
  <si>
    <t>20.03.2021 07:57:49</t>
  </si>
  <si>
    <t>20.03.2021 08:58:30</t>
  </si>
  <si>
    <t>20.03.2021 08:03:24</t>
  </si>
  <si>
    <t>20.03.2021 11:23:04</t>
  </si>
  <si>
    <t>20.03.2021 08:06:53</t>
  </si>
  <si>
    <t>20.03.2021 09:04:05</t>
  </si>
  <si>
    <t>MENEMEN TR-39 35-28-L00039_MENEMEN TR-38 L01_66736010</t>
  </si>
  <si>
    <t>20.03.2021 08:08:57</t>
  </si>
  <si>
    <t>20.03.2021 08:12:59</t>
  </si>
  <si>
    <t>L-46 HARİTACILAR 35-14-L00046_956634530_956634530</t>
  </si>
  <si>
    <t>20.03.2021 08:09:49</t>
  </si>
  <si>
    <t>20.03.2021 09:37:29</t>
  </si>
  <si>
    <t>K-1568 35-01-K01568_D 1D_5853553</t>
  </si>
  <si>
    <t>20.03.2021 08:11:35</t>
  </si>
  <si>
    <t>20.03.2021 10:20:27</t>
  </si>
  <si>
    <t>SOMA KÖYLER DM-2 45-82-M00125_DM-2 FİDER-1 (SOMA-B) M04_2035739</t>
  </si>
  <si>
    <t>20.03.2021 08:13:13</t>
  </si>
  <si>
    <t>20.03.2021 08:59:44</t>
  </si>
  <si>
    <t>K-3376 35-04-K03376_913574606_913574606</t>
  </si>
  <si>
    <t>20.03.2021 08:15:56</t>
  </si>
  <si>
    <t>20.03.2021 09:19:02</t>
  </si>
  <si>
    <t>20.03.2021 08:22:47</t>
  </si>
  <si>
    <t>20.03.2021 12:43:56</t>
  </si>
  <si>
    <t>K-3949 35-02-K03949_950225835_950225835</t>
  </si>
  <si>
    <t>20.03.2021 08:23:05</t>
  </si>
  <si>
    <t>20.03.2021 13:40:06</t>
  </si>
  <si>
    <t>20.03.2021 08:27:27</t>
  </si>
  <si>
    <t>20.03.2021 09:03:03</t>
  </si>
  <si>
    <t>TR-1/4-A 45-72-M00130_A_56406944_56406944</t>
  </si>
  <si>
    <t>20.03.2021 08:28:03</t>
  </si>
  <si>
    <t>20.03.2021 09:42:54</t>
  </si>
  <si>
    <t>K-1023 35-03-K01023_E C1_5915570</t>
  </si>
  <si>
    <t>20.03.2021 08:33:24</t>
  </si>
  <si>
    <t>20.03.2021 10:58:18</t>
  </si>
  <si>
    <t>DELEMENLER KÖK 45-73-M00490_HACIALİLER M03_2081976</t>
  </si>
  <si>
    <t>20.03.2021 08:35:47</t>
  </si>
  <si>
    <t>20.03.2021 08:36:04</t>
  </si>
  <si>
    <t>L-347 MASİSA BURCU SİTESİ-2 35-18-L00347_950441908_950441908</t>
  </si>
  <si>
    <t>20.03.2021 08:39:47</t>
  </si>
  <si>
    <t>20.03.2021 18:56:47</t>
  </si>
  <si>
    <t>20.03.2021 08:41:00</t>
  </si>
  <si>
    <t>20.03.2021 08:52:26</t>
  </si>
  <si>
    <t>K-217 35-01-K00217_35-01-K00217_2347911</t>
  </si>
  <si>
    <t>20.03.2021 08:42:04</t>
  </si>
  <si>
    <t>20.03.2021 09:13:00</t>
  </si>
  <si>
    <t>20.03.2021 08:43:41</t>
  </si>
  <si>
    <t>20.03.2021 09:40:29</t>
  </si>
  <si>
    <t>DM-1/42 45-71-M00025_974475644_974475644</t>
  </si>
  <si>
    <t>20.03.2021 08:47:05</t>
  </si>
  <si>
    <t>20.03.2021 09:49:52</t>
  </si>
  <si>
    <t>M-1241 35-01-M01241_K K1_5872636</t>
  </si>
  <si>
    <t>20.03.2021 08:48:49</t>
  </si>
  <si>
    <t>20.03.2021 10:30:10</t>
  </si>
  <si>
    <t>20.03.2021 08:48:56</t>
  </si>
  <si>
    <t>20.03.2021 10:08:34</t>
  </si>
  <si>
    <t>ÖREN TR-1 KÖK 35-27-L00213_ŞEHİR ÖREN L07_72160515</t>
  </si>
  <si>
    <t>20.03.2021 08:50:22</t>
  </si>
  <si>
    <t>20.03.2021 09:54:59</t>
  </si>
  <si>
    <t>20.03.2021 08:51:00</t>
  </si>
  <si>
    <t>20.03.2021 10:55:46</t>
  </si>
  <si>
    <t>K-1201 35-01-K01201_C C1_5868358</t>
  </si>
  <si>
    <t>20.03.2021 08:53:41</t>
  </si>
  <si>
    <t>20.03.2021 10:54:00</t>
  </si>
  <si>
    <t>TR-24 35-30-L00024_35-30-L00024_2375530</t>
  </si>
  <si>
    <t>20.03.2021 08:55:04</t>
  </si>
  <si>
    <t>20.03.2021 11:35:52</t>
  </si>
  <si>
    <t>CUMALI TR-1 35-27-M00965_DIREK TIPI TRAFO HUCRESI H01_2052270</t>
  </si>
  <si>
    <t>20.03.2021 08:57:32</t>
  </si>
  <si>
    <t>20.03.2021 11:34:01</t>
  </si>
  <si>
    <t>TR-1-5/11 (YANIKKAVAK MERKEZ) 35-20-L00056_KANAL YOLU L03_66524004</t>
  </si>
  <si>
    <t>20.03.2021 09:00:52</t>
  </si>
  <si>
    <t>20.03.2021 16:53:24</t>
  </si>
  <si>
    <t>TR-2 35-27-M00002_A_56370653_56370653</t>
  </si>
  <si>
    <t>20.03.2021 09:01:41</t>
  </si>
  <si>
    <t>20.03.2021 11:55:26</t>
  </si>
  <si>
    <t>SART TR-8 45-78-M00180_49316655_56407965_56407965</t>
  </si>
  <si>
    <t>20.03.2021 09:03:06</t>
  </si>
  <si>
    <t>20.03.2021 11:31:09</t>
  </si>
  <si>
    <t>GÖKKAYA TR-3 45-84-L00020_DIREK TIPI TRAFO HUCRESI H01_2066809</t>
  </si>
  <si>
    <t>20.03.2021 09:03:47</t>
  </si>
  <si>
    <t>20.03.2021 10:57:26</t>
  </si>
  <si>
    <t>K-1293 35-04-K01293_35-04-K01293_2371301</t>
  </si>
  <si>
    <t>20.03.2021 09:05:00</t>
  </si>
  <si>
    <t>20.03.2021 11:02:23</t>
  </si>
  <si>
    <t>K-3555 35-01-K03555_35-01-K03555_2368886</t>
  </si>
  <si>
    <t>20.03.2021 09:10:00</t>
  </si>
  <si>
    <t>20.03.2021 09:50:08</t>
  </si>
  <si>
    <t>TR-23 35-30-L00023_TR-24 L03_2333623</t>
  </si>
  <si>
    <t>20.03.2021 09:11:14</t>
  </si>
  <si>
    <t>20.03.2021 13:07:51</t>
  </si>
  <si>
    <t>IŞIK TARIM KÖK 35-27-L00352_ÖREN KÖK  ÇIKIŞI L03_2121424</t>
  </si>
  <si>
    <t>20.03.2021 09:17:24</t>
  </si>
  <si>
    <t>20.03.2021 09:29:00</t>
  </si>
  <si>
    <t>SOMA DM-3 45-82-M00025_TURGUTALP TR-1 M02_60210061</t>
  </si>
  <si>
    <t>20.03.2021 09:17:54</t>
  </si>
  <si>
    <t>20.03.2021 09:32:16</t>
  </si>
  <si>
    <t>URLA İM 35-19-A00001_TR-16 L11_2308139</t>
  </si>
  <si>
    <t>20.03.2021 09:18:00</t>
  </si>
  <si>
    <t>20.03.2021 10:52:18</t>
  </si>
  <si>
    <t>20.03.2021 09:22:03</t>
  </si>
  <si>
    <t>20.03.2021 11:58:58</t>
  </si>
  <si>
    <t>TR-2/80-A 45-83-L00306_48136698 TR1828A1B_48138633</t>
  </si>
  <si>
    <t>20.03.2021 09:23:47</t>
  </si>
  <si>
    <t>20.03.2021 10:29:17</t>
  </si>
  <si>
    <t>ÖZBEK DM (TR-315) 35-19-M00044_AKKUM M06_72140338</t>
  </si>
  <si>
    <t>20.03.2021 09:24:07</t>
  </si>
  <si>
    <t>20.03.2021 10:48:50</t>
  </si>
  <si>
    <t>KÖSEDERE TR-2 35-21-L00125_953359389_953359389</t>
  </si>
  <si>
    <t>20.03.2021 09:29:07</t>
  </si>
  <si>
    <t>20.03.2021 11:11:58</t>
  </si>
  <si>
    <t>KUŞÇULAR TR-8 35-19-M00220_DIREK TIPI TRAFO HUCRESI H01_2057919</t>
  </si>
  <si>
    <t>20.03.2021 09:32:04</t>
  </si>
  <si>
    <t>20.03.2021 11:19:55</t>
  </si>
  <si>
    <t>M-2380 35-03-M02380_910413845_910413845</t>
  </si>
  <si>
    <t>20.03.2021 09:32:57</t>
  </si>
  <si>
    <t>20.03.2021 13:43:44</t>
  </si>
  <si>
    <t>L-182 35-18-L00182_6123177_56370498_56370498</t>
  </si>
  <si>
    <t>20.03.2021 09:34:04</t>
  </si>
  <si>
    <t>20.03.2021 18:25:17</t>
  </si>
  <si>
    <t>20.03.2021 09:37:04</t>
  </si>
  <si>
    <t>20.03.2021 13:50:09</t>
  </si>
  <si>
    <t>20.03.2021 09:39:14</t>
  </si>
  <si>
    <t>20.03.2021 09:41:00</t>
  </si>
  <si>
    <t>20.03.2021 10:03:55</t>
  </si>
  <si>
    <t>K-300 35-01-K00300_910347959_910347959</t>
  </si>
  <si>
    <t>20.03.2021 09:41:26</t>
  </si>
  <si>
    <t>20.03.2021 12:58:17</t>
  </si>
  <si>
    <t>20.03.2021 10:03:44</t>
  </si>
  <si>
    <t>ADALET DM 35-17-M00169_ÇAMLIK DM-1 M010_47289809</t>
  </si>
  <si>
    <t>20.03.2021 09:44:07</t>
  </si>
  <si>
    <t>20.03.2021 10:52:10</t>
  </si>
  <si>
    <t>AYVACIK TR-2 35-28-M00812_35-28-M00812_50120128</t>
  </si>
  <si>
    <t>20.03.2021 09:45:32</t>
  </si>
  <si>
    <t>20.03.2021 12:36:06</t>
  </si>
  <si>
    <t>TR-146 35-16-L00146_35-16-L00146_2347073</t>
  </si>
  <si>
    <t>20.03.2021 09:47:00</t>
  </si>
  <si>
    <t>20.03.2021 14:16:00</t>
  </si>
  <si>
    <t>20.03.2021 09:47:02</t>
  </si>
  <si>
    <t>20.03.2021 10:19:40</t>
  </si>
  <si>
    <t>TR-125 35-16-L00125_35-16-L00125_72038159</t>
  </si>
  <si>
    <t>20.03.2021 09:48:00</t>
  </si>
  <si>
    <t>20.03.2021 14:22:00</t>
  </si>
  <si>
    <t>M-3443(YATIRIM REZERVE) 35-03-M03443_C k1844c1b_5803405</t>
  </si>
  <si>
    <t>20.03.2021 09:48:52</t>
  </si>
  <si>
    <t>20.03.2021 12:14:28</t>
  </si>
  <si>
    <t>20.03.2021 13:24:51</t>
  </si>
  <si>
    <t>20.03.2021 09:51:22</t>
  </si>
  <si>
    <t>20.03.2021 11:49:39</t>
  </si>
  <si>
    <t>AKÇAŞEHİR KÖK 35-29-L00035_ALAYLI ENH L04_72208822</t>
  </si>
  <si>
    <t>20.03.2021 09:54:17</t>
  </si>
  <si>
    <t>20.03.2021 10:17:23</t>
  </si>
  <si>
    <t>KÜÇÜKKALE KÖK 35-29-L00036_BÜYÜKKALE L07_2327049</t>
  </si>
  <si>
    <t>20.03.2021 09:54:34</t>
  </si>
  <si>
    <t>20.03.2021 10:15:12</t>
  </si>
  <si>
    <t>ÖRNEKKÖY TR-1 45-73-M00259_D_56385653_56385653</t>
  </si>
  <si>
    <t>20.03.2021 09:57:00</t>
  </si>
  <si>
    <t>20.03.2021 14:28:33</t>
  </si>
  <si>
    <t>KAYMAKÇI TR-22 35-15-M00250_A_56369668_56369668</t>
  </si>
  <si>
    <t>20.03.2021 11:30:31</t>
  </si>
  <si>
    <t>K-1963 35-04-K01963_99802360_99802360</t>
  </si>
  <si>
    <t>20.03.2021 10:03:30</t>
  </si>
  <si>
    <t>20.03.2021 19:21:55</t>
  </si>
  <si>
    <t>K-1227 35-04-K01227_B_56383869_56383869</t>
  </si>
  <si>
    <t>20.03.2021 10:05:29</t>
  </si>
  <si>
    <t>20.03.2021 13:03:02</t>
  </si>
  <si>
    <t>BELEVİ İM 35-13-A00002_ARSLANLAR M06_2064114</t>
  </si>
  <si>
    <t>20.03.2021 10:06:54</t>
  </si>
  <si>
    <t>20.03.2021 10:09:24</t>
  </si>
  <si>
    <t>20.03.2021 10:07:24</t>
  </si>
  <si>
    <t>20.03.2021 13:37:17</t>
  </si>
  <si>
    <t>K-476 35-04-K00476_35-04-K00476_2373746</t>
  </si>
  <si>
    <t>20.03.2021 10:07:36</t>
  </si>
  <si>
    <t>20.03.2021 11:26:59</t>
  </si>
  <si>
    <t>M-147 SAKIZLIKOY 35-18-M00147__56369461_56369461</t>
  </si>
  <si>
    <t>20.03.2021 10:07:59</t>
  </si>
  <si>
    <t>20.03.2021 14:40:30</t>
  </si>
  <si>
    <t>ÇUKURALTI M-49 35-25-M00084_B_56355017_56355017</t>
  </si>
  <si>
    <t>20.03.2021 10:08:28</t>
  </si>
  <si>
    <t>20.03.2021 15:01:46</t>
  </si>
  <si>
    <t>20.03.2021 10:09:09</t>
  </si>
  <si>
    <t>20.03.2021 12:29:44</t>
  </si>
  <si>
    <t>20.03.2021 10:09:27</t>
  </si>
  <si>
    <t>20.03.2021 14:29:04</t>
  </si>
  <si>
    <t>MEZİTLER TR-1 45-74-M00281_45-74-M00281_2373990</t>
  </si>
  <si>
    <t>20.03.2021 10:12:44</t>
  </si>
  <si>
    <t>20.03.2021 14:41:19</t>
  </si>
  <si>
    <t>AYVACIK KIRAN TR-1 45-83-L00297_DIREK TIPI TRAFO HUCRESI H01_2106740</t>
  </si>
  <si>
    <t>20.03.2021 10:15:00</t>
  </si>
  <si>
    <t>20.03.2021 14:15:00</t>
  </si>
  <si>
    <t>EMİNBEY TR-1 45-78-M00853_49187433_56407988_56407988</t>
  </si>
  <si>
    <t>20.03.2021 10:15:32</t>
  </si>
  <si>
    <t>20.03.2021 13:16:10</t>
  </si>
  <si>
    <t>M-1543 35-01-M01543_R_56380828_56380828</t>
  </si>
  <si>
    <t>20.03.2021 10:19:23</t>
  </si>
  <si>
    <t>20.03.2021 13:12:15</t>
  </si>
  <si>
    <t>_950452942_950452942</t>
  </si>
  <si>
    <t>20.03.2021 10:26:25</t>
  </si>
  <si>
    <t>20.03.2021 14:48:10</t>
  </si>
  <si>
    <t>20.03.2021 10:27:04</t>
  </si>
  <si>
    <t>20.03.2021 10:30:00</t>
  </si>
  <si>
    <t>NAİME KÖY-1 35-26-L00340_956607586_956607586</t>
  </si>
  <si>
    <t>20.03.2021 10:30:40</t>
  </si>
  <si>
    <t>20.03.2021 11:57:37</t>
  </si>
  <si>
    <t>ALOSBİ TM 35-17-A00006_ADALET-2 M08_2310720</t>
  </si>
  <si>
    <t>20.03.2021 10:35:00</t>
  </si>
  <si>
    <t>20.03.2021 10:44:14</t>
  </si>
  <si>
    <t>ALİAĞA TR-43 DM 35-17-M00043_HatBaşıAyırıcı_72823532 M13_72823532</t>
  </si>
  <si>
    <t>20.03.2021 10:36:27</t>
  </si>
  <si>
    <t>20.03.2021 12:39:12</t>
  </si>
  <si>
    <t>20.03.2021 10:37:29</t>
  </si>
  <si>
    <t>20.03.2021 11:01:49</t>
  </si>
  <si>
    <t>TR-13 35-13-L00013_B_56356953_56356953</t>
  </si>
  <si>
    <t>20.03.2021 10:38:06</t>
  </si>
  <si>
    <t>20.03.2021 14:55:26</t>
  </si>
  <si>
    <t>L-270 35-18-L00270_B_56366852_56366852</t>
  </si>
  <si>
    <t>20.03.2021 10:38:19</t>
  </si>
  <si>
    <t>20.03.2021 23:22:41</t>
  </si>
  <si>
    <t>SEYREK TR-7 KÖK 35-28-M00379_953393150_953393150</t>
  </si>
  <si>
    <t>20.03.2021 10:39:50</t>
  </si>
  <si>
    <t>20.03.2021 11:21:40</t>
  </si>
  <si>
    <t>KÜREKÇİ TR-1 45-75-M00099_DIREK TIPI TRAFO HUCRESI H01_2087750</t>
  </si>
  <si>
    <t>20.03.2021 10:41:37</t>
  </si>
  <si>
    <t>20.03.2021 11:35:46</t>
  </si>
  <si>
    <t>AKGEDİK KÖK-1 45-71-M00162_EMLAKDERE M03_56219224</t>
  </si>
  <si>
    <t>20.03.2021 10:43:24</t>
  </si>
  <si>
    <t>20.03.2021 11:24:48</t>
  </si>
  <si>
    <t>ORTAKÖY KÖK 45-78-M01336_DEMİRKÖPRÜ HES GİRİŞ M04_72415056</t>
  </si>
  <si>
    <t>20.03.2021 10:50:18</t>
  </si>
  <si>
    <t>20.03.2021 10:56:00</t>
  </si>
  <si>
    <t>SÜZBEYLİ TR-1 35-28-M00421_DIREK TIPI TRAFO HUCRESI H01_2108315</t>
  </si>
  <si>
    <t>20.03.2021 10:51:02</t>
  </si>
  <si>
    <t>20.03.2021 12:14:43</t>
  </si>
  <si>
    <t>ZEYTİNDAĞ TR-1 35-16-M00003_953328811_953328811</t>
  </si>
  <si>
    <t>20.03.2021 10:55:53</t>
  </si>
  <si>
    <t>20.03.2021 12:57:47</t>
  </si>
  <si>
    <t>L-105 DÜZCE AĞA ÇEŞMESİ 35-14-L00105_DIREK TIPI TRAFO HUCRESI H01_2101937</t>
  </si>
  <si>
    <t>20.03.2021 10:57:44</t>
  </si>
  <si>
    <t>20.03.2021 17:11:30</t>
  </si>
  <si>
    <t>MENEMEN TR-56 35-28-L00056_35-28-L00056_66709657</t>
  </si>
  <si>
    <t>20.03.2021 11:01:34</t>
  </si>
  <si>
    <t>20.03.2021 11:10:22</t>
  </si>
  <si>
    <t>20.03.2021 11:02:41</t>
  </si>
  <si>
    <t>20.03.2021 13:56:09</t>
  </si>
  <si>
    <t>URGANLI TR-4 45-83-M00554_MERA M03_2328740</t>
  </si>
  <si>
    <t>20.03.2021 11:09:43</t>
  </si>
  <si>
    <t>20.03.2021 12:04:24</t>
  </si>
  <si>
    <t>20.03.2021 11:09:44</t>
  </si>
  <si>
    <t>20.03.2021 12:19:58</t>
  </si>
  <si>
    <t>K-135 35-01-K00135_D D1_5915458</t>
  </si>
  <si>
    <t>20.03.2021 11:12:04</t>
  </si>
  <si>
    <t>20.03.2021 12:26:05</t>
  </si>
  <si>
    <t>TR-1/83 KAPTANOĞLU DM 45-83-M00083_TR-1/83A M011_61291942</t>
  </si>
  <si>
    <t>20.03.2021 11:12:24</t>
  </si>
  <si>
    <t>TR-1 45-78-L00001_953260357_953260357</t>
  </si>
  <si>
    <t>20.03.2021 11:13:46</t>
  </si>
  <si>
    <t>20.03.2021 12:42:50</t>
  </si>
  <si>
    <t>ARMUTLU DM-2/TR-34 35-27-L00347_A_65514112_65514112</t>
  </si>
  <si>
    <t>20.03.2021 11:13:57</t>
  </si>
  <si>
    <t>20.03.2021 15:31:52</t>
  </si>
  <si>
    <t>KARABURÇ PALA EVİ YANI TR-9 35-31-L00258_47946226_56398810_56398810</t>
  </si>
  <si>
    <t>20.03.2021 11:17:32</t>
  </si>
  <si>
    <t>20.03.2021 13:49:36</t>
  </si>
  <si>
    <t>DM-2/TR-11 35-22-M00298_C B01_5909074</t>
  </si>
  <si>
    <t>20.03.2021 11:22:57</t>
  </si>
  <si>
    <t>20.03.2021 13:49:26</t>
  </si>
  <si>
    <t>20.03.2021 13:27:00</t>
  </si>
  <si>
    <t>MENEMEN TR-15 35-28-L00015_6658747_56367496_56367496</t>
  </si>
  <si>
    <t>20.03.2021 11:23:09</t>
  </si>
  <si>
    <t>20.03.2021 13:09:43</t>
  </si>
  <si>
    <t>İSMAİLLİ TR-1 35-16-M00038_953319135_953319135</t>
  </si>
  <si>
    <t>20.03.2021 11:23:40</t>
  </si>
  <si>
    <t>20.03.2021 14:27:05</t>
  </si>
  <si>
    <t>20.03.2021 11:23:50</t>
  </si>
  <si>
    <t>20.03.2021 15:54:51</t>
  </si>
  <si>
    <t>POYRACIK TR-6 35-24-L00223_955216620_955216620</t>
  </si>
  <si>
    <t>20.03.2021 11:24:20</t>
  </si>
  <si>
    <t>20.03.2021 13:30:38</t>
  </si>
  <si>
    <t>L-195 CEM ELİŞ ÖZEL 35-18-L00195Ö_35-18-L00195Ö_2353044</t>
  </si>
  <si>
    <t>20.03.2021 11:25:46</t>
  </si>
  <si>
    <t>20.03.2021 13:07:32</t>
  </si>
  <si>
    <t>HALİLBEYLİ DM 35-27-M00620_HALİLBEYLİ TR-1 KÖK M12_2306341</t>
  </si>
  <si>
    <t>20.03.2021 11:26:21</t>
  </si>
  <si>
    <t>20.03.2021 13:23:30</t>
  </si>
  <si>
    <t>BURUNCUK TR-4 35-20-L00302_955211711_955211711</t>
  </si>
  <si>
    <t>20.03.2021 11:28:00</t>
  </si>
  <si>
    <t>20.03.2021 16:01:52</t>
  </si>
  <si>
    <t>20.03.2021 11:28:32</t>
  </si>
  <si>
    <t>20.03.2021 13:21:56</t>
  </si>
  <si>
    <t>20.03.2021 11:30:00</t>
  </si>
  <si>
    <t>20.03.2021 12:24:30</t>
  </si>
  <si>
    <t>20.03.2021 11:31:00</t>
  </si>
  <si>
    <t>20.03.2021 12:32:19</t>
  </si>
  <si>
    <t>YEŞİLOVA TR-1 45-78-M01058_953271765_953271765</t>
  </si>
  <si>
    <t>20.03.2021 11:37:00</t>
  </si>
  <si>
    <t>20.03.2021 13:28:00</t>
  </si>
  <si>
    <t>M-528 35-02-M00528_910145748_910145748</t>
  </si>
  <si>
    <t>20.03.2021 11:38:26</t>
  </si>
  <si>
    <t>20.03.2021 15:18:45</t>
  </si>
  <si>
    <t>BÜNYAN OSMANİYE TR-2 45-72-L00445_45-72-L00445_2367042</t>
  </si>
  <si>
    <t>20.03.2021 11:43:02</t>
  </si>
  <si>
    <t>20.03.2021 13:30:46</t>
  </si>
  <si>
    <t>20.03.2021 11:52:15</t>
  </si>
  <si>
    <t>20.03.2021 13:46:32</t>
  </si>
  <si>
    <t>20.03.2021 11:52:48</t>
  </si>
  <si>
    <t>20.03.2021 13:28:21</t>
  </si>
  <si>
    <t>TR-142 YAĞCILAR KÖK 35-19-M00142_YAĞCILAR M01_72114524</t>
  </si>
  <si>
    <t>20.03.2021 11:58:14</t>
  </si>
  <si>
    <t>20.03.2021 15:31:00</t>
  </si>
  <si>
    <t>KÖPRÜBAŞI TR-10 45-86-M00010_KÖPRÜBAŞI TR-23 M02_72221106</t>
  </si>
  <si>
    <t>20.03.2021 12:00:01</t>
  </si>
  <si>
    <t>20.03.2021 15:17:33</t>
  </si>
  <si>
    <t>MENEMEN TR-52 35-28-L00052_DONANIMLI YEDEK L03_66732103</t>
  </si>
  <si>
    <t>20.03.2021 12:00:05</t>
  </si>
  <si>
    <t>20.03.2021 14:19:24</t>
  </si>
  <si>
    <t>20.03.2021 12:01:00</t>
  </si>
  <si>
    <t>20.03.2021 12:38:00</t>
  </si>
  <si>
    <t>İSTASYONALTI KÖK 45-83-M00131_MANİSA-2 M04_2329933</t>
  </si>
  <si>
    <t>20.03.2021 12:04:12</t>
  </si>
  <si>
    <t>20.03.2021 13:23:37</t>
  </si>
  <si>
    <t>L-184 35-18-L00184_5716256_56372140_56372140</t>
  </si>
  <si>
    <t>20.03.2021 12:05:00</t>
  </si>
  <si>
    <t>20.03.2021 14:03:21</t>
  </si>
  <si>
    <t>İM-2/TR-22 SIĞACIK 35-14-L00302_956655985_956655985</t>
  </si>
  <si>
    <t>20.03.2021 12:05:13</t>
  </si>
  <si>
    <t>20.03.2021 15:18:31</t>
  </si>
  <si>
    <t>SEYREK TR-7 KÖK 35-28-M00379_B b 1_5774923</t>
  </si>
  <si>
    <t>20.03.2021 12:06:17</t>
  </si>
  <si>
    <t>20.03.2021 18:34:51</t>
  </si>
  <si>
    <t>TR-2/95 45-83-L00095_955159020_955159020</t>
  </si>
  <si>
    <t>20.03.2021 12:08:19</t>
  </si>
  <si>
    <t>20.03.2021 13:24:52</t>
  </si>
  <si>
    <t>KARAOĞLANLI TR-2 45-71-M00092_TR-1 KÖK M03_2075949</t>
  </si>
  <si>
    <t>20.03.2021 12:11:34</t>
  </si>
  <si>
    <t>20.03.2021 13:20:56</t>
  </si>
  <si>
    <t>TR-158 35-15-M00158_TR-132 M01_66593669</t>
  </si>
  <si>
    <t>20.03.2021 12:17:54</t>
  </si>
  <si>
    <t>20.03.2021 12:54:27</t>
  </si>
  <si>
    <t>K-3556 35-01-K03556_911024816_911024816</t>
  </si>
  <si>
    <t>20.03.2021 12:18:57</t>
  </si>
  <si>
    <t>20.03.2021 16:56:15</t>
  </si>
  <si>
    <t>K-135 35-01-K00135_D D3_60585151</t>
  </si>
  <si>
    <t>20.03.2021 12:20:00</t>
  </si>
  <si>
    <t>20.03.2021 17:17:01</t>
  </si>
  <si>
    <t>TR-35 35-26-M00035_D d1_5910146</t>
  </si>
  <si>
    <t>20.03.2021 12:26:04</t>
  </si>
  <si>
    <t>20.03.2021 13:29:10</t>
  </si>
  <si>
    <t>DM-2/41-A (VAKVAK ÇEŞMESİ) 45-71-M00514_953199729_953199729</t>
  </si>
  <si>
    <t>20.03.2021 12:28:55</t>
  </si>
  <si>
    <t>20.03.2021 13:24:41</t>
  </si>
  <si>
    <t>L-91 ULAMIŞ TEPE KAHVE 35-14-L00091_953703221_953703221</t>
  </si>
  <si>
    <t>20.03.2021 12:33:39</t>
  </si>
  <si>
    <t>20.03.2021 14:07:14</t>
  </si>
  <si>
    <t>KEMHALLI KÖK 45-86-M00044_UĞURLU KÖK M03_72224733</t>
  </si>
  <si>
    <t>20.03.2021 12:34:58</t>
  </si>
  <si>
    <t>20.03.2021 12:59:32</t>
  </si>
  <si>
    <t>K-1281 35-01-K01281_E_65513349_65513349</t>
  </si>
  <si>
    <t>20.03.2021 12:39:04</t>
  </si>
  <si>
    <t>20.03.2021 14:23:23</t>
  </si>
  <si>
    <t>HORZUM ALAYAKA DEDEKAVAK TR-2 45-73-M00292_B_56387375_56387375</t>
  </si>
  <si>
    <t>20.03.2021 12:43:35</t>
  </si>
  <si>
    <t>20.03.2021 16:22:13</t>
  </si>
  <si>
    <t>L-332 SERKANKENT 35-18-L00332_12269839_56358032_56358032</t>
  </si>
  <si>
    <t>20.03.2021 12:43:47</t>
  </si>
  <si>
    <t>20.03.2021 20:09:50</t>
  </si>
  <si>
    <t>K-796 35-01-K00796_B B1_5899652</t>
  </si>
  <si>
    <t>20.03.2021 12:44:18</t>
  </si>
  <si>
    <t>20.03.2021 17:06:48</t>
  </si>
  <si>
    <t>DİKİLİ İM 35-30-A00001_ŞEHİR-2 L04_72357042</t>
  </si>
  <si>
    <t>20.03.2021 12:46:38</t>
  </si>
  <si>
    <t>20.03.2021 13:10:05</t>
  </si>
  <si>
    <t>ALİBEYLİ DM 45-80-M00064_HEYBELİ M03_72190828</t>
  </si>
  <si>
    <t>20.03.2021 12:49:38</t>
  </si>
  <si>
    <t>20.03.2021 15:05:00</t>
  </si>
  <si>
    <t>TR-36 35-30-L00036_955301101_955301101</t>
  </si>
  <si>
    <t>20.03.2021 12:54:22</t>
  </si>
  <si>
    <t>20.03.2021 15:48:45</t>
  </si>
  <si>
    <t>DAZYURT TR-1 45-71-M01738_953226084_953226084</t>
  </si>
  <si>
    <t>20.03.2021 12:58:20</t>
  </si>
  <si>
    <t>20.03.2021 21:38:16</t>
  </si>
  <si>
    <t>M-3187 35-08-M03187_A k999a1_5792813</t>
  </si>
  <si>
    <t>20.03.2021 13:00:00</t>
  </si>
  <si>
    <t>20.03.2021 14:33:42</t>
  </si>
  <si>
    <t>TR-326 35-19-L00349_95000100941_95000100941</t>
  </si>
  <si>
    <t>20.03.2021 13:04:59</t>
  </si>
  <si>
    <t>20.03.2021 14:37:20</t>
  </si>
  <si>
    <t>20.03.2021 13:07:14</t>
  </si>
  <si>
    <t>20.03.2021 14:41:44</t>
  </si>
  <si>
    <t>TR-1/3 45-83-M00003_TR-1/4 M02_2331762</t>
  </si>
  <si>
    <t>20.03.2021 13:08:26</t>
  </si>
  <si>
    <t>20.03.2021 15:04:42</t>
  </si>
  <si>
    <t>20.03.2021 15:42:35</t>
  </si>
  <si>
    <t>ÇAYKÖY TR-1 45-78-L00429_49322405_56393166_56393166</t>
  </si>
  <si>
    <t>20.03.2021 13:14:00</t>
  </si>
  <si>
    <t>20.03.2021 14:00:25</t>
  </si>
  <si>
    <t>20.03.2021 13:15:00</t>
  </si>
  <si>
    <t>20.03.2021 13:48:32</t>
  </si>
  <si>
    <t>DM-2/TR-20 35-22-M00853_TR-51 (ALTINTEPE) M01_66057540</t>
  </si>
  <si>
    <t>20.03.2021 13:17:28</t>
  </si>
  <si>
    <t>20.03.2021 13:48:04</t>
  </si>
  <si>
    <t>20.03.2021 13:18:23</t>
  </si>
  <si>
    <t>20.03.2021 14:32:02</t>
  </si>
  <si>
    <t>KAYALIOĞLU TR-1 45-72-L00071_TR-7 L06_66526798</t>
  </si>
  <si>
    <t>20.03.2021 13:20:04</t>
  </si>
  <si>
    <t>20.03.2021 14:39:46</t>
  </si>
  <si>
    <t>AŞAĞI ŞEHİT KEMAL TR 35-17-M00327_950300963_950300963</t>
  </si>
  <si>
    <t>20.03.2021 13:21:04</t>
  </si>
  <si>
    <t>20.03.2021 21:46:28</t>
  </si>
  <si>
    <t>BİRGİ TR-13 35-15-L00268_950403373_950403373</t>
  </si>
  <si>
    <t>20.03.2021 13:23:12</t>
  </si>
  <si>
    <t>20.03.2021 16:03:03</t>
  </si>
  <si>
    <t>20.03.2021 13:24:01</t>
  </si>
  <si>
    <t>20.03.2021 14:53:23</t>
  </si>
  <si>
    <t>TR-13 35-19-L00013_956687999_956687999</t>
  </si>
  <si>
    <t>20.03.2021 13:32:48</t>
  </si>
  <si>
    <t>20.03.2021 18:14:53</t>
  </si>
  <si>
    <t>MEVLÜTLÜ TR-1 45-78-M01082_49276303_56388087_56388087</t>
  </si>
  <si>
    <t>20.03.2021 13:37:11</t>
  </si>
  <si>
    <t>20.03.2021 15:07:27</t>
  </si>
  <si>
    <t>20.03.2021 13:38:34</t>
  </si>
  <si>
    <t>20.03.2021 14:31:42</t>
  </si>
  <si>
    <t>TR-82 35-15-M00082_950369815_950369815</t>
  </si>
  <si>
    <t>20.03.2021 13:38:56</t>
  </si>
  <si>
    <t>20.03.2021 14:30:25</t>
  </si>
  <si>
    <t>YAKACIK TR-1 35-20-L00232_35-20-L00232_2376783</t>
  </si>
  <si>
    <t>20.03.2021 13:42:18</t>
  </si>
  <si>
    <t>20.03.2021 15:09:53</t>
  </si>
  <si>
    <t>20.03.2021 13:44:08</t>
  </si>
  <si>
    <t>20.03.2021 13:44:24</t>
  </si>
  <si>
    <t>L-215 35-18-L00215_950451666_950451666</t>
  </si>
  <si>
    <t>20.03.2021 13:44:57</t>
  </si>
  <si>
    <t>20.03.2021 23:51:51</t>
  </si>
  <si>
    <t>K-1332 35-03-K01332_910757534_910757534</t>
  </si>
  <si>
    <t>20.03.2021 13:46:36</t>
  </si>
  <si>
    <t>20.03.2021 17:35:49</t>
  </si>
  <si>
    <t>OTOKENT İM 35-08-A00004_SÜMER K08_2052220</t>
  </si>
  <si>
    <t>20.03.2021 13:51:38</t>
  </si>
  <si>
    <t>20.03.2021 14:07:27</t>
  </si>
  <si>
    <t>20.03.2021 14:02:33</t>
  </si>
  <si>
    <t>20.03.2021 15:57:02</t>
  </si>
  <si>
    <t>ESBAŞ İM 35-08-A00001_ESBAŞ-10 K05_2053329</t>
  </si>
  <si>
    <t>20.03.2021 14:03:54</t>
  </si>
  <si>
    <t>20.03.2021 14:36:00</t>
  </si>
  <si>
    <t>ESBAŞ İM 35-08-A00001_ESBAŞ-5 K13_2053316</t>
  </si>
  <si>
    <t>20.03.2021 14:04:10</t>
  </si>
  <si>
    <t>20.03.2021 14:09:54</t>
  </si>
  <si>
    <t>GÜLBAHÇE TR-3 (TR-184) 35-19-L00184_956697088_956697088</t>
  </si>
  <si>
    <t>20.03.2021 14:12:24</t>
  </si>
  <si>
    <t>20.03.2021 18:17:18</t>
  </si>
  <si>
    <t>SARGAÇ KÖYÜ TR-1 45-86-M00116_45-86-M00116_2357615</t>
  </si>
  <si>
    <t>20.03.2021 14:13:12</t>
  </si>
  <si>
    <t>20.03.2021 14:56:31</t>
  </si>
  <si>
    <t>ARPALIK KÖK 45-83-M00137_ARPALIK TR-1 M02_2329855</t>
  </si>
  <si>
    <t>20.03.2021 14:13:13</t>
  </si>
  <si>
    <t>20.03.2021 16:33:00</t>
  </si>
  <si>
    <t>POYRACIK TR-1 35-24-L00024_955215791_955215791</t>
  </si>
  <si>
    <t>20.03.2021 14:15:41</t>
  </si>
  <si>
    <t>20.03.2021 15:36:12</t>
  </si>
  <si>
    <t>TR-1/76 45-72-M00076_956502122_956502122</t>
  </si>
  <si>
    <t>20.03.2021 14:19:18</t>
  </si>
  <si>
    <t>20.03.2021 18:33:26</t>
  </si>
  <si>
    <t>KARAOĞLANLI TR-6 45-71-M00094_DAĞITIM TRAFO KARAOĞLANLI TR-6 M06_72257791</t>
  </si>
  <si>
    <t>20.03.2021 14:19:44</t>
  </si>
  <si>
    <t>20.03.2021 17:36:21</t>
  </si>
  <si>
    <t>K-3185 35-04-K03185_A A5B_5808432</t>
  </si>
  <si>
    <t>20.03.2021 14:22:26</t>
  </si>
  <si>
    <t>20.03.2021 18:42:45</t>
  </si>
  <si>
    <t>TR-20 35-22-M00020_35-22-M00020_2376609</t>
  </si>
  <si>
    <t>20.03.2021 14:24:09</t>
  </si>
  <si>
    <t>20.03.2021 14:49:28</t>
  </si>
  <si>
    <t>DM-2/13 35-29-M00100_950330402_950330402</t>
  </si>
  <si>
    <t>20.03.2021 14:27:36</t>
  </si>
  <si>
    <t>20.03.2021 15:42:32</t>
  </si>
  <si>
    <t>DERBENT TM 45-83-A00003_DERBENT DM-1 M03_2312530</t>
  </si>
  <si>
    <t>20.03.2021 14:33:50</t>
  </si>
  <si>
    <t>20.03.2021 14:35:34</t>
  </si>
  <si>
    <t>K-2797 35-08-K02797_K-1693 K02_42038688</t>
  </si>
  <si>
    <t>20.03.2021 14:34:02</t>
  </si>
  <si>
    <t>20.03.2021 14:58:47</t>
  </si>
  <si>
    <t>TR-99 ZEYTİNALANI 35-19-L00099_956673904_956673904</t>
  </si>
  <si>
    <t>20.03.2021 14:34:35</t>
  </si>
  <si>
    <t>20.03.2021 19:55:26</t>
  </si>
  <si>
    <t>M-1539 35-01-M01539_910685597_910685597</t>
  </si>
  <si>
    <t>20.03.2021 14:36:32</t>
  </si>
  <si>
    <t>20.03.2021 17:38:25</t>
  </si>
  <si>
    <t>20.03.2021 14:41:30</t>
  </si>
  <si>
    <t>20.03.2021 18:03:39</t>
  </si>
  <si>
    <t>L-105 35-18-L00105_7422403_56377179_56377179</t>
  </si>
  <si>
    <t>20.03.2021 14:48:00</t>
  </si>
  <si>
    <t>20.03.2021 15:37:10</t>
  </si>
  <si>
    <t>K-126 35-01-K00126_K-4723 K02_2057795</t>
  </si>
  <si>
    <t>20.03.2021 14:48:46</t>
  </si>
  <si>
    <t>20.03.2021 17:45:28</t>
  </si>
  <si>
    <t>TR-74 ( M-774) 35-30-M00774_955299813_955299813</t>
  </si>
  <si>
    <t>20.03.2021 14:51:36</t>
  </si>
  <si>
    <t>20.03.2021 15:57:24</t>
  </si>
  <si>
    <t>TARIMSAL SULAMA TR-77 45-85-L00120_45-85-L00120_2373093</t>
  </si>
  <si>
    <t>20.03.2021 14:54:55</t>
  </si>
  <si>
    <t>20.03.2021 15:59:43</t>
  </si>
  <si>
    <t>M-1743 35-04-M01743_914653916_914653916</t>
  </si>
  <si>
    <t>20.03.2021 15:07:39</t>
  </si>
  <si>
    <t>20.03.2021 20:58:05</t>
  </si>
  <si>
    <t>HARMANDALI KÖK 45-71-M00061_AHMET KURUT M011_72230853</t>
  </si>
  <si>
    <t>20.03.2021 15:09:54</t>
  </si>
  <si>
    <t>20.03.2021 20:06:55</t>
  </si>
  <si>
    <t>L-59 GÜVENTUR 35-14-L00059_956634641_956634641</t>
  </si>
  <si>
    <t>20.03.2021 15:10:13</t>
  </si>
  <si>
    <t>20.03.2021 17:30:43</t>
  </si>
  <si>
    <t>MURADİYE DM-7/1 45-71-M01854_953246459_953246459</t>
  </si>
  <si>
    <t>20.03.2021 15:13:03</t>
  </si>
  <si>
    <t>20.03.2021 19:09:16</t>
  </si>
  <si>
    <t>TR-110 45-78-L00110_953259765_953259765</t>
  </si>
  <si>
    <t>20.03.2021 15:19:07</t>
  </si>
  <si>
    <t>20.03.2021 16:44:17</t>
  </si>
  <si>
    <t>TR-50 35-22-M00050_DEREKÖY M03_72137480</t>
  </si>
  <si>
    <t>20.03.2021 15:27:33</t>
  </si>
  <si>
    <t>20.03.2021 15:51:32</t>
  </si>
  <si>
    <t>L-331 DENİZKENT 35-18-L00331_950437157_950437157</t>
  </si>
  <si>
    <t>20.03.2021 15:28:21</t>
  </si>
  <si>
    <t>20.03.2021 19:33:07</t>
  </si>
  <si>
    <t>M-9 GERMİYAN 35-18-M00009_DIREK TIPI TRAFO HUCRESI H01_2102131</t>
  </si>
  <si>
    <t>20.03.2021 15:29:30</t>
  </si>
  <si>
    <t>20.03.2021 20:58:09</t>
  </si>
  <si>
    <t>DM08/TR40 45-73-M00002_945679768_945679768</t>
  </si>
  <si>
    <t>20.03.2021 15:44:51</t>
  </si>
  <si>
    <t>20.03.2021 17:37:43</t>
  </si>
  <si>
    <t>20.03.2021 15:47:51</t>
  </si>
  <si>
    <t>20.03.2021 18:08:52</t>
  </si>
  <si>
    <t>KARAKUYU KÖK 35-22-M00091_HatBaşıAyırıcı_53697567 M01_53697567</t>
  </si>
  <si>
    <t>20.03.2021 15:49:13</t>
  </si>
  <si>
    <t>20.03.2021 19:12:11</t>
  </si>
  <si>
    <t>HALİLBEYLİ TR-5 35-27-M01054_98761879_98761879</t>
  </si>
  <si>
    <t>20.03.2021 15:52:15</t>
  </si>
  <si>
    <t>20.03.2021 18:59:54</t>
  </si>
  <si>
    <t>DM08/TR02 45-73-M00003_TR-80 M03_66742822</t>
  </si>
  <si>
    <t>20.03.2021 16:04:48</t>
  </si>
  <si>
    <t>20.03.2021 16:36:25</t>
  </si>
  <si>
    <t>20.03.2021 16:05:33</t>
  </si>
  <si>
    <t>20.03.2021 17:15:17</t>
  </si>
  <si>
    <t>L-366 ILDIR KÖY 35-18-L00366_950441459_950441459</t>
  </si>
  <si>
    <t>20.03.2021 16:06:26</t>
  </si>
  <si>
    <t>20.03.2021 22:21:09</t>
  </si>
  <si>
    <t>ÇUKURALTI M-49 35-25-M00084_955268600_955268600</t>
  </si>
  <si>
    <t>20.03.2021 16:10:21</t>
  </si>
  <si>
    <t>20.03.2021 17:10:25</t>
  </si>
  <si>
    <t>OĞLANANASI TR-13 35-22-M00296_C_56357767_56357767</t>
  </si>
  <si>
    <t>20.03.2021 16:14:57</t>
  </si>
  <si>
    <t>20.03.2021 19:47:39</t>
  </si>
  <si>
    <t>GELENBE İM 45-76-A00001_ÇALTICAK(KARAKURT-İLYASLAR) L03_2092597</t>
  </si>
  <si>
    <t>20.03.2021 16:17:57</t>
  </si>
  <si>
    <t>20.03.2021 19:23:36</t>
  </si>
  <si>
    <t>MENEMEN TR-78 35-28-L00078_MENEMEN DM-5/27 L02_66754770</t>
  </si>
  <si>
    <t>20.03.2021 16:21:24</t>
  </si>
  <si>
    <t>20.03.2021 17:15:00</t>
  </si>
  <si>
    <t>BAĞYURDU DM-2/22 35-27-L00231_913720220_913720220</t>
  </si>
  <si>
    <t>20.03.2021 16:21:27</t>
  </si>
  <si>
    <t>20.03.2021 18:02:46</t>
  </si>
  <si>
    <t>L-208 35-18-L00208_5834105_56374899_56374899</t>
  </si>
  <si>
    <t>20.03.2021 16:21:56</t>
  </si>
  <si>
    <t>21.03.2021 00:18:05</t>
  </si>
  <si>
    <t>M-228 35-14-M00228_956649503_956649503</t>
  </si>
  <si>
    <t>20.03.2021 16:26:48</t>
  </si>
  <si>
    <t>20.03.2021 20:25:06</t>
  </si>
  <si>
    <t>DM-3/19 35-26-M00820_6024742_56369063_56369063</t>
  </si>
  <si>
    <t>20.03.2021 16:28:22</t>
  </si>
  <si>
    <t>20.03.2021 19:35:40</t>
  </si>
  <si>
    <t>20.03.2021 16:30:48</t>
  </si>
  <si>
    <t>20.03.2021 20:45:19</t>
  </si>
  <si>
    <t>DM-18/03 45-71-M00258_953222809_953222809</t>
  </si>
  <si>
    <t>20.03.2021 16:31:02</t>
  </si>
  <si>
    <t>20.03.2021 17:55:35</t>
  </si>
  <si>
    <t>M-2870 35-04-M02870_972334204_972334204</t>
  </si>
  <si>
    <t>20.03.2021 16:37:04</t>
  </si>
  <si>
    <t>20.03.2021 18:50:02</t>
  </si>
  <si>
    <t>GÖRDES TR-10 45-75-M00010_AKÇEŞME ÇIKIŞI TR-14 M06_67567063</t>
  </si>
  <si>
    <t>20.03.2021 16:38:00</t>
  </si>
  <si>
    <t>20.03.2021 17:13:39</t>
  </si>
  <si>
    <t>L-301 ÇARK 35-18-L00301_C C1_5960155</t>
  </si>
  <si>
    <t>20.03.2021 16:39:26</t>
  </si>
  <si>
    <t>21.03.2021 01:06:47</t>
  </si>
  <si>
    <t>20.03.2021 16:43:09</t>
  </si>
  <si>
    <t>20.03.2021 20:47:21</t>
  </si>
  <si>
    <t>K-1543 35-02-K01543_99938110_99938110</t>
  </si>
  <si>
    <t>20.03.2021 16:47:23</t>
  </si>
  <si>
    <t>20.03.2021 17:54:41</t>
  </si>
  <si>
    <t>ALİ SEZGİNER SULAMA GRUBU 35-29-L00609_35-29-L00609_2351656</t>
  </si>
  <si>
    <t>20.03.2021 16:48:14</t>
  </si>
  <si>
    <t>20.03.2021 17:02:00</t>
  </si>
  <si>
    <t>YENİ LİMAN TR-2 35-21-L00051_95000602570_95000602570</t>
  </si>
  <si>
    <t>20.03.2021 16:53:00</t>
  </si>
  <si>
    <t>20.03.2021 18:51:35</t>
  </si>
  <si>
    <t>PAYAMLI M-7 35-25-M00179_956637712_956637712</t>
  </si>
  <si>
    <t>20.03.2021 17:02:23</t>
  </si>
  <si>
    <t>20.03.2021 18:18:05</t>
  </si>
  <si>
    <t>MURADİYE DM 45-71-M00006_ORMAN FİDANLIĞI M12_2077013</t>
  </si>
  <si>
    <t>20.03.2021 17:02:45</t>
  </si>
  <si>
    <t>20.03.2021 17:07:14</t>
  </si>
  <si>
    <t>SARIALAN KÖYÜ TR 1 45-71-M01529_953228994_953228994</t>
  </si>
  <si>
    <t>20.03.2021 17:04:23</t>
  </si>
  <si>
    <t>20.03.2021 21:42:04</t>
  </si>
  <si>
    <t>TR-1-5/2A 35-20-L00286_955211457_955211457</t>
  </si>
  <si>
    <t>20.03.2021 17:06:28</t>
  </si>
  <si>
    <t>20.03.2021 18:56:31</t>
  </si>
  <si>
    <t>K-3273 35-07-K03273_913216901_913216901</t>
  </si>
  <si>
    <t>20.03.2021 17:06:59</t>
  </si>
  <si>
    <t>20.03.2021 19:31:33</t>
  </si>
  <si>
    <t>SABANCILAR TR-1 45-72-L00526_956497664_956497664</t>
  </si>
  <si>
    <t>20.03.2021 17:07:03</t>
  </si>
  <si>
    <t>20.03.2021 18:20:32</t>
  </si>
  <si>
    <t>YENİÇİFTLİK KÖK 35-20-L00373_HatBaşıAyırıcı_53138690 L05_53138690</t>
  </si>
  <si>
    <t>20.03.2021 17:19:51</t>
  </si>
  <si>
    <t>20.03.2021 18:27:11</t>
  </si>
  <si>
    <t>K-1222 35-01-K01222_D_56374713_56374713</t>
  </si>
  <si>
    <t>20.03.2021 17:24:59</t>
  </si>
  <si>
    <t>20.03.2021 19:24:25</t>
  </si>
  <si>
    <t>K-1800 35-08-K01800_C D2_5893105</t>
  </si>
  <si>
    <t>20.03.2021 17:29:04</t>
  </si>
  <si>
    <t>20.03.2021 18:20:56</t>
  </si>
  <si>
    <t>L-105 DÜZCE AĞA ÇEŞMESİ 35-14-L00105__72371907_72371907</t>
  </si>
  <si>
    <t>20.03.2021 17:30:59</t>
  </si>
  <si>
    <t>20.03.2021 18:38:53</t>
  </si>
  <si>
    <t>GÜMÜŞÇAY KÖK 45-73-M00477_SULAMA ÇIKIŞI M05_2056802</t>
  </si>
  <si>
    <t>20.03.2021 17:40:54</t>
  </si>
  <si>
    <t>20.03.2021 17:41:54</t>
  </si>
  <si>
    <t>M-2896(YATIRIM REZERVE) 35-01-M02896_910271417_910271417</t>
  </si>
  <si>
    <t>20.03.2021 17:52:13</t>
  </si>
  <si>
    <t>20.03.2021 21:37:03</t>
  </si>
  <si>
    <t>TIRAZLI KÖK 45-79-M00079_BAHARLAR M06_72036244</t>
  </si>
  <si>
    <t>20.03.2021 17:52:24</t>
  </si>
  <si>
    <t>20.03.2021 17:52:54</t>
  </si>
  <si>
    <t>OSMAN SÜREN VE ARKADAŞLARI 35-24-M00026_35-24-M00026_58184970</t>
  </si>
  <si>
    <t>20.03.2021 17:53:56</t>
  </si>
  <si>
    <t>20.03.2021 20:09:10</t>
  </si>
  <si>
    <t>K-819 35-01-K00819_910271879_910271879</t>
  </si>
  <si>
    <t>20.03.2021 17:54:37</t>
  </si>
  <si>
    <t>20.03.2021 18:56:02</t>
  </si>
  <si>
    <t>TR-164 45-78-L00164_953253763_953253763</t>
  </si>
  <si>
    <t>20.03.2021 18:02:35</t>
  </si>
  <si>
    <t>20.03.2021 19:04:07</t>
  </si>
  <si>
    <t>SUBAŞI-5 35-26-L00332_944468431_944468431</t>
  </si>
  <si>
    <t>20.03.2021 18:03:58</t>
  </si>
  <si>
    <t>20.03.2021 18:24:29</t>
  </si>
  <si>
    <t>ARPALIK KÖK 45-83-M00137_ARPALIK KÖK-2 M08_2329851</t>
  </si>
  <si>
    <t>20.03.2021 18:06:22</t>
  </si>
  <si>
    <t>20.03.2021 20:17:27</t>
  </si>
  <si>
    <t>ARDIÇ MAHALLESİ TR-12 35-21-L00134_C_56378242_56378242</t>
  </si>
  <si>
    <t>20.03.2021 18:10:44</t>
  </si>
  <si>
    <t>20.03.2021 20:40:55</t>
  </si>
  <si>
    <t>MENEMEN DM-6/5 35-28-M00422_953391393_953391393</t>
  </si>
  <si>
    <t>20.03.2021 18:10:49</t>
  </si>
  <si>
    <t>20.03.2021 19:11:41</t>
  </si>
  <si>
    <t>20.03.2021 18:16:13</t>
  </si>
  <si>
    <t>20.03.2021 18:23:26</t>
  </si>
  <si>
    <t>ŞADİ KOYUNCU SULAMA GRUBU TR 35-30-M00240_B_56405132_56405132</t>
  </si>
  <si>
    <t>20.03.2021 18:20:14</t>
  </si>
  <si>
    <t>20.03.2021 19:38:05</t>
  </si>
  <si>
    <t>DM-2/18 (YENİHAN) 45-71-M00155_953216757_953216757</t>
  </si>
  <si>
    <t>20.03.2021 18:34:43</t>
  </si>
  <si>
    <t>20.03.2021 23:21:48</t>
  </si>
  <si>
    <t>YAZIBAŞI DM-5 35-26-M00550_BEŞYOL PLASTİK M18_2335556</t>
  </si>
  <si>
    <t>20.03.2021 18:45:55</t>
  </si>
  <si>
    <t>20.03.2021 19:54:32</t>
  </si>
  <si>
    <t>ARMUTLU TR-3 35-27-L00003_C_56355952_56355952</t>
  </si>
  <si>
    <t>20.03.2021 19:07:36</t>
  </si>
  <si>
    <t>20.03.2021 19:44:36</t>
  </si>
  <si>
    <t>DM-01/51 45-71-M00320_953239154_953239154</t>
  </si>
  <si>
    <t>20.03.2021 19:09:08</t>
  </si>
  <si>
    <t>21.03.2021 02:03:52</t>
  </si>
  <si>
    <t>YAKAKÖY KÖK 45-75-M00067_HatBaşıAyırıcı_53135023 M05_53135023</t>
  </si>
  <si>
    <t>20.03.2021 19:09:34</t>
  </si>
  <si>
    <t>20.03.2021 22:55:11</t>
  </si>
  <si>
    <t>K-3584 35-01-K03584_910973286_910973286</t>
  </si>
  <si>
    <t>20.03.2021 19:11:50</t>
  </si>
  <si>
    <t>20.03.2021 20:38:08</t>
  </si>
  <si>
    <t>ÇIRPI TR-1/4 35-20-M00004_955210013_955210013</t>
  </si>
  <si>
    <t>20.03.2021 19:12:26</t>
  </si>
  <si>
    <t>20.03.2021 20:56:41</t>
  </si>
  <si>
    <t>L-46 HARİTACILAR 35-14-L00046_956654043_956654043</t>
  </si>
  <si>
    <t>20.03.2021 19:15:45</t>
  </si>
  <si>
    <t>20.03.2021 20:23:08</t>
  </si>
  <si>
    <t>RAMAZAN HOCALAR TR-2 45-81-M00260_945636259_945636259</t>
  </si>
  <si>
    <t>20.03.2021 19:17:19</t>
  </si>
  <si>
    <t>20.03.2021 20:41:09</t>
  </si>
  <si>
    <t>L-331 DENİZKENT 35-18-L00331_11824725_56407426_56407426</t>
  </si>
  <si>
    <t>20.03.2021 19:21:00</t>
  </si>
  <si>
    <t>20.03.2021 19:40:57</t>
  </si>
  <si>
    <t>TR-74 ( M-774) 35-30-M00774_966048417_966048417</t>
  </si>
  <si>
    <t>20.03.2021 19:23:37</t>
  </si>
  <si>
    <t>20.03.2021 20:40:47</t>
  </si>
  <si>
    <t>ZEYTİNKÖY TR-2 35-13-L00066_950127503_950127503</t>
  </si>
  <si>
    <t>20.03.2021 19:23:42</t>
  </si>
  <si>
    <t>20.03.2021 20:22:05</t>
  </si>
  <si>
    <t>K-3959 35-02-K03959_910032493_910032493</t>
  </si>
  <si>
    <t>20.03.2021 19:24:12</t>
  </si>
  <si>
    <t>20.03.2021 19:59:32</t>
  </si>
  <si>
    <t>20.03.2021 19:28:43</t>
  </si>
  <si>
    <t>20.03.2021 20:46:26</t>
  </si>
  <si>
    <t>K-446 35-01-K00446_911094209_911094209</t>
  </si>
  <si>
    <t>20.03.2021 19:30:11</t>
  </si>
  <si>
    <t>21.03.2021 02:30:42</t>
  </si>
  <si>
    <t>TR-1/5 45-83-M00005_DIREK TIPI TRAFO HUCRESI H01_2109877</t>
  </si>
  <si>
    <t>20.03.2021 19:30:34</t>
  </si>
  <si>
    <t>20.03.2021 21:09:02</t>
  </si>
  <si>
    <t>K-4171 35-04-K04171_B_56378648_56378648</t>
  </si>
  <si>
    <t>20.03.2021 19:31:46</t>
  </si>
  <si>
    <t>20.03.2021 20:38:17</t>
  </si>
  <si>
    <t>HALİTPAŞA TR-11 45-80-M00063_956541837_956541837</t>
  </si>
  <si>
    <t>20.03.2021 19:38:18</t>
  </si>
  <si>
    <t>20.03.2021 21:17:47</t>
  </si>
  <si>
    <t>MORDOĞAN TR-35 35-21-L00147_953365321_953365321</t>
  </si>
  <si>
    <t>20.03.2021 19:39:10</t>
  </si>
  <si>
    <t>20.03.2021 23:06:23</t>
  </si>
  <si>
    <t>KAZIKBAĞLARI TR-1 35-16-M00482_35-16-M00482_2364645</t>
  </si>
  <si>
    <t>20.03.2021 19:45:53</t>
  </si>
  <si>
    <t>20.03.2021 23:03:12</t>
  </si>
  <si>
    <t>TR-75 35-19-L00075_956668401_956668401</t>
  </si>
  <si>
    <t>20.03.2021 19:46:36</t>
  </si>
  <si>
    <t>20.03.2021 21:18:25</t>
  </si>
  <si>
    <t>20.03.2021 19:51:31</t>
  </si>
  <si>
    <t>20.03.2021 20:52:05</t>
  </si>
  <si>
    <t>ZEYTİNKÖY TR-2 35-13-L00066_B_56371199_56371199</t>
  </si>
  <si>
    <t>20.03.2021 19:53:07</t>
  </si>
  <si>
    <t>20.03.2021 20:48:06</t>
  </si>
  <si>
    <t>20.03.2021 19:54:42</t>
  </si>
  <si>
    <t>20.03.2021 21:08:09</t>
  </si>
  <si>
    <t>TR-11 35-26-M00011_956619694_956619694</t>
  </si>
  <si>
    <t>20.03.2021 19:54:53</t>
  </si>
  <si>
    <t>20.03.2021 20:27:54</t>
  </si>
  <si>
    <t>AŞAĞIŞAKRAN TR-1 35-17-M00223_950299872_950299872</t>
  </si>
  <si>
    <t>20.03.2021 20:03:08</t>
  </si>
  <si>
    <t>20.03.2021 20:40:43</t>
  </si>
  <si>
    <t>K-1088 35-04-K01088_99405375_99405375</t>
  </si>
  <si>
    <t>20.03.2021 20:05:42</t>
  </si>
  <si>
    <t>20.03.2021 22:16:11</t>
  </si>
  <si>
    <t>TR-122 35-16-L00122_DIREK TIPI TRAFO HUCRESI H01_2040035</t>
  </si>
  <si>
    <t>20.03.2021 20:10:39</t>
  </si>
  <si>
    <t>20.03.2021 22:15:26</t>
  </si>
  <si>
    <t>_C_60984397_60984397</t>
  </si>
  <si>
    <t>20.03.2021 20:13:02</t>
  </si>
  <si>
    <t>21.03.2021 01:16:37</t>
  </si>
  <si>
    <t>DM-15/03 45-71-M02270_944452901_944452901</t>
  </si>
  <si>
    <t>20.03.2021 20:17:33</t>
  </si>
  <si>
    <t>21.03.2021 00:45:28</t>
  </si>
  <si>
    <t>ÇATAK TR-2 35-31-L00172_956586548_956586548</t>
  </si>
  <si>
    <t>20.03.2021 20:22:46</t>
  </si>
  <si>
    <t>20.03.2021 22:24:04</t>
  </si>
  <si>
    <t>HACI HALİLLER TR-3 45-71-M00067_953189727_953189727</t>
  </si>
  <si>
    <t>20.03.2021 20:25:30</t>
  </si>
  <si>
    <t>20.03.2021 23:44:51</t>
  </si>
  <si>
    <t>TR-2/105 45-83-L00105_F F02_65882327</t>
  </si>
  <si>
    <t>20.03.2021 20:28:42</t>
  </si>
  <si>
    <t>20.03.2021 22:27:58</t>
  </si>
  <si>
    <t>20.03.2021 20:32:51</t>
  </si>
  <si>
    <t>20.03.2021 20:54:18</t>
  </si>
  <si>
    <t>K-122 35-01-K00122_911263637_911263637</t>
  </si>
  <si>
    <t>20.03.2021 20:34:51</t>
  </si>
  <si>
    <t>20.03.2021 21:20:15</t>
  </si>
  <si>
    <t>K-337 35-07-K00337_912400897_912400897</t>
  </si>
  <si>
    <t>20.03.2021 22:47:36</t>
  </si>
  <si>
    <t>M-2104 35-09-M02104_912443538_912443538</t>
  </si>
  <si>
    <t>20.03.2021 20:41:26</t>
  </si>
  <si>
    <t>20.03.2021 22:28:23</t>
  </si>
  <si>
    <t>SEYREK TR-7 KÖK 35-28-M00379_953393143_953393143</t>
  </si>
  <si>
    <t>20.03.2021 20:41:38</t>
  </si>
  <si>
    <t>20.03.2021 22:05:34</t>
  </si>
  <si>
    <t>ZİRAATÇİLER SİTESİ TR 35-30-M00293_955307930_955307930</t>
  </si>
  <si>
    <t>20.03.2021 20:49:39</t>
  </si>
  <si>
    <t>20.03.2021 23:44:08</t>
  </si>
  <si>
    <t>L-193 ESENEVLER 35-18-L00193_950443166_950443166</t>
  </si>
  <si>
    <t>20.03.2021 20:50:08</t>
  </si>
  <si>
    <t>21.03.2021 10:30:07</t>
  </si>
  <si>
    <t>20.03.2021 21:03:09</t>
  </si>
  <si>
    <t>20.03.2021 23:08:30</t>
  </si>
  <si>
    <t>AG Pano Faz Sigorta Atığı</t>
  </si>
  <si>
    <t>20.03.2021 21:05:31</t>
  </si>
  <si>
    <t>21.03.2021 00:10:07</t>
  </si>
  <si>
    <t>TR-338 35-19-L00372_956677227_956677227</t>
  </si>
  <si>
    <t>20.03.2021 21:06:20</t>
  </si>
  <si>
    <t>20.03.2021 22:58:07</t>
  </si>
  <si>
    <t>20.03.2021 21:12:26</t>
  </si>
  <si>
    <t>20.03.2021 21:41:26</t>
  </si>
  <si>
    <t>TR-121 35-16-L00121_TR-122 L02_72037331</t>
  </si>
  <si>
    <t>20.03.2021 21:16:24</t>
  </si>
  <si>
    <t>20.03.2021 22:34:04</t>
  </si>
  <si>
    <t>K-3499 35-03-K03499_C_56365919_56365919</t>
  </si>
  <si>
    <t>20.03.2021 21:19:03</t>
  </si>
  <si>
    <t>20.03.2021 22:28:00</t>
  </si>
  <si>
    <t>ARPALIK KÖK 45-83-M00137_ARPALIK KÖK-2 M08_2096497</t>
  </si>
  <si>
    <t>20.03.2021 21:21:22</t>
  </si>
  <si>
    <t>20.03.2021 22:12:24</t>
  </si>
  <si>
    <t>TR-4 METROPOLİS 35-26-M00004_956617991_956617991</t>
  </si>
  <si>
    <t>20.03.2021 21:36:58</t>
  </si>
  <si>
    <t>20.03.2021 23:31:01</t>
  </si>
  <si>
    <t>TR-1-4/2 DEMİRCİLİK KABİN 35-20-L00026_955198971_955198971</t>
  </si>
  <si>
    <t>20.03.2021 21:55:14</t>
  </si>
  <si>
    <t>20.03.2021 23:04:27</t>
  </si>
  <si>
    <t>HATİCE YÜKSEL TR 35-23-M00241_949766823_949766823</t>
  </si>
  <si>
    <t>20.03.2021 21:59:37</t>
  </si>
  <si>
    <t>21.03.2021 14:49:09</t>
  </si>
  <si>
    <t>20.03.2021 22:13:55</t>
  </si>
  <si>
    <t>20.03.2021 23:50:32</t>
  </si>
  <si>
    <t>FATİH MAH. TR-7 45-86-M00202_915787950_915787950</t>
  </si>
  <si>
    <t>20.03.2021 22:21:35</t>
  </si>
  <si>
    <t>20.03.2021 23:57:31</t>
  </si>
  <si>
    <t>DÜZLEN TR-1 45-71-M01744_D_65508767_65508767</t>
  </si>
  <si>
    <t>20.03.2021 22:26:24</t>
  </si>
  <si>
    <t>21.03.2021 03:22:46</t>
  </si>
  <si>
    <t>20.03.2021 22:29:07</t>
  </si>
  <si>
    <t>20.03.2021 22:56:39</t>
  </si>
  <si>
    <t>DM-13/21-A 45-71-M02374_915793845_915793845</t>
  </si>
  <si>
    <t>20.03.2021 22:30:07</t>
  </si>
  <si>
    <t>21.03.2021 03:01:25</t>
  </si>
  <si>
    <t>K-3417 35-08-K03417_912317486_912317486</t>
  </si>
  <si>
    <t>20.03.2021 22:43:48</t>
  </si>
  <si>
    <t>21.03.2021 00:02:12</t>
  </si>
  <si>
    <t>K-3074 35-04-K03074_35-04-K03074_2373957</t>
  </si>
  <si>
    <t>20.03.2021 22:57:49</t>
  </si>
  <si>
    <t>21.03.2021 00:07:38</t>
  </si>
  <si>
    <t>M-2913 35-01-M02913_A_56374605_56374605</t>
  </si>
  <si>
    <t>20.03.2021 23:29:41</t>
  </si>
  <si>
    <t>21.03.2021 00:49:46</t>
  </si>
  <si>
    <t>M-3439(YATIRIM REZERVE) 35-03-M03439_910461405_910461405</t>
  </si>
  <si>
    <t>20.03.2021 23:38:23</t>
  </si>
  <si>
    <t>21.03.2021 00:43:13</t>
  </si>
  <si>
    <t>20.03.2021 23:47:33</t>
  </si>
  <si>
    <t>21.03.2021 03:11:40</t>
  </si>
  <si>
    <t>L-331 DENİZKENT 35-18-L00331_950436972_950436972</t>
  </si>
  <si>
    <t>20.03.2021 23:55:22</t>
  </si>
  <si>
    <t>21.03.2021 10:27:50</t>
  </si>
  <si>
    <t>K-1744 35-01-K01744_911586401_911586401</t>
  </si>
  <si>
    <t>20.03.2021 23:56:47</t>
  </si>
  <si>
    <t>21.03.2021 00:26:24</t>
  </si>
  <si>
    <t>ÖREN TOPRAK SULAMA TR-7 35-27-M00780_914564406_914564406</t>
  </si>
  <si>
    <t>21.03.2021 00:13:27</t>
  </si>
  <si>
    <t>21.03.2021 01:22:16</t>
  </si>
  <si>
    <t>K-3628 35-01-K03628_B_56375757_56375757</t>
  </si>
  <si>
    <t>21.03.2021 00:21:20</t>
  </si>
  <si>
    <t>21.03.2021 01:30:40</t>
  </si>
  <si>
    <t>K-3628 35-01-K03628_35-01-K03628_2348599</t>
  </si>
  <si>
    <t>21.03.2021 00:40:28</t>
  </si>
  <si>
    <t>21.03.2021 01:32:42</t>
  </si>
  <si>
    <t>K-571 35-01-K00571_35-01-K00571_2374457</t>
  </si>
  <si>
    <t>21.03.2021 00:41:35</t>
  </si>
  <si>
    <t>21.03.2021 00:52:43</t>
  </si>
  <si>
    <t>L-208 35-18-L00208_950451892_950451892</t>
  </si>
  <si>
    <t>21.03.2021 02:32:33</t>
  </si>
  <si>
    <t>21.03.2021 03:41:26</t>
  </si>
  <si>
    <t>TR-40 35-17-M00040__56390053_56390053</t>
  </si>
  <si>
    <t>21.03.2021 02:51:13</t>
  </si>
  <si>
    <t>21.03.2021 03:59:41</t>
  </si>
  <si>
    <t>21.03.2021 04:51:17</t>
  </si>
  <si>
    <t>21.03.2021 05:36:27</t>
  </si>
  <si>
    <t>HILAL GIS TM 35-01-A00010_TR-2 K06_2313225</t>
  </si>
  <si>
    <t>21.03.2021 05:13:40</t>
  </si>
  <si>
    <t>21.03.2021 05:21:40</t>
  </si>
  <si>
    <t>21.03.2021 05:15:00</t>
  </si>
  <si>
    <t>21.03.2021 05:20:36</t>
  </si>
  <si>
    <t>MENEMEN İM 35-28-A00001_MENEMEN ŞEHİR-2 L11_2311526</t>
  </si>
  <si>
    <t>21.03.2021 06:18:39</t>
  </si>
  <si>
    <t>21.03.2021 07:40:36</t>
  </si>
  <si>
    <t>ULUKENT DM-1/16 35-28-M00069_ESKİ KARŞIYAKA M06_66552881</t>
  </si>
  <si>
    <t>21.03.2021 06:49:07</t>
  </si>
  <si>
    <t>21.03.2021 11:08:12</t>
  </si>
  <si>
    <t>KARAVELİLER TR-1 35-16-M00126_DIREK TIPI TRAFO HUCRESI H01_2042708</t>
  </si>
  <si>
    <t>21.03.2021 06:53:25</t>
  </si>
  <si>
    <t>21.03.2021 08:20:35</t>
  </si>
  <si>
    <t>21.03.2021 06:59:56</t>
  </si>
  <si>
    <t>21.03.2021 09:42:33</t>
  </si>
  <si>
    <t>K-238 35-01-K00238_M M1_5911834</t>
  </si>
  <si>
    <t>21.03.2021 07:13:44</t>
  </si>
  <si>
    <t>21.03.2021 08:27:43</t>
  </si>
  <si>
    <t>DM-2/37 35-26-M00840_8373536 DM2-37-C1b_5913132</t>
  </si>
  <si>
    <t>21.03.2021 07:20:23</t>
  </si>
  <si>
    <t>21.03.2021 08:57:52</t>
  </si>
  <si>
    <t>İĞDECİK TR-6 45-71-M00086_DIREK TIPI TRAFO HUCRESI H01_2078172</t>
  </si>
  <si>
    <t>21.03.2021 07:20:41</t>
  </si>
  <si>
    <t>21.03.2021 09:36:53</t>
  </si>
  <si>
    <t>DM-2 35-17-M00002_M-7 M20_2116862</t>
  </si>
  <si>
    <t>21.03.2021 07:29:05</t>
  </si>
  <si>
    <t>21.03.2021 07:59:11</t>
  </si>
  <si>
    <t>MENEMEN TR-36 KÖK 35-28-L00036_MENEMEN TR-79 L05_66578889</t>
  </si>
  <si>
    <t>21.03.2021 07:31:01</t>
  </si>
  <si>
    <t>21.03.2021 10:37:35</t>
  </si>
  <si>
    <t>21.03.2021 07:47:42</t>
  </si>
  <si>
    <t>21.03.2021 08:33:01</t>
  </si>
  <si>
    <t>21.03.2021 07:50:15</t>
  </si>
  <si>
    <t>21.03.2021 09:06:43</t>
  </si>
  <si>
    <t>21.03.2021 08:02:55</t>
  </si>
  <si>
    <t>21.03.2021 09:03:34</t>
  </si>
  <si>
    <t>HARMANDALI KÖK 45-71-M00061_NURİ SORMAN M11_72231093</t>
  </si>
  <si>
    <t>21.03.2021 08:04:58</t>
  </si>
  <si>
    <t>21.03.2021 10:21:46</t>
  </si>
  <si>
    <t>TR-43 35-26-M00043_956620548_956620548</t>
  </si>
  <si>
    <t>21.03.2021 08:07:58</t>
  </si>
  <si>
    <t>21.03.2021 15:46:22</t>
  </si>
  <si>
    <t>L-438 35-18-L00438_956317199_956317199</t>
  </si>
  <si>
    <t>21.03.2021 08:11:57</t>
  </si>
  <si>
    <t>21.03.2021 11:23:17</t>
  </si>
  <si>
    <t>MENEMEN TR-78 35-28-L00078_MENEMEN DM-5/27 L02_66754718</t>
  </si>
  <si>
    <t>21.03.2021 08:13:48</t>
  </si>
  <si>
    <t>21.03.2021 11:25:00</t>
  </si>
  <si>
    <t>YILMAZ İM 45-78-A00003_HatBaşıAyırıcı_53140395 L01_53140395</t>
  </si>
  <si>
    <t>21.03.2021 08:16:30</t>
  </si>
  <si>
    <t>21.03.2021 13:12:15</t>
  </si>
  <si>
    <t>IŞIKLAR KÖK 45-73-M00467_CABBAR FAKILI MERKEZ M07_67094217</t>
  </si>
  <si>
    <t>21.03.2021 08:24:45</t>
  </si>
  <si>
    <t>21.03.2021 09:26:43</t>
  </si>
  <si>
    <t>21.03.2021 08:31:31</t>
  </si>
  <si>
    <t>21.03.2021 12:05:22</t>
  </si>
  <si>
    <t>BOSTANLIK TARIMSAL SULAMA TR 45-83-M00327_A_65499548_65499548</t>
  </si>
  <si>
    <t>21.03.2021 08:40:51</t>
  </si>
  <si>
    <t>21.03.2021 10:23:43</t>
  </si>
  <si>
    <t>L-438 35-18-L00438_950448962_950448962</t>
  </si>
  <si>
    <t>21.03.2021 08:41:45</t>
  </si>
  <si>
    <t>21.03.2021 11:26:11</t>
  </si>
  <si>
    <t>21.03.2021 08:46:01</t>
  </si>
  <si>
    <t>21.03.2021 14:15:40</t>
  </si>
  <si>
    <t>21.03.2021 08:48:39</t>
  </si>
  <si>
    <t>21.03.2021 17:21:34</t>
  </si>
  <si>
    <t>21.03.2021 08:49:21</t>
  </si>
  <si>
    <t>21.03.2021 08:53:56</t>
  </si>
  <si>
    <t>21.03.2021 08:53:00</t>
  </si>
  <si>
    <t>21.03.2021 15:47:14</t>
  </si>
  <si>
    <t>L-210 35-18-L00210_949775709_949775709</t>
  </si>
  <si>
    <t>21.03.2021 08:54:23</t>
  </si>
  <si>
    <t>21.03.2021 14:00:39</t>
  </si>
  <si>
    <t>K-1637 35-01-K01637_35-01-K01637_41905754</t>
  </si>
  <si>
    <t>21.03.2021 08:54:54</t>
  </si>
  <si>
    <t>21.03.2021 12:17:53</t>
  </si>
  <si>
    <t>M-1122 35-02-M01122_TRAFO-M01 M01_2118003</t>
  </si>
  <si>
    <t>21.03.2021 08:59:00</t>
  </si>
  <si>
    <t>21.03.2021 18:15:59</t>
  </si>
  <si>
    <t>GÖRDES TR-16 45-75-M00016_45-75-M00016_2377189</t>
  </si>
  <si>
    <t>21.03.2021 08:59:27</t>
  </si>
  <si>
    <t>21.03.2021 16:15:16</t>
  </si>
  <si>
    <t>M-2573 35-01-M02573_35-01-M02573_66083595</t>
  </si>
  <si>
    <t>21.03.2021 08:59:39</t>
  </si>
  <si>
    <t>21.03.2021 12:05:35</t>
  </si>
  <si>
    <t>TR-121 45-78-L00121__72372159_72372159</t>
  </si>
  <si>
    <t>21.03.2021 09:00:00</t>
  </si>
  <si>
    <t>21.03.2021 16:33:34</t>
  </si>
  <si>
    <t>TR-34 35-13-M00052_FABERCE EFES L05_76785310</t>
  </si>
  <si>
    <t>21.03.2021 09:00:03</t>
  </si>
  <si>
    <t>21.03.2021 12:33:59</t>
  </si>
  <si>
    <t>21.03.2021 09:00:05</t>
  </si>
  <si>
    <t>21.03.2021 12:29:01</t>
  </si>
  <si>
    <t>21.03.2021 09:01:39</t>
  </si>
  <si>
    <t>21.03.2021 10:00:56</t>
  </si>
  <si>
    <t>ÇAYKÖY TR-1 45-78-L00429_49322396_56390744_56390744</t>
  </si>
  <si>
    <t>21.03.2021 09:02:59</t>
  </si>
  <si>
    <t>21.03.2021 13:13:01</t>
  </si>
  <si>
    <t>21.03.2021 09:03:00</t>
  </si>
  <si>
    <t>21.03.2021 09:50:35</t>
  </si>
  <si>
    <t>KARAKUZU TR-1 35-17-M00466_DIREK TIPI TRAFO HUCRESI H01_2048767</t>
  </si>
  <si>
    <t>21.03.2021 09:03:59</t>
  </si>
  <si>
    <t>21.03.2021 10:26:16</t>
  </si>
  <si>
    <t>SEFERİHİSAR İM 35-14-A00002_KÖYLER L09_72378551</t>
  </si>
  <si>
    <t>21.03.2021 09:06:25</t>
  </si>
  <si>
    <t>21.03.2021 09:30:31</t>
  </si>
  <si>
    <t>K-826 35-03-K00826_A A2_5893425</t>
  </si>
  <si>
    <t>21.03.2021 09:06:29</t>
  </si>
  <si>
    <t>21.03.2021 16:28:11</t>
  </si>
  <si>
    <t>21.03.2021 09:06:56</t>
  </si>
  <si>
    <t>21.03.2021 17:48:04</t>
  </si>
  <si>
    <t>21.03.2021 09:10:32</t>
  </si>
  <si>
    <t>21.03.2021 17:47:16</t>
  </si>
  <si>
    <t>L-300 DM 35-18-L00300_E E01_5940925</t>
  </si>
  <si>
    <t>21.03.2021 09:12:19</t>
  </si>
  <si>
    <t>21.03.2021 17:48:10</t>
  </si>
  <si>
    <t>K-178 35-03-K00178_35-03-K00178_42782106</t>
  </si>
  <si>
    <t>21.03.2021 09:12:39</t>
  </si>
  <si>
    <t>21.03.2021 17:17:41</t>
  </si>
  <si>
    <t>K-166 35-04-K00166_99321788_99321788</t>
  </si>
  <si>
    <t>21.03.2021 09:12:50</t>
  </si>
  <si>
    <t>21.03.2021 11:30:32</t>
  </si>
  <si>
    <t>K-2893Ö MAHZAR ZORLU LİS. 35-02-K02893Ö_ K02_2058803</t>
  </si>
  <si>
    <t>21.03.2021 09:14:33</t>
  </si>
  <si>
    <t>21.03.2021 13:36:15</t>
  </si>
  <si>
    <t>BALIKLIOVA TR-3 35-19-L00324_35-19-L00324_2369147</t>
  </si>
  <si>
    <t>21.03.2021 09:15:00</t>
  </si>
  <si>
    <t>21.03.2021 18:51:06</t>
  </si>
  <si>
    <t>21.03.2021 09:18:00</t>
  </si>
  <si>
    <t>21.03.2021 11:21:09</t>
  </si>
  <si>
    <t>ÖZDERE ORTA MAHALLE DM (M-1) 35-25-M00120_ORTA MAHALLE M-6(SAHİL) M05_72127253</t>
  </si>
  <si>
    <t>21.03.2021 09:18:09</t>
  </si>
  <si>
    <t>21.03.2021 10:06:04</t>
  </si>
  <si>
    <t>21.03.2021 09:19:45</t>
  </si>
  <si>
    <t>21.03.2021 11:14:05</t>
  </si>
  <si>
    <t>BERGAMA İM-1 35-16-A00001_ŞEHİR-5 L05_2325887</t>
  </si>
  <si>
    <t>21.03.2021 09:20:59</t>
  </si>
  <si>
    <t>21.03.2021 15:26:55</t>
  </si>
  <si>
    <t>K-25 35-03-K00025_B_56373866_56373866</t>
  </si>
  <si>
    <t>21.03.2021 09:22:47</t>
  </si>
  <si>
    <t>21.03.2021 12:24:39</t>
  </si>
  <si>
    <t>21.03.2021 09:24:00</t>
  </si>
  <si>
    <t>21.03.2021 12:38:54</t>
  </si>
  <si>
    <t>L-492 (BALANBAKA-1) 35-18-L00492_950466891_950466891</t>
  </si>
  <si>
    <t>21.03.2021 09:25:44</t>
  </si>
  <si>
    <t>21.03.2021 19:14:18</t>
  </si>
  <si>
    <t>YUKARI YENMİŞ TR-1 35-27-M00382_DIREK TIPI TRAFO HUCRESI H01_2053409</t>
  </si>
  <si>
    <t>21.03.2021 09:26:46</t>
  </si>
  <si>
    <t>21.03.2021 12:16:09</t>
  </si>
  <si>
    <t>GÖKEYÜP TR-1 KÖK 45-78-M00798_HatBaşıAyırıcı_53139952 M04_53139952</t>
  </si>
  <si>
    <t>21.03.2021 09:32:29</t>
  </si>
  <si>
    <t>21.03.2021 09:33:19</t>
  </si>
  <si>
    <t>BİRGİ TR-13 35-15-L00268_950391681_950391681</t>
  </si>
  <si>
    <t>21.03.2021 09:39:00</t>
  </si>
  <si>
    <t>21.03.2021 11:45:03</t>
  </si>
  <si>
    <t>M-2907 35-02-M02907_948516460_948516460</t>
  </si>
  <si>
    <t>21.03.2021 09:40:00</t>
  </si>
  <si>
    <t>21.03.2021 18:50:50</t>
  </si>
  <si>
    <t>AKÇAKÖY TR-1 45-71-M01662_43182175_56384993_56384993</t>
  </si>
  <si>
    <t>21.03.2021 12:22:59</t>
  </si>
  <si>
    <t>ÇAMURHAMAMI KÖK 45-78-L00230_HatBaşıAyırıcı_53139889 L04_53139889</t>
  </si>
  <si>
    <t>21.03.2021 09:44:35</t>
  </si>
  <si>
    <t>21.03.2021 17:35:33</t>
  </si>
  <si>
    <t>DM-15/03 45-71-M02270_95000135206_95000135206</t>
  </si>
  <si>
    <t>21.03.2021 09:53:00</t>
  </si>
  <si>
    <t>21.03.2021 12:26:33</t>
  </si>
  <si>
    <t>MENEMEN GÖRECE TR-2 35-28-M00272_DIREK TIPI TRAFO HUCRESI H01_2110242</t>
  </si>
  <si>
    <t>21.03.2021 09:53:22</t>
  </si>
  <si>
    <t>21.03.2021 17:45:02</t>
  </si>
  <si>
    <t>VEZİRKÖPRÜ İM 35-03-A00002_SEYHAN K02_2053165</t>
  </si>
  <si>
    <t>21.03.2021 10:00:23</t>
  </si>
  <si>
    <t>21.03.2021 11:20:28</t>
  </si>
  <si>
    <t>DM-2/13 35-26-M00311_PEKSAN M01_66056519</t>
  </si>
  <si>
    <t>21.03.2021 10:01:25</t>
  </si>
  <si>
    <t>21.03.2021 10:37:23</t>
  </si>
  <si>
    <t>BEYDAĞ İM 35-32-A00001_BAKIR L03_2308129</t>
  </si>
  <si>
    <t>21.03.2021 10:03:45</t>
  </si>
  <si>
    <t>21.03.2021 11:57:57</t>
  </si>
  <si>
    <t>21.03.2021 10:06:13</t>
  </si>
  <si>
    <t>21.03.2021 11:09:48</t>
  </si>
  <si>
    <t>21.03.2021 10:08:52</t>
  </si>
  <si>
    <t>21.03.2021 11:38:40</t>
  </si>
  <si>
    <t>YELKİ TR-22 35-10-L00022_B B02b_5885296</t>
  </si>
  <si>
    <t>21.03.2021 10:09:21</t>
  </si>
  <si>
    <t>21.03.2021 16:51:02</t>
  </si>
  <si>
    <t>MAHMUTLAR KÖK 45-74-M00100_ESKİ YARBASAN-M03 M03_72237036</t>
  </si>
  <si>
    <t>21.03.2021 10:12:10</t>
  </si>
  <si>
    <t>21.03.2021 16:49:47</t>
  </si>
  <si>
    <t>21.03.2021 10:12:16</t>
  </si>
  <si>
    <t>21.03.2021 17:18:35</t>
  </si>
  <si>
    <t>TR-17 45-78-L00017_TR-13 L01_2327726</t>
  </si>
  <si>
    <t>21.03.2021 10:12:59</t>
  </si>
  <si>
    <t>21.03.2021 11:32:15</t>
  </si>
  <si>
    <t>21.03.2021 10:13:58</t>
  </si>
  <si>
    <t>21.03.2021 16:35:22</t>
  </si>
  <si>
    <t>AKÇAAVLU TR-1 45-82-M00167_A_56405751_56405751</t>
  </si>
  <si>
    <t>21.03.2021 10:16:08</t>
  </si>
  <si>
    <t>21.03.2021 11:58:20</t>
  </si>
  <si>
    <t>M-2575 35-02-M02575_95000514180_95000514180</t>
  </si>
  <si>
    <t>21.03.2021 10:18:54</t>
  </si>
  <si>
    <t>21.03.2021 13:53:35</t>
  </si>
  <si>
    <t>21.03.2021 10:21:16</t>
  </si>
  <si>
    <t>21.03.2021 13:41:52</t>
  </si>
  <si>
    <t>KAPAKLI TR-6 45-72-M00316_956493343_956493343</t>
  </si>
  <si>
    <t>21.03.2021 10:22:50</t>
  </si>
  <si>
    <t>21.03.2021 11:11:46</t>
  </si>
  <si>
    <t>KAYMAKÇI TR-5 35-15-M00246_E_56361943_56361943</t>
  </si>
  <si>
    <t>21.03.2021 10:26:00</t>
  </si>
  <si>
    <t>21.03.2021 15:15:27</t>
  </si>
  <si>
    <t>L-174 35-18-L00174_950437359_950437359</t>
  </si>
  <si>
    <t>21.03.2021 10:27:40</t>
  </si>
  <si>
    <t>21.03.2021 15:28:04</t>
  </si>
  <si>
    <t>NİLSAN KÖK 35-26-M00725_EGE YEM M02_65911196</t>
  </si>
  <si>
    <t>21.03.2021 10:31:00</t>
  </si>
  <si>
    <t>21.03.2021 13:34:40</t>
  </si>
  <si>
    <t>TR-19 35-30-L00019_A_56362692_56362692</t>
  </si>
  <si>
    <t>21.03.2021 10:33:23</t>
  </si>
  <si>
    <t>21.03.2021 15:37:56</t>
  </si>
  <si>
    <t>LEZİTA DM 35-27-M00950_AYDINLAR M09_49855400</t>
  </si>
  <si>
    <t>21.03.2021 10:47:46</t>
  </si>
  <si>
    <t>21.03.2021 11:16:24</t>
  </si>
  <si>
    <t>K-4130 35-04-K04130_912593432_912593432</t>
  </si>
  <si>
    <t>21.03.2021 10:47:47</t>
  </si>
  <si>
    <t>21.03.2021 12:05:27</t>
  </si>
  <si>
    <t>_49210022_56393973_56393973</t>
  </si>
  <si>
    <t>21.03.2021 10:50:23</t>
  </si>
  <si>
    <t>21.03.2021 12:10:28</t>
  </si>
  <si>
    <t>MUSACALI TR-1 45-83-M00402_955158381_955158381</t>
  </si>
  <si>
    <t>21.03.2021 10:50:54</t>
  </si>
  <si>
    <t>21.03.2021 12:22:21</t>
  </si>
  <si>
    <t>21.03.2021 10:51:51</t>
  </si>
  <si>
    <t>21.03.2021 12:09:15</t>
  </si>
  <si>
    <t>TR-148 35-19-L00148_956698192_956698192</t>
  </si>
  <si>
    <t>21.03.2021 10:52:05</t>
  </si>
  <si>
    <t>21.03.2021 15:18:37</t>
  </si>
  <si>
    <t>K-458 35-07-K00458_C_56375244_56375244</t>
  </si>
  <si>
    <t>21.03.2021 10:56:22</t>
  </si>
  <si>
    <t>21.03.2021 11:45:00</t>
  </si>
  <si>
    <t>DM06/TR05 HAL İÇİ 45-73-M00042_945674590_945674590</t>
  </si>
  <si>
    <t>21.03.2021 10:57:08</t>
  </si>
  <si>
    <t>21.03.2021 11:38:02</t>
  </si>
  <si>
    <t>21.03.2021 10:57:32</t>
  </si>
  <si>
    <t>21.03.2021 15:30:01</t>
  </si>
  <si>
    <t>L-281 35-18-L00281_950438308_950438308</t>
  </si>
  <si>
    <t>21.03.2021 10:57:49</t>
  </si>
  <si>
    <t>21.03.2021 14:04:46</t>
  </si>
  <si>
    <t>TR-1 45-77-L00001_A_56363335_56363335</t>
  </si>
  <si>
    <t>21.03.2021 10:59:49</t>
  </si>
  <si>
    <t>21.03.2021 12:38:11</t>
  </si>
  <si>
    <t>DEMİRCİ KÖK 35-26-M00779_DEMİRCİ KÖYÜ TR-1 M02_42707190</t>
  </si>
  <si>
    <t>21.03.2021 11:00:09</t>
  </si>
  <si>
    <t>21.03.2021 11:39:45</t>
  </si>
  <si>
    <t>MENEMEN TR-79 35-28-L00079_MENEMEN TR-36 L02_66568454</t>
  </si>
  <si>
    <t>21.03.2021 11:07:55</t>
  </si>
  <si>
    <t>21.03.2021 11:27:12</t>
  </si>
  <si>
    <t>SARICALAR TR-1 45-78-M00493_49422359_56389702_56389702</t>
  </si>
  <si>
    <t>21.03.2021 11:08:17</t>
  </si>
  <si>
    <t>21.03.2021 15:15:06</t>
  </si>
  <si>
    <t>K-492 35-01-K00492_R R1_49438599</t>
  </si>
  <si>
    <t>21.03.2021 11:08:28</t>
  </si>
  <si>
    <t>21.03.2021 12:31:15</t>
  </si>
  <si>
    <t>L-330 DENİZKIZI-1 35-18-L00330_950438349_950438349</t>
  </si>
  <si>
    <t>21.03.2021 11:17:56</t>
  </si>
  <si>
    <t>21.03.2021 15:42:52</t>
  </si>
  <si>
    <t>DM-18 (UNCU BOZKÖY) 45-71-M00213_B b1b_44500673</t>
  </si>
  <si>
    <t>21.03.2021 13:45:26</t>
  </si>
  <si>
    <t>TR-51 35-15-M00051_TR-50 M01_66725041</t>
  </si>
  <si>
    <t>21.03.2021 11:19:35</t>
  </si>
  <si>
    <t>21.03.2021 12:04:38</t>
  </si>
  <si>
    <t>K-2338 35-03-K02338_TRAFO K04_41940100</t>
  </si>
  <si>
    <t>21.03.2021 11:22:51</t>
  </si>
  <si>
    <t>21.03.2021 12:33:30</t>
  </si>
  <si>
    <t>DM-2/41 (ULUCAMİİ ÖNÜ) 45-71-M00515_953187269_953187269</t>
  </si>
  <si>
    <t>21.03.2021 11:23:18</t>
  </si>
  <si>
    <t>21.03.2021 15:01:05</t>
  </si>
  <si>
    <t>TR-12 35-16-L00012_953317365_953317365</t>
  </si>
  <si>
    <t>21.03.2021 11:24:32</t>
  </si>
  <si>
    <t>21.03.2021 15:24:40</t>
  </si>
  <si>
    <t>AVŞAR TR-1 45-83-L00340_955159390_955159390</t>
  </si>
  <si>
    <t>21.03.2021 11:35:37</t>
  </si>
  <si>
    <t>21.03.2021 12:42:39</t>
  </si>
  <si>
    <t>METAL İŞLERİ TR-12 KÖK 35-22-M00112_TAHTALIÇAY-OĞLANANASI DİZDARLAR SULAMA GRUBU M04_72106699</t>
  </si>
  <si>
    <t>21.03.2021 11:36:13</t>
  </si>
  <si>
    <t>21.03.2021 14:49:24</t>
  </si>
  <si>
    <t>L-326 35-18-L00326_950449857_950449857</t>
  </si>
  <si>
    <t>21.03.2021 11:38:28</t>
  </si>
  <si>
    <t>21.03.2021 13:16:39</t>
  </si>
  <si>
    <t>K-3315 35-09-K03315_D E1b_5876211</t>
  </si>
  <si>
    <t>21.03.2021 11:42:29</t>
  </si>
  <si>
    <t>21.03.2021 18:57:46</t>
  </si>
  <si>
    <t>K-4778 35-04-K04778_912480385_912480385</t>
  </si>
  <si>
    <t>21.03.2021 11:43:55</t>
  </si>
  <si>
    <t>21.03.2021 12:56:00</t>
  </si>
  <si>
    <t>21.03.2021 11:52:00</t>
  </si>
  <si>
    <t>21.03.2021 21:26:55</t>
  </si>
  <si>
    <t>TR-14 35-17-M00014_11901737_56378400_56378400</t>
  </si>
  <si>
    <t>21.03.2021 11:52:29</t>
  </si>
  <si>
    <t>21.03.2021 15:48:44</t>
  </si>
  <si>
    <t>SAĞANCI İM 35-16-A00003_YAVAŞÇA L06_2316405</t>
  </si>
  <si>
    <t>21.03.2021 11:57:27</t>
  </si>
  <si>
    <t>21.03.2021 14:28:23</t>
  </si>
  <si>
    <t>HALIKÖY OVACIK MAH. TR-3 35-32-L00124_A_56369093_56369093</t>
  </si>
  <si>
    <t>21.03.2021 12:05:03</t>
  </si>
  <si>
    <t>21.03.2021 13:59:25</t>
  </si>
  <si>
    <t>EFENDİLİ ESENYURT TR-1 45-75-M00184_C_56386293_56386293</t>
  </si>
  <si>
    <t>21.03.2021 12:14:53</t>
  </si>
  <si>
    <t>21.03.2021 15:11:03</t>
  </si>
  <si>
    <t>L-438 35-18-L00438_10242377 A01_5935677</t>
  </si>
  <si>
    <t>21.03.2021 12:19:46</t>
  </si>
  <si>
    <t>21.03.2021 20:19:29</t>
  </si>
  <si>
    <t>21.03.2021 12:20:00</t>
  </si>
  <si>
    <t>21.03.2021 14:26:00</t>
  </si>
  <si>
    <t>ZEYTİNLİOVA TR-17 45-72-L00410_956486596_956486596</t>
  </si>
  <si>
    <t>21.03.2021 12:20:59</t>
  </si>
  <si>
    <t>21.03.2021 17:18:42</t>
  </si>
  <si>
    <t>K-4357 35-02-K04357_A_56374749_56374749</t>
  </si>
  <si>
    <t>21.03.2021 12:21:12</t>
  </si>
  <si>
    <t>21.03.2021 14:38:58</t>
  </si>
  <si>
    <t>RAHMİYE-2 SULAMA TR-11 45-72-M00374_45-72-M00374_2362697</t>
  </si>
  <si>
    <t>21.03.2021 12:25:23</t>
  </si>
  <si>
    <t>21.03.2021 15:18:18</t>
  </si>
  <si>
    <t>K-707 35-04-K00707_954707847_954707847</t>
  </si>
  <si>
    <t>21.03.2021 12:29:29</t>
  </si>
  <si>
    <t>21.03.2021 13:57:08</t>
  </si>
  <si>
    <t>DURASILLI TARIMSAL SULAMA-10 TR 45-78-M00995_953262735_953262735</t>
  </si>
  <si>
    <t>21.03.2021 12:31:25</t>
  </si>
  <si>
    <t>21.03.2021 13:56:42</t>
  </si>
  <si>
    <t>21.03.2021 12:31:38</t>
  </si>
  <si>
    <t>21.03.2021 13:33:34</t>
  </si>
  <si>
    <t>SEYREK TR-7 KÖK 35-28-M00379_957983988_957983988</t>
  </si>
  <si>
    <t>21.03.2021 12:37:00</t>
  </si>
  <si>
    <t>21.03.2021 20:58:18</t>
  </si>
  <si>
    <t>21.03.2021 12:39:25</t>
  </si>
  <si>
    <t>21.03.2021 14:24:16</t>
  </si>
  <si>
    <t>DM-1/52 45-71-M00325_953177984_953177984</t>
  </si>
  <si>
    <t>21.03.2021 12:42:00</t>
  </si>
  <si>
    <t>21.03.2021 13:39:33</t>
  </si>
  <si>
    <t>TAŞTEPE TR-3 35-29-L00400_A_56395626_56395626</t>
  </si>
  <si>
    <t>21.03.2021 12:56:10</t>
  </si>
  <si>
    <t>21.03.2021 15:24:52</t>
  </si>
  <si>
    <t>SARMA KÖYÜ TR-2 45-71-M01525_43197467_56395514_56395514</t>
  </si>
  <si>
    <t>21.03.2021 12:57:15</t>
  </si>
  <si>
    <t>21.03.2021 15:44:45</t>
  </si>
  <si>
    <t>21.03.2021 12:59:14</t>
  </si>
  <si>
    <t>21.03.2021 14:54:07</t>
  </si>
  <si>
    <t>21.03.2021 13:00:50</t>
  </si>
  <si>
    <t>21.03.2021 13:48:00</t>
  </si>
  <si>
    <t>K-3618 35-01-K03618_C_56368781_56368781</t>
  </si>
  <si>
    <t>21.03.2021 13:03:22</t>
  </si>
  <si>
    <t>21.03.2021 14:56:30</t>
  </si>
  <si>
    <t>M-2044 35-08-M02044_TRAFO M04_42967484</t>
  </si>
  <si>
    <t>21.03.2021 13:05:04</t>
  </si>
  <si>
    <t>21.03.2021 14:37:14</t>
  </si>
  <si>
    <t>M-2740(YATIRIM REZERVE) 35-02-M02740_Ayırıcı H_65965159</t>
  </si>
  <si>
    <t>21.03.2021 13:08:20</t>
  </si>
  <si>
    <t>21.03.2021 17:14:33</t>
  </si>
  <si>
    <t>CENKYERİ TR-4 45-82-M00252_945535062_945535062</t>
  </si>
  <si>
    <t>21.03.2021 13:10:20</t>
  </si>
  <si>
    <t>21.03.2021 16:02:29</t>
  </si>
  <si>
    <t>ERZA KAP KÖK 35-27-M00078_ULUCAK YOLU M03_72177832</t>
  </si>
  <si>
    <t>21.03.2021 13:16:13</t>
  </si>
  <si>
    <t>21.03.2021 17:28:58</t>
  </si>
  <si>
    <t>SOMA TR-40/1 45-82-M00073_C_56372445_56372445</t>
  </si>
  <si>
    <t>21.03.2021 13:19:41</t>
  </si>
  <si>
    <t>21.03.2021 17:29:26</t>
  </si>
  <si>
    <t>KEÇİLİKÖY DM-17/2 45-71-M02258_B B1_73735722</t>
  </si>
  <si>
    <t>21.03.2021 13:22:23</t>
  </si>
  <si>
    <t>21.03.2021 14:50:07</t>
  </si>
  <si>
    <t>21.03.2021 13:22:39</t>
  </si>
  <si>
    <t>21.03.2021 18:47:19</t>
  </si>
  <si>
    <t>21.03.2021 13:29:15</t>
  </si>
  <si>
    <t>21.03.2021 18:35:24</t>
  </si>
  <si>
    <t>21.03.2021 13:42:25</t>
  </si>
  <si>
    <t>21.03.2021 14:35:00</t>
  </si>
  <si>
    <t>ÇAMÖNÜ TR-5 35-22-M00172_6772298_56354354_56354354</t>
  </si>
  <si>
    <t>21.03.2021 13:45:34</t>
  </si>
  <si>
    <t>21.03.2021 16:00:23</t>
  </si>
  <si>
    <t>SOMA TR-11/4 45-82-M00036_A_65510157_65510157</t>
  </si>
  <si>
    <t>21.03.2021 13:47:52</t>
  </si>
  <si>
    <t>21.03.2021 15:58:34</t>
  </si>
  <si>
    <t>DM-13/02-A(RAMİZ ŞİYAK) 45-71-M00331_A A01_5974640</t>
  </si>
  <si>
    <t>21.03.2021 13:53:45</t>
  </si>
  <si>
    <t>21.03.2021 15:41:42</t>
  </si>
  <si>
    <t>TR-74 35-17-M00074_950313459_950313459</t>
  </si>
  <si>
    <t>21.03.2021 13:54:00</t>
  </si>
  <si>
    <t>21.03.2021 14:40:59</t>
  </si>
  <si>
    <t>TR-106 ZEYTİNALANI 35-19-L00106_956665491_956665491</t>
  </si>
  <si>
    <t>21.03.2021 13:56:18</t>
  </si>
  <si>
    <t>21.03.2021 17:45:58</t>
  </si>
  <si>
    <t>M-1974 35-09-M01974_E k1957 e1b_5859647</t>
  </si>
  <si>
    <t>21.03.2021 13:59:22</t>
  </si>
  <si>
    <t>21.03.2021 15:02:28</t>
  </si>
  <si>
    <t>M-429 35-02-M00429_914587456_914587456</t>
  </si>
  <si>
    <t>21.03.2021 14:04:11</t>
  </si>
  <si>
    <t>21.03.2021 20:51:55</t>
  </si>
  <si>
    <t>21.03.2021 14:08:26</t>
  </si>
  <si>
    <t>21.03.2021 23:34:31</t>
  </si>
  <si>
    <t>AYRANCILAR DM-2/20-1 35-26-M00822_B B01_57755867</t>
  </si>
  <si>
    <t>21.03.2021 14:12:51</t>
  </si>
  <si>
    <t>21.03.2021 14:48:58</t>
  </si>
  <si>
    <t>21.03.2021 14:14:09</t>
  </si>
  <si>
    <t>21.03.2021 19:43:19</t>
  </si>
  <si>
    <t>KİBAR TR-1 35-31-L00312_DIREK TIPI TRAFO HUCRESI H01_2050056</t>
  </si>
  <si>
    <t>21.03.2021 14:17:16</t>
  </si>
  <si>
    <t>21.03.2021 17:44:11</t>
  </si>
  <si>
    <t>SİNANCILAR KÖYÜ TR-2 35-27-L00260_914387774_914387774</t>
  </si>
  <si>
    <t>21.03.2021 14:24:34</t>
  </si>
  <si>
    <t>21.03.2021 16:10:06</t>
  </si>
  <si>
    <t>İNLİCE YAKUPLAR TR-1 45-81-M00156_A_56400925_56400925</t>
  </si>
  <si>
    <t>21.03.2021 14:26:31</t>
  </si>
  <si>
    <t>21.03.2021 15:05:03</t>
  </si>
  <si>
    <t>MÜTEVELLİ TR-3 45-80-M00102_956537481_956537481</t>
  </si>
  <si>
    <t>21.03.2021 14:30:45</t>
  </si>
  <si>
    <t>21.03.2021 15:43:43</t>
  </si>
  <si>
    <t>21.03.2021 14:32:54</t>
  </si>
  <si>
    <t>21.03.2021 15:36:52</t>
  </si>
  <si>
    <t>L-191 35-18-L00191_950442482_950442482</t>
  </si>
  <si>
    <t>21.03.2021 14:36:36</t>
  </si>
  <si>
    <t>21.03.2021 16:00:08</t>
  </si>
  <si>
    <t>ÇAVUŞKÖY TR-2 35-28-M00347_953381220_953381220</t>
  </si>
  <si>
    <t>21.03.2021 14:39:23</t>
  </si>
  <si>
    <t>21.03.2021 16:19:01</t>
  </si>
  <si>
    <t>SAİPALTI TR-1 35-21-L00101_915954586_915954586</t>
  </si>
  <si>
    <t>21.03.2021 14:42:38</t>
  </si>
  <si>
    <t>21.03.2021 18:46:19</t>
  </si>
  <si>
    <t>K-4405 35-02-K04405_912450521_912450521</t>
  </si>
  <si>
    <t>21.03.2021 14:47:02</t>
  </si>
  <si>
    <t>21.03.2021 18:58:06</t>
  </si>
  <si>
    <t>MORDOĞAN TR-5 35-21-L00146_B_56377313_56377313</t>
  </si>
  <si>
    <t>21.03.2021 14:49:53</t>
  </si>
  <si>
    <t>21.03.2021 16:01:47</t>
  </si>
  <si>
    <t>M-1184 35-04-M01184_99147568_99147568</t>
  </si>
  <si>
    <t>21.03.2021 14:51:15</t>
  </si>
  <si>
    <t>21.03.2021 15:19:58</t>
  </si>
  <si>
    <t>ILIPINAR KÖK 35-23-M00154_ILIPINAR SULAMA ÇIKIŞI M08_67163347</t>
  </si>
  <si>
    <t>21.03.2021 14:56:14</t>
  </si>
  <si>
    <t>21.03.2021 18:28:05</t>
  </si>
  <si>
    <t>ELDELEK TR-1 45-78-L00604_953277267_953277267</t>
  </si>
  <si>
    <t>21.03.2021 15:06:00</t>
  </si>
  <si>
    <t>21.03.2021 15:55:39</t>
  </si>
  <si>
    <t>K-3613 35-01-K03613_L L1_5913476</t>
  </si>
  <si>
    <t>21.03.2021 15:08:27</t>
  </si>
  <si>
    <t>21.03.2021 16:38:40</t>
  </si>
  <si>
    <t>TR-1/83 KAPTANOĞLU DM 45-83-M00083_DERBENT GİRİŞ M04_61292034</t>
  </si>
  <si>
    <t>21.03.2021 15:12:10</t>
  </si>
  <si>
    <t>21.03.2021 15:53:34</t>
  </si>
  <si>
    <t>M-2044 35-08-M02044_MENDERES M01_42967512</t>
  </si>
  <si>
    <t>21.03.2021 15:23:11</t>
  </si>
  <si>
    <t>21.03.2021 16:56:30</t>
  </si>
  <si>
    <t>TR-1/89 (DEMİRELLER) 45-83-M00089_OĞUZ- DAĞ BLOK M05_72156196</t>
  </si>
  <si>
    <t>21.03.2021 15:23:31</t>
  </si>
  <si>
    <t>21.03.2021 16:33:44</t>
  </si>
  <si>
    <t>TR-65 35-30-L00065_43006571_56403514_56403514</t>
  </si>
  <si>
    <t>21.03.2021 15:24:00</t>
  </si>
  <si>
    <t>21.03.2021 18:00:21</t>
  </si>
  <si>
    <t>ÇINARKÖY DM03/TR02 35-27-M00999_98725074_98725074</t>
  </si>
  <si>
    <t>21.03.2021 15:31:53</t>
  </si>
  <si>
    <t>21.03.2021 18:54:18</t>
  </si>
  <si>
    <t>HALİLBEYLİ TR-3 35-27-M01052_ H_61268186</t>
  </si>
  <si>
    <t>21.03.2021 15:37:36</t>
  </si>
  <si>
    <t>21.03.2021 18:25:35</t>
  </si>
  <si>
    <t>21.03.2021 15:40:49</t>
  </si>
  <si>
    <t>21.03.2021 17:10:13</t>
  </si>
  <si>
    <t>ÇAĞLAYAN TR-1 45-73-M00173_A_56405739_56405739</t>
  </si>
  <si>
    <t>21.03.2021 15:46:00</t>
  </si>
  <si>
    <t>21.03.2021 17:15:27</t>
  </si>
  <si>
    <t>TR-21 (M-721) 35-30-M00721_955298749_955298749</t>
  </si>
  <si>
    <t>21.03.2021 15:52:15</t>
  </si>
  <si>
    <t>21.03.2021 17:12:57</t>
  </si>
  <si>
    <t>DM-14/3 45-71-M00387_953239071_953239071</t>
  </si>
  <si>
    <t>21.03.2021 15:52:59</t>
  </si>
  <si>
    <t>21.03.2021 18:43:37</t>
  </si>
  <si>
    <t>KUYUCAK DM 35-27-M00273_KUYUCAK M04_72164171</t>
  </si>
  <si>
    <t>21.03.2021 16:00:01</t>
  </si>
  <si>
    <t>21.03.2021 16:56:52</t>
  </si>
  <si>
    <t>KURŞUNLU KAYALI TR-1 45-81-M00185_A_56386491_56386491</t>
  </si>
  <si>
    <t>21.03.2021 16:01:07</t>
  </si>
  <si>
    <t>21.03.2021 17:31:51</t>
  </si>
  <si>
    <t>SAĞANCI TR-1 35-16-L00264_953331181_953331181</t>
  </si>
  <si>
    <t>21.03.2021 16:05:30</t>
  </si>
  <si>
    <t>21.03.2021 19:58:42</t>
  </si>
  <si>
    <t>KARABURUN TR-2 35-21-L00014_953367902_953367902</t>
  </si>
  <si>
    <t>21.03.2021 16:09:13</t>
  </si>
  <si>
    <t>21.03.2021 17:50:06</t>
  </si>
  <si>
    <t>M-2917 35-01-M02917_911377585_911377585</t>
  </si>
  <si>
    <t>21.03.2021 16:09:54</t>
  </si>
  <si>
    <t>21.03.2021 16:45:29</t>
  </si>
  <si>
    <t>ARDIÇ MAHALLESİ TR-12 35-21-L00134_950226531_950226531</t>
  </si>
  <si>
    <t>21.03.2021 16:19:09</t>
  </si>
  <si>
    <t>21.03.2021 21:05:34</t>
  </si>
  <si>
    <t>ÇATAK TR-2 35-31-L00172_956586972_956586972</t>
  </si>
  <si>
    <t>21.03.2021 16:30:23</t>
  </si>
  <si>
    <t>21.03.2021 20:17:57</t>
  </si>
  <si>
    <t>YASSIALAN TR-1 45-75-M00238_A_56393754_56393754</t>
  </si>
  <si>
    <t>21.03.2021 16:30:28</t>
  </si>
  <si>
    <t>21.03.2021 18:30:03</t>
  </si>
  <si>
    <t>TR-60 ADAYOLU 35-19-L00060_D _5929665</t>
  </si>
  <si>
    <t>21.03.2021 16:30:32</t>
  </si>
  <si>
    <t>21.03.2021 18:05:21</t>
  </si>
  <si>
    <t>KÜRE TR-1 35-29-L00483_950376019_950376019</t>
  </si>
  <si>
    <t>21.03.2021 16:35:35</t>
  </si>
  <si>
    <t>21.03.2021 18:43:46</t>
  </si>
  <si>
    <t>K-4539 35-07-K04539_B B02b_5779950</t>
  </si>
  <si>
    <t>21.03.2021 16:36:05</t>
  </si>
  <si>
    <t>21.03.2021 18:21:57</t>
  </si>
  <si>
    <t>ALİFAKI TR-1 45-76-L00024_B_56391212_56391212</t>
  </si>
  <si>
    <t>21.03.2021 16:36:12</t>
  </si>
  <si>
    <t>21.03.2021 18:00:05</t>
  </si>
  <si>
    <t>M-2189 KARAAĞAÇ TR-2 35-03-M02189_910443190_910443190</t>
  </si>
  <si>
    <t>21.03.2021 16:36:34</t>
  </si>
  <si>
    <t>21.03.2021 20:00:54</t>
  </si>
  <si>
    <t>L-175 35-18-L00175_950437250_950437250</t>
  </si>
  <si>
    <t>21.03.2021 16:36:42</t>
  </si>
  <si>
    <t>21.03.2021 18:51:32</t>
  </si>
  <si>
    <t>L-68 EROL UĞUR SİTESİ 35-14-L00068_956635088_956635088</t>
  </si>
  <si>
    <t>21.03.2021 16:41:30</t>
  </si>
  <si>
    <t>21.03.2021 18:35:41</t>
  </si>
  <si>
    <t>M-10 35-02-M00010_M-280 M06_2046898</t>
  </si>
  <si>
    <t>21.03.2021 16:43:21</t>
  </si>
  <si>
    <t>21.03.2021 16:55:26</t>
  </si>
  <si>
    <t>21.03.2021 16:58:47</t>
  </si>
  <si>
    <t>21.03.2021 18:49:58</t>
  </si>
  <si>
    <t>TAYTAN TR-1 KÖK 45-78-M00305_953284989_953284989</t>
  </si>
  <si>
    <t>21.03.2021 16:59:51</t>
  </si>
  <si>
    <t>21.03.2021 18:29:05</t>
  </si>
  <si>
    <t>21.03.2021 17:00:51</t>
  </si>
  <si>
    <t>21.03.2021 17:16:10</t>
  </si>
  <si>
    <t>21.03.2021 17:01:49</t>
  </si>
  <si>
    <t>21.03.2021 20:43:57</t>
  </si>
  <si>
    <t>L-100 BELKENT 35-18-L00100_950463867_950463867</t>
  </si>
  <si>
    <t>21.03.2021 17:01:58</t>
  </si>
  <si>
    <t>21.03.2021 19:16:03</t>
  </si>
  <si>
    <t>BALABANLI DM 35-15-M00280_HANAYLIKUYU M08_72306397</t>
  </si>
  <si>
    <t>21.03.2021 17:02:37</t>
  </si>
  <si>
    <t>21.03.2021 19:30:40</t>
  </si>
  <si>
    <t>BAĞARASI TR-1 35-23-M00170_950416408_950416408</t>
  </si>
  <si>
    <t>21.03.2021 17:04:43</t>
  </si>
  <si>
    <t>21.03.2021 18:57:27</t>
  </si>
  <si>
    <t>AKKOYUNLU TR-2 35-29-L00270_35-29-L00270_2351041</t>
  </si>
  <si>
    <t>21.03.2021 17:07:00</t>
  </si>
  <si>
    <t>21.03.2021 18:39:08</t>
  </si>
  <si>
    <t>ÇERKEZ HAMİDİYE TR-1 45-82-M00259_945535615_945535615</t>
  </si>
  <si>
    <t>21.03.2021 17:13:44</t>
  </si>
  <si>
    <t>21.03.2021 22:07:46</t>
  </si>
  <si>
    <t>SALİHLİ İM 45-78-A00001_ŞEHİR-2 L08_48929105</t>
  </si>
  <si>
    <t>21.03.2021 17:37:28</t>
  </si>
  <si>
    <t>21.03.2021 18:02:13</t>
  </si>
  <si>
    <t>TR-147 35-19-L00147_95000479112_95000479112</t>
  </si>
  <si>
    <t>21.03.2021 17:38:29</t>
  </si>
  <si>
    <t>21.03.2021 21:38:41</t>
  </si>
  <si>
    <t>TR-61 35-26-M00061_956624878_956624878</t>
  </si>
  <si>
    <t>21.03.2021 17:39:05</t>
  </si>
  <si>
    <t>21.03.2021 19:14:19</t>
  </si>
  <si>
    <t>TURAN KÖYÜ TR-1 35-20-L00070_949168572_949168572</t>
  </si>
  <si>
    <t>21.03.2021 17:41:28</t>
  </si>
  <si>
    <t>21.03.2021 19:19:08</t>
  </si>
  <si>
    <t>YUKARI ÇOBANİSA TR-1 45-71-M00626_43137618_56393424_56393424</t>
  </si>
  <si>
    <t>21.03.2021 17:45:26</t>
  </si>
  <si>
    <t>21.03.2021 20:14:44</t>
  </si>
  <si>
    <t>GÖKÇEAHMET TR-1 45-72-L00119_956514736_956514736</t>
  </si>
  <si>
    <t>21.03.2021 17:52:33</t>
  </si>
  <si>
    <t>21.03.2021 22:55:03</t>
  </si>
  <si>
    <t>M-865 ÇAMİÇİ KÖYÜ 35-02-M00865_A_56372994_56372994</t>
  </si>
  <si>
    <t>21.03.2021 17:54:01</t>
  </si>
  <si>
    <t>21.03.2021 18:43:26</t>
  </si>
  <si>
    <t>MURADİYE DM-4 45-71-M00190_KARAALİ M06_56296087</t>
  </si>
  <si>
    <t>21.03.2021 17:56:23</t>
  </si>
  <si>
    <t>21.03.2021 19:18:41</t>
  </si>
  <si>
    <t>L-492 (BALANBAKA-1) 35-18-L00492_950464998_950464998</t>
  </si>
  <si>
    <t>21.03.2021 17:57:38</t>
  </si>
  <si>
    <t>21.03.2021 21:54:54</t>
  </si>
  <si>
    <t>_B_56399190_56399190</t>
  </si>
  <si>
    <t>21.03.2021 18:04:52</t>
  </si>
  <si>
    <t>21.03.2021 19:06:20</t>
  </si>
  <si>
    <t>K-3167 35-04-K03167_911762867_911762867</t>
  </si>
  <si>
    <t>21.03.2021 18:05:47</t>
  </si>
  <si>
    <t>21.03.2021 19:29:47</t>
  </si>
  <si>
    <t>TR-86 45-78-L00086_953263109_953263109</t>
  </si>
  <si>
    <t>21.03.2021 18:19:54</t>
  </si>
  <si>
    <t>21.03.2021 19:00:25</t>
  </si>
  <si>
    <t>DM-5/11 45-71-M00286_DM-5/14 (DSİ ÖZEL) M04_66503581</t>
  </si>
  <si>
    <t>21.03.2021 18:24:55</t>
  </si>
  <si>
    <t>21.03.2021 20:05:31</t>
  </si>
  <si>
    <t>L-54 MEKAN SİTESİ 35-14-L00054_B_56372495_56372495</t>
  </si>
  <si>
    <t>21.03.2021 18:30:18</t>
  </si>
  <si>
    <t>21.03.2021 19:54:00</t>
  </si>
  <si>
    <t>GÖRDES TR-17 45-75-M00408_945604928_945604928</t>
  </si>
  <si>
    <t>21.03.2021 18:39:38</t>
  </si>
  <si>
    <t>21.03.2021 20:12:08</t>
  </si>
  <si>
    <t>21.03.2021 19:00:00</t>
  </si>
  <si>
    <t>21.03.2021 22:18:41</t>
  </si>
  <si>
    <t>MENEMEN TR-4 35-28-L00004_915165700_915165700</t>
  </si>
  <si>
    <t>21.03.2021 19:08:13</t>
  </si>
  <si>
    <t>21.03.2021 21:06:57</t>
  </si>
  <si>
    <t>M-1439 35-01-M01439_912503335_912503335</t>
  </si>
  <si>
    <t>21.03.2021 19:12:15</t>
  </si>
  <si>
    <t>21.03.2021 20:10:14</t>
  </si>
  <si>
    <t>YENİ FOÇA TR-12 35-23-M00012_950419460_950419460</t>
  </si>
  <si>
    <t>21.03.2021 19:28:36</t>
  </si>
  <si>
    <t>21.03.2021 21:03:23</t>
  </si>
  <si>
    <t>21.03.2021 19:32:52</t>
  </si>
  <si>
    <t>21.03.2021 20:44:17</t>
  </si>
  <si>
    <t>K-1870 35-09-K01870_912777372_912777372</t>
  </si>
  <si>
    <t>21.03.2021 19:38:27</t>
  </si>
  <si>
    <t>21.03.2021 21:30:12</t>
  </si>
  <si>
    <t>BALABANLI TR-2 35-15-L00968_DIREK TIPI TRAFO HUCRESI H01_2104714</t>
  </si>
  <si>
    <t>21.03.2021 19:46:47</t>
  </si>
  <si>
    <t>21.03.2021 21:21:56</t>
  </si>
  <si>
    <t>K-1449 35-04-K01449_99132939_99132939</t>
  </si>
  <si>
    <t>21.03.2021 19:47:07</t>
  </si>
  <si>
    <t>21.03.2021 21:42:17</t>
  </si>
  <si>
    <t>TR-1-4/5 KİLİSE KABİN 35-20-L00028_955191926_955191926</t>
  </si>
  <si>
    <t>21.03.2021 19:56:02</t>
  </si>
  <si>
    <t>21.03.2021 20:54:08</t>
  </si>
  <si>
    <t>K-259 35-02-K00259_B_56362306_56362306</t>
  </si>
  <si>
    <t>21.03.2021 19:58:44</t>
  </si>
  <si>
    <t>21.03.2021 21:25:46</t>
  </si>
  <si>
    <t>M-647 35-09-M00647_G_60984933_60984933</t>
  </si>
  <si>
    <t>21.03.2021 20:05:08</t>
  </si>
  <si>
    <t>21.03.2021 20:46:21</t>
  </si>
  <si>
    <t>ÇATALCA TR-2 35-22-M00268_955271012_955271012</t>
  </si>
  <si>
    <t>21.03.2021 20:09:45</t>
  </si>
  <si>
    <t>21.03.2021 21:02:13</t>
  </si>
  <si>
    <t>ESENYAZI TR-2 45-77-M00018_945513141_945513141</t>
  </si>
  <si>
    <t>21.03.2021 20:12:11</t>
  </si>
  <si>
    <t>21.03.2021 21:25:44</t>
  </si>
  <si>
    <t>21.03.2021 20:19:24</t>
  </si>
  <si>
    <t>21.03.2021 22:26:17</t>
  </si>
  <si>
    <t>K-1126 35-01-K01126_911406127_911406127</t>
  </si>
  <si>
    <t>21.03.2021 20:21:32</t>
  </si>
  <si>
    <t>21.03.2021 22:33:54</t>
  </si>
  <si>
    <t>HACIHIDIR TR-1 45-78-M00673_953292289_953292289</t>
  </si>
  <si>
    <t>21.03.2021 20:25:43</t>
  </si>
  <si>
    <t>21.03.2021 23:20:59</t>
  </si>
  <si>
    <t>PAŞAKÖY TR-2 45-80-M00059_956537024_956537024</t>
  </si>
  <si>
    <t>21.03.2021 20:26:27</t>
  </si>
  <si>
    <t>21.03.2021 21:56:13</t>
  </si>
  <si>
    <t>21.03.2021 20:36:13</t>
  </si>
  <si>
    <t>21.03.2021 22:40:48</t>
  </si>
  <si>
    <t>K-385 35-01-K00385_910419255_910419255</t>
  </si>
  <si>
    <t>21.03.2021 20:37:54</t>
  </si>
  <si>
    <t>21.03.2021 21:48:33</t>
  </si>
  <si>
    <t>21.03.2021 20:39:02</t>
  </si>
  <si>
    <t>22.03.2021 00:03:15</t>
  </si>
  <si>
    <t>M-3426(YATIRIM REZERVE) 35-03-M03426_913149427_913149427</t>
  </si>
  <si>
    <t>21.03.2021 20:44:13</t>
  </si>
  <si>
    <t>21.03.2021 21:53:22</t>
  </si>
  <si>
    <t>TR-2/116 45-83-M00714_955142624_955142624</t>
  </si>
  <si>
    <t>21.03.2021 20:47:37</t>
  </si>
  <si>
    <t>21.03.2021 21:43:05</t>
  </si>
  <si>
    <t>MENEMEN TR-24 35-28-L00024_953385113_953385113</t>
  </si>
  <si>
    <t>21.03.2021 20:56:04</t>
  </si>
  <si>
    <t>21.03.2021 22:08:32</t>
  </si>
  <si>
    <t>SUBAŞI İM 35-26-A00002_9428114_56358748_56358748</t>
  </si>
  <si>
    <t>21.03.2021 21:02:01</t>
  </si>
  <si>
    <t>21.03.2021 22:59:31</t>
  </si>
  <si>
    <t>K-3488 35-04-K03488_915035887_915035887</t>
  </si>
  <si>
    <t>21.03.2021 21:04:00</t>
  </si>
  <si>
    <t>21.03.2021 21:35:17</t>
  </si>
  <si>
    <t>BELEVİ İM 35-13-A00002_BELEVİ OTOBAN SULAMA L01_2313338</t>
  </si>
  <si>
    <t>21.03.2021 21:07:00</t>
  </si>
  <si>
    <t>21.03.2021 22:09:00</t>
  </si>
  <si>
    <t>TİRE TR-15/A 35-29-L00022_35-29-L00022_2372187</t>
  </si>
  <si>
    <t>21.03.2021 21:11:52</t>
  </si>
  <si>
    <t>21.03.2021 22:08:40</t>
  </si>
  <si>
    <t>ÖRENLİ TR-1 35-16-M00075_953325278_953325278</t>
  </si>
  <si>
    <t>21.03.2021 21:12:36</t>
  </si>
  <si>
    <t>21.03.2021 22:42:03</t>
  </si>
  <si>
    <t>K-4442 35-03-K04442_910792503_910792503</t>
  </si>
  <si>
    <t>21.03.2021 21:18:27</t>
  </si>
  <si>
    <t>22.03.2021 00:40:27</t>
  </si>
  <si>
    <t>21.03.2021 21:41:00</t>
  </si>
  <si>
    <t>21.03.2021 23:40:13</t>
  </si>
  <si>
    <t>21.03.2021 21:45:36</t>
  </si>
  <si>
    <t>21.03.2021 21:59:09</t>
  </si>
  <si>
    <t>DM-13/02 45-71-M00330_A a1b_44925037</t>
  </si>
  <si>
    <t>21.03.2021 22:06:49</t>
  </si>
  <si>
    <t>22.03.2021 01:49:46</t>
  </si>
  <si>
    <t>TR- 17 45-74-M00017_945585113_945585113</t>
  </si>
  <si>
    <t>21.03.2021 22:16:22</t>
  </si>
  <si>
    <t>21.03.2021 23:46:12</t>
  </si>
  <si>
    <t>ÇİFTLİK TR-1 45-76-L00184_DIREK TIPI TRAFO HUCRESI H01_2089695</t>
  </si>
  <si>
    <t>21.03.2021 23:04:04</t>
  </si>
  <si>
    <t>22.03.2021 01:28:41</t>
  </si>
  <si>
    <t>M-1138 35-02-M01138_35-02-M01138_2361100</t>
  </si>
  <si>
    <t>21.03.2021 23:57:00</t>
  </si>
  <si>
    <t>22.03.2021 03:43:08</t>
  </si>
  <si>
    <t>TR-21 (M-721) 35-30-M00721_955299062_955299062</t>
  </si>
  <si>
    <t>22.03.2021 00:10:15</t>
  </si>
  <si>
    <t>22.03.2021 01:32:30</t>
  </si>
  <si>
    <t>ORHANLI M-88 ORTA 35-14-M00088_950080361_950080361</t>
  </si>
  <si>
    <t>22.03.2021 00:14:21</t>
  </si>
  <si>
    <t>22.03.2021 02:07:17</t>
  </si>
  <si>
    <t>22.03.2021 01:08:34</t>
  </si>
  <si>
    <t>22.03.2021 02:58:18</t>
  </si>
  <si>
    <t>PINARLI KÖK 35-20-M00085_TR-4 - TR-5 M04_72358872</t>
  </si>
  <si>
    <t>22.03.2021 01:40:50</t>
  </si>
  <si>
    <t>22.03.2021 05:12:15</t>
  </si>
  <si>
    <t>GÜMÜLDÜR BASIN KONUT 35-14-M00364_956645615_956645615</t>
  </si>
  <si>
    <t>22.03.2021 02:03:04</t>
  </si>
  <si>
    <t>22.03.2021 03:12:14</t>
  </si>
  <si>
    <t>DM-13/02 45-71-M00330_953219104_953219104</t>
  </si>
  <si>
    <t>22.03.2021 02:14:23</t>
  </si>
  <si>
    <t>22.03.2021 03:07:21</t>
  </si>
  <si>
    <t>SARNIÇ İM 35-08-A00005_SARNIÇ-2 K02_2308982</t>
  </si>
  <si>
    <t>22.03.2021 03:37:00</t>
  </si>
  <si>
    <t>22.03.2021 03:41:23</t>
  </si>
  <si>
    <t>ÖKSÜZLÜ TR-1 45-74-M00215_A_56354223_56354223</t>
  </si>
  <si>
    <t>22.03.2021 03:37:29</t>
  </si>
  <si>
    <t>22.03.2021 04:41:37</t>
  </si>
  <si>
    <t>DM-13/02 45-71-M00330_A A2_44925036</t>
  </si>
  <si>
    <t>22.03.2021 04:19:04</t>
  </si>
  <si>
    <t>22.03.2021 05:29:43</t>
  </si>
  <si>
    <t>22.03.2021 05:49:44</t>
  </si>
  <si>
    <t>22.03.2021 13:55:06</t>
  </si>
  <si>
    <t>K-599 35-01-K00599_911407028_911407028</t>
  </si>
  <si>
    <t>22.03.2021 05:55:58</t>
  </si>
  <si>
    <t>22.03.2021 08:37:32</t>
  </si>
  <si>
    <t>22.03.2021 06:03:59</t>
  </si>
  <si>
    <t>22.03.2021 10:09:50</t>
  </si>
  <si>
    <t>TURGUTALP KÖK 45-71-M00260_TURGUTALP M02_72233804</t>
  </si>
  <si>
    <t>22.03.2021 06:59:12</t>
  </si>
  <si>
    <t>22.03.2021 09:27:11</t>
  </si>
  <si>
    <t>METAL İŞLERİ TR-1 35-22-M00101_YANAR DÖKÜM-TUNCAY KAYNAR ÖZEL M03_72102113</t>
  </si>
  <si>
    <t>22.03.2021 06:59:32</t>
  </si>
  <si>
    <t>22.03.2021 10:01:32</t>
  </si>
  <si>
    <t>YENİFOÇA TR-53 35-23-M00053_YENİFOÇA TR-51 M01_72156680</t>
  </si>
  <si>
    <t>22.03.2021 07:50:16</t>
  </si>
  <si>
    <t>22.03.2021 08:56:43</t>
  </si>
  <si>
    <t>22.03.2021 07:50:55</t>
  </si>
  <si>
    <t>22.03.2021 13:09:34</t>
  </si>
  <si>
    <t>MALTEPE TR-1 35-28-M00444_DIREK TIPI TRAFO HUCRESI H01_2109465</t>
  </si>
  <si>
    <t>22.03.2021 07:52:54</t>
  </si>
  <si>
    <t>22.03.2021 10:09:49</t>
  </si>
  <si>
    <t>K-3174 35-01-K03174_910681300_910681300</t>
  </si>
  <si>
    <t>22.03.2021 08:23:15</t>
  </si>
  <si>
    <t>22.03.2021 09:03:51</t>
  </si>
  <si>
    <t>ÇATALCA TR-2 35-22-M00268_955271020_955271020</t>
  </si>
  <si>
    <t>22.03.2021 08:24:19</t>
  </si>
  <si>
    <t>22.03.2021 10:09:44</t>
  </si>
  <si>
    <t>OSMANCIK TR-1 35-29-L00514_ H_72349020</t>
  </si>
  <si>
    <t>22.03.2021 08:24:36</t>
  </si>
  <si>
    <t>22.03.2021 10:06:06</t>
  </si>
  <si>
    <t>22.03.2021 08:24:37</t>
  </si>
  <si>
    <t>22.03.2021 08:35:00</t>
  </si>
  <si>
    <t>K-1637 35-01-K01637_911465594_911465594</t>
  </si>
  <si>
    <t>22.03.2021 08:25:27</t>
  </si>
  <si>
    <t>22.03.2021 09:46:31</t>
  </si>
  <si>
    <t>SELENDİ TR-3 45-81-M00003_ŞEHİR-1 GİRİŞ M01_2321604</t>
  </si>
  <si>
    <t>22.03.2021 08:27:50</t>
  </si>
  <si>
    <t>22.03.2021 09:03:43</t>
  </si>
  <si>
    <t>CABBAR DM 45-73-M00100_DSİ ÇIKIŞ M03_2057597</t>
  </si>
  <si>
    <t>22.03.2021 08:30:15</t>
  </si>
  <si>
    <t>22.03.2021 08:35:48</t>
  </si>
  <si>
    <t>KAPANCI KÖK 45-78-L00229_KARAYAHŞİ-ÇAYKÖY L03_2328990</t>
  </si>
  <si>
    <t>22.03.2021 08:35:14</t>
  </si>
  <si>
    <t>22.03.2021 13:05:55</t>
  </si>
  <si>
    <t>DM-14/3 45-71-M00387_95000476026_95000476026</t>
  </si>
  <si>
    <t>22.03.2021 08:37:00</t>
  </si>
  <si>
    <t>22.03.2021 11:25:02</t>
  </si>
  <si>
    <t>M-2541 35-02-M02541_35-02-M02541_49990358</t>
  </si>
  <si>
    <t>22.03.2021 08:40:23</t>
  </si>
  <si>
    <t>22.03.2021 09:36:04</t>
  </si>
  <si>
    <t>ATAKÖY TR-4 35-22-M00193_955270510_955270510</t>
  </si>
  <si>
    <t>22.03.2021 08:43:25</t>
  </si>
  <si>
    <t>22.03.2021 10:58:56</t>
  </si>
  <si>
    <t>K-1240 35-01-K01240_A_56375271_56375271</t>
  </si>
  <si>
    <t>22.03.2021 08:44:18</t>
  </si>
  <si>
    <t>22.03.2021 10:19:11</t>
  </si>
  <si>
    <t>IŞIKLAR KÖK 45-73-M00467_CABBAR FAKILI MERKEZ M07_67094283</t>
  </si>
  <si>
    <t>22.03.2021 08:44:33</t>
  </si>
  <si>
    <t>22.03.2021 10:44:59</t>
  </si>
  <si>
    <t>YASEMİN DM 35-19-M00002_KUŞÇULAR DM-2 M02_2333721</t>
  </si>
  <si>
    <t>22.03.2021 08:44:56</t>
  </si>
  <si>
    <t>22.03.2021 09:38:43</t>
  </si>
  <si>
    <t>22.03.2021 08:45:27</t>
  </si>
  <si>
    <t>22.03.2021 09:48:54</t>
  </si>
  <si>
    <t>K-1568 35-01-K01568_910471652_910471652</t>
  </si>
  <si>
    <t>22.03.2021 08:47:36</t>
  </si>
  <si>
    <t>23.03.2021 08:33:00</t>
  </si>
  <si>
    <t>DM-22/04 45-71-M01781_DM-22/05 M01_72078496</t>
  </si>
  <si>
    <t>22.03.2021 11:29:44</t>
  </si>
  <si>
    <t>SOMA TR-30 45-82-M00030_945526800_945526800</t>
  </si>
  <si>
    <t>22.03.2021 08:49:04</t>
  </si>
  <si>
    <t>22.03.2021 13:03:57</t>
  </si>
  <si>
    <t>22.03.2021 08:51:06</t>
  </si>
  <si>
    <t>22.03.2021 10:19:12</t>
  </si>
  <si>
    <t>GÜZELHİSAR TR-1 35-17-M00167_6904383_56356623_56356623</t>
  </si>
  <si>
    <t>22.03.2021 08:52:00</t>
  </si>
  <si>
    <t>22.03.2021 11:24:58</t>
  </si>
  <si>
    <t>22.03.2021 08:55:41</t>
  </si>
  <si>
    <t>22.03.2021 16:23:28</t>
  </si>
  <si>
    <t>DM06/TR08 45-73-M00036_945672135_945672135</t>
  </si>
  <si>
    <t>22.03.2021 08:55:43</t>
  </si>
  <si>
    <t>22.03.2021 09:55:04</t>
  </si>
  <si>
    <t>M-58 35-17-M00058_B_56353288_56353288</t>
  </si>
  <si>
    <t>22.03.2021 08:59:26</t>
  </si>
  <si>
    <t>22.03.2021 10:24:24</t>
  </si>
  <si>
    <t>22.03.2021 09:03:18</t>
  </si>
  <si>
    <t>22.03.2021 17:25:18</t>
  </si>
  <si>
    <t>22.03.2021 09:03:56</t>
  </si>
  <si>
    <t>22.03.2021 09:13:47</t>
  </si>
  <si>
    <t>22.03.2021 09:06:00</t>
  </si>
  <si>
    <t>22.03.2021 16:50:13</t>
  </si>
  <si>
    <t>ARSLANLAR TM 35-26-A00004_DAĞKIZILCA-2 M07_2306547</t>
  </si>
  <si>
    <t>22.03.2021 09:06:48</t>
  </si>
  <si>
    <t>22.03.2021 09:10:45</t>
  </si>
  <si>
    <t>K-10 35-01-K00010_D_56365721_56365721</t>
  </si>
  <si>
    <t>22.03.2021 09:07:01</t>
  </si>
  <si>
    <t>22.03.2021 14:41:00</t>
  </si>
  <si>
    <t>ÇİFTÇİİBRAHİM CEHİLLER MAH. TR 45-77-M00155__72373035_72373035</t>
  </si>
  <si>
    <t>22.03.2021 09:07:03</t>
  </si>
  <si>
    <t>22.03.2021 16:10:52</t>
  </si>
  <si>
    <t>BALIKLIOVA TR-2 35-19-L00272_DIREK TIPI TRAFO HUCRESI H01_2060623</t>
  </si>
  <si>
    <t>22.03.2021 09:09:19</t>
  </si>
  <si>
    <t>22.03.2021 18:02:25</t>
  </si>
  <si>
    <t>22.03.2021 09:09:35</t>
  </si>
  <si>
    <t>22.03.2021 17:54:45</t>
  </si>
  <si>
    <t>L-145 DALYAN DM 35-18-L00145_HAVACILAR L03_72052132</t>
  </si>
  <si>
    <t>22.03.2021 09:11:00</t>
  </si>
  <si>
    <t>22.03.2021 17:31:12</t>
  </si>
  <si>
    <t>DM-13/02 45-71-M00330_C C2b_44925025</t>
  </si>
  <si>
    <t>22.03.2021 09:12:06</t>
  </si>
  <si>
    <t>22.03.2021 14:29:37</t>
  </si>
  <si>
    <t>ÖDEMİŞ İM 35-15-A00001_ÇAPUTÇU M16_2060976</t>
  </si>
  <si>
    <t>22.03.2021 09:17:36</t>
  </si>
  <si>
    <t>22.03.2021 10:08:16</t>
  </si>
  <si>
    <t>DM-20/13 (ÇAPRA KABİN) 45-71-M00272_D_56353863_56353863</t>
  </si>
  <si>
    <t>22.03.2021 09:17:49</t>
  </si>
  <si>
    <t>22.03.2021 10:38:02</t>
  </si>
  <si>
    <t>SOMA TR-37 45-82-M00527_965880391_965880391</t>
  </si>
  <si>
    <t>22.03.2021 09:19:48</t>
  </si>
  <si>
    <t>22.03.2021 11:09:12</t>
  </si>
  <si>
    <t>22.03.2021 09:22:02</t>
  </si>
  <si>
    <t>22.03.2021 13:31:25</t>
  </si>
  <si>
    <t>M-164 35-18-M00164_35-18-M00164_2370959</t>
  </si>
  <si>
    <t>22.03.2021 09:23:53</t>
  </si>
  <si>
    <t>22.03.2021 11:10:52</t>
  </si>
  <si>
    <t>22.03.2021 09:23:59</t>
  </si>
  <si>
    <t>22.03.2021 12:56:40</t>
  </si>
  <si>
    <t>FUNDACIK KÖK 45-75-M00068_HatBaşıAyırıcı_53135520 M03_53135520</t>
  </si>
  <si>
    <t>22.03.2021 09:24:40</t>
  </si>
  <si>
    <t>22.03.2021 17:32:54</t>
  </si>
  <si>
    <t>22.03.2021 09:25:00</t>
  </si>
  <si>
    <t>22.03.2021 16:21:54</t>
  </si>
  <si>
    <t>22.03.2021 09:27:55</t>
  </si>
  <si>
    <t>22.03.2021 10:14:57</t>
  </si>
  <si>
    <t>CABBAR DM 45-73-M00100_HatBaşıAyırıcı_53136380 M03_53136380</t>
  </si>
  <si>
    <t>22.03.2021 09:33:30</t>
  </si>
  <si>
    <t>22.03.2021 11:01:31</t>
  </si>
  <si>
    <t>DENİZGİREN TR-3 35-21-L00206_953368695_953368695</t>
  </si>
  <si>
    <t>22.03.2021 09:33:56</t>
  </si>
  <si>
    <t>22.03.2021 15:53:36</t>
  </si>
  <si>
    <t>AKÇAAVLU TR-1 45-82-M00167_945547417_945547417</t>
  </si>
  <si>
    <t>22.03.2021 09:36:00</t>
  </si>
  <si>
    <t>22.03.2021 11:32:22</t>
  </si>
  <si>
    <t>SELÇUK İM/DM 35-13-A00004_KÖYLER-ÇAMLIK L14_65986062</t>
  </si>
  <si>
    <t>22.03.2021 09:36:59</t>
  </si>
  <si>
    <t>22.03.2021 16:31:19</t>
  </si>
  <si>
    <t>L-90 RAINBOW DM 35-18-L00090_6347564_56368485_56368485</t>
  </si>
  <si>
    <t>22.03.2021 09:37:00</t>
  </si>
  <si>
    <t>22.03.2021 10:33:19</t>
  </si>
  <si>
    <t>PAYAMLI M-23 35-25-M00190_956651296_956651296</t>
  </si>
  <si>
    <t>22.03.2021 09:39:09</t>
  </si>
  <si>
    <t>22.03.2021 11:27:31</t>
  </si>
  <si>
    <t>K-1036 35-01-K01036_910896953_910896953</t>
  </si>
  <si>
    <t>22.03.2021 09:39:20</t>
  </si>
  <si>
    <t>22.03.2021 11:43:48</t>
  </si>
  <si>
    <t>YUSUFLU TR-7 35-20-L00358_35-20-L00358_2365216</t>
  </si>
  <si>
    <t>22.03.2021 09:40:00</t>
  </si>
  <si>
    <t>22.03.2021 12:20:55</t>
  </si>
  <si>
    <t>KIDIRCIK TR-1 45-86-M00128_DIREK TIPI TRAFO HUCRESI H01_2087823</t>
  </si>
  <si>
    <t>22.03.2021 09:41:31</t>
  </si>
  <si>
    <t>22.03.2021 11:17:08</t>
  </si>
  <si>
    <t>TR-25/A 35-15-M00307_950363791_950363791</t>
  </si>
  <si>
    <t>22.03.2021 09:44:50</t>
  </si>
  <si>
    <t>22.03.2021 11:39:51</t>
  </si>
  <si>
    <t>AVEA DURHASAN ÖZEL TR 45-74-M00264Ö_DIREK TIPI TRAFO HUCRESI H01_2054744</t>
  </si>
  <si>
    <t>22.03.2021 09:50:21</t>
  </si>
  <si>
    <t>22.03.2021 10:57:32</t>
  </si>
  <si>
    <t>SOMA KÖYLER DM-2 45-82-M00125_45-82-M00125_2364024</t>
  </si>
  <si>
    <t>22.03.2021 09:52:24</t>
  </si>
  <si>
    <t>22.03.2021 10:20:45</t>
  </si>
  <si>
    <t>L-289 DEMET AKBAĞ TRAFO 35-18-L00289_B_65601190_65601190</t>
  </si>
  <si>
    <t>22.03.2021 09:53:41</t>
  </si>
  <si>
    <t>22.03.2021 18:03:45</t>
  </si>
  <si>
    <t>YEŞİLTEPE MERKEZ TR-1 35-32-L00048_35-32-L00048_2362979</t>
  </si>
  <si>
    <t>22.03.2021 10:00:00</t>
  </si>
  <si>
    <t>22.03.2021 13:44:28</t>
  </si>
  <si>
    <t>K-2985 35-01-K02985_911470150_911470150</t>
  </si>
  <si>
    <t>22.03.2021 10:02:25</t>
  </si>
  <si>
    <t>22.03.2021 11:47:23</t>
  </si>
  <si>
    <t>FERİDUN KILIÇ SULAMA GRUBU TR-1 35-27-L00120_A_56383518_56383518</t>
  </si>
  <si>
    <t>22.03.2021 10:06:57</t>
  </si>
  <si>
    <t>22.03.2021 15:23:21</t>
  </si>
  <si>
    <t>22.03.2021 10:07:50</t>
  </si>
  <si>
    <t>22.03.2021 13:11:25</t>
  </si>
  <si>
    <t>MÜBECCEL TARIMSAL SULAMA 35-16-M00689_ M01_2334109</t>
  </si>
  <si>
    <t>22.03.2021 10:12:37</t>
  </si>
  <si>
    <t>22.03.2021 13:50:47</t>
  </si>
  <si>
    <t>GÖRECE TR-1 35-22-M00841_A_65512708_65512708</t>
  </si>
  <si>
    <t>22.03.2021 10:16:25</t>
  </si>
  <si>
    <t>22.03.2021 12:54:35</t>
  </si>
  <si>
    <t>22.03.2021 10:18:07</t>
  </si>
  <si>
    <t>22.03.2021 12:29:34</t>
  </si>
  <si>
    <t>L-510 REİSDERE 35-18-L00510_ H_49091938</t>
  </si>
  <si>
    <t>22.03.2021 10:19:10</t>
  </si>
  <si>
    <t>22.03.2021 10:52:41</t>
  </si>
  <si>
    <t>K-3723 35-04-K03723_912502776_912502776</t>
  </si>
  <si>
    <t>22.03.2021 10:19:49</t>
  </si>
  <si>
    <t>22.03.2021 14:23:05</t>
  </si>
  <si>
    <t>TR-107 35-26-M00107_956600962_956600962</t>
  </si>
  <si>
    <t>22.03.2021 10:23:14</t>
  </si>
  <si>
    <t>22.03.2021 11:43:15</t>
  </si>
  <si>
    <t>_D_56384774_56384774</t>
  </si>
  <si>
    <t>22.03.2021 10:26:07</t>
  </si>
  <si>
    <t>22.03.2021 11:10:50</t>
  </si>
  <si>
    <t>YENİFOÇA TR-51 35-23-M00051_42097959_56375036_56375036</t>
  </si>
  <si>
    <t>22.03.2021 10:29:40</t>
  </si>
  <si>
    <t>22.03.2021 15:23:08</t>
  </si>
  <si>
    <t>MORDOĞAN KÖYÜ TR-1 35-21-L00136_949939741_949939741</t>
  </si>
  <si>
    <t>22.03.2021 10:29:41</t>
  </si>
  <si>
    <t>22.03.2021 17:53:23</t>
  </si>
  <si>
    <t>K-4013 35-04-K04013_913289950_913289950</t>
  </si>
  <si>
    <t>22.03.2021 10:29:49</t>
  </si>
  <si>
    <t>22.03.2021 14:55:55</t>
  </si>
  <si>
    <t>22.03.2021 10:34:18</t>
  </si>
  <si>
    <t>22.03.2021 16:25:00</t>
  </si>
  <si>
    <t>K-4013 35-04-K04013_A_56370490_56370490</t>
  </si>
  <si>
    <t>22.03.2021 10:34:30</t>
  </si>
  <si>
    <t>22.03.2021 12:31:26</t>
  </si>
  <si>
    <t>KAREL KÖK 35-18-L00528_ L03_72061187</t>
  </si>
  <si>
    <t>22.03.2021 10:36:01</t>
  </si>
  <si>
    <t>22.03.2021 11:22:22</t>
  </si>
  <si>
    <t>22.03.2021 10:48:04</t>
  </si>
  <si>
    <t>22.03.2021 12:50:11</t>
  </si>
  <si>
    <t>DEMİRCİLİ TR-2 35-19-M00212_956696391_956696391</t>
  </si>
  <si>
    <t>22.03.2021 10:49:40</t>
  </si>
  <si>
    <t>22.03.2021 15:57:21</t>
  </si>
  <si>
    <t>22.03.2021 10:51:28</t>
  </si>
  <si>
    <t>22.03.2021 20:54:29</t>
  </si>
  <si>
    <t>TR-62 35-19-L00062_956675500_956675500</t>
  </si>
  <si>
    <t>22.03.2021 10:53:23</t>
  </si>
  <si>
    <t>22.03.2021 19:25:55</t>
  </si>
  <si>
    <t>SÜLEYMANLI TR-6 45-72-L00303_915768791_915768791</t>
  </si>
  <si>
    <t>22.03.2021 10:55:11</t>
  </si>
  <si>
    <t>22.03.2021 12:32:43</t>
  </si>
  <si>
    <t>CABBAR DM 45-73-M00100_KÖYLER ÇIKIŞI M04_2057594</t>
  </si>
  <si>
    <t>22.03.2021 10:58:11</t>
  </si>
  <si>
    <t>22.03.2021 11:08:09</t>
  </si>
  <si>
    <t>FOÇA JANDARMA ALAYI KÖK 35-23-M00240_HatBaşıAyırıcı_53172761 M02_53172761</t>
  </si>
  <si>
    <t>22.03.2021 11:02:53</t>
  </si>
  <si>
    <t>22.03.2021 16:31:30</t>
  </si>
  <si>
    <t>M-1227 35-01-M01227_E_56357989_56357989</t>
  </si>
  <si>
    <t>22.03.2021 11:03:01</t>
  </si>
  <si>
    <t>22.03.2021 14:26:58</t>
  </si>
  <si>
    <t>L-210 35-18-L00210_950446171_950446171</t>
  </si>
  <si>
    <t>22.03.2021 11:04:24</t>
  </si>
  <si>
    <t>22.03.2021 18:09:25</t>
  </si>
  <si>
    <t>L-510 REİSDERE 35-18-L00510_8391292_56365506_56365506</t>
  </si>
  <si>
    <t>22.03.2021 11:06:06</t>
  </si>
  <si>
    <t>22.03.2021 18:16:33</t>
  </si>
  <si>
    <t>22.03.2021 11:06:12</t>
  </si>
  <si>
    <t>22.03.2021 19:09:54</t>
  </si>
  <si>
    <t>K-4277 35-02-K04277_35-02-K04277_2371374</t>
  </si>
  <si>
    <t>22.03.2021 11:06:48</t>
  </si>
  <si>
    <t>22.03.2021 13:45:06</t>
  </si>
  <si>
    <t>K-573 35-01-K00573_G G1_5849835</t>
  </si>
  <si>
    <t>22.03.2021 11:09:15</t>
  </si>
  <si>
    <t>22.03.2021 14:31:25</t>
  </si>
  <si>
    <t>ATAKÖY TR-4 35-22-M00193_955269669_955269669</t>
  </si>
  <si>
    <t>22.03.2021 11:11:56</t>
  </si>
  <si>
    <t>22.03.2021 14:18:54</t>
  </si>
  <si>
    <t>M-2462 35-02-M02462_35-02-M02462_66083194</t>
  </si>
  <si>
    <t>22.03.2021 11:13:00</t>
  </si>
  <si>
    <t>22.03.2021 11:55:00</t>
  </si>
  <si>
    <t>SAMANLIK TR1 35-30-L00270_C_56405166_56405166</t>
  </si>
  <si>
    <t>22.03.2021 11:16:23</t>
  </si>
  <si>
    <t>22.03.2021 13:28:55</t>
  </si>
  <si>
    <t>YAYAKENT TR-3 35-24-M00003_955232726_955232726</t>
  </si>
  <si>
    <t>22.03.2021 11:16:53</t>
  </si>
  <si>
    <t>22.03.2021 19:05:57</t>
  </si>
  <si>
    <t>M-2100 35-04-M02100_35-04-M02100_55026395</t>
  </si>
  <si>
    <t>22.03.2021 11:18:00</t>
  </si>
  <si>
    <t>22.03.2021 12:00:01</t>
  </si>
  <si>
    <t>22.03.2021 11:19:46</t>
  </si>
  <si>
    <t>22.03.2021 12:20:27</t>
  </si>
  <si>
    <t>KÜÇÜKKALE KÖK 35-29-L00036_KÜÇÜKKALE ÜZÜMLER L01_2327056</t>
  </si>
  <si>
    <t>22.03.2021 11:22:18</t>
  </si>
  <si>
    <t>22.03.2021 13:22:32</t>
  </si>
  <si>
    <t>K-3625 35-01-K03625_910912807_910912807</t>
  </si>
  <si>
    <t>22.03.2021 11:23:44</t>
  </si>
  <si>
    <t>22.03.2021 13:54:05</t>
  </si>
  <si>
    <t>SAİP TR-2 35-21-L00103_953358101_953358101</t>
  </si>
  <si>
    <t>22.03.2021 11:25:16</t>
  </si>
  <si>
    <t>22.03.2021 16:34:12</t>
  </si>
  <si>
    <t>TR-7 DEPREM KONUTLARI 35-19-L00007_5847425_56394181_56394181</t>
  </si>
  <si>
    <t>22.03.2021 11:28:41</t>
  </si>
  <si>
    <t>22.03.2021 12:53:51</t>
  </si>
  <si>
    <t>FOÇA M-258 35-23-M00258_950416151_950416151</t>
  </si>
  <si>
    <t>22.03.2021 11:29:26</t>
  </si>
  <si>
    <t>22.03.2021 15:08:54</t>
  </si>
  <si>
    <t>ÜNAL ŞARLIOĞLU SULAMA GRUBU 35-29-M00245_B_56406278_56406278</t>
  </si>
  <si>
    <t>22.03.2021 11:30:14</t>
  </si>
  <si>
    <t>22.03.2021 13:56:56</t>
  </si>
  <si>
    <t>ULUKENT DM-4/13 35-28-M00031_953369203_953369203</t>
  </si>
  <si>
    <t>22.03.2021 11:35:13</t>
  </si>
  <si>
    <t>22.03.2021 13:44:03</t>
  </si>
  <si>
    <t>ASSTAR KÖK 45-73-M00134_HatBaşıAyırıcı_53134980 M02_53134980</t>
  </si>
  <si>
    <t>22.03.2021 11:40:26</t>
  </si>
  <si>
    <t>22.03.2021 14:00:50</t>
  </si>
  <si>
    <t>L-510 REİSDERE 35-18-L00510_9349605_56365831_56365831</t>
  </si>
  <si>
    <t>22.03.2021 11:45:00</t>
  </si>
  <si>
    <t>22.03.2021 18:18:25</t>
  </si>
  <si>
    <t>_A_56401925_56401925</t>
  </si>
  <si>
    <t>22.03.2021 11:45:47</t>
  </si>
  <si>
    <t>22.03.2021 15:47:44</t>
  </si>
  <si>
    <t>K-1862 35-09-K01862_97621181_97621181</t>
  </si>
  <si>
    <t>22.03.2021 11:48:53</t>
  </si>
  <si>
    <t>22.03.2021 14:38:23</t>
  </si>
  <si>
    <t>K-126 35-01-K00126_911114245_911114245</t>
  </si>
  <si>
    <t>22.03.2021 11:49:35</t>
  </si>
  <si>
    <t>22.03.2021 13:28:45</t>
  </si>
  <si>
    <t>22.03.2021 11:55:58</t>
  </si>
  <si>
    <t>22.03.2021 13:47:16</t>
  </si>
  <si>
    <t>K-3376 35-04-K03376_A_56355768_56355768</t>
  </si>
  <si>
    <t>22.03.2021 11:58:28</t>
  </si>
  <si>
    <t>22.03.2021 13:51:33</t>
  </si>
  <si>
    <t>ŞEMSİLER MANDAL TR-2 35-31-L00102_956595906_956595906</t>
  </si>
  <si>
    <t>22.03.2021 12:04:31</t>
  </si>
  <si>
    <t>22.03.2021 13:54:13</t>
  </si>
  <si>
    <t>_A_56390997_56390997</t>
  </si>
  <si>
    <t>22.03.2021 12:05:32</t>
  </si>
  <si>
    <t>22.03.2021 19:15:05</t>
  </si>
  <si>
    <t>BAŞIBÜYÜK KÖK 45-77-L00158_TATLIÇEŞME ÇIKIŞI L04_61353343</t>
  </si>
  <si>
    <t>22.03.2021 12:09:26</t>
  </si>
  <si>
    <t>22.03.2021 12:09:56</t>
  </si>
  <si>
    <t>22.03.2021 12:11:32</t>
  </si>
  <si>
    <t>22.03.2021 12:15:50</t>
  </si>
  <si>
    <t>M-52 ALAÇATI 35-18-M00052_950466882_950466882</t>
  </si>
  <si>
    <t>22.03.2021 12:18:50</t>
  </si>
  <si>
    <t>22.03.2021 21:26:05</t>
  </si>
  <si>
    <t>L-96 TURGUT KÖYÜ 35-14-L00096_956649155_956649155</t>
  </si>
  <si>
    <t>22.03.2021 12:21:30</t>
  </si>
  <si>
    <t>22.03.2021 19:07:10</t>
  </si>
  <si>
    <t>TR-9 35-26-M00009_956619024_956619024</t>
  </si>
  <si>
    <t>22.03.2021 12:23:13</t>
  </si>
  <si>
    <t>22.03.2021 15:48:08</t>
  </si>
  <si>
    <t>ZEYTİNLİOVA TR-16 45-72-L00409_956485986_956485986</t>
  </si>
  <si>
    <t>22.03.2021 12:28:00</t>
  </si>
  <si>
    <t>22.03.2021 12:52:04</t>
  </si>
  <si>
    <t>BAHADIR TR-1 45-73-M00425_45-73-M00425_2354547</t>
  </si>
  <si>
    <t>22.03.2021 12:29:35</t>
  </si>
  <si>
    <t>22.03.2021 15:24:50</t>
  </si>
  <si>
    <t>KERPİÇLİK TR-1 45-74-M00103_A_65513130_65513130</t>
  </si>
  <si>
    <t>22.03.2021 12:35:17</t>
  </si>
  <si>
    <t>22.03.2021 13:55:25</t>
  </si>
  <si>
    <t>22.03.2021 12:36:16</t>
  </si>
  <si>
    <t>22.03.2021 15:42:00</t>
  </si>
  <si>
    <t>22.03.2021 12:41:20</t>
  </si>
  <si>
    <t>22.03.2021 13:09:22</t>
  </si>
  <si>
    <t>DAĞDERE DM 45-72-M00097_KÖMÜRCÜ M06_2106080</t>
  </si>
  <si>
    <t>22.03.2021 12:41:34</t>
  </si>
  <si>
    <t>22.03.2021 12:46:35</t>
  </si>
  <si>
    <t>İLKKURŞUN MERKEZ TR-1 35-15-L00489_35-15-L00489_2365935</t>
  </si>
  <si>
    <t>22.03.2021 12:42:33</t>
  </si>
  <si>
    <t>22.03.2021 14:28:34</t>
  </si>
  <si>
    <t>KAVAKLIDERE TR-12 45-73-M00145_TR-14 M05_2093011</t>
  </si>
  <si>
    <t>22.03.2021 12:44:36</t>
  </si>
  <si>
    <t>22.03.2021 14:36:42</t>
  </si>
  <si>
    <t>L-252 SİSSUS HASTANE 35-18-L00252_95000635254_95000635254</t>
  </si>
  <si>
    <t>22.03.2021 12:45:38</t>
  </si>
  <si>
    <t>22.03.2021 19:32:19</t>
  </si>
  <si>
    <t>K-924 35-02-K00924_910032086_910032086</t>
  </si>
  <si>
    <t>22.03.2021 12:46:46</t>
  </si>
  <si>
    <t>22.03.2021 14:46:21</t>
  </si>
  <si>
    <t>SANCAKLI BOZKÖY TR-6 45-71-M00528_DIREK TIPI TRAFO HUCRESI H01_2079926</t>
  </si>
  <si>
    <t>22.03.2021 12:55:16</t>
  </si>
  <si>
    <t>22.03.2021 23:16:22</t>
  </si>
  <si>
    <t>TR-32 35-30-L00032_H_56365529_56365529</t>
  </si>
  <si>
    <t>22.03.2021 12:56:03</t>
  </si>
  <si>
    <t>22.03.2021 17:40:02</t>
  </si>
  <si>
    <t>22.03.2021 12:56:20</t>
  </si>
  <si>
    <t>22.03.2021 12:57:36</t>
  </si>
  <si>
    <t>22.03.2021 12:56:56</t>
  </si>
  <si>
    <t>22.03.2021 12:57:20</t>
  </si>
  <si>
    <t>M-1022 35-03-M01022_910639378_910639378</t>
  </si>
  <si>
    <t>22.03.2021 12:58:55</t>
  </si>
  <si>
    <t>22.03.2021 14:41:46</t>
  </si>
  <si>
    <t>GERMİYAN İM 35-18-A00004_TR-A L01_2064605</t>
  </si>
  <si>
    <t>22.03.2021 13:02:40</t>
  </si>
  <si>
    <t>22.03.2021 16:40:00</t>
  </si>
  <si>
    <t>K-492 35-01-K00492_911219482_911219482</t>
  </si>
  <si>
    <t>22.03.2021 13:03:18</t>
  </si>
  <si>
    <t>23.03.2021 10:25:11</t>
  </si>
  <si>
    <t>L-54 MEKAN SİTESİ 35-14-L00054_956655701_956655701</t>
  </si>
  <si>
    <t>22.03.2021 13:03:34</t>
  </si>
  <si>
    <t>22.03.2021 19:59:02</t>
  </si>
  <si>
    <t>K-24 35-01-K00024_911400416_911400416</t>
  </si>
  <si>
    <t>22.03.2021 13:05:29</t>
  </si>
  <si>
    <t>22.03.2021 15:09:47</t>
  </si>
  <si>
    <t>GERMİYAN İM 35-18-A00004_KARABURUN-3  ALAÇATI GİRİŞ M02_2064601</t>
  </si>
  <si>
    <t>22.03.2021 13:07:51</t>
  </si>
  <si>
    <t>22.03.2021 13:50:00</t>
  </si>
  <si>
    <t>22.03.2021 13:09:49</t>
  </si>
  <si>
    <t>22.03.2021 18:48:44</t>
  </si>
  <si>
    <t>22.03.2021 13:10:30</t>
  </si>
  <si>
    <t>22.03.2021 15:13:28</t>
  </si>
  <si>
    <t>22.03.2021 13:10:46</t>
  </si>
  <si>
    <t>22.03.2021 13:43:56</t>
  </si>
  <si>
    <t>GÜLBAHÇE TR-12 35-19-L00168_956694102_956694102</t>
  </si>
  <si>
    <t>22.03.2021 13:12:56</t>
  </si>
  <si>
    <t>22.03.2021 20:47:29</t>
  </si>
  <si>
    <t>GÖLMARMARA İM 45-85-A00001_HatBaşıAyırıcı_53135085 L28_53135085</t>
  </si>
  <si>
    <t>22.03.2021 13:16:45</t>
  </si>
  <si>
    <t>22.03.2021 15:37:48</t>
  </si>
  <si>
    <t>22.03.2021 13:19:10</t>
  </si>
  <si>
    <t>22.03.2021 13:55:07</t>
  </si>
  <si>
    <t>DELEMENLER KÖK 45-73-M00490_HACIALİLER M03_2317059</t>
  </si>
  <si>
    <t>22.03.2021 13:19:35</t>
  </si>
  <si>
    <t>22.03.2021 14:44:53</t>
  </si>
  <si>
    <t>FATİH KÖK 35-15-L01160_HORZUM L01_72298535</t>
  </si>
  <si>
    <t>22.03.2021 13:20:00</t>
  </si>
  <si>
    <t>22.03.2021 15:49:16</t>
  </si>
  <si>
    <t>L-492 (BALANBAKA-1) 35-18-L00492_950452163_950452163</t>
  </si>
  <si>
    <t>22.03.2021 13:25:11</t>
  </si>
  <si>
    <t>22.03.2021 22:17:30</t>
  </si>
  <si>
    <t>BEKİRLER TR-1 45-72-L00357_B_56394736_56394736</t>
  </si>
  <si>
    <t>22.03.2021 13:27:10</t>
  </si>
  <si>
    <t>22.03.2021 14:21:53</t>
  </si>
  <si>
    <t>ERGENEKON TR-10 45-83-M00625_ÜÇÜNCÜ KISIM SANAYİ TR-1 M03_61287345</t>
  </si>
  <si>
    <t>22.03.2021 13:30:44</t>
  </si>
  <si>
    <t>22.03.2021 14:06:08</t>
  </si>
  <si>
    <t>SOMA TR-44/3 45-82-M00123_45-82-M00123_2356418</t>
  </si>
  <si>
    <t>22.03.2021 13:35:12</t>
  </si>
  <si>
    <t>22.03.2021 14:53:29</t>
  </si>
  <si>
    <t>SARIKAYA KÖK 35-31-L00284_İĞDELİ L01_2113777</t>
  </si>
  <si>
    <t>22.03.2021 13:35:50</t>
  </si>
  <si>
    <t>22.03.2021 14:29:43</t>
  </si>
  <si>
    <t>KÖSEDERE TR-2 35-21-L00125_C_56376253_56376253</t>
  </si>
  <si>
    <t>22.03.2021 13:35:58</t>
  </si>
  <si>
    <t>22.03.2021 21:39:38</t>
  </si>
  <si>
    <t>22.03.2021 13:37:26</t>
  </si>
  <si>
    <t>22.03.2021 13:37:46</t>
  </si>
  <si>
    <t>SANCAKLI BOZKÖY KÖK 45-71-M00087_SULAMA M02_61320771</t>
  </si>
  <si>
    <t>22.03.2021 13:37:48</t>
  </si>
  <si>
    <t>22.03.2021 18:03:35</t>
  </si>
  <si>
    <t>GÖKBEL TR-1 45-71-M01659_45-71-M01659_2349443</t>
  </si>
  <si>
    <t>22.03.2021 13:38:00</t>
  </si>
  <si>
    <t>22.03.2021 14:57:17</t>
  </si>
  <si>
    <t>TR-1/56 45-72-M00640_956508123_956508123</t>
  </si>
  <si>
    <t>22.03.2021 13:39:00</t>
  </si>
  <si>
    <t>22.03.2021 15:27:54</t>
  </si>
  <si>
    <t>AKÇAPINAR TR-1 45-83-L00438_955158228_955158228</t>
  </si>
  <si>
    <t>22.03.2021 13:39:06</t>
  </si>
  <si>
    <t>22.03.2021 15:54:23</t>
  </si>
  <si>
    <t>22.03.2021 13:39:10</t>
  </si>
  <si>
    <t>22.03.2021 15:57:12</t>
  </si>
  <si>
    <t>SELİMŞAHLAR TR-2 45-71-M00137_TOKİ M03_2320416</t>
  </si>
  <si>
    <t>22.03.2021 13:39:33</t>
  </si>
  <si>
    <t>22.03.2021 14:25:34</t>
  </si>
  <si>
    <t>K-1465 35-03-K01465_35-03-K01465_41921362</t>
  </si>
  <si>
    <t>22.03.2021 13:40:47</t>
  </si>
  <si>
    <t>22.03.2021 14:49:18</t>
  </si>
  <si>
    <t>KÜÇÜKBÖLCEK DM 35-24-M00210_KÜÇÜK BÖLCEK M01_72093073</t>
  </si>
  <si>
    <t>22.03.2021 13:41:26</t>
  </si>
  <si>
    <t>22.03.2021 17:58:33</t>
  </si>
  <si>
    <t>YENİ ŞAKRAN TR-5 35-17-M00205_C_56393477_56393477</t>
  </si>
  <si>
    <t>22.03.2021 13:41:45</t>
  </si>
  <si>
    <t>22.03.2021 14:39:39</t>
  </si>
  <si>
    <t>22.03.2021 13:42:40</t>
  </si>
  <si>
    <t>22.03.2021 13:43:20</t>
  </si>
  <si>
    <t>22.03.2021 13:43:57</t>
  </si>
  <si>
    <t>22.03.2021 20:11:14</t>
  </si>
  <si>
    <t>M-712 KERESTECİLER SİTESİ 35-08-M00712_M -1937 M03_72145231</t>
  </si>
  <si>
    <t>22.03.2021 13:44:00</t>
  </si>
  <si>
    <t>22.03.2021 14:50:10</t>
  </si>
  <si>
    <t>K-299 35-02-K00299_910002308_910002308</t>
  </si>
  <si>
    <t>22.03.2021 13:44:48</t>
  </si>
  <si>
    <t>22.03.2021 18:22:44</t>
  </si>
  <si>
    <t>22.03.2021 13:45:00</t>
  </si>
  <si>
    <t>22.03.2021 16:57:04</t>
  </si>
  <si>
    <t>BOSTANLIK TARIMSAL SULAMA TR 45-83-M00327_C_56398424_56398424</t>
  </si>
  <si>
    <t>22.03.2021 13:45:22</t>
  </si>
  <si>
    <t>22.03.2021 15:57:13</t>
  </si>
  <si>
    <t>SART TR-2 45-78-M00171_45-78-M00171_65980331</t>
  </si>
  <si>
    <t>22.03.2021 13:45:36</t>
  </si>
  <si>
    <t>22.03.2021 15:21:28</t>
  </si>
  <si>
    <t>ÇAYPINAR MUSLUK GEDİĞİ TR 45-78-L00298_49339904_56408010_56408010</t>
  </si>
  <si>
    <t>22.03.2021 13:46:11</t>
  </si>
  <si>
    <t>22.03.2021 17:54:31</t>
  </si>
  <si>
    <t>TR-4 35-19-L00004_6809519_56394556_56394556</t>
  </si>
  <si>
    <t>22.03.2021 13:46:43</t>
  </si>
  <si>
    <t>22.03.2021 21:51:31</t>
  </si>
  <si>
    <t>SARIGÖL TR-43 45-79-M00043_945556268_945556268</t>
  </si>
  <si>
    <t>22.03.2021 13:47:46</t>
  </si>
  <si>
    <t>22.03.2021 15:15:15</t>
  </si>
  <si>
    <t>AŞAĞIÇOBANİSA TR-12 45-71-M00097_C_60984804_60984804</t>
  </si>
  <si>
    <t>22.03.2021 13:48:10</t>
  </si>
  <si>
    <t>22.03.2021 17:28:43</t>
  </si>
  <si>
    <t>22.03.2021 13:48:20</t>
  </si>
  <si>
    <t>22.03.2021 13:48:46</t>
  </si>
  <si>
    <t>KARABURUN TR-6 35-21-L00032_953359779_953359779</t>
  </si>
  <si>
    <t>22.03.2021 13:48:37</t>
  </si>
  <si>
    <t>22.03.2021 23:30:37</t>
  </si>
  <si>
    <t>ESKİ ORHANLI M-89 35-14-M00089_956637937_956637937</t>
  </si>
  <si>
    <t>22.03.2021 13:48:50</t>
  </si>
  <si>
    <t>22.03.2021 15:19:41</t>
  </si>
  <si>
    <t>YAKAKÖY KÖK 45-75-M00067_TEPEKÖY M02_2092139</t>
  </si>
  <si>
    <t>22.03.2021 13:50:46</t>
  </si>
  <si>
    <t>22.03.2021 16:09:00</t>
  </si>
  <si>
    <t>M-1227 35-01-M01227_35-01-M01227_2354133</t>
  </si>
  <si>
    <t>22.03.2021 13:51:56</t>
  </si>
  <si>
    <t>22.03.2021 14:31:27</t>
  </si>
  <si>
    <t>22.03.2021 13:52:14</t>
  </si>
  <si>
    <t>22.03.2021 14:59:23</t>
  </si>
  <si>
    <t>YEŞİLYURT TR-1 45-75-M00357_A_65512907_65512907</t>
  </si>
  <si>
    <t>22.03.2021 13:52:32</t>
  </si>
  <si>
    <t>22.03.2021 20:43:08</t>
  </si>
  <si>
    <t>K-2550 35-01-K02550_D_56365473_56365473</t>
  </si>
  <si>
    <t>22.03.2021 13:53:36</t>
  </si>
  <si>
    <t>22.03.2021 16:28:33</t>
  </si>
  <si>
    <t>K-3702 35-03-K03702_35-03-K03702_41923842</t>
  </si>
  <si>
    <t>22.03.2021 13:57:25</t>
  </si>
  <si>
    <t>22.03.2021 14:21:19</t>
  </si>
  <si>
    <t>BİRGİ DM 35-15-L01013_KEMER L06_67562293</t>
  </si>
  <si>
    <t>22.03.2021 13:58:40</t>
  </si>
  <si>
    <t>22.03.2021 15:16:39</t>
  </si>
  <si>
    <t>MUSTAFA ASLAN ÖZEL TR 35-16-M00855Ö_ H_75966125</t>
  </si>
  <si>
    <t>22.03.2021 13:59:12</t>
  </si>
  <si>
    <t>22.03.2021 15:29:37</t>
  </si>
  <si>
    <t>M-2748 35-01-M02748_E_56370520_56370520</t>
  </si>
  <si>
    <t>22.03.2021 14:00:00</t>
  </si>
  <si>
    <t>22.03.2021 15:55:07</t>
  </si>
  <si>
    <t>TR-57 35-22-M00057_955288971_955288971</t>
  </si>
  <si>
    <t>22.03.2021 14:00:43</t>
  </si>
  <si>
    <t>23.03.2021 00:05:15</t>
  </si>
  <si>
    <t>22.03.2021 14:04:00</t>
  </si>
  <si>
    <t>22.03.2021 18:36:00</t>
  </si>
  <si>
    <t>KİRELLİ KÖK 35-29-L00809_TURGUT ASLAN L05_74719161</t>
  </si>
  <si>
    <t>22.03.2021 14:04:34</t>
  </si>
  <si>
    <t>22.03.2021 15:15:38</t>
  </si>
  <si>
    <t>AKHİSAR İM 45-72-A00001_TR-1/13 M14_2058456</t>
  </si>
  <si>
    <t>22.03.2021 14:04:43</t>
  </si>
  <si>
    <t>22.03.2021 14:25:26</t>
  </si>
  <si>
    <t>MECİDİYE TR-1 KÖK 45-72-L00078_GÖKÇEKÖY (KÖYLER ÇIKIŞI) L010_66560808</t>
  </si>
  <si>
    <t>22.03.2021 14:05:46</t>
  </si>
  <si>
    <t>22.03.2021 16:18:57</t>
  </si>
  <si>
    <t>TR-11 45-77-L00011_TR-15 L02_72203741</t>
  </si>
  <si>
    <t>22.03.2021 14:07:36</t>
  </si>
  <si>
    <t>22.03.2021 17:04:28</t>
  </si>
  <si>
    <t>MURADİYE TR-3 45-71-M02147_964514645_964514645</t>
  </si>
  <si>
    <t>22.03.2021 14:10:55</t>
  </si>
  <si>
    <t>22.03.2021 19:30:40</t>
  </si>
  <si>
    <t>KARGIN KÖK 45-71-M00095_ESKİ KARAOĞLANLI (BAYIRLAR PETROL) M02_2076274</t>
  </si>
  <si>
    <t>22.03.2021 14:11:04</t>
  </si>
  <si>
    <t>22.03.2021 17:43:51</t>
  </si>
  <si>
    <t>22.03.2021 14:11:36</t>
  </si>
  <si>
    <t>22.03.2021 15:02:06</t>
  </si>
  <si>
    <t>KILAVUZLAR KÖK 45-74-M00198_HatBaşıAyırıcı_53134306 M03_53134306</t>
  </si>
  <si>
    <t>22.03.2021 14:11:54</t>
  </si>
  <si>
    <t>22.03.2021 15:08:14</t>
  </si>
  <si>
    <t>M-3439(YATIRIM REZERVE) 35-03-M03439_A a1b_5783325</t>
  </si>
  <si>
    <t>22.03.2021 14:12:28</t>
  </si>
  <si>
    <t>22.03.2021 17:13:32</t>
  </si>
  <si>
    <t>AVŞAR TR-1 45-83-L00340_C_56399781_56399781</t>
  </si>
  <si>
    <t>22.03.2021 14:16:55</t>
  </si>
  <si>
    <t>22.03.2021 21:35:37</t>
  </si>
  <si>
    <t>22.03.2021 14:20:07</t>
  </si>
  <si>
    <t>22.03.2021 21:09:20</t>
  </si>
  <si>
    <t>TİRKEŞ TR-3 45-80-M00124_7452667_56405639_56405639</t>
  </si>
  <si>
    <t>22.03.2021 14:23:30</t>
  </si>
  <si>
    <t>22.03.2021 15:15:48</t>
  </si>
  <si>
    <t>FOÇA TR-37 35-23-L00037_42134759_56398908_56398908</t>
  </si>
  <si>
    <t>22.03.2021 14:24:46</t>
  </si>
  <si>
    <t>22.03.2021 22:11:37</t>
  </si>
  <si>
    <t>MEDAR TR-3 45-72-L00286_45-72-L00286_66526025</t>
  </si>
  <si>
    <t>22.03.2021 14:26:17</t>
  </si>
  <si>
    <t>22.03.2021 15:43:59</t>
  </si>
  <si>
    <t>ÜZÜMLÜ AYSAN BEY TR-3 45-73-M00605_45-73-M00605_2352775</t>
  </si>
  <si>
    <t>22.03.2021 14:26:51</t>
  </si>
  <si>
    <t>22.03.2021 17:06:29</t>
  </si>
  <si>
    <t>K-3185 35-04-K03185_99292447_99292447</t>
  </si>
  <si>
    <t>22.03.2021 14:28:26</t>
  </si>
  <si>
    <t>22.03.2021 15:55:02</t>
  </si>
  <si>
    <t>K-2793 35-09-K02793_97619841_97619841</t>
  </si>
  <si>
    <t>22.03.2021 14:29:54</t>
  </si>
  <si>
    <t>22.03.2021 22:14:43</t>
  </si>
  <si>
    <t>KURŞUNLU KÖK 45-78-L00232_BAHÇECİK-KARAAĞAÇ L02_65890635</t>
  </si>
  <si>
    <t>22.03.2021 14:30:16</t>
  </si>
  <si>
    <t>22.03.2021 15:35:15</t>
  </si>
  <si>
    <t>TİRE TR-6/A 35-29-L00007_48352454_56361474_56361474</t>
  </si>
  <si>
    <t>22.03.2021 14:30:24</t>
  </si>
  <si>
    <t>22.03.2021 19:01:43</t>
  </si>
  <si>
    <t>K-4711 35-04-K04711_914559599_914559599</t>
  </si>
  <si>
    <t>22.03.2021 14:30:56</t>
  </si>
  <si>
    <t>22.03.2021 16:38:28</t>
  </si>
  <si>
    <t>TR-56 45-78-L00056_TR-88 L01_65911628</t>
  </si>
  <si>
    <t>22.03.2021 14:34:36</t>
  </si>
  <si>
    <t>22.03.2021 16:17:41</t>
  </si>
  <si>
    <t>K-1916 35-10-K01916_954850145_954850145</t>
  </si>
  <si>
    <t>22.03.2021 14:37:53</t>
  </si>
  <si>
    <t>22.03.2021 16:38:05</t>
  </si>
  <si>
    <t>M-41 35-02-M00041_B_56374917_56374917</t>
  </si>
  <si>
    <t>22.03.2021 14:38:00</t>
  </si>
  <si>
    <t>22.03.2021 16:04:58</t>
  </si>
  <si>
    <t>AKHİSAR TM 45-72-A00006_KAPAKLI-2 M17_2313110</t>
  </si>
  <si>
    <t>22.03.2021 14:39:31</t>
  </si>
  <si>
    <t>22.03.2021 18:36:14</t>
  </si>
  <si>
    <t>URGANLI TR-3 45-83-M00571_48024874_56407935_56407935</t>
  </si>
  <si>
    <t>22.03.2021 14:40:28</t>
  </si>
  <si>
    <t>22.03.2021 20:16:27</t>
  </si>
  <si>
    <t>TR-1/58 45-83-M00058_48061001_56384446_56384446</t>
  </si>
  <si>
    <t>22.03.2021 14:42:02</t>
  </si>
  <si>
    <t>22.03.2021 15:51:45</t>
  </si>
  <si>
    <t>K-905 35-02-K00905_99688612_99688612</t>
  </si>
  <si>
    <t>22.03.2021 14:42:52</t>
  </si>
  <si>
    <t>22.03.2021 16:47:48</t>
  </si>
  <si>
    <t>22.03.2021 14:43:16</t>
  </si>
  <si>
    <t>22.03.2021 14:43:56</t>
  </si>
  <si>
    <t>M-1227 35-01-M01227_960696060_960696060</t>
  </si>
  <si>
    <t>22.03.2021 14:44:20</t>
  </si>
  <si>
    <t>22.03.2021 23:50:43</t>
  </si>
  <si>
    <t>ÇOBANLAR SUBATAN TR-1 35-15-L00358_950400334_950400334</t>
  </si>
  <si>
    <t>22.03.2021 14:48:22</t>
  </si>
  <si>
    <t>22.03.2021 19:02:12</t>
  </si>
  <si>
    <t>22.03.2021 14:48:54</t>
  </si>
  <si>
    <t>22.03.2021 17:00:32</t>
  </si>
  <si>
    <t>K-573 35-01-K00573_98095877_98095877</t>
  </si>
  <si>
    <t>22.03.2021 14:49:16</t>
  </si>
  <si>
    <t>22.03.2021 22:27:59</t>
  </si>
  <si>
    <t>22.03.2021 14:53:12</t>
  </si>
  <si>
    <t>22.03.2021 19:34:09</t>
  </si>
  <si>
    <t>BARBAROS TR-1 35-19-M00199_A_56377407_56377407</t>
  </si>
  <si>
    <t>22.03.2021 14:53:23</t>
  </si>
  <si>
    <t>22.03.2021 20:19:45</t>
  </si>
  <si>
    <t>M-228 35-14-M00228_35-14-M00228_76709498</t>
  </si>
  <si>
    <t>22.03.2021 14:54:00</t>
  </si>
  <si>
    <t>22.03.2021 15:49:34</t>
  </si>
  <si>
    <t>22.03.2021 14:55:20</t>
  </si>
  <si>
    <t>22.03.2021 15:27:11</t>
  </si>
  <si>
    <t>DERBENT TR-3 45-83-L00323_A_56399455_56399455</t>
  </si>
  <si>
    <t>22.03.2021 14:57:05</t>
  </si>
  <si>
    <t>22.03.2021 16:54:35</t>
  </si>
  <si>
    <t>K-4070 35-03-K04070_910450395_910450395</t>
  </si>
  <si>
    <t>22.03.2021 14:57:34</t>
  </si>
  <si>
    <t>22.03.2021 20:54:05</t>
  </si>
  <si>
    <t>SARIGÖL TR-52 45-79-M00052_A_56396206_56396206</t>
  </si>
  <si>
    <t>22.03.2021 14:58:46</t>
  </si>
  <si>
    <t>22.03.2021 17:53:50</t>
  </si>
  <si>
    <t>K-421 35-01-K00421_910382797_910382797</t>
  </si>
  <si>
    <t>22.03.2021 15:01:34</t>
  </si>
  <si>
    <t>22.03.2021 18:49:04</t>
  </si>
  <si>
    <t>22.03.2021 15:03:44</t>
  </si>
  <si>
    <t>22.03.2021 19:14:23</t>
  </si>
  <si>
    <t>DM-2/44 35-26-M00841_956626974_956626974</t>
  </si>
  <si>
    <t>22.03.2021 15:04:00</t>
  </si>
  <si>
    <t>22.03.2021 20:00:54</t>
  </si>
  <si>
    <t>L-404 35-18-L00404_950448671_950448671</t>
  </si>
  <si>
    <t>22.03.2021 15:07:46</t>
  </si>
  <si>
    <t>22.03.2021 23:46:49</t>
  </si>
  <si>
    <t>22.03.2021 15:07:56</t>
  </si>
  <si>
    <t>22.03.2021 17:05:25</t>
  </si>
  <si>
    <t>KAVAKLIDERE TR-9 45-73-M00143_B_56400263_56400263</t>
  </si>
  <si>
    <t>22.03.2021 15:08:00</t>
  </si>
  <si>
    <t>22.03.2021 16:36:58</t>
  </si>
  <si>
    <t>BAĞARASI TR-6 35-23-M00122_950427927_950427927</t>
  </si>
  <si>
    <t>22.03.2021 15:08:37</t>
  </si>
  <si>
    <t>22.03.2021 21:21:43</t>
  </si>
  <si>
    <t>IŞIKLAR KÖK 45-73-M00467_IŞIKLAR SULAMA M05_67094219</t>
  </si>
  <si>
    <t>22.03.2021 15:11:00</t>
  </si>
  <si>
    <t>22.03.2021 16:28:10</t>
  </si>
  <si>
    <t>POYRAZDAMLARI TR-11 45-78-M00576_HatBaşıAyırıcı_53139443 M05_53139443</t>
  </si>
  <si>
    <t>22.03.2021 15:11:26</t>
  </si>
  <si>
    <t>22.03.2021 16:54:49</t>
  </si>
  <si>
    <t>ALAÇATI TM 35-18-A00005_KARABURUN-1 M19_2310585</t>
  </si>
  <si>
    <t>22.03.2021 15:11:55</t>
  </si>
  <si>
    <t>22.03.2021 16:31:15</t>
  </si>
  <si>
    <t>TR-87 MENTEŞ KAVŞAĞI 35-19-L00087_35-19-L00087_2353591</t>
  </si>
  <si>
    <t>22.03.2021 15:12:09</t>
  </si>
  <si>
    <t>22.03.2021 18:43:00</t>
  </si>
  <si>
    <t>ÇANAKÇI TR-1 45-74-M00168_45-74-M00168_2355016</t>
  </si>
  <si>
    <t>22.03.2021 15:12:47</t>
  </si>
  <si>
    <t>22.03.2021 16:13:18</t>
  </si>
  <si>
    <t>_48125307_56397679_56397679</t>
  </si>
  <si>
    <t>22.03.2021 15:13:48</t>
  </si>
  <si>
    <t>22.03.2021 16:29:04</t>
  </si>
  <si>
    <t>YENİFOÇA TR-54 35-23-M00054_C_56399234_56399234</t>
  </si>
  <si>
    <t>22.03.2021 15:15:34</t>
  </si>
  <si>
    <t>22.03.2021 15:43:29</t>
  </si>
  <si>
    <t>GÜNEY TR-1 45-83-L00269_A_56407854_56407854</t>
  </si>
  <si>
    <t>22.03.2021 15:16:05</t>
  </si>
  <si>
    <t>22.03.2021 17:29:17</t>
  </si>
  <si>
    <t>_49464104_56406248_56406248</t>
  </si>
  <si>
    <t>22.03.2021 15:16:24</t>
  </si>
  <si>
    <t>22.03.2021 20:32:26</t>
  </si>
  <si>
    <t>SOBRAN TR-1 45-73-M00952_B_56396814_56396814</t>
  </si>
  <si>
    <t>22.03.2021 15:17:05</t>
  </si>
  <si>
    <t>22.03.2021 16:37:38</t>
  </si>
  <si>
    <t>ALAŞEHİR TR-75 45-73-M00075_45-73-M00075_2351885</t>
  </si>
  <si>
    <t>22.03.2021 15:18:56</t>
  </si>
  <si>
    <t>22.03.2021 17:12:24</t>
  </si>
  <si>
    <t>YENİCEKÖY TR3 35-15-L00427_915124776_915124776</t>
  </si>
  <si>
    <t>22.03.2021 15:22:13</t>
  </si>
  <si>
    <t>22.03.2021 20:16:42</t>
  </si>
  <si>
    <t>DM02/TR27 45-73-M00044_945671895_945671895</t>
  </si>
  <si>
    <t>22.03.2021 15:23:33</t>
  </si>
  <si>
    <t>22.03.2021 19:10:38</t>
  </si>
  <si>
    <t>ÇOBANKÖY KÖK 35-29-L00066_HAMAMKÖY FİDERİ L05_72212373</t>
  </si>
  <si>
    <t>22.03.2021 15:23:35</t>
  </si>
  <si>
    <t>22.03.2021 16:36:00</t>
  </si>
  <si>
    <t>ERGENEKON TR-2 45-83-L00139_C_56389231_56389231</t>
  </si>
  <si>
    <t>22.03.2021 15:24:04</t>
  </si>
  <si>
    <t>22.03.2021 18:52:51</t>
  </si>
  <si>
    <t>DOĞANCI TR-12 35-31-L00339_47793613_56351974_56351974</t>
  </si>
  <si>
    <t>22.03.2021 15:24:30</t>
  </si>
  <si>
    <t>22.03.2021 17:24:24</t>
  </si>
  <si>
    <t>L-291 35-18-L00291_6272852_56369531_56369531</t>
  </si>
  <si>
    <t>22.03.2021 15:27:25</t>
  </si>
  <si>
    <t>22.03.2021 19:53:02</t>
  </si>
  <si>
    <t>K-4783 35-01-K04783_B_60983585_60983585</t>
  </si>
  <si>
    <t>22.03.2021 15:27:33</t>
  </si>
  <si>
    <t>22.03.2021 19:32:18</t>
  </si>
  <si>
    <t>DM-8/24 45-71-M00296_953202939_953202939</t>
  </si>
  <si>
    <t>22.03.2021 15:28:04</t>
  </si>
  <si>
    <t>22.03.2021 18:01:16</t>
  </si>
  <si>
    <t>SELENDİ TR-30 (HÜKÜMET KONAĞI) 45-81-M00030_945633633_945633633</t>
  </si>
  <si>
    <t>22.03.2021 15:29:15</t>
  </si>
  <si>
    <t>22.03.2021 17:22:18</t>
  </si>
  <si>
    <t>ATALAN KÖK 35-26-L00247_GÖLLÜCE L06_72823413</t>
  </si>
  <si>
    <t>22.03.2021 15:29:33</t>
  </si>
  <si>
    <t>22.03.2021 17:32:29</t>
  </si>
  <si>
    <t>TÜRKELLİ TR-1 35-28-M00462_953370353_953370353</t>
  </si>
  <si>
    <t>22.03.2021 15:33:27</t>
  </si>
  <si>
    <t>22.03.2021 17:34:07</t>
  </si>
  <si>
    <t>BADEMLİ HACIMUSA MEV. TR-32 35-15-L01052_950407024_950407024</t>
  </si>
  <si>
    <t>22.03.2021 15:36:04</t>
  </si>
  <si>
    <t>22.03.2021 22:46:36</t>
  </si>
  <si>
    <t>ULARCA TR-1 45-82-M00174_45-82-M00174_2353506</t>
  </si>
  <si>
    <t>22.03.2021 15:36:23</t>
  </si>
  <si>
    <t>22.03.2021 17:47:27</t>
  </si>
  <si>
    <t>K-2861 35-03-K02861_C_56364290_56364290</t>
  </si>
  <si>
    <t>22.03.2021 15:49:00</t>
  </si>
  <si>
    <t>22.03.2021 16:34:45</t>
  </si>
  <si>
    <t>KARABÖRGLÜ TR-2 45-72-L00175_C_56394047_56394047</t>
  </si>
  <si>
    <t>22.03.2021 15:49:43</t>
  </si>
  <si>
    <t>22.03.2021 19:44:44</t>
  </si>
  <si>
    <t>DELEMENLER MAHMUTLAR TR-1 45-73-M00796_A_56371483_56371483</t>
  </si>
  <si>
    <t>22.03.2021 15:50:13</t>
  </si>
  <si>
    <t>22.03.2021 17:05:58</t>
  </si>
  <si>
    <t>_B_56391510_56391510</t>
  </si>
  <si>
    <t>22.03.2021 15:51:19</t>
  </si>
  <si>
    <t>22.03.2021 18:10:09</t>
  </si>
  <si>
    <t>AFŞAR TR-3 YENİMAHALLE 45-79-M00346_B_56384558_56384558</t>
  </si>
  <si>
    <t>22.03.2021 15:52:21</t>
  </si>
  <si>
    <t>22.03.2021 18:29:32</t>
  </si>
  <si>
    <t>HASALAN TR-2 45-78-L00384_45-78-L00384_2350567</t>
  </si>
  <si>
    <t>22.03.2021 15:53:53</t>
  </si>
  <si>
    <t>22.03.2021 18:44:14</t>
  </si>
  <si>
    <t>K-2308 35-01-K02308_D_56370083_56370083</t>
  </si>
  <si>
    <t>22.03.2021 15:54:04</t>
  </si>
  <si>
    <t>22.03.2021 18:57:04</t>
  </si>
  <si>
    <t>K-704 35-01-K00704_910845638_910845638</t>
  </si>
  <si>
    <t>22.03.2021 15:58:39</t>
  </si>
  <si>
    <t>22.03.2021 18:28:33</t>
  </si>
  <si>
    <t>PAZARKÖY TR-2 45-78-L00651_49253170_56389663_56389663</t>
  </si>
  <si>
    <t>22.03.2021 15:59:00</t>
  </si>
  <si>
    <t>22.03.2021 18:35:50</t>
  </si>
  <si>
    <t>KAVAKLIDERE TR-9 45-73-M00143_KAVAKLIDERE TR-7 M03_2317688</t>
  </si>
  <si>
    <t>22.03.2021 16:00:12</t>
  </si>
  <si>
    <t>22.03.2021 19:23:42</t>
  </si>
  <si>
    <t>22.03.2021 16:01:37</t>
  </si>
  <si>
    <t>22.03.2021 17:11:34</t>
  </si>
  <si>
    <t>22.03.2021 16:02:01</t>
  </si>
  <si>
    <t>22.03.2021 18:22:41</t>
  </si>
  <si>
    <t>BADINCA KÖK 45-73-M00341_45-73-M00341_75913008</t>
  </si>
  <si>
    <t>22.03.2021 16:12:56</t>
  </si>
  <si>
    <t>22.03.2021 19:55:40</t>
  </si>
  <si>
    <t>K-1463 35-01-K01463_911422939_911422939</t>
  </si>
  <si>
    <t>22.03.2021 16:12:58</t>
  </si>
  <si>
    <t>22.03.2021 17:35:49</t>
  </si>
  <si>
    <t>MENEMEN TR-14 35-28-L00014_MENEMEN TR-17/MENEMEN TR-24 L05_66717167</t>
  </si>
  <si>
    <t>22.03.2021 16:14:15</t>
  </si>
  <si>
    <t>22.03.2021 16:31:00</t>
  </si>
  <si>
    <t>22.03.2021 16:16:55</t>
  </si>
  <si>
    <t>22.03.2021 16:17:35</t>
  </si>
  <si>
    <t>TR-122 ZEYTİNALANI 35-19-L00122_956668236_956668236</t>
  </si>
  <si>
    <t>22.03.2021 16:18:23</t>
  </si>
  <si>
    <t>22.03.2021 21:32:58</t>
  </si>
  <si>
    <t>BÜYÜKKEMERDERE KABAKLI TR-1 35-29-L00301_A_56402755_56402755</t>
  </si>
  <si>
    <t>22.03.2021 16:23:32</t>
  </si>
  <si>
    <t>22.03.2021 21:25:25</t>
  </si>
  <si>
    <t>AKÇAPINAR KÖK 45-83-L00131_ÇIKRIKÇI L02_72176521</t>
  </si>
  <si>
    <t>22.03.2021 16:26:49</t>
  </si>
  <si>
    <t>22.03.2021 18:59:25</t>
  </si>
  <si>
    <t>KILCANLAR TR-1 45-75-M00248_A_56390656_56390656</t>
  </si>
  <si>
    <t>22.03.2021 16:28:15</t>
  </si>
  <si>
    <t>22.03.2021 19:42:25</t>
  </si>
  <si>
    <t>KARAYAĞCI TR-1 45-75-M00195_A_56385268_56385268</t>
  </si>
  <si>
    <t>22.03.2021 16:31:39</t>
  </si>
  <si>
    <t>22.03.2021 18:59:22</t>
  </si>
  <si>
    <t>K-2710 35-03-K02710_910941198_910941198</t>
  </si>
  <si>
    <t>22.03.2021 16:32:12</t>
  </si>
  <si>
    <t>22.03.2021 22:38:00</t>
  </si>
  <si>
    <t>HALİLLER TR-1 35-31-L00230_47919556_56402064_56402064</t>
  </si>
  <si>
    <t>22.03.2021 16:34:33</t>
  </si>
  <si>
    <t>22.03.2021 18:44:05</t>
  </si>
  <si>
    <t>MORDOĞAN TR-25 35-21-L00153_953358431_953358431</t>
  </si>
  <si>
    <t>22.03.2021 16:35:26</t>
  </si>
  <si>
    <t>22.03.2021 19:29:59</t>
  </si>
  <si>
    <t>22.03.2021 16:37:11</t>
  </si>
  <si>
    <t>22.03.2021 22:25:33</t>
  </si>
  <si>
    <t>22.03.2021 16:39:05</t>
  </si>
  <si>
    <t>AKHİSAR TM 45-72-A00006_KAPAKLI-1 M16_2055310</t>
  </si>
  <si>
    <t>22.03.2021 16:39:15</t>
  </si>
  <si>
    <t>22.03.2021 18:52:02</t>
  </si>
  <si>
    <t>GELENBE İM 45-76-A00001_KIRKAĞAÇ M01_2089841</t>
  </si>
  <si>
    <t>22.03.2021 16:39:45</t>
  </si>
  <si>
    <t>22.03.2021 16:41:28</t>
  </si>
  <si>
    <t>DALLIK TR-1 35-29-L00305_DIREK TIPI TRAFO HUCRESI H01_2048493</t>
  </si>
  <si>
    <t>22.03.2021 16:39:56</t>
  </si>
  <si>
    <t>22.03.2021 19:43:59</t>
  </si>
  <si>
    <t>OSMANİYE TR-1 45-73-M00503_C_56370065_56370065</t>
  </si>
  <si>
    <t>22.03.2021 16:41:36</t>
  </si>
  <si>
    <t>22.03.2021 18:15:07</t>
  </si>
  <si>
    <t>PAMUKYAZI-1 35-26-L00380_35-26-L00380_2348730</t>
  </si>
  <si>
    <t>22.03.2021 16:43:13</t>
  </si>
  <si>
    <t>22.03.2021 17:24:02</t>
  </si>
  <si>
    <t>22.03.2021 16:45:04</t>
  </si>
  <si>
    <t>22.03.2021 18:29:23</t>
  </si>
  <si>
    <t>ÇANAKÇI KÖK 45-79-M00194_SARIGÖL DM - GERİLİM M02_67098830</t>
  </si>
  <si>
    <t>22.03.2021 16:45:38</t>
  </si>
  <si>
    <t>22.03.2021 17:30:16</t>
  </si>
  <si>
    <t>TURGUTLAR TR-1 35-28-M00285_35-28-M00285_2351026</t>
  </si>
  <si>
    <t>22.03.2021 16:46:43</t>
  </si>
  <si>
    <t>22.03.2021 19:54:01</t>
  </si>
  <si>
    <t>K-704 35-01-K00704_911100616_911100616</t>
  </si>
  <si>
    <t>22.03.2021 16:49:01</t>
  </si>
  <si>
    <t>22.03.2021 19:56:30</t>
  </si>
  <si>
    <t>DERBENT İM-DM 45-83-A00004_MANİSA-2 M12_2097149</t>
  </si>
  <si>
    <t>22.03.2021 16:50:53</t>
  </si>
  <si>
    <t>22.03.2021 19:45:55</t>
  </si>
  <si>
    <t>K-4016 35-02-K04016_913738275_913738275</t>
  </si>
  <si>
    <t>22.03.2021 16:51:09</t>
  </si>
  <si>
    <t>22.03.2021 19:06:41</t>
  </si>
  <si>
    <t>K-3209 35-03-K03209_910214821_910214821</t>
  </si>
  <si>
    <t>22.03.2021 16:53:15</t>
  </si>
  <si>
    <t>22.03.2021 21:34:53</t>
  </si>
  <si>
    <t>_9623321_56404255_56404255</t>
  </si>
  <si>
    <t>22.03.2021 16:53:46</t>
  </si>
  <si>
    <t>22.03.2021 17:31:36</t>
  </si>
  <si>
    <t>22.03.2021 17:29:52</t>
  </si>
  <si>
    <t>ZEYTİNALAN TR-110 35-19-M00110_12054087_56390696_56390696</t>
  </si>
  <si>
    <t>22.03.2021 16:55:26</t>
  </si>
  <si>
    <t>22.03.2021 20:18:50</t>
  </si>
  <si>
    <t>OMURLAR TR-1 45-81-M00074_A_56400553_56400553</t>
  </si>
  <si>
    <t>22.03.2021 16:57:25</t>
  </si>
  <si>
    <t>22.03.2021 22:21:16</t>
  </si>
  <si>
    <t>KÖPRÜBAŞI TR-31 45-86-M00031_B_56404871_56404871</t>
  </si>
  <si>
    <t>22.03.2021 16:58:16</t>
  </si>
  <si>
    <t>22.03.2021 18:27:36</t>
  </si>
  <si>
    <t>MAHMUT YILDIZDAĞ SULAMA GRUBU TR 35-27-M00536_A_56362872_56362872</t>
  </si>
  <si>
    <t>22.03.2021 17:00:00</t>
  </si>
  <si>
    <t>22.03.2021 18:39:45</t>
  </si>
  <si>
    <t>ULUKENT DM-3/7 35-28-M00062_953382610_953382610</t>
  </si>
  <si>
    <t>22.03.2021 17:01:36</t>
  </si>
  <si>
    <t>22.03.2021 20:41:42</t>
  </si>
  <si>
    <t>TR-30 35-27-M00030_966357060_966357060</t>
  </si>
  <si>
    <t>22.03.2021 17:02:00</t>
  </si>
  <si>
    <t>22.03.2021 20:26:19</t>
  </si>
  <si>
    <t>22.03.2021 17:02:48</t>
  </si>
  <si>
    <t>23.03.2021 01:02:10</t>
  </si>
  <si>
    <t>22.03.2021 17:30:00</t>
  </si>
  <si>
    <t>İZZETTİN TR-1 45-83-M00438_B_56399753_56399753</t>
  </si>
  <si>
    <t>22.03.2021 17:07:43</t>
  </si>
  <si>
    <t>22.03.2021 18:39:23</t>
  </si>
  <si>
    <t>YILMAZ TR-11 45-78-L00211__56407336_56407336</t>
  </si>
  <si>
    <t>22.03.2021 17:09:53</t>
  </si>
  <si>
    <t>22.03.2021 19:27:08</t>
  </si>
  <si>
    <t>YAĞMURLAR TR-1 45-78-M00753_45-78-M00753_2373329</t>
  </si>
  <si>
    <t>22.03.2021 17:11:36</t>
  </si>
  <si>
    <t>22.03.2021 19:35:53</t>
  </si>
  <si>
    <t>YALNIZCUMA TR 45-74-M00191_93542071_93542071</t>
  </si>
  <si>
    <t>22.03.2021 17:13:44</t>
  </si>
  <si>
    <t>22.03.2021 18:25:25</t>
  </si>
  <si>
    <t>_B_56368240_56368240</t>
  </si>
  <si>
    <t>22.03.2021 17:15:46</t>
  </si>
  <si>
    <t>22.03.2021 19:43:56</t>
  </si>
  <si>
    <t>22.03.2021 17:16:55</t>
  </si>
  <si>
    <t>22.03.2021 17:38:48</t>
  </si>
  <si>
    <t>GÜLBAHÇE İM 35-19-A00006_TATAR DM M03_72213803</t>
  </si>
  <si>
    <t>22.03.2021 17:19:42</t>
  </si>
  <si>
    <t>22.03.2021 17:59:25</t>
  </si>
  <si>
    <t>DEĞİRMENDERE DM 35-22-M00085_ÇİLEME-MALTA-SANCAKLI M08_50066539</t>
  </si>
  <si>
    <t>22.03.2021 17:25:25</t>
  </si>
  <si>
    <t>22.03.2021 18:03:44</t>
  </si>
  <si>
    <t>SARIPINAR TR-5 45-73-M00572_A_56401741_56401741</t>
  </si>
  <si>
    <t>22.03.2021 17:29:14</t>
  </si>
  <si>
    <t>22.03.2021 22:12:26</t>
  </si>
  <si>
    <t>SUBAŞI TR-2 45-73-M00820_C_56387350_56387350</t>
  </si>
  <si>
    <t>22.03.2021 17:30:32</t>
  </si>
  <si>
    <t>22.03.2021 21:55:26</t>
  </si>
  <si>
    <t>BAŞKÖY KUREYŞ TR-1 35-29-L00194_48207157_56395258_56395258</t>
  </si>
  <si>
    <t>22.03.2021 17:37:40</t>
  </si>
  <si>
    <t>22.03.2021 20:53:18</t>
  </si>
  <si>
    <t>22.03.2021 17:40:32</t>
  </si>
  <si>
    <t>22.03.2021 19:50:21</t>
  </si>
  <si>
    <t>AHMETLİ TR-64 SANAYİ 45-84-L00064_C_56384531_56384531</t>
  </si>
  <si>
    <t>22.03.2021 17:43:40</t>
  </si>
  <si>
    <t>22.03.2021 19:08:41</t>
  </si>
  <si>
    <t>HALİTPAŞA DM 45-80-M00060_HALİTPAŞA ŞEHİR M04_72188718</t>
  </si>
  <si>
    <t>22.03.2021 17:45:12</t>
  </si>
  <si>
    <t>22.03.2021 18:20:25</t>
  </si>
  <si>
    <t>TIRAZLI KÖK 45-79-M00079_HatBaşıAyırıcı_72341684 M06_72341684</t>
  </si>
  <si>
    <t>22.03.2021 17:46:46</t>
  </si>
  <si>
    <t>22.03.2021 20:01:12</t>
  </si>
  <si>
    <t>KUZEYİR TR-1 45-74-M00134_45-74-M00134_2353835</t>
  </si>
  <si>
    <t>22.03.2021 17:48:00</t>
  </si>
  <si>
    <t>22.03.2021 20:12:46</t>
  </si>
  <si>
    <t>22.03.2021 17:51:54</t>
  </si>
  <si>
    <t>22.03.2021 22:42:34</t>
  </si>
  <si>
    <t>ERGENEKON TR-1 45-83-L00138__72374847_72374847</t>
  </si>
  <si>
    <t>22.03.2021 17:55:18</t>
  </si>
  <si>
    <t>22.03.2021 20:09:35</t>
  </si>
  <si>
    <t>ÇELİKLİ MANASTIR TR-2 45-78-M00750_45-78-M00750_2375410</t>
  </si>
  <si>
    <t>22.03.2021 17:55:55</t>
  </si>
  <si>
    <t>22.03.2021 20:32:58</t>
  </si>
  <si>
    <t>NARINCALIPITRAK TR-2 45-77-L00093_B_56395480_56395480</t>
  </si>
  <si>
    <t>22.03.2021 17:57:21</t>
  </si>
  <si>
    <t>22.03.2021 18:37:28</t>
  </si>
  <si>
    <t>ALLAHDİYEN TR-2 45-78-L00281__72372794_72372794</t>
  </si>
  <si>
    <t>22.03.2021 17:57:40</t>
  </si>
  <si>
    <t>22.03.2021 23:52:04</t>
  </si>
  <si>
    <t>TEKELLER KÖYÜ TR-1 45-71-M01268_44415800_56399278_56399278</t>
  </si>
  <si>
    <t>22.03.2021 17:58:16</t>
  </si>
  <si>
    <t>22.03.2021 23:48:21</t>
  </si>
  <si>
    <t>L-428 35-18-L00428_950467607_950467607</t>
  </si>
  <si>
    <t>22.03.2021 18:02:12</t>
  </si>
  <si>
    <t>23.03.2021 03:29:20</t>
  </si>
  <si>
    <t>GÜN IŞIĞI SİTESİ TR 35-30-M00350_956349610_956349610</t>
  </si>
  <si>
    <t>22.03.2021 18:02:43</t>
  </si>
  <si>
    <t>22.03.2021 18:57:44</t>
  </si>
  <si>
    <t>MUSABEY TR-1 35-28-M00348_B_65513767_65513767</t>
  </si>
  <si>
    <t>22.03.2021 18:03:13</t>
  </si>
  <si>
    <t>22.03.2021 20:46:29</t>
  </si>
  <si>
    <t>L-331 DENİZKENT 35-18-L00331_950436943_950436943</t>
  </si>
  <si>
    <t>22.03.2021 18:04:43</t>
  </si>
  <si>
    <t>23.03.2021 01:15:40</t>
  </si>
  <si>
    <t>ALAÇATI TR-1 45-73-M00587_A_56386762_56386762</t>
  </si>
  <si>
    <t>22.03.2021 18:05:07</t>
  </si>
  <si>
    <t>22.03.2021 23:54:42</t>
  </si>
  <si>
    <t>M-2907 35-02-M02907_913438351_913438351</t>
  </si>
  <si>
    <t>22.03.2021 18:08:28</t>
  </si>
  <si>
    <t>22.03.2021 19:55:25</t>
  </si>
  <si>
    <t>BELENYAKA TR-4 45-73-M00701_45-73-M00701_2353696</t>
  </si>
  <si>
    <t>22.03.2021 18:11:45</t>
  </si>
  <si>
    <t>22.03.2021 18:52:10</t>
  </si>
  <si>
    <t>K-704 35-01-K00704_35-01-K00704_2374510</t>
  </si>
  <si>
    <t>22.03.2021 18:12:00</t>
  </si>
  <si>
    <t>22.03.2021 18:52:44</t>
  </si>
  <si>
    <t>K-4784 35-01-K04784_35-01-K04784_2360370</t>
  </si>
  <si>
    <t>22.03.2021 18:13:00</t>
  </si>
  <si>
    <t>22.03.2021 19:49:03</t>
  </si>
  <si>
    <t>TÜRKELLİ TR-2 35-28-M00463_953370187_953370187</t>
  </si>
  <si>
    <t>22.03.2021 21:45:46</t>
  </si>
  <si>
    <t>BOYNUYOĞUN KÖK 35-29-L00051_DALLIK L03_72215392</t>
  </si>
  <si>
    <t>22.03.2021 18:15:05</t>
  </si>
  <si>
    <t>22.03.2021 18:24:00</t>
  </si>
  <si>
    <t>KAYACIK KOŞUBURNU TR-1 45-75-M00216_C_56389140_56389140</t>
  </si>
  <si>
    <t>22.03.2021 18:23:04</t>
  </si>
  <si>
    <t>22.03.2021 20:24:42</t>
  </si>
  <si>
    <t>TR-37 35-30-L00037_955316705_955316705</t>
  </si>
  <si>
    <t>22.03.2021 18:23:14</t>
  </si>
  <si>
    <t>22.03.2021 19:30:57</t>
  </si>
  <si>
    <t>KURŞUNLU KÖK 45-78-L00232_HatBaşıAyırıcı_53139440 L02_53139440</t>
  </si>
  <si>
    <t>22.03.2021 18:24:30</t>
  </si>
  <si>
    <t>22.03.2021 23:03:28</t>
  </si>
  <si>
    <t>AŞAĞIÇOBANİSA TR-12 45-71-M00097_45-71-M00097_60972150</t>
  </si>
  <si>
    <t>22.03.2021 18:26:03</t>
  </si>
  <si>
    <t>22.03.2021 22:07:44</t>
  </si>
  <si>
    <t>YENİ FOÇA TR-14 35-23-M00014_950419368_950419368</t>
  </si>
  <si>
    <t>22.03.2021 18:27:26</t>
  </si>
  <si>
    <t>22.03.2021 21:36:42</t>
  </si>
  <si>
    <t>DUMANLAR TR-1 45-81-M00081_A_56388279_56388279</t>
  </si>
  <si>
    <t>22.03.2021 18:32:03</t>
  </si>
  <si>
    <t>22.03.2021 19:37:40</t>
  </si>
  <si>
    <t>22.03.2021 18:32:04</t>
  </si>
  <si>
    <t>22.03.2021 18:40:03</t>
  </si>
  <si>
    <t>OVACIK TR-6 35-31-L00148_35-31-L00148_2364102</t>
  </si>
  <si>
    <t>22.03.2021 18:39:20</t>
  </si>
  <si>
    <t>22.03.2021 21:12:36</t>
  </si>
  <si>
    <t>ÇAYIRLI TR-9 35-29-L00790__72405227_72405227</t>
  </si>
  <si>
    <t>22.03.2021 18:39:37</t>
  </si>
  <si>
    <t>22.03.2021 18:43:03</t>
  </si>
  <si>
    <t>23.03.2021 00:43:49</t>
  </si>
  <si>
    <t>ÇAPAKLI KÖK 45-78-M01161_HatBaşıAyırıcı_53139984 M05_53139984</t>
  </si>
  <si>
    <t>22.03.2021 18:43:16</t>
  </si>
  <si>
    <t>22.03.2021 23:04:36</t>
  </si>
  <si>
    <t>22.03.2021 18:45:38</t>
  </si>
  <si>
    <t>22.03.2021 19:58:38</t>
  </si>
  <si>
    <t>POYRAZ KÖK 45-78-M00651_HatBaşıAyırıcı_53140094 M03_53140094</t>
  </si>
  <si>
    <t>22.03.2021 18:48:20</t>
  </si>
  <si>
    <t>22.03.2021 20:55:54</t>
  </si>
  <si>
    <t>L-10 KARADAĞ DM 35-18-L00010_950440112_950440112</t>
  </si>
  <si>
    <t>22.03.2021 18:48:51</t>
  </si>
  <si>
    <t>22.03.2021 21:25:29</t>
  </si>
  <si>
    <t>KARAAĞAÇLI TR-1 45-71-M01904_B_56352435_56352435</t>
  </si>
  <si>
    <t>22.03.2021 18:49:43</t>
  </si>
  <si>
    <t>23.03.2021 00:46:16</t>
  </si>
  <si>
    <t>DEĞİRMENDERE TR-11 35-22-M00164_D_56363683_56363683</t>
  </si>
  <si>
    <t>22.03.2021 18:53:56</t>
  </si>
  <si>
    <t>22.03.2021 19:53:50</t>
  </si>
  <si>
    <t>SELİM GES KÖK 35-23-M00319__72372474_72372474</t>
  </si>
  <si>
    <t>22.03.2021 18:54:00</t>
  </si>
  <si>
    <t>22.03.2021 20:35:53</t>
  </si>
  <si>
    <t>EĞRİDERE TR-7 35-32-L00130_A_65508407_65508407</t>
  </si>
  <si>
    <t>22.03.2021 18:55:58</t>
  </si>
  <si>
    <t>22.03.2021 20:16:56</t>
  </si>
  <si>
    <t>M-1199 35-10-M01199_B_56381467_56381467</t>
  </si>
  <si>
    <t>22.03.2021 18:56:07</t>
  </si>
  <si>
    <t>22.03.2021 19:52:45</t>
  </si>
  <si>
    <t>YAYALAR TR-2 45-73-M00163_D_56398804_56398804</t>
  </si>
  <si>
    <t>22.03.2021 18:57:33</t>
  </si>
  <si>
    <t>22.03.2021 20:35:55</t>
  </si>
  <si>
    <t>SİYEKLİ KÖK 45-71-M00185_MALDAN M05_72256929</t>
  </si>
  <si>
    <t>22.03.2021 18:59:18</t>
  </si>
  <si>
    <t>22.03.2021 19:10:25</t>
  </si>
  <si>
    <t>BAHARLAR TR-1 45-79-M00161_945552074_945552074</t>
  </si>
  <si>
    <t>22.03.2021 18:59:29</t>
  </si>
  <si>
    <t>22.03.2021 21:52:15</t>
  </si>
  <si>
    <t>K-2008 35-02-K02008_910035782_910035782</t>
  </si>
  <si>
    <t>22.03.2021 19:00:05</t>
  </si>
  <si>
    <t>22.03.2021 20:39:19</t>
  </si>
  <si>
    <t>KOCAKAĞAN KAPAKLI TR-1 45-72-L00230_D_56406396_56406396</t>
  </si>
  <si>
    <t>22.03.2021 19:10:24</t>
  </si>
  <si>
    <t>22.03.2021 22:43:16</t>
  </si>
  <si>
    <t>TR-5 35-26-M00005_TR-6/TR-7 M03_72401079</t>
  </si>
  <si>
    <t>22.03.2021 19:11:05</t>
  </si>
  <si>
    <t>22.03.2021 19:37:37</t>
  </si>
  <si>
    <t>22.03.2021 19:12:02</t>
  </si>
  <si>
    <t>22.03.2021 20:08:49</t>
  </si>
  <si>
    <t>22.03.2021 19:12:15</t>
  </si>
  <si>
    <t>22.03.2021 22:24:34</t>
  </si>
  <si>
    <t>ÇAYBAŞI DM-1/19 35-26-M00182_ M11_2333049</t>
  </si>
  <si>
    <t>22.03.2021 19:15:38</t>
  </si>
  <si>
    <t>22.03.2021 20:08:57</t>
  </si>
  <si>
    <t>DEVELİ TR-4 35-22-M00286_955284910_955284910</t>
  </si>
  <si>
    <t>22.03.2021 19:16:11</t>
  </si>
  <si>
    <t>22.03.2021 23:33:55</t>
  </si>
  <si>
    <t>BAĞCILAR TR-2 45-78-M00684_49289758_56390067_56390067</t>
  </si>
  <si>
    <t>22.03.2021 19:17:07</t>
  </si>
  <si>
    <t>22.03.2021 20:27:43</t>
  </si>
  <si>
    <t>L-207 MERKEZTUR 35-18-L00207_7524845_56376215_56376215</t>
  </si>
  <si>
    <t>22.03.2021 19:17:27</t>
  </si>
  <si>
    <t>22.03.2021 22:34:41</t>
  </si>
  <si>
    <t>HACIMUSA TR-1 45-80-M00128_956542104_956542104</t>
  </si>
  <si>
    <t>22.03.2021 19:20:00</t>
  </si>
  <si>
    <t>22.03.2021 21:50:31</t>
  </si>
  <si>
    <t>DİNDARLI KÖK TR-3 KAKLIK 45-79-M00395_DADAĞLI OVA M03_72035418</t>
  </si>
  <si>
    <t>22.03.2021 19:20:09</t>
  </si>
  <si>
    <t>23.03.2021 01:24:33</t>
  </si>
  <si>
    <t>SARIGÖL DM 45-79-M00069_TIRAZLAR M09_2074535</t>
  </si>
  <si>
    <t>22.03.2021 19:21:52</t>
  </si>
  <si>
    <t>22.03.2021 19:51:07</t>
  </si>
  <si>
    <t>KARAAĞAÇ TR-1 45-75-M00228_A_56386726_56386726</t>
  </si>
  <si>
    <t>22.03.2021 19:22:20</t>
  </si>
  <si>
    <t>22.03.2021 21:43:15</t>
  </si>
  <si>
    <t>TR-13 35-19-L00013_956676325_956676325</t>
  </si>
  <si>
    <t>22.03.2021 19:23:02</t>
  </si>
  <si>
    <t>22.03.2021 22:11:24</t>
  </si>
  <si>
    <t>MENEMEN TR-75 35-28-L00075_953372827_953372827</t>
  </si>
  <si>
    <t>22.03.2021 19:32:00</t>
  </si>
  <si>
    <t>23.03.2021 10:43:18</t>
  </si>
  <si>
    <t>ARDIÇ TR-8 35-21-L00131_953366576_953366576</t>
  </si>
  <si>
    <t>22.03.2021 19:37:23</t>
  </si>
  <si>
    <t>23.03.2021 01:30:04</t>
  </si>
  <si>
    <t>HACIHALİLLER TR-1 KÖK 45-71-M00066_TARIMSAL SULAMA M03_72238376</t>
  </si>
  <si>
    <t>22.03.2021 19:37:45</t>
  </si>
  <si>
    <t>22.03.2021 23:19:34</t>
  </si>
  <si>
    <t>KARALIK TR-1 45-72-M00206_C_65512628_65512628</t>
  </si>
  <si>
    <t>22.03.2021 19:39:34</t>
  </si>
  <si>
    <t>M-2902 35-02-M02902_910165540_910165540</t>
  </si>
  <si>
    <t>22.03.2021 19:44:56</t>
  </si>
  <si>
    <t>22.03.2021 22:16:55</t>
  </si>
  <si>
    <t>22.03.2021 19:53:31</t>
  </si>
  <si>
    <t>23.03.2021 00:43:41</t>
  </si>
  <si>
    <t>ZEYTİNALAN TR-110 35-19-M00110_35-19-M00110_2376668</t>
  </si>
  <si>
    <t>22.03.2021 20:04:58</t>
  </si>
  <si>
    <t>22.03.2021 23:50:24</t>
  </si>
  <si>
    <t>BAŞIBÜYÜK KÖK 45-77-L00158_HatBaşıAyırıcı_66753656 L04_66753656</t>
  </si>
  <si>
    <t>22.03.2021 20:09:18</t>
  </si>
  <si>
    <t>22.03.2021 23:08:33</t>
  </si>
  <si>
    <t>YENİ FOÇA TR-14 35-23-M00014_42097934_56376409_56376409</t>
  </si>
  <si>
    <t>22.03.2021 20:11:00</t>
  </si>
  <si>
    <t>22.03.2021 21:29:33</t>
  </si>
  <si>
    <t>TR-92 35-16-L00092_A_56398162_56398162</t>
  </si>
  <si>
    <t>22.03.2021 20:13:38</t>
  </si>
  <si>
    <t>22.03.2021 21:00:15</t>
  </si>
  <si>
    <t>BOYALI ÇAYBAŞI TR-2 45-75-M00268_49464151_56406355_56406355</t>
  </si>
  <si>
    <t>22.03.2021 20:14:57</t>
  </si>
  <si>
    <t>22.03.2021 23:46:32</t>
  </si>
  <si>
    <t>DAĞHACIYUSUF TR-4 45-73-M01228_945651393_945651393</t>
  </si>
  <si>
    <t>22.03.2021 20:18:21</t>
  </si>
  <si>
    <t>22.03.2021 23:09:30</t>
  </si>
  <si>
    <t>TR-1-5/5 35-20-L00063_95000498291_95000498291</t>
  </si>
  <si>
    <t>22.03.2021 20:22:15</t>
  </si>
  <si>
    <t>22.03.2021 21:57:40</t>
  </si>
  <si>
    <t>22.03.2021 20:22:38</t>
  </si>
  <si>
    <t>22.03.2021 21:21:13</t>
  </si>
  <si>
    <t>HACIKÖSELİ TR-1 45-83-L00427_48140020_56402552_56402552</t>
  </si>
  <si>
    <t>22.03.2021 20:35:03</t>
  </si>
  <si>
    <t>22.03.2021 23:57:50</t>
  </si>
  <si>
    <t>POYRAZ KARAPINAR MAHALLESİ TR-1 45-78-M00659_45-78-M00659_2353557</t>
  </si>
  <si>
    <t>22.03.2021 20:35:25</t>
  </si>
  <si>
    <t>22.03.2021 21:33:02</t>
  </si>
  <si>
    <t>KARAKEÇİLİ TR-1 45-75-M00102_A_56391014_56391014</t>
  </si>
  <si>
    <t>22.03.2021 20:40:02</t>
  </si>
  <si>
    <t>22.03.2021 22:12:52</t>
  </si>
  <si>
    <t>22.03.2021 20:42:23</t>
  </si>
  <si>
    <t>22.03.2021 20:58:00</t>
  </si>
  <si>
    <t>HALİTPAŞA TR-12 45-80-M00076_D_56385159_56385159</t>
  </si>
  <si>
    <t>22.03.2021 20:45:51</t>
  </si>
  <si>
    <t>22.03.2021 22:47:23</t>
  </si>
  <si>
    <t>BADEMLİ HACIMUSA MEV. TR-32 35-15-L01052_950385898_950385898</t>
  </si>
  <si>
    <t>22.03.2021 20:47:00</t>
  </si>
  <si>
    <t>22.03.2021 22:09:23</t>
  </si>
  <si>
    <t>KAYRAK TR-1 45-83-L00256_48006982_56383910_56383910</t>
  </si>
  <si>
    <t>22.03.2021 20:52:24</t>
  </si>
  <si>
    <t>22.03.2021 21:46:54</t>
  </si>
  <si>
    <t>22.03.2021 20:54:43</t>
  </si>
  <si>
    <t>22.03.2021 21:56:00</t>
  </si>
  <si>
    <t>KEÇİLİKÖY DM-17/2 45-71-M02258_953246473_953246473</t>
  </si>
  <si>
    <t>22.03.2021 20:58:07</t>
  </si>
  <si>
    <t>22.03.2021 22:51:17</t>
  </si>
  <si>
    <t>ÜZÜMLÜ AYSAN BEY TR-3 45-73-M00605_C_56394375_56394375</t>
  </si>
  <si>
    <t>22.03.2021 20:58:33</t>
  </si>
  <si>
    <t>22.03.2021 22:49:18</t>
  </si>
  <si>
    <t>22.03.2021 21:04:57</t>
  </si>
  <si>
    <t>22.03.2021 22:08:38</t>
  </si>
  <si>
    <t>SANCAKLI BOZKÖY KÖK 45-71-M00087_KÖY İÇİ RİNG-1 M03_61320773</t>
  </si>
  <si>
    <t>22.03.2021 21:11:58</t>
  </si>
  <si>
    <t>22.03.2021 21:58:25</t>
  </si>
  <si>
    <t>TR-98 45-78-L00098_45-78-L00098_2357275</t>
  </si>
  <si>
    <t>22.03.2021 21:14:57</t>
  </si>
  <si>
    <t>22.03.2021 22:08:12</t>
  </si>
  <si>
    <t>SOĞUKYURT (OKULYANI) TR-1 45-73-M00207_A_56391836_56391836</t>
  </si>
  <si>
    <t>22.03.2021 21:17:28</t>
  </si>
  <si>
    <t>23.03.2021 02:40:45</t>
  </si>
  <si>
    <t>TR-31 45-78-L00031_953276270_953276270</t>
  </si>
  <si>
    <t>22.03.2021 21:19:49</t>
  </si>
  <si>
    <t>22.03.2021 23:39:20</t>
  </si>
  <si>
    <t>L-331 DENİZKENT 35-18-L00331_950436904_950436904</t>
  </si>
  <si>
    <t>22.03.2021 21:21:40</t>
  </si>
  <si>
    <t>23.03.2021 01:12:18</t>
  </si>
  <si>
    <t>22.03.2021 21:23:43</t>
  </si>
  <si>
    <t>22.03.2021 22:11:00</t>
  </si>
  <si>
    <t>GÖRECE M-1130 35-22-M00187__72410935_72410935</t>
  </si>
  <si>
    <t>22.03.2021 21:32:00</t>
  </si>
  <si>
    <t>22.03.2021 22:28:37</t>
  </si>
  <si>
    <t>22.03.2021 21:34:31</t>
  </si>
  <si>
    <t>23.03.2021 01:30:27</t>
  </si>
  <si>
    <t>BAŞIBÜYÜK KÖK 45-77-L00158_BALIBEY ÇIKIŞ L06_61353348</t>
  </si>
  <si>
    <t>22.03.2021 21:49:38</t>
  </si>
  <si>
    <t>22.03.2021 21:50:08</t>
  </si>
  <si>
    <t>KAVAKLIDERE TR-14 45-73-M00317_A_56400591_56400591</t>
  </si>
  <si>
    <t>22.03.2021 21:56:31</t>
  </si>
  <si>
    <t>23.03.2021 00:21:35</t>
  </si>
  <si>
    <t>22.03.2021 21:56:45</t>
  </si>
  <si>
    <t>22.03.2021 23:35:02</t>
  </si>
  <si>
    <t>YENİ ŞAKRAN TR-1 35-17-M00201_950308294_950308294</t>
  </si>
  <si>
    <t>22.03.2021 22:06:51</t>
  </si>
  <si>
    <t>23.03.2021 18:52:22</t>
  </si>
  <si>
    <t>ÇAMAVLU TR-2 35-16-M00124_47470358_56399026_56399026</t>
  </si>
  <si>
    <t>22.03.2021 22:07:48</t>
  </si>
  <si>
    <t>23.03.2021 00:48:45</t>
  </si>
  <si>
    <t>TR-61 35-26-M00061_945380136_945380136</t>
  </si>
  <si>
    <t>22.03.2021 22:12:39</t>
  </si>
  <si>
    <t>23.03.2021 00:44:15</t>
  </si>
  <si>
    <t>22.03.2021 22:24:08</t>
  </si>
  <si>
    <t>22.03.2021 22:57:55</t>
  </si>
  <si>
    <t>22.03.2021 22:27:06</t>
  </si>
  <si>
    <t>23.03.2021 00:47:16</t>
  </si>
  <si>
    <t>ÇELİKLİ TR-3 OKULLU 45-78-M00751_B_56392292_56392292</t>
  </si>
  <si>
    <t>22.03.2021 22:35:31</t>
  </si>
  <si>
    <t>23.03.2021 00:34:17</t>
  </si>
  <si>
    <t>ORTA MAHALLE M-47 35-25-M00113_955257746_955257746</t>
  </si>
  <si>
    <t>22.03.2021 22:50:00</t>
  </si>
  <si>
    <t>23.03.2021 08:33:38</t>
  </si>
  <si>
    <t>K-592 35-03-K00592_910510393_910510393</t>
  </si>
  <si>
    <t>22.03.2021 22:57:06</t>
  </si>
  <si>
    <t>23.03.2021 00:51:37</t>
  </si>
  <si>
    <t>TR-32 35-30-L00032_955331307_955331307</t>
  </si>
  <si>
    <t>22.03.2021 23:07:45</t>
  </si>
  <si>
    <t>23.03.2021 01:05:15</t>
  </si>
  <si>
    <t>BERGAMA TM 35-16-A00004_AŞAĞIKIRIKLAR-1 M06_2314062</t>
  </si>
  <si>
    <t>22.03.2021 23:13:45</t>
  </si>
  <si>
    <t>22.03.2021 23:23:43</t>
  </si>
  <si>
    <t>K-768 35-01-K00768_910548189_910548189</t>
  </si>
  <si>
    <t>22.03.2021 23:16:15</t>
  </si>
  <si>
    <t>22.03.2021 23:51:02</t>
  </si>
  <si>
    <t>KAŞIKÇI KÖYÜ TR-1 45-75-M00078_DIREK TIPI TRAFO HUCRESI H01_2084775</t>
  </si>
  <si>
    <t>22.03.2021 23:44:50</t>
  </si>
  <si>
    <t>23.03.2021 04:14:25</t>
  </si>
  <si>
    <t>22.03.2021 23:59:00</t>
  </si>
  <si>
    <t>23.03.2021 04:31:21</t>
  </si>
  <si>
    <t>K-2 35-01-K00002_910427274_910427274</t>
  </si>
  <si>
    <t>23.03.2021 00:34:35</t>
  </si>
  <si>
    <t>23.03.2021 02:07:28</t>
  </si>
  <si>
    <t>KISIK METAL İŞLERİ KÖK 35-22-M00099_YENİGÜN DÖKÜM ÖZEL M01_72105182</t>
  </si>
  <si>
    <t>23.03.2021 01:07:00</t>
  </si>
  <si>
    <t>23.03.2021 02:09:33</t>
  </si>
  <si>
    <t>K-982 35-07-K00982_DAĞITIM TRAFOSU K04_2316595</t>
  </si>
  <si>
    <t>23.03.2021 02:16:45</t>
  </si>
  <si>
    <t>23.03.2021 02:35:55</t>
  </si>
  <si>
    <t>23.03.2021 02:29:19</t>
  </si>
  <si>
    <t>23.03.2021 05:03:53</t>
  </si>
  <si>
    <t>23.03.2021 02:39:58</t>
  </si>
  <si>
    <t>23.03.2021 02:40:33</t>
  </si>
  <si>
    <t>23.03.2021 02:41:05</t>
  </si>
  <si>
    <t>23.03.2021 02:52:45</t>
  </si>
  <si>
    <t>DERBENT TM 45-83-A00003_TURGUTLU-1 M06_2312535</t>
  </si>
  <si>
    <t>23.03.2021 03:14:47</t>
  </si>
  <si>
    <t>23.03.2021 03:43:51</t>
  </si>
  <si>
    <t>23.03.2021 03:27:25</t>
  </si>
  <si>
    <t>23.03.2021 04:53:59</t>
  </si>
  <si>
    <t>ZEYTİNALAN İM 35-19-A00002_TR-1 (34500) M05_2308022</t>
  </si>
  <si>
    <t>23.03.2021 03:29:24</t>
  </si>
  <si>
    <t>23.03.2021 04:12:31</t>
  </si>
  <si>
    <t>23.03.2021 04:26:35</t>
  </si>
  <si>
    <t>23.03.2021 04:47:53</t>
  </si>
  <si>
    <t>ALAÇATI İM 35-18-A00002_L-299 ARITMA L13_2052461</t>
  </si>
  <si>
    <t>23.03.2021 04:32:39</t>
  </si>
  <si>
    <t>23.03.2021 04:35:41</t>
  </si>
  <si>
    <t>KAVAKLIDERE TR-9 45-73-M00143_45-73-M00143_2354626</t>
  </si>
  <si>
    <t>23.03.2021 04:37:07</t>
  </si>
  <si>
    <t>23.03.2021 05:24:51</t>
  </si>
  <si>
    <t>BAŞIBÜYÜK KÖK 45-77-L00158_EVCİLER ÇIKIŞI L03_61353342</t>
  </si>
  <si>
    <t>23.03.2021 04:42:05</t>
  </si>
  <si>
    <t>23.03.2021 04:42:28</t>
  </si>
  <si>
    <t>L-309 35-18-L00309_5715854_65499783_65499783</t>
  </si>
  <si>
    <t>23.03.2021 04:44:34</t>
  </si>
  <si>
    <t>23.03.2021 05:59:17</t>
  </si>
  <si>
    <t>23.03.2021 04:46:53</t>
  </si>
  <si>
    <t>23.03.2021 10:44:11</t>
  </si>
  <si>
    <t>M-204(DM-2/7) 35-09-M00204_TRAFO M02_45129542</t>
  </si>
  <si>
    <t>23.03.2021 04:54:00</t>
  </si>
  <si>
    <t>23.03.2021 05:26:29</t>
  </si>
  <si>
    <t>23.03.2021 05:29:25</t>
  </si>
  <si>
    <t>23.03.2021 05:30:05</t>
  </si>
  <si>
    <t>23.03.2021 05:32:18</t>
  </si>
  <si>
    <t>23.03.2021 05:32:55</t>
  </si>
  <si>
    <t>23.03.2021 05:36:18</t>
  </si>
  <si>
    <t>23.03.2021 07:19:04</t>
  </si>
  <si>
    <t>DM-3/12 (KISIK CAMİİ) 45-71-M00106_D d1b_45179534</t>
  </si>
  <si>
    <t>23.03.2021 05:59:33</t>
  </si>
  <si>
    <t>23.03.2021 06:35:45</t>
  </si>
  <si>
    <t>ZEYTİNELİ TR-3 35-19-M00210_956693233_956693233</t>
  </si>
  <si>
    <t>23.03.2021 06:10:35</t>
  </si>
  <si>
    <t>23.03.2021 10:47:17</t>
  </si>
  <si>
    <t>GELENBE İM 45-76-A00001_HatBaşıAyırıcı_53136443 L03_53136443</t>
  </si>
  <si>
    <t>23.03.2021 06:12:34</t>
  </si>
  <si>
    <t>23.03.2021 09:09:33</t>
  </si>
  <si>
    <t>23.03.2021 06:17:44</t>
  </si>
  <si>
    <t>23.03.2021 09:19:16</t>
  </si>
  <si>
    <t>ALİ MERGEN ÖZEL TR 45-78-M00582Ö_DIREK TIPI TRAFO HUCRESI H01_2108752</t>
  </si>
  <si>
    <t>23.03.2021 06:42:09</t>
  </si>
  <si>
    <t>23.03.2021 08:39:11</t>
  </si>
  <si>
    <t>23.03.2021 06:44:28</t>
  </si>
  <si>
    <t>23.03.2021 07:45:18</t>
  </si>
  <si>
    <t>ALAYAKA HORZUM TR-1 45-73-M01060_45-73-M01060_2363861</t>
  </si>
  <si>
    <t>23.03.2021 06:50:00</t>
  </si>
  <si>
    <t>23.03.2021 13:01:38</t>
  </si>
  <si>
    <t>23.03.2021 06:54:52</t>
  </si>
  <si>
    <t>23.03.2021 10:16:45</t>
  </si>
  <si>
    <t>SARIKAYA KÖK 35-31-L00284_İĞDELİ L01_2337273</t>
  </si>
  <si>
    <t>23.03.2021 07:01:56</t>
  </si>
  <si>
    <t>23.03.2021 09:06:47</t>
  </si>
  <si>
    <t>ERCAN MERAL SULAMA GRUBU 35-29-M00282_DIREK TIPI TRAFO HUCRESI H01_2095324</t>
  </si>
  <si>
    <t>23.03.2021 07:41:19</t>
  </si>
  <si>
    <t>23.03.2021 09:56:39</t>
  </si>
  <si>
    <t>GÜMÜŞÇAY KÖK 45-73-M00477_YEŞİLYURT DM M01_2056936</t>
  </si>
  <si>
    <t>23.03.2021 07:46:48</t>
  </si>
  <si>
    <t>23.03.2021 07:47:15</t>
  </si>
  <si>
    <t>GÜNYAKA TR-1 45-79-M00480_B_56384525_56384525</t>
  </si>
  <si>
    <t>23.03.2021 07:56:38</t>
  </si>
  <si>
    <t>23.03.2021 09:59:53</t>
  </si>
  <si>
    <t>KARAAĞAÇLI TARIMSAL SULAMA TR-1 45-71-M01084_DIREK TIPI TRAFO HUCRESI H01_2087678</t>
  </si>
  <si>
    <t>23.03.2021 08:00:50</t>
  </si>
  <si>
    <t>23.03.2021 09:13:37</t>
  </si>
  <si>
    <t>23.03.2021 08:04:06</t>
  </si>
  <si>
    <t>23.03.2021 13:48:29</t>
  </si>
  <si>
    <t>23.03.2021 08:08:06</t>
  </si>
  <si>
    <t>23.03.2021 10:07:42</t>
  </si>
  <si>
    <t>VİŞNELİ TR-3 35-27-M00953_DIREK TIPI TRAFO HUCRESI H01_2052252</t>
  </si>
  <si>
    <t>23.03.2021 08:08:35</t>
  </si>
  <si>
    <t>23.03.2021 10:03:27</t>
  </si>
  <si>
    <t>GÜNEYDAMLARI TR-3 45-79-M00119_B_56381971_56381971</t>
  </si>
  <si>
    <t>23.03.2021 08:09:17</t>
  </si>
  <si>
    <t>23.03.2021 09:54:38</t>
  </si>
  <si>
    <t>CANLI TR-3 35-20-L00134_DIREK TIPI TRAFO HUCRESI H01_2049929</t>
  </si>
  <si>
    <t>23.03.2021 08:11:04</t>
  </si>
  <si>
    <t>23.03.2021 09:25:55</t>
  </si>
  <si>
    <t>K-1070 TMO 35-02-K01070Ö_DIREK TIPI TRAFO HUCRESI H01_2060043</t>
  </si>
  <si>
    <t>23.03.2021 08:13:45</t>
  </si>
  <si>
    <t>23.03.2021 08:56:32</t>
  </si>
  <si>
    <t>L-208 35-18-L00208_950451918_950451918</t>
  </si>
  <si>
    <t>23.03.2021 08:16:33</t>
  </si>
  <si>
    <t>23.03.2021 12:18:03</t>
  </si>
  <si>
    <t>ULUCAK DM-2 35-27-M00331_ULUCAK DM-2/8 M07_72170829</t>
  </si>
  <si>
    <t>23.03.2021 08:23:48</t>
  </si>
  <si>
    <t>23.03.2021 09:26:00</t>
  </si>
  <si>
    <t>K-573 35-01-K00573_911213333_911213333</t>
  </si>
  <si>
    <t>23.03.2021 08:24:39</t>
  </si>
  <si>
    <t>23.03.2021 20:38:39</t>
  </si>
  <si>
    <t>POYRAZDAMLARI TR-11 45-78-M00576_KEMERDAMLARI YUKARIKEMER M05_2328103</t>
  </si>
  <si>
    <t>23.03.2021 08:24:45</t>
  </si>
  <si>
    <t>23.03.2021 08:41:53</t>
  </si>
  <si>
    <t>HACIRAHMANLU TR-10 45-80-M00145_956566288_956566288</t>
  </si>
  <si>
    <t>23.03.2021 08:27:07</t>
  </si>
  <si>
    <t>23.03.2021 10:34:04</t>
  </si>
  <si>
    <t>23.03.2021 08:32:18</t>
  </si>
  <si>
    <t>23.03.2021 13:11:46</t>
  </si>
  <si>
    <t>K-126 35-01-K00126_912034528_912034528</t>
  </si>
  <si>
    <t>23.03.2021 08:35:00</t>
  </si>
  <si>
    <t>23.03.2021 09:27:44</t>
  </si>
  <si>
    <t>KÖFÜNDERE TR-3 35-15-L00211_B_56398036_56398036</t>
  </si>
  <si>
    <t>23.03.2021 08:36:03</t>
  </si>
  <si>
    <t>23.03.2021 11:49:45</t>
  </si>
  <si>
    <t>DM08/TR18 45-73-M00001_E e6_45129192</t>
  </si>
  <si>
    <t>23.03.2021 08:36:29</t>
  </si>
  <si>
    <t>23.03.2021 10:14:49</t>
  </si>
  <si>
    <t>TATAR DM 35-19-M00256_MORDOĞAN-2 ÇIKIŞ M04_2318878</t>
  </si>
  <si>
    <t>23.03.2021 08:48:16</t>
  </si>
  <si>
    <t>23.03.2021 10:06:36</t>
  </si>
  <si>
    <t>K-2981 35-07-K02981_C_56383526_56383526</t>
  </si>
  <si>
    <t>23.03.2021 08:48:47</t>
  </si>
  <si>
    <t>23.03.2021 14:52:45</t>
  </si>
  <si>
    <t>23.03.2021 08:49:19</t>
  </si>
  <si>
    <t>23.03.2021 14:36:15</t>
  </si>
  <si>
    <t>K-2921 35-02-K02921_99791074_99791074</t>
  </si>
  <si>
    <t>23.03.2021 08:53:34</t>
  </si>
  <si>
    <t>23.03.2021 10:23:21</t>
  </si>
  <si>
    <t>23.03.2021 08:53:53</t>
  </si>
  <si>
    <t>23.03.2021 09:28:55</t>
  </si>
  <si>
    <t>23.03.2021 08:57:45</t>
  </si>
  <si>
    <t>23.03.2021 09:25:50</t>
  </si>
  <si>
    <t>CELALETTİN AŞKIN TARIMSAL SULAMA TR-2 45-83-M00604_955176086_955176086</t>
  </si>
  <si>
    <t>23.03.2021 09:00:10</t>
  </si>
  <si>
    <t>23.03.2021 10:36:08</t>
  </si>
  <si>
    <t>ÇAMLICA TR-10 45-86-M00049_ÇAMLICA TR-11 M01_72228322</t>
  </si>
  <si>
    <t>23.03.2021 09:01:39</t>
  </si>
  <si>
    <t>23.03.2021 17:34:16</t>
  </si>
  <si>
    <t>TR-125 ZEYTİNALANI 35-19-L00125_95000139268_95000139268</t>
  </si>
  <si>
    <t>23.03.2021 09:01:48</t>
  </si>
  <si>
    <t>23.03.2021 14:35:28</t>
  </si>
  <si>
    <t>23.03.2021 09:02:35</t>
  </si>
  <si>
    <t>23.03.2021 14:42:00</t>
  </si>
  <si>
    <t>23.03.2021 09:03:45</t>
  </si>
  <si>
    <t>23.03.2021 09:38:26</t>
  </si>
  <si>
    <t>ÇAMURHAMAMI KÖK 45-78-L00230_ÇAMURHAMAMI L05_2327769</t>
  </si>
  <si>
    <t>23.03.2021 09:03:55</t>
  </si>
  <si>
    <t>23.03.2021 10:11:00</t>
  </si>
  <si>
    <t>GÖKÇEKÖY TURGUTREİS TR-1 45-80-L00180_956544213_956544213</t>
  </si>
  <si>
    <t>23.03.2021 09:04:12</t>
  </si>
  <si>
    <t>23.03.2021 12:38:32</t>
  </si>
  <si>
    <t>TR-21 35-31-L00021_A_65513564_65513564</t>
  </si>
  <si>
    <t>23.03.2021 09:05:41</t>
  </si>
  <si>
    <t>23.03.2021 11:03:06</t>
  </si>
  <si>
    <t>TR-18 (M-718) 35-30-M00718_955298264_955298264</t>
  </si>
  <si>
    <t>23.03.2021 09:08:07</t>
  </si>
  <si>
    <t>23.03.2021 14:50:01</t>
  </si>
  <si>
    <t>TİRE DM2/5 35-29-L00024_DIREK TIPI TRAFO HUCRESI H01_2094775</t>
  </si>
  <si>
    <t>23.03.2021 09:08:10</t>
  </si>
  <si>
    <t>23.03.2021 17:28:58</t>
  </si>
  <si>
    <t>TİLKİKÖY TR-2 45-71-M01272_DIREK TIPI TRAFO HUCRESI H01_2082788</t>
  </si>
  <si>
    <t>23.03.2021 09:12:15</t>
  </si>
  <si>
    <t>23.03.2021 10:30:11</t>
  </si>
  <si>
    <t>23.03.2021 09:13:35</t>
  </si>
  <si>
    <t>23.03.2021 17:01:23</t>
  </si>
  <si>
    <t>MENEMEN TR-32 35-28-L00032_953384464_953384464</t>
  </si>
  <si>
    <t>23.03.2021 09:14:13</t>
  </si>
  <si>
    <t>23.03.2021 11:30:27</t>
  </si>
  <si>
    <t>SÜLEYMANLI KÖK 35-28-M00606_HatBaşıAyırıcı_53133627 M11_53133627</t>
  </si>
  <si>
    <t>23.03.2021 09:14:14</t>
  </si>
  <si>
    <t>23.03.2021 10:06:10</t>
  </si>
  <si>
    <t>TR-106 35-16-L00106_35-16-L00106_67543293</t>
  </si>
  <si>
    <t>23.03.2021 09:16:09</t>
  </si>
  <si>
    <t>23.03.2021 12:28:42</t>
  </si>
  <si>
    <t>23.03.2021 09:18:20</t>
  </si>
  <si>
    <t>23.03.2021 12:27:38</t>
  </si>
  <si>
    <t>23.03.2021 09:19:17</t>
  </si>
  <si>
    <t>23.03.2021 10:17:24</t>
  </si>
  <si>
    <t>23.03.2021 09:20:48</t>
  </si>
  <si>
    <t>23.03.2021 10:12:33</t>
  </si>
  <si>
    <t>K-3643 35-08-K03643_TRAFO K03_42458739</t>
  </si>
  <si>
    <t>23.03.2021 09:20:54</t>
  </si>
  <si>
    <t>23.03.2021 10:32:04</t>
  </si>
  <si>
    <t>ULUCAK DM-2/1 35-27-M00335_ULUCAK DM-2/17 M01_72175387</t>
  </si>
  <si>
    <t>23.03.2021 09:21:05</t>
  </si>
  <si>
    <t>23.03.2021 09:22:15</t>
  </si>
  <si>
    <t>GÖRECE M-1130 35-22-M00187_35-22-M00187_72142276</t>
  </si>
  <si>
    <t>23.03.2021 09:23:28</t>
  </si>
  <si>
    <t>23.03.2021 09:58:55</t>
  </si>
  <si>
    <t>K-3748 35-08-K03748_ H_60610198</t>
  </si>
  <si>
    <t>23.03.2021 09:24:00</t>
  </si>
  <si>
    <t>23.03.2021 10:54:14</t>
  </si>
  <si>
    <t>23.03.2021 09:24:53</t>
  </si>
  <si>
    <t>23.03.2021 13:50:16</t>
  </si>
  <si>
    <t>BEYDERE KÖK 45-71-M00128_HatBaşıAyırıcı_53135144 M07_53135144</t>
  </si>
  <si>
    <t>23.03.2021 09:26:50</t>
  </si>
  <si>
    <t>23.03.2021 12:54:07</t>
  </si>
  <si>
    <t>MELTEMKÖY SAHİL SİTESİ TR 35-30-M00676_A_65511106_65511106</t>
  </si>
  <si>
    <t>23.03.2021 09:30:02</t>
  </si>
  <si>
    <t>23.03.2021 10:51:16</t>
  </si>
  <si>
    <t>L-290 35-18-L00290_35-18-L00290_72106157</t>
  </si>
  <si>
    <t>23.03.2021 09:30:45</t>
  </si>
  <si>
    <t>23.03.2021 13:51:33</t>
  </si>
  <si>
    <t>YELKİ TR-16 35-10-L00016_913191863_913191863</t>
  </si>
  <si>
    <t>23.03.2021 09:32:00</t>
  </si>
  <si>
    <t>23.03.2021 18:19:35</t>
  </si>
  <si>
    <t>M-2925 35-03-M02925_910317608_910317608</t>
  </si>
  <si>
    <t>23.03.2021 09:37:23</t>
  </si>
  <si>
    <t>23.03.2021 10:22:02</t>
  </si>
  <si>
    <t>23.03.2021 09:38:34</t>
  </si>
  <si>
    <t>23.03.2021 15:08:45</t>
  </si>
  <si>
    <t>M-2866 (YATIRIM REZERVE) 35-03-M02866_35-03-M02866_72309043</t>
  </si>
  <si>
    <t>23.03.2021 09:40:28</t>
  </si>
  <si>
    <t>23.03.2021 10:04:10</t>
  </si>
  <si>
    <t>ÖREN TR-9 35-27-L00214_98850938_98850938</t>
  </si>
  <si>
    <t>23.03.2021 09:40:49</t>
  </si>
  <si>
    <t>23.03.2021 12:53:02</t>
  </si>
  <si>
    <t>K-1589 35-04-K01589_D_56361540_56361540</t>
  </si>
  <si>
    <t>23.03.2021 09:43:32</t>
  </si>
  <si>
    <t>23.03.2021 10:29:46</t>
  </si>
  <si>
    <t>23.03.2021 09:45:40</t>
  </si>
  <si>
    <t>23.03.2021 12:44:00</t>
  </si>
  <si>
    <t>L-401 ALTINYUNUS DM 35-18-L00401_ALTINYUNUS-OTEL L05_2325890</t>
  </si>
  <si>
    <t>23.03.2021 09:51:00</t>
  </si>
  <si>
    <t>23.03.2021 11:03:12</t>
  </si>
  <si>
    <t>İSMAİLLİ KÖK 35-16-M00045_KOYUNELİ M04_72049231</t>
  </si>
  <si>
    <t>23.03.2021 09:51:26</t>
  </si>
  <si>
    <t>23.03.2021 11:19:57</t>
  </si>
  <si>
    <t>KÖSEDERE TR-1 35-21-L00124_953359152_953359152</t>
  </si>
  <si>
    <t>23.03.2021 09:51:51</t>
  </si>
  <si>
    <t>23.03.2021 12:24:46</t>
  </si>
  <si>
    <t>ALİ BACO TR 45-71-M00994_45-71-M00994_2366508</t>
  </si>
  <si>
    <t>23.03.2021 09:54:56</t>
  </si>
  <si>
    <t>23.03.2021 10:49:50</t>
  </si>
  <si>
    <t>BEYLİKLİ TR-1 45-78-M00727_953280750_953280750</t>
  </si>
  <si>
    <t>23.03.2021 09:58:10</t>
  </si>
  <si>
    <t>23.03.2021 11:00:31</t>
  </si>
  <si>
    <t>YAYLAYURT TR-1 35-30-M00128_955293189_955293189</t>
  </si>
  <si>
    <t>23.03.2021 09:59:14</t>
  </si>
  <si>
    <t>23.03.2021 11:53:36</t>
  </si>
  <si>
    <t>M-327 35-03-M00327_910160502_910160502</t>
  </si>
  <si>
    <t>23.03.2021 10:05:37</t>
  </si>
  <si>
    <t>23.03.2021 13:28:17</t>
  </si>
  <si>
    <t>KEMHALLI KÖK 45-86-M00044_HatBaşıAyırıcı_75176085 M01_75176085</t>
  </si>
  <si>
    <t>23.03.2021 10:06:35</t>
  </si>
  <si>
    <t>23.03.2021 11:31:29</t>
  </si>
  <si>
    <t>23.03.2021 10:08:00</t>
  </si>
  <si>
    <t>23.03.2021 14:28:11</t>
  </si>
  <si>
    <t>K-934 35-04-K00934_99908356_99908356</t>
  </si>
  <si>
    <t>23.03.2021 10:09:21</t>
  </si>
  <si>
    <t>23.03.2021 10:53:21</t>
  </si>
  <si>
    <t>KAPLANCIK TR-2 35-26-L00094_956604843_956604843</t>
  </si>
  <si>
    <t>23.03.2021 10:09:47</t>
  </si>
  <si>
    <t>23.03.2021 11:28:09</t>
  </si>
  <si>
    <t>AKHİSAR İM 45-72-A00001_BAŞLAMIŞ L02_2058314</t>
  </si>
  <si>
    <t>23.03.2021 10:10:15</t>
  </si>
  <si>
    <t>23.03.2021 10:10:45</t>
  </si>
  <si>
    <t>23.03.2021 10:12:00</t>
  </si>
  <si>
    <t>23.03.2021 11:00:00</t>
  </si>
  <si>
    <t>GÖÇBEYLİ TR-5 35-16-M00020_953327381_953327381</t>
  </si>
  <si>
    <t>23.03.2021 10:13:16</t>
  </si>
  <si>
    <t>23.03.2021 14:39:21</t>
  </si>
  <si>
    <t>DM-2/9(TR-254) 35-19-L00254_956665937_956665937</t>
  </si>
  <si>
    <t>23.03.2021 10:13:52</t>
  </si>
  <si>
    <t>23.03.2021 11:52:56</t>
  </si>
  <si>
    <t>L-3 TEKEL 35-18-L00003_950436391_950436391</t>
  </si>
  <si>
    <t>23.03.2021 10:15:46</t>
  </si>
  <si>
    <t>23.03.2021 17:01:40</t>
  </si>
  <si>
    <t>K-34 35-01-K00034_915096166_915096166</t>
  </si>
  <si>
    <t>23.03.2021 10:17:04</t>
  </si>
  <si>
    <t>23.03.2021 16:49:10</t>
  </si>
  <si>
    <t>K-15 35-02-K00015_915148818_915148818</t>
  </si>
  <si>
    <t>23.03.2021 10:19:45</t>
  </si>
  <si>
    <t>23.03.2021 11:43:35</t>
  </si>
  <si>
    <t>TÜRKELLİ TR-7 35-28-M00461_953395285_953395285</t>
  </si>
  <si>
    <t>23.03.2021 10:21:29</t>
  </si>
  <si>
    <t>23.03.2021 12:30:33</t>
  </si>
  <si>
    <t>YUKARI ILGINDERE TR-1 35-16-M00150_47422516_56402017_56402017</t>
  </si>
  <si>
    <t>23.03.2021 10:25:15</t>
  </si>
  <si>
    <t>23.03.2021 13:16:45</t>
  </si>
  <si>
    <t>TR-12 45-78-L00012_953271164_953271164</t>
  </si>
  <si>
    <t>23.03.2021 10:25:31</t>
  </si>
  <si>
    <t>23.03.2021 12:02:50</t>
  </si>
  <si>
    <t>ILIPINAR TR-2 35-23-M00082_950415935_950415935</t>
  </si>
  <si>
    <t>23.03.2021 10:29:16</t>
  </si>
  <si>
    <t>23.03.2021 11:49:26</t>
  </si>
  <si>
    <t>K-3036 35-04-K03036_912525240_912525240</t>
  </si>
  <si>
    <t>23.03.2021 10:36:20</t>
  </si>
  <si>
    <t>23.03.2021 11:43:25</t>
  </si>
  <si>
    <t>TR-319 35-19-M00319_956700902_956700902</t>
  </si>
  <si>
    <t>23.03.2021 10:39:32</t>
  </si>
  <si>
    <t>23.03.2021 21:05:53</t>
  </si>
  <si>
    <t>M-1921 35-02-M01921_G G1b_5771404</t>
  </si>
  <si>
    <t>23.03.2021 10:42:02</t>
  </si>
  <si>
    <t>23.03.2021 21:30:07</t>
  </si>
  <si>
    <t>23.03.2021 10:44:00</t>
  </si>
  <si>
    <t>23.03.2021 11:38:07</t>
  </si>
  <si>
    <t>DM-1/TR-8 URLA 35-19-M00466_956684149_956684149</t>
  </si>
  <si>
    <t>23.03.2021 10:46:34</t>
  </si>
  <si>
    <t>23.03.2021 18:42:53</t>
  </si>
  <si>
    <t>23.03.2021 10:46:55</t>
  </si>
  <si>
    <t>23.03.2021 13:48:00</t>
  </si>
  <si>
    <t>L-376 PAZARYERİ 35-18-L00376_950448117_950448117</t>
  </si>
  <si>
    <t>23.03.2021 10:52:56</t>
  </si>
  <si>
    <t>23.03.2021 19:16:26</t>
  </si>
  <si>
    <t>DOĞANKAYA OVA MAH.TR-1 45-72-L00190_956481638_956481638</t>
  </si>
  <si>
    <t>23.03.2021 10:54:57</t>
  </si>
  <si>
    <t>23.03.2021 12:01:57</t>
  </si>
  <si>
    <t>SİNİRLİ TR-1 45-83-M00459_955162450_955162450</t>
  </si>
  <si>
    <t>23.03.2021 10:59:50</t>
  </si>
  <si>
    <t>23.03.2021 12:34:57</t>
  </si>
  <si>
    <t>L-247 35-18-L00247_11725555 b1b_5959851</t>
  </si>
  <si>
    <t>23.03.2021 10:59:56</t>
  </si>
  <si>
    <t>23.03.2021 16:03:06</t>
  </si>
  <si>
    <t>MIDIKLI KÖK 45-81-M00043_KINIK M03_2101973</t>
  </si>
  <si>
    <t>23.03.2021 11:02:45</t>
  </si>
  <si>
    <t>23.03.2021 11:51:11</t>
  </si>
  <si>
    <t>23.03.2021 11:03:13</t>
  </si>
  <si>
    <t>23.03.2021 16:17:27</t>
  </si>
  <si>
    <t>KAVAKLIDERE  KÖK 45-73-M00140_KAVAKLIDERE TR-2 M01_66675776</t>
  </si>
  <si>
    <t>23.03.2021 11:05:55</t>
  </si>
  <si>
    <t>23.03.2021 11:50:14</t>
  </si>
  <si>
    <t>MESCİTLİ TR-4 35-15-L01016_950386063_950386063</t>
  </si>
  <si>
    <t>23.03.2021 11:11:28</t>
  </si>
  <si>
    <t>23.03.2021 13:29:38</t>
  </si>
  <si>
    <t>K-1722 35-01-K01722_D_56378356_56378356</t>
  </si>
  <si>
    <t>23.03.2021 11:12:40</t>
  </si>
  <si>
    <t>23.03.2021 12:17:37</t>
  </si>
  <si>
    <t>BAHÇEDERE TR-1 45-73-M00556_945652414_945652414</t>
  </si>
  <si>
    <t>23.03.2021 11:15:44</t>
  </si>
  <si>
    <t>23.03.2021 15:04:39</t>
  </si>
  <si>
    <t>K-4016 35-02-K04016_99829856_99829856</t>
  </si>
  <si>
    <t>23.03.2021 11:18:08</t>
  </si>
  <si>
    <t>23.03.2021 12:21:55</t>
  </si>
  <si>
    <t>L-142 TEOS EVLERİ 35-14-L00142_35-14-L00142_72211253</t>
  </si>
  <si>
    <t>23.03.2021 11:23:28</t>
  </si>
  <si>
    <t>23.03.2021 14:07:01</t>
  </si>
  <si>
    <t>M-3048 35-04-M03048_98942871_98942871</t>
  </si>
  <si>
    <t>23.03.2021 11:25:19</t>
  </si>
  <si>
    <t>23.03.2021 12:22:13</t>
  </si>
  <si>
    <t>TR-132 35-26-M00132_35-26-M00132_66032523</t>
  </si>
  <si>
    <t>23.03.2021 11:34:19</t>
  </si>
  <si>
    <t>23.03.2021 11:54:00</t>
  </si>
  <si>
    <t>YENİKÖY TR-5 35-22-M00272_955295207_955295207</t>
  </si>
  <si>
    <t>23.03.2021 11:39:47</t>
  </si>
  <si>
    <t>23.03.2021 13:28:12</t>
  </si>
  <si>
    <t>BÜYÜKKALE ORTAOKUL TR-4 35-29-L00664_35-29-L00664_2372819</t>
  </si>
  <si>
    <t>23.03.2021 11:41:08</t>
  </si>
  <si>
    <t>23.03.2021 12:09:00</t>
  </si>
  <si>
    <t>23.03.2021 11:49:03</t>
  </si>
  <si>
    <t>23.03.2021 19:18:23</t>
  </si>
  <si>
    <t>TR-21 35-31-L00021_956590993_956590993</t>
  </si>
  <si>
    <t>23.03.2021 11:50:21</t>
  </si>
  <si>
    <t>23.03.2021 14:43:58</t>
  </si>
  <si>
    <t>TÜRKALİ TERZİLER MAH. TR-1 45-82-M00193_945549574_945549574</t>
  </si>
  <si>
    <t>23.03.2021 11:53:56</t>
  </si>
  <si>
    <t>23.03.2021 14:23:53</t>
  </si>
  <si>
    <t>23.03.2021 11:54:16</t>
  </si>
  <si>
    <t>23.03.2021 11:55:26</t>
  </si>
  <si>
    <t>L-36 35-14-L00036_956645648_956645648</t>
  </si>
  <si>
    <t>23.03.2021 11:56:32</t>
  </si>
  <si>
    <t>23.03.2021 19:01:58</t>
  </si>
  <si>
    <t>TR-96 GÜVENDİK 35-19-L00096_956699906_956699906</t>
  </si>
  <si>
    <t>23.03.2021 11:58:09</t>
  </si>
  <si>
    <t>23.03.2021 18:59:49</t>
  </si>
  <si>
    <t>SOMA TR-24 45-82-M00024_C_56405537_56405537</t>
  </si>
  <si>
    <t>23.03.2021 11:59:35</t>
  </si>
  <si>
    <t>23.03.2021 13:43:07</t>
  </si>
  <si>
    <t>GÖKÇEN DM 35-29-M00123_GÖKÇEN İM ÇIKIŞ M06_2328954</t>
  </si>
  <si>
    <t>23.03.2021 12:02:26</t>
  </si>
  <si>
    <t>23.03.2021 12:53:55</t>
  </si>
  <si>
    <t>M-626 35-09-M00626_35-09-M00626_42940643</t>
  </si>
  <si>
    <t>23.03.2021 12:04:46</t>
  </si>
  <si>
    <t>23.03.2021 12:45:38</t>
  </si>
  <si>
    <t>23.03.2021 12:04:49</t>
  </si>
  <si>
    <t>23.03.2021 13:16:10</t>
  </si>
  <si>
    <t>23.03.2021 12:05:38</t>
  </si>
  <si>
    <t>23.03.2021 15:55:44</t>
  </si>
  <si>
    <t>TAYTAN OFİS KÖK 45-78-M00314_ÜLKÜ FABRİKALAR M014_60669732</t>
  </si>
  <si>
    <t>23.03.2021 12:05:44</t>
  </si>
  <si>
    <t>23.03.2021 12:43:19</t>
  </si>
  <si>
    <t>SARIBEY TR-1 45-83-L00326_DIREK TIPI TRAFO HUCRESI H01_2103718</t>
  </si>
  <si>
    <t>23.03.2021 12:05:48</t>
  </si>
  <si>
    <t>23.03.2021 16:03:55</t>
  </si>
  <si>
    <t>DM-1/53 45-71-M00045_F F1b_45179702</t>
  </si>
  <si>
    <t>23.03.2021 12:06:24</t>
  </si>
  <si>
    <t>23.03.2021 15:43:35</t>
  </si>
  <si>
    <t>BORNOVA TM 35-02-A00005_EGE M30_2308389</t>
  </si>
  <si>
    <t>23.03.2021 12:10:06</t>
  </si>
  <si>
    <t>23.03.2021 12:51:40</t>
  </si>
  <si>
    <t>YEŞİLKÖY TR-1 45-71-M01821_953214712_953214712</t>
  </si>
  <si>
    <t>23.03.2021 12:10:19</t>
  </si>
  <si>
    <t>23.03.2021 13:37:02</t>
  </si>
  <si>
    <t>K-4053 35-09-K04053_913190423_913190423</t>
  </si>
  <si>
    <t>23.03.2021 12:11:59</t>
  </si>
  <si>
    <t>23.03.2021 13:28:55</t>
  </si>
  <si>
    <t>_49726865_56392929_56392929</t>
  </si>
  <si>
    <t>23.03.2021 12:15:11</t>
  </si>
  <si>
    <t>23.03.2021 14:34:48</t>
  </si>
  <si>
    <t>23.03.2021 12:16:09</t>
  </si>
  <si>
    <t>23.03.2021 17:49:36</t>
  </si>
  <si>
    <t>DM-01/TR-91 45-71-M01856_953195343_953195343</t>
  </si>
  <si>
    <t>23.03.2021 12:17:30</t>
  </si>
  <si>
    <t>23.03.2021 14:24:40</t>
  </si>
  <si>
    <t>ZEYTİNOVA TR-3 35-20-L00309_955202660_955202660</t>
  </si>
  <si>
    <t>23.03.2021 12:17:56</t>
  </si>
  <si>
    <t>23.03.2021 14:08:11</t>
  </si>
  <si>
    <t>23.03.2021 12:18:17</t>
  </si>
  <si>
    <t>23.03.2021 12:53:24</t>
  </si>
  <si>
    <t>K-4022 35-01-K04022_911959834_911959834</t>
  </si>
  <si>
    <t>23.03.2021 12:27:07</t>
  </si>
  <si>
    <t>23.03.2021 13:49:10</t>
  </si>
  <si>
    <t>K-3209 35-03-K03209_910149257_910149257</t>
  </si>
  <si>
    <t>23.03.2021 12:29:07</t>
  </si>
  <si>
    <t>23.03.2021 18:31:30</t>
  </si>
  <si>
    <t>KARABURUN TR-9 35-21-L00027_12128678_56360114_56360114</t>
  </si>
  <si>
    <t>23.03.2021 12:33:42</t>
  </si>
  <si>
    <t>23.03.2021 15:03:05</t>
  </si>
  <si>
    <t>M-3443(YATIRIM REZERVE) 35-03-M03443_912870333_912870333</t>
  </si>
  <si>
    <t>23.03.2021 12:35:04</t>
  </si>
  <si>
    <t>23.03.2021 17:29:29</t>
  </si>
  <si>
    <t>L-283 35-18-L00283_950446751_950446751</t>
  </si>
  <si>
    <t>23.03.2021 12:37:21</t>
  </si>
  <si>
    <t>23.03.2021 17:07:36</t>
  </si>
  <si>
    <t>K-4624 35-03-K04624_910898552_910898552</t>
  </si>
  <si>
    <t>23.03.2021 12:37:57</t>
  </si>
  <si>
    <t>23.03.2021 17:46:48</t>
  </si>
  <si>
    <t>23.03.2021 12:38:56</t>
  </si>
  <si>
    <t>23.03.2021 14:13:59</t>
  </si>
  <si>
    <t>ULUKENT DM-2/8 35-28-M00577_953375432_953375432</t>
  </si>
  <si>
    <t>23.03.2021 12:43:34</t>
  </si>
  <si>
    <t>23.03.2021 14:30:26</t>
  </si>
  <si>
    <t>DM-2/6 (DM-10) 45-71-M00276_953187725_953187725</t>
  </si>
  <si>
    <t>23.03.2021 12:44:48</t>
  </si>
  <si>
    <t>23.03.2021 15:58:39</t>
  </si>
  <si>
    <t>K-426 35-07-K00426_912446451_912446451</t>
  </si>
  <si>
    <t>23.03.2021 12:49:28</t>
  </si>
  <si>
    <t>23.03.2021 13:51:09</t>
  </si>
  <si>
    <t>TR-66 35-16-L00066_TR-73 L04_71994585</t>
  </si>
  <si>
    <t>23.03.2021 12:49:49</t>
  </si>
  <si>
    <t>23.03.2021 12:51:00</t>
  </si>
  <si>
    <t>KIRCALAR TR-1 35-16-M00096_953353608_953353608</t>
  </si>
  <si>
    <t>23.03.2021 12:53:33</t>
  </si>
  <si>
    <t>23.03.2021 15:53:57</t>
  </si>
  <si>
    <t>ATAKÖY TR-2 35-22-M00191_DIREK TIPI TRAFO HUCRESI H01_2126881</t>
  </si>
  <si>
    <t>23.03.2021 12:55:28</t>
  </si>
  <si>
    <t>23.03.2021 15:50:46</t>
  </si>
  <si>
    <t>M-646 35-09-M00646_949841522_949841522</t>
  </si>
  <si>
    <t>23.03.2021 12:59:30</t>
  </si>
  <si>
    <t>23.03.2021 14:17:03</t>
  </si>
  <si>
    <t>L-510 REİSDERE 35-18-L00510_5753877_56365507_56365507</t>
  </si>
  <si>
    <t>23.03.2021 13:01:29</t>
  </si>
  <si>
    <t>23.03.2021 18:31:04</t>
  </si>
  <si>
    <t>23.03.2021 13:03:24</t>
  </si>
  <si>
    <t>23.03.2021 20:03:45</t>
  </si>
  <si>
    <t>KÖFÜNDERE TR-3 35-15-L00211_C_56398038_56398038</t>
  </si>
  <si>
    <t>23.03.2021 13:09:49</t>
  </si>
  <si>
    <t>23.03.2021 16:03:27</t>
  </si>
  <si>
    <t>23.03.2021 13:10:47</t>
  </si>
  <si>
    <t>23.03.2021 13:47:04</t>
  </si>
  <si>
    <t>23.03.2021 13:12:44</t>
  </si>
  <si>
    <t>23.03.2021 15:24:36</t>
  </si>
  <si>
    <t>K-2337 35-03-K02337_910225106_910225106</t>
  </si>
  <si>
    <t>23.03.2021 13:21:25</t>
  </si>
  <si>
    <t>23.03.2021 15:59:36</t>
  </si>
  <si>
    <t>K-1480 35-09-K01480_97747527_97747527</t>
  </si>
  <si>
    <t>23.03.2021 13:24:43</t>
  </si>
  <si>
    <t>23.03.2021 15:04:33</t>
  </si>
  <si>
    <t>ASARLIK TR-10 35-28-M00593_953370561_953370561</t>
  </si>
  <si>
    <t>23.03.2021 13:27:43</t>
  </si>
  <si>
    <t>23.03.2021 15:11:59</t>
  </si>
  <si>
    <t>KORUKÖY KÖYÜ TR-1 45-71-M01683_45-71-M01683_2357860</t>
  </si>
  <si>
    <t>23.03.2021 13:34:33</t>
  </si>
  <si>
    <t>23.03.2021 15:18:21</t>
  </si>
  <si>
    <t>DİBEKDERE TR-1 45-84-L00034_7348328_56384923_56384923</t>
  </si>
  <si>
    <t>23.03.2021 13:34:53</t>
  </si>
  <si>
    <t>23.03.2021 14:42:16</t>
  </si>
  <si>
    <t>23.03.2021 13:39:00</t>
  </si>
  <si>
    <t>23.03.2021 17:28:48</t>
  </si>
  <si>
    <t>K-376 35-01-K00376_912960336_912960336</t>
  </si>
  <si>
    <t>23.03.2021 13:39:45</t>
  </si>
  <si>
    <t>23.03.2021 17:16:17</t>
  </si>
  <si>
    <t>23.03.2021 13:40:00</t>
  </si>
  <si>
    <t>23.03.2021 17:19:19</t>
  </si>
  <si>
    <t>L-433 35-18-L00433_950440611_950440611</t>
  </si>
  <si>
    <t>23.03.2021 13:41:07</t>
  </si>
  <si>
    <t>23.03.2021 21:21:52</t>
  </si>
  <si>
    <t>23.03.2021 13:43:31</t>
  </si>
  <si>
    <t>23.03.2021 13:47:15</t>
  </si>
  <si>
    <t>KAZANCI ARMUTALAN TR 45-74-M00194_B_56352146_56352146</t>
  </si>
  <si>
    <t>23.03.2021 13:47:22</t>
  </si>
  <si>
    <t>23.03.2021 16:11:07</t>
  </si>
  <si>
    <t>L-330 DENİZKIZI-1 35-18-L00330_12123206_56358303_56358303</t>
  </si>
  <si>
    <t>23.03.2021 15:03:07</t>
  </si>
  <si>
    <t>23.03.2021 13:48:55</t>
  </si>
  <si>
    <t>23.03.2021 15:50:38</t>
  </si>
  <si>
    <t>L-10 MEZARLIK YANI 35-14-L00010_956643580_956643580</t>
  </si>
  <si>
    <t>23.03.2021 13:49:33</t>
  </si>
  <si>
    <t>23.03.2021 17:43:31</t>
  </si>
  <si>
    <t>KUM TR-1 45-82-L00006_945543744_945543744</t>
  </si>
  <si>
    <t>23.03.2021 13:49:48</t>
  </si>
  <si>
    <t>23.03.2021 16:28:13</t>
  </si>
  <si>
    <t>HALİLBEYLİ TR-3 35-27-M01052_98999729_98999729</t>
  </si>
  <si>
    <t>23.03.2021 13:55:56</t>
  </si>
  <si>
    <t>23.03.2021 15:12:25</t>
  </si>
  <si>
    <t>K-24 35-01-K00024_10139625 K1_5861605</t>
  </si>
  <si>
    <t>23.03.2021 14:01:58</t>
  </si>
  <si>
    <t>23.03.2021 18:11:34</t>
  </si>
  <si>
    <t>L-309 35-18-L00309_954859701_954859701</t>
  </si>
  <si>
    <t>23.03.2021 14:02:16</t>
  </si>
  <si>
    <t>23.03.2021 22:25:16</t>
  </si>
  <si>
    <t>KEMİKLİDERE KÖK 45-80-M00108_ESKİ KEMİKLİDERE AKHİSAR FİDERİ M06_2322962</t>
  </si>
  <si>
    <t>23.03.2021 14:03:23</t>
  </si>
  <si>
    <t>23.03.2021 18:11:29</t>
  </si>
  <si>
    <t>K-1212 35-07-K01212_A_56376580_56376580</t>
  </si>
  <si>
    <t>23.03.2021 14:10:27</t>
  </si>
  <si>
    <t>23.03.2021 14:57:22</t>
  </si>
  <si>
    <t>DOĞANCI KÖYÜ TR-4 35-31-L00328_47904693_56386093_56386093</t>
  </si>
  <si>
    <t>23.03.2021 14:14:33</t>
  </si>
  <si>
    <t>23.03.2021 17:54:24</t>
  </si>
  <si>
    <t>K-3073 35-04-K03073_914527855_914527855</t>
  </si>
  <si>
    <t>23.03.2021 14:14:36</t>
  </si>
  <si>
    <t>23.03.2021 20:18:41</t>
  </si>
  <si>
    <t>23.03.2021 14:19:45</t>
  </si>
  <si>
    <t>23.03.2021 14:48:34</t>
  </si>
  <si>
    <t>ÇANAKÇI KÖK 45-79-M00194_HatBaşıAyırıcı_53134191 M01_53134191</t>
  </si>
  <si>
    <t>23.03.2021 14:22:01</t>
  </si>
  <si>
    <t>23.03.2021 16:34:21</t>
  </si>
  <si>
    <t>TR-13 35-19-L00013_956692720_956692720</t>
  </si>
  <si>
    <t>23.03.2021 14:26:07</t>
  </si>
  <si>
    <t>23.03.2021 17:42:42</t>
  </si>
  <si>
    <t>ÇOBANLAR SUBATAN TR-1 35-15-L00358_950353378_950353378</t>
  </si>
  <si>
    <t>23.03.2021 14:26:14</t>
  </si>
  <si>
    <t>23.03.2021 20:50:57</t>
  </si>
  <si>
    <t>M-2456 35-02-M02456_99399075_99399075</t>
  </si>
  <si>
    <t>23.03.2021 14:27:26</t>
  </si>
  <si>
    <t>23.03.2021 16:06:34</t>
  </si>
  <si>
    <t>TR-1/126 (ESKİ 17) 45-83-M00126_955171409_955171409</t>
  </si>
  <si>
    <t>23.03.2021 14:31:08</t>
  </si>
  <si>
    <t>23.03.2021 16:51:07</t>
  </si>
  <si>
    <t>K-3129 35-01-K03129_911394415_911394415</t>
  </si>
  <si>
    <t>23.03.2021 14:34:42</t>
  </si>
  <si>
    <t>23.03.2021 19:47:36</t>
  </si>
  <si>
    <t>MORDOĞAN TR-27 35-21-L00154_953365173_953365173</t>
  </si>
  <si>
    <t>23.03.2021 14:34:45</t>
  </si>
  <si>
    <t>23.03.2021 16:51:37</t>
  </si>
  <si>
    <t>23.03.2021 14:43:00</t>
  </si>
  <si>
    <t>23.03.2021 15:37:14</t>
  </si>
  <si>
    <t>23.03.2021 14:47:09</t>
  </si>
  <si>
    <t>23.03.2021 14:48:39</t>
  </si>
  <si>
    <t>SOMA TR-27 45-82-M00027_945525207_945525207</t>
  </si>
  <si>
    <t>23.03.2021 14:49:50</t>
  </si>
  <si>
    <t>23.03.2021 15:38:05</t>
  </si>
  <si>
    <t>ÇAKALLAR TR-1 45-81-M00135_B_56402649_56402649</t>
  </si>
  <si>
    <t>23.03.2021 14:50:07</t>
  </si>
  <si>
    <t>23.03.2021 16:02:40</t>
  </si>
  <si>
    <t>K-3762 35-08-K03762_D_65514050_65514050</t>
  </si>
  <si>
    <t>23.03.2021 14:50:44</t>
  </si>
  <si>
    <t>23.03.2021 16:48:24</t>
  </si>
  <si>
    <t>KARAYAKUP TR-1 45-75-M00273_945621406_945621406</t>
  </si>
  <si>
    <t>23.03.2021 14:57:13</t>
  </si>
  <si>
    <t>23.03.2021 18:23:25</t>
  </si>
  <si>
    <t>L-281 35-18-L00281_950460501_950460501</t>
  </si>
  <si>
    <t>23.03.2021 14:57:27</t>
  </si>
  <si>
    <t>23.03.2021 17:55:49</t>
  </si>
  <si>
    <t>TR-21 35-31-L00021_956590972_956590972</t>
  </si>
  <si>
    <t>23.03.2021 15:03:00</t>
  </si>
  <si>
    <t>23.03.2021 16:56:47</t>
  </si>
  <si>
    <t>OVAKENT TR-1 35-15-L00631_950386729_950386729</t>
  </si>
  <si>
    <t>23.03.2021 15:07:40</t>
  </si>
  <si>
    <t>23.03.2021 18:31:47</t>
  </si>
  <si>
    <t>K-938 35-02-K00938_910098877_910098877</t>
  </si>
  <si>
    <t>23.03.2021 15:09:08</t>
  </si>
  <si>
    <t>23.03.2021 16:25:15</t>
  </si>
  <si>
    <t>ZEYTİNKÖY TR-4 35-13-L00068_946417387_946417387</t>
  </si>
  <si>
    <t>23.03.2021 15:10:20</t>
  </si>
  <si>
    <t>23.03.2021 18:17:20</t>
  </si>
  <si>
    <t>ÇANDARLI TR-5 35-30-M00005_955323953_955323953</t>
  </si>
  <si>
    <t>23.03.2021 15:14:56</t>
  </si>
  <si>
    <t>23.03.2021 17:00:00</t>
  </si>
  <si>
    <t>ORTA MAHALLE M-47 35-25-M00113_955257747_955257747</t>
  </si>
  <si>
    <t>23.03.2021 15:18:23</t>
  </si>
  <si>
    <t>23.03.2021 16:00:32</t>
  </si>
  <si>
    <t>YAHŞELLİ KÖK 35-28-M00293_HAYKIRAN M01_66582309</t>
  </si>
  <si>
    <t>23.03.2021 15:19:06</t>
  </si>
  <si>
    <t>23.03.2021 16:27:00</t>
  </si>
  <si>
    <t>L-244 35-18-L00244_950445773_950445773</t>
  </si>
  <si>
    <t>23.03.2021 15:20:04</t>
  </si>
  <si>
    <t>23.03.2021 20:15:34</t>
  </si>
  <si>
    <t>MUSTAKLAR TR-1 35-24-M00101_DIREK TIPI TRAFO HUCRESI H01_2035741</t>
  </si>
  <si>
    <t>23.03.2021 15:27:06</t>
  </si>
  <si>
    <t>23.03.2021 16:34:15</t>
  </si>
  <si>
    <t>23.03.2021 15:31:36</t>
  </si>
  <si>
    <t>23.03.2021 15:42:48</t>
  </si>
  <si>
    <t>23.03.2021 15:32:22</t>
  </si>
  <si>
    <t>23.03.2021 15:34:00</t>
  </si>
  <si>
    <t>ALAŞEHİR TR-29 45-73-M00029_C_56400413_56400413</t>
  </si>
  <si>
    <t>23.03.2021 15:35:10</t>
  </si>
  <si>
    <t>23.03.2021 16:33:59</t>
  </si>
  <si>
    <t>HALİME KEKLİK-2 TARIMSAL SULAMA 45-72-L00091_45-72-L00091_2370649</t>
  </si>
  <si>
    <t>23.03.2021 15:37:02</t>
  </si>
  <si>
    <t>23.03.2021 18:05:58</t>
  </si>
  <si>
    <t>HASSEKİ TR-1 35-21-L00066_953364186_953364186</t>
  </si>
  <si>
    <t>23.03.2021 15:39:58</t>
  </si>
  <si>
    <t>23.03.2021 18:58:19</t>
  </si>
  <si>
    <t>K-3022 35-04-K03022_B_56356458_56356458</t>
  </si>
  <si>
    <t>23.03.2021 15:47:19</t>
  </si>
  <si>
    <t>24.03.2021 01:33:36</t>
  </si>
  <si>
    <t>TR-2/17 45-72-L00017_C_56390928_56390928</t>
  </si>
  <si>
    <t>23.03.2021 15:50:18</t>
  </si>
  <si>
    <t>23.03.2021 19:15:24</t>
  </si>
  <si>
    <t>23.03.2021 15:53:04</t>
  </si>
  <si>
    <t>23.03.2021 16:02:46</t>
  </si>
  <si>
    <t>M-1180 35-04-M01180_912527021_912527021</t>
  </si>
  <si>
    <t>23.03.2021 15:54:58</t>
  </si>
  <si>
    <t>23.03.2021 17:30:27</t>
  </si>
  <si>
    <t>L-430 35-18-L00430_10464429_56369129_56369129</t>
  </si>
  <si>
    <t>23.03.2021 15:59:32</t>
  </si>
  <si>
    <t>23.03.2021 22:47:11</t>
  </si>
  <si>
    <t>DM-3/12 (KISIK CAMİİ) 45-71-M00106_D d4b_45179540</t>
  </si>
  <si>
    <t>23.03.2021 16:00:26</t>
  </si>
  <si>
    <t>23.03.2021 18:15:02</t>
  </si>
  <si>
    <t>23.03.2021 16:06:16</t>
  </si>
  <si>
    <t>23.03.2021 16:32:10</t>
  </si>
  <si>
    <t>DM08/TR18 45-73-M00001_945675975_945675975</t>
  </si>
  <si>
    <t>23.03.2021 16:11:54</t>
  </si>
  <si>
    <t>23.03.2021 19:42:01</t>
  </si>
  <si>
    <t>KORUKÖY KÖYÜ TR-1 45-71-M01683_43182335_56384520_56384520</t>
  </si>
  <si>
    <t>23.03.2021 16:32:06</t>
  </si>
  <si>
    <t>23.03.2021 18:04:30</t>
  </si>
  <si>
    <t>SÖĞÜTÖREN TR-3 35-20-L00349_955208137_955208137</t>
  </si>
  <si>
    <t>23.03.2021 16:35:48</t>
  </si>
  <si>
    <t>23.03.2021 19:25:28</t>
  </si>
  <si>
    <t>23.03.2021 16:37:01</t>
  </si>
  <si>
    <t>23.03.2021 18:19:41</t>
  </si>
  <si>
    <t>DAZYURT TR-1 45-71-M01738_953192826_953192826</t>
  </si>
  <si>
    <t>23.03.2021 16:40:01</t>
  </si>
  <si>
    <t>23.03.2021 19:17:30</t>
  </si>
  <si>
    <t>23.03.2021 16:44:43</t>
  </si>
  <si>
    <t>23.03.2021 17:24:54</t>
  </si>
  <si>
    <t>K-2919 35-03-K02919_910191543_910191543</t>
  </si>
  <si>
    <t>23.03.2021 16:45:13</t>
  </si>
  <si>
    <t>23.03.2021 17:32:00</t>
  </si>
  <si>
    <t>23.03.2021 16:49:26</t>
  </si>
  <si>
    <t>23.03.2021 17:50:58</t>
  </si>
  <si>
    <t>ALLAHDİYEN TR-2 45-78-L00281_C_56391266_56391266</t>
  </si>
  <si>
    <t>23.03.2021 16:49:44</t>
  </si>
  <si>
    <t>23.03.2021 18:12:41</t>
  </si>
  <si>
    <t>M-205(DM-2/16) 35-09-M00205_99322368_99322368</t>
  </si>
  <si>
    <t>23.03.2021 16:50:26</t>
  </si>
  <si>
    <t>23.03.2021 18:38:19</t>
  </si>
  <si>
    <t>23.03.2021 16:50:33</t>
  </si>
  <si>
    <t>23.03.2021 21:34:14</t>
  </si>
  <si>
    <t>EMİRALEM TR-5 35-28-M00501_953394650_953394650</t>
  </si>
  <si>
    <t>23.03.2021 16:54:07</t>
  </si>
  <si>
    <t>23.03.2021 18:31:59</t>
  </si>
  <si>
    <t>M-1880 35-09-M01880_35-09-M01880_45388824</t>
  </si>
  <si>
    <t>23.03.2021 16:57:00</t>
  </si>
  <si>
    <t>23.03.2021 17:18:27</t>
  </si>
  <si>
    <t>23.03.2021 19:51:13</t>
  </si>
  <si>
    <t>KÖSEDERE TR-2 35-21-L00125_953359298_953359298</t>
  </si>
  <si>
    <t>23.03.2021 16:58:29</t>
  </si>
  <si>
    <t>23.03.2021 20:04:49</t>
  </si>
  <si>
    <t>ÇAMLICA KÖK 45-81-M00048_ÇERİPAŞA M02_71996192</t>
  </si>
  <si>
    <t>23.03.2021 17:02:40</t>
  </si>
  <si>
    <t>23.03.2021 17:39:26</t>
  </si>
  <si>
    <t>M-442 35-02-M00442_910024099_910024099</t>
  </si>
  <si>
    <t>23.03.2021 17:03:18</t>
  </si>
  <si>
    <t>23.03.2021 20:50:53</t>
  </si>
  <si>
    <t>YAHŞELLİ KÖK 35-28-M00293_HatBaşıAyırıcı_53133929 M01_53133929</t>
  </si>
  <si>
    <t>23.03.2021 17:08:00</t>
  </si>
  <si>
    <t>23.03.2021 17:31:18</t>
  </si>
  <si>
    <t>EĞERCİ TR-1 35-26-L00167_956605546_956605546</t>
  </si>
  <si>
    <t>23.03.2021 17:14:53</t>
  </si>
  <si>
    <t>23.03.2021 17:51:53</t>
  </si>
  <si>
    <t>M-1929Ö 35-03-M01929Ö_ M02_2067012</t>
  </si>
  <si>
    <t>23.03.2021 17:19:01</t>
  </si>
  <si>
    <t>23.03.2021 20:15:52</t>
  </si>
  <si>
    <t>TÜRKELLİ DM (TR-4) 35-28-M00368_HATUNDERE CEZAEVİ M08_58094034</t>
  </si>
  <si>
    <t>23.03.2021 17:24:30</t>
  </si>
  <si>
    <t>23.03.2021 18:17:15</t>
  </si>
  <si>
    <t>K-1797 35-02-K01797_913129594_913129594</t>
  </si>
  <si>
    <t>23.03.2021 17:31:02</t>
  </si>
  <si>
    <t>23.03.2021 18:42:32</t>
  </si>
  <si>
    <t>ALAHIDIR TR-1 45-84-L00022_955179891_955179891</t>
  </si>
  <si>
    <t>23.03.2021 17:31:24</t>
  </si>
  <si>
    <t>23.03.2021 18:45:11</t>
  </si>
  <si>
    <t>23.03.2021 17:32:26</t>
  </si>
  <si>
    <t>23.03.2021 21:26:11</t>
  </si>
  <si>
    <t>DİKİLİTAŞ TR-1 45-75-M00314_45-75-M00314_2372949</t>
  </si>
  <si>
    <t>23.03.2021 17:33:58</t>
  </si>
  <si>
    <t>23.03.2021 23:31:08</t>
  </si>
  <si>
    <t>ÇİNİLİKÖY TR-3 35-27-L00332_A_56370252_56370252</t>
  </si>
  <si>
    <t>23.03.2021 17:35:01</t>
  </si>
  <si>
    <t>23.03.2021 20:05:51</t>
  </si>
  <si>
    <t>GÖKEYÜP TR-1 KÖK 45-78-M00798_HatBaşıAyırıcı_53139973 M04_53139973</t>
  </si>
  <si>
    <t>23.03.2021 17:35:05</t>
  </si>
  <si>
    <t>23.03.2021 19:38:07</t>
  </si>
  <si>
    <t>SARIGÖL DM 45-79-M00069_ULUDERBENT FİDERİ M16_2076610</t>
  </si>
  <si>
    <t>23.03.2021 17:47:32</t>
  </si>
  <si>
    <t>23.03.2021 17:52:46</t>
  </si>
  <si>
    <t>23.03.2021 17:50:54</t>
  </si>
  <si>
    <t>23.03.2021 17:59:38</t>
  </si>
  <si>
    <t>TR-61 HALİM AVCI GRB. 35-15-L00061_B_56407037_56407037</t>
  </si>
  <si>
    <t>23.03.2021 17:53:21</t>
  </si>
  <si>
    <t>23.03.2021 19:35:46</t>
  </si>
  <si>
    <t>K-524 35-01-K00524_912577460_912577460</t>
  </si>
  <si>
    <t>23.03.2021 17:54:23</t>
  </si>
  <si>
    <t>23.03.2021 20:09:41</t>
  </si>
  <si>
    <t>23.03.2021 17:57:00</t>
  </si>
  <si>
    <t>23.03.2021 18:26:17</t>
  </si>
  <si>
    <t>23.03.2021 18:02:56</t>
  </si>
  <si>
    <t>23.03.2021 18:22:20</t>
  </si>
  <si>
    <t>DUALAR TR-1 45-76-M00155_45-76-M00155_2358557</t>
  </si>
  <si>
    <t>23.03.2021 18:04:13</t>
  </si>
  <si>
    <t>23.03.2021 19:57:37</t>
  </si>
  <si>
    <t>TR-35 35-19-L00035_953047388_953047388</t>
  </si>
  <si>
    <t>23.03.2021 18:11:14</t>
  </si>
  <si>
    <t>23.03.2021 19:52:32</t>
  </si>
  <si>
    <t>K-421 35-01-K00421_913899448_913899448</t>
  </si>
  <si>
    <t>23.03.2021 18:20:33</t>
  </si>
  <si>
    <t>24.03.2021 00:54:44</t>
  </si>
  <si>
    <t>İM-2/TR-29 SIĞACIK 35-14-L00287_966034475_966034475</t>
  </si>
  <si>
    <t>23.03.2021 18:21:57</t>
  </si>
  <si>
    <t>23.03.2021 19:12:40</t>
  </si>
  <si>
    <t>_9855991_56358710_56358710</t>
  </si>
  <si>
    <t>23.03.2021 18:22:22</t>
  </si>
  <si>
    <t>23.03.2021 19:26:28</t>
  </si>
  <si>
    <t>M-3337 35-04-M03337_99816670_99816670</t>
  </si>
  <si>
    <t>23.03.2021 18:24:10</t>
  </si>
  <si>
    <t>23.03.2021 19:48:31</t>
  </si>
  <si>
    <t>23.03.2021 18:32:13</t>
  </si>
  <si>
    <t>23.03.2021 20:27:32</t>
  </si>
  <si>
    <t>SAİPLER TR-1 35-26-M00479_11828294_56358772_56358772</t>
  </si>
  <si>
    <t>23.03.2021 18:32:48</t>
  </si>
  <si>
    <t>23.03.2021 21:56:15</t>
  </si>
  <si>
    <t>23.03.2021 18:33:11</t>
  </si>
  <si>
    <t>23.03.2021 20:45:45</t>
  </si>
  <si>
    <t>AŞAĞI ÇOBANİSA TR-16 45-71-M00586_B_56384270_56384270</t>
  </si>
  <si>
    <t>23.03.2021 18:36:19</t>
  </si>
  <si>
    <t>23.03.2021 21:12:52</t>
  </si>
  <si>
    <t>DAĞDERE TR-2 45-72-M00257_B_66324877_66324877</t>
  </si>
  <si>
    <t>23.03.2021 18:36:32</t>
  </si>
  <si>
    <t>24.03.2021 00:40:38</t>
  </si>
  <si>
    <t>TR-1/45 45-72-M00045_E_56389931_56389931</t>
  </si>
  <si>
    <t>23.03.2021 18:43:36</t>
  </si>
  <si>
    <t>23.03.2021 20:25:59</t>
  </si>
  <si>
    <t>23.03.2021 18:54:01</t>
  </si>
  <si>
    <t>23.03.2021 18:59:00</t>
  </si>
  <si>
    <t>K-2430 35-08-K02430_913200413_913200413</t>
  </si>
  <si>
    <t>23.03.2021 19:00:56</t>
  </si>
  <si>
    <t>23.03.2021 22:12:31</t>
  </si>
  <si>
    <t>K-592 35-03-K00592_910077227_910077227</t>
  </si>
  <si>
    <t>23.03.2021 19:03:23</t>
  </si>
  <si>
    <t>23.03.2021 21:29:20</t>
  </si>
  <si>
    <t>ÇAMLICA TR-1 45-81-M00188_945635325_945635325</t>
  </si>
  <si>
    <t>23.03.2021 19:05:37</t>
  </si>
  <si>
    <t>23.03.2021 20:53:20</t>
  </si>
  <si>
    <t>ZEYTİNLİOVA TR-1 KÖK 45-72-L00389_TR-4 ÇIKIŞI L06_2330198</t>
  </si>
  <si>
    <t>23.03.2021 19:05:49</t>
  </si>
  <si>
    <t>23.03.2021 19:18:00</t>
  </si>
  <si>
    <t>KARAYAĞCI YANIKDAĞ TR-2 45-75-M00194_45-75-M00194_2353626</t>
  </si>
  <si>
    <t>23.03.2021 19:08:40</t>
  </si>
  <si>
    <t>24.03.2021 01:25:47</t>
  </si>
  <si>
    <t>BEŞPINARLAR KÖYÜ TR-1 35-27-M00413_SPİL DAĞI MİLLİ PARKI M02_72162669</t>
  </si>
  <si>
    <t>23.03.2021 19:12:00</t>
  </si>
  <si>
    <t>23.03.2021 20:08:16</t>
  </si>
  <si>
    <t>23.03.2021 19:12:14</t>
  </si>
  <si>
    <t>23.03.2021 19:17:53</t>
  </si>
  <si>
    <t>K-3157 35-07-K03157_99115723_99115723</t>
  </si>
  <si>
    <t>23.03.2021 19:13:04</t>
  </si>
  <si>
    <t>23.03.2021 20:24:02</t>
  </si>
  <si>
    <t>L-290 35-18-L00290_950448550_950448550</t>
  </si>
  <si>
    <t>23.03.2021 19:13:17</t>
  </si>
  <si>
    <t>23.03.2021 23:46:44</t>
  </si>
  <si>
    <t>23.03.2021 19:14:19</t>
  </si>
  <si>
    <t>23.03.2021 22:46:33</t>
  </si>
  <si>
    <t>DM-3/14 35-29-M00014_950315940_950315940</t>
  </si>
  <si>
    <t>23.03.2021 20:54:19</t>
  </si>
  <si>
    <t>ZEYTİNLİOVA TR-7 45-72-L00421_ÜÇ AVLU ÇIKIŞI L02_66556445</t>
  </si>
  <si>
    <t>23.03.2021 19:21:19</t>
  </si>
  <si>
    <t>23.03.2021 22:47:12</t>
  </si>
  <si>
    <t>23.03.2021 19:30:05</t>
  </si>
  <si>
    <t>24.03.2021 01:54:12</t>
  </si>
  <si>
    <t>DEMİRCİLİ TR-1 35-19-M00211_95000088165_95000088165</t>
  </si>
  <si>
    <t>23.03.2021 19:30:15</t>
  </si>
  <si>
    <t>23.03.2021 22:28:28</t>
  </si>
  <si>
    <t>K-4503 35-04-K04503_35-04-K04503_2353028</t>
  </si>
  <si>
    <t>23.03.2021 19:34:52</t>
  </si>
  <si>
    <t>23.03.2021 21:16:01</t>
  </si>
  <si>
    <t>BAĞYURDU SLM GRB TR-7 35-27-M00724_95000592041_95000592041</t>
  </si>
  <si>
    <t>23.03.2021 19:39:43</t>
  </si>
  <si>
    <t>23.03.2021 21:11:53</t>
  </si>
  <si>
    <t>K-3594 35-01-K03594_C_56375734_56375734</t>
  </si>
  <si>
    <t>23.03.2021 19:42:26</t>
  </si>
  <si>
    <t>23.03.2021 21:02:21</t>
  </si>
  <si>
    <t>PAŞATIMARI TARIMSAL SULAMA TR-4 45-83-M00246_48140649_56396317_56396317</t>
  </si>
  <si>
    <t>23.03.2021 19:45:59</t>
  </si>
  <si>
    <t>23.03.2021 21:53:18</t>
  </si>
  <si>
    <t>M-1929 GEÇİT 35-03-M01929_M-2033 M02_66740300</t>
  </si>
  <si>
    <t>23.03.2021 19:49:19</t>
  </si>
  <si>
    <t>23.03.2021 20:02:06</t>
  </si>
  <si>
    <t>HALIKÖY TR-1 35-32-L00031_946414837_946414837</t>
  </si>
  <si>
    <t>23.03.2021 19:54:27</t>
  </si>
  <si>
    <t>23.03.2021 22:51:01</t>
  </si>
  <si>
    <t>KARAAHMETLİ TR-1 45-71-M01704_43171452_56399275_56399275</t>
  </si>
  <si>
    <t>23.03.2021 19:59:24</t>
  </si>
  <si>
    <t>23.03.2021 23:39:24</t>
  </si>
  <si>
    <t>TR-27/1 45-82-M00108_948821293_948821293</t>
  </si>
  <si>
    <t>23.03.2021 20:03:27</t>
  </si>
  <si>
    <t>23.03.2021 21:01:19</t>
  </si>
  <si>
    <t>DAĞDERE DM 45-72-M00097_HatBaşıAyırıcı_53140198 M06_53140198</t>
  </si>
  <si>
    <t>23.03.2021 20:04:16</t>
  </si>
  <si>
    <t>23.03.2021 23:59:23</t>
  </si>
  <si>
    <t>DM-2/38 ÜÇPINARLAR 35-26-M00849_956627315_956627315</t>
  </si>
  <si>
    <t>23.03.2021 20:06:18</t>
  </si>
  <si>
    <t>23.03.2021 21:06:14</t>
  </si>
  <si>
    <t>23.03.2021 20:12:59</t>
  </si>
  <si>
    <t>23.03.2021 20:50:45</t>
  </si>
  <si>
    <t>ÖRSELLİ KÖYÜ TR-1 45-71-M01685_43175975_56388873_56388873</t>
  </si>
  <si>
    <t>23.03.2021 20:14:00</t>
  </si>
  <si>
    <t>24.03.2021 00:11:00</t>
  </si>
  <si>
    <t>L-238 35-18-L00238_976973457_976973457</t>
  </si>
  <si>
    <t>23.03.2021 20:19:56</t>
  </si>
  <si>
    <t>23.03.2021 23:54:34</t>
  </si>
  <si>
    <t>GÖRDES TR-17 45-75-M00408_945604932_945604932</t>
  </si>
  <si>
    <t>23.03.2021 20:20:40</t>
  </si>
  <si>
    <t>24.03.2021 00:13:45</t>
  </si>
  <si>
    <t>DM-3/25 (MUTLU MAH. MUHTARLIK) 45-71-M00076_953210400_953210400</t>
  </si>
  <si>
    <t>23.03.2021 20:21:05</t>
  </si>
  <si>
    <t>23.03.2021 23:17:38</t>
  </si>
  <si>
    <t>TURGUTALP TR-3 45-82-M00053_945530280_945530280</t>
  </si>
  <si>
    <t>23.03.2021 20:23:02</t>
  </si>
  <si>
    <t>24.03.2021 00:13:50</t>
  </si>
  <si>
    <t>23.03.2021 20:23:04</t>
  </si>
  <si>
    <t>23.03.2021 23:47:01</t>
  </si>
  <si>
    <t>23.03.2021 20:28:36</t>
  </si>
  <si>
    <t>23.03.2021 22:10:35</t>
  </si>
  <si>
    <t>K-4913 35-02-K04913_912392472_912392472</t>
  </si>
  <si>
    <t>23.03.2021 20:37:01</t>
  </si>
  <si>
    <t>23.03.2021 22:32:40</t>
  </si>
  <si>
    <t>23.03.2021 20:38:25</t>
  </si>
  <si>
    <t>24.03.2021 00:38:08</t>
  </si>
  <si>
    <t>DM-3/30 45-71-M00084_953199421_953199421</t>
  </si>
  <si>
    <t>23.03.2021 20:39:28</t>
  </si>
  <si>
    <t>23.03.2021 21:54:26</t>
  </si>
  <si>
    <t>23.03.2021 20:43:32</t>
  </si>
  <si>
    <t>23.03.2021 21:37:00</t>
  </si>
  <si>
    <t>23.03.2021 20:52:26</t>
  </si>
  <si>
    <t>23.03.2021 21:31:32</t>
  </si>
  <si>
    <t>23.03.2021 20:52:50</t>
  </si>
  <si>
    <t>23.03.2021 22:33:00</t>
  </si>
  <si>
    <t>K-941 35-02-K00941_7402394 e2b_5841154</t>
  </si>
  <si>
    <t>23.03.2021 20:53:28</t>
  </si>
  <si>
    <t>23.03.2021 21:33:58</t>
  </si>
  <si>
    <t>SASKO SİTESİ TR-1 35-21-L00211_953364102_953364102</t>
  </si>
  <si>
    <t>23.03.2021 20:57:38</t>
  </si>
  <si>
    <t>23.03.2021 23:45:54</t>
  </si>
  <si>
    <t>23.03.2021 20:58:00</t>
  </si>
  <si>
    <t>23.03.2021 23:30:29</t>
  </si>
  <si>
    <t>TR-62 35-19-L00062_956684461_956684461</t>
  </si>
  <si>
    <t>23.03.2021 21:01:53</t>
  </si>
  <si>
    <t>23.03.2021 23:55:29</t>
  </si>
  <si>
    <t>K-217 35-01-K00217_E_56376755_56376755</t>
  </si>
  <si>
    <t>23.03.2021 21:05:40</t>
  </si>
  <si>
    <t>23.03.2021 22:43:19</t>
  </si>
  <si>
    <t>23.03.2021 21:05:58</t>
  </si>
  <si>
    <t>23.03.2021 22:31:05</t>
  </si>
  <si>
    <t>ÇAPAK KÖK 35-26-M00435_DAĞKIZILCA-2 ÇIKIŞ M05_66033222</t>
  </si>
  <si>
    <t>23.03.2021 21:06:29</t>
  </si>
  <si>
    <t>23.03.2021 21:54:00</t>
  </si>
  <si>
    <t>K-848 35-04-K00848_HatBaşıAyırıcı_53137923 K02_53137923</t>
  </si>
  <si>
    <t>23.03.2021 21:14:36</t>
  </si>
  <si>
    <t>23.03.2021 21:25:36</t>
  </si>
  <si>
    <t>AKÇAALAN YEDİEVLER TR-5 35-22-M00844_ H_66066140</t>
  </si>
  <si>
    <t>24.03.2021 02:23:26</t>
  </si>
  <si>
    <t>HELVACI TR-3 35-17-M00363_8852309_56356520_56356520</t>
  </si>
  <si>
    <t>23.03.2021 21:18:38</t>
  </si>
  <si>
    <t>24.03.2021 01:07:21</t>
  </si>
  <si>
    <t>YENİKÖY-3 35-26-L00142_10983771_56358991_56358991</t>
  </si>
  <si>
    <t>23.03.2021 21:23:31</t>
  </si>
  <si>
    <t>23.03.2021 21:51:14</t>
  </si>
  <si>
    <t>M-749 KIRIKLAR CEZAEVİ KÖK 35-03-M00749_CUMAOVASI-2 48 NOLU DİREK M04_49932289</t>
  </si>
  <si>
    <t>23.03.2021 21:29:28</t>
  </si>
  <si>
    <t>23.03.2021 22:04:39</t>
  </si>
  <si>
    <t>UMURLU KAHVEÖNÜ TR-8 35-31-L00372_35-31-L00372_2365710</t>
  </si>
  <si>
    <t>23.03.2021 21:29:56</t>
  </si>
  <si>
    <t>23.03.2021 22:05:00</t>
  </si>
  <si>
    <t>23.03.2021 21:35:39</t>
  </si>
  <si>
    <t>23.03.2021 23:01:05</t>
  </si>
  <si>
    <t>DAĞTEKKE TR-1 35-26-M00470_95000156157_95000156157</t>
  </si>
  <si>
    <t>23.03.2021 21:37:48</t>
  </si>
  <si>
    <t>24.03.2021 00:28:02</t>
  </si>
  <si>
    <t>AKALAN TR-1 35-27-M00433_97471430_97471430</t>
  </si>
  <si>
    <t>23.03.2021 21:38:45</t>
  </si>
  <si>
    <t>23.03.2021 23:36:23</t>
  </si>
  <si>
    <t>ÖRNEKKÖY TR-1 45-73-M00259_945663012_945663012</t>
  </si>
  <si>
    <t>23.03.2021 21:39:00</t>
  </si>
  <si>
    <t>23.03.2021 22:54:24</t>
  </si>
  <si>
    <t>23.03.2021 23:03:37</t>
  </si>
  <si>
    <t>OVAKENT TR-1 35-15-L00631_950386281_950386281</t>
  </si>
  <si>
    <t>23.03.2021 21:41:39</t>
  </si>
  <si>
    <t>23.03.2021 23:42:07</t>
  </si>
  <si>
    <t>M-999 35-09-M00999_F_56364603_56364603</t>
  </si>
  <si>
    <t>23.03.2021 21:43:19</t>
  </si>
  <si>
    <t>23.03.2021 22:55:57</t>
  </si>
  <si>
    <t>K-469 35-02-K00469_914620541_914620541</t>
  </si>
  <si>
    <t>23.03.2021 21:48:51</t>
  </si>
  <si>
    <t>24.03.2021 00:44:37</t>
  </si>
  <si>
    <t>K-3341 35-02-K03341_35-02-K03341_2357719</t>
  </si>
  <si>
    <t>23.03.2021 21:51:39</t>
  </si>
  <si>
    <t>24.03.2021 00:54:18</t>
  </si>
  <si>
    <t>23.03.2021 21:53:10</t>
  </si>
  <si>
    <t>23.03.2021 22:11:56</t>
  </si>
  <si>
    <t>23.03.2021 22:01:09</t>
  </si>
  <si>
    <t>23.03.2021 23:24:05</t>
  </si>
  <si>
    <t>23.03.2021 22:02:40</t>
  </si>
  <si>
    <t>23.03.2021 22:04:34</t>
  </si>
  <si>
    <t>23.03.2021 22:02:56</t>
  </si>
  <si>
    <t>23.03.2021 22:03:56</t>
  </si>
  <si>
    <t>SAKARLI KÖK 45-76-M00046_HACET M04_72214510</t>
  </si>
  <si>
    <t>23.03.2021 22:07:06</t>
  </si>
  <si>
    <t>23.03.2021 22:07:56</t>
  </si>
  <si>
    <t>M-328 35-03-M00328_DIREK TIPI TRAFO HUCRESI H01_2070661</t>
  </si>
  <si>
    <t>23.03.2021 22:09:00</t>
  </si>
  <si>
    <t>23.03.2021 22:58:44</t>
  </si>
  <si>
    <t>23.03.2021 22:12:16</t>
  </si>
  <si>
    <t>24.03.2021 02:25:22</t>
  </si>
  <si>
    <t>K-3341 35-02-K03341_B_56378895_56378895</t>
  </si>
  <si>
    <t>23.03.2021 22:13:19</t>
  </si>
  <si>
    <t>23.03.2021 22:52:59</t>
  </si>
  <si>
    <t>23.03.2021 22:20:36</t>
  </si>
  <si>
    <t>24.03.2021 00:27:48</t>
  </si>
  <si>
    <t>MENEMEN TR-24 35-28-L00024_A_56364096_56364096</t>
  </si>
  <si>
    <t>23.03.2021 22:21:57</t>
  </si>
  <si>
    <t>24.03.2021 01:12:47</t>
  </si>
  <si>
    <t>23.03.2021 22:36:00</t>
  </si>
  <si>
    <t>23.03.2021 23:17:05</t>
  </si>
  <si>
    <t>_C_56399972_56399972</t>
  </si>
  <si>
    <t>23.03.2021 23:00:06</t>
  </si>
  <si>
    <t>24.03.2021 00:01:01</t>
  </si>
  <si>
    <t>K-3688 35-02-K03688_A_56369598_56369598</t>
  </si>
  <si>
    <t>23.03.2021 23:01:41</t>
  </si>
  <si>
    <t>24.03.2021 01:21:46</t>
  </si>
  <si>
    <t>23.03.2021 23:05:06</t>
  </si>
  <si>
    <t>23.03.2021 23:34:34</t>
  </si>
  <si>
    <t>K-3555 35-01-K03555_B_56383244_56383244</t>
  </si>
  <si>
    <t>23.03.2021 23:13:48</t>
  </si>
  <si>
    <t>24.03.2021 00:24:57</t>
  </si>
  <si>
    <t>23.03.2021 23:16:08</t>
  </si>
  <si>
    <t>24.03.2021 00:10:42</t>
  </si>
  <si>
    <t>SERİNYAYLA TR-1 45-73-L00004_45-73-L00004_2374981</t>
  </si>
  <si>
    <t>23.03.2021 23:19:42</t>
  </si>
  <si>
    <t>24.03.2021 01:53:44</t>
  </si>
  <si>
    <t>K-848 35-04-K00848_HatBaşıAyırıcı_53137707 K02_53137707</t>
  </si>
  <si>
    <t>23.03.2021 23:42:06</t>
  </si>
  <si>
    <t>24.03.2021 01:50:02</t>
  </si>
  <si>
    <t>İZZETTİN KÖK 45-83-M00132_SİNİRLİ M02_2107099</t>
  </si>
  <si>
    <t>23.03.2021 23:49:56</t>
  </si>
  <si>
    <t>24.03.2021 05:07:00</t>
  </si>
  <si>
    <t>23.03.2021 23:50:06</t>
  </si>
  <si>
    <t>23.03.2021 23:54:59</t>
  </si>
  <si>
    <t>YENİFOÇA TR-24 35-23-M00024_950418780_950418780</t>
  </si>
  <si>
    <t>23.03.2021 23:50:09</t>
  </si>
  <si>
    <t>24.03.2021 00:28:40</t>
  </si>
  <si>
    <t>23.03.2021 23:55:05</t>
  </si>
  <si>
    <t>DM-16/24 45-71-M02400_953200300_953200300</t>
  </si>
  <si>
    <t>23.03.2021 23:58:00</t>
  </si>
  <si>
    <t>24.03.2021 03:22:55</t>
  </si>
  <si>
    <t>K-1990 35-04-K01990_910182141_910182141</t>
  </si>
  <si>
    <t>24.03.2021 00:10:33</t>
  </si>
  <si>
    <t>24.03.2021 02:02:37</t>
  </si>
  <si>
    <t>TR-14 45-78-L00014_45-78-L00014_2377003</t>
  </si>
  <si>
    <t>24.03.2021 00:15:00</t>
  </si>
  <si>
    <t>24.03.2021 01:18:54</t>
  </si>
  <si>
    <t>L-238 35-18-L00238_35-18-L00238_76973463</t>
  </si>
  <si>
    <t>24.03.2021 00:25:56</t>
  </si>
  <si>
    <t>24.03.2021 01:46:17</t>
  </si>
  <si>
    <t>OVACIK TR-4 35-31-L00147_47822231_56352533_56352533</t>
  </si>
  <si>
    <t>24.03.2021 00:52:37</t>
  </si>
  <si>
    <t>24.03.2021 02:40:12</t>
  </si>
  <si>
    <t>SÜTÇÜLER TR-3 35-27-M00407_A_56380403_56380403</t>
  </si>
  <si>
    <t>24.03.2021 01:10:35</t>
  </si>
  <si>
    <t>24.03.2021 02:09:14</t>
  </si>
  <si>
    <t>TR-42 45-77-L00042_TR-41 L05_2105736</t>
  </si>
  <si>
    <t>24.03.2021 02:06:26</t>
  </si>
  <si>
    <t>24.03.2021 02:20:29</t>
  </si>
  <si>
    <t>24.03.2021 02:39:34</t>
  </si>
  <si>
    <t>24.03.2021 02:40:13</t>
  </si>
  <si>
    <t>24.03.2021 03:14:41</t>
  </si>
  <si>
    <t>24.03.2021 06:45:57</t>
  </si>
  <si>
    <t>PİYALE TM 35-02-A00007_PİYALE-29 K40_2310560</t>
  </si>
  <si>
    <t>24.03.2021 03:24:00</t>
  </si>
  <si>
    <t>24.03.2021 03:30:15</t>
  </si>
  <si>
    <t>24.03.2021 04:25:43</t>
  </si>
  <si>
    <t>24.03.2021 07:14:21</t>
  </si>
  <si>
    <t>24.03.2021 06:24:06</t>
  </si>
  <si>
    <t>24.03.2021 09:56:20</t>
  </si>
  <si>
    <t>TR-63 35-19-L00063_956682813_956682813</t>
  </si>
  <si>
    <t>24.03.2021 07:06:53</t>
  </si>
  <si>
    <t>24.03.2021 10:00:51</t>
  </si>
  <si>
    <t>K-2430 35-08-K02430_913008076_913008076</t>
  </si>
  <si>
    <t>24.03.2021 07:12:00</t>
  </si>
  <si>
    <t>24.03.2021 16:08:24</t>
  </si>
  <si>
    <t>TR-147 35-16-L00147_DONANIMLI YEDEK L02_72052710</t>
  </si>
  <si>
    <t>24.03.2021 07:27:46</t>
  </si>
  <si>
    <t>24.03.2021 07:56:32</t>
  </si>
  <si>
    <t>24.03.2021 07:29:50</t>
  </si>
  <si>
    <t>24.03.2021 07:30:27</t>
  </si>
  <si>
    <t>UMURLU KAHVEÖNÜ TR-8 35-31-L00372_47788649_56352001_56352001</t>
  </si>
  <si>
    <t>24.03.2021 07:32:00</t>
  </si>
  <si>
    <t>24.03.2021 09:45:19</t>
  </si>
  <si>
    <t>AZİMLİ TR-1 45-80-M00127_956547430_956547430</t>
  </si>
  <si>
    <t>24.03.2021 07:34:21</t>
  </si>
  <si>
    <t>24.03.2021 09:17:37</t>
  </si>
  <si>
    <t>SART TR-1 KÖK 45-78-M00168_TR-2 / TR-5 M04_2327025</t>
  </si>
  <si>
    <t>24.03.2021 07:51:30</t>
  </si>
  <si>
    <t>24.03.2021 08:52:26</t>
  </si>
  <si>
    <t>K-2984 35-03-K02984_35-03-K02984_41913760</t>
  </si>
  <si>
    <t>24.03.2021 07:57:27</t>
  </si>
  <si>
    <t>24.03.2021 10:48:23</t>
  </si>
  <si>
    <t>TR-107 35-16-M00867_DM-2/TR-12 L02_72051984</t>
  </si>
  <si>
    <t>24.03.2021 07:59:31</t>
  </si>
  <si>
    <t>24.03.2021 10:43:17</t>
  </si>
  <si>
    <t>TURGUTALP TR-1 45-71-M01762_953174662_953174662</t>
  </si>
  <si>
    <t>24.03.2021 08:08:53</t>
  </si>
  <si>
    <t>24.03.2021 10:13:45</t>
  </si>
  <si>
    <t>24.03.2021 08:13:00</t>
  </si>
  <si>
    <t>24.03.2021 09:14:12</t>
  </si>
  <si>
    <t>K-2710 35-03-K02710_913414967_913414967</t>
  </si>
  <si>
    <t>24.03.2021 08:13:10</t>
  </si>
  <si>
    <t>24.03.2021 11:57:45</t>
  </si>
  <si>
    <t>PINARLI TR-12 35-20-M00089_955206202_955206202</t>
  </si>
  <si>
    <t>24.03.2021 08:14:26</t>
  </si>
  <si>
    <t>24.03.2021 09:21:08</t>
  </si>
  <si>
    <t>K-1708 35-01-K01708_911531920_911531920</t>
  </si>
  <si>
    <t>24.03.2021 08:18:34</t>
  </si>
  <si>
    <t>24.03.2021 10:09:12</t>
  </si>
  <si>
    <t>K-2333 35-07-K02333_913252864_913252864</t>
  </si>
  <si>
    <t>24.03.2021 08:19:00</t>
  </si>
  <si>
    <t>24.03.2021 11:32:13</t>
  </si>
  <si>
    <t>TİRKEŞ TR-3 45-80-M00124_A_60984757_60984757</t>
  </si>
  <si>
    <t>24.03.2021 08:20:02</t>
  </si>
  <si>
    <t>24.03.2021 09:36:35</t>
  </si>
  <si>
    <t>BAHATTİN DOĞANER KÖK 35-27-M00482_ÇİFTEL KAZAN M05_72166834</t>
  </si>
  <si>
    <t>24.03.2021 08:31:00</t>
  </si>
  <si>
    <t>24.03.2021 09:41:11</t>
  </si>
  <si>
    <t>24.03.2021 08:31:10</t>
  </si>
  <si>
    <t>24.03.2021 08:31:40</t>
  </si>
  <si>
    <t>YENİFOÇA M-274 35-23-M00274_950421065_950421065</t>
  </si>
  <si>
    <t>24.03.2021 08:34:59</t>
  </si>
  <si>
    <t>24.03.2021 10:54:14</t>
  </si>
  <si>
    <t>TAŞKESİK TR-1 35-26-L00218_95000492037_95000492037</t>
  </si>
  <si>
    <t>24.03.2021 08:37:19</t>
  </si>
  <si>
    <t>24.03.2021 10:00:28</t>
  </si>
  <si>
    <t>ALAYLI TR-2 35-29-L00733_950322267_950322267</t>
  </si>
  <si>
    <t>24.03.2021 08:43:51</t>
  </si>
  <si>
    <t>24.03.2021 10:55:01</t>
  </si>
  <si>
    <t>L-146 YEŞİLIRMAK SİTESİ 35-18-L00146_972114262_972114262</t>
  </si>
  <si>
    <t>24.03.2021 08:48:25</t>
  </si>
  <si>
    <t>24.03.2021 13:43:00</t>
  </si>
  <si>
    <t>M-1457 İZMİR B.Ş.B. BİLGİ AĞLARI ÖZEL TR 35-04-M01457Ö_DIREK TIPI TRAFO HUCRESI H01_2047390</t>
  </si>
  <si>
    <t>24.03.2021 08:52:58</t>
  </si>
  <si>
    <t>24.03.2021 12:37:16</t>
  </si>
  <si>
    <t>24.03.2021 08:54:00</t>
  </si>
  <si>
    <t>24.03.2021 13:34:13</t>
  </si>
  <si>
    <t>K-808 35-01-K00808_B_56383801_56383801</t>
  </si>
  <si>
    <t>24.03.2021 08:59:17</t>
  </si>
  <si>
    <t>24.03.2021 12:08:12</t>
  </si>
  <si>
    <t>K-4012 35-04-K04012_35-04-K04012_2352736</t>
  </si>
  <si>
    <t>24.03.2021 09:00:00</t>
  </si>
  <si>
    <t>24.03.2021 10:35:18</t>
  </si>
  <si>
    <t>YEŞİLYURT DM 45-73-M00476_HatBaşıAyırıcı_53136116 M02_53136116</t>
  </si>
  <si>
    <t>24.03.2021 09:03:57</t>
  </si>
  <si>
    <t>24.03.2021 15:45:58</t>
  </si>
  <si>
    <t>L-185 35-18-L00185_950467629_950467629</t>
  </si>
  <si>
    <t>24.03.2021 09:06:13</t>
  </si>
  <si>
    <t>24.03.2021 14:13:22</t>
  </si>
  <si>
    <t>24.03.2021 09:07:36</t>
  </si>
  <si>
    <t>24.03.2021 13:22:55</t>
  </si>
  <si>
    <t>YUKARI ILGINDERE TR-1 35-16-M00150_953313505_953313505</t>
  </si>
  <si>
    <t>24.03.2021 09:09:41</t>
  </si>
  <si>
    <t>24.03.2021 15:09:39</t>
  </si>
  <si>
    <t>K-4703 35-01-K04703_911638530_911638530</t>
  </si>
  <si>
    <t>24.03.2021 09:10:45</t>
  </si>
  <si>
    <t>24.03.2021 12:06:43</t>
  </si>
  <si>
    <t>24.03.2021 09:11:01</t>
  </si>
  <si>
    <t>24.03.2021 16:39:03</t>
  </si>
  <si>
    <t>_47574197_56353115_56353115</t>
  </si>
  <si>
    <t>24.03.2021 09:14:33</t>
  </si>
  <si>
    <t>24.03.2021 17:08:11</t>
  </si>
  <si>
    <t>DM-2/33 (VALİ PARKI) 45-71-M00533_953186551_953186551</t>
  </si>
  <si>
    <t>24.03.2021 09:14:46</t>
  </si>
  <si>
    <t>24.03.2021 11:08:35</t>
  </si>
  <si>
    <t>URGANLI TR-12 45-83-M00553_955157590_955157590</t>
  </si>
  <si>
    <t>24.03.2021 09:15:04</t>
  </si>
  <si>
    <t>24.03.2021 12:37:40</t>
  </si>
  <si>
    <t>K-3736 35-03-K03736_35-03-K03736_2355597</t>
  </si>
  <si>
    <t>24.03.2021 09:15:17</t>
  </si>
  <si>
    <t>24.03.2021 09:40:00</t>
  </si>
  <si>
    <t>24.03.2021 09:15:27</t>
  </si>
  <si>
    <t>24.03.2021 18:08:04</t>
  </si>
  <si>
    <t>24.03.2021 09:16:04</t>
  </si>
  <si>
    <t>24.03.2021 15:26:31</t>
  </si>
  <si>
    <t>24.03.2021 09:16:34</t>
  </si>
  <si>
    <t>24.03.2021 17:09:30</t>
  </si>
  <si>
    <t>L-295 35-18-L00295_6197188_56370179_56370179</t>
  </si>
  <si>
    <t>24.03.2021 09:20:47</t>
  </si>
  <si>
    <t>24.03.2021 14:25:26</t>
  </si>
  <si>
    <t>24.03.2021 09:22:00</t>
  </si>
  <si>
    <t>24.03.2021 10:36:41</t>
  </si>
  <si>
    <t>HELVACI TR-9 35-17-M00369_35-17-M00369_2359314</t>
  </si>
  <si>
    <t>24.03.2021 09:24:00</t>
  </si>
  <si>
    <t>24.03.2021 10:42:31</t>
  </si>
  <si>
    <t>24.03.2021 09:25:54</t>
  </si>
  <si>
    <t>24.03.2021 17:49:14</t>
  </si>
  <si>
    <t>SARUHANLI TR-6/A 45-80-M01200_A A03b_43056349</t>
  </si>
  <si>
    <t>24.03.2021 09:27:00</t>
  </si>
  <si>
    <t>24.03.2021 12:29:47</t>
  </si>
  <si>
    <t>BADEMLİ TR-1 DM 35-15-L01010_KETENDERESİ (HACI MUSA) L11_67544173</t>
  </si>
  <si>
    <t>24.03.2021 09:29:00</t>
  </si>
  <si>
    <t>24.03.2021 11:04:58</t>
  </si>
  <si>
    <t>TR-55 35-15-M00055_950370025_950370025</t>
  </si>
  <si>
    <t>24.03.2021 09:30:11</t>
  </si>
  <si>
    <t>24.03.2021 10:55:25</t>
  </si>
  <si>
    <t>TOPALAK TR-1 35-29-L00218_DIREK TIPI TRAFO HUCRESI H01_2099063</t>
  </si>
  <si>
    <t>24.03.2021 16:57:07</t>
  </si>
  <si>
    <t>MURADİYE TR-2/B (23 NİSAN PARKI) 45-71-M01852_953207572_953207572</t>
  </si>
  <si>
    <t>24.03.2021 09:34:01</t>
  </si>
  <si>
    <t>24.03.2021 11:18:37</t>
  </si>
  <si>
    <t>TİYENLİ KÖK 45-85-M00004_GÖLMARMARA İM  -  GERİLİM M06_72102213</t>
  </si>
  <si>
    <t>24.03.2021 09:34:07</t>
  </si>
  <si>
    <t>24.03.2021 09:34:20</t>
  </si>
  <si>
    <t>24.03.2021 09:35:11</t>
  </si>
  <si>
    <t>24.03.2021 18:15:49</t>
  </si>
  <si>
    <t>BADEMLER TR-4 35-14-L00332_DIREK TIPI TRAFO HUCRESI H01_2078290</t>
  </si>
  <si>
    <t>24.03.2021 09:40:47</t>
  </si>
  <si>
    <t>24.03.2021 18:58:31</t>
  </si>
  <si>
    <t>YAYAKENT DM 35-24-M00209_BALABAN M05_72093612</t>
  </si>
  <si>
    <t>24.03.2021 09:41:27</t>
  </si>
  <si>
    <t>24.03.2021 10:49:25</t>
  </si>
  <si>
    <t>K-592 35-03-K00592_910412238_910412238</t>
  </si>
  <si>
    <t>24.03.2021 09:43:04</t>
  </si>
  <si>
    <t>24.03.2021 18:17:42</t>
  </si>
  <si>
    <t>K-2376 35-04-K02376_35-04-K02376_2364188</t>
  </si>
  <si>
    <t>24.03.2021 09:45:15</t>
  </si>
  <si>
    <t>24.03.2021 13:27:21</t>
  </si>
  <si>
    <t>YENİFOÇA TR-11 35-23-M00011_950423694_950423694</t>
  </si>
  <si>
    <t>24.03.2021 09:53:37</t>
  </si>
  <si>
    <t>24.03.2021 17:31:35</t>
  </si>
  <si>
    <t>MORDOĞAN TR-5 35-21-L00146_A_56374876_56374876</t>
  </si>
  <si>
    <t>24.03.2021 09:55:41</t>
  </si>
  <si>
    <t>24.03.2021 16:39:34</t>
  </si>
  <si>
    <t>24.03.2021 09:55:51</t>
  </si>
  <si>
    <t>24.03.2021 19:55:27</t>
  </si>
  <si>
    <t>YENİFOÇA TR-23 35-23-M00023_35-23-M00023_76459201</t>
  </si>
  <si>
    <t>24.03.2021 09:58:55</t>
  </si>
  <si>
    <t>24.03.2021 11:49:23</t>
  </si>
  <si>
    <t>M-203(DM-2/7) 35-09-M00203_M-204 M03_45120557</t>
  </si>
  <si>
    <t>24.03.2021 10:00:00</t>
  </si>
  <si>
    <t>24.03.2021 14:15:44</t>
  </si>
  <si>
    <t>BOZKÖY-1 35-26-M00480_DIREK TIPI TRAFO HUCRESI H01_2039666</t>
  </si>
  <si>
    <t>24.03.2021 10:01:16</t>
  </si>
  <si>
    <t>24.03.2021 11:27:19</t>
  </si>
  <si>
    <t>24.03.2021 10:01:36</t>
  </si>
  <si>
    <t>24.03.2021 10:47:11</t>
  </si>
  <si>
    <t>EMİRALEM TR-9 35-28-M00232_35-28-M00232_2374101</t>
  </si>
  <si>
    <t>24.03.2021 10:02:00</t>
  </si>
  <si>
    <t>24.03.2021 17:21:25</t>
  </si>
  <si>
    <t>L-84 35-18-L00532_950439531_950439531</t>
  </si>
  <si>
    <t>24.03.2021 12:18:01</t>
  </si>
  <si>
    <t>DENİZGİREN TR-3 35-21-L00206_B_56355467_56355467</t>
  </si>
  <si>
    <t>24.03.2021 10:04:49</t>
  </si>
  <si>
    <t>24.03.2021 21:42:33</t>
  </si>
  <si>
    <t>K-4156 35-02-K04156_TRAFO K01_2312968</t>
  </si>
  <si>
    <t>24.03.2021 10:05:34</t>
  </si>
  <si>
    <t>24.03.2021 10:56:41</t>
  </si>
  <si>
    <t>24.03.2021 10:05:46</t>
  </si>
  <si>
    <t>24.03.2021 13:55:56</t>
  </si>
  <si>
    <t>24.03.2021 10:07:11</t>
  </si>
  <si>
    <t>24.03.2021 11:38:33</t>
  </si>
  <si>
    <t>M-2793 35-01-M02793_911067937_911067937</t>
  </si>
  <si>
    <t>24.03.2021 10:10:48</t>
  </si>
  <si>
    <t>24.03.2021 11:03:54</t>
  </si>
  <si>
    <t>K-1040 35-04-K01040_99333271_99333271</t>
  </si>
  <si>
    <t>24.03.2021 10:14:39</t>
  </si>
  <si>
    <t>24.03.2021 12:54:43</t>
  </si>
  <si>
    <t>M-1741 35-04-M01741_35-04-M01741_2375437</t>
  </si>
  <si>
    <t>24.03.2021 10:20:00</t>
  </si>
  <si>
    <t>24.03.2021 10:29:00</t>
  </si>
  <si>
    <t>YANLIZEV TR-1 35-16-L00250_953329851_953329851</t>
  </si>
  <si>
    <t>24.03.2021 10:20:44</t>
  </si>
  <si>
    <t>24.03.2021 13:41:19</t>
  </si>
  <si>
    <t>24.03.2021 10:22:54</t>
  </si>
  <si>
    <t>24.03.2021 13:40:57</t>
  </si>
  <si>
    <t>YEŞİLKÖY TR-1 45-71-M01821_953214720_953214720</t>
  </si>
  <si>
    <t>24.03.2021 10:27:46</t>
  </si>
  <si>
    <t>24.03.2021 12:45:12</t>
  </si>
  <si>
    <t>ŞAHİNKAYA TR-1 45-75-L00001_45-75-L00001_2376960</t>
  </si>
  <si>
    <t>24.03.2021 10:29:12</t>
  </si>
  <si>
    <t>24.03.2021 15:48:55</t>
  </si>
  <si>
    <t>M-1154 35-03-M01154_910350850_910350850</t>
  </si>
  <si>
    <t>24.03.2021 10:30:35</t>
  </si>
  <si>
    <t>24.03.2021 14:07:59</t>
  </si>
  <si>
    <t>KARAYAĞCI YANIKDAĞ TR-2 45-75-M00194_A_56384562_56384562</t>
  </si>
  <si>
    <t>24.03.2021 10:30:47</t>
  </si>
  <si>
    <t>24.03.2021 12:34:50</t>
  </si>
  <si>
    <t>YENİFOÇA TR-43 35-23-M00043_950421054_950421054</t>
  </si>
  <si>
    <t>24.03.2021 10:37:09</t>
  </si>
  <si>
    <t>24.03.2021 19:51:17</t>
  </si>
  <si>
    <t>24.03.2021 10:39:00</t>
  </si>
  <si>
    <t>24.03.2021 11:43:07</t>
  </si>
  <si>
    <t>KARABURUN TR-14 35-21-L00003_953368283_953368283</t>
  </si>
  <si>
    <t>24.03.2021 10:42:52</t>
  </si>
  <si>
    <t>24.03.2021 13:50:00</t>
  </si>
  <si>
    <t>K-3361 35-03-K03361_98805513_98805513</t>
  </si>
  <si>
    <t>24.03.2021 10:43:06</t>
  </si>
  <si>
    <t>24.03.2021 17:22:57</t>
  </si>
  <si>
    <t>L-291 35-18-L00291_950452296_950452296</t>
  </si>
  <si>
    <t>24.03.2021 10:43:16</t>
  </si>
  <si>
    <t>24.03.2021 16:01:45</t>
  </si>
  <si>
    <t>24.03.2021 10:45:41</t>
  </si>
  <si>
    <t>24.03.2021 12:21:01</t>
  </si>
  <si>
    <t>K-3209 35-03-K03209_910234961_910234961</t>
  </si>
  <si>
    <t>24.03.2021 10:49:15</t>
  </si>
  <si>
    <t>24.03.2021 19:59:22</t>
  </si>
  <si>
    <t>L-252 SİSSUS HASTANE 35-18-L00252_950441390_950441390</t>
  </si>
  <si>
    <t>24.03.2021 10:55:07</t>
  </si>
  <si>
    <t>24.03.2021 17:31:43</t>
  </si>
  <si>
    <t>TR-13 35-16-L00013_A A1b_47585654</t>
  </si>
  <si>
    <t>24.03.2021 10:56:22</t>
  </si>
  <si>
    <t>24.03.2021 12:58:51</t>
  </si>
  <si>
    <t>TÜRKELLİ TR-1 35-28-M00462_953379542_953379542</t>
  </si>
  <si>
    <t>24.03.2021 10:58:00</t>
  </si>
  <si>
    <t>24.03.2021 12:51:06</t>
  </si>
  <si>
    <t>ÖZBEY TR-1 35-26-L00137_956602491_956602491</t>
  </si>
  <si>
    <t>24.03.2021 11:00:38</t>
  </si>
  <si>
    <t>24.03.2021 11:40:45</t>
  </si>
  <si>
    <t>24.03.2021 11:00:52</t>
  </si>
  <si>
    <t>24.03.2021 14:59:49</t>
  </si>
  <si>
    <t>DM-5/TR13 (TR-57) ALPKENT 35-26-M00057_956617388_956617388</t>
  </si>
  <si>
    <t>24.03.2021 11:01:33</t>
  </si>
  <si>
    <t>24.03.2021 15:27:30</t>
  </si>
  <si>
    <t>TR-55 45-77-L00055_TR-57 L01_2330671</t>
  </si>
  <si>
    <t>24.03.2021 11:02:37</t>
  </si>
  <si>
    <t>24.03.2021 13:52:00</t>
  </si>
  <si>
    <t>24.03.2021 11:03:01</t>
  </si>
  <si>
    <t>24.03.2021 15:33:33</t>
  </si>
  <si>
    <t>GÖKEYÜP SARISU TR-1 45-78-M00802_49193991_56384677_56384677</t>
  </si>
  <si>
    <t>24.03.2021 11:06:03</t>
  </si>
  <si>
    <t>24.03.2021 14:38:30</t>
  </si>
  <si>
    <t>K-2919 35-03-K02919_B_56364658_56364658</t>
  </si>
  <si>
    <t>24.03.2021 11:13:45</t>
  </si>
  <si>
    <t>24.03.2021 18:41:12</t>
  </si>
  <si>
    <t>KENANPAŞA TR-2 45-73-M01170__72372629_72372629</t>
  </si>
  <si>
    <t>24.03.2021 11:20:37</t>
  </si>
  <si>
    <t>24.03.2021 12:35:46</t>
  </si>
  <si>
    <t>KIZILAVLU KÖK 45-78-M00837_DELİBAŞLI GRUBU M02_66247833</t>
  </si>
  <si>
    <t>24.03.2021 11:22:17</t>
  </si>
  <si>
    <t>SOMA TR-4 45-82-M00004_TR-6 - TR-5 M03_72178648</t>
  </si>
  <si>
    <t>24.03.2021 11:27:00</t>
  </si>
  <si>
    <t>24.03.2021 11:45:00</t>
  </si>
  <si>
    <t>ARDIÇ MAHALLESİ TR-52 35-21-L00132_A_56376558_56376558</t>
  </si>
  <si>
    <t>24.03.2021 11:30:23</t>
  </si>
  <si>
    <t>24.03.2021 18:29:43</t>
  </si>
  <si>
    <t>TİYENLİ KÖK 45-85-M00004_HatBaşıAyırıcı_53135813 M05_53135813</t>
  </si>
  <si>
    <t>24.03.2021 11:37:00</t>
  </si>
  <si>
    <t>24.03.2021 13:56:56</t>
  </si>
  <si>
    <t>DÜNDARLI TR-2 35-24-M00203_955232213_955232213</t>
  </si>
  <si>
    <t>24.03.2021 11:38:07</t>
  </si>
  <si>
    <t>24.03.2021 14:02:41</t>
  </si>
  <si>
    <t>K-3625 35-01-K03625_911652817_911652817</t>
  </si>
  <si>
    <t>24.03.2021 11:46:15</t>
  </si>
  <si>
    <t>24.03.2021 13:35:42</t>
  </si>
  <si>
    <t>AYASKENT-5 TR 35-16-M00014_953321404_953321404</t>
  </si>
  <si>
    <t>24.03.2021 11:48:27</t>
  </si>
  <si>
    <t>24.03.2021 16:50:13</t>
  </si>
  <si>
    <t>24.03.2021 11:55:20</t>
  </si>
  <si>
    <t>24.03.2021 13:08:00</t>
  </si>
  <si>
    <t>ÜNAL ŞARLIOĞLU-1 SULAMA GRUBU 35-29-M00209_950346550_950346550</t>
  </si>
  <si>
    <t>24.03.2021 11:57:31</t>
  </si>
  <si>
    <t>24.03.2021 13:33:00</t>
  </si>
  <si>
    <t>K-3603 35-01-K03603_911636626_911636626</t>
  </si>
  <si>
    <t>24.03.2021 12:00:20</t>
  </si>
  <si>
    <t>24.03.2021 14:02:38</t>
  </si>
  <si>
    <t>KARAKUYU TR-4 35-26-M00441_95000133406_95000133406</t>
  </si>
  <si>
    <t>24.03.2021 12:03:17</t>
  </si>
  <si>
    <t>24.03.2021 12:41:48</t>
  </si>
  <si>
    <t>TR-93 35-26-M00093_956600851_956600851</t>
  </si>
  <si>
    <t>24.03.2021 12:05:08</t>
  </si>
  <si>
    <t>24.03.2021 15:04:49</t>
  </si>
  <si>
    <t>24.03.2021 12:05:15</t>
  </si>
  <si>
    <t>24.03.2021 13:51:19</t>
  </si>
  <si>
    <t>24.03.2021 12:10:19</t>
  </si>
  <si>
    <t>24.03.2021 19:30:17</t>
  </si>
  <si>
    <t>L-191 35-18-L00191_50069388_56368821_56368821</t>
  </si>
  <si>
    <t>24.03.2021 12:10:28</t>
  </si>
  <si>
    <t>24.03.2021 18:04:10</t>
  </si>
  <si>
    <t>24.03.2021 12:11:31</t>
  </si>
  <si>
    <t>24.03.2021 12:45:00</t>
  </si>
  <si>
    <t>EĞERCİ TR-1 35-26-L00167_95000489009_95000489009</t>
  </si>
  <si>
    <t>24.03.2021 12:13:38</t>
  </si>
  <si>
    <t>24.03.2021 13:55:18</t>
  </si>
  <si>
    <t>KABAÇINAR TR-1 45-83-L00285_955156490_955156490</t>
  </si>
  <si>
    <t>24.03.2021 12:32:50</t>
  </si>
  <si>
    <t>24.03.2021 14:57:09</t>
  </si>
  <si>
    <t>KARABURUN TR-7 35-21-L00033_953359605_953359605</t>
  </si>
  <si>
    <t>24.03.2021 12:33:45</t>
  </si>
  <si>
    <t>24.03.2021 15:01:29</t>
  </si>
  <si>
    <t>BALIKLIOVA TR-2 35-19-L00272_966591268_966591268</t>
  </si>
  <si>
    <t>24.03.2021 12:37:43</t>
  </si>
  <si>
    <t>24.03.2021 18:30:30</t>
  </si>
  <si>
    <t>K-4913 35-02-K04913_912834376_912834376</t>
  </si>
  <si>
    <t>24.03.2021 12:39:12</t>
  </si>
  <si>
    <t>24.03.2021 14:03:48</t>
  </si>
  <si>
    <t>M-1984 35-09-M01984_97878991_97878991</t>
  </si>
  <si>
    <t>24.03.2021 12:53:17</t>
  </si>
  <si>
    <t>24.03.2021 20:24:25</t>
  </si>
  <si>
    <t>TR-69 35-19-L00069_956673931_956673931</t>
  </si>
  <si>
    <t>24.03.2021 12:58:40</t>
  </si>
  <si>
    <t>24.03.2021 13:59:26</t>
  </si>
  <si>
    <t>L-349 35-18-L00349_950455988_950455988</t>
  </si>
  <si>
    <t>24.03.2021 13:02:46</t>
  </si>
  <si>
    <t>24.03.2021 18:46:03</t>
  </si>
  <si>
    <t>K-693 35-02-K00693_F f1b_5842320</t>
  </si>
  <si>
    <t>24.03.2021 13:08:36</t>
  </si>
  <si>
    <t>24.03.2021 16:05:30</t>
  </si>
  <si>
    <t>IŞIKLAR KÖK 45-73-M00467_HatBaşıAyırıcı_53135041 M010_53135041</t>
  </si>
  <si>
    <t>24.03.2021 13:14:40</t>
  </si>
  <si>
    <t>24.03.2021 15:31:34</t>
  </si>
  <si>
    <t>HELVACI TR-9 35-17-M00369_8291072_56375700_56375700</t>
  </si>
  <si>
    <t>24.03.2021 13:14:54</t>
  </si>
  <si>
    <t>24.03.2021 17:22:28</t>
  </si>
  <si>
    <t>DİLEK TR-6 45-80-M02952_953716457_953716457</t>
  </si>
  <si>
    <t>24.03.2021 13:16:45</t>
  </si>
  <si>
    <t>24.03.2021 14:51:24</t>
  </si>
  <si>
    <t>AŞAĞIBEY-1 35-16-M00114_47483387_56396083_56396083</t>
  </si>
  <si>
    <t>24.03.2021 13:17:00</t>
  </si>
  <si>
    <t>24.03.2021 15:15:14</t>
  </si>
  <si>
    <t>24.03.2021 13:18:05</t>
  </si>
  <si>
    <t>24.03.2021 13:42:10</t>
  </si>
  <si>
    <t>KARADOĞAN DİKİLİ TAŞ TR-5 35-15-L00387_B_56406009_56406009</t>
  </si>
  <si>
    <t>24.03.2021 13:18:18</t>
  </si>
  <si>
    <t>24.03.2021 16:18:14</t>
  </si>
  <si>
    <t>SARUHANLI TR-6 45-80-M00006_43056142_56386137_56386137</t>
  </si>
  <si>
    <t>24.03.2021 13:21:02</t>
  </si>
  <si>
    <t>24.03.2021 14:31:32</t>
  </si>
  <si>
    <t>M-563 35-17-M00563_950313267_950313267</t>
  </si>
  <si>
    <t>24.03.2021 13:24:33</t>
  </si>
  <si>
    <t>24.03.2021 18:40:13</t>
  </si>
  <si>
    <t>K-39 35-01-K00039_911520945_911520945</t>
  </si>
  <si>
    <t>24.03.2021 13:25:57</t>
  </si>
  <si>
    <t>24.03.2021 19:01:17</t>
  </si>
  <si>
    <t>TR-1-5/6 35-20-L00064_955204378_955204378</t>
  </si>
  <si>
    <t>24.03.2021 13:26:08</t>
  </si>
  <si>
    <t>24.03.2021 16:36:42</t>
  </si>
  <si>
    <t>M-2125 35-03-M02125_912546450_912546450</t>
  </si>
  <si>
    <t>24.03.2021 13:34:26</t>
  </si>
  <si>
    <t>24.03.2021 19:22:21</t>
  </si>
  <si>
    <t>TR-2/11 45-72-L00011_956477036_956477036</t>
  </si>
  <si>
    <t>24.03.2021 13:38:12</t>
  </si>
  <si>
    <t>24.03.2021 18:56:02</t>
  </si>
  <si>
    <t>GÖKÇEN İM 35-29-A00004_KAZANLI L07_2329151</t>
  </si>
  <si>
    <t>24.03.2021 15:01:31</t>
  </si>
  <si>
    <t>L-317 BAHÇELİEVLER-1 35-18-L00317_6411636_56356517_56356517</t>
  </si>
  <si>
    <t>24.03.2021 13:44:00</t>
  </si>
  <si>
    <t>24.03.2021 14:43:00</t>
  </si>
  <si>
    <t>M-30 35-02-M00030_M-454 M08_2121890</t>
  </si>
  <si>
    <t>24.03.2021 13:45:42</t>
  </si>
  <si>
    <t>24.03.2021 13:59:46</t>
  </si>
  <si>
    <t>24.03.2021 13:46:45</t>
  </si>
  <si>
    <t>24.03.2021 13:47:29</t>
  </si>
  <si>
    <t>TR-55 45-77-L00055_TR-57 L01_2109262</t>
  </si>
  <si>
    <t>24.03.2021 13:53:00</t>
  </si>
  <si>
    <t>24.03.2021 16:11:00</t>
  </si>
  <si>
    <t>TR-52 35-30-L00052_35-30-L00052_72042112</t>
  </si>
  <si>
    <t>24.03.2021 14:01:10</t>
  </si>
  <si>
    <t>24.03.2021 15:36:42</t>
  </si>
  <si>
    <t>ESKİCİLER TR-1 45-75-M00311_45-75-M00311_2373270</t>
  </si>
  <si>
    <t>24.03.2021 14:10:55</t>
  </si>
  <si>
    <t>24.03.2021 17:04:09</t>
  </si>
  <si>
    <t>L-233 AKARCA KÖK 35-14-L00233_L-47 DENİZKENT SİTESİ L02_72202702</t>
  </si>
  <si>
    <t>24.03.2021 14:13:18</t>
  </si>
  <si>
    <t>24.03.2021 14:32:43</t>
  </si>
  <si>
    <t>TR-78/1 45-83-L00305_955139995_955139995</t>
  </si>
  <si>
    <t>24.03.2021 14:15:18</t>
  </si>
  <si>
    <t>24.03.2021 15:51:38</t>
  </si>
  <si>
    <t>URGANLI TR-4 45-83-M00554_955173148_955173148</t>
  </si>
  <si>
    <t>24.03.2021 14:19:54</t>
  </si>
  <si>
    <t>24.03.2021 17:45:52</t>
  </si>
  <si>
    <t>KARABÖRGLÜ TR-2 45-72-L00175_B_56394336_56394336</t>
  </si>
  <si>
    <t>24.03.2021 14:30:04</t>
  </si>
  <si>
    <t>24.03.2021 17:00:32</t>
  </si>
  <si>
    <t>TR-84 35-19-L00084_10630997_56392425_56392425</t>
  </si>
  <si>
    <t>24.03.2021 14:36:59</t>
  </si>
  <si>
    <t>24.03.2021 16:54:24</t>
  </si>
  <si>
    <t>YENİ ŞAKRAN TR-1 35-17-M00201__72371900_72371900</t>
  </si>
  <si>
    <t>24.03.2021 14:38:09</t>
  </si>
  <si>
    <t>24.03.2021 15:25:01</t>
  </si>
  <si>
    <t>HAMZABEYLİ TR-5 45-71-M01786_B_56391985_56391985</t>
  </si>
  <si>
    <t>24.03.2021 14:42:58</t>
  </si>
  <si>
    <t>24.03.2021 20:08:44</t>
  </si>
  <si>
    <t>BADINCA TR-4 45-73-M00382_A_56397497_56397497</t>
  </si>
  <si>
    <t>24.03.2021 14:43:43</t>
  </si>
  <si>
    <t>24.03.2021 17:09:56</t>
  </si>
  <si>
    <t>KAYMAKÇI İM 35-15-A00004_EMİRLİOVA L07_2333299</t>
  </si>
  <si>
    <t>24.03.2021 14:43:47</t>
  </si>
  <si>
    <t>24.03.2021 16:49:25</t>
  </si>
  <si>
    <t>DM-6/10 35-26-M00659_DM-7/26 M04_65949059</t>
  </si>
  <si>
    <t>24.03.2021 14:44:08</t>
  </si>
  <si>
    <t>24.03.2021 16:32:38</t>
  </si>
  <si>
    <t>İKİZTEPE KÖK 45-78-M00258_HatBaşıAyırıcı_53139444 M03_53139444</t>
  </si>
  <si>
    <t>24.03.2021 14:46:47</t>
  </si>
  <si>
    <t>24.03.2021 19:47:04</t>
  </si>
  <si>
    <t>K-692 35-04-K00692_911962942_911962942</t>
  </si>
  <si>
    <t>24.03.2021 14:49:31</t>
  </si>
  <si>
    <t>24.03.2021 17:09:14</t>
  </si>
  <si>
    <t>24.03.2021 17:56:12</t>
  </si>
  <si>
    <t>24.03.2021 14:50:43</t>
  </si>
  <si>
    <t>24.03.2021 16:36:17</t>
  </si>
  <si>
    <t>K-4197 35-02-K04197_93560965_93560965</t>
  </si>
  <si>
    <t>24.03.2021 14:58:42</t>
  </si>
  <si>
    <t>24.03.2021 17:42:14</t>
  </si>
  <si>
    <t>K-687 35-01-K00687_35-01-K00687_2375809</t>
  </si>
  <si>
    <t>24.03.2021 15:01:50</t>
  </si>
  <si>
    <t>24.03.2021 19:18:37</t>
  </si>
  <si>
    <t>VELİLER KÖK 35-31-L00116_SAÇLI TR-1 L01_2337020</t>
  </si>
  <si>
    <t>24.03.2021 15:09:23</t>
  </si>
  <si>
    <t>24.03.2021 19:18:32</t>
  </si>
  <si>
    <t>FAHRİ AKYÜZ SULAMA GRUBU TR 35-27-M00524_912471648_912471648</t>
  </si>
  <si>
    <t>24.03.2021 15:12:21</t>
  </si>
  <si>
    <t>24.03.2021 17:25:27</t>
  </si>
  <si>
    <t>EŞREFPAŞA İM 35-01-A00002_YAĞHANELER M12_2045236</t>
  </si>
  <si>
    <t>24.03.2021 15:13:20</t>
  </si>
  <si>
    <t>24.03.2021 15:48:23</t>
  </si>
  <si>
    <t>24.03.2021 15:14:21</t>
  </si>
  <si>
    <t>24.03.2021 17:20:45</t>
  </si>
  <si>
    <t>GÖKÇEN İM 35-29-A00004_SARILAR L08_2106420</t>
  </si>
  <si>
    <t>24.03.2021 15:14:41</t>
  </si>
  <si>
    <t>24.03.2021 15:15:11</t>
  </si>
  <si>
    <t>ÇOBANKÖY KÖK 35-29-L00066_EĞRİDERE FİDERİ L04_72212417</t>
  </si>
  <si>
    <t>24.03.2021 15:16:41</t>
  </si>
  <si>
    <t>24.03.2021 16:09:00</t>
  </si>
  <si>
    <t>SÜTÇÜLER TR-1 35-27-M00408_C_56356194_56356194</t>
  </si>
  <si>
    <t>24.03.2021 15:18:29</t>
  </si>
  <si>
    <t>24.03.2021 18:49:12</t>
  </si>
  <si>
    <t>HALİL TAŞPINAR VE ARK. T-SULAMA GRB. 35-13-L00092_DIREK TIPI TRAFO HUCRESI H01_2042168</t>
  </si>
  <si>
    <t>24.03.2021 15:19:35</t>
  </si>
  <si>
    <t>24.03.2021 15:58:38</t>
  </si>
  <si>
    <t>24.03.2021 15:26:28</t>
  </si>
  <si>
    <t>24.03.2021 18:29:59</t>
  </si>
  <si>
    <t>TR-52 35-30-L00052_D_56397946_56397946</t>
  </si>
  <si>
    <t>24.03.2021 15:28:28</t>
  </si>
  <si>
    <t>24.03.2021 16:59:27</t>
  </si>
  <si>
    <t>24.03.2021 15:32:00</t>
  </si>
  <si>
    <t>24.03.2021 16:07:59</t>
  </si>
  <si>
    <t>24.03.2021 15:41:11</t>
  </si>
  <si>
    <t>24.03.2021 17:32:55</t>
  </si>
  <si>
    <t>CUMHURİYET KÖK 35-29-L00057_KAZANLI KÖK L05_2099848</t>
  </si>
  <si>
    <t>24.03.2021 15:42:26</t>
  </si>
  <si>
    <t>24.03.2021 17:11:50</t>
  </si>
  <si>
    <t>K-1654 35-07-K01654_97537467_97537467</t>
  </si>
  <si>
    <t>24.03.2021 15:44:00</t>
  </si>
  <si>
    <t>24.03.2021 18:22:16</t>
  </si>
  <si>
    <t>M-1770 35-01-M01770_M-1507 M01_2065582</t>
  </si>
  <si>
    <t>24.03.2021 15:49:03</t>
  </si>
  <si>
    <t>24.03.2021 15:59:13</t>
  </si>
  <si>
    <t>24.03.2021 15:50:09</t>
  </si>
  <si>
    <t>24.03.2021 16:31:00</t>
  </si>
  <si>
    <t>ARMUTLU DM-02/TR-25 35-27-L00415_A_56364921_56364921</t>
  </si>
  <si>
    <t>24.03.2021 15:51:16</t>
  </si>
  <si>
    <t>24.03.2021 18:57:40</t>
  </si>
  <si>
    <t>K-3955 35-01-K03955_913046098_913046098</t>
  </si>
  <si>
    <t>24.03.2021 15:57:00</t>
  </si>
  <si>
    <t>24.03.2021 16:26:16</t>
  </si>
  <si>
    <t>L-275 35-18-L00275_11513144 l1b_5952765</t>
  </si>
  <si>
    <t>24.03.2021 15:57:57</t>
  </si>
  <si>
    <t>24.03.2021 20:40:11</t>
  </si>
  <si>
    <t>M-1507 35-01-M01507_M-1407 M01_2113908</t>
  </si>
  <si>
    <t>24.03.2021 16:00:20</t>
  </si>
  <si>
    <t>24.03.2021 16:17:44</t>
  </si>
  <si>
    <t>ALLAHDİYEN TR-1 45-78-L00279_95000472482_95000472482</t>
  </si>
  <si>
    <t>24.03.2021 16:03:57</t>
  </si>
  <si>
    <t>24.03.2021 19:53:25</t>
  </si>
  <si>
    <t>24.03.2021 16:07:08</t>
  </si>
  <si>
    <t>24.03.2021 16:56:36</t>
  </si>
  <si>
    <t>TAHTALI TM 35-22-A00001_ARITMA-2 M17_2056000</t>
  </si>
  <si>
    <t>24.03.2021 16:08:11</t>
  </si>
  <si>
    <t>24.03.2021 16:44:48</t>
  </si>
  <si>
    <t>ALAŞEHİR TR-87 45-73-M00087_B_56404021_56404021</t>
  </si>
  <si>
    <t>24.03.2021 16:08:45</t>
  </si>
  <si>
    <t>24.03.2021 17:58:28</t>
  </si>
  <si>
    <t>BÜYÜKKEMERDERE TR-2 35-29-L00302_950319620_950319620</t>
  </si>
  <si>
    <t>24.03.2021 16:10:18</t>
  </si>
  <si>
    <t>24.03.2021 18:20:09</t>
  </si>
  <si>
    <t>24.03.2021 16:14:05</t>
  </si>
  <si>
    <t>24.03.2021 23:13:07</t>
  </si>
  <si>
    <t>M-30 35-02-M00030_99892232_99892232</t>
  </si>
  <si>
    <t>24.03.2021 16:20:45</t>
  </si>
  <si>
    <t>24.03.2021 17:44:47</t>
  </si>
  <si>
    <t>HORZUM ALAYAKA DEDEKAVAK TR-2 45-73-M00292_C_56389767_56389767</t>
  </si>
  <si>
    <t>24.03.2021 16:22:59</t>
  </si>
  <si>
    <t>24.03.2021 19:28:55</t>
  </si>
  <si>
    <t>TR-93 35-15-M00093_DAĞITIM TRAFO TR-93 M03_66588817</t>
  </si>
  <si>
    <t>24.03.2021 16:23:44</t>
  </si>
  <si>
    <t>24.03.2021 17:47:26</t>
  </si>
  <si>
    <t>SARIGÖL TR-43 45-79-M00043_945556272_945556272</t>
  </si>
  <si>
    <t>24.03.2021 16:27:17</t>
  </si>
  <si>
    <t>24.03.2021 17:06:55</t>
  </si>
  <si>
    <t>K-3195 35-03-K03195_C_56367311_56367311</t>
  </si>
  <si>
    <t>24.03.2021 16:27:26</t>
  </si>
  <si>
    <t>24.03.2021 18:55:52</t>
  </si>
  <si>
    <t>DM-2/38 ÜÇPINARLAR 35-26-M00849_956627313_956627313</t>
  </si>
  <si>
    <t>24.03.2021 16:30:13</t>
  </si>
  <si>
    <t>24.03.2021 18:21:11</t>
  </si>
  <si>
    <t>24.03.2021 16:34:00</t>
  </si>
  <si>
    <t>24.03.2021 17:20:27</t>
  </si>
  <si>
    <t>24.03.2021 16:36:58</t>
  </si>
  <si>
    <t>24.03.2021 18:01:43</t>
  </si>
  <si>
    <t>K-693 35-02-K00693_F f3b_5842336</t>
  </si>
  <si>
    <t>24.03.2021 16:37:35</t>
  </si>
  <si>
    <t>24.03.2021 18:53:57</t>
  </si>
  <si>
    <t>24.03.2021 16:38:28</t>
  </si>
  <si>
    <t>24.03.2021 17:11:48</t>
  </si>
  <si>
    <t>ARIKBAŞI TR-1 35-20-L00218_955203982_955203982</t>
  </si>
  <si>
    <t>24.03.2021 16:39:41</t>
  </si>
  <si>
    <t>24.03.2021 18:26:29</t>
  </si>
  <si>
    <t>M-444 35-03-M00444_961070536_961070536</t>
  </si>
  <si>
    <t>24.03.2021 16:42:00</t>
  </si>
  <si>
    <t>24.03.2021 19:21:35</t>
  </si>
  <si>
    <t>TR-1-3/2 ESKİ ARIZA KABİN 35-20-L00017_955198526_955198526</t>
  </si>
  <si>
    <t>24.03.2021 16:44:01</t>
  </si>
  <si>
    <t>24.03.2021 17:35:03</t>
  </si>
  <si>
    <t>OSMANCIK TR-1 45-83-L00243_955158280_955158280</t>
  </si>
  <si>
    <t>24.03.2021 16:47:44</t>
  </si>
  <si>
    <t>24.03.2021 19:34:36</t>
  </si>
  <si>
    <t>ALAŞEHİR TR-87 45-73-M00087_45-73-M00087_2351886</t>
  </si>
  <si>
    <t>24.03.2021 16:51:58</t>
  </si>
  <si>
    <t>24.03.2021 18:10:11</t>
  </si>
  <si>
    <t>MURADİYE TR-1 İSTASYON KABİN 45-71-M00192_965844882_965844882</t>
  </si>
  <si>
    <t>24.03.2021 16:54:10</t>
  </si>
  <si>
    <t>24.03.2021 17:41:11</t>
  </si>
  <si>
    <t>24.03.2021 16:56:58</t>
  </si>
  <si>
    <t>24.03.2021 21:16:17</t>
  </si>
  <si>
    <t>K-81 35-01-K00081_97452110_97452110</t>
  </si>
  <si>
    <t>24.03.2021 16:58:21</t>
  </si>
  <si>
    <t>24.03.2021 17:58:06</t>
  </si>
  <si>
    <t>M-50 DOĞANKENT SİTESİ 35-14-M00050_956645128_956645128</t>
  </si>
  <si>
    <t>24.03.2021 17:02:42</t>
  </si>
  <si>
    <t>24.03.2021 21:25:47</t>
  </si>
  <si>
    <t>BAĞARASI TR-6 35-23-M00122_950423580_950423580</t>
  </si>
  <si>
    <t>24.03.2021 17:05:00</t>
  </si>
  <si>
    <t>24.03.2021 19:04:58</t>
  </si>
  <si>
    <t>K-4473 35-01-K04473_35-01-K04473_65798040</t>
  </si>
  <si>
    <t>24.03.2021 17:09:18</t>
  </si>
  <si>
    <t>24.03.2021 17:57:29</t>
  </si>
  <si>
    <t>ÖDEMİŞ İM 35-15-A00001_ÇAPUTÇU M16_2309747</t>
  </si>
  <si>
    <t>24.03.2021 17:27:00</t>
  </si>
  <si>
    <t>24.03.2021 17:42:00</t>
  </si>
  <si>
    <t>DUMANLAR KÖK 45-81-M00044_DUMANLAR M03_72038346</t>
  </si>
  <si>
    <t>24.03.2021 17:27:48</t>
  </si>
  <si>
    <t>24.03.2021 18:17:27</t>
  </si>
  <si>
    <t>M-2465 35-09-M02465_97831438_97831438</t>
  </si>
  <si>
    <t>24.03.2021 17:29:00</t>
  </si>
  <si>
    <t>24.03.2021 18:02:05</t>
  </si>
  <si>
    <t>TR-84 35-19-L00084_956684420_956684420</t>
  </si>
  <si>
    <t>24.03.2021 17:31:39</t>
  </si>
  <si>
    <t>24.03.2021 20:00:10</t>
  </si>
  <si>
    <t>DM-2/3 ESKİ ANIT YANI 35-18-L00581_950453818_950453818</t>
  </si>
  <si>
    <t>24.03.2021 17:36:01</t>
  </si>
  <si>
    <t>24.03.2021 18:59:04</t>
  </si>
  <si>
    <t>TR-79 35-17-M00079__56389502_56389502</t>
  </si>
  <si>
    <t>24.03.2021 17:36:46</t>
  </si>
  <si>
    <t>24.03.2021 17:57:36</t>
  </si>
  <si>
    <t>TR-31(M-731) 35-30-M00731_955297051_955297051</t>
  </si>
  <si>
    <t>24.03.2021 17:43:13</t>
  </si>
  <si>
    <t>24.03.2021 18:31:46</t>
  </si>
  <si>
    <t>GÜZELYURT MAH. TR-1 45-74-M00232_B_56352079_56352079</t>
  </si>
  <si>
    <t>24.03.2021 17:43:50</t>
  </si>
  <si>
    <t>24.03.2021 20:10:50</t>
  </si>
  <si>
    <t>L-117 OVACIK 35-18-L00117_C_56375015_56375015</t>
  </si>
  <si>
    <t>24.03.2021 17:43:59</t>
  </si>
  <si>
    <t>24.03.2021 20:29:54</t>
  </si>
  <si>
    <t>DM08/TR18 45-73-M00001_945679444_945679444</t>
  </si>
  <si>
    <t>24.03.2021 17:53:00</t>
  </si>
  <si>
    <t>24.03.2021 19:27:15</t>
  </si>
  <si>
    <t>24.03.2021 19:25:47</t>
  </si>
  <si>
    <t>TR-60 35-26-M00060_956624831_956624831</t>
  </si>
  <si>
    <t>24.03.2021 18:03:02</t>
  </si>
  <si>
    <t>24.03.2021 19:05:32</t>
  </si>
  <si>
    <t>TR-2/53 45-72-L00053_45-72-L00053_2373706</t>
  </si>
  <si>
    <t>24.03.2021 18:03:48</t>
  </si>
  <si>
    <t>24.03.2021 21:34:15</t>
  </si>
  <si>
    <t>OĞLANANASI TR-10 35-22-M00263_DIREK TIPI TRAFO HUCRESI H01_2112510</t>
  </si>
  <si>
    <t>24.03.2021 18:09:32</t>
  </si>
  <si>
    <t>24.03.2021 20:22:01</t>
  </si>
  <si>
    <t>ZEYTİNOVA TR-3 35-20-L00309_955202905_955202905</t>
  </si>
  <si>
    <t>24.03.2021 18:11:30</t>
  </si>
  <si>
    <t>24.03.2021 19:45:19</t>
  </si>
  <si>
    <t>K-3613 35-01-K03613_911412961_911412961</t>
  </si>
  <si>
    <t>24.03.2021 18:17:31</t>
  </si>
  <si>
    <t>24.03.2021 20:25:14</t>
  </si>
  <si>
    <t>24.03.2021 18:18:17</t>
  </si>
  <si>
    <t>24.03.2021 21:06:00</t>
  </si>
  <si>
    <t>RAHMANLAR TR-2 45-81-M00109_945622349_945622349</t>
  </si>
  <si>
    <t>24.03.2021 18:23:00</t>
  </si>
  <si>
    <t>24.03.2021 19:08:12</t>
  </si>
  <si>
    <t>ÇANAKÇI TR-1 45-79-M00187_945564906_945564906</t>
  </si>
  <si>
    <t>24.03.2021 18:28:31</t>
  </si>
  <si>
    <t>24.03.2021 19:36:34</t>
  </si>
  <si>
    <t>EFENDİLİ ESENYURT TR-1 45-75-M00184_A_56386291_56386291</t>
  </si>
  <si>
    <t>24.03.2021 18:31:40</t>
  </si>
  <si>
    <t>24.03.2021 19:39:39</t>
  </si>
  <si>
    <t>BAĞARASI TR-1 35-23-M00170_A_65513641_65513641</t>
  </si>
  <si>
    <t>24.03.2021 18:34:00</t>
  </si>
  <si>
    <t>24.03.2021 19:09:42</t>
  </si>
  <si>
    <t>TR-1/13 45-72-M00013_DAĞITIM TRAFOSU TR-1/13 M06_2330274</t>
  </si>
  <si>
    <t>24.03.2021 18:36:44</t>
  </si>
  <si>
    <t>24.03.2021 20:10:45</t>
  </si>
  <si>
    <t>KALEMKÖY TR-1 35-24-M00087_DIREK TIPI TRAFO HUCRESI H01_2034379</t>
  </si>
  <si>
    <t>24.03.2021 18:39:20</t>
  </si>
  <si>
    <t>24.03.2021 20:05:44</t>
  </si>
  <si>
    <t>24.03.2021 18:39:42</t>
  </si>
  <si>
    <t>24.03.2021 22:42:11</t>
  </si>
  <si>
    <t>TİRE SANAYİ TR-3 35-29-L00020_48352073_56361429_56361429</t>
  </si>
  <si>
    <t>24.03.2021 18:48:47</t>
  </si>
  <si>
    <t>24.03.2021 20:05:49</t>
  </si>
  <si>
    <t>TR-2/11-A 45-83-L00156_C_56388613_56388613</t>
  </si>
  <si>
    <t>24.03.2021 18:56:00</t>
  </si>
  <si>
    <t>24.03.2021 20:04:45</t>
  </si>
  <si>
    <t>24.03.2021 18:57:50</t>
  </si>
  <si>
    <t>24.03.2021 19:09:45</t>
  </si>
  <si>
    <t>ŞEYHDAVUTLAR TR-1 45-79-M00123_A_56381981_56381981</t>
  </si>
  <si>
    <t>24.03.2021 19:01:33</t>
  </si>
  <si>
    <t>24.03.2021 20:49:43</t>
  </si>
  <si>
    <t>TR-1-3/1 35-20-L00014_955209845_955209845</t>
  </si>
  <si>
    <t>24.03.2021 19:07:20</t>
  </si>
  <si>
    <t>24.03.2021 21:15:26</t>
  </si>
  <si>
    <t>DERBENT İM-DM 45-83-A00004_HatBaşıAyırıcı_53137036 M12_53137036</t>
  </si>
  <si>
    <t>24.03.2021 19:13:50</t>
  </si>
  <si>
    <t>24.03.2021 20:32:14</t>
  </si>
  <si>
    <t>M-2818 35-01-M02818_911725171_911725171</t>
  </si>
  <si>
    <t>24.03.2021 19:30:55</t>
  </si>
  <si>
    <t>24.03.2021 21:17:32</t>
  </si>
  <si>
    <t>K-3716 35-01-K03716_911356489_911356489</t>
  </si>
  <si>
    <t>24.03.2021 19:41:04</t>
  </si>
  <si>
    <t>24.03.2021 22:25:14</t>
  </si>
  <si>
    <t>SELENDİ DM 45-81-M00001_HatBaşıAyırıcı_53135188 M14_53135188</t>
  </si>
  <si>
    <t>24.03.2021 19:41:18</t>
  </si>
  <si>
    <t>24.03.2021 22:01:18</t>
  </si>
  <si>
    <t>HASAN YILDIRIM SULAMA GRUBU 2 TR 35-27-M00264_C_56356228_56356228</t>
  </si>
  <si>
    <t>24.03.2021 19:45:22</t>
  </si>
  <si>
    <t>24.03.2021 21:14:44</t>
  </si>
  <si>
    <t>KINIK ORGANİZE DM 35-24-M00208_KOCAÖMERLİ KÖYLER M03_72108279</t>
  </si>
  <si>
    <t>24.03.2021 19:48:21</t>
  </si>
  <si>
    <t>24.03.2021 20:09:55</t>
  </si>
  <si>
    <t>M-2896(YATIRIM REZERVE) 35-01-M02896_D_56374989_56374989</t>
  </si>
  <si>
    <t>24.03.2021 19:52:26</t>
  </si>
  <si>
    <t>24.03.2021 21:30:28</t>
  </si>
  <si>
    <t>İLKKURŞUN MERKEZ TR-1 35-15-L00489_950382055_950382055</t>
  </si>
  <si>
    <t>24.03.2021 19:56:20</t>
  </si>
  <si>
    <t>24.03.2021 21:42:06</t>
  </si>
  <si>
    <t>M-1814 KISIK DM-1 35-22-M00095_SULAMA M15_72099859</t>
  </si>
  <si>
    <t>24.03.2021 19:59:49</t>
  </si>
  <si>
    <t>24.03.2021 20:23:58</t>
  </si>
  <si>
    <t>24.03.2021 20:00:44</t>
  </si>
  <si>
    <t>24.03.2021 21:18:58</t>
  </si>
  <si>
    <t>TR-114 35-26-M00114_956633392_956633392</t>
  </si>
  <si>
    <t>24.03.2021 20:14:04</t>
  </si>
  <si>
    <t>24.03.2021 21:05:30</t>
  </si>
  <si>
    <t>24.03.2021 20:31:03</t>
  </si>
  <si>
    <t>24.03.2021 23:30:39</t>
  </si>
  <si>
    <t>DM-20/08 45-71-M00419_D D01_60600250</t>
  </si>
  <si>
    <t>24.03.2021 20:47:43</t>
  </si>
  <si>
    <t>25.03.2021 00:09:25</t>
  </si>
  <si>
    <t>24.03.2021 20:59:29</t>
  </si>
  <si>
    <t>24.03.2021 20:59:59</t>
  </si>
  <si>
    <t>VODAFONE TELEKOM A.Ş. ÖZEL TR 45-74-M00296Ö_DIREK TIPI TRAFO HUCRESI H01_2087286</t>
  </si>
  <si>
    <t>24.03.2021 21:03:00</t>
  </si>
  <si>
    <t>24.03.2021 22:35:53</t>
  </si>
  <si>
    <t>EŞEN MAHALLESİ TR-1 35-22-M00225_35-22-M00225_2372412</t>
  </si>
  <si>
    <t>24.03.2021 21:11:32</t>
  </si>
  <si>
    <t>24.03.2021 23:28:26</t>
  </si>
  <si>
    <t>24.03.2021 21:23:13</t>
  </si>
  <si>
    <t>24.03.2021 22:46:06</t>
  </si>
  <si>
    <t>KARAKURT KÖK 45-76-M00049_KARAKURT M02_72213484</t>
  </si>
  <si>
    <t>24.03.2021 21:27:59</t>
  </si>
  <si>
    <t>25.03.2021 01:43:36</t>
  </si>
  <si>
    <t>ÇAYLI TR-11 35-15-L00196_A_56367904_56367904</t>
  </si>
  <si>
    <t>24.03.2021 21:29:00</t>
  </si>
  <si>
    <t>24.03.2021 22:41:47</t>
  </si>
  <si>
    <t>24.03.2021 21:36:09</t>
  </si>
  <si>
    <t>25.03.2021 02:44:47</t>
  </si>
  <si>
    <t>MADEN KÖK 45-83-M00128_MADEN M05_47316674</t>
  </si>
  <si>
    <t>24.03.2021 21:38:50</t>
  </si>
  <si>
    <t>24.03.2021 23:39:50</t>
  </si>
  <si>
    <t>L-96 35-18-L00096_6347564_56377859_56377859</t>
  </si>
  <si>
    <t>24.03.2021 22:03:33</t>
  </si>
  <si>
    <t>25.03.2021 00:02:22</t>
  </si>
  <si>
    <t>24.03.2021 22:17:21</t>
  </si>
  <si>
    <t>24.03.2021 23:11:34</t>
  </si>
  <si>
    <t>24.03.2021 22:21:57</t>
  </si>
  <si>
    <t>25.03.2021 08:03:30</t>
  </si>
  <si>
    <t>SÜLEYMANLI KÖK 45-72-L00299_SÜLEYMANLI KUZEY SOL ÇIKIŞI BELEDİYE L05_2105419</t>
  </si>
  <si>
    <t>24.03.2021 22:27:49</t>
  </si>
  <si>
    <t>24.03.2021 23:03:00</t>
  </si>
  <si>
    <t>KARABURUN TR-14 35-21-L00003_C C1_5771718</t>
  </si>
  <si>
    <t>24.03.2021 22:39:00</t>
  </si>
  <si>
    <t>25.03.2021 00:17:23</t>
  </si>
  <si>
    <t>AHMET EVİŞ VE ARK. SULAMA GRB. 45-84-L00041_45-84-L00041_2360399</t>
  </si>
  <si>
    <t>24.03.2021 22:42:12</t>
  </si>
  <si>
    <t>24.03.2021 23:27:39</t>
  </si>
  <si>
    <t>DEVELİ TR-5 35-22-M00287_DIREK TIPI TRAFO HUCRESI H01_2046531</t>
  </si>
  <si>
    <t>24.03.2021 23:23:03</t>
  </si>
  <si>
    <t>25.03.2021 00:37:36</t>
  </si>
  <si>
    <t>KARŞIYAKA GIS TM 35-04-A00002_Karşıyaka-5 K05_2310432</t>
  </si>
  <si>
    <t>25.03.2021 01:52:00</t>
  </si>
  <si>
    <t>25.03.2021 02:36:09</t>
  </si>
  <si>
    <t>TR-57 45-77-L00057_TR-60 L03_72219495</t>
  </si>
  <si>
    <t>25.03.2021 02:01:19</t>
  </si>
  <si>
    <t>25.03.2021 02:14:34</t>
  </si>
  <si>
    <t>25.03.2021 02:09:01</t>
  </si>
  <si>
    <t>25.03.2021 02:20:05</t>
  </si>
  <si>
    <t>25.03.2021 02:10:46</t>
  </si>
  <si>
    <t>25.03.2021 04:56:15</t>
  </si>
  <si>
    <t>L-221 35-18-L00221_49975989_56372721_56372721</t>
  </si>
  <si>
    <t>25.03.2021 02:24:34</t>
  </si>
  <si>
    <t>25.03.2021 03:09:25</t>
  </si>
  <si>
    <t>K-3209 35-03-K03209_B_56366045_56366045</t>
  </si>
  <si>
    <t>25.03.2021 02:25:59</t>
  </si>
  <si>
    <t>25.03.2021 04:21:02</t>
  </si>
  <si>
    <t>DM-5/TR-12 45-72-M00619_915767986_915767986</t>
  </si>
  <si>
    <t>25.03.2021 02:39:31</t>
  </si>
  <si>
    <t>25.03.2021 03:36:28</t>
  </si>
  <si>
    <t>25.03.2021 03:28:49</t>
  </si>
  <si>
    <t>25.03.2021 05:00:18</t>
  </si>
  <si>
    <t>TR- 17 45-74-M00017_A A1_47702770</t>
  </si>
  <si>
    <t>25.03.2021 04:06:49</t>
  </si>
  <si>
    <t>25.03.2021 06:19:45</t>
  </si>
  <si>
    <t>TURGUTLU İM 45-83-A00001_TRF-B L16_42295542</t>
  </si>
  <si>
    <t>25.03.2021 06:05:29</t>
  </si>
  <si>
    <t>25.03.2021 06:24:00</t>
  </si>
  <si>
    <t>25.03.2021 06:18:27</t>
  </si>
  <si>
    <t>25.03.2021 07:26:17</t>
  </si>
  <si>
    <t>SÜLEYMANLI KÖK 35-28-M00606_HatBaşıAyırıcı_53133610 M11_53133610</t>
  </si>
  <si>
    <t>25.03.2021 06:44:51</t>
  </si>
  <si>
    <t>25.03.2021 07:45:21</t>
  </si>
  <si>
    <t>CABBAR DM 45-73-M00100_KEMALİYE-1 ÇIKIŞ M09_2058104</t>
  </si>
  <si>
    <t>25.03.2021 06:55:44</t>
  </si>
  <si>
    <t>25.03.2021 07:08:18</t>
  </si>
  <si>
    <t>TR-106 35-26-M00106_956613894_956613894</t>
  </si>
  <si>
    <t>25.03.2021 06:59:15</t>
  </si>
  <si>
    <t>25.03.2021 09:29:45</t>
  </si>
  <si>
    <t>CUMHURİYET KÖK 35-29-L00057_KIZILCAAVLU KÖK L02_2096549</t>
  </si>
  <si>
    <t>25.03.2021 07:21:39</t>
  </si>
  <si>
    <t>25.03.2021 07:22:12</t>
  </si>
  <si>
    <t>25.03.2021 07:23:16</t>
  </si>
  <si>
    <t>25.03.2021 08:54:19</t>
  </si>
  <si>
    <t>25.03.2021 07:33:10</t>
  </si>
  <si>
    <t>25.03.2021 10:43:35</t>
  </si>
  <si>
    <t>25.03.2021 07:37:12</t>
  </si>
  <si>
    <t>25.03.2021 07:47:45</t>
  </si>
  <si>
    <t>TURGUTLU İM 45-83-A00001_ŞEHİR-4 L15_42295729</t>
  </si>
  <si>
    <t>25.03.2021 08:08:49</t>
  </si>
  <si>
    <t>25.03.2021 08:17:00</t>
  </si>
  <si>
    <t>K-573 35-01-K00573_910751411_910751411</t>
  </si>
  <si>
    <t>25.03.2021 08:12:34</t>
  </si>
  <si>
    <t>25.03.2021 11:33:16</t>
  </si>
  <si>
    <t>YENİKÖY TR-2 45-71-M01045_45-71-M01045_2362856</t>
  </si>
  <si>
    <t>25.03.2021 09:25:28</t>
  </si>
  <si>
    <t>GÜVELİ TR-1 45-74-M00233_45-74-M00233_2357736</t>
  </si>
  <si>
    <t>25.03.2021 08:23:35</t>
  </si>
  <si>
    <t>25.03.2021 13:08:19</t>
  </si>
  <si>
    <t>KARABURUN TR-1/15 35-21-L00019_953359891_953359891</t>
  </si>
  <si>
    <t>25.03.2021 08:24:17</t>
  </si>
  <si>
    <t>25.03.2021 12:40:52</t>
  </si>
  <si>
    <t>L-3 TEKEL 35-18-L00003_950436394_950436394</t>
  </si>
  <si>
    <t>25.03.2021 08:28:19</t>
  </si>
  <si>
    <t>25.03.2021 11:13:53</t>
  </si>
  <si>
    <t>25.03.2021 08:30:42</t>
  </si>
  <si>
    <t>25.03.2021 09:03:00</t>
  </si>
  <si>
    <t>K-1249 35-04-K01249_99793103_99793103</t>
  </si>
  <si>
    <t>25.03.2021 08:52:01</t>
  </si>
  <si>
    <t>25.03.2021 10:46:08</t>
  </si>
  <si>
    <t>TR-124 35-16-L00124_TR-123 L01_72037761</t>
  </si>
  <si>
    <t>25.03.2021 08:58:39</t>
  </si>
  <si>
    <t>25.03.2021 09:57:24</t>
  </si>
  <si>
    <t>BAŞIBÜYÜK KÖK 45-77-L00158_HatBaşıAyırıcı_76441434 L04_76441434</t>
  </si>
  <si>
    <t>25.03.2021 09:01:19</t>
  </si>
  <si>
    <t>25.03.2021 16:04:10</t>
  </si>
  <si>
    <t>25.03.2021 09:03:06</t>
  </si>
  <si>
    <t>25.03.2021 16:33:30</t>
  </si>
  <si>
    <t>BOYALI ÇAYBAŞI TR-1 45-75-M00267_C_56390903_56390903</t>
  </si>
  <si>
    <t>25.03.2021 09:04:00</t>
  </si>
  <si>
    <t>25.03.2021 14:59:54</t>
  </si>
  <si>
    <t>K-907 35-04-K00907_TRF-2 K04_2078741</t>
  </si>
  <si>
    <t>25.03.2021 09:04:53</t>
  </si>
  <si>
    <t>25.03.2021 11:11:45</t>
  </si>
  <si>
    <t>KAHRAMANDERE İM 35-10-A00002_PİRİREİS K06_2101991</t>
  </si>
  <si>
    <t>25.03.2021 09:05:38</t>
  </si>
  <si>
    <t>25.03.2021 09:23:44</t>
  </si>
  <si>
    <t>M-1518 35-02-M01518_TRAFO M03_2061406</t>
  </si>
  <si>
    <t>25.03.2021 09:06:19</t>
  </si>
  <si>
    <t>25.03.2021 15:21:45</t>
  </si>
  <si>
    <t>25.03.2021 09:07:03</t>
  </si>
  <si>
    <t>25.03.2021 09:21:51</t>
  </si>
  <si>
    <t>25.03.2021 09:08:10</t>
  </si>
  <si>
    <t>25.03.2021 17:16:37</t>
  </si>
  <si>
    <t>25.03.2021 09:10:12</t>
  </si>
  <si>
    <t>25.03.2021 10:21:19</t>
  </si>
  <si>
    <t>25.03.2021 09:11:36</t>
  </si>
  <si>
    <t>25.03.2021 10:25:42</t>
  </si>
  <si>
    <t>M-2929(YATIRIM REZERVE) 35-01-M02929_35-01-M02929_74189704</t>
  </si>
  <si>
    <t>25.03.2021 09:11:59</t>
  </si>
  <si>
    <t>25.03.2021 11:31:00</t>
  </si>
  <si>
    <t>GERÇEKLİ TR-1 35-15-L00650_B_56361918_56361918</t>
  </si>
  <si>
    <t>25.03.2021 09:17:08</t>
  </si>
  <si>
    <t>25.03.2021 10:25:15</t>
  </si>
  <si>
    <t>25.03.2021 09:18:19</t>
  </si>
  <si>
    <t>25.03.2021 09:39:57</t>
  </si>
  <si>
    <t>M-9 GERMİYAN 35-18-M00009_950441957_950441957</t>
  </si>
  <si>
    <t>25.03.2021 09:21:58</t>
  </si>
  <si>
    <t>25.03.2021 15:02:28</t>
  </si>
  <si>
    <t>PAYAMLI M-1 KÖK 35-25-M00175_DONANIMLI YEDEK M16_72057877</t>
  </si>
  <si>
    <t>25.03.2021 09:23:00</t>
  </si>
  <si>
    <t>25.03.2021 14:46:36</t>
  </si>
  <si>
    <t>K-4453 35-10-K04453_K-3163 K02_47743230</t>
  </si>
  <si>
    <t>25.03.2021 09:23:10</t>
  </si>
  <si>
    <t>25.03.2021 11:00:07</t>
  </si>
  <si>
    <t>K-753 35-04-K00753_A_56363121_56363121</t>
  </si>
  <si>
    <t>25.03.2021 09:26:59</t>
  </si>
  <si>
    <t>25.03.2021 10:33:23</t>
  </si>
  <si>
    <t>M-362 35-09-M00362_M-447 M03_47555515</t>
  </si>
  <si>
    <t>25.03.2021 09:27:39</t>
  </si>
  <si>
    <t>25.03.2021 14:49:35</t>
  </si>
  <si>
    <t>TR-146 35-16-L00146_DIREK TIPI TRAFO HUCRESI H01_2040581</t>
  </si>
  <si>
    <t>25.03.2021 09:28:35</t>
  </si>
  <si>
    <t>25.03.2021 17:07:22</t>
  </si>
  <si>
    <t>DEMİRCİ TM 45-74-A00001_KÖYLER M03_2310416</t>
  </si>
  <si>
    <t>25.03.2021 09:29:09</t>
  </si>
  <si>
    <t>25.03.2021 09:46:00</t>
  </si>
  <si>
    <t>K-917 35-01-K00917_35-01-K00917_2377287</t>
  </si>
  <si>
    <t>25.03.2021 09:29:38</t>
  </si>
  <si>
    <t>25.03.2021 11:34:27</t>
  </si>
  <si>
    <t>TR-122 35-15-M00122_48853465_56371429_56371429</t>
  </si>
  <si>
    <t>25.03.2021 09:31:22</t>
  </si>
  <si>
    <t>25.03.2021 11:59:45</t>
  </si>
  <si>
    <t>K-821 35-03-K00821_A_56377616_56377616</t>
  </si>
  <si>
    <t>25.03.2021 09:32:01</t>
  </si>
  <si>
    <t>25.03.2021 12:59:17</t>
  </si>
  <si>
    <t>K-753 35-04-K00753_E_56363566_56363566</t>
  </si>
  <si>
    <t>25.03.2021 09:32:18</t>
  </si>
  <si>
    <t>25.03.2021 10:33:47</t>
  </si>
  <si>
    <t>L-6 35-18-L00006_L-7 NAZMİ KESKİN L03_72054425</t>
  </si>
  <si>
    <t>25.03.2021 09:33:42</t>
  </si>
  <si>
    <t>25.03.2021 19:41:09</t>
  </si>
  <si>
    <t>DEMİRKÖPRÜ TM 45-78-A00005_SALİHLİ ŞEHİR ( DEMİRKÖPRÜ-1) M04_2329519</t>
  </si>
  <si>
    <t>25.03.2021 09:34:53</t>
  </si>
  <si>
    <t>25.03.2021 11:48:10</t>
  </si>
  <si>
    <t>25.03.2021 09:35:49</t>
  </si>
  <si>
    <t>25.03.2021 11:55:08</t>
  </si>
  <si>
    <t>URLA TM-1 35-19-A00004_HatBaşıAyırıcı_53134090 M07_53134090</t>
  </si>
  <si>
    <t>25.03.2021 09:41:29</t>
  </si>
  <si>
    <t>25.03.2021 11:44:38</t>
  </si>
  <si>
    <t>K-817 35-04-K00817_35-04-K00817_2355378</t>
  </si>
  <si>
    <t>25.03.2021 09:41:42</t>
  </si>
  <si>
    <t>25.03.2021 15:04:06</t>
  </si>
  <si>
    <t>L-20 DÖRT YOL KAVŞAĞI 35-14-L00020_956643387_956643387</t>
  </si>
  <si>
    <t>25.03.2021 09:43:17</t>
  </si>
  <si>
    <t>25.03.2021 11:02:21</t>
  </si>
  <si>
    <t>DEMİRCİ TM 45-74-A00001_KÖYLER M03_2053925</t>
  </si>
  <si>
    <t>25.03.2021 09:45:40</t>
  </si>
  <si>
    <t>25.03.2021 13:40:00</t>
  </si>
  <si>
    <t>25.03.2021 09:45:59</t>
  </si>
  <si>
    <t>25.03.2021 11:52:54</t>
  </si>
  <si>
    <t>TR-45 MANZARA CAD. 35-19-M00045_DIREK TIPI TRAFO HUCRESI H01_2116390</t>
  </si>
  <si>
    <t>25.03.2021 09:46:19</t>
  </si>
  <si>
    <t>25.03.2021 12:23:01</t>
  </si>
  <si>
    <t>TAHTALI TM 35-22-A00001_GÜMÜLDÜR-3 M08_2307935</t>
  </si>
  <si>
    <t>25.03.2021 09:46:47</t>
  </si>
  <si>
    <t>25.03.2021 10:10:00</t>
  </si>
  <si>
    <t>25.03.2021 09:46:52</t>
  </si>
  <si>
    <t>25.03.2021 14:44:00</t>
  </si>
  <si>
    <t>K-4612 35-01-K04612_A_56373424_56373424</t>
  </si>
  <si>
    <t>25.03.2021 09:48:21</t>
  </si>
  <si>
    <t>25.03.2021 13:09:05</t>
  </si>
  <si>
    <t>KAVAKDERE DM 35-14-M00339_ M04_65666750</t>
  </si>
  <si>
    <t>25.03.2021 09:52:34</t>
  </si>
  <si>
    <t>25.03.2021 10:22:30</t>
  </si>
  <si>
    <t>ULUDERBENT TR-3 45-73-M00543_45-73-M00543_2354279</t>
  </si>
  <si>
    <t>25.03.2021 09:52:39</t>
  </si>
  <si>
    <t>25.03.2021 10:44:22</t>
  </si>
  <si>
    <t>YENİFOÇA TR-51 35-23-M00051_950421064_950421064</t>
  </si>
  <si>
    <t>25.03.2021 09:55:01</t>
  </si>
  <si>
    <t>25.03.2021 12:00:51</t>
  </si>
  <si>
    <t>TR-2/87 45-83-L00087_TR-2/88 L03_2327087</t>
  </si>
  <si>
    <t>25.03.2021 09:55:46</t>
  </si>
  <si>
    <t>25.03.2021 11:14:00</t>
  </si>
  <si>
    <t>KUŞCULAR TR-2 35-19-M00214_Ayırıcı H01_2057924</t>
  </si>
  <si>
    <t>25.03.2021 09:56:32</t>
  </si>
  <si>
    <t>25.03.2021 23:27:46</t>
  </si>
  <si>
    <t>M-2758 35-03-M02758_910367459_910367459</t>
  </si>
  <si>
    <t>25.03.2021 09:58:44</t>
  </si>
  <si>
    <t>25.03.2021 17:30:43</t>
  </si>
  <si>
    <t>TR-1-4/3 ANIRGANKAYA 35-20-L00031_955194497_955194497</t>
  </si>
  <si>
    <t>25.03.2021 09:59:15</t>
  </si>
  <si>
    <t>25.03.2021 11:03:38</t>
  </si>
  <si>
    <t>L-201 METAŞ 35-18-L00201_950453399_950453399</t>
  </si>
  <si>
    <t>25.03.2021 10:00:52</t>
  </si>
  <si>
    <t>25.03.2021 13:37:23</t>
  </si>
  <si>
    <t>AKHİSAR İM 45-72-A00001_HatBaşıAyırıcı_53139881 L03_53139881</t>
  </si>
  <si>
    <t>25.03.2021 10:03:44</t>
  </si>
  <si>
    <t>25.03.2021 16:02:47</t>
  </si>
  <si>
    <t>25.03.2021 10:05:39</t>
  </si>
  <si>
    <t>25.03.2021 10:06:19</t>
  </si>
  <si>
    <t>25.03.2021 10:06:02</t>
  </si>
  <si>
    <t>25.03.2021 11:05:16</t>
  </si>
  <si>
    <t>KARPUZLUK TR-1 45-76-M00183_45-76-M00183_2362286</t>
  </si>
  <si>
    <t>25.03.2021 10:06:42</t>
  </si>
  <si>
    <t>25.03.2021 11:59:15</t>
  </si>
  <si>
    <t>M-986 35-03-M00986_912872159_912872159</t>
  </si>
  <si>
    <t>25.03.2021 10:07:59</t>
  </si>
  <si>
    <t>25.03.2021 12:23:06</t>
  </si>
  <si>
    <t>DM08/TR18 45-73-M00001_945675928_945675928</t>
  </si>
  <si>
    <t>25.03.2021 10:09:00</t>
  </si>
  <si>
    <t>25.03.2021 14:03:47</t>
  </si>
  <si>
    <t>25.03.2021 10:10:03</t>
  </si>
  <si>
    <t>25.03.2021 15:24:50</t>
  </si>
  <si>
    <t>BADINCA KÖK 45-73-M00341_EVRENLİ KÖK M03_75913003</t>
  </si>
  <si>
    <t>25.03.2021 10:10:22</t>
  </si>
  <si>
    <t>25.03.2021 13:16:46</t>
  </si>
  <si>
    <t>KARAKURT TR-4 45-76-M00088_A_56402324_56402324</t>
  </si>
  <si>
    <t>25.03.2021 10:11:43</t>
  </si>
  <si>
    <t>25.03.2021 11:59:09</t>
  </si>
  <si>
    <t>L-335 35-18-L00335_950464253_950464253</t>
  </si>
  <si>
    <t>25.03.2021 10:13:04</t>
  </si>
  <si>
    <t>25.03.2021 11:55:50</t>
  </si>
  <si>
    <t>TR-14 35-31-L00014_DIREK TIPI TRAFO HUCRESI H01_2050753</t>
  </si>
  <si>
    <t>25.03.2021 10:15:02</t>
  </si>
  <si>
    <t>25.03.2021 13:55:13</t>
  </si>
  <si>
    <t>SOMA TR-11/2 45-82-M00033_D_56404239_56404239</t>
  </si>
  <si>
    <t>25.03.2021 10:16:00</t>
  </si>
  <si>
    <t>25.03.2021 10:58:35</t>
  </si>
  <si>
    <t>25.03.2021 10:16:52</t>
  </si>
  <si>
    <t>25.03.2021 10:46:59</t>
  </si>
  <si>
    <t>25.03.2021 10:21:00</t>
  </si>
  <si>
    <t>25.03.2021 13:51:17</t>
  </si>
  <si>
    <t>25.03.2021 10:25:52</t>
  </si>
  <si>
    <t>25.03.2021 11:01:10</t>
  </si>
  <si>
    <t>25.03.2021 10:30:33</t>
  </si>
  <si>
    <t>25.03.2021 15:06:00</t>
  </si>
  <si>
    <t>K-277 35-04-K00277_D_56370541_56370541</t>
  </si>
  <si>
    <t>25.03.2021 10:33:00</t>
  </si>
  <si>
    <t>25.03.2021 10:44:09</t>
  </si>
  <si>
    <t>SARUHANLI DM 45-80-M00001_BEYDERE M08_2324160</t>
  </si>
  <si>
    <t>25.03.2021 10:35:09</t>
  </si>
  <si>
    <t>25.03.2021 10:48:00</t>
  </si>
  <si>
    <t>AKSELENDİ İM 45-72-A00004_MORALILAR ÇIKIŞ L22_2326923</t>
  </si>
  <si>
    <t>25.03.2021 10:36:35</t>
  </si>
  <si>
    <t>25.03.2021 11:25:43</t>
  </si>
  <si>
    <t>K-277 35-04-K00277_C_56370542_56370542</t>
  </si>
  <si>
    <t>25.03.2021 10:37:20</t>
  </si>
  <si>
    <t>25.03.2021 10:44:31</t>
  </si>
  <si>
    <t>ZEYTİNLİOVA TR-3 45-72-L00417_956526126_956526126</t>
  </si>
  <si>
    <t>25.03.2021 10:41:20</t>
  </si>
  <si>
    <t>25.03.2021 18:13:12</t>
  </si>
  <si>
    <t>K-4832 35-01-K04832_911902443_911902443</t>
  </si>
  <si>
    <t>25.03.2021 10:41:35</t>
  </si>
  <si>
    <t>25.03.2021 17:04:19</t>
  </si>
  <si>
    <t>K-3730 35-02-K03730_D_56366379_56366379</t>
  </si>
  <si>
    <t>25.03.2021 10:49:06</t>
  </si>
  <si>
    <t>25.03.2021 13:29:19</t>
  </si>
  <si>
    <t>K-1866 35-09-K01866_912642839_912642839</t>
  </si>
  <si>
    <t>25.03.2021 10:51:50</t>
  </si>
  <si>
    <t>25.03.2021 11:58:14</t>
  </si>
  <si>
    <t>25.03.2021 10:53:48</t>
  </si>
  <si>
    <t>25.03.2021 15:34:00</t>
  </si>
  <si>
    <t>K-2356 35-10-K02356_K-2357 K01_47756077</t>
  </si>
  <si>
    <t>25.03.2021 10:58:23</t>
  </si>
  <si>
    <t>25.03.2021 13:23:21</t>
  </si>
  <si>
    <t>BÜYÜKBELEN KÖK 45-80-M00066_B_56386908_56386908</t>
  </si>
  <si>
    <t>25.03.2021 11:01:07</t>
  </si>
  <si>
    <t>25.03.2021 12:35:50</t>
  </si>
  <si>
    <t>M-1028 35-04-M01028_A_56379599_56379599</t>
  </si>
  <si>
    <t>25.03.2021 11:01:37</t>
  </si>
  <si>
    <t>25.03.2021 13:23:40</t>
  </si>
  <si>
    <t>MURADİYE TR-1 İSTASYON KABİN 45-71-M00192_953221444_953221444</t>
  </si>
  <si>
    <t>25.03.2021 11:08:39</t>
  </si>
  <si>
    <t>25.03.2021 15:19:27</t>
  </si>
  <si>
    <t>YAĞCILAR KÖK 45-71-M00179_HatBaşıAyırıcı_53135847 M04_53135847</t>
  </si>
  <si>
    <t>25.03.2021 11:09:32</t>
  </si>
  <si>
    <t>25.03.2021 11:10:29</t>
  </si>
  <si>
    <t>L-376 PAZARYERİ 35-18-L00376_950448563_950448563</t>
  </si>
  <si>
    <t>25.03.2021 11:10:00</t>
  </si>
  <si>
    <t>25.03.2021 19:58:47</t>
  </si>
  <si>
    <t>BAŞKÖY MAŞAT TR-2 35-29-L00193_C_56406455_56406455</t>
  </si>
  <si>
    <t>25.03.2021 11:10:41</t>
  </si>
  <si>
    <t>25.03.2021 15:41:01</t>
  </si>
  <si>
    <t>KARABURUN GIS TM 35-19-A00008_KARAREİS M05_2317316</t>
  </si>
  <si>
    <t>25.03.2021 11:11:00</t>
  </si>
  <si>
    <t>25.03.2021 12:47:21</t>
  </si>
  <si>
    <t>25.03.2021 11:12:52</t>
  </si>
  <si>
    <t>25.03.2021 12:44:00</t>
  </si>
  <si>
    <t>KARABURUN GIS TM 35-19-A00008_EĞLENHOCA M04_2317315</t>
  </si>
  <si>
    <t>25.03.2021 12:39:00</t>
  </si>
  <si>
    <t>25.03.2021 11:16:09</t>
  </si>
  <si>
    <t>25.03.2021 11:21:09</t>
  </si>
  <si>
    <t>YENİFOÇA TR-38 35-23-M00038_950421461_950421461</t>
  </si>
  <si>
    <t>25.03.2021 11:16:38</t>
  </si>
  <si>
    <t>25.03.2021 14:19:22</t>
  </si>
  <si>
    <t>M-3122 35-10-M03122_913580555_913580555</t>
  </si>
  <si>
    <t>25.03.2021 11:17:00</t>
  </si>
  <si>
    <t>25.03.2021 16:10:33</t>
  </si>
  <si>
    <t>25.03.2021 11:18:53</t>
  </si>
  <si>
    <t>25.03.2021 12:43:36</t>
  </si>
  <si>
    <t>YENİ ŞAKRAN TR-6 35-17-M00206__56374655_56374655</t>
  </si>
  <si>
    <t>25.03.2021 11:19:02</t>
  </si>
  <si>
    <t>25.03.2021 12:04:58</t>
  </si>
  <si>
    <t>25.03.2021 11:23:17</t>
  </si>
  <si>
    <t>25.03.2021 11:56:01</t>
  </si>
  <si>
    <t>ALOSBİ TM 35-17-A00006_ALİAĞA RES M06_2310718</t>
  </si>
  <si>
    <t>25.03.2021 11:24:00</t>
  </si>
  <si>
    <t>25.03.2021 13:10:30</t>
  </si>
  <si>
    <t>YAHŞELLİ KÖK 35-28-M00293_MENEMEN DM-4/12 (KÖK-16)-GERİLİM M05_66582258</t>
  </si>
  <si>
    <t>25.03.2021 11:25:09</t>
  </si>
  <si>
    <t>25.03.2021 11:56:23</t>
  </si>
  <si>
    <t>K-3159 35-07-K03159_99459072_99459072</t>
  </si>
  <si>
    <t>25.03.2021 11:27:12</t>
  </si>
  <si>
    <t>25.03.2021 13:58:13</t>
  </si>
  <si>
    <t>MENEMEN TR-15 35-28-L00015_7615740_56378867_56378867</t>
  </si>
  <si>
    <t>25.03.2021 11:30:17</t>
  </si>
  <si>
    <t>25.03.2021 12:50:13</t>
  </si>
  <si>
    <t>25.03.2021 11:30:23</t>
  </si>
  <si>
    <t>25.03.2021 12:18:03</t>
  </si>
  <si>
    <t>KÜNER TR-1 35-22-M00229_955294697_955294697</t>
  </si>
  <si>
    <t>25.03.2021 11:30:40</t>
  </si>
  <si>
    <t>25.03.2021 12:14:23</t>
  </si>
  <si>
    <t>25.03.2021 11:39:19</t>
  </si>
  <si>
    <t>25.03.2021 12:13:24</t>
  </si>
  <si>
    <t>L-129 35-18-L00129_950436229_950436229</t>
  </si>
  <si>
    <t>25.03.2021 11:41:37</t>
  </si>
  <si>
    <t>25.03.2021 17:04:15</t>
  </si>
  <si>
    <t>25.03.2021 11:51:09</t>
  </si>
  <si>
    <t>25.03.2021 11:56:49</t>
  </si>
  <si>
    <t>TR-293 (İM-1/TR-5) 35-19-L00348_956691999_956691999</t>
  </si>
  <si>
    <t>25.03.2021 11:53:02</t>
  </si>
  <si>
    <t>25.03.2021 14:06:59</t>
  </si>
  <si>
    <t>25.03.2021 12:29:00</t>
  </si>
  <si>
    <t>DM-3/25 (MUTLU MAH. MUHTARLIK) 45-71-M00076_948280181_948280181</t>
  </si>
  <si>
    <t>25.03.2021 11:56:38</t>
  </si>
  <si>
    <t>25.03.2021 13:36:25</t>
  </si>
  <si>
    <t>TATLIÇEŞME CÜCELER TR-1 45-77-L00205_C_56384938_56384938</t>
  </si>
  <si>
    <t>25.03.2021 12:00:57</t>
  </si>
  <si>
    <t>25.03.2021 13:34:30</t>
  </si>
  <si>
    <t>L-210 35-18-L00210_950446061_950446061</t>
  </si>
  <si>
    <t>25.03.2021 12:05:58</t>
  </si>
  <si>
    <t>25.03.2021 18:17:52</t>
  </si>
  <si>
    <t>KARABAĞLAR TM 35-01-A00012_KARTAL-2 M04_2310481</t>
  </si>
  <si>
    <t>25.03.2021 12:08:48</t>
  </si>
  <si>
    <t>25.03.2021 12:15:22</t>
  </si>
  <si>
    <t>HACIKÖSEALİ TR-1 45-78-M00882_DIREK TIPI TRAFO HUCRESI H01_2091873</t>
  </si>
  <si>
    <t>25.03.2021 12:11:01</t>
  </si>
  <si>
    <t>25.03.2021 13:53:35</t>
  </si>
  <si>
    <t>SARNIÇ İM 35-08-A00005_TR-1 10.5 K07_2308977</t>
  </si>
  <si>
    <t>25.03.2021 12:11:50</t>
  </si>
  <si>
    <t>25.03.2021 12:30:58</t>
  </si>
  <si>
    <t>M-1360 35-04-M01360_913323344_913323344</t>
  </si>
  <si>
    <t>25.03.2021 12:13:01</t>
  </si>
  <si>
    <t>25.03.2021 16:34:59</t>
  </si>
  <si>
    <t>DM-5/1 45-71-M02283_C C01B_73770371</t>
  </si>
  <si>
    <t>25.03.2021 12:16:00</t>
  </si>
  <si>
    <t>25.03.2021 15:06:29</t>
  </si>
  <si>
    <t>DM-2/TR-2 35-13-M00059_946424942_946424942</t>
  </si>
  <si>
    <t>25.03.2021 12:17:53</t>
  </si>
  <si>
    <t>25.03.2021 13:56:17</t>
  </si>
  <si>
    <t>25.03.2021 12:24:19</t>
  </si>
  <si>
    <t>25.03.2021 12:38:00</t>
  </si>
  <si>
    <t>K-3981 35-04-K03981_99467572_99467572</t>
  </si>
  <si>
    <t>25.03.2021 12:25:45</t>
  </si>
  <si>
    <t>25.03.2021 17:00:18</t>
  </si>
  <si>
    <t>25.03.2021 12:28:22</t>
  </si>
  <si>
    <t>25.03.2021 13:21:45</t>
  </si>
  <si>
    <t>MEDAR TR-6 45-72-L00276_B_56392263_56392263</t>
  </si>
  <si>
    <t>25.03.2021 12:29:36</t>
  </si>
  <si>
    <t>25.03.2021 14:38:47</t>
  </si>
  <si>
    <t>25.03.2021 12:39:20</t>
  </si>
  <si>
    <t>25.03.2021 14:37:33</t>
  </si>
  <si>
    <t>_10584069_56368449_56368449</t>
  </si>
  <si>
    <t>25.03.2021 12:49:47</t>
  </si>
  <si>
    <t>25.03.2021 21:57:12</t>
  </si>
  <si>
    <t>DM-19/02A 45-71-M02184_ENKA PLASTİK O-01 DİREK M04_65995564</t>
  </si>
  <si>
    <t>25.03.2021 12:56:21</t>
  </si>
  <si>
    <t>25.03.2021 13:36:30</t>
  </si>
  <si>
    <t>SELÇİKLİ OVA MAH.TR-1 45-72-L00160_D_56392274_56392274</t>
  </si>
  <si>
    <t>25.03.2021 13:05:00</t>
  </si>
  <si>
    <t>25.03.2021 14:54:58</t>
  </si>
  <si>
    <t>25.03.2021 13:06:47</t>
  </si>
  <si>
    <t>GÖRDES TR-7 45-75-M00342_945606746_945606746</t>
  </si>
  <si>
    <t>25.03.2021 13:07:06</t>
  </si>
  <si>
    <t>25.03.2021 16:15:23</t>
  </si>
  <si>
    <t>TİRE TR-12 35-29-L00012_950316043_950316043</t>
  </si>
  <si>
    <t>25.03.2021 13:10:42</t>
  </si>
  <si>
    <t>25.03.2021 15:10:34</t>
  </si>
  <si>
    <t>YENİFOÇA TR-53 35-23-M00053_950421210_950421210</t>
  </si>
  <si>
    <t>25.03.2021 13:10:46</t>
  </si>
  <si>
    <t>25.03.2021 14:41:49</t>
  </si>
  <si>
    <t>25.03.2021 13:14:32</t>
  </si>
  <si>
    <t>25.03.2021 14:42:36</t>
  </si>
  <si>
    <t>TR-140 35-16-L00140_D_56397818_56397818</t>
  </si>
  <si>
    <t>25.03.2021 13:15:00</t>
  </si>
  <si>
    <t>25.03.2021 14:48:47</t>
  </si>
  <si>
    <t>K-1915 35-10-K01915_K-3163 K02_2073033</t>
  </si>
  <si>
    <t>25.03.2021 13:15:39</t>
  </si>
  <si>
    <t>25.03.2021 13:16:52</t>
  </si>
  <si>
    <t>SARUHANLI TR-9 45-80-M00009_956561041_956561041</t>
  </si>
  <si>
    <t>25.03.2021 13:16:54</t>
  </si>
  <si>
    <t>25.03.2021 15:51:19</t>
  </si>
  <si>
    <t>25.03.2021 13:21:37</t>
  </si>
  <si>
    <t>25.03.2021 15:26:10</t>
  </si>
  <si>
    <t>L-100 BELKENT 35-18-L00100_ TR TABAN_72136221</t>
  </si>
  <si>
    <t>25.03.2021 13:27:14</t>
  </si>
  <si>
    <t>25.03.2021 14:02:59</t>
  </si>
  <si>
    <t>K-358 35-04-K00358_D_56381111_56381111</t>
  </si>
  <si>
    <t>25.03.2021 13:27:28</t>
  </si>
  <si>
    <t>25.03.2021 13:41:21</t>
  </si>
  <si>
    <t>K-358 35-04-K00358_F_56383487_56383487</t>
  </si>
  <si>
    <t>25.03.2021 13:28:00</t>
  </si>
  <si>
    <t>25.03.2021 13:42:05</t>
  </si>
  <si>
    <t>K-1526 35-02-K01526_A a1b_5854217</t>
  </si>
  <si>
    <t>25.03.2021 13:30:17</t>
  </si>
  <si>
    <t>25.03.2021 15:02:38</t>
  </si>
  <si>
    <t>25.03.2021 13:30:19</t>
  </si>
  <si>
    <t>25.03.2021 13:31:12</t>
  </si>
  <si>
    <t>TR-7 ÖZTAK (TR-237) 35-19-M00237_956675102_956675102</t>
  </si>
  <si>
    <t>25.03.2021 13:34:42</t>
  </si>
  <si>
    <t>25.03.2021 22:27:04</t>
  </si>
  <si>
    <t>SARUHANLI TR-24 45-80-M00024_A A01_5981380</t>
  </si>
  <si>
    <t>25.03.2021 13:42:00</t>
  </si>
  <si>
    <t>25.03.2021 14:49:47</t>
  </si>
  <si>
    <t>M-2088 35-09-M02088_97779606_97779606</t>
  </si>
  <si>
    <t>25.03.2021 13:43:56</t>
  </si>
  <si>
    <t>25.03.2021 19:10:10</t>
  </si>
  <si>
    <t>DM-4/TR-14 35-26-M01288_A_56403874_56403874</t>
  </si>
  <si>
    <t>25.03.2021 13:46:31</t>
  </si>
  <si>
    <t>25.03.2021 15:06:43</t>
  </si>
  <si>
    <t>K-3082 35-04-K03082_E_56369946_56369946</t>
  </si>
  <si>
    <t>25.03.2021 13:52:42</t>
  </si>
  <si>
    <t>25.03.2021 13:59:07</t>
  </si>
  <si>
    <t>K-885 35-04-K00885_35-04-K00885_2353250</t>
  </si>
  <si>
    <t>25.03.2021 13:56:02</t>
  </si>
  <si>
    <t>25.03.2021 15:54:36</t>
  </si>
  <si>
    <t>M-998 35-03-M00998_910327564_910327564</t>
  </si>
  <si>
    <t>25.03.2021 13:56:39</t>
  </si>
  <si>
    <t>25.03.2021 16:52:31</t>
  </si>
  <si>
    <t>L-37 YAT LİMANI 35-14-L00037_B B02_5846707</t>
  </si>
  <si>
    <t>25.03.2021 13:58:51</t>
  </si>
  <si>
    <t>25.03.2021 15:37:07</t>
  </si>
  <si>
    <t>_49307831_56393310_56393310</t>
  </si>
  <si>
    <t>25.03.2021 14:00:00</t>
  </si>
  <si>
    <t>25.03.2021 18:02:19</t>
  </si>
  <si>
    <t>ALİAĞA TR-43 DM 35-17-M00043_M-54 ÇIKIŞI M12_2315083</t>
  </si>
  <si>
    <t>25.03.2021 15:20:08</t>
  </si>
  <si>
    <t>K-845 35-01-K00845_F_56370072_56370072</t>
  </si>
  <si>
    <t>25.03.2021 14:01:59</t>
  </si>
  <si>
    <t>25.03.2021 15:17:07</t>
  </si>
  <si>
    <t>K-3866 35-01-K03866_35-01-K03866_2375943</t>
  </si>
  <si>
    <t>25.03.2021 14:03:58</t>
  </si>
  <si>
    <t>25.03.2021 16:51:57</t>
  </si>
  <si>
    <t>TR-37 35-30-L00037_D_56402524_56402524</t>
  </si>
  <si>
    <t>25.03.2021 14:06:00</t>
  </si>
  <si>
    <t>25.03.2021 14:47:48</t>
  </si>
  <si>
    <t>URGANLI TR-2 45-83-M00570_48025556_56353960_56353960</t>
  </si>
  <si>
    <t>25.03.2021 14:06:15</t>
  </si>
  <si>
    <t>25.03.2021 15:31:57</t>
  </si>
  <si>
    <t>L-103 35-18-L00103_DAĞITIM TRAFO L-103 L03_72056023</t>
  </si>
  <si>
    <t>25.03.2021 14:06:19</t>
  </si>
  <si>
    <t>25.03.2021 15:18:18</t>
  </si>
  <si>
    <t>25.03.2021 14:09:30</t>
  </si>
  <si>
    <t>25.03.2021 15:53:06</t>
  </si>
  <si>
    <t>L-472 OLTULU 35-18-L00472_11999856_56370554_56370554</t>
  </si>
  <si>
    <t>25.03.2021 14:10:00</t>
  </si>
  <si>
    <t>25.03.2021 15:51:55</t>
  </si>
  <si>
    <t>TR-51 TORBALI PAZAR YERİ 35-26-M00051_956613800_956613800</t>
  </si>
  <si>
    <t>25.03.2021 14:11:39</t>
  </si>
  <si>
    <t>25.03.2021 15:23:02</t>
  </si>
  <si>
    <t>K-3978 35-01-K03978_911644241_911644241</t>
  </si>
  <si>
    <t>25.03.2021 14:22:50</t>
  </si>
  <si>
    <t>25.03.2021 15:49:10</t>
  </si>
  <si>
    <t>25.03.2021 14:23:29</t>
  </si>
  <si>
    <t>25.03.2021 14:32:30</t>
  </si>
  <si>
    <t>ORHANLI TR-1 35-14-M00284_956638058_956638058</t>
  </si>
  <si>
    <t>25.03.2021 14:25:31</t>
  </si>
  <si>
    <t>25.03.2021 17:22:48</t>
  </si>
  <si>
    <t>25.03.2021 14:26:06</t>
  </si>
  <si>
    <t>25.03.2021 15:07:17</t>
  </si>
  <si>
    <t>GÜMÜLDÜR DM 35-25-M00100_BARAJ M01_2054403</t>
  </si>
  <si>
    <t>25.03.2021 14:29:36</t>
  </si>
  <si>
    <t>25.03.2021 14:30:01</t>
  </si>
  <si>
    <t>25.03.2021 14:33:33</t>
  </si>
  <si>
    <t>25.03.2021 15:16:00</t>
  </si>
  <si>
    <t>MENEMEN TR-40 35-28-L00040_953375157_953375157</t>
  </si>
  <si>
    <t>25.03.2021 14:36:12</t>
  </si>
  <si>
    <t>25.03.2021 19:04:55</t>
  </si>
  <si>
    <t>TR-1/73 45-72-M00073_956502520_956502520</t>
  </si>
  <si>
    <t>25.03.2021 14:42:04</t>
  </si>
  <si>
    <t>25.03.2021 20:17:01</t>
  </si>
  <si>
    <t>M-2777(YATIRIM REZERVE) 35-04-M02777_35-04-M02777_66332019</t>
  </si>
  <si>
    <t>25.03.2021 14:46:02</t>
  </si>
  <si>
    <t>25.03.2021 15:45:49</t>
  </si>
  <si>
    <t>OG Klemens Arızası</t>
  </si>
  <si>
    <t>25.03.2021 14:48:11</t>
  </si>
  <si>
    <t>25.03.2021 16:30:14</t>
  </si>
  <si>
    <t>K-3298 35-04-K03298_35-04-K03298_2365115</t>
  </si>
  <si>
    <t>25.03.2021 14:50:10</t>
  </si>
  <si>
    <t>25.03.2021 15:10:49</t>
  </si>
  <si>
    <t>K-3499 35-03-K03499_35-03-K03499_41968975</t>
  </si>
  <si>
    <t>25.03.2021 14:52:03</t>
  </si>
  <si>
    <t>25.03.2021 16:08:39</t>
  </si>
  <si>
    <t>TR-1-4/3 ANIRGANKAYA 35-20-L00031_955194578_955194578</t>
  </si>
  <si>
    <t>25.03.2021 14:53:52</t>
  </si>
  <si>
    <t>25.03.2021 18:27:33</t>
  </si>
  <si>
    <t>M-1981 35-09-M01981_97732249_97732249</t>
  </si>
  <si>
    <t>25.03.2021 15:08:30</t>
  </si>
  <si>
    <t>25.03.2021 17:57:58</t>
  </si>
  <si>
    <t>TR-46 35-19-M00046_35-19-M00046_2349286</t>
  </si>
  <si>
    <t>25.03.2021 15:10:46</t>
  </si>
  <si>
    <t>25.03.2021 16:15:53</t>
  </si>
  <si>
    <t>ARMUTLU DM-02/TR-25 35-27-L00415_914006845_914006845</t>
  </si>
  <si>
    <t>25.03.2021 15:11:02</t>
  </si>
  <si>
    <t>25.03.2021 20:34:13</t>
  </si>
  <si>
    <t>25.03.2021 15:11:42</t>
  </si>
  <si>
    <t>25.03.2021 15:50:14</t>
  </si>
  <si>
    <t>K-1507 35-03-K01507_910846340_910846340</t>
  </si>
  <si>
    <t>25.03.2021 15:13:19</t>
  </si>
  <si>
    <t>25.03.2021 17:16:34</t>
  </si>
  <si>
    <t>25.03.2021 15:18:09</t>
  </si>
  <si>
    <t>25.03.2021 16:59:11</t>
  </si>
  <si>
    <t>K-4918 35-04-K04918_912568579_912568579</t>
  </si>
  <si>
    <t>25.03.2021 15:21:37</t>
  </si>
  <si>
    <t>25.03.2021 19:41:49</t>
  </si>
  <si>
    <t>EMİRALEM TR-3 35-28-M00503_953395626_953395626</t>
  </si>
  <si>
    <t>25.03.2021 15:24:41</t>
  </si>
  <si>
    <t>25.03.2021 16:24:33</t>
  </si>
  <si>
    <t>TR-62 45-78-M00062_A_56386091_56386091</t>
  </si>
  <si>
    <t>25.03.2021 15:26:31</t>
  </si>
  <si>
    <t>25.03.2021 16:14:50</t>
  </si>
  <si>
    <t>25.03.2021 15:30:17</t>
  </si>
  <si>
    <t>25.03.2021 18:22:07</t>
  </si>
  <si>
    <t>TR-3 35-16-L00003_953334378_953334378</t>
  </si>
  <si>
    <t>25.03.2021 15:31:34</t>
  </si>
  <si>
    <t>25.03.2021 19:02:30</t>
  </si>
  <si>
    <t>M-1189 35-03-M01189_910761980_910761980</t>
  </si>
  <si>
    <t>25.03.2021 15:33:22</t>
  </si>
  <si>
    <t>25.03.2021 17:53:56</t>
  </si>
  <si>
    <t>SEYREK TR-3 35-28-M00372_953379174_953379174</t>
  </si>
  <si>
    <t>25.03.2021 17:36:43</t>
  </si>
  <si>
    <t>MURADİYE TR-5 (ESKİ MEZARLIK YANI) 45-71-M00204_953243239_953243239</t>
  </si>
  <si>
    <t>25.03.2021 15:34:02</t>
  </si>
  <si>
    <t>25.03.2021 18:54:11</t>
  </si>
  <si>
    <t>TR-142 35-26-M00142_956613957_956613957</t>
  </si>
  <si>
    <t>25.03.2021 15:46:45</t>
  </si>
  <si>
    <t>25.03.2021 17:00:53</t>
  </si>
  <si>
    <t>SANAYİ TR-4 35-14-M00307_956659903_956659903</t>
  </si>
  <si>
    <t>25.03.2021 15:48:04</t>
  </si>
  <si>
    <t>25.03.2021 16:44:23</t>
  </si>
  <si>
    <t>K-4237 35-03-K04237_910417683_910417683</t>
  </si>
  <si>
    <t>25.03.2021 15:48:32</t>
  </si>
  <si>
    <t>25.03.2021 18:21:31</t>
  </si>
  <si>
    <t>DM-16/12 45-71-M00624_953244799_953244799</t>
  </si>
  <si>
    <t>25.03.2021 15:48:38</t>
  </si>
  <si>
    <t>25.03.2021 16:51:02</t>
  </si>
  <si>
    <t>GÖKÇEÖREN KÖK 45-77-M00024_GÖKÇEÖREN TR-1 M01_72216585</t>
  </si>
  <si>
    <t>25.03.2021 15:50:00</t>
  </si>
  <si>
    <t>25.03.2021 15:51:00</t>
  </si>
  <si>
    <t>AYVACIK TR-1 45-83-L00298_C_56395029_56395029</t>
  </si>
  <si>
    <t>25.03.2021 15:55:37</t>
  </si>
  <si>
    <t>25.03.2021 17:49:08</t>
  </si>
  <si>
    <t>L-470 KÖK 35-18-L00470_REİSDERE L04_72090182</t>
  </si>
  <si>
    <t>25.03.2021 15:56:00</t>
  </si>
  <si>
    <t>25.03.2021 17:40:04</t>
  </si>
  <si>
    <t>EMİRLİ TR-12 35-15-L01127_950407956_950407956</t>
  </si>
  <si>
    <t>25.03.2021 15:58:03</t>
  </si>
  <si>
    <t>25.03.2021 18:58:51</t>
  </si>
  <si>
    <t>DM-3/09 (YAYLA KABİN) 45-71-M00120_953207320_953207320</t>
  </si>
  <si>
    <t>25.03.2021 15:59:35</t>
  </si>
  <si>
    <t>25.03.2021 17:46:23</t>
  </si>
  <si>
    <t>25.03.2021 16:09:24</t>
  </si>
  <si>
    <t>25.03.2021 16:24:45</t>
  </si>
  <si>
    <t>SARUHANLI TR-6/A 45-80-M01200_956560356_956560356</t>
  </si>
  <si>
    <t>25.03.2021 16:16:19</t>
  </si>
  <si>
    <t>25.03.2021 16:51:45</t>
  </si>
  <si>
    <t>DEMİRCİLİ TR-2 35-15-L01136_B_65508811_65508811</t>
  </si>
  <si>
    <t>25.03.2021 16:22:58</t>
  </si>
  <si>
    <t>25.03.2021 18:32:12</t>
  </si>
  <si>
    <t>GÜLBAHÇE TR-4 35-19-L00144_956673367_956673367</t>
  </si>
  <si>
    <t>25.03.2021 16:32:24</t>
  </si>
  <si>
    <t>25.03.2021 20:26:37</t>
  </si>
  <si>
    <t>ÇAMÖNÜ TR-2 35-22-M00166_955280553_955280553</t>
  </si>
  <si>
    <t>25.03.2021 16:35:48</t>
  </si>
  <si>
    <t>25.03.2021 17:34:22</t>
  </si>
  <si>
    <t>25.03.2021 16:38:57</t>
  </si>
  <si>
    <t>25.03.2021 19:45:45</t>
  </si>
  <si>
    <t>RADAR KÖK 35-21-M00006_LANCER M03_72199829</t>
  </si>
  <si>
    <t>25.03.2021 16:40:00</t>
  </si>
  <si>
    <t>25.03.2021 19:05:37</t>
  </si>
  <si>
    <t>TURGUTALP SİTESİ ÖZEL TR 45-71-M01764Ö_DIREK TIPI TRAFO HUCRESI H01_2095930</t>
  </si>
  <si>
    <t>25.03.2021 16:46:00</t>
  </si>
  <si>
    <t>25.03.2021 20:48:40</t>
  </si>
  <si>
    <t>M-86 ORHANLI TEMESALTI 35-14-M00086_915945256_915945256</t>
  </si>
  <si>
    <t>25.03.2021 16:46:26</t>
  </si>
  <si>
    <t>25.03.2021 18:50:15</t>
  </si>
  <si>
    <t>SÜLEYMANLI TR-8 45-72-L00306_DIREK TIPI TRAFO HUCRESI H01_2126943</t>
  </si>
  <si>
    <t>25.03.2021 16:55:21</t>
  </si>
  <si>
    <t>25.03.2021 19:37:56</t>
  </si>
  <si>
    <t>KARABURUN TR-10 35-21-L00020_953367691_953367691</t>
  </si>
  <si>
    <t>25.03.2021 20:39:58</t>
  </si>
  <si>
    <t>TİRE İM-DM-1 35-29-A00001_TİRE ŞEHİR-4 L21_2312362</t>
  </si>
  <si>
    <t>25.03.2021 17:01:10</t>
  </si>
  <si>
    <t>25.03.2021 17:15:38</t>
  </si>
  <si>
    <t>K-526 35-02-K00526_D_56383404_56383404</t>
  </si>
  <si>
    <t>25.03.2021 17:02:00</t>
  </si>
  <si>
    <t>25.03.2021 18:45:10</t>
  </si>
  <si>
    <t>TR-169 45-78-L00169_49364340_56389072_56389072</t>
  </si>
  <si>
    <t>25.03.2021 17:02:15</t>
  </si>
  <si>
    <t>25.03.2021 17:52:11</t>
  </si>
  <si>
    <t>TR-1 45-78-L00001_953260465_953260465</t>
  </si>
  <si>
    <t>25.03.2021 17:04:18</t>
  </si>
  <si>
    <t>25.03.2021 18:20:50</t>
  </si>
  <si>
    <t>M-377 35-02-M00377_D_56381464_56381464</t>
  </si>
  <si>
    <t>25.03.2021 17:08:44</t>
  </si>
  <si>
    <t>25.03.2021 17:29:27</t>
  </si>
  <si>
    <t>KIRKÖY TOPRAKLIK TR-10 35-31-L00472_956597266_956597266</t>
  </si>
  <si>
    <t>25.03.2021 17:12:26</t>
  </si>
  <si>
    <t>25.03.2021 21:23:07</t>
  </si>
  <si>
    <t>_49218464_56407952_56407952</t>
  </si>
  <si>
    <t>25.03.2021 17:14:00</t>
  </si>
  <si>
    <t>25.03.2021 17:48:11</t>
  </si>
  <si>
    <t>L-437 ŞEHİTLİK 35-18-L00437_950449108_950449108</t>
  </si>
  <si>
    <t>25.03.2021 17:15:23</t>
  </si>
  <si>
    <t>25.03.2021 19:10:52</t>
  </si>
  <si>
    <t>L-144 (ANKARALILAR SİTESİ) 35-18-L00144_10860092_56370914_56370914</t>
  </si>
  <si>
    <t>25.03.2021 17:17:20</t>
  </si>
  <si>
    <t>25.03.2021 19:39:20</t>
  </si>
  <si>
    <t>TR-2/21 45-72-L00021_D_56407090_56407090</t>
  </si>
  <si>
    <t>25.03.2021 17:17:46</t>
  </si>
  <si>
    <t>25.03.2021 18:24:51</t>
  </si>
  <si>
    <t>L-437 ŞEHİTLİK 35-18-L00437_950448392_950448392</t>
  </si>
  <si>
    <t>25.03.2021 17:28:28</t>
  </si>
  <si>
    <t>25.03.2021 19:01:19</t>
  </si>
  <si>
    <t>L-332 SERKANKENT 35-18-L00332_950436798_950436798</t>
  </si>
  <si>
    <t>25.03.2021 17:32:19</t>
  </si>
  <si>
    <t>25.03.2021 18:50:47</t>
  </si>
  <si>
    <t>KISMALI TR-1 45-83-M00309_A_56397709_56397709</t>
  </si>
  <si>
    <t>25.03.2021 17:33:00</t>
  </si>
  <si>
    <t>25.03.2021 20:17:03</t>
  </si>
  <si>
    <t>K-1526 35-02-K01526_913044259_913044259</t>
  </si>
  <si>
    <t>25.03.2021 17:33:27</t>
  </si>
  <si>
    <t>25.03.2021 19:43:03</t>
  </si>
  <si>
    <t>25.03.2021 17:34:17</t>
  </si>
  <si>
    <t>25.03.2021 19:33:27</t>
  </si>
  <si>
    <t>DOKUZLAR TR-3 35-31-L00170_DIREK TIPI TRAFO HUCRESI H01_2046055</t>
  </si>
  <si>
    <t>25.03.2021 17:38:57</t>
  </si>
  <si>
    <t>25.03.2021 20:14:04</t>
  </si>
  <si>
    <t>ÇAYAĞZI TR-11 35-31-L00275_956576833_956576833</t>
  </si>
  <si>
    <t>25.03.2021 17:39:56</t>
  </si>
  <si>
    <t>25.03.2021 18:37:47</t>
  </si>
  <si>
    <t>25.03.2021 17:40:10</t>
  </si>
  <si>
    <t>25.03.2021 18:11:00</t>
  </si>
  <si>
    <t>25.03.2021 17:44:50</t>
  </si>
  <si>
    <t>25.03.2021 19:39:00</t>
  </si>
  <si>
    <t>25.03.2021 17:49:40</t>
  </si>
  <si>
    <t>25.03.2021 17:50:30</t>
  </si>
  <si>
    <t>KAYMAKÇI TR-35 35-15-L00229_D_56361593_56361593</t>
  </si>
  <si>
    <t>25.03.2021 18:08:28</t>
  </si>
  <si>
    <t>25.03.2021 20:10:46</t>
  </si>
  <si>
    <t>K-1131 35-08-K01131_97712614_97712614</t>
  </si>
  <si>
    <t>25.03.2021 18:09:24</t>
  </si>
  <si>
    <t>25.03.2021 20:21:34</t>
  </si>
  <si>
    <t>M-2200 BELENBAŞI TR-2 35-03-M02200_35-03-M02200_2371299</t>
  </si>
  <si>
    <t>25.03.2021 18:51:47</t>
  </si>
  <si>
    <t>M-2023 35-09-M02023_943001024_943001024</t>
  </si>
  <si>
    <t>25.03.2021 18:16:39</t>
  </si>
  <si>
    <t>25.03.2021 20:05:30</t>
  </si>
  <si>
    <t>K-3416 35-08-K03416_957968814_957968814</t>
  </si>
  <si>
    <t>25.03.2021 18:23:03</t>
  </si>
  <si>
    <t>25.03.2021 21:10:41</t>
  </si>
  <si>
    <t>CENNET MAHALLESİ TR-3 35-16-M00136_953336228_953336228</t>
  </si>
  <si>
    <t>25.03.2021 18:24:08</t>
  </si>
  <si>
    <t>25.03.2021 22:50:36</t>
  </si>
  <si>
    <t>K-2399 35-02-K02399_35-02-K02399_2363973</t>
  </si>
  <si>
    <t>25.03.2021 18:27:59</t>
  </si>
  <si>
    <t>25.03.2021 20:32:08</t>
  </si>
  <si>
    <t>K-3209 35-03-K03209_F_56366702_56366702</t>
  </si>
  <si>
    <t>25.03.2021 18:31:24</t>
  </si>
  <si>
    <t>25.03.2021 22:31:33</t>
  </si>
  <si>
    <t>K-4130 35-04-K04130_35-04-K04130_2361587</t>
  </si>
  <si>
    <t>25.03.2021 18:34:00</t>
  </si>
  <si>
    <t>25.03.2021 19:14:21</t>
  </si>
  <si>
    <t>SARIBEY TR-2 45-83-L00329_955162665_955162665</t>
  </si>
  <si>
    <t>25.03.2021 18:46:22</t>
  </si>
  <si>
    <t>25.03.2021 21:51:08</t>
  </si>
  <si>
    <t>L-103 35-18-L00103_950439646_950439646</t>
  </si>
  <si>
    <t>25.03.2021 18:47:29</t>
  </si>
  <si>
    <t>25.03.2021 23:30:48</t>
  </si>
  <si>
    <t>GÜLKENT TR-1 35-30-M00224_B_56375094_56375094</t>
  </si>
  <si>
    <t>25.03.2021 18:59:00</t>
  </si>
  <si>
    <t>25.03.2021 19:26:05</t>
  </si>
  <si>
    <t>L-404 35-18-L00404_950448318_950448318</t>
  </si>
  <si>
    <t>25.03.2021 19:02:08</t>
  </si>
  <si>
    <t>25.03.2021 23:09:59</t>
  </si>
  <si>
    <t>TR-122 ZEYTİNALANI 35-19-L00122_950217387_950217387</t>
  </si>
  <si>
    <t>25.03.2021 19:12:40</t>
  </si>
  <si>
    <t>25.03.2021 23:31:20</t>
  </si>
  <si>
    <t>DM-12/02 (LALELİ İ.Ö.) 45-71-M00306_953210186_953210186</t>
  </si>
  <si>
    <t>25.03.2021 19:15:02</t>
  </si>
  <si>
    <t>25.03.2021 20:28:32</t>
  </si>
  <si>
    <t>BATAKLIK MAHALLESİ TR 35-16-M00008_B_56395398_56395398</t>
  </si>
  <si>
    <t>25.03.2021 19:23:47</t>
  </si>
  <si>
    <t>25.03.2021 23:27:14</t>
  </si>
  <si>
    <t>25.03.2021 19:26:19</t>
  </si>
  <si>
    <t>25.03.2021 20:05:49</t>
  </si>
  <si>
    <t>M-2075 35-02-M02075_953734698_953734698</t>
  </si>
  <si>
    <t>25.03.2021 19:27:19</t>
  </si>
  <si>
    <t>25.03.2021 21:16:05</t>
  </si>
  <si>
    <t>PAYAMLI M-5 35-25-M00161_B_56376694_56376694</t>
  </si>
  <si>
    <t>25.03.2021 19:33:12</t>
  </si>
  <si>
    <t>25.03.2021 20:07:32</t>
  </si>
  <si>
    <t>GÖKKAYA TR-3 45-84-L00020_955181349_955181349</t>
  </si>
  <si>
    <t>25.03.2021 19:33:19</t>
  </si>
  <si>
    <t>25.03.2021 21:04:58</t>
  </si>
  <si>
    <t>L-365 ILDIR ÇAYAĞZI 35-18-L00365_7752341_56376066_56376066</t>
  </si>
  <si>
    <t>25.03.2021 19:36:02</t>
  </si>
  <si>
    <t>26.03.2021 02:09:02</t>
  </si>
  <si>
    <t>M-2774 35-02-M02774_99377694_99377694</t>
  </si>
  <si>
    <t>25.03.2021 19:40:10</t>
  </si>
  <si>
    <t>25.03.2021 21:50:28</t>
  </si>
  <si>
    <t>L-74 GÜNEŞKÖY SİTESİ 35-14-L00074_956635798_956635798</t>
  </si>
  <si>
    <t>25.03.2021 19:45:08</t>
  </si>
  <si>
    <t>25.03.2021 20:54:21</t>
  </si>
  <si>
    <t>K-1683 35-01-K01683_910854821_910854821</t>
  </si>
  <si>
    <t>25.03.2021 19:51:00</t>
  </si>
  <si>
    <t>25.03.2021 21:04:48</t>
  </si>
  <si>
    <t>25.03.2021 19:58:40</t>
  </si>
  <si>
    <t>25.03.2021 20:22:57</t>
  </si>
  <si>
    <t>K-1794 35-01-K01794_913649611_913649611</t>
  </si>
  <si>
    <t>25.03.2021 20:02:41</t>
  </si>
  <si>
    <t>25.03.2021 22:04:14</t>
  </si>
  <si>
    <t>TABAKLAR TR-2 45-75-M00337_B_56397918_56397918</t>
  </si>
  <si>
    <t>25.03.2021 20:03:51</t>
  </si>
  <si>
    <t>25.03.2021 21:03:07</t>
  </si>
  <si>
    <t>SAGLIK TR-1 35-26-L00360_956601765_956601765</t>
  </si>
  <si>
    <t>25.03.2021 20:17:07</t>
  </si>
  <si>
    <t>25.03.2021 21:30:42</t>
  </si>
  <si>
    <t>25.03.2021 20:17:52</t>
  </si>
  <si>
    <t>25.03.2021 21:32:45</t>
  </si>
  <si>
    <t>25.03.2021 20:17:55</t>
  </si>
  <si>
    <t>25.03.2021 22:08:13</t>
  </si>
  <si>
    <t>25.03.2021 20:22:20</t>
  </si>
  <si>
    <t>25.03.2021 21:00:29</t>
  </si>
  <si>
    <t>M-2948(YATIRIM REZERVE) 35-01-M02948_C_56379161_56379161</t>
  </si>
  <si>
    <t>25.03.2021 20:29:17</t>
  </si>
  <si>
    <t>25.03.2021 21:29:23</t>
  </si>
  <si>
    <t>TR-23 35-16-L00023_953337904_953337904</t>
  </si>
  <si>
    <t>25.03.2021 20:31:32</t>
  </si>
  <si>
    <t>25.03.2021 22:39:19</t>
  </si>
  <si>
    <t>L-240 PTT TRAFO 35-18-L00240_950440704_950440704</t>
  </si>
  <si>
    <t>25.03.2021 20:35:26</t>
  </si>
  <si>
    <t>26.03.2021 03:03:33</t>
  </si>
  <si>
    <t>DM-5/11 35-26-M00804__60982711_60982711</t>
  </si>
  <si>
    <t>25.03.2021 20:56:52</t>
  </si>
  <si>
    <t>25.03.2021 21:30:55</t>
  </si>
  <si>
    <t>K-2979 35-02-K02979_910021800_910021800</t>
  </si>
  <si>
    <t>25.03.2021 21:17:26</t>
  </si>
  <si>
    <t>25.03.2021 22:36:26</t>
  </si>
  <si>
    <t>M-563 35-17-M00563_B_60982470_60982470</t>
  </si>
  <si>
    <t>25.03.2021 21:22:23</t>
  </si>
  <si>
    <t>25.03.2021 23:52:29</t>
  </si>
  <si>
    <t>K-2007 35-01-K02007_E_56390353_56390353</t>
  </si>
  <si>
    <t>25.03.2021 21:31:33</t>
  </si>
  <si>
    <t>25.03.2021 22:16:00</t>
  </si>
  <si>
    <t>M-3088(YATIRIM REZERVE) 35-03-M03088_912982523_912982523</t>
  </si>
  <si>
    <t>25.03.2021 21:35:12</t>
  </si>
  <si>
    <t>26.03.2021 00:07:04</t>
  </si>
  <si>
    <t>L-347 MASİSA BURCU SİTESİ-2 35-18-L00347_7473050_56357067_56357067</t>
  </si>
  <si>
    <t>25.03.2021 21:49:10</t>
  </si>
  <si>
    <t>25.03.2021 23:59:27</t>
  </si>
  <si>
    <t>M-213(DM-3/11) 35-09-M00213_D d4b_5891802</t>
  </si>
  <si>
    <t>25.03.2021 21:54:25</t>
  </si>
  <si>
    <t>26.03.2021 01:16:09</t>
  </si>
  <si>
    <t>MURADİYE TR-1 İSTASYON KABİN 45-71-M00192_953221468_953221468</t>
  </si>
  <si>
    <t>25.03.2021 21:58:00</t>
  </si>
  <si>
    <t>26.03.2021 00:19:54</t>
  </si>
  <si>
    <t>GÜLBAHÇE TR-17 (TR-279) 35-19-L00279_956694949_956694949</t>
  </si>
  <si>
    <t>25.03.2021 22:15:22</t>
  </si>
  <si>
    <t>26.03.2021 01:39:51</t>
  </si>
  <si>
    <t>TR-16 35-13-L00016_946423463_946423463</t>
  </si>
  <si>
    <t>25.03.2021 23:05:40</t>
  </si>
  <si>
    <t>25.03.2021 23:35:01</t>
  </si>
  <si>
    <t>KUŞCULAR TR-2 35-19-M00214_A_56394804_56394804</t>
  </si>
  <si>
    <t>25.03.2021 23:50:22</t>
  </si>
  <si>
    <t>26.03.2021 00:50:56</t>
  </si>
  <si>
    <t>MENEMEN TR-15 35-28-L00015_10601670_56367495_56367495</t>
  </si>
  <si>
    <t>25.03.2021 23:59:20</t>
  </si>
  <si>
    <t>26.03.2021 01:23:43</t>
  </si>
  <si>
    <t>26.03.2021 00:20:06</t>
  </si>
  <si>
    <t>26.03.2021 01:44:11</t>
  </si>
  <si>
    <t>ATAKÖY TR-1 45-84-L00032_11929208_56384881_56384881</t>
  </si>
  <si>
    <t>26.03.2021 00:52:56</t>
  </si>
  <si>
    <t>26.03.2021 01:42:25</t>
  </si>
  <si>
    <t>TR-154 45-78-L00154_ TR TABAN_65941303</t>
  </si>
  <si>
    <t>26.03.2021 01:02:03</t>
  </si>
  <si>
    <t>26.03.2021 01:24:40</t>
  </si>
  <si>
    <t>ÇAMLICA KÖK 45-81-M00048_ÇANŞA ÇIKIŞ M03_71996151</t>
  </si>
  <si>
    <t>26.03.2021 03:54:43</t>
  </si>
  <si>
    <t>26.03.2021 04:41:52</t>
  </si>
  <si>
    <t>K-1717 35-03-K01717_E_56366487_56366487</t>
  </si>
  <si>
    <t>26.03.2021 05:37:00</t>
  </si>
  <si>
    <t>26.03.2021 08:48:55</t>
  </si>
  <si>
    <t>GÖLMARMARA TR-19 45-85-L00019_B_56401836_56401836</t>
  </si>
  <si>
    <t>26.03.2021 05:39:12</t>
  </si>
  <si>
    <t>26.03.2021 09:25:27</t>
  </si>
  <si>
    <t>ALANKÖY TR-1 35-20-L00288_35-20-L00288_2356203</t>
  </si>
  <si>
    <t>26.03.2021 06:35:50</t>
  </si>
  <si>
    <t>26.03.2021 10:31:00</t>
  </si>
  <si>
    <t>26.03.2021 06:53:43</t>
  </si>
  <si>
    <t>26.03.2021 07:42:14</t>
  </si>
  <si>
    <t>NEBİ ÖZDEN SLM GRB TR 35-27-M00706_35-27-M00706_2358332</t>
  </si>
  <si>
    <t>26.03.2021 07:04:43</t>
  </si>
  <si>
    <t>26.03.2021 10:16:00</t>
  </si>
  <si>
    <t>K-15 35-02-K00015_98786569_98786569</t>
  </si>
  <si>
    <t>26.03.2021 07:28:28</t>
  </si>
  <si>
    <t>26.03.2021 09:27:33</t>
  </si>
  <si>
    <t>L-90 RAINBOW DM 35-18-L00090_950462998_950462998</t>
  </si>
  <si>
    <t>26.03.2021 07:29:00</t>
  </si>
  <si>
    <t>26.03.2021 11:25:41</t>
  </si>
  <si>
    <t>L-97 35-18-L00097_950453627_950453627</t>
  </si>
  <si>
    <t>26.03.2021 07:42:00</t>
  </si>
  <si>
    <t>26.03.2021 12:29:19</t>
  </si>
  <si>
    <t>26.03.2021 07:42:53</t>
  </si>
  <si>
    <t>26.03.2021 07:43:30</t>
  </si>
  <si>
    <t>ÇAMLICA KÖK 45-81-M00048_HatBaşıAyırıcı_53134908 M03_53134908</t>
  </si>
  <si>
    <t>26.03.2021 08:00:15</t>
  </si>
  <si>
    <t>26.03.2021 09:57:05</t>
  </si>
  <si>
    <t>HALİLLER KÖK 35-31-L00228_KALEKÖY L02_72238617</t>
  </si>
  <si>
    <t>26.03.2021 08:11:20</t>
  </si>
  <si>
    <t>26.03.2021 08:47:00</t>
  </si>
  <si>
    <t>TR-13 35-16-L00013_D d1_47585640</t>
  </si>
  <si>
    <t>26.03.2021 08:21:54</t>
  </si>
  <si>
    <t>26.03.2021 09:23:16</t>
  </si>
  <si>
    <t>26.03.2021 08:22:17</t>
  </si>
  <si>
    <t>26.03.2021 17:42:47</t>
  </si>
  <si>
    <t>K-4237 35-03-K04237_910465991_910465991</t>
  </si>
  <si>
    <t>26.03.2021 08:26:57</t>
  </si>
  <si>
    <t>26.03.2021 16:06:58</t>
  </si>
  <si>
    <t>26.03.2021 08:31:20</t>
  </si>
  <si>
    <t>26.03.2021 08:35:00</t>
  </si>
  <si>
    <t>_D_56394507_56394507</t>
  </si>
  <si>
    <t>26.03.2021 08:33:00</t>
  </si>
  <si>
    <t>26.03.2021 14:18:57</t>
  </si>
  <si>
    <t>26.03.2021 08:36:00</t>
  </si>
  <si>
    <t>26.03.2021 13:28:14</t>
  </si>
  <si>
    <t>26.03.2021 08:43:16</t>
  </si>
  <si>
    <t>26.03.2021 09:39:01</t>
  </si>
  <si>
    <t>26.03.2021 08:46:28</t>
  </si>
  <si>
    <t>26.03.2021 14:37:58</t>
  </si>
  <si>
    <t>26.03.2021 08:50:00</t>
  </si>
  <si>
    <t>26.03.2021 10:35:27</t>
  </si>
  <si>
    <t>K-288 35-04-K00288_98979355_98979355</t>
  </si>
  <si>
    <t>26.03.2021 08:53:19</t>
  </si>
  <si>
    <t>26.03.2021 11:45:59</t>
  </si>
  <si>
    <t>YUNTDAĞYENİCE KÖYÜ TR-1 45-71-M01699_43175958_56384148_56384148</t>
  </si>
  <si>
    <t>26.03.2021 08:54:15</t>
  </si>
  <si>
    <t>26.03.2021 14:11:11</t>
  </si>
  <si>
    <t>DM-4/2 45-72-M00614_49692691_56392302_56392302</t>
  </si>
  <si>
    <t>26.03.2021 08:56:16</t>
  </si>
  <si>
    <t>26.03.2021 14:57:53</t>
  </si>
  <si>
    <t>TR-121 ZEYTİNALANI 35-19-L00121_956663883_956663883</t>
  </si>
  <si>
    <t>26.03.2021 08:58:47</t>
  </si>
  <si>
    <t>26.03.2021 13:41:01</t>
  </si>
  <si>
    <t>K-1418 35-01-K01418_C c2_5907379</t>
  </si>
  <si>
    <t>26.03.2021 08:59:47</t>
  </si>
  <si>
    <t>26.03.2021 11:27:07</t>
  </si>
  <si>
    <t>M-328 35-03-M00328_910499581_910499581</t>
  </si>
  <si>
    <t>26.03.2021 09:01:24</t>
  </si>
  <si>
    <t>26.03.2021 11:04:34</t>
  </si>
  <si>
    <t>SOMA A SANTRALİ İM/DM 45-82-A00001_KIRKAĞAÇ L15_2324961</t>
  </si>
  <si>
    <t>26.03.2021 09:01:40</t>
  </si>
  <si>
    <t>26.03.2021 10:40:32</t>
  </si>
  <si>
    <t>DM08/TR01 45-73-M00017_DM-8/2 M06_66749583</t>
  </si>
  <si>
    <t>26.03.2021 09:02:50</t>
  </si>
  <si>
    <t>26.03.2021 10:46:00</t>
  </si>
  <si>
    <t>ŞİRİNYER MAH. TR-1 45-78-L00284_45-78-L00284_2359229</t>
  </si>
  <si>
    <t>26.03.2021 09:04:13</t>
  </si>
  <si>
    <t>26.03.2021 17:19:33</t>
  </si>
  <si>
    <t>K-126 35-01-K00126_B_56376865_56376865</t>
  </si>
  <si>
    <t>26.03.2021 09:04:36</t>
  </si>
  <si>
    <t>26.03.2021 10:21:06</t>
  </si>
  <si>
    <t>L-103 35-18-L00103_L-90 RAINBOW DM L01_72056025</t>
  </si>
  <si>
    <t>26.03.2021 09:05:50</t>
  </si>
  <si>
    <t>26.03.2021 09:59:13</t>
  </si>
  <si>
    <t>KINIK ORGANİZE DM 35-24-M00208_HatBaşıAyırıcı_53133660 M15_53133660</t>
  </si>
  <si>
    <t>26.03.2021 09:07:10</t>
  </si>
  <si>
    <t>26.03.2021 17:25:08</t>
  </si>
  <si>
    <t>DM-5/11 45-71-M00286_SÜMERPARK M06_66503962</t>
  </si>
  <si>
    <t>26.03.2021 09:09:10</t>
  </si>
  <si>
    <t>26.03.2021 11:29:29</t>
  </si>
  <si>
    <t>DOĞANCI TR-13 35-31-L00368_47904264_56392350_56392350</t>
  </si>
  <si>
    <t>26.03.2021 09:09:15</t>
  </si>
  <si>
    <t>26.03.2021 10:18:42</t>
  </si>
  <si>
    <t>K-598 35-01-K00598_35-01-K00598_2348435</t>
  </si>
  <si>
    <t>26.03.2021 09:12:45</t>
  </si>
  <si>
    <t>26.03.2021 13:35:06</t>
  </si>
  <si>
    <t>26.03.2021 09:14:00</t>
  </si>
  <si>
    <t>26.03.2021 09:46:12</t>
  </si>
  <si>
    <t>TR-131 35-19-L00131_956673943_956673943</t>
  </si>
  <si>
    <t>26.03.2021 09:17:23</t>
  </si>
  <si>
    <t>26.03.2021 12:12:58</t>
  </si>
  <si>
    <t>MARUFLAR KÖK 35-16-M00262_İSMAİLLİ KÖK M04_72050333</t>
  </si>
  <si>
    <t>26.03.2021 09:17:30</t>
  </si>
  <si>
    <t>26.03.2021 10:51:00</t>
  </si>
  <si>
    <t>TOPALAK ÇAMDERE TR-1 35-29-L00214_DIREK TIPI TRAFO HUCRESI H01_2100544</t>
  </si>
  <si>
    <t>26.03.2021 09:18:22</t>
  </si>
  <si>
    <t>26.03.2021 17:09:20</t>
  </si>
  <si>
    <t>L-90 RAINBOW DM 35-18-L00090_6347564_56369142_56369142</t>
  </si>
  <si>
    <t>26.03.2021 09:18:35</t>
  </si>
  <si>
    <t>26.03.2021 16:45:07</t>
  </si>
  <si>
    <t>K-1938 35-09-K01938_C_56378678_56378678</t>
  </si>
  <si>
    <t>26.03.2021 09:19:18</t>
  </si>
  <si>
    <t>26.03.2021 09:40:00</t>
  </si>
  <si>
    <t>TR-136 35-16-L00136_953316990_953316990</t>
  </si>
  <si>
    <t>26.03.2021 09:20:37</t>
  </si>
  <si>
    <t>26.03.2021 14:31:59</t>
  </si>
  <si>
    <t>K-4547 35-03-K04547_910253948_910253948</t>
  </si>
  <si>
    <t>26.03.2021 09:20:53</t>
  </si>
  <si>
    <t>26.03.2021 11:55:27</t>
  </si>
  <si>
    <t>26.03.2021 09:21:47</t>
  </si>
  <si>
    <t>26.03.2021 12:04:01</t>
  </si>
  <si>
    <t>26.03.2021 09:35:05</t>
  </si>
  <si>
    <t>TR-124 35-16-L00124_TR-125 L02_72037764</t>
  </si>
  <si>
    <t>26.03.2021 09:25:00</t>
  </si>
  <si>
    <t>26.03.2021 16:48:49</t>
  </si>
  <si>
    <t>KALEKÖY TR-3 35-31-L00239_DIREK TIPI TRAFO HUCRESI H01_2037300</t>
  </si>
  <si>
    <t>26.03.2021 10:05:16</t>
  </si>
  <si>
    <t>M-2491 YENİ EREM KONUTLARI 35-10-M02491_35-10-M02491_2354940</t>
  </si>
  <si>
    <t>26.03.2021 09:26:38</t>
  </si>
  <si>
    <t>26.03.2021 13:54:02</t>
  </si>
  <si>
    <t>BALIKLIOVA DM 35-19-L00270_GÜLBAHÇE GİRİŞ L01_2321766</t>
  </si>
  <si>
    <t>26.03.2021 09:30:35</t>
  </si>
  <si>
    <t>26.03.2021 14:06:34</t>
  </si>
  <si>
    <t>_912773610_912773610</t>
  </si>
  <si>
    <t>26.03.2021 09:30:47</t>
  </si>
  <si>
    <t>26.03.2021 13:20:48</t>
  </si>
  <si>
    <t>DEMİRCİ TM 45-74-A00001_HatBaşıAyırıcı_53135779 M15_53135779</t>
  </si>
  <si>
    <t>26.03.2021 09:32:13</t>
  </si>
  <si>
    <t>26.03.2021 16:05:00</t>
  </si>
  <si>
    <t>DM-3/TR-25 35-22-M00069_MENDERES DM-3/TR-1 M01_72134955</t>
  </si>
  <si>
    <t>26.03.2021 09:37:18</t>
  </si>
  <si>
    <t>26.03.2021 10:04:03</t>
  </si>
  <si>
    <t>TR-113 ZEYTİNALANI 35-19-L00113_TR-118 L01_2335171</t>
  </si>
  <si>
    <t>26.03.2021 09:38:26</t>
  </si>
  <si>
    <t>26.03.2021 09:52:10</t>
  </si>
  <si>
    <t>DM-14/05 (TR-14/19) 45-71-M00547_45089912_56402470_56402470</t>
  </si>
  <si>
    <t>26.03.2021 09:39:00</t>
  </si>
  <si>
    <t>26.03.2021 12:35:18</t>
  </si>
  <si>
    <t>PİYADELER TR-649 TARIMSAL SULAMA 45-73-M00927_45-73-M00927_2356131</t>
  </si>
  <si>
    <t>26.03.2021 09:39:46</t>
  </si>
  <si>
    <t>26.03.2021 11:55:58</t>
  </si>
  <si>
    <t>ÇAMLIYURT TR-1 45-80-M00035_956546156_956546156</t>
  </si>
  <si>
    <t>26.03.2021 09:42:00</t>
  </si>
  <si>
    <t>26.03.2021 11:37:35</t>
  </si>
  <si>
    <t>26.03.2021 09:42:34</t>
  </si>
  <si>
    <t>26.03.2021 17:28:04</t>
  </si>
  <si>
    <t>_A_56384488_56384488</t>
  </si>
  <si>
    <t>26.03.2021 09:43:05</t>
  </si>
  <si>
    <t>26.03.2021 14:28:56</t>
  </si>
  <si>
    <t>TR-18 35-13-L00018_B_56382298_56382298</t>
  </si>
  <si>
    <t>26.03.2021 09:55:41</t>
  </si>
  <si>
    <t>26.03.2021 16:07:01</t>
  </si>
  <si>
    <t>MURADİYE TR-5 (ESKİ MEZARLIK YANI) 45-71-M00204_COCA COLA M02_2321022</t>
  </si>
  <si>
    <t>26.03.2021 09:56:10</t>
  </si>
  <si>
    <t>26.03.2021 12:18:22</t>
  </si>
  <si>
    <t>M-3038(YATIRIM REZERVE) 35-09-M03038_A_56381387_56381387</t>
  </si>
  <si>
    <t>26.03.2021 10:04:00</t>
  </si>
  <si>
    <t>26.03.2021 10:16:27</t>
  </si>
  <si>
    <t>K-4709 35-04-K04709_A_60982310_60982310</t>
  </si>
  <si>
    <t>26.03.2021 11:21:58</t>
  </si>
  <si>
    <t>K-4105 35-08-K04105_35-08-K04105_42010091</t>
  </si>
  <si>
    <t>26.03.2021 10:06:03</t>
  </si>
  <si>
    <t>26.03.2021 11:16:36</t>
  </si>
  <si>
    <t>L-231 35-18-L00231_950440539_950440539</t>
  </si>
  <si>
    <t>26.03.2021 10:08:06</t>
  </si>
  <si>
    <t>26.03.2021 12:14:59</t>
  </si>
  <si>
    <t>26.03.2021 10:09:17</t>
  </si>
  <si>
    <t>26.03.2021 10:51:20</t>
  </si>
  <si>
    <t>26.03.2021 10:09:40</t>
  </si>
  <si>
    <t>26.03.2021 11:20:39</t>
  </si>
  <si>
    <t>TR-128 35-19-L00128_956699832_956699832</t>
  </si>
  <si>
    <t>26.03.2021 10:11:40</t>
  </si>
  <si>
    <t>26.03.2021 12:55:24</t>
  </si>
  <si>
    <t>TR-18 35-13-L00018_TR-20 L01_2334007</t>
  </si>
  <si>
    <t>26.03.2021 10:11:43</t>
  </si>
  <si>
    <t>26.03.2021 16:05:50</t>
  </si>
  <si>
    <t>K-2474 35-01-K02474_K-3684 K01_2038966</t>
  </si>
  <si>
    <t>26.03.2021 10:13:13</t>
  </si>
  <si>
    <t>26.03.2021 11:05:32</t>
  </si>
  <si>
    <t>TR-43 35-13-M00056_35-13-M00056_2349369</t>
  </si>
  <si>
    <t>26.03.2021 10:13:19</t>
  </si>
  <si>
    <t>26.03.2021 13:18:09</t>
  </si>
  <si>
    <t>M-213(DM-3/11) 35-09-M00213_A A1b_5890834</t>
  </si>
  <si>
    <t>26.03.2021 10:18:17</t>
  </si>
  <si>
    <t>26.03.2021 14:29:32</t>
  </si>
  <si>
    <t>FOÇA TR-49 35-23-L00049_950413708_950413708</t>
  </si>
  <si>
    <t>26.03.2021 10:18:49</t>
  </si>
  <si>
    <t>26.03.2021 23:27:41</t>
  </si>
  <si>
    <t>M-228 35-14-M00228_956662174_956662174</t>
  </si>
  <si>
    <t>26.03.2021 10:23:57</t>
  </si>
  <si>
    <t>26.03.2021 13:33:02</t>
  </si>
  <si>
    <t>K-4630 35-02-K04630_B_56369600_56369600</t>
  </si>
  <si>
    <t>26.03.2021 10:24:36</t>
  </si>
  <si>
    <t>26.03.2021 12:59:00</t>
  </si>
  <si>
    <t>TR-10 45-78-L00010_953264996_953264996</t>
  </si>
  <si>
    <t>26.03.2021 10:28:15</t>
  </si>
  <si>
    <t>26.03.2021 10:59:53</t>
  </si>
  <si>
    <t>26.03.2021 10:28:30</t>
  </si>
  <si>
    <t>26.03.2021 10:29:10</t>
  </si>
  <si>
    <t>26.03.2021 11:23:12</t>
  </si>
  <si>
    <t>KIZILCA TR-1 45-74-M00245_A_56352924_56352924</t>
  </si>
  <si>
    <t>26.03.2021 10:32:40</t>
  </si>
  <si>
    <t>26.03.2021 13:03:18</t>
  </si>
  <si>
    <t>SAĞANCI İM 35-16-A00003_SAĞANCI L03_2072976</t>
  </si>
  <si>
    <t>26.03.2021 10:33:00</t>
  </si>
  <si>
    <t>26.03.2021 16:26:56</t>
  </si>
  <si>
    <t>K-15 35-02-K00015_913495195_913495195</t>
  </si>
  <si>
    <t>26.03.2021 10:34:42</t>
  </si>
  <si>
    <t>26.03.2021 11:54:38</t>
  </si>
  <si>
    <t>26.03.2021 10:35:40</t>
  </si>
  <si>
    <t>26.03.2021 14:41:03</t>
  </si>
  <si>
    <t>_C_56402109_56402109</t>
  </si>
  <si>
    <t>26.03.2021 10:38:00</t>
  </si>
  <si>
    <t>26.03.2021 12:30:50</t>
  </si>
  <si>
    <t>K-3056 35-03-K03056_B_56362901_56362901</t>
  </si>
  <si>
    <t>26.03.2021 10:45:19</t>
  </si>
  <si>
    <t>26.03.2021 12:39:19</t>
  </si>
  <si>
    <t>DM08/TR01 45-73-M00017_DM-8/2 M06_66749466</t>
  </si>
  <si>
    <t>26.03.2021 10:47:00</t>
  </si>
  <si>
    <t>26.03.2021 12:08:00</t>
  </si>
  <si>
    <t>L-169 35-18-L00169_L-174 L02_49891582</t>
  </si>
  <si>
    <t>26.03.2021 10:47:13</t>
  </si>
  <si>
    <t>26.03.2021 15:37:44</t>
  </si>
  <si>
    <t>26.03.2021 10:52:00</t>
  </si>
  <si>
    <t>26.03.2021 12:24:00</t>
  </si>
  <si>
    <t>K-845 35-01-K00845_B_56370080_56370080</t>
  </si>
  <si>
    <t>26.03.2021 11:00:00</t>
  </si>
  <si>
    <t>26.03.2021 13:15:26</t>
  </si>
  <si>
    <t>26.03.2021 11:00:13</t>
  </si>
  <si>
    <t>26.03.2021 11:00:43</t>
  </si>
  <si>
    <t>ŞAŞAL TR-1 35-22-M00283_35-22-M00283_2374220</t>
  </si>
  <si>
    <t>26.03.2021 11:04:28</t>
  </si>
  <si>
    <t>26.03.2021 15:22:29</t>
  </si>
  <si>
    <t>KAVAKLIDERE TR-12 45-73-M00145_TR-14 M05_2317559</t>
  </si>
  <si>
    <t>26.03.2021 11:06:00</t>
  </si>
  <si>
    <t>26.03.2021 12:13:21</t>
  </si>
  <si>
    <t>L-279 ERDİL SİTESİ 35-18-L00279_950438587_950438587</t>
  </si>
  <si>
    <t>26.03.2021 11:06:35</t>
  </si>
  <si>
    <t>26.03.2021 13:13:28</t>
  </si>
  <si>
    <t>AVŞAR TR-2 45-83-L00352_A_56386276_56386276</t>
  </si>
  <si>
    <t>26.03.2021 11:07:00</t>
  </si>
  <si>
    <t>26.03.2021 12:52:45</t>
  </si>
  <si>
    <t>26.03.2021 11:11:55</t>
  </si>
  <si>
    <t>26.03.2021 13:58:20</t>
  </si>
  <si>
    <t>L-81 ÇAĞDAŞKENT 35-18-L00081_L L1_5786071</t>
  </si>
  <si>
    <t>26.03.2021 11:12:14</t>
  </si>
  <si>
    <t>26.03.2021 17:43:55</t>
  </si>
  <si>
    <t>26.03.2021 11:20:31</t>
  </si>
  <si>
    <t>26.03.2021 11:40:57</t>
  </si>
  <si>
    <t>26.03.2021 11:21:53</t>
  </si>
  <si>
    <t>26.03.2021 12:55:31</t>
  </si>
  <si>
    <t>DM-9 45-71-M00386_GENEL KONUTLAR M07_66182420</t>
  </si>
  <si>
    <t>26.03.2021 11:24:21</t>
  </si>
  <si>
    <t>26.03.2021 12:21:31</t>
  </si>
  <si>
    <t>26.03.2021 11:26:00</t>
  </si>
  <si>
    <t>26.03.2021 18:06:20</t>
  </si>
  <si>
    <t>K-4015 35-02-K04015_910142151_910142151</t>
  </si>
  <si>
    <t>26.03.2021 11:36:23</t>
  </si>
  <si>
    <t>26.03.2021 13:42:46</t>
  </si>
  <si>
    <t>TR-84 35-19-L00084_956664399_956664399</t>
  </si>
  <si>
    <t>26.03.2021 11:52:26</t>
  </si>
  <si>
    <t>26.03.2021 15:08:00</t>
  </si>
  <si>
    <t>K-444 35-02-K00444_912460154_912460154</t>
  </si>
  <si>
    <t>26.03.2021 11:53:24</t>
  </si>
  <si>
    <t>26.03.2021 12:53:27</t>
  </si>
  <si>
    <t>TAYTAN OFİS KÖK 45-78-M00314_HatBaşıAyırıcı_53140331 M014_53140331</t>
  </si>
  <si>
    <t>26.03.2021 11:54:55</t>
  </si>
  <si>
    <t>26.03.2021 12:32:36</t>
  </si>
  <si>
    <t>L-4 TEKKE 35-18-L00004_95518388 a1b_5944628</t>
  </si>
  <si>
    <t>26.03.2021 11:55:22</t>
  </si>
  <si>
    <t>26.03.2021 15:01:54</t>
  </si>
  <si>
    <t>L-97 35-18-L00097_950439766_950439766</t>
  </si>
  <si>
    <t>26.03.2021 11:58:07</t>
  </si>
  <si>
    <t>26.03.2021 22:40:21</t>
  </si>
  <si>
    <t>SÜLEYMANLI TR-10 45-72-L00304_956487100_956487100</t>
  </si>
  <si>
    <t>26.03.2021 11:58:33</t>
  </si>
  <si>
    <t>26.03.2021 13:05:35</t>
  </si>
  <si>
    <t>KÜRDÜLLÜ TR-1 35-29-L00458_950340229_950340229</t>
  </si>
  <si>
    <t>26.03.2021 12:09:14</t>
  </si>
  <si>
    <t>26.03.2021 15:41:33</t>
  </si>
  <si>
    <t>GÜMÜŞÇAY TR-2 45-73-M00905_B_56401902_56401902</t>
  </si>
  <si>
    <t>26.03.2021 12:10:09</t>
  </si>
  <si>
    <t>26.03.2021 13:48:03</t>
  </si>
  <si>
    <t>M-3033 35-09-M03033_A_56364530_56364530</t>
  </si>
  <si>
    <t>26.03.2021 12:15:00</t>
  </si>
  <si>
    <t>26.03.2021 13:24:06</t>
  </si>
  <si>
    <t>Y. YAZAR SULAMA GRUBU TR 35-27-M00528_B_56363223_56363223</t>
  </si>
  <si>
    <t>26.03.2021 12:18:36</t>
  </si>
  <si>
    <t>26.03.2021 14:43:36</t>
  </si>
  <si>
    <t>KÖSEDERE TR-1 35-21-L00124_953359503_953359503</t>
  </si>
  <si>
    <t>26.03.2021 12:21:20</t>
  </si>
  <si>
    <t>26.03.2021 19:08:20</t>
  </si>
  <si>
    <t>MENEMEN TR-46 35-28-L00046_B_56394508_56394508</t>
  </si>
  <si>
    <t>26.03.2021 12:23:00</t>
  </si>
  <si>
    <t>26.03.2021 12:41:00</t>
  </si>
  <si>
    <t>İLTUR TR-1 35-19-M00433_956688599_956688599</t>
  </si>
  <si>
    <t>26.03.2021 12:25:26</t>
  </si>
  <si>
    <t>26.03.2021 17:08:52</t>
  </si>
  <si>
    <t>M-3036(YATIRIM REZERVE) 35-09-M03036_B_56382043_56382043</t>
  </si>
  <si>
    <t>26.03.2021 12:32:01</t>
  </si>
  <si>
    <t>26.03.2021 12:40:59</t>
  </si>
  <si>
    <t>K-3760 35-02-K03760_35-02-K03760_2348458</t>
  </si>
  <si>
    <t>26.03.2021 12:33:26</t>
  </si>
  <si>
    <t>27.03.2021 00:36:05</t>
  </si>
  <si>
    <t>M-2015 (YATIRIM REZERVE) 35-01-M02015_35-01-M02015_47230738</t>
  </si>
  <si>
    <t>26.03.2021 12:35:37</t>
  </si>
  <si>
    <t>26.03.2021 13:45:10</t>
  </si>
  <si>
    <t>26.03.2021 12:38:31</t>
  </si>
  <si>
    <t>26.03.2021 12:38:53</t>
  </si>
  <si>
    <t>URGANLI TR-3 45-83-M00571_955161469_955161469</t>
  </si>
  <si>
    <t>26.03.2021 12:40:40</t>
  </si>
  <si>
    <t>26.03.2021 15:37:24</t>
  </si>
  <si>
    <t>L-210 35-18-L00210_950451501_950451501</t>
  </si>
  <si>
    <t>26.03.2021 12:42:13</t>
  </si>
  <si>
    <t>26.03.2021 21:02:51</t>
  </si>
  <si>
    <t>M-2787 35-02-M02787_95000454308_95000454308</t>
  </si>
  <si>
    <t>26.03.2021 12:43:41</t>
  </si>
  <si>
    <t>26.03.2021 14:00:54</t>
  </si>
  <si>
    <t>26.03.2021 12:43:53</t>
  </si>
  <si>
    <t>26.03.2021 12:45:21</t>
  </si>
  <si>
    <t>MORDOĞAN TR-28 35-21-L00156_953364708_953364708</t>
  </si>
  <si>
    <t>26.03.2021 12:44:52</t>
  </si>
  <si>
    <t>26.03.2021 15:59:19</t>
  </si>
  <si>
    <t>M-1039 35-04-M01039_B_56379788_56379788</t>
  </si>
  <si>
    <t>26.03.2021 12:45:03</t>
  </si>
  <si>
    <t>26.03.2021 13:21:53</t>
  </si>
  <si>
    <t>M-3036(YATIRIM REZERVE) 35-09-M03036_A_56380659_56380659</t>
  </si>
  <si>
    <t>26.03.2021 12:48:03</t>
  </si>
  <si>
    <t>26.03.2021 12:58:28</t>
  </si>
  <si>
    <t>M-540 35-09-M00540_913225602_913225602</t>
  </si>
  <si>
    <t>26.03.2021 12:56:20</t>
  </si>
  <si>
    <t>26.03.2021 16:23:05</t>
  </si>
  <si>
    <t>K-1906 35-10-K01906_98059461_98059461</t>
  </si>
  <si>
    <t>26.03.2021 12:57:11</t>
  </si>
  <si>
    <t>26.03.2021 14:39:22</t>
  </si>
  <si>
    <t>26.03.2021 13:00:03</t>
  </si>
  <si>
    <t>26.03.2021 14:07:11</t>
  </si>
  <si>
    <t>GERENKÖY TR-1 35-23-M00147_950415111_950415111</t>
  </si>
  <si>
    <t>26.03.2021 13:01:30</t>
  </si>
  <si>
    <t>26.03.2021 18:41:19</t>
  </si>
  <si>
    <t>İSMAİLLİ KÖK 35-16-M00045_HatBaşıAyırıcı_53140512 M06_53140512</t>
  </si>
  <si>
    <t>26.03.2021 13:01:31</t>
  </si>
  <si>
    <t>26.03.2021 14:16:51</t>
  </si>
  <si>
    <t>26.03.2021 13:01:41</t>
  </si>
  <si>
    <t>26.03.2021 13:02:01</t>
  </si>
  <si>
    <t>DM-09/12 (KÖMÜRCÜLER SİTESİ) 45-71-M00378_MERMERCİLER SİTESİ M05_66152440</t>
  </si>
  <si>
    <t>26.03.2021 13:02:35</t>
  </si>
  <si>
    <t>26.03.2021 14:32:33</t>
  </si>
  <si>
    <t>M-2075 35-02-M02075_99725902_99725902</t>
  </si>
  <si>
    <t>26.03.2021 13:02:43</t>
  </si>
  <si>
    <t>26.03.2021 15:38:07</t>
  </si>
  <si>
    <t>GÜNEYDAMLARI TR-1 45-79-M00117_A_56387130_56387130</t>
  </si>
  <si>
    <t>26.03.2021 13:03:00</t>
  </si>
  <si>
    <t>26.03.2021 13:18:50</t>
  </si>
  <si>
    <t>GERENKÖY KÖK 35-23-M00156_HatBaşıAyırıcı_72907996 M04_72907996</t>
  </si>
  <si>
    <t>26.03.2021 13:03:51</t>
  </si>
  <si>
    <t>26.03.2021 17:02:03</t>
  </si>
  <si>
    <t>ARSLANLAR TM 35-26-A00004_KÖYLER-1 L42_2305571</t>
  </si>
  <si>
    <t>26.03.2021 13:11:08</t>
  </si>
  <si>
    <t>26.03.2021 13:33:33</t>
  </si>
  <si>
    <t>26.03.2021 13:11:50</t>
  </si>
  <si>
    <t>26.03.2021 13:32:13</t>
  </si>
  <si>
    <t>KISIK TR-2 35-22-M00136_955256956_955256956</t>
  </si>
  <si>
    <t>26.03.2021 13:16:14</t>
  </si>
  <si>
    <t>26.03.2021 16:08:03</t>
  </si>
  <si>
    <t>DM-22 45-71-M01177_DAĞITIM TRAFO DM-22 M08_2085406</t>
  </si>
  <si>
    <t>26.03.2021 13:21:06</t>
  </si>
  <si>
    <t>26.03.2021 14:43:49</t>
  </si>
  <si>
    <t>26.03.2021 13:25:01</t>
  </si>
  <si>
    <t>26.03.2021 14:37:17</t>
  </si>
  <si>
    <t>K-429 35-01-K00429_911329793_911329793</t>
  </si>
  <si>
    <t>26.03.2021 13:26:46</t>
  </si>
  <si>
    <t>26.03.2021 15:37:51</t>
  </si>
  <si>
    <t>L-353 İŞTUR 35-18-L00353_950455256_950455256</t>
  </si>
  <si>
    <t>26.03.2021 13:31:10</t>
  </si>
  <si>
    <t>26.03.2021 17:25:57</t>
  </si>
  <si>
    <t>GÖKKAYA TR-2 45-84-L00019_955182616_955182616</t>
  </si>
  <si>
    <t>26.03.2021 13:34:10</t>
  </si>
  <si>
    <t>26.03.2021 14:29:20</t>
  </si>
  <si>
    <t>L-433 ATİLLA BAYIR TRAFO 35-18-L00433_L-211 L02_72086937</t>
  </si>
  <si>
    <t>26.03.2021 13:49:00</t>
  </si>
  <si>
    <t>26.03.2021 15:03:38</t>
  </si>
  <si>
    <t>MECİDİYE TR-10 45-72-L00573_45-72-L00573_2350891</t>
  </si>
  <si>
    <t>26.03.2021 14:07:02</t>
  </si>
  <si>
    <t>26.03.2021 15:42:49</t>
  </si>
  <si>
    <t>KUYUCAK TR-1 35-22-M00273_955274553_955274553</t>
  </si>
  <si>
    <t>26.03.2021 14:08:29</t>
  </si>
  <si>
    <t>26.03.2021 18:50:41</t>
  </si>
  <si>
    <t>DM-3/TR-4 35-13-L00056_35-13-L00056_66484123</t>
  </si>
  <si>
    <t>26.03.2021 14:09:11</t>
  </si>
  <si>
    <t>26.03.2021 14:53:20</t>
  </si>
  <si>
    <t>EFENDİLİ ESENYURT TR-1 45-75-M00184_B_56386638_56386638</t>
  </si>
  <si>
    <t>26.03.2021 14:10:25</t>
  </si>
  <si>
    <t>26.03.2021 15:35:37</t>
  </si>
  <si>
    <t>26.03.2021 14:10:28</t>
  </si>
  <si>
    <t>26.03.2021 15:18:52</t>
  </si>
  <si>
    <t>KARAHIDIRLI TR-1 35-16-M00048_B_56396452_56396452</t>
  </si>
  <si>
    <t>26.03.2021 14:10:38</t>
  </si>
  <si>
    <t>26.03.2021 15:31:28</t>
  </si>
  <si>
    <t>YELKİ TR-22 35-10-L00022_C_56354031_56354031</t>
  </si>
  <si>
    <t>26.03.2021 14:11:51</t>
  </si>
  <si>
    <t>26.03.2021 16:58:17</t>
  </si>
  <si>
    <t>TR-26 35-32-L00026_946413699_946413699</t>
  </si>
  <si>
    <t>26.03.2021 14:12:43</t>
  </si>
  <si>
    <t>26.03.2021 17:28:09</t>
  </si>
  <si>
    <t>26.03.2021 14:14:21</t>
  </si>
  <si>
    <t>26.03.2021 14:18:13</t>
  </si>
  <si>
    <t>KARAMAN TR-1 35-31-L00049_47864620_56394406_56394406</t>
  </si>
  <si>
    <t>26.03.2021 14:16:44</t>
  </si>
  <si>
    <t>26.03.2021 15:30:45</t>
  </si>
  <si>
    <t>TR-93 35-15-M00093_48874458_56364396_56364396</t>
  </si>
  <si>
    <t>26.03.2021 14:17:01</t>
  </si>
  <si>
    <t>26.03.2021 18:26:50</t>
  </si>
  <si>
    <t>DM06-TR10 45-73-M01269_945677728_945677728</t>
  </si>
  <si>
    <t>26.03.2021 14:17:12</t>
  </si>
  <si>
    <t>26.03.2021 16:41:40</t>
  </si>
  <si>
    <t>DM-01/13 45-71-M00024_953183957_953183957</t>
  </si>
  <si>
    <t>26.03.2021 14:21:58</t>
  </si>
  <si>
    <t>26.03.2021 17:14:28</t>
  </si>
  <si>
    <t>L-456 35-18-L00456_950452199_950452199</t>
  </si>
  <si>
    <t>26.03.2021 14:22:35</t>
  </si>
  <si>
    <t>26.03.2021 20:09:28</t>
  </si>
  <si>
    <t>ÇANDARLI TR-18 35-30-M00018_95000155524_95000155524</t>
  </si>
  <si>
    <t>26.03.2021 14:23:32</t>
  </si>
  <si>
    <t>26.03.2021 19:44:14</t>
  </si>
  <si>
    <t>TR-31 45-77-L00031_45-77-L00031_2363795</t>
  </si>
  <si>
    <t>26.03.2021 14:25:24</t>
  </si>
  <si>
    <t>26.03.2021 14:55:24</t>
  </si>
  <si>
    <t>26.03.2021 14:26:31</t>
  </si>
  <si>
    <t>26.03.2021 14:44:25</t>
  </si>
  <si>
    <t>26.03.2021 14:28:43</t>
  </si>
  <si>
    <t>26.03.2021 15:53:32</t>
  </si>
  <si>
    <t>26.03.2021 14:28:59</t>
  </si>
  <si>
    <t>26.03.2021 16:44:33</t>
  </si>
  <si>
    <t>DEMİRCİLİ DM 35-15-L00895_BENZİNLİK L06_2335951</t>
  </si>
  <si>
    <t>26.03.2021 14:30:26</t>
  </si>
  <si>
    <t>26.03.2021 16:10:31</t>
  </si>
  <si>
    <t>SEYREKLİ TR-3 35-15-L00442_35-15-L00442_2365594</t>
  </si>
  <si>
    <t>26.03.2021 14:30:27</t>
  </si>
  <si>
    <t>26.03.2021 17:13:21</t>
  </si>
  <si>
    <t>K-502 35-01-K00502_911437357_911437357</t>
  </si>
  <si>
    <t>26.03.2021 14:32:48</t>
  </si>
  <si>
    <t>26.03.2021 17:04:45</t>
  </si>
  <si>
    <t>KAZANLI KÖK 35-15-L00951_BALABANLI KÖYÜ L07_66954510</t>
  </si>
  <si>
    <t>26.03.2021 14:33:02</t>
  </si>
  <si>
    <t>26.03.2021 19:09:25</t>
  </si>
  <si>
    <t>DM-9/11 45-71-M00377_KÖMÜRCÜLER M01_66148701</t>
  </si>
  <si>
    <t>26.03.2021 14:36:43</t>
  </si>
  <si>
    <t>26.03.2021 15:55:09</t>
  </si>
  <si>
    <t>YEŞİLKÖY-1 35-26-M00790_956621913_956621913</t>
  </si>
  <si>
    <t>26.03.2021 14:39:31</t>
  </si>
  <si>
    <t>26.03.2021 15:35:48</t>
  </si>
  <si>
    <t>TR-137 TORASAN MAH. 35-19-L00137_956695008_956695008</t>
  </si>
  <si>
    <t>26.03.2021 14:47:08</t>
  </si>
  <si>
    <t>26.03.2021 21:25:59</t>
  </si>
  <si>
    <t>K-4197 35-02-K04197_99359554_99359554</t>
  </si>
  <si>
    <t>26.03.2021 14:48:00</t>
  </si>
  <si>
    <t>26.03.2021 16:24:37</t>
  </si>
  <si>
    <t>OSMANCALI KÖYÜ TR-3 45-71-M01722_43170802_56398952_56398952</t>
  </si>
  <si>
    <t>26.03.2021 14:48:11</t>
  </si>
  <si>
    <t>26.03.2021 22:50:41</t>
  </si>
  <si>
    <t>M-2241 BELENBAŞI TR-1 35-03-M02241_910347893_910347893</t>
  </si>
  <si>
    <t>26.03.2021 15:02:00</t>
  </si>
  <si>
    <t>26.03.2021 17:42:08</t>
  </si>
  <si>
    <t>MURADİYE DM-5/10 45-71-M00775_DM-5/10C M03_2124686</t>
  </si>
  <si>
    <t>26.03.2021 15:02:04</t>
  </si>
  <si>
    <t>26.03.2021 16:20:00</t>
  </si>
  <si>
    <t>KARAAĞAÇLI TR-13 45-71-M01075_BEYDERE KÖK M03_72307181</t>
  </si>
  <si>
    <t>26.03.2021 15:03:21</t>
  </si>
  <si>
    <t>26.03.2021 15:04:43</t>
  </si>
  <si>
    <t>M-213(DM-3/11) 35-09-M00213_D d1b_5890730</t>
  </si>
  <si>
    <t>26.03.2021 15:04:17</t>
  </si>
  <si>
    <t>26.03.2021 19:05:09</t>
  </si>
  <si>
    <t>ÇANDARLI TR-18 35-30-M00018_955326784_955326784</t>
  </si>
  <si>
    <t>26.03.2021 15:08:11</t>
  </si>
  <si>
    <t>26.03.2021 16:50:47</t>
  </si>
  <si>
    <t>L-286 35-18-L00286_DAĞITIM TRAFO L-286 L01_72087602</t>
  </si>
  <si>
    <t>26.03.2021 15:08:46</t>
  </si>
  <si>
    <t>26.03.2021 15:20:04</t>
  </si>
  <si>
    <t>KARAAĞAÇLI TR-1 45-71-M01904_953213100_953213100</t>
  </si>
  <si>
    <t>26.03.2021 15:09:20</t>
  </si>
  <si>
    <t>26.03.2021 17:26:48</t>
  </si>
  <si>
    <t>AKÇAPINAR TR-1 45-83-L00438_45-83-L00438_2371746</t>
  </si>
  <si>
    <t>26.03.2021 15:10:49</t>
  </si>
  <si>
    <t>26.03.2021 16:01:54</t>
  </si>
  <si>
    <t>TR-1 35-15-M00001_950374947_950374947</t>
  </si>
  <si>
    <t>26.03.2021 15:12:20</t>
  </si>
  <si>
    <t>26.03.2021 22:50:45</t>
  </si>
  <si>
    <t>YEŞİLYURT DM 45-73-M00476_KÖYLER HATTI M04_2086193</t>
  </si>
  <si>
    <t>26.03.2021 15:16:00</t>
  </si>
  <si>
    <t>26.03.2021 16:32:46</t>
  </si>
  <si>
    <t>PAZARKÖY YENİ MAH TR-4 45-78-L00655_49253348_56391442_56391442</t>
  </si>
  <si>
    <t>26.03.2021 15:28:00</t>
  </si>
  <si>
    <t>26.03.2021 17:42:18</t>
  </si>
  <si>
    <t>K-4124 35-09-K04124_913679482_913679482</t>
  </si>
  <si>
    <t>26.03.2021 21:16:57</t>
  </si>
  <si>
    <t>ÜSAT YAPI TAAHH.İNŞ.NAKL.MAD.SAN.TİC.A.Ş.ÖZEL TR 45-78-M00333Ö_DIREK TIPI TRAFO HUCRESI H01_2065811</t>
  </si>
  <si>
    <t>26.03.2021 15:36:33</t>
  </si>
  <si>
    <t>26.03.2021 17:22:38</t>
  </si>
  <si>
    <t>K-1030 35-08-K01030_911951389_911951389</t>
  </si>
  <si>
    <t>26.03.2021 15:39:20</t>
  </si>
  <si>
    <t>26.03.2021 18:11:11</t>
  </si>
  <si>
    <t>YENİFOÇA TR-38 35-23-M00038_950421443_950421443</t>
  </si>
  <si>
    <t>26.03.2021 15:44:07</t>
  </si>
  <si>
    <t>26.03.2021 21:27:23</t>
  </si>
  <si>
    <t>26.03.2021 15:45:30</t>
  </si>
  <si>
    <t>26.03.2021 18:16:51</t>
  </si>
  <si>
    <t>GÖÇBEYLİ TR-2 35-16-M00017_47430269_56395347_56395347</t>
  </si>
  <si>
    <t>26.03.2021 15:46:10</t>
  </si>
  <si>
    <t>26.03.2021 18:32:16</t>
  </si>
  <si>
    <t>K-3164 35-03-K03164_910430508_910430508</t>
  </si>
  <si>
    <t>26.03.2021 15:51:30</t>
  </si>
  <si>
    <t>26.03.2021 16:24:33</t>
  </si>
  <si>
    <t>SEYREK TR-8 35-28-M00377_A A1_5774860</t>
  </si>
  <si>
    <t>26.03.2021 15:52:00</t>
  </si>
  <si>
    <t>27.03.2021 00:46:35</t>
  </si>
  <si>
    <t>ZEYTİNLİK TR-34 35-15-L00750_967153180_967153180</t>
  </si>
  <si>
    <t>26.03.2021 15:56:23</t>
  </si>
  <si>
    <t>26.03.2021 23:47:52</t>
  </si>
  <si>
    <t>GERENKÖY KÖK 35-23-M00156_BAĞARASI M04_72155662</t>
  </si>
  <si>
    <t>26.03.2021 16:02:00</t>
  </si>
  <si>
    <t>26.03.2021 17:15:46</t>
  </si>
  <si>
    <t>KÜÇÜKKALE YEŞİLKENT TR-2 35-29-L00268_B_56355659_56355659</t>
  </si>
  <si>
    <t>26.03.2021 16:03:09</t>
  </si>
  <si>
    <t>26.03.2021 17:19:39</t>
  </si>
  <si>
    <t>GÜMÜLDÜR M-7 35-25-M00007_35-25-M00007_72092678</t>
  </si>
  <si>
    <t>26.03.2021 17:22:28</t>
  </si>
  <si>
    <t>DM-2/9(TR-254) 35-19-L00254_956676240_956676240</t>
  </si>
  <si>
    <t>26.03.2021 16:07:17</t>
  </si>
  <si>
    <t>26.03.2021 23:08:05</t>
  </si>
  <si>
    <t>MORDOĞAN TR-28 35-21-L00156_E_56376101_56376101</t>
  </si>
  <si>
    <t>26.03.2021 16:16:56</t>
  </si>
  <si>
    <t>26.03.2021 19:23:57</t>
  </si>
  <si>
    <t>BEBEKLİ TR-3 45-77-L00198_DIREK TIPI TRAFO HUCRESI H01_2055922</t>
  </si>
  <si>
    <t>26.03.2021 16:21:28</t>
  </si>
  <si>
    <t>26.03.2021 18:11:33</t>
  </si>
  <si>
    <t>TR-2/4A 45-83-L00134_955148153_955148153</t>
  </si>
  <si>
    <t>26.03.2021 16:23:19</t>
  </si>
  <si>
    <t>26.03.2021 19:00:49</t>
  </si>
  <si>
    <t>YENİ ŞAKRAN TR-11 35-17-M00211_950308726_950308726</t>
  </si>
  <si>
    <t>26.03.2021 16:27:27</t>
  </si>
  <si>
    <t>26.03.2021 18:59:50</t>
  </si>
  <si>
    <t>L-279 ERDİL SİTESİ 35-18-L00279_950438592_950438592</t>
  </si>
  <si>
    <t>26.03.2021 16:27:30</t>
  </si>
  <si>
    <t>26.03.2021 18:01:07</t>
  </si>
  <si>
    <t>TR-84 35-19-L00084_956663457_956663457</t>
  </si>
  <si>
    <t>26.03.2021 16:31:12</t>
  </si>
  <si>
    <t>26.03.2021 22:54:01</t>
  </si>
  <si>
    <t>K-1446 35-01-K01446_35-01-K01446_2356745</t>
  </si>
  <si>
    <t>26.03.2021 16:31:28</t>
  </si>
  <si>
    <t>26.03.2021 19:19:53</t>
  </si>
  <si>
    <t>M-2373 35-02-M02373_913611077_913611077</t>
  </si>
  <si>
    <t>26.03.2021 16:40:10</t>
  </si>
  <si>
    <t>26.03.2021 18:16:20</t>
  </si>
  <si>
    <t>DEMİRCİLİ İSMAİL YER GRUBU TR-6 35-15-L00152_DIREK TIPI TRAFO HUCRESI H01_2041853</t>
  </si>
  <si>
    <t>26.03.2021 16:40:41</t>
  </si>
  <si>
    <t>26.03.2021 20:16:58</t>
  </si>
  <si>
    <t>K-2710 35-03-K02710_D_56366419_56366419</t>
  </si>
  <si>
    <t>26.03.2021 16:47:24</t>
  </si>
  <si>
    <t>26.03.2021 18:31:55</t>
  </si>
  <si>
    <t>TR-43 35-16-L00043_953334570_953334570</t>
  </si>
  <si>
    <t>26.03.2021 16:51:47</t>
  </si>
  <si>
    <t>26.03.2021 18:35:10</t>
  </si>
  <si>
    <t>GEDİK DUTLUDERE TR-3 35-31-L00132_47844908_56392847_56392847</t>
  </si>
  <si>
    <t>26.03.2021 16:54:28</t>
  </si>
  <si>
    <t>26.03.2021 17:13:26</t>
  </si>
  <si>
    <t>26.03.2021 17:06:19</t>
  </si>
  <si>
    <t>26.03.2021 19:32:02</t>
  </si>
  <si>
    <t>K-3319 35-09-K03319_D_56380272_56380272</t>
  </si>
  <si>
    <t>26.03.2021 17:07:25</t>
  </si>
  <si>
    <t>26.03.2021 18:37:20</t>
  </si>
  <si>
    <t>GERENKÖY KÖK 35-23-M00156_ILIPINAR KÖK M02_72155666</t>
  </si>
  <si>
    <t>26.03.2021 17:07:52</t>
  </si>
  <si>
    <t>26.03.2021 18:16:11</t>
  </si>
  <si>
    <t>MAVİ KÖY SİTESİ TR 35-30-M00320_A_56405415_56405415</t>
  </si>
  <si>
    <t>26.03.2021 17:14:37</t>
  </si>
  <si>
    <t>26.03.2021 20:28:35</t>
  </si>
  <si>
    <t>HİSAR TR-1 35-31-L00118_956591634_956591634</t>
  </si>
  <si>
    <t>26.03.2021 17:15:35</t>
  </si>
  <si>
    <t>26.03.2021 18:10:51</t>
  </si>
  <si>
    <t>DİNDARLI KÖK TR-3 KAKLIK 45-79-M00395_KIZILÇUKUR GÜNYAKA KARACAALİ BEYHARMAN M06_72035421</t>
  </si>
  <si>
    <t>26.03.2021 17:19:07</t>
  </si>
  <si>
    <t>26.03.2021 18:30:00</t>
  </si>
  <si>
    <t>SALİM YAVAŞ 45-71-M00922_45-71-M00922_2356459</t>
  </si>
  <si>
    <t>26.03.2021 17:22:21</t>
  </si>
  <si>
    <t>26.03.2021 19:58:14</t>
  </si>
  <si>
    <t>L-439 35-18-L00439_950448908_950448908</t>
  </si>
  <si>
    <t>26.03.2021 17:22:53</t>
  </si>
  <si>
    <t>26.03.2021 19:06:29</t>
  </si>
  <si>
    <t>L-7 35-18-L00007_ L01_2326214</t>
  </si>
  <si>
    <t>26.03.2021 17:25:00</t>
  </si>
  <si>
    <t>26.03.2021 17:55:14</t>
  </si>
  <si>
    <t>M-2925 35-03-M02925_C c3b_5776688</t>
  </si>
  <si>
    <t>26.03.2021 17:28:39</t>
  </si>
  <si>
    <t>26.03.2021 20:24:08</t>
  </si>
  <si>
    <t>HACIHALİLLER TR-1 KÖK 45-71-M00066_953247397_953247397</t>
  </si>
  <si>
    <t>26.03.2021 17:31:06</t>
  </si>
  <si>
    <t>26.03.2021 20:55:57</t>
  </si>
  <si>
    <t>M-1180 35-04-M01180_98951869_98951869</t>
  </si>
  <si>
    <t>26.03.2021 17:41:27</t>
  </si>
  <si>
    <t>26.03.2021 19:34:37</t>
  </si>
  <si>
    <t>26.03.2021 17:49:47</t>
  </si>
  <si>
    <t>26.03.2021 20:25:55</t>
  </si>
  <si>
    <t>TR-47 45-78-L00047_953250930_953250930</t>
  </si>
  <si>
    <t>26.03.2021 17:56:13</t>
  </si>
  <si>
    <t>26.03.2021 19:20:31</t>
  </si>
  <si>
    <t>DM-7/TR-5 35-22-M00076_95000056582_95000056582</t>
  </si>
  <si>
    <t>26.03.2021 17:56:44</t>
  </si>
  <si>
    <t>26.03.2021 18:20:23</t>
  </si>
  <si>
    <t>M-4 35-02-M00004_97453162_97453162</t>
  </si>
  <si>
    <t>26.03.2021 18:00:38</t>
  </si>
  <si>
    <t>26.03.2021 19:49:28</t>
  </si>
  <si>
    <t>DM-14/16 45-71-M00397_A_56397529_56397529</t>
  </si>
  <si>
    <t>26.03.2021 18:04:44</t>
  </si>
  <si>
    <t>26.03.2021 22:39:20</t>
  </si>
  <si>
    <t>YENİ FOÇA TR-14 35-23-M00014_950423383_950423383</t>
  </si>
  <si>
    <t>26.03.2021 18:09:20</t>
  </si>
  <si>
    <t>26.03.2021 20:34:16</t>
  </si>
  <si>
    <t>TR-84 35-19-L00084_10774937_56392451_56392451</t>
  </si>
  <si>
    <t>26.03.2021 18:17:00</t>
  </si>
  <si>
    <t>26.03.2021 22:57:52</t>
  </si>
  <si>
    <t>TR-86 35-19-L00086_956666598_956666598</t>
  </si>
  <si>
    <t>26.03.2021 18:25:05</t>
  </si>
  <si>
    <t>26.03.2021 23:49:10</t>
  </si>
  <si>
    <t>SOMA TR-8 45-82-M00008_C C01_5987355</t>
  </si>
  <si>
    <t>26.03.2021 18:28:00</t>
  </si>
  <si>
    <t>26.03.2021 20:34:26</t>
  </si>
  <si>
    <t>L-56 HUZURKENT 35-14-L00056_956640402_956640402</t>
  </si>
  <si>
    <t>26.03.2021 18:29:09</t>
  </si>
  <si>
    <t>26.03.2021 20:35:31</t>
  </si>
  <si>
    <t>IŞIKKÖY TR-2 45-72-L00993_956501908_956501908</t>
  </si>
  <si>
    <t>26.03.2021 18:29:14</t>
  </si>
  <si>
    <t>26.03.2021 21:20:05</t>
  </si>
  <si>
    <t>26.03.2021 18:31:00</t>
  </si>
  <si>
    <t>26.03.2021 18:54:00</t>
  </si>
  <si>
    <t>YAZIBAŞI DM-6 35-26-M00634_956622554_956622554</t>
  </si>
  <si>
    <t>26.03.2021 18:43:49</t>
  </si>
  <si>
    <t>26.03.2021 19:26:52</t>
  </si>
  <si>
    <t>M-1954 35-01-M01954_M M1b_5873843</t>
  </si>
  <si>
    <t>26.03.2021 18:46:14</t>
  </si>
  <si>
    <t>26.03.2021 20:13:45</t>
  </si>
  <si>
    <t>DM-1/1 35-18-L00580_950446390_950446390</t>
  </si>
  <si>
    <t>26.03.2021 18:50:36</t>
  </si>
  <si>
    <t>26.03.2021 23:30:12</t>
  </si>
  <si>
    <t>HACIRAHMANLI TR-10/A 45-80-M00144_956566238_956566238</t>
  </si>
  <si>
    <t>26.03.2021 19:02:50</t>
  </si>
  <si>
    <t>26.03.2021 20:50:22</t>
  </si>
  <si>
    <t>K-444 35-02-K00444_99097076_99097076</t>
  </si>
  <si>
    <t>26.03.2021 19:05:06</t>
  </si>
  <si>
    <t>26.03.2021 21:10:19</t>
  </si>
  <si>
    <t>K-592 35-03-K00592_C_56367290_56367290</t>
  </si>
  <si>
    <t>26.03.2021 19:08:52</t>
  </si>
  <si>
    <t>26.03.2021 21:15:36</t>
  </si>
  <si>
    <t>L-97 35-18-L00097_950439765_950439765</t>
  </si>
  <si>
    <t>26.03.2021 19:08:57</t>
  </si>
  <si>
    <t>26.03.2021 23:36:45</t>
  </si>
  <si>
    <t>KARABURUN TR-2 35-21-L00014_953358515_953358515</t>
  </si>
  <si>
    <t>26.03.2021 19:21:07</t>
  </si>
  <si>
    <t>26.03.2021 21:19:00</t>
  </si>
  <si>
    <t>YENİCEKÖY TR-4 35-15-L00429_950362500_950362500</t>
  </si>
  <si>
    <t>26.03.2021 19:23:07</t>
  </si>
  <si>
    <t>26.03.2021 23:40:31</t>
  </si>
  <si>
    <t>YENİFOÇA TR-7 35-23-M00007_950426789_950426789</t>
  </si>
  <si>
    <t>26.03.2021 19:29:57</t>
  </si>
  <si>
    <t>26.03.2021 21:17:56</t>
  </si>
  <si>
    <t>MALDAN KÖYÜ TR-2 45-71-M01667_953209705_953209705</t>
  </si>
  <si>
    <t>26.03.2021 19:31:30</t>
  </si>
  <si>
    <t>26.03.2021 23:43:19</t>
  </si>
  <si>
    <t>K-3081 35-03-K03081_910563996_910563996</t>
  </si>
  <si>
    <t>26.03.2021 19:31:37</t>
  </si>
  <si>
    <t>26.03.2021 21:52:29</t>
  </si>
  <si>
    <t>MURADİYE DM-9/2 KÖK 45-71-M00676_VESTON HAVAİ HAT M02_2078542</t>
  </si>
  <si>
    <t>26.03.2021 19:45:03</t>
  </si>
  <si>
    <t>26.03.2021 23:21:57</t>
  </si>
  <si>
    <t>ÇAYBAŞI DM-1/19 35-26-M00182_35-26-M00182_2357146</t>
  </si>
  <si>
    <t>26.03.2021 19:46:06</t>
  </si>
  <si>
    <t>26.03.2021 20:46:07</t>
  </si>
  <si>
    <t>AŞAĞIÇOBANİSA TR-12 45-71-M00097_953197575_953197575</t>
  </si>
  <si>
    <t>26.03.2021 19:54:36</t>
  </si>
  <si>
    <t>26.03.2021 21:56:58</t>
  </si>
  <si>
    <t>K-652 35-01-K00652_35-01-K00652_2356576</t>
  </si>
  <si>
    <t>26.03.2021 19:58:44</t>
  </si>
  <si>
    <t>26.03.2021 22:30:14</t>
  </si>
  <si>
    <t>KAHRAMANLAR TR-3 HACIBEKİRLER 45-79-M00219_B_56400894_56400894</t>
  </si>
  <si>
    <t>26.03.2021 20:11:02</t>
  </si>
  <si>
    <t>26.03.2021 21:30:19</t>
  </si>
  <si>
    <t>M-2122 35-03-M02122_B_56363625_56363625</t>
  </si>
  <si>
    <t>26.03.2021 20:12:17</t>
  </si>
  <si>
    <t>26.03.2021 21:58:21</t>
  </si>
  <si>
    <t>L-108 (AKARCA TR-1) 35-18-L00108_DIREK TIPI TRAFO HUCRESI H01_2096493</t>
  </si>
  <si>
    <t>26.03.2021 20:13:30</t>
  </si>
  <si>
    <t>27.03.2021 02:13:59</t>
  </si>
  <si>
    <t>K-1531 35-08-K01531_E_56381830_56381830</t>
  </si>
  <si>
    <t>26.03.2021 20:13:44</t>
  </si>
  <si>
    <t>27.03.2021 04:25:58</t>
  </si>
  <si>
    <t>ÇANDARLI TR-21 35-30-M00021_955321363_955321363</t>
  </si>
  <si>
    <t>26.03.2021 20:27:32</t>
  </si>
  <si>
    <t>26.03.2021 22:09:52</t>
  </si>
  <si>
    <t>BAŞIBÜYÜK ACEMLER TR-1 45-77-L00159_945495476_945495476</t>
  </si>
  <si>
    <t>26.03.2021 20:35:14</t>
  </si>
  <si>
    <t>26.03.2021 22:31:20</t>
  </si>
  <si>
    <t>TR-2/21 45-83-L00021_48123984_56402086_56402086</t>
  </si>
  <si>
    <t>26.03.2021 20:44:10</t>
  </si>
  <si>
    <t>26.03.2021 22:56:41</t>
  </si>
  <si>
    <t>M-3089 35-03-M03089_910829974_910829974</t>
  </si>
  <si>
    <t>26.03.2021 21:41:56</t>
  </si>
  <si>
    <t>DM-3/19 35-26-M00820_35-26-M00820_2351453</t>
  </si>
  <si>
    <t>26.03.2021 20:53:10</t>
  </si>
  <si>
    <t>26.03.2021 21:50:56</t>
  </si>
  <si>
    <t>K-1238 35-07-K01238_C_56383008_56383008</t>
  </si>
  <si>
    <t>26.03.2021 21:27:32</t>
  </si>
  <si>
    <t>26.03.2021 22:22:01</t>
  </si>
  <si>
    <t>KABAKUM BANKACILAR TR-4 35-30-M00210_955303495_955303495</t>
  </si>
  <si>
    <t>26.03.2021 21:52:17</t>
  </si>
  <si>
    <t>26.03.2021 22:39:32</t>
  </si>
  <si>
    <t>AKGEDİK TR-1 45-71-M01047_953247070_953247070</t>
  </si>
  <si>
    <t>26.03.2021 21:53:43</t>
  </si>
  <si>
    <t>27.03.2021 01:32:14</t>
  </si>
  <si>
    <t>26.03.2021 21:58:57</t>
  </si>
  <si>
    <t>26.03.2021 22:26:08</t>
  </si>
  <si>
    <t>L-202 35-18-L00202_950458229_950458229</t>
  </si>
  <si>
    <t>26.03.2021 22:16:00</t>
  </si>
  <si>
    <t>26.03.2021 23:43:15</t>
  </si>
  <si>
    <t>K-2823 35-02-K02823_DIREK TIPI TRAFO HUCRESI H01_2049601</t>
  </si>
  <si>
    <t>26.03.2021 22:26:00</t>
  </si>
  <si>
    <t>27.03.2021 00:23:56</t>
  </si>
  <si>
    <t>K-1191 35-04-K01191_912282051_912282051</t>
  </si>
  <si>
    <t>26.03.2021 22:32:09</t>
  </si>
  <si>
    <t>26.03.2021 23:51:29</t>
  </si>
  <si>
    <t>YENİ ŞAKRAN TR-14 35-17-M00214__56355214_56355214</t>
  </si>
  <si>
    <t>26.03.2021 22:46:26</t>
  </si>
  <si>
    <t>26.03.2021 23:19:15</t>
  </si>
  <si>
    <t>26.03.2021 22:53:09</t>
  </si>
  <si>
    <t>26.03.2021 23:44:12</t>
  </si>
  <si>
    <t>26.03.2021 22:53:32</t>
  </si>
  <si>
    <t>26.03.2021 23:02:00</t>
  </si>
  <si>
    <t>K-429 35-01-K00429_B_56375467_56375467</t>
  </si>
  <si>
    <t>26.03.2021 23:00:26</t>
  </si>
  <si>
    <t>26.03.2021 23:48:28</t>
  </si>
  <si>
    <t>K-1927 35-10-K01927_912491695_912491695</t>
  </si>
  <si>
    <t>26.03.2021 23:36:17</t>
  </si>
  <si>
    <t>27.03.2021 01:23:59</t>
  </si>
  <si>
    <t>ÇUKURALTI M-42 (ÖZKENT-2) 35-25-M00081_955268649_955268649</t>
  </si>
  <si>
    <t>27.03.2021 00:11:01</t>
  </si>
  <si>
    <t>27.03.2021 00:44:29</t>
  </si>
  <si>
    <t>27.03.2021 00:11:30</t>
  </si>
  <si>
    <t>27.03.2021 00:45:52</t>
  </si>
  <si>
    <t>BÜYÜKBELEN KÖK 45-80-M00066_BELEN ŞEHİR-2 M05_72191790</t>
  </si>
  <si>
    <t>27.03.2021 00:31:39</t>
  </si>
  <si>
    <t>27.03.2021 01:29:15</t>
  </si>
  <si>
    <t>27.03.2021 02:08:26</t>
  </si>
  <si>
    <t>27.03.2021 03:09:24</t>
  </si>
  <si>
    <t>KABAZLI KÖK 45-78-M00675_TAYTAN OFİS YENİ GİRİŞ 1/0 HAT M06_65971500</t>
  </si>
  <si>
    <t>27.03.2021 02:27:17</t>
  </si>
  <si>
    <t>27.03.2021 02:27:52</t>
  </si>
  <si>
    <t>KABAZLI KÖK 45-78-M00675_KABAZLI M03_65971403</t>
  </si>
  <si>
    <t>27.03.2021 02:30:29</t>
  </si>
  <si>
    <t>27.03.2021 03:56:16</t>
  </si>
  <si>
    <t>ÇEŞME İM 35-18-A00001_OVACIK L08_2053078</t>
  </si>
  <si>
    <t>27.03.2021 03:56:55</t>
  </si>
  <si>
    <t>27.03.2021 04:23:52</t>
  </si>
  <si>
    <t>KARGIN KÖK 45-71-M00095_ŞİRVAN M04_2076271</t>
  </si>
  <si>
    <t>27.03.2021 04:14:10</t>
  </si>
  <si>
    <t>27.03.2021 05:45:38</t>
  </si>
  <si>
    <t>27.03.2021 04:18:57</t>
  </si>
  <si>
    <t>27.03.2021 04:19:32</t>
  </si>
  <si>
    <t>YAKACIK TR-1 35-20-L00232_10901971_56376220_56376220</t>
  </si>
  <si>
    <t>27.03.2021 04:38:32</t>
  </si>
  <si>
    <t>27.03.2021 05:47:03</t>
  </si>
  <si>
    <t>OSMANGAZİ İM 35-02-A00004_MUHİTTİN ERENER K13_2101353</t>
  </si>
  <si>
    <t>27.03.2021 05:15:04</t>
  </si>
  <si>
    <t>27.03.2021 06:15:00</t>
  </si>
  <si>
    <t>L-377 35-18-L00377_6424049 a4_5948926</t>
  </si>
  <si>
    <t>27.03.2021 05:33:02</t>
  </si>
  <si>
    <t>27.03.2021 09:42:05</t>
  </si>
  <si>
    <t>K-1049 35-02-K01049_K-3156 K05_2310631</t>
  </si>
  <si>
    <t>27.03.2021 05:45:47</t>
  </si>
  <si>
    <t>27.03.2021 06:00:00</t>
  </si>
  <si>
    <t>27.03.2021 05:55:48</t>
  </si>
  <si>
    <t>27.03.2021 14:02:41</t>
  </si>
  <si>
    <t>K-569 35-02-K00569_K-870 K02_50003054</t>
  </si>
  <si>
    <t>27.03.2021 05:59:00</t>
  </si>
  <si>
    <t>27.03.2021 06:16:39</t>
  </si>
  <si>
    <t>27.03.2021 06:11:13</t>
  </si>
  <si>
    <t>27.03.2021 09:31:14</t>
  </si>
  <si>
    <t>SEYDİKÖY İM 35-08-A00002_AKÇAY K05_2050813</t>
  </si>
  <si>
    <t>27.03.2021 06:33:01</t>
  </si>
  <si>
    <t>27.03.2021 08:00:56</t>
  </si>
  <si>
    <t>27.03.2021 06:50:44</t>
  </si>
  <si>
    <t>27.03.2021 07:07:48</t>
  </si>
  <si>
    <t>L-418 35-18-L00418_950459751_950459751</t>
  </si>
  <si>
    <t>27.03.2021 07:12:51</t>
  </si>
  <si>
    <t>27.03.2021 10:33:07</t>
  </si>
  <si>
    <t>K-337 35-07-K00337_35-07-K00337_48414908</t>
  </si>
  <si>
    <t>27.03.2021 07:19:44</t>
  </si>
  <si>
    <t>27.03.2021 09:45:41</t>
  </si>
  <si>
    <t>KORDON KÖK 45-78-M00730_ÇAKALDOĞAN M03_2105509</t>
  </si>
  <si>
    <t>27.03.2021 07:28:02</t>
  </si>
  <si>
    <t>27.03.2021 07:30:00</t>
  </si>
  <si>
    <t>L-280 35-18-L00280_6572687_56369121_56369121</t>
  </si>
  <si>
    <t>27.03.2021 07:44:09</t>
  </si>
  <si>
    <t>27.03.2021 14:00:01</t>
  </si>
  <si>
    <t>27.03.2021 07:49:17</t>
  </si>
  <si>
    <t>27.03.2021 07:49:57</t>
  </si>
  <si>
    <t>KARAYAHŞİ TARIMSAL SULAMA TR-2 45-78-L00449_45-78-L00449_2353237</t>
  </si>
  <si>
    <t>27.03.2021 07:49:45</t>
  </si>
  <si>
    <t>27.03.2021 10:27:12</t>
  </si>
  <si>
    <t>SEKİKÖY MUSLUK TR-8 35-15-L00517_A_56398433_56398433</t>
  </si>
  <si>
    <t>27.03.2021 07:58:43</t>
  </si>
  <si>
    <t>27.03.2021 09:52:45</t>
  </si>
  <si>
    <t>M-2925 35-03-M02925_910234906_910234906</t>
  </si>
  <si>
    <t>27.03.2021 08:07:01</t>
  </si>
  <si>
    <t>27.03.2021 10:01:33</t>
  </si>
  <si>
    <t>27.03.2021 08:17:47</t>
  </si>
  <si>
    <t>27.03.2021 08:43:00</t>
  </si>
  <si>
    <t>TR-72 45-78-M00072_D tr9.16-d6_49409299</t>
  </si>
  <si>
    <t>27.03.2021 08:20:58</t>
  </si>
  <si>
    <t>27.03.2021 10:36:24</t>
  </si>
  <si>
    <t>GÜMÜLDÜR M-3 35-25-M00003_955259798_955259798</t>
  </si>
  <si>
    <t>27.03.2021 08:27:37</t>
  </si>
  <si>
    <t>27.03.2021 09:53:48</t>
  </si>
  <si>
    <t>ÇEPNİDERE TR-1 45-83-L00222_45-83-L00222_2372850</t>
  </si>
  <si>
    <t>27.03.2021 08:31:11</t>
  </si>
  <si>
    <t>27.03.2021 10:49:07</t>
  </si>
  <si>
    <t>TAŞLIYOL KÖK 35-27-M00495_HatBaşıAyırıcı_53132526 M03_53132526</t>
  </si>
  <si>
    <t>27.03.2021 08:38:27</t>
  </si>
  <si>
    <t>27.03.2021 09:56:23</t>
  </si>
  <si>
    <t>TR-11 45-77-L00011_945487938_945487938</t>
  </si>
  <si>
    <t>27.03.2021 08:40:26</t>
  </si>
  <si>
    <t>27.03.2021 09:08:28</t>
  </si>
  <si>
    <t>TİRE İM-DM-1 35-29-A00001_TİRE-2 GİRİŞ M15_2059046</t>
  </si>
  <si>
    <t>27.03.2021 08:40:42</t>
  </si>
  <si>
    <t>27.03.2021 08:57:00</t>
  </si>
  <si>
    <t>27.03.2021 08:43:47</t>
  </si>
  <si>
    <t>27.03.2021 08:44:12</t>
  </si>
  <si>
    <t>27.03.2021 08:43:54</t>
  </si>
  <si>
    <t>27.03.2021 09:28:56</t>
  </si>
  <si>
    <t>27.03.2021 08:47:00</t>
  </si>
  <si>
    <t>27.03.2021 10:30:43</t>
  </si>
  <si>
    <t>DM-1/57 35-29-M00057_DIREK TIPI TRAFO HUCRESI H01_2094104</t>
  </si>
  <si>
    <t>27.03.2021 08:49:09</t>
  </si>
  <si>
    <t>27.03.2021 11:22:11</t>
  </si>
  <si>
    <t>TR-92 35-15-L00092_C c1b_48898297</t>
  </si>
  <si>
    <t>27.03.2021 08:49:51</t>
  </si>
  <si>
    <t>27.03.2021 11:25:08</t>
  </si>
  <si>
    <t>TR-7 35-16-L00007_TR-10 L04_67566309</t>
  </si>
  <si>
    <t>27.03.2021 08:53:48</t>
  </si>
  <si>
    <t>27.03.2021 09:53:30</t>
  </si>
  <si>
    <t>M-2747 35-01-M02747_912885328_912885328</t>
  </si>
  <si>
    <t>27.03.2021 08:54:42</t>
  </si>
  <si>
    <t>27.03.2021 11:02:27</t>
  </si>
  <si>
    <t>DELEMENLER BAHÇEARASI TR-1 45-73-M00670_45-73-M00670_2354342</t>
  </si>
  <si>
    <t>27.03.2021 08:55:00</t>
  </si>
  <si>
    <t>27.03.2021 11:01:20</t>
  </si>
  <si>
    <t>27.03.2021 08:56:57</t>
  </si>
  <si>
    <t>27.03.2021 08:57:27</t>
  </si>
  <si>
    <t>27.03.2021 08:57:06</t>
  </si>
  <si>
    <t>27.03.2021 11:27:27</t>
  </si>
  <si>
    <t>BERGAMA İM-1 35-16-A00001_ŞEHİR-5 L05_2094416</t>
  </si>
  <si>
    <t>27.03.2021 09:01:52</t>
  </si>
  <si>
    <t>27.03.2021 17:40:43</t>
  </si>
  <si>
    <t>27.03.2021 09:03:46</t>
  </si>
  <si>
    <t>27.03.2021 11:37:47</t>
  </si>
  <si>
    <t>TR-1-5/8 (SABRİNİN KAHVE) 35-20-L00052_5768783_56380189_56380189</t>
  </si>
  <si>
    <t>27.03.2021 09:04:17</t>
  </si>
  <si>
    <t>27.03.2021 09:51:26</t>
  </si>
  <si>
    <t>27.03.2021 09:04:22</t>
  </si>
  <si>
    <t>27.03.2021 17:44:10</t>
  </si>
  <si>
    <t>K-3027 35-10-K03027_TRAFO K02_47730217</t>
  </si>
  <si>
    <t>27.03.2021 09:07:07</t>
  </si>
  <si>
    <t>27.03.2021 11:46:34</t>
  </si>
  <si>
    <t>K-123 35-01-K00123_C_56375267_56375267</t>
  </si>
  <si>
    <t>27.03.2021 09:10:28</t>
  </si>
  <si>
    <t>27.03.2021 11:01:12</t>
  </si>
  <si>
    <t>27.03.2021 09:10:52</t>
  </si>
  <si>
    <t>27.03.2021 12:14:19</t>
  </si>
  <si>
    <t>KAYALIOĞLU TR-28 45-72-L00076_45-72-L00076_2372259</t>
  </si>
  <si>
    <t>27.03.2021 09:16:00</t>
  </si>
  <si>
    <t>27.03.2021 12:37:54</t>
  </si>
  <si>
    <t>KINIK TR 4 35-24-L00004__72372763_72372763</t>
  </si>
  <si>
    <t>27.03.2021 09:18:00</t>
  </si>
  <si>
    <t>27.03.2021 11:37:37</t>
  </si>
  <si>
    <t>KAYALIOĞLU TR-1 45-72-L00071_TR-8 L05_66526802</t>
  </si>
  <si>
    <t>27.03.2021 10:18:22</t>
  </si>
  <si>
    <t>ÇANDARLI TR-13 35-30-M00012_A_56365558_56365558</t>
  </si>
  <si>
    <t>27.03.2021 09:22:00</t>
  </si>
  <si>
    <t>27.03.2021 12:21:01</t>
  </si>
  <si>
    <t>27.03.2021 09:45:04</t>
  </si>
  <si>
    <t>YENİ FOÇA TR-25 35-23-M00025_950417658_950417658</t>
  </si>
  <si>
    <t>27.03.2021 09:24:12</t>
  </si>
  <si>
    <t>27.03.2021 18:09:55</t>
  </si>
  <si>
    <t>DEMİRCİ TM 45-74-A00001_HatBaşıAyırıcı_53135301 M15_53135301</t>
  </si>
  <si>
    <t>27.03.2021 09:27:53</t>
  </si>
  <si>
    <t>27.03.2021 10:07:00</t>
  </si>
  <si>
    <t>M-2716 35-04-M02716_99332271_99332271</t>
  </si>
  <si>
    <t>27.03.2021 09:28:53</t>
  </si>
  <si>
    <t>27.03.2021 11:57:15</t>
  </si>
  <si>
    <t>L-231 35-18-L00231_950441300_950441300</t>
  </si>
  <si>
    <t>27.03.2021 09:29:18</t>
  </si>
  <si>
    <t>27.03.2021 15:26:07</t>
  </si>
  <si>
    <t>EVRENOS TR-2 45-71-M01405_953191927_953191927</t>
  </si>
  <si>
    <t>27.03.2021 09:30:09</t>
  </si>
  <si>
    <t>27.03.2021 16:24:46</t>
  </si>
  <si>
    <t>DM-1/59 45-71-M00013_953182348_953182348</t>
  </si>
  <si>
    <t>27.03.2021 09:36:53</t>
  </si>
  <si>
    <t>27.03.2021 10:45:26</t>
  </si>
  <si>
    <t>TR-11 35-30-L00011_TR-12-L02 L02_2096025</t>
  </si>
  <si>
    <t>27.03.2021 09:38:57</t>
  </si>
  <si>
    <t>27.03.2021 16:22:58</t>
  </si>
  <si>
    <t>MORDOĞAN TR-41 35-21-L00164_953364419_953364419</t>
  </si>
  <si>
    <t>27.03.2021 09:42:58</t>
  </si>
  <si>
    <t>27.03.2021 11:34:21</t>
  </si>
  <si>
    <t>DM-3/TR-9 35-13-L00055_E E01_66431947</t>
  </si>
  <si>
    <t>27.03.2021 09:43:15</t>
  </si>
  <si>
    <t>27.03.2021 13:28:11</t>
  </si>
  <si>
    <t>DM-2/TR-28 35-22-M00062_955284368_955284368</t>
  </si>
  <si>
    <t>27.03.2021 09:44:38</t>
  </si>
  <si>
    <t>27.03.2021 10:14:35</t>
  </si>
  <si>
    <t>L-338 MURAT İLERİ ÖZEL 35-18-L00338Ö_DIREK TIPI TRAFO HUCRESI H01_2106917</t>
  </si>
  <si>
    <t>27.03.2021 09:46:00</t>
  </si>
  <si>
    <t>27.03.2021 16:50:41</t>
  </si>
  <si>
    <t>M-1335 KAYADİBİ KÖK 35-02-M01335_M-676 GİRİŞ M04_2333769</t>
  </si>
  <si>
    <t>27.03.2021 09:47:00</t>
  </si>
  <si>
    <t>27.03.2021 11:17:46</t>
  </si>
  <si>
    <t>27.03.2021 09:50:00</t>
  </si>
  <si>
    <t>27.03.2021 10:15:04</t>
  </si>
  <si>
    <t>27.03.2021 09:51:42</t>
  </si>
  <si>
    <t>27.03.2021 10:54:38</t>
  </si>
  <si>
    <t>AKKEÇİLİ TR-2 45-73-M00427_B_65511557_65511557</t>
  </si>
  <si>
    <t>27.03.2021 09:54:00</t>
  </si>
  <si>
    <t>27.03.2021 12:46:18</t>
  </si>
  <si>
    <t>27.03.2021 09:57:00</t>
  </si>
  <si>
    <t>27.03.2021 11:28:15</t>
  </si>
  <si>
    <t>İĞDECİK KÖK 45-71-M00077_ŞEHİR-2 (TR-5) M04_72234161</t>
  </si>
  <si>
    <t>27.03.2021 09:58:00</t>
  </si>
  <si>
    <t>27.03.2021 11:54:51</t>
  </si>
  <si>
    <t>M-2787 35-02-M02787_35-02-M02787_66445375</t>
  </si>
  <si>
    <t>27.03.2021 09:59:05</t>
  </si>
  <si>
    <t>27.03.2021 13:15:16</t>
  </si>
  <si>
    <t>K-1522 GÖRECE ATA MAH. 35-22-K01522_955270594_955270594</t>
  </si>
  <si>
    <t>27.03.2021 10:03:55</t>
  </si>
  <si>
    <t>27.03.2021 12:39:45</t>
  </si>
  <si>
    <t>27.03.2021 10:04:00</t>
  </si>
  <si>
    <t>27.03.2021 17:14:00</t>
  </si>
  <si>
    <t>KAYAALTI TR-1 45-85-L00234_45-85-L00234_2356388</t>
  </si>
  <si>
    <t>27.03.2021 10:04:16</t>
  </si>
  <si>
    <t>27.03.2021 15:32:01</t>
  </si>
  <si>
    <t>27.03.2021 15:40:27</t>
  </si>
  <si>
    <t>TR-2/34 45-72-L00034_D_56392699_56392699</t>
  </si>
  <si>
    <t>27.03.2021 10:09:56</t>
  </si>
  <si>
    <t>27.03.2021 18:00:59</t>
  </si>
  <si>
    <t>KUŞÇULAR TR-10(OVAKAHVE) 35-19-M00222_954850183_954850183</t>
  </si>
  <si>
    <t>27.03.2021 10:10:09</t>
  </si>
  <si>
    <t>27.03.2021 13:42:41</t>
  </si>
  <si>
    <t>27.03.2021 10:11:25</t>
  </si>
  <si>
    <t>27.03.2021 15:24:35</t>
  </si>
  <si>
    <t>27.03.2021 10:12:25</t>
  </si>
  <si>
    <t>27.03.2021 10:21:41</t>
  </si>
  <si>
    <t>K-1865 35-09-K01865_97821208_97821208</t>
  </si>
  <si>
    <t>27.03.2021 10:17:46</t>
  </si>
  <si>
    <t>27.03.2021 13:15:36</t>
  </si>
  <si>
    <t>YAHŞİBEY TR-1 35-30-L00106_955292900_955292900</t>
  </si>
  <si>
    <t>27.03.2021 10:20:58</t>
  </si>
  <si>
    <t>27.03.2021 14:29:42</t>
  </si>
  <si>
    <t>YENİ ORHANLI M-87 35-14-M00087_C_76711545_76711545</t>
  </si>
  <si>
    <t>27.03.2021 10:24:00</t>
  </si>
  <si>
    <t>27.03.2021 11:57:47</t>
  </si>
  <si>
    <t>İLTUR TR-2 35-19-M00434_956688580_956688580</t>
  </si>
  <si>
    <t>27.03.2021 10:25:44</t>
  </si>
  <si>
    <t>27.03.2021 11:49:06</t>
  </si>
  <si>
    <t>ÜÇYOL KÖK 45-82-M00128_HatBaşıAyırıcı_53136085 M04_53136085</t>
  </si>
  <si>
    <t>27.03.2021 10:27:23</t>
  </si>
  <si>
    <t>27.03.2021 14:07:05</t>
  </si>
  <si>
    <t>ULUDERBENT DM 45-73-M00491_ÖRENCİK M01_66856544</t>
  </si>
  <si>
    <t>27.03.2021 10:29:47</t>
  </si>
  <si>
    <t>27.03.2021 10:30:12</t>
  </si>
  <si>
    <t>LOKMANKUYU KÖK 35-15-L00903_ERKEKLİ L05_67112629</t>
  </si>
  <si>
    <t>27.03.2021 10:32:02</t>
  </si>
  <si>
    <t>27.03.2021 12:20:49</t>
  </si>
  <si>
    <t>K-2882 35-02-K02882_910197211_910197211</t>
  </si>
  <si>
    <t>27.03.2021 10:33:23</t>
  </si>
  <si>
    <t>27.03.2021 14:49:04</t>
  </si>
  <si>
    <t>_A_56387125_56387125</t>
  </si>
  <si>
    <t>27.03.2021 10:36:18</t>
  </si>
  <si>
    <t>27.03.2021 17:09:22</t>
  </si>
  <si>
    <t>DM-14/3A 45-71-M02249_953200550_953200550</t>
  </si>
  <si>
    <t>27.03.2021 10:37:40</t>
  </si>
  <si>
    <t>27.03.2021 11:43:58</t>
  </si>
  <si>
    <t>TR-80 35-19-L00080_A A08_5786148</t>
  </si>
  <si>
    <t>27.03.2021 10:40:44</t>
  </si>
  <si>
    <t>27.03.2021 12:45:03</t>
  </si>
  <si>
    <t>SARIGÖL TR-18 45-79-M00018_A_56371427_56371427</t>
  </si>
  <si>
    <t>27.03.2021 10:49:03</t>
  </si>
  <si>
    <t>27.03.2021 13:02:00</t>
  </si>
  <si>
    <t>TR-29 35-19-L00029_956700905_956700905</t>
  </si>
  <si>
    <t>27.03.2021 10:49:24</t>
  </si>
  <si>
    <t>27.03.2021 14:40:27</t>
  </si>
  <si>
    <t>27.03.2021 10:52:42</t>
  </si>
  <si>
    <t>27.03.2021 11:05:57</t>
  </si>
  <si>
    <t>K-1051 35-04-K01051_99062394_99062394</t>
  </si>
  <si>
    <t>27.03.2021 10:53:13</t>
  </si>
  <si>
    <t>27.03.2021 12:51:51</t>
  </si>
  <si>
    <t>27.03.2021 10:54:46</t>
  </si>
  <si>
    <t>27.03.2021 12:14:00</t>
  </si>
  <si>
    <t>27.03.2021 10:56:02</t>
  </si>
  <si>
    <t>27.03.2021 10:56:27</t>
  </si>
  <si>
    <t>K-2009 35-01-K02009_D_56376267_56376267</t>
  </si>
  <si>
    <t>27.03.2021 10:59:09</t>
  </si>
  <si>
    <t>27.03.2021 13:29:43</t>
  </si>
  <si>
    <t>TR-11 35-31-L00011_956592202_956592202</t>
  </si>
  <si>
    <t>27.03.2021 11:02:00</t>
  </si>
  <si>
    <t>27.03.2021 12:52:30</t>
  </si>
  <si>
    <t>L-437 ŞEHİTLİK 35-18-L00437_950449104_950449104</t>
  </si>
  <si>
    <t>27.03.2021 11:05:08</t>
  </si>
  <si>
    <t>27.03.2021 16:24:19</t>
  </si>
  <si>
    <t>TR-61 45-78-M00061_953258382_953258382</t>
  </si>
  <si>
    <t>27.03.2021 11:06:59</t>
  </si>
  <si>
    <t>27.03.2021 11:43:12</t>
  </si>
  <si>
    <t>TR-6 35-26-M00006_956614918_956614918</t>
  </si>
  <si>
    <t>27.03.2021 11:19:20</t>
  </si>
  <si>
    <t>27.03.2021 11:50:03</t>
  </si>
  <si>
    <t>L-281 35-18-L00281_950438433_950438433</t>
  </si>
  <si>
    <t>27.03.2021 11:21:35</t>
  </si>
  <si>
    <t>27.03.2021 17:28:51</t>
  </si>
  <si>
    <t>KARGINIŞIKLAR TR-1 45-74-M00125_45-74-M00125_2355390</t>
  </si>
  <si>
    <t>27.03.2021 11:22:40</t>
  </si>
  <si>
    <t>27.03.2021 13:19:21</t>
  </si>
  <si>
    <t>BÜYÜKKEMERDERE TR-1 35-29-L00303_35-29-L00303_2361736</t>
  </si>
  <si>
    <t>27.03.2021 11:24:07</t>
  </si>
  <si>
    <t>27.03.2021 12:49:15</t>
  </si>
  <si>
    <t>BIÇAKÇI OVACIK TR-5 35-15-L00084_A_56406994_56406994</t>
  </si>
  <si>
    <t>27.03.2021 11:24:16</t>
  </si>
  <si>
    <t>27.03.2021 20:43:39</t>
  </si>
  <si>
    <t>GRUPKENT TR-2 35-30-M00204_E at2_42927072</t>
  </si>
  <si>
    <t>27.03.2021 11:24:44</t>
  </si>
  <si>
    <t>27.03.2021 18:21:30</t>
  </si>
  <si>
    <t>27.03.2021 11:27:13</t>
  </si>
  <si>
    <t>27.03.2021 13:05:03</t>
  </si>
  <si>
    <t>HALIKÖY TR-1 35-32-L00031_946414826_946414826</t>
  </si>
  <si>
    <t>27.03.2021 11:28:39</t>
  </si>
  <si>
    <t>27.03.2021 12:49:59</t>
  </si>
  <si>
    <t>ILDIR KÖK 35-18-M00069_M-30 TERMAL KENT M03_72093159</t>
  </si>
  <si>
    <t>27.03.2021 11:28:44</t>
  </si>
  <si>
    <t>27.03.2021 12:48:05</t>
  </si>
  <si>
    <t>K-3209 35-03-K03209_910176301_910176301</t>
  </si>
  <si>
    <t>27.03.2021 11:31:41</t>
  </si>
  <si>
    <t>28.03.2021 01:18:26</t>
  </si>
  <si>
    <t>27.03.2021 11:32:27</t>
  </si>
  <si>
    <t>27.03.2021 12:31:44</t>
  </si>
  <si>
    <t>27.03.2021 11:33:27</t>
  </si>
  <si>
    <t>27.03.2021 11:37:07</t>
  </si>
  <si>
    <t>L-231 35-18-L00231_950440532_950440532</t>
  </si>
  <si>
    <t>27.03.2021 11:35:59</t>
  </si>
  <si>
    <t>27.03.2021 18:14:09</t>
  </si>
  <si>
    <t>L-376 PAZARYERİ 35-18-L00376_950464404_950464404</t>
  </si>
  <si>
    <t>27.03.2021 11:38:29</t>
  </si>
  <si>
    <t>27.03.2021 18:58:26</t>
  </si>
  <si>
    <t>KUŞLAR TARIMSAL SULAMA 45-83-L00284_45-83-L00284_2360666</t>
  </si>
  <si>
    <t>27.03.2021 11:41:00</t>
  </si>
  <si>
    <t>27.03.2021 14:23:43</t>
  </si>
  <si>
    <t>BENLİELİ TR-1 45-75-M00162_945598007_945598007</t>
  </si>
  <si>
    <t>27.03.2021 11:43:00</t>
  </si>
  <si>
    <t>27.03.2021 14:05:01</t>
  </si>
  <si>
    <t>ÇAMURHAMAMI KÖK 45-78-L00230_HatBaşıAyırıcı_53139656 L03_53139656</t>
  </si>
  <si>
    <t>27.03.2021 11:47:52</t>
  </si>
  <si>
    <t>27.03.2021 14:48:38</t>
  </si>
  <si>
    <t>ARAPBAŞI TR-4 35-20-M00034_955210924_955210924</t>
  </si>
  <si>
    <t>27.03.2021 11:49:38</t>
  </si>
  <si>
    <t>27.03.2021 14:32:11</t>
  </si>
  <si>
    <t>27.03.2021 11:51:34</t>
  </si>
  <si>
    <t>27.03.2021 19:05:00</t>
  </si>
  <si>
    <t>M-9 GERMİYAN 35-18-M00009_950442090_950442090</t>
  </si>
  <si>
    <t>27.03.2021 11:56:39</t>
  </si>
  <si>
    <t>27.03.2021 19:48:48</t>
  </si>
  <si>
    <t>DM-2/19 35-29-M00019_950331105_950331105</t>
  </si>
  <si>
    <t>27.03.2021 11:58:00</t>
  </si>
  <si>
    <t>27.03.2021 12:45:52</t>
  </si>
  <si>
    <t>27.03.2021 11:58:11</t>
  </si>
  <si>
    <t>27.03.2021 12:42:56</t>
  </si>
  <si>
    <t>K-165 35-03-K00165_B_56362355_56362355</t>
  </si>
  <si>
    <t>27.03.2021 11:59:27</t>
  </si>
  <si>
    <t>27.03.2021 17:38:38</t>
  </si>
  <si>
    <t>L-335 35-18-L00335_6900484_56353390_56353390</t>
  </si>
  <si>
    <t>27.03.2021 12:01:13</t>
  </si>
  <si>
    <t>27.03.2021 19:31:33</t>
  </si>
  <si>
    <t>27.03.2021 12:06:11</t>
  </si>
  <si>
    <t>27.03.2021 13:07:21</t>
  </si>
  <si>
    <t>DM-2/8 BAŞKENT TR 35-18-L00588_950461236_950461236</t>
  </si>
  <si>
    <t>27.03.2021 12:06:41</t>
  </si>
  <si>
    <t>27.03.2021 15:14:17</t>
  </si>
  <si>
    <t>M-3097 35-02-M03097_M-3076 K03_2090822</t>
  </si>
  <si>
    <t>27.03.2021 12:10:27</t>
  </si>
  <si>
    <t>27.03.2021 14:06:52</t>
  </si>
  <si>
    <t>İBRAHİM GÖREKE SULAMA GRUBU 35-29-M00190_A_56361060_56361060</t>
  </si>
  <si>
    <t>27.03.2021 12:12:08</t>
  </si>
  <si>
    <t>27.03.2021 14:08:43</t>
  </si>
  <si>
    <t>ILICAKSU TR-1 45-72-L00884_A_56389852_56389852</t>
  </si>
  <si>
    <t>27.03.2021 12:17:05</t>
  </si>
  <si>
    <t>27.03.2021 13:30:57</t>
  </si>
  <si>
    <t>K-681 35-04-K00681_D K681D1_5827553</t>
  </si>
  <si>
    <t>27.03.2021 12:18:00</t>
  </si>
  <si>
    <t>27.03.2021 13:28:52</t>
  </si>
  <si>
    <t>BAĞYURDU DM-1/11 35-27-L00236_914601406_914601406</t>
  </si>
  <si>
    <t>27.03.2021 12:20:55</t>
  </si>
  <si>
    <t>27.03.2021 14:47:45</t>
  </si>
  <si>
    <t>DM-11/TR-11 45-72-L01002_956498920_956498920</t>
  </si>
  <si>
    <t>27.03.2021 12:22:11</t>
  </si>
  <si>
    <t>27.03.2021 14:51:22</t>
  </si>
  <si>
    <t>TR-21 45-77-L00021_945486853_945486853</t>
  </si>
  <si>
    <t>27.03.2021 12:33:49</t>
  </si>
  <si>
    <t>27.03.2021 14:06:32</t>
  </si>
  <si>
    <t>M-834 35-03-M00834_910549080_910549080</t>
  </si>
  <si>
    <t>27.03.2021 12:35:29</t>
  </si>
  <si>
    <t>27.03.2021 17:27:58</t>
  </si>
  <si>
    <t>PİYALE TM 35-02-A00007_PİYALE-20 K26_2310402</t>
  </si>
  <si>
    <t>27.03.2021 12:36:48</t>
  </si>
  <si>
    <t>27.03.2021 13:50:53</t>
  </si>
  <si>
    <t>SARISU TR-4 35-31-L00082_47816468_56352593_56352593</t>
  </si>
  <si>
    <t>27.03.2021 12:37:31</t>
  </si>
  <si>
    <t>27.03.2021 15:02:45</t>
  </si>
  <si>
    <t>YENİKÖY TR-1 35-22-M00276_955255827_955255827</t>
  </si>
  <si>
    <t>27.03.2021 12:42:17</t>
  </si>
  <si>
    <t>27.03.2021 14:48:57</t>
  </si>
  <si>
    <t>YENİFOÇA TR-51 35-23-M00051_950420959_950420959</t>
  </si>
  <si>
    <t>27.03.2021 12:47:01</t>
  </si>
  <si>
    <t>27.03.2021 15:54:21</t>
  </si>
  <si>
    <t>TR-62 35-19-L00062_956683825_956683825</t>
  </si>
  <si>
    <t>27.03.2021 12:48:54</t>
  </si>
  <si>
    <t>27.03.2021 17:29:29</t>
  </si>
  <si>
    <t>BAĞLICA TR-13 TARIMSAL SULAMA 45-79-M00300_45-79-M00300_2366789</t>
  </si>
  <si>
    <t>27.03.2021 12:50:48</t>
  </si>
  <si>
    <t>27.03.2021 14:57:45</t>
  </si>
  <si>
    <t>TEKKE TR-3 35-15-L00125_C_56369301_56369301</t>
  </si>
  <si>
    <t>27.03.2021 12:53:46</t>
  </si>
  <si>
    <t>27.03.2021 14:42:21</t>
  </si>
  <si>
    <t>27.03.2021 12:53:58</t>
  </si>
  <si>
    <t>27.03.2021 13:36:45</t>
  </si>
  <si>
    <t>_956683157_956683157</t>
  </si>
  <si>
    <t>27.03.2021 12:56:35</t>
  </si>
  <si>
    <t>27.03.2021 15:33:18</t>
  </si>
  <si>
    <t>27.03.2021 12:58:00</t>
  </si>
  <si>
    <t>27.03.2021 19:46:17</t>
  </si>
  <si>
    <t>27.03.2021 12:59:43</t>
  </si>
  <si>
    <t>27.03.2021 15:11:32</t>
  </si>
  <si>
    <t>VİLLAKENT TR-5 35-28-M00382_7230628_56360134_56360134</t>
  </si>
  <si>
    <t>27.03.2021 13:07:20</t>
  </si>
  <si>
    <t>27.03.2021 15:18:39</t>
  </si>
  <si>
    <t>DM-5/TR13 (TR-57) ALPKENT 35-26-M00057_956617392_956617392</t>
  </si>
  <si>
    <t>27.03.2021 13:10:39</t>
  </si>
  <si>
    <t>27.03.2021 19:02:38</t>
  </si>
  <si>
    <t>TEKELİ TR-1 35-22-M00231_6902931_56355363_56355363</t>
  </si>
  <si>
    <t>27.03.2021 13:11:06</t>
  </si>
  <si>
    <t>27.03.2021 19:28:11</t>
  </si>
  <si>
    <t>DEĞİRMENDERE TR-1 35-22-M00197_A_56365551_56365551</t>
  </si>
  <si>
    <t>27.03.2021 13:26:41</t>
  </si>
  <si>
    <t>27.03.2021 15:25:32</t>
  </si>
  <si>
    <t>K-1191 35-04-K01191_A A1B_5810320</t>
  </si>
  <si>
    <t>27.03.2021 13:29:33</t>
  </si>
  <si>
    <t>27.03.2021 14:31:34</t>
  </si>
  <si>
    <t>K-4123 35-09-K04123_97862677_97862677</t>
  </si>
  <si>
    <t>27.03.2021 13:31:23</t>
  </si>
  <si>
    <t>27.03.2021 14:54:35</t>
  </si>
  <si>
    <t>SELİMŞAHLAR TR-2 45-71-M00137_TR-1 M01_2080340</t>
  </si>
  <si>
    <t>27.03.2021 13:31:28</t>
  </si>
  <si>
    <t>27.03.2021 13:32:18</t>
  </si>
  <si>
    <t>TR-55 KÖK 35-19-M00055_956666693_956666693</t>
  </si>
  <si>
    <t>27.03.2021 13:45:00</t>
  </si>
  <si>
    <t>27.03.2021 14:47:08</t>
  </si>
  <si>
    <t>K-4564 35-02-K04564_K-4642 K02_2066276</t>
  </si>
  <si>
    <t>27.03.2021 13:49:45</t>
  </si>
  <si>
    <t>27.03.2021 14:10:47</t>
  </si>
  <si>
    <t>L-97 35-18-L00097_950439761_950439761</t>
  </si>
  <si>
    <t>27.03.2021 13:50:36</t>
  </si>
  <si>
    <t>27.03.2021 16:05:11</t>
  </si>
  <si>
    <t>DURASILLI TR-1 KÖK 45-78-M01114_TR-12 M01_2328782</t>
  </si>
  <si>
    <t>27.03.2021 13:58:18</t>
  </si>
  <si>
    <t>27.03.2021 14:47:54</t>
  </si>
  <si>
    <t>L-242 35-18-L00242_950441113_950441113</t>
  </si>
  <si>
    <t>27.03.2021 13:58:44</t>
  </si>
  <si>
    <t>27.03.2021 20:20:12</t>
  </si>
  <si>
    <t>K-4284 35-02-K04284_TRAFO K01_2320344</t>
  </si>
  <si>
    <t>27.03.2021 14:06:00</t>
  </si>
  <si>
    <t>27.03.2021 18:47:49</t>
  </si>
  <si>
    <t>UMMANDERESİ TR-1 45-75-M00075_D_56397910_56397910</t>
  </si>
  <si>
    <t>27.03.2021 14:06:33</t>
  </si>
  <si>
    <t>27.03.2021 17:20:44</t>
  </si>
  <si>
    <t>ÇEŞNELİ TR-439 TARIMSAL SULAMA 45-73-M00945_E_56381252_56381252</t>
  </si>
  <si>
    <t>27.03.2021 14:09:57</t>
  </si>
  <si>
    <t>27.03.2021 15:55:00</t>
  </si>
  <si>
    <t>TR-2/5 45-72-L00005_956496630_956496630</t>
  </si>
  <si>
    <t>27.03.2021 14:16:26</t>
  </si>
  <si>
    <t>27.03.2021 17:24:09</t>
  </si>
  <si>
    <t>TR-1-5/11 (YANIKKAVAK MERKEZ) 35-20-L00056_11490577_56359311_56359311</t>
  </si>
  <si>
    <t>27.03.2021 14:19:14</t>
  </si>
  <si>
    <t>27.03.2021 17:57:25</t>
  </si>
  <si>
    <t>27.03.2021 14:27:23</t>
  </si>
  <si>
    <t>27.03.2021 15:05:25</t>
  </si>
  <si>
    <t>VİLLAKENT DM 35-28-M00381_DERSAN-1 M01_66521693</t>
  </si>
  <si>
    <t>27.03.2021 15:14:55</t>
  </si>
  <si>
    <t>L-97 35-18-L00097_950440019_950440019</t>
  </si>
  <si>
    <t>27.03.2021 14:29:15</t>
  </si>
  <si>
    <t>27.03.2021 18:53:39</t>
  </si>
  <si>
    <t>KARGINIŞIKLAR TR-1 45-74-M00125_945577534_945577534</t>
  </si>
  <si>
    <t>27.03.2021 14:35:59</t>
  </si>
  <si>
    <t>27.03.2021 18:19:41</t>
  </si>
  <si>
    <t>İLYASLAR TR-2 45-76-M00096_A_56400387_56400387</t>
  </si>
  <si>
    <t>27.03.2021 14:38:12</t>
  </si>
  <si>
    <t>27.03.2021 15:30:00</t>
  </si>
  <si>
    <t>OVAKENT TR-2 35-15-L00632_950371886_950371886</t>
  </si>
  <si>
    <t>27.03.2021 14:39:45</t>
  </si>
  <si>
    <t>27.03.2021 18:20:51</t>
  </si>
  <si>
    <t>27.03.2021 14:41:48</t>
  </si>
  <si>
    <t>27.03.2021 15:08:14</t>
  </si>
  <si>
    <t>KERPİÇLİK KÖYÜ TR-1 35-15-L00546_B_56406777_56406777</t>
  </si>
  <si>
    <t>27.03.2021 14:44:44</t>
  </si>
  <si>
    <t>27.03.2021 23:45:13</t>
  </si>
  <si>
    <t>M-2100 35-04-M02100_99426856_99426856</t>
  </si>
  <si>
    <t>27.03.2021 14:50:12</t>
  </si>
  <si>
    <t>27.03.2021 17:47:26</t>
  </si>
  <si>
    <t>TR-1/77 45-72-M00077_TR-1/24 - TR-1/86 M03_2045666</t>
  </si>
  <si>
    <t>27.03.2021 14:50:53</t>
  </si>
  <si>
    <t>27.03.2021 15:45:07</t>
  </si>
  <si>
    <t>KIRANÇİFTLİK TR-1 45-71-M01489_45-71-M01489_2371351</t>
  </si>
  <si>
    <t>27.03.2021 14:54:53</t>
  </si>
  <si>
    <t>27.03.2021 16:07:58</t>
  </si>
  <si>
    <t>K-3027 35-10-K03027_K-1923 K01_47730191</t>
  </si>
  <si>
    <t>27.03.2021 15:00:25</t>
  </si>
  <si>
    <t>27.03.2021 15:09:48</t>
  </si>
  <si>
    <t>KOLDERE KÖK 45-80-M00051_ÇAVUŞOĞLU TST M06_73403234</t>
  </si>
  <si>
    <t>27.03.2021 15:06:21</t>
  </si>
  <si>
    <t>27.03.2021 16:28:40</t>
  </si>
  <si>
    <t>K-972 35-08-K00972_97630868_97630868</t>
  </si>
  <si>
    <t>27.03.2021 15:06:38</t>
  </si>
  <si>
    <t>27.03.2021 16:42:55</t>
  </si>
  <si>
    <t>FOÇA TR-32 35-23-L00032_950426070_950426070</t>
  </si>
  <si>
    <t>27.03.2021 15:10:36</t>
  </si>
  <si>
    <t>27.03.2021 23:08:26</t>
  </si>
  <si>
    <t>KINIK TR 22 35-24-L00022_35-24-L00022_2350168</t>
  </si>
  <si>
    <t>27.03.2021 15:16:37</t>
  </si>
  <si>
    <t>27.03.2021 17:58:33</t>
  </si>
  <si>
    <t>BAĞYURDU TR-3 (DM-2/1) 35-27-L00242_G_56362291_56362291</t>
  </si>
  <si>
    <t>27.03.2021 15:18:00</t>
  </si>
  <si>
    <t>27.03.2021 18:13:46</t>
  </si>
  <si>
    <t>K-4522 35-02-K04522_98866591_98866591</t>
  </si>
  <si>
    <t>27.03.2021 15:21:18</t>
  </si>
  <si>
    <t>28.03.2021 00:58:24</t>
  </si>
  <si>
    <t>27.03.2021 15:23:26</t>
  </si>
  <si>
    <t>27.03.2021 19:08:57</t>
  </si>
  <si>
    <t>27.03.2021 15:23:49</t>
  </si>
  <si>
    <t>27.03.2021 19:58:45</t>
  </si>
  <si>
    <t>M-10 35-02-M00010_M-3227 M02_2035233</t>
  </si>
  <si>
    <t>27.03.2021 15:27:16</t>
  </si>
  <si>
    <t>27.03.2021 15:38:36</t>
  </si>
  <si>
    <t>VEDAT FİLİZ SLM 35-26-M00730_9643973_56359916_56359916</t>
  </si>
  <si>
    <t>27.03.2021 15:30:02</t>
  </si>
  <si>
    <t>27.03.2021 16:52:37</t>
  </si>
  <si>
    <t>27.03.2021 15:40:54</t>
  </si>
  <si>
    <t>27.03.2021 17:09:26</t>
  </si>
  <si>
    <t>SAĞANCI TR-1 35-16-L00264_A_56397782_56397782</t>
  </si>
  <si>
    <t>27.03.2021 15:42:49</t>
  </si>
  <si>
    <t>27.03.2021 18:32:31</t>
  </si>
  <si>
    <t>27.03.2021 15:42:56</t>
  </si>
  <si>
    <t>27.03.2021 18:59:51</t>
  </si>
  <si>
    <t>AKÇAALAN OVA TR 35-22-M00222_955266595_955266595</t>
  </si>
  <si>
    <t>27.03.2021 15:45:56</t>
  </si>
  <si>
    <t>27.03.2021 17:46:35</t>
  </si>
  <si>
    <t>L-321 35-18-L00321_950449415_950449415</t>
  </si>
  <si>
    <t>27.03.2021 15:53:25</t>
  </si>
  <si>
    <t>27.03.2021 22:11:52</t>
  </si>
  <si>
    <t>KAYIŞLAR TR-2 45-80-M00142_956540195_956540195</t>
  </si>
  <si>
    <t>27.03.2021 16:00:25</t>
  </si>
  <si>
    <t>27.03.2021 20:14:28</t>
  </si>
  <si>
    <t>BÜYÜK AVULCUK TR-2 35-15-L00703_950354454_950354454</t>
  </si>
  <si>
    <t>27.03.2021 16:11:19</t>
  </si>
  <si>
    <t>27.03.2021 17:35:47</t>
  </si>
  <si>
    <t>FOÇA TR-39 35-23-L00039_950413501_950413501</t>
  </si>
  <si>
    <t>27.03.2021 16:22:12</t>
  </si>
  <si>
    <t>28.03.2021 03:10:01</t>
  </si>
  <si>
    <t>L-96 TURGUT KÖYÜ 35-14-L00096_956649153_956649153</t>
  </si>
  <si>
    <t>27.03.2021 16:25:24</t>
  </si>
  <si>
    <t>27.03.2021 19:02:20</t>
  </si>
  <si>
    <t>MENDERES DM-3/TR-1 35-22-M00033_DM-3/TR-34 M14_2305822</t>
  </si>
  <si>
    <t>27.03.2021 16:28:38</t>
  </si>
  <si>
    <t>27.03.2021 17:10:23</t>
  </si>
  <si>
    <t>SOLAKLAR TR-4 35-31-L00460_966513827_966513827</t>
  </si>
  <si>
    <t>27.03.2021 16:29:14</t>
  </si>
  <si>
    <t>27.03.2021 18:10:17</t>
  </si>
  <si>
    <t>ÇOMAKLAR KÖYÜ TR-1 35-32-L00077_946415660_946415660</t>
  </si>
  <si>
    <t>27.03.2021 16:32:00</t>
  </si>
  <si>
    <t>27.03.2021 17:16:17</t>
  </si>
  <si>
    <t>DM-2/21 45-72-M00611_956507538_956507538</t>
  </si>
  <si>
    <t>27.03.2021 16:36:09</t>
  </si>
  <si>
    <t>27.03.2021 18:34:47</t>
  </si>
  <si>
    <t>M-1981 35-09-M01981_97699952_97699952</t>
  </si>
  <si>
    <t>27.03.2021 16:49:46</t>
  </si>
  <si>
    <t>27.03.2021 18:45:42</t>
  </si>
  <si>
    <t>MÜDÜROĞLU KÖK 35-26-M00940_HALİL KOYUNCU M04_65893189</t>
  </si>
  <si>
    <t>27.03.2021 17:00:05</t>
  </si>
  <si>
    <t>27.03.2021 17:45:49</t>
  </si>
  <si>
    <t>MAVİ FOTAŞ TATİL SİTESİ 35-23-M00056_915138640_915138640</t>
  </si>
  <si>
    <t>27.03.2021 17:01:07</t>
  </si>
  <si>
    <t>28.03.2021 04:08:06</t>
  </si>
  <si>
    <t>TR-6 35-26-M00006_956614873_956614873</t>
  </si>
  <si>
    <t>27.03.2021 17:05:32</t>
  </si>
  <si>
    <t>27.03.2021 18:54:58</t>
  </si>
  <si>
    <t>DM06/TR-01 45-73-M00053_DM-6/25 M011_67583632</t>
  </si>
  <si>
    <t>27.03.2021 17:31:08</t>
  </si>
  <si>
    <t>27.03.2021 18:40:03</t>
  </si>
  <si>
    <t>27.03.2021 17:41:53</t>
  </si>
  <si>
    <t>27.03.2021 17:42:33</t>
  </si>
  <si>
    <t>YENİ ŞAKRAN M-469 35-17-M00469_10699327_56357123_56357123</t>
  </si>
  <si>
    <t>27.03.2021 17:41:54</t>
  </si>
  <si>
    <t>27.03.2021 20:32:54</t>
  </si>
  <si>
    <t>HALIKÖY OVACIK MAH. TR-3 35-32-L00124_B_56368042_56368042</t>
  </si>
  <si>
    <t>27.03.2021 17:45:37</t>
  </si>
  <si>
    <t>27.03.2021 18:46:48</t>
  </si>
  <si>
    <t>DM-1/21 45-71-M00014_B b3b_45180152</t>
  </si>
  <si>
    <t>27.03.2021 17:49:09</t>
  </si>
  <si>
    <t>27.03.2021 18:29:47</t>
  </si>
  <si>
    <t>TR-56 45-78-L00056_TR-57 L05_65911632</t>
  </si>
  <si>
    <t>27.03.2021 17:50:25</t>
  </si>
  <si>
    <t>27.03.2021 19:01:16</t>
  </si>
  <si>
    <t>TR-91/A 45-78-L00721_953256853_953256853</t>
  </si>
  <si>
    <t>27.03.2021 17:50:43</t>
  </si>
  <si>
    <t>27.03.2021 18:38:40</t>
  </si>
  <si>
    <t>K-1507 35-03-K01507_910307334_910307334</t>
  </si>
  <si>
    <t>27.03.2021 17:52:28</t>
  </si>
  <si>
    <t>27.03.2021 19:12:56</t>
  </si>
  <si>
    <t>27.03.2021 17:55:12</t>
  </si>
  <si>
    <t>27.03.2021 19:17:55</t>
  </si>
  <si>
    <t>KISIKKÖY YENİ MAH. TR-1 35-22-M00137_DIREK TIPI TRAFO HUCRESI H01_2035392</t>
  </si>
  <si>
    <t>27.03.2021 18:00:13</t>
  </si>
  <si>
    <t>27.03.2021 19:07:06</t>
  </si>
  <si>
    <t>KARAOT-2 35-26-M00508_956613300_956613300</t>
  </si>
  <si>
    <t>27.03.2021 18:03:53</t>
  </si>
  <si>
    <t>27.03.2021 19:30:55</t>
  </si>
  <si>
    <t>ÇATALOLUK DM 45-74-M00227_GÜVELİ M05_2115043</t>
  </si>
  <si>
    <t>27.03.2021 18:07:41</t>
  </si>
  <si>
    <t>27.03.2021 18:27:00</t>
  </si>
  <si>
    <t>ANADOLU İM 35-02-A00001_BELEDİYE K07_2049878</t>
  </si>
  <si>
    <t>27.03.2021 18:09:00</t>
  </si>
  <si>
    <t>27.03.2021 19:38:26</t>
  </si>
  <si>
    <t>27.03.2021 18:13:14</t>
  </si>
  <si>
    <t>27.03.2021 19:06:48</t>
  </si>
  <si>
    <t>ÇOBANLAR TR-1 35-16-M00085_47462219_56394961_56394961</t>
  </si>
  <si>
    <t>27.03.2021 18:13:55</t>
  </si>
  <si>
    <t>27.03.2021 21:05:07</t>
  </si>
  <si>
    <t>K-1081 35-02-K01081_910692833_910692833</t>
  </si>
  <si>
    <t>27.03.2021 18:16:52</t>
  </si>
  <si>
    <t>27.03.2021 20:22:48</t>
  </si>
  <si>
    <t>ILICA GIS TM 35-07-A00002_ILICA-8 K08_2313371</t>
  </si>
  <si>
    <t>27.03.2021 18:17:07</t>
  </si>
  <si>
    <t>27.03.2021 19:56:45</t>
  </si>
  <si>
    <t>TR-1/42-B 45-72-M00110_D_56393527_56393527</t>
  </si>
  <si>
    <t>27.03.2021 18:23:18</t>
  </si>
  <si>
    <t>27.03.2021 19:12:59</t>
  </si>
  <si>
    <t>K-1346 35-03-K01346_35-03-K01346_41962547</t>
  </si>
  <si>
    <t>27.03.2021 18:25:13</t>
  </si>
  <si>
    <t>27.03.2021 19:51:41</t>
  </si>
  <si>
    <t>L-309 35-18-L00309_7841501_56372208_56372208</t>
  </si>
  <si>
    <t>27.03.2021 18:28:31</t>
  </si>
  <si>
    <t>27.03.2021 22:52:22</t>
  </si>
  <si>
    <t>DM-21/08-C 45-71-M00584_45-71-M00584_2358479</t>
  </si>
  <si>
    <t>27.03.2021 18:32:53</t>
  </si>
  <si>
    <t>27.03.2021 19:33:30</t>
  </si>
  <si>
    <t>ORTAKÖY TR-1 35-29-L00217_950329518_950329518</t>
  </si>
  <si>
    <t>27.03.2021 18:46:18</t>
  </si>
  <si>
    <t>27.03.2021 21:30:56</t>
  </si>
  <si>
    <t>PAMUKYAZI-1 35-26-L00380_DIREK TIPI TRAFO HUCRESI H01_2039796</t>
  </si>
  <si>
    <t>27.03.2021 18:59:56</t>
  </si>
  <si>
    <t>27.03.2021 21:22:02</t>
  </si>
  <si>
    <t>27.03.2021 19:12:11</t>
  </si>
  <si>
    <t>27.03.2021 19:30:21</t>
  </si>
  <si>
    <t>TR-48 35-16-L00048_953339055_953339055</t>
  </si>
  <si>
    <t>27.03.2021 19:18:36</t>
  </si>
  <si>
    <t>27.03.2021 22:19:00</t>
  </si>
  <si>
    <t>_47584891 c1_47585623</t>
  </si>
  <si>
    <t>27.03.2021 19:20:44</t>
  </si>
  <si>
    <t>27.03.2021 21:22:06</t>
  </si>
  <si>
    <t>K-4756 35-04-K04756_99469223_99469223</t>
  </si>
  <si>
    <t>27.03.2021 19:20:57</t>
  </si>
  <si>
    <t>27.03.2021 20:52:12</t>
  </si>
  <si>
    <t>ULUCAK TM 35-28-A00002_HatBaşıAyırıcı_53133919 M13_53133919</t>
  </si>
  <si>
    <t>27.03.2021 19:34:21</t>
  </si>
  <si>
    <t>27.03.2021 21:58:10</t>
  </si>
  <si>
    <t>TR-64 35-19-L00064_956664048_956664048</t>
  </si>
  <si>
    <t>27.03.2021 19:36:55</t>
  </si>
  <si>
    <t>27.03.2021 22:41:25</t>
  </si>
  <si>
    <t>K-3674 35-03-K03674_910277081_910277081</t>
  </si>
  <si>
    <t>27.03.2021 19:36:56</t>
  </si>
  <si>
    <t>27.03.2021 21:22:23</t>
  </si>
  <si>
    <t>DİBEKDERE TR-1 45-84-L00034_5923268_56384925_56384925</t>
  </si>
  <si>
    <t>27.03.2021 19:37:07</t>
  </si>
  <si>
    <t>27.03.2021 20:36:38</t>
  </si>
  <si>
    <t>TR-69 35-19-L00069_956673930_956673930</t>
  </si>
  <si>
    <t>27.03.2021 19:52:27</t>
  </si>
  <si>
    <t>27.03.2021 22:02:09</t>
  </si>
  <si>
    <t>K-3457 HÜKÜMET KONAĞI 35-07-K03457Ö_K-4471 K03_2072525</t>
  </si>
  <si>
    <t>27.03.2021 19:56:14</t>
  </si>
  <si>
    <t>27.03.2021 20:20:00</t>
  </si>
  <si>
    <t>AHMETLİ TR-30/A 45-84-L00183_955183822_955183822</t>
  </si>
  <si>
    <t>27.03.2021 20:05:17</t>
  </si>
  <si>
    <t>27.03.2021 21:03:25</t>
  </si>
  <si>
    <t>TR-1-2/2 35-20-L00008_955199028_955199028</t>
  </si>
  <si>
    <t>27.03.2021 20:07:54</t>
  </si>
  <si>
    <t>27.03.2021 21:10:24</t>
  </si>
  <si>
    <t>L-347 MASİSA BURCU SİTESİ-2 35-18-L00347_950441917_950441917</t>
  </si>
  <si>
    <t>27.03.2021 20:13:54</t>
  </si>
  <si>
    <t>27.03.2021 23:22:57</t>
  </si>
  <si>
    <t>K-1842 TCK. GENEL MÜDÜRLÜĞÜ 35-07-K01842Ö_ K02_2072353</t>
  </si>
  <si>
    <t>27.03.2021 20:20:20</t>
  </si>
  <si>
    <t>27.03.2021 20:37:53</t>
  </si>
  <si>
    <t>TR-49 45-78-L00049_49414507 TR49/A2_49409259</t>
  </si>
  <si>
    <t>27.03.2021 20:24:15</t>
  </si>
  <si>
    <t>27.03.2021 21:39:34</t>
  </si>
  <si>
    <t>27.03.2021 20:30:22</t>
  </si>
  <si>
    <t>27.03.2021 20:35:16</t>
  </si>
  <si>
    <t>KOLDERE TR-6 45-80-M00054_956538826_956538826</t>
  </si>
  <si>
    <t>27.03.2021 20:33:22</t>
  </si>
  <si>
    <t>27.03.2021 23:23:12</t>
  </si>
  <si>
    <t>KARAVELİLER TR-2 35-16-M00127_953328316_953328316</t>
  </si>
  <si>
    <t>27.03.2021 20:44:22</t>
  </si>
  <si>
    <t>27.03.2021 22:44:25</t>
  </si>
  <si>
    <t>ULARCA TR-1 45-82-M00174_A_56402165_56402165</t>
  </si>
  <si>
    <t>27.03.2021 20:44:58</t>
  </si>
  <si>
    <t>27.03.2021 23:05:43</t>
  </si>
  <si>
    <t>27.03.2021 20:49:17</t>
  </si>
  <si>
    <t>27.03.2021 21:17:27</t>
  </si>
  <si>
    <t>UZUNKUYU TR-2 35-19-M00204_956699392_956699392</t>
  </si>
  <si>
    <t>27.03.2021 21:01:02</t>
  </si>
  <si>
    <t>27.03.2021 23:29:59</t>
  </si>
  <si>
    <t>27.03.2021 21:41:15</t>
  </si>
  <si>
    <t>28.03.2021 02:51:59</t>
  </si>
  <si>
    <t>L-240 PTT TRAFO 35-18-L00240_950467703_950467703</t>
  </si>
  <si>
    <t>27.03.2021 21:56:21</t>
  </si>
  <si>
    <t>27.03.2021 23:57:01</t>
  </si>
  <si>
    <t>27.03.2021 22:22:36</t>
  </si>
  <si>
    <t>28.03.2021 01:30:15</t>
  </si>
  <si>
    <t>TR-92 35-15-L00092_C c3b_48898502</t>
  </si>
  <si>
    <t>27.03.2021 22:24:21</t>
  </si>
  <si>
    <t>27.03.2021 23:13:11</t>
  </si>
  <si>
    <t>27.03.2021 22:26:30</t>
  </si>
  <si>
    <t>28.03.2021 00:13:25</t>
  </si>
  <si>
    <t>L-525 SAĞLIKÇILAR 35-18-L00525_950465955_950465955</t>
  </si>
  <si>
    <t>27.03.2021 22:37:30</t>
  </si>
  <si>
    <t>28.03.2021 00:02:47</t>
  </si>
  <si>
    <t>TR-99 45-78-L00099_D_56402654_56402654</t>
  </si>
  <si>
    <t>27.03.2021 22:44:00</t>
  </si>
  <si>
    <t>27.03.2021 23:22:00</t>
  </si>
  <si>
    <t>GELENBE TR-4 45-76-L00065_A_56386571_56386571</t>
  </si>
  <si>
    <t>27.03.2021 22:54:20</t>
  </si>
  <si>
    <t>27.03.2021 23:53:07</t>
  </si>
  <si>
    <t>SELİMŞAHLAR TR-7 45-71-M01294_B_56400601_56400601</t>
  </si>
  <si>
    <t>27.03.2021 23:03:45</t>
  </si>
  <si>
    <t>28.03.2021 02:20:10</t>
  </si>
  <si>
    <t>K-71 35-01-K00071_911047930_911047930</t>
  </si>
  <si>
    <t>27.03.2021 23:05:53</t>
  </si>
  <si>
    <t>28.03.2021 01:05:22</t>
  </si>
  <si>
    <t>TR-1/80-A 45-72-M00119_956506025_956506025</t>
  </si>
  <si>
    <t>27.03.2021 23:14:31</t>
  </si>
  <si>
    <t>28.03.2021 00:37:31</t>
  </si>
  <si>
    <t>ÖREN TR-4 35-27-L00219_912376880_912376880</t>
  </si>
  <si>
    <t>27.03.2021 23:34:13</t>
  </si>
  <si>
    <t>28.03.2021 01:11:18</t>
  </si>
  <si>
    <t>M-314 35-02-M00314_M-319 M02_2096996</t>
  </si>
  <si>
    <t>28.03.2021 00:38:43</t>
  </si>
  <si>
    <t>28.03.2021 00:57:09</t>
  </si>
  <si>
    <t>M-2787 35-02-M02787_913066307_913066307</t>
  </si>
  <si>
    <t>28.03.2021 00:40:59</t>
  </si>
  <si>
    <t>28.03.2021 02:01:05</t>
  </si>
  <si>
    <t>K-217 35-01-K00217_B_56376754_56376754</t>
  </si>
  <si>
    <t>28.03.2021 01:14:37</t>
  </si>
  <si>
    <t>28.03.2021 02:27:57</t>
  </si>
  <si>
    <t>28.03.2021 01:36:59</t>
  </si>
  <si>
    <t>28.03.2021 03:08:33</t>
  </si>
  <si>
    <t>KAVAKLIDERE TR-6 45-73-M00310_45-73-M00310_2368897</t>
  </si>
  <si>
    <t>28.03.2021 01:56:24</t>
  </si>
  <si>
    <t>28.03.2021 02:47:47</t>
  </si>
  <si>
    <t>28.03.2021 02:07:00</t>
  </si>
  <si>
    <t>28.03.2021 02:46:30</t>
  </si>
  <si>
    <t>BOĞAZİÇİ İM 35-01-A00001_TR-2 GİRİŞ M06_2307523</t>
  </si>
  <si>
    <t>28.03.2021 02:32:23</t>
  </si>
  <si>
    <t>28.03.2021 02:37:23</t>
  </si>
  <si>
    <t>BOĞAZİÇİ İM 35-01-A00001_HİLAL M04_2047756</t>
  </si>
  <si>
    <t>28.03.2021 02:32:34</t>
  </si>
  <si>
    <t>28.03.2021 02:38:03</t>
  </si>
  <si>
    <t>28.03.2021 02:49:07</t>
  </si>
  <si>
    <t>28.03.2021 03:49:10</t>
  </si>
  <si>
    <t>TR-99 45-78-L00099_B_56402395_56402395</t>
  </si>
  <si>
    <t>28.03.2021 02:59:56</t>
  </si>
  <si>
    <t>28.03.2021 03:26:38</t>
  </si>
  <si>
    <t>M-1398 35-01-M01398_B_56358651_56358651</t>
  </si>
  <si>
    <t>28.03.2021 04:24:00</t>
  </si>
  <si>
    <t>28.03.2021 04:36:54</t>
  </si>
  <si>
    <t>KAVAKLIDERE TR-6 45-73-M00310_A_56405748_56405748</t>
  </si>
  <si>
    <t>28.03.2021 06:58:37</t>
  </si>
  <si>
    <t>28.03.2021 08:51:44</t>
  </si>
  <si>
    <t>28.03.2021 07:03:47</t>
  </si>
  <si>
    <t>28.03.2021 07:18:00</t>
  </si>
  <si>
    <t>28.03.2021 07:35:05</t>
  </si>
  <si>
    <t>28.03.2021 09:55:12</t>
  </si>
  <si>
    <t>YAKACIK TR-3 35-20-L00240_5827832_56374252_56374252</t>
  </si>
  <si>
    <t>28.03.2021 07:40:00</t>
  </si>
  <si>
    <t>28.03.2021 12:29:52</t>
  </si>
  <si>
    <t>ÜÇPINAR DM 45-71-M00183_ÜÇPINAR M08_72249133</t>
  </si>
  <si>
    <t>28.03.2021 07:42:45</t>
  </si>
  <si>
    <t>28.03.2021 07:49:38</t>
  </si>
  <si>
    <t>M-540 35-09-M00540_913249598_913249598</t>
  </si>
  <si>
    <t>28.03.2021 07:57:44</t>
  </si>
  <si>
    <t>28.03.2021 08:58:08</t>
  </si>
  <si>
    <t>MORDOĞAN TR-35 35-21-L00147_A_56392768_56392768</t>
  </si>
  <si>
    <t>28.03.2021 08:00:16</t>
  </si>
  <si>
    <t>28.03.2021 10:19:06</t>
  </si>
  <si>
    <t>KARAAHMETLİ TR-1 45-71-M01704_43171458_56399559_56399559</t>
  </si>
  <si>
    <t>28.03.2021 08:02:01</t>
  </si>
  <si>
    <t>28.03.2021 12:03:02</t>
  </si>
  <si>
    <t>28.03.2021 08:07:51</t>
  </si>
  <si>
    <t>28.03.2021 12:23:15</t>
  </si>
  <si>
    <t>ÇAYBAŞI DM-1/19 35-26-M00182_ M02_2037658</t>
  </si>
  <si>
    <t>28.03.2021 08:10:27</t>
  </si>
  <si>
    <t>28.03.2021 08:48:55</t>
  </si>
  <si>
    <t>28.03.2021 08:20:01</t>
  </si>
  <si>
    <t>28.03.2021 08:50:45</t>
  </si>
  <si>
    <t>28.03.2021 08:21:34</t>
  </si>
  <si>
    <t>28.03.2021 08:59:12</t>
  </si>
  <si>
    <t>K-16 35-04-K00016_A_56371233_56371233</t>
  </si>
  <si>
    <t>28.03.2021 08:27:00</t>
  </si>
  <si>
    <t>28.03.2021 11:01:57</t>
  </si>
  <si>
    <t>28.03.2021 08:49:36</t>
  </si>
  <si>
    <t>28.03.2021 09:12:02</t>
  </si>
  <si>
    <t>SARUHANLI TR-7 45-80-M00007_956561350_956561350</t>
  </si>
  <si>
    <t>28.03.2021 08:51:00</t>
  </si>
  <si>
    <t>28.03.2021 10:49:10</t>
  </si>
  <si>
    <t>28.03.2021 08:55:00</t>
  </si>
  <si>
    <t>28.03.2021 09:06:56</t>
  </si>
  <si>
    <t>M-1 35-02-M00001_TRF-M05 M05_2099558</t>
  </si>
  <si>
    <t>28.03.2021 08:56:39</t>
  </si>
  <si>
    <t>28.03.2021 18:59:00</t>
  </si>
  <si>
    <t>GELENBE İM 45-76-A00001_GELENBE L09_2081448</t>
  </si>
  <si>
    <t>28.03.2021 08:59:04</t>
  </si>
  <si>
    <t>28.03.2021 09:52:55</t>
  </si>
  <si>
    <t>28.03.2021 08:59:34</t>
  </si>
  <si>
    <t>28.03.2021 11:09:38</t>
  </si>
  <si>
    <t>ÇANDARLI TR-18 35-30-M00018_955322025_955322025</t>
  </si>
  <si>
    <t>28.03.2021 09:00:53</t>
  </si>
  <si>
    <t>28.03.2021 12:39:59</t>
  </si>
  <si>
    <t>28.03.2021 09:01:23</t>
  </si>
  <si>
    <t>28.03.2021 16:19:57</t>
  </si>
  <si>
    <t>TR-1/10 45-72-M00010_45-72-M00010_66462253</t>
  </si>
  <si>
    <t>28.03.2021 09:01:29</t>
  </si>
  <si>
    <t>28.03.2021 17:25:00</t>
  </si>
  <si>
    <t>K-4482 35-02-K04482_TRAFO-K03 K03_2094046</t>
  </si>
  <si>
    <t>28.03.2021 09:01:39</t>
  </si>
  <si>
    <t>28.03.2021 19:24:00</t>
  </si>
  <si>
    <t>28.03.2021 09:02:00</t>
  </si>
  <si>
    <t>28.03.2021 15:28:21</t>
  </si>
  <si>
    <t>KÖPRÜBAŞI TR-18 45-86-M00018_KÖPRÜBAŞI DM M01_72223655</t>
  </si>
  <si>
    <t>28.03.2021 09:02:29</t>
  </si>
  <si>
    <t>28.03.2021 17:43:24</t>
  </si>
  <si>
    <t>ARSLANLAR TM 35-26-A00004_PANCAR M24_2307686</t>
  </si>
  <si>
    <t>28.03.2021 09:02:59</t>
  </si>
  <si>
    <t>28.03.2021 17:13:32</t>
  </si>
  <si>
    <t>KINIK ORGANİZE DM 35-24-M00208_HatBaşıAyırıcı_53138882 M15_53138882</t>
  </si>
  <si>
    <t>28.03.2021 17:16:00</t>
  </si>
  <si>
    <t>K-843 35-03-K00843_TR-1 K04_41937156</t>
  </si>
  <si>
    <t>28.03.2021 09:07:00</t>
  </si>
  <si>
    <t>28.03.2021 16:43:09</t>
  </si>
  <si>
    <t>K-4522 35-02-K04522_913209405_913209405</t>
  </si>
  <si>
    <t>28.03.2021 09:15:47</t>
  </si>
  <si>
    <t>28.03.2021 14:45:41</t>
  </si>
  <si>
    <t>BALCIOĞLU MAHALLESİ TR-1 45-78-M00211_49352312_56385047_56385047</t>
  </si>
  <si>
    <t>28.03.2021 09:18:31</t>
  </si>
  <si>
    <t>28.03.2021 11:58:58</t>
  </si>
  <si>
    <t>MENEMEN TR-52 35-28-L00052_953395241_953395241</t>
  </si>
  <si>
    <t>28.03.2021 09:18:52</t>
  </si>
  <si>
    <t>28.03.2021 11:35:26</t>
  </si>
  <si>
    <t>28.03.2021 09:20:00</t>
  </si>
  <si>
    <t>28.03.2021 17:13:04</t>
  </si>
  <si>
    <t>ALLAHDİYEN TR-1 45-78-L00279_45-78-L00279_2359222</t>
  </si>
  <si>
    <t>28.03.2021 09:20:15</t>
  </si>
  <si>
    <t>28.03.2021 17:26:28</t>
  </si>
  <si>
    <t>YENİKÖY TR-1 35-23-M00085_DIREK TIPI TRAFO HUCRESI H01_2056539</t>
  </si>
  <si>
    <t>28.03.2021 09:22:17</t>
  </si>
  <si>
    <t>28.03.2021 11:01:10</t>
  </si>
  <si>
    <t>KARTAL İM-DM 35-08-A00015_OTOKENT-2 M02_74833580</t>
  </si>
  <si>
    <t>28.03.2021 09:22:41</t>
  </si>
  <si>
    <t>28.03.2021 12:32:02</t>
  </si>
  <si>
    <t>28.03.2021 09:23:29</t>
  </si>
  <si>
    <t>28.03.2021 09:57:46</t>
  </si>
  <si>
    <t>FOÇA TR-41 35-23-L00041_950426866_950426866</t>
  </si>
  <si>
    <t>28.03.2021 09:24:44</t>
  </si>
  <si>
    <t>28.03.2021 19:54:54</t>
  </si>
  <si>
    <t>28.03.2021 09:29:01</t>
  </si>
  <si>
    <t>28.03.2021 09:44:20</t>
  </si>
  <si>
    <t>ALİZE KÖK 35-18-M00059_ALAÇATI TM (URLA-1) M10_72185135</t>
  </si>
  <si>
    <t>28.03.2021 09:32:24</t>
  </si>
  <si>
    <t>28.03.2021 10:22:00</t>
  </si>
  <si>
    <t>DM-20/13 (ÇAPRA KABİN) 45-71-M00272_DM-20 M04_2052535</t>
  </si>
  <si>
    <t>28.03.2021 09:32:42</t>
  </si>
  <si>
    <t>28.03.2021 13:46:49</t>
  </si>
  <si>
    <t>28.03.2021 09:33:31</t>
  </si>
  <si>
    <t>28.03.2021 15:03:04</t>
  </si>
  <si>
    <t>M-1424 35-02-M01424_35-02-M01424_2374934</t>
  </si>
  <si>
    <t>28.03.2021 09:34:17</t>
  </si>
  <si>
    <t>28.03.2021 14:49:14</t>
  </si>
  <si>
    <t>TR-98 35-16-L00098_DIREK TIPI TRAFO HUCRESI H01_2042466</t>
  </si>
  <si>
    <t>28.03.2021 09:34:19</t>
  </si>
  <si>
    <t>28.03.2021 17:31:10</t>
  </si>
  <si>
    <t>BERGAMA İM-1 35-16-A00001_ŞEHİR-3 L03_2325685</t>
  </si>
  <si>
    <t>28.03.2021 09:45:14</t>
  </si>
  <si>
    <t>28.03.2021 09:57:19</t>
  </si>
  <si>
    <t>NARLIDERE KÜÇÜKBAHÇE TR-3 45-73-M00419_DIREK TIPI TRAFO HUCRESI H01_2093641</t>
  </si>
  <si>
    <t>28.03.2021 09:47:00</t>
  </si>
  <si>
    <t>28.03.2021 10:07:16</t>
  </si>
  <si>
    <t>ULUKENT DM-3 35-28-M00003_DM-3/30 M03_2312186</t>
  </si>
  <si>
    <t>28.03.2021 09:48:24</t>
  </si>
  <si>
    <t>28.03.2021 10:13:37</t>
  </si>
  <si>
    <t>ÇINARLIKUYU TR-2 45-71-M02165_953193705_953193705</t>
  </si>
  <si>
    <t>28.03.2021 09:50:48</t>
  </si>
  <si>
    <t>28.03.2021 14:06:06</t>
  </si>
  <si>
    <t>28.03.2021 10:01:15</t>
  </si>
  <si>
    <t>28.03.2021 14:37:27</t>
  </si>
  <si>
    <t>EMİNBEY TR-1 45-78-M00853_953298484_953298484</t>
  </si>
  <si>
    <t>28.03.2021 10:01:43</t>
  </si>
  <si>
    <t>28.03.2021 12:13:50</t>
  </si>
  <si>
    <t>TR-153 (DM-2/43) 35-16-L00153_TR-108 L01_60225123</t>
  </si>
  <si>
    <t>28.03.2021 10:05:59</t>
  </si>
  <si>
    <t>28.03.2021 10:25:45</t>
  </si>
  <si>
    <t>GÜMÜŞÇAY KÖK 45-73-M00477_AYDOĞDU M02_2056795</t>
  </si>
  <si>
    <t>28.03.2021 10:06:41</t>
  </si>
  <si>
    <t>28.03.2021 12:51:25</t>
  </si>
  <si>
    <t>TR-1/58 45-72-M00058_49748439_56392675_56392675</t>
  </si>
  <si>
    <t>28.03.2021 10:06:58</t>
  </si>
  <si>
    <t>28.03.2021 15:57:29</t>
  </si>
  <si>
    <t>TR-82 35-16-L00082_TR-86/TR-87/TR-88/TR-89/TR-93 L04_72000047</t>
  </si>
  <si>
    <t>28.03.2021 10:10:26</t>
  </si>
  <si>
    <t>28.03.2021 10:40:13</t>
  </si>
  <si>
    <t>HALIKÖY TR-1 35-32-L00031_B_56380907_56380907</t>
  </si>
  <si>
    <t>28.03.2021 10:12:11</t>
  </si>
  <si>
    <t>28.03.2021 13:47:40</t>
  </si>
  <si>
    <t>TR-122 ZEYTİNALANI 35-19-L00122_95000006763_95000006763</t>
  </si>
  <si>
    <t>28.03.2021 10:15:41</t>
  </si>
  <si>
    <t>28.03.2021 13:58:51</t>
  </si>
  <si>
    <t>_B_56386087_56386087</t>
  </si>
  <si>
    <t>28.03.2021 10:16:06</t>
  </si>
  <si>
    <t>28.03.2021 17:02:38</t>
  </si>
  <si>
    <t>L-279 ERDİL SİTESİ 35-18-L00279_11330619_56370866_56370866</t>
  </si>
  <si>
    <t>28.03.2021 10:21:46</t>
  </si>
  <si>
    <t>28.03.2021 20:08:43</t>
  </si>
  <si>
    <t>28.03.2021 10:23:00</t>
  </si>
  <si>
    <t>28.03.2021 12:24:00</t>
  </si>
  <si>
    <t>28.03.2021 10:32:00</t>
  </si>
  <si>
    <t>28.03.2021 11:47:40</t>
  </si>
  <si>
    <t>28.03.2021 10:32:10</t>
  </si>
  <si>
    <t>28.03.2021 13:13:21</t>
  </si>
  <si>
    <t>K-1695 35-04-K01695_B_56370240_56370240</t>
  </si>
  <si>
    <t>28.03.2021 10:33:44</t>
  </si>
  <si>
    <t>28.03.2021 11:25:01</t>
  </si>
  <si>
    <t>BEYOBA TR-12 45-72-M00414_TR-6 SAZOBA TOPSU RİNG M04_2102850</t>
  </si>
  <si>
    <t>28.03.2021 10:37:24</t>
  </si>
  <si>
    <t>28.03.2021 10:38:14</t>
  </si>
  <si>
    <t>YENİKÖY TR-1 35-22-M00276_955255649_955255649</t>
  </si>
  <si>
    <t>28.03.2021 10:39:06</t>
  </si>
  <si>
    <t>28.03.2021 11:45:22</t>
  </si>
  <si>
    <t>TR-6 (M-706) 35-30-M00706_955332611_955332611</t>
  </si>
  <si>
    <t>28.03.2021 10:42:40</t>
  </si>
  <si>
    <t>28.03.2021 11:57:41</t>
  </si>
  <si>
    <t>BEYOBA TR-9 45-72-M00427_C_56390979_56390979</t>
  </si>
  <si>
    <t>28.03.2021 10:47:41</t>
  </si>
  <si>
    <t>28.03.2021 15:59:22</t>
  </si>
  <si>
    <t>L-11 PTT ÖNÜ 35-14-L00011_9199863 c1_5952085</t>
  </si>
  <si>
    <t>28.03.2021 10:47:49</t>
  </si>
  <si>
    <t>28.03.2021 15:15:09</t>
  </si>
  <si>
    <t>ÇATALOLUK DM 45-74-M00227_HIRKALI-KÖYLER M07_2115047</t>
  </si>
  <si>
    <t>28.03.2021 11:01:24</t>
  </si>
  <si>
    <t>28.03.2021 12:26:24</t>
  </si>
  <si>
    <t>KARAKURT KÖK 45-76-M00049_KARAKURT M02_72213534</t>
  </si>
  <si>
    <t>28.03.2021 11:03:14</t>
  </si>
  <si>
    <t>28.03.2021 12:14:51</t>
  </si>
  <si>
    <t>BERGAMA TM 35-16-A00004_DİKİLİ-1 M08_2314064</t>
  </si>
  <si>
    <t>28.03.2021 11:10:44</t>
  </si>
  <si>
    <t>28.03.2021 11:48:09</t>
  </si>
  <si>
    <t>28.03.2021 11:12:45</t>
  </si>
  <si>
    <t>28.03.2021 13:09:54</t>
  </si>
  <si>
    <t>TR-121 35-15-L00121_950352627_950352627</t>
  </si>
  <si>
    <t>28.03.2021 11:15:06</t>
  </si>
  <si>
    <t>28.03.2021 12:22:05</t>
  </si>
  <si>
    <t>DİKİLİ İM 35-30-A00001_ALTINOVA-1 M08_72357026</t>
  </si>
  <si>
    <t>28.03.2021 11:37:24</t>
  </si>
  <si>
    <t>28.03.2021 12:04:36</t>
  </si>
  <si>
    <t>KAYMAKÇI İM 35-15-A00004_EMİRLİOVA L07_2121824</t>
  </si>
  <si>
    <t>28.03.2021 11:44:34</t>
  </si>
  <si>
    <t>28.03.2021 11:46:09</t>
  </si>
  <si>
    <t>ÇANDARLI TR-18 35-30-M00018__72410785_72410785</t>
  </si>
  <si>
    <t>28.03.2021 11:48:49</t>
  </si>
  <si>
    <t>28.03.2021 13:49:20</t>
  </si>
  <si>
    <t>K-3285 35-08-K03285_915045498_915045498</t>
  </si>
  <si>
    <t>28.03.2021 11:48:50</t>
  </si>
  <si>
    <t>28.03.2021 12:51:43</t>
  </si>
  <si>
    <t>28.03.2021 11:50:19</t>
  </si>
  <si>
    <t>28.03.2021 12:22:16</t>
  </si>
  <si>
    <t>ÇANDARLI DM-TR-20 35-30-M00020_ŞEHİR-2 M02_72352922</t>
  </si>
  <si>
    <t>28.03.2021 11:56:24</t>
  </si>
  <si>
    <t>28.03.2021 12:45:36</t>
  </si>
  <si>
    <t>UMMANDERESİ TR-1 45-75-M00075_C_56397908_56397908</t>
  </si>
  <si>
    <t>28.03.2021 12:02:12</t>
  </si>
  <si>
    <t>28.03.2021 13:18:28</t>
  </si>
  <si>
    <t>DM-4/TR-25 35-22-M00082_955262732_955262732</t>
  </si>
  <si>
    <t>28.03.2021 12:03:16</t>
  </si>
  <si>
    <t>28.03.2021 13:22:41</t>
  </si>
  <si>
    <t>ARMUTLU TR-5 35-27-L00005__72410607_72410607</t>
  </si>
  <si>
    <t>28.03.2021 12:06:02</t>
  </si>
  <si>
    <t>28.03.2021 15:05:20</t>
  </si>
  <si>
    <t>TR-45 35-15-M00045_950375152_950375152</t>
  </si>
  <si>
    <t>28.03.2021 12:15:52</t>
  </si>
  <si>
    <t>28.03.2021 16:49:18</t>
  </si>
  <si>
    <t>SARILAR KÖYÜ TR-3 35-27-L00263_912633371_912633371</t>
  </si>
  <si>
    <t>28.03.2021 12:21:06</t>
  </si>
  <si>
    <t>28.03.2021 15:49:35</t>
  </si>
  <si>
    <t>M-9 GERMİYAN 35-18-M00009_8096018_56357336_56357336</t>
  </si>
  <si>
    <t>28.03.2021 12:23:53</t>
  </si>
  <si>
    <t>28.03.2021 16:01:31</t>
  </si>
  <si>
    <t>KARAALİ DM 45-71-M02127_TOKİ-1 M07_54851030</t>
  </si>
  <si>
    <t>28.03.2021 12:33:42</t>
  </si>
  <si>
    <t>28.03.2021 13:45:04</t>
  </si>
  <si>
    <t>YELKİ TR-8 (M-2340) 35-10-M02340_915034258_915034258</t>
  </si>
  <si>
    <t>28.03.2021 12:38:11</t>
  </si>
  <si>
    <t>28.03.2021 13:56:42</t>
  </si>
  <si>
    <t>KİLLİK TR-12 45-73-M00351_C_56405682_56405682</t>
  </si>
  <si>
    <t>28.03.2021 12:42:48</t>
  </si>
  <si>
    <t>28.03.2021 14:27:41</t>
  </si>
  <si>
    <t>TR-141 35-15-M00141_950367559_950367559</t>
  </si>
  <si>
    <t>28.03.2021 12:50:49</t>
  </si>
  <si>
    <t>28.03.2021 15:57:50</t>
  </si>
  <si>
    <t>AHMETLİ İM 45-84-A00001_HatBaşıAyırıcı_53134247 L05_53134247</t>
  </si>
  <si>
    <t>28.03.2021 12:57:11</t>
  </si>
  <si>
    <t>28.03.2021 14:01:54</t>
  </si>
  <si>
    <t>DERBENT TM 45-83-A00003_TURGUTLU-1 M06_2061184</t>
  </si>
  <si>
    <t>28.03.2021 12:57:29</t>
  </si>
  <si>
    <t>28.03.2021 13:42:32</t>
  </si>
  <si>
    <t>K-4349 35-04-K04349__72410719_72410719</t>
  </si>
  <si>
    <t>28.03.2021 13:00:00</t>
  </si>
  <si>
    <t>28.03.2021 14:17:52</t>
  </si>
  <si>
    <t>MOLLA SÜLEYMANLI TR-1 45-71-M01549_45-71-M01549_2369343</t>
  </si>
  <si>
    <t>28.03.2021 13:01:18</t>
  </si>
  <si>
    <t>28.03.2021 13:18:00</t>
  </si>
  <si>
    <t>ASMACIK TR-1 45-71-M01697_953197485_953197485</t>
  </si>
  <si>
    <t>28.03.2021 13:01:31</t>
  </si>
  <si>
    <t>28.03.2021 21:15:00</t>
  </si>
  <si>
    <t>SÜLEYMANİYE TR-1 45-78-M00422_45-78-M00422_2366528</t>
  </si>
  <si>
    <t>28.03.2021 13:11:00</t>
  </si>
  <si>
    <t>28.03.2021 15:00:48</t>
  </si>
  <si>
    <t>L-297 35-18-L00297_950464584_950464584</t>
  </si>
  <si>
    <t>28.03.2021 13:11:12</t>
  </si>
  <si>
    <t>28.03.2021 15:22:40</t>
  </si>
  <si>
    <t>28.03.2021 13:16:38</t>
  </si>
  <si>
    <t>28.03.2021 15:57:32</t>
  </si>
  <si>
    <t>K-590 35-04-K00590_912874097_912874097</t>
  </si>
  <si>
    <t>28.03.2021 13:28:37</t>
  </si>
  <si>
    <t>28.03.2021 16:50:51</t>
  </si>
  <si>
    <t>KIŞLAKÖY KÖYÜ TR-1 45-71-M01706_45-71-M01706_2357068</t>
  </si>
  <si>
    <t>28.03.2021 13:31:29</t>
  </si>
  <si>
    <t>28.03.2021 14:36:00</t>
  </si>
  <si>
    <t>K-493 35-01-K00493_910086679_910086679</t>
  </si>
  <si>
    <t>28.03.2021 13:36:03</t>
  </si>
  <si>
    <t>28.03.2021 14:49:05</t>
  </si>
  <si>
    <t>ÇULLUGÖRECE TR-1 45-80-M00096__73431597_73431597</t>
  </si>
  <si>
    <t>28.03.2021 13:37:54</t>
  </si>
  <si>
    <t>28.03.2021 15:39:22</t>
  </si>
  <si>
    <t>K-753 35-04-K00753_912520859_912520859</t>
  </si>
  <si>
    <t>28.03.2021 13:40:21</t>
  </si>
  <si>
    <t>28.03.2021 16:28:20</t>
  </si>
  <si>
    <t>ÇAYLI TR-10 35-15-L00203_950390998_950390998</t>
  </si>
  <si>
    <t>28.03.2021 13:50:50</t>
  </si>
  <si>
    <t>28.03.2021 19:23:08</t>
  </si>
  <si>
    <t>M-3401(YATIRIM REZERVE) 35-03-M03401_D_56363602_56363602</t>
  </si>
  <si>
    <t>28.03.2021 13:56:06</t>
  </si>
  <si>
    <t>28.03.2021 15:08:35</t>
  </si>
  <si>
    <t>BELENYAKA TR-5 45-73-M00698_B_56387348_56387348</t>
  </si>
  <si>
    <t>28.03.2021 13:59:01</t>
  </si>
  <si>
    <t>28.03.2021 16:59:42</t>
  </si>
  <si>
    <t>L-376 PAZARYERİ 35-18-L00376_95000082016_95000082016</t>
  </si>
  <si>
    <t>28.03.2021 14:00:23</t>
  </si>
  <si>
    <t>28.03.2021 22:39:32</t>
  </si>
  <si>
    <t>OSMANGAZİ İM 35-02-A00004_BAYRAKLI M04_2321764</t>
  </si>
  <si>
    <t>28.03.2021 14:06:10</t>
  </si>
  <si>
    <t>28.03.2021 14:58:04</t>
  </si>
  <si>
    <t>M-1289 35-02-M01289_M-2461 M04_2070109</t>
  </si>
  <si>
    <t>28.03.2021 14:07:14</t>
  </si>
  <si>
    <t>28.03.2021 16:38:44</t>
  </si>
  <si>
    <t>M-2326 35-04-M02326_912987451_912987451</t>
  </si>
  <si>
    <t>28.03.2021 14:10:00</t>
  </si>
  <si>
    <t>28.03.2021 21:33:55</t>
  </si>
  <si>
    <t>BADINCA TR-3 45-73-M00386_945647990_945647990</t>
  </si>
  <si>
    <t>28.03.2021 14:10:41</t>
  </si>
  <si>
    <t>28.03.2021 14:57:42</t>
  </si>
  <si>
    <t>SARIPINAR TR-9 45-73-M00584_967134333_967134333</t>
  </si>
  <si>
    <t>28.03.2021 14:23:32</t>
  </si>
  <si>
    <t>28.03.2021 19:13:41</t>
  </si>
  <si>
    <t>İRİMAĞZI TR-20 35-15-L00697_B_56368278_56368278</t>
  </si>
  <si>
    <t>28.03.2021 14:31:00</t>
  </si>
  <si>
    <t>28.03.2021 15:12:08</t>
  </si>
  <si>
    <t>BAĞCILAR TR-3 45-78-M00685_49289564_56390762_56390762</t>
  </si>
  <si>
    <t>28.03.2021 14:34:10</t>
  </si>
  <si>
    <t>28.03.2021 15:29:42</t>
  </si>
  <si>
    <t>YAKAPINAR TR-4 35-20-L00154_955193895_955193895</t>
  </si>
  <si>
    <t>28.03.2021 14:34:12</t>
  </si>
  <si>
    <t>28.03.2021 16:14:46</t>
  </si>
  <si>
    <t>YEŞİLYURT DM 45-73-M00476_YEŞİLYURT MERKEZ (TR-2) M05_2318330</t>
  </si>
  <si>
    <t>28.03.2021 14:35:44</t>
  </si>
  <si>
    <t>28.03.2021 15:17:48</t>
  </si>
  <si>
    <t>K-542 35-01-K00542_C_56374970_56374970</t>
  </si>
  <si>
    <t>28.03.2021 14:36:23</t>
  </si>
  <si>
    <t>28.03.2021 16:32:20</t>
  </si>
  <si>
    <t>TR-2/38 45-72-L00038_B_56407096_56407096</t>
  </si>
  <si>
    <t>28.03.2021 14:36:59</t>
  </si>
  <si>
    <t>28.03.2021 20:45:48</t>
  </si>
  <si>
    <t>PAŞAKÖY KÖK 45-80-M00052_AYDINLAR ÇIKIŞI M06_72063784</t>
  </si>
  <si>
    <t>28.03.2021 14:40:39</t>
  </si>
  <si>
    <t>28.03.2021 20:50:37</t>
  </si>
  <si>
    <t>28.03.2021 14:40:54</t>
  </si>
  <si>
    <t>28.03.2021 17:46:00</t>
  </si>
  <si>
    <t>OSMANGAZİ İM 35-02-A00004_BAYRAKLI M04_2087927</t>
  </si>
  <si>
    <t>28.03.2021 14:58:06</t>
  </si>
  <si>
    <t>28.03.2021 15:53:49</t>
  </si>
  <si>
    <t>28.03.2021 15:06:21</t>
  </si>
  <si>
    <t>28.03.2021 15:31:02</t>
  </si>
  <si>
    <t>KAYMAKÇI TR-37 35-15-L00231_B_56361619_56361619</t>
  </si>
  <si>
    <t>28.03.2021 15:07:01</t>
  </si>
  <si>
    <t>28.03.2021 21:18:34</t>
  </si>
  <si>
    <t>TR-37 35-26-M00037_956620412_956620412</t>
  </si>
  <si>
    <t>28.03.2021 15:09:04</t>
  </si>
  <si>
    <t>28.03.2021 15:57:45</t>
  </si>
  <si>
    <t>K-2664 35-02-K02664_910023384_910023384</t>
  </si>
  <si>
    <t>28.03.2021 15:13:49</t>
  </si>
  <si>
    <t>28.03.2021 16:12:21</t>
  </si>
  <si>
    <t>ÜRKMEZ M-12 35-25-M00150_956643923_956643923</t>
  </si>
  <si>
    <t>28.03.2021 15:13:52</t>
  </si>
  <si>
    <t>28.03.2021 17:46:48</t>
  </si>
  <si>
    <t>HASAN BÜYÜKYOLDAŞ SULAMA GRUBU 35-29-M00277_35-29-M00277_2350617</t>
  </si>
  <si>
    <t>28.03.2021 15:14:18</t>
  </si>
  <si>
    <t>28.03.2021 17:12:42</t>
  </si>
  <si>
    <t>DM-2/9(TR-254) 35-19-L00254_956663400_956663400</t>
  </si>
  <si>
    <t>28.03.2021 15:14:43</t>
  </si>
  <si>
    <t>28.03.2021 18:12:07</t>
  </si>
  <si>
    <t>AHMETLİ TR-13 MANDIRA 45-84-L00013_955179063_955179063</t>
  </si>
  <si>
    <t>28.03.2021 15:19:09</t>
  </si>
  <si>
    <t>28.03.2021 16:10:30</t>
  </si>
  <si>
    <t>İCİKLER TR-4 45-74-M00252_İCİKLER TR-5/İCİKLER TR-6 M02_72233695</t>
  </si>
  <si>
    <t>28.03.2021 15:20:15</t>
  </si>
  <si>
    <t>28.03.2021 18:14:28</t>
  </si>
  <si>
    <t>K-493 35-01-K00493_911020770_911020770</t>
  </si>
  <si>
    <t>28.03.2021 15:23:21</t>
  </si>
  <si>
    <t>28.03.2021 21:27:06</t>
  </si>
  <si>
    <t>M-2017 35-01-M02017_910673096_910673096</t>
  </si>
  <si>
    <t>28.03.2021 15:24:46</t>
  </si>
  <si>
    <t>28.03.2021 17:46:18</t>
  </si>
  <si>
    <t>TR-71 ÖZYURT 35-19-L00071_95000006779_95000006779</t>
  </si>
  <si>
    <t>28.03.2021 15:33:05</t>
  </si>
  <si>
    <t>28.03.2021 18:22:33</t>
  </si>
  <si>
    <t>YAKAKÖY ULUBEY TR-2 45-75-M00223_B_56393785_56393785</t>
  </si>
  <si>
    <t>28.03.2021 15:33:25</t>
  </si>
  <si>
    <t>28.03.2021 17:27:25</t>
  </si>
  <si>
    <t>K-2754 35-01-K02754_911429722_911429722</t>
  </si>
  <si>
    <t>28.03.2021 15:48:33</t>
  </si>
  <si>
    <t>28.03.2021 20:51:45</t>
  </si>
  <si>
    <t>M-2513 35-02-M02513_DAĞITIM TRF M-2513 M04_66107583</t>
  </si>
  <si>
    <t>28.03.2021 15:53:07</t>
  </si>
  <si>
    <t>28.03.2021 16:22:04</t>
  </si>
  <si>
    <t>ADALA TR-7 45-78-M00291_953282420_953282420</t>
  </si>
  <si>
    <t>28.03.2021 15:53:37</t>
  </si>
  <si>
    <t>28.03.2021 23:16:42</t>
  </si>
  <si>
    <t>M-2769(YATIRIM REZERVE) 35-02-M02769_M-2774 M01_66230142</t>
  </si>
  <si>
    <t>28.03.2021 15:53:57</t>
  </si>
  <si>
    <t>28.03.2021 19:10:16</t>
  </si>
  <si>
    <t>K-3209 35-03-K03209_910258414_910258414</t>
  </si>
  <si>
    <t>28.03.2021 15:59:55</t>
  </si>
  <si>
    <t>28.03.2021 17:42:11</t>
  </si>
  <si>
    <t>SOMA KÖYLER DM-2 45-82-M00125_BERGAMA M02_2303940</t>
  </si>
  <si>
    <t>28.03.2021 16:06:33</t>
  </si>
  <si>
    <t>28.03.2021 16:59:09</t>
  </si>
  <si>
    <t>M-871 EĞRİDERE KÖYÜ 35-02-M00871_C_56362717_56362717</t>
  </si>
  <si>
    <t>28.03.2021 16:10:00</t>
  </si>
  <si>
    <t>28.03.2021 17:55:53</t>
  </si>
  <si>
    <t>SOMA DM-1 45-82-M00050_TR-41 M06_60207431</t>
  </si>
  <si>
    <t>28.03.2021 16:12:39</t>
  </si>
  <si>
    <t>28.03.2021 16:35:00</t>
  </si>
  <si>
    <t>28.03.2021 16:29:00</t>
  </si>
  <si>
    <t>28.03.2021 16:50:00</t>
  </si>
  <si>
    <t>DM-01/TR-91 45-71-M01856_953195394_953195394</t>
  </si>
  <si>
    <t>28.03.2021 16:32:11</t>
  </si>
  <si>
    <t>28.03.2021 17:35:10</t>
  </si>
  <si>
    <t>M-1518 35-02-M01518_M-1285 M01_2061407</t>
  </si>
  <si>
    <t>28.03.2021 16:32:36</t>
  </si>
  <si>
    <t>28.03.2021 17:09:13</t>
  </si>
  <si>
    <t>TR-83 35-16-L00083_B_60983968_60983968</t>
  </si>
  <si>
    <t>28.03.2021 18:54:29</t>
  </si>
  <si>
    <t>28.03.2021 16:45:00</t>
  </si>
  <si>
    <t>28.03.2021 18:51:45</t>
  </si>
  <si>
    <t>_C_56389605_56389605</t>
  </si>
  <si>
    <t>28.03.2021 16:57:29</t>
  </si>
  <si>
    <t>28.03.2021 21:59:14</t>
  </si>
  <si>
    <t>_A_56357921_56357921</t>
  </si>
  <si>
    <t>28.03.2021 17:05:10</t>
  </si>
  <si>
    <t>28.03.2021 21:59:11</t>
  </si>
  <si>
    <t>İBRAHİMKUYU DM 35-15-M00286_TR-6 TR-8 TR-12 M12_67554619</t>
  </si>
  <si>
    <t>28.03.2021 17:08:48</t>
  </si>
  <si>
    <t>28.03.2021 17:32:29</t>
  </si>
  <si>
    <t>M-2006 35-02-M02006_M-2007 M01_66107138</t>
  </si>
  <si>
    <t>28.03.2021 17:09:08</t>
  </si>
  <si>
    <t>28.03.2021 18:13:51</t>
  </si>
  <si>
    <t>KAPIKAYA TR-1 35-17-M00185_D_56355722_56355722</t>
  </si>
  <si>
    <t>28.03.2021 17:13:00</t>
  </si>
  <si>
    <t>28.03.2021 18:08:52</t>
  </si>
  <si>
    <t>KARAMAN TR-1 35-31-L00049_956598080_956598080</t>
  </si>
  <si>
    <t>28.03.2021 17:14:43</t>
  </si>
  <si>
    <t>28.03.2021 18:49:52</t>
  </si>
  <si>
    <t>PAYAMLI M-3 35-25-M00187_35-25-M00187_2365409</t>
  </si>
  <si>
    <t>28.03.2021 18:10:17</t>
  </si>
  <si>
    <t>28.03.2021 17:21:19</t>
  </si>
  <si>
    <t>28.03.2021 18:08:29</t>
  </si>
  <si>
    <t>KARAKUYU-5 35-26-M00444_956604663_956604663</t>
  </si>
  <si>
    <t>28.03.2021 17:29:27</t>
  </si>
  <si>
    <t>28.03.2021 19:08:36</t>
  </si>
  <si>
    <t>ÖRÜCÜLER KÖK 45-74-M00355_HatBaşıAyırıcı_53135286 M04_53135286</t>
  </si>
  <si>
    <t>28.03.2021 17:33:46</t>
  </si>
  <si>
    <t>28.03.2021 20:08:02</t>
  </si>
  <si>
    <t>K-1596 35-03-K01596_A_56353997_56353997</t>
  </si>
  <si>
    <t>28.03.2021 17:57:56</t>
  </si>
  <si>
    <t>28.03.2021 19:05:42</t>
  </si>
  <si>
    <t>L-513 REİSDERE 35-18-L00513_950462625_950462625</t>
  </si>
  <si>
    <t>28.03.2021 18:05:00</t>
  </si>
  <si>
    <t>28.03.2021 19:12:17</t>
  </si>
  <si>
    <t>M-2007 35-02-M02007_DAĞITIM TRAFOSU M03_45136799</t>
  </si>
  <si>
    <t>28.03.2021 18:11:38</t>
  </si>
  <si>
    <t>28.03.2021 20:45:08</t>
  </si>
  <si>
    <t>DİLEK TR-3 45-80-M00138_956545404_956545404</t>
  </si>
  <si>
    <t>28.03.2021 18:15:30</t>
  </si>
  <si>
    <t>28.03.2021 23:56:18</t>
  </si>
  <si>
    <t>ALAŞEHİR TR-69 45-73-M00069_D_56357637_56357637</t>
  </si>
  <si>
    <t>28.03.2021 18:23:24</t>
  </si>
  <si>
    <t>28.03.2021 18:59:56</t>
  </si>
  <si>
    <t>28.03.2021 18:40:49</t>
  </si>
  <si>
    <t>28.03.2021 19:00:00</t>
  </si>
  <si>
    <t>OVAKENT TR-9 35-15-L00589_35-15-L00589_2366046</t>
  </si>
  <si>
    <t>28.03.2021 18:49:59</t>
  </si>
  <si>
    <t>28.03.2021 20:02:13</t>
  </si>
  <si>
    <t>28.03.2021 18:50:50</t>
  </si>
  <si>
    <t>28.03.2021 20:32:47</t>
  </si>
  <si>
    <t>TR-83 35-16-L00083_DIREK TIPI TRAFO HUCRESI H01_2044269</t>
  </si>
  <si>
    <t>28.03.2021 18:55:19</t>
  </si>
  <si>
    <t>28.03.2021 19:28:56</t>
  </si>
  <si>
    <t>İLTUR TR-2 35-19-M00434_956688859_956688859</t>
  </si>
  <si>
    <t>28.03.2021 18:58:52</t>
  </si>
  <si>
    <t>28.03.2021 21:55:18</t>
  </si>
  <si>
    <t>28.03.2021 19:02:58</t>
  </si>
  <si>
    <t>28.03.2021 20:46:14</t>
  </si>
  <si>
    <t>TR-121 35-15-L00121_950352755_950352755</t>
  </si>
  <si>
    <t>28.03.2021 19:03:56</t>
  </si>
  <si>
    <t>28.03.2021 19:42:04</t>
  </si>
  <si>
    <t>M-2778(YATIRIM REZERVE) 35-02-M02778_ M01_66361327</t>
  </si>
  <si>
    <t>28.03.2021 19:12:09</t>
  </si>
  <si>
    <t>28.03.2021 19:46:11</t>
  </si>
  <si>
    <t>K-1596 35-03-K01596_98938096_98938096</t>
  </si>
  <si>
    <t>28.03.2021 19:12:58</t>
  </si>
  <si>
    <t>29.03.2021 00:47:34</t>
  </si>
  <si>
    <t>ÇEŞME İM 35-18-A00001_DALYAN L05_2053082</t>
  </si>
  <si>
    <t>28.03.2021 19:22:31</t>
  </si>
  <si>
    <t>28.03.2021 19:53:00</t>
  </si>
  <si>
    <t>28.03.2021 19:25:00</t>
  </si>
  <si>
    <t>28.03.2021 20:15:55</t>
  </si>
  <si>
    <t>M-871 EĞRİDERE KÖYÜ 35-02-M00871_A_56363344_56363344</t>
  </si>
  <si>
    <t>28.03.2021 19:37:51</t>
  </si>
  <si>
    <t>28.03.2021 21:31:55</t>
  </si>
  <si>
    <t>AKÇAALAN KÖYÜ TR-1 45-86-M00152_A_56405281_56405281</t>
  </si>
  <si>
    <t>28.03.2021 19:55:35</t>
  </si>
  <si>
    <t>28.03.2021 20:46:23</t>
  </si>
  <si>
    <t>EMİRALEM TR-7 35-28-M00225_953370833_953370833</t>
  </si>
  <si>
    <t>28.03.2021 19:56:10</t>
  </si>
  <si>
    <t>28.03.2021 21:10:17</t>
  </si>
  <si>
    <t>BORNOVA TM 35-02-A00005_BOĞAZİÇİ-1 M32_2308397</t>
  </si>
  <si>
    <t>28.03.2021 19:56:53</t>
  </si>
  <si>
    <t>28.03.2021 21:24:31</t>
  </si>
  <si>
    <t>SOFTALAR TR-1 45-75-M00207_945610783_945610783</t>
  </si>
  <si>
    <t>28.03.2021 19:59:28</t>
  </si>
  <si>
    <t>28.03.2021 21:22:58</t>
  </si>
  <si>
    <t>ALAŞEHİR TR-69 45-73-M00069_A_56352503_56352503</t>
  </si>
  <si>
    <t>28.03.2021 20:09:09</t>
  </si>
  <si>
    <t>28.03.2021 20:56:40</t>
  </si>
  <si>
    <t>28.03.2021 20:13:29</t>
  </si>
  <si>
    <t>28.03.2021 20:43:55</t>
  </si>
  <si>
    <t>TR-2/6 45-72-L00006__72373498_72373498</t>
  </si>
  <si>
    <t>28.03.2021 20:18:35</t>
  </si>
  <si>
    <t>28.03.2021 21:01:54</t>
  </si>
  <si>
    <t>M-316 35-02-M00316_M-324 M01_2099419</t>
  </si>
  <si>
    <t>28.03.2021 20:19:34</t>
  </si>
  <si>
    <t>28.03.2021 20:20:44</t>
  </si>
  <si>
    <t>HAYALLİ TR-1 45-77-M00111_DIREK TIPI TRAFO HUCRESI H01_2071479</t>
  </si>
  <si>
    <t>28.03.2021 20:28:00</t>
  </si>
  <si>
    <t>28.03.2021 21:13:07</t>
  </si>
  <si>
    <t>ÇINARLIKUYU TR-2 45-71-M02165_953193735_953193735</t>
  </si>
  <si>
    <t>28.03.2021 20:43:19</t>
  </si>
  <si>
    <t>28.03.2021 22:33:56</t>
  </si>
  <si>
    <t>KALEMLİ TR-1 45-71-M01533_45-71-M01533_2367978</t>
  </si>
  <si>
    <t>28.03.2021 21:02:59</t>
  </si>
  <si>
    <t>29.03.2021 01:20:14</t>
  </si>
  <si>
    <t>KARAMAN TR-4 MERKEZ 35-31-L00051_35-31-L00051_2364615</t>
  </si>
  <si>
    <t>28.03.2021 21:19:04</t>
  </si>
  <si>
    <t>28.03.2021 21:34:00</t>
  </si>
  <si>
    <t>M-1289 35-02-M01289_M-1835 M01_2070099</t>
  </si>
  <si>
    <t>28.03.2021 21:26:00</t>
  </si>
  <si>
    <t>28.03.2021 22:11:55</t>
  </si>
  <si>
    <t>K-1238 35-07-K01238_99150833_99150833</t>
  </si>
  <si>
    <t>28.03.2021 21:34:42</t>
  </si>
  <si>
    <t>28.03.2021 22:19:20</t>
  </si>
  <si>
    <t>TR-69 35-16-L00069_953318586_953318586</t>
  </si>
  <si>
    <t>28.03.2021 22:14:58</t>
  </si>
  <si>
    <t>28.03.2021 23:53:16</t>
  </si>
  <si>
    <t>TR-2/121 45-83-M00715__72373836_72373836</t>
  </si>
  <si>
    <t>28.03.2021 22:45:40</t>
  </si>
  <si>
    <t>28.03.2021 23:27:10</t>
  </si>
  <si>
    <t>DM-2/9 SEPETÇİK 35-18-L00589_950433346_950433346</t>
  </si>
  <si>
    <t>28.03.2021 23:30:00</t>
  </si>
  <si>
    <t>29.03.2021 00:02:04</t>
  </si>
  <si>
    <t>TR-43 35-19-M00043_C_56355072_56355072</t>
  </si>
  <si>
    <t>28.03.2021 23:34:38</t>
  </si>
  <si>
    <t>29.03.2021 00:28:18</t>
  </si>
  <si>
    <t>28.03.2021 23:54:59</t>
  </si>
  <si>
    <t>29.03.2021 00:01:14</t>
  </si>
  <si>
    <t>29.03.2021 00:01:39</t>
  </si>
  <si>
    <t>29.03.2021 04:22:35</t>
  </si>
  <si>
    <t>TR-28 GÖLCÜKLER 35-22-M00028_A_65508891_65508891</t>
  </si>
  <si>
    <t>29.03.2021 00:40:15</t>
  </si>
  <si>
    <t>29.03.2021 01:10:56</t>
  </si>
  <si>
    <t>ÇANDARLI DM-TR-20 35-30-M00020_BAKIRÇAY-2-(DİKİLİ TM) M10_72352931</t>
  </si>
  <si>
    <t>29.03.2021 00:53:15</t>
  </si>
  <si>
    <t>29.03.2021 02:05:48</t>
  </si>
  <si>
    <t>29.03.2021 00:53:16</t>
  </si>
  <si>
    <t>29.03.2021 01:03:59</t>
  </si>
  <si>
    <t>DİKİLİ İM 35-30-A00001_CUMHURİYET (DİKİLİ TM) M01_72357032</t>
  </si>
  <si>
    <t>29.03.2021 01:06:00</t>
  </si>
  <si>
    <t>29.03.2021 01:21:25</t>
  </si>
  <si>
    <t>29.03.2021 02:02:59</t>
  </si>
  <si>
    <t>29.03.2021 01:42:00</t>
  </si>
  <si>
    <t>29.03.2021 02:11:28</t>
  </si>
  <si>
    <t>29.03.2021 02:16:57</t>
  </si>
  <si>
    <t>29.03.2021 02:38:32</t>
  </si>
  <si>
    <t>KİLLİK TR-11 45-73-M00852_45-73-M00852_2353465</t>
  </si>
  <si>
    <t>29.03.2021 02:48:30</t>
  </si>
  <si>
    <t>29.03.2021 04:01:37</t>
  </si>
  <si>
    <t>29.03.2021 03:30:27</t>
  </si>
  <si>
    <t>29.03.2021 03:42:12</t>
  </si>
  <si>
    <t>ALİAĞA GIS TM 35-17-A00014_KARDEMİR-2 (2H07) M020_66128137</t>
  </si>
  <si>
    <t>29.03.2021 03:36:00</t>
  </si>
  <si>
    <t>29.03.2021 04:13:34</t>
  </si>
  <si>
    <t>ALİAĞA GIS TM 35-17-A00014_HatBaşıAyırıcı_73034283 M020_73034283</t>
  </si>
  <si>
    <t>29.03.2021 03:59:35</t>
  </si>
  <si>
    <t>29.03.2021 06:35:11</t>
  </si>
  <si>
    <t>K-3327 35-09-K03327_35-09-K03327_45397698</t>
  </si>
  <si>
    <t>29.03.2021 04:39:55</t>
  </si>
  <si>
    <t>29.03.2021 05:57:30</t>
  </si>
  <si>
    <t>K-1880 35-09-K01880_D_56355846_56355846</t>
  </si>
  <si>
    <t>29.03.2021 05:16:13</t>
  </si>
  <si>
    <t>29.03.2021 06:06:53</t>
  </si>
  <si>
    <t>SELİMŞAHLAR TR-4 45-71-M00136_953202268_953202268</t>
  </si>
  <si>
    <t>29.03.2021 05:41:24</t>
  </si>
  <si>
    <t>29.03.2021 10:20:52</t>
  </si>
  <si>
    <t>29.03.2021 05:43:50</t>
  </si>
  <si>
    <t>29.03.2021 07:01:42</t>
  </si>
  <si>
    <t>TURGUTLU İM 45-83-A00001_TRF-A M03_42295732</t>
  </si>
  <si>
    <t>29.03.2021 05:50:33</t>
  </si>
  <si>
    <t>29.03.2021 06:28:09</t>
  </si>
  <si>
    <t>M-2752 35-01-M02752_911777102_911777102</t>
  </si>
  <si>
    <t>29.03.2021 06:36:48</t>
  </si>
  <si>
    <t>29.03.2021 14:23:06</t>
  </si>
  <si>
    <t>29.03.2021 07:01:05</t>
  </si>
  <si>
    <t>29.03.2021 07:03:55</t>
  </si>
  <si>
    <t>DM-03/01 45-71-M00003_TR-3/8 M05_2051770</t>
  </si>
  <si>
    <t>29.03.2021 07:05:23</t>
  </si>
  <si>
    <t>29.03.2021 07:24:27</t>
  </si>
  <si>
    <t>ULUKENT DM-6/7 KÖK 35-28-M00618_SANAYİ M03_66498899</t>
  </si>
  <si>
    <t>29.03.2021 07:14:59</t>
  </si>
  <si>
    <t>29.03.2021 07:58:19</t>
  </si>
  <si>
    <t>K-3 35-01-K00003_910647853_910647853</t>
  </si>
  <si>
    <t>29.03.2021 07:34:11</t>
  </si>
  <si>
    <t>29.03.2021 08:51:52</t>
  </si>
  <si>
    <t>29.03.2021 07:38:10</t>
  </si>
  <si>
    <t>29.03.2021 07:59:16</t>
  </si>
  <si>
    <t>GÖZENERLER ORMAN ÜRÜNLERİ ÖZEL TR 35-18-M00066Ö_DIREK TIPI TRAFO HUCRESI H01_2042563</t>
  </si>
  <si>
    <t>29.03.2021 08:00:35</t>
  </si>
  <si>
    <t>29.03.2021 09:43:15</t>
  </si>
  <si>
    <t>29.03.2021 08:16:17</t>
  </si>
  <si>
    <t>29.03.2021 08:40:10</t>
  </si>
  <si>
    <t>29.03.2021 08:31:57</t>
  </si>
  <si>
    <t>29.03.2021 11:35:40</t>
  </si>
  <si>
    <t>ALAÇATI TM 35-18-A00005_URLA-1 M09_2311010</t>
  </si>
  <si>
    <t>29.03.2021 08:33:33</t>
  </si>
  <si>
    <t>29.03.2021 10:07:47</t>
  </si>
  <si>
    <t>29.03.2021 08:37:27</t>
  </si>
  <si>
    <t>29.03.2021 12:14:36</t>
  </si>
  <si>
    <t>K-165 35-03-K00165_910064810_910064810</t>
  </si>
  <si>
    <t>29.03.2021 08:38:32</t>
  </si>
  <si>
    <t>29.03.2021 10:12:56</t>
  </si>
  <si>
    <t>HARMANDALI KÖK 45-71-M00061_HARMANDALI KÖYÜ M02_72230772</t>
  </si>
  <si>
    <t>29.03.2021 08:39:45</t>
  </si>
  <si>
    <t>29.03.2021 10:08:53</t>
  </si>
  <si>
    <t>GÖKGEDİK TR-1 45-81-M00173_DIREK TIPI TRAFO HUCRESI H01_2054917</t>
  </si>
  <si>
    <t>29.03.2021 08:41:26</t>
  </si>
  <si>
    <t>29.03.2021 10:17:43</t>
  </si>
  <si>
    <t>M-850 KARAÇAM KÖK 35-02-M00850_BEŞYOL M04_49919444</t>
  </si>
  <si>
    <t>29.03.2021 08:41:36</t>
  </si>
  <si>
    <t>29.03.2021 09:41:02</t>
  </si>
  <si>
    <t>K-2416 35-07-K02416_DAĞITIM TRAFOSU K-2416 K03_2074476</t>
  </si>
  <si>
    <t>29.03.2021 08:47:29</t>
  </si>
  <si>
    <t>29.03.2021 12:11:43</t>
  </si>
  <si>
    <t>DM-4/TR-25 35-22-M00082_955262397_955262397</t>
  </si>
  <si>
    <t>29.03.2021 08:51:15</t>
  </si>
  <si>
    <t>29.03.2021 16:56:17</t>
  </si>
  <si>
    <t>HACITUFAN KÖYÜ TR 45-77-L00162_945495414_945495414</t>
  </si>
  <si>
    <t>29.03.2021 08:53:32</t>
  </si>
  <si>
    <t>29.03.2021 11:02:26</t>
  </si>
  <si>
    <t>M-2559 35-01-M02559_910549585_910549585</t>
  </si>
  <si>
    <t>29.03.2021 08:57:08</t>
  </si>
  <si>
    <t>30.03.2021 13:17:06</t>
  </si>
  <si>
    <t>TR-170 35-26-M01191_956615996_956615996</t>
  </si>
  <si>
    <t>29.03.2021 09:00:09</t>
  </si>
  <si>
    <t>29.03.2021 14:59:39</t>
  </si>
  <si>
    <t>29.03.2021 09:01:15</t>
  </si>
  <si>
    <t>29.03.2021 18:09:00</t>
  </si>
  <si>
    <t>TR-116 35-15-M00116_B b4_48898539</t>
  </si>
  <si>
    <t>29.03.2021 09:03:00</t>
  </si>
  <si>
    <t>29.03.2021 10:26:42</t>
  </si>
  <si>
    <t>L-133 35-18-L00133_L-134 AYARASANDA L04_2322521</t>
  </si>
  <si>
    <t>29.03.2021 09:04:40</t>
  </si>
  <si>
    <t>29.03.2021 10:58:45</t>
  </si>
  <si>
    <t>29.03.2021 09:04:43</t>
  </si>
  <si>
    <t>29.03.2021 12:40:30</t>
  </si>
  <si>
    <t>K-3723 35-04-K03723_B_56381320_56381320</t>
  </si>
  <si>
    <t>29.03.2021 09:04:54</t>
  </si>
  <si>
    <t>29.03.2021 10:54:45</t>
  </si>
  <si>
    <t>TR-153 35-15-M00153_950351390_950351390</t>
  </si>
  <si>
    <t>29.03.2021 09:06:06</t>
  </si>
  <si>
    <t>29.03.2021 10:45:12</t>
  </si>
  <si>
    <t>TR-146 45-78-L00146_49414650_56384387_56384387</t>
  </si>
  <si>
    <t>29.03.2021 09:07:00</t>
  </si>
  <si>
    <t>29.03.2021 09:45:57</t>
  </si>
  <si>
    <t>HECİZ KÖK 45-82-M00485_HatBaşıAyırıcı_53135465 M03_53135465</t>
  </si>
  <si>
    <t>29.03.2021 09:07:20</t>
  </si>
  <si>
    <t>29.03.2021 12:19:27</t>
  </si>
  <si>
    <t>ÇEŞME İM 35-18-A00001_MARİNA M01_2052589</t>
  </si>
  <si>
    <t>29.03.2021 09:08:30</t>
  </si>
  <si>
    <t>29.03.2021 09:26:27</t>
  </si>
  <si>
    <t>ÇOBANKÖY KÖK 35-29-L00066_HatBaşıAyırıcı_53138563 L05_53138563</t>
  </si>
  <si>
    <t>29.03.2021 09:08:53</t>
  </si>
  <si>
    <t>29.03.2021 15:12:12</t>
  </si>
  <si>
    <t>ALİAĞA GIS TM 35-17-A00014_HatBaşıAyırıcı_65948151 M020_65948151</t>
  </si>
  <si>
    <t>29.03.2021 09:10:05</t>
  </si>
  <si>
    <t>29.03.2021 19:20:29</t>
  </si>
  <si>
    <t>ALAÇATI TM 35-18-A00005_ÇEŞME-1 M18_2308550</t>
  </si>
  <si>
    <t>29.03.2021 09:10:20</t>
  </si>
  <si>
    <t>29.03.2021 09:29:00</t>
  </si>
  <si>
    <t>TR-22 45-78-L00022_C_56407555_56407555</t>
  </si>
  <si>
    <t>29.03.2021 09:10:50</t>
  </si>
  <si>
    <t>29.03.2021 11:18:37</t>
  </si>
  <si>
    <t>29.03.2021 09:12:49</t>
  </si>
  <si>
    <t>29.03.2021 16:09:56</t>
  </si>
  <si>
    <t>M-2752 (YATIRIM REZERVE) 35-01-M02752_35-01-M02752_66002072</t>
  </si>
  <si>
    <t>29.03.2021 09:14:10</t>
  </si>
  <si>
    <t>29.03.2021 10:10:50</t>
  </si>
  <si>
    <t>29.03.2021 09:23:00</t>
  </si>
  <si>
    <t>29.03.2021 10:26:49</t>
  </si>
  <si>
    <t>K-3162 35-03-K03162_35-03-K03162_41921853</t>
  </si>
  <si>
    <t>29.03.2021 09:23:15</t>
  </si>
  <si>
    <t>29.03.2021 09:35:18</t>
  </si>
  <si>
    <t>TR-47 35-16-L00047_95000118987_95000118987</t>
  </si>
  <si>
    <t>29.03.2021 09:25:00</t>
  </si>
  <si>
    <t>29.03.2021 12:35:06</t>
  </si>
  <si>
    <t>L-254 35-18-L00254_L416 KAPALI SPOR SALONU L03_72084753</t>
  </si>
  <si>
    <t>29.03.2021 09:27:16</t>
  </si>
  <si>
    <t>29.03.2021 11:51:15</t>
  </si>
  <si>
    <t>AŞAĞI ÇAMKÖY TR-1 45-71-M01480_953184623_953184623</t>
  </si>
  <si>
    <t>29.03.2021 09:33:07</t>
  </si>
  <si>
    <t>29.03.2021 18:38:51</t>
  </si>
  <si>
    <t>MERSİNLİ TR-4 45-78-M00938_960780399_960780399</t>
  </si>
  <si>
    <t>29.03.2021 09:34:35</t>
  </si>
  <si>
    <t>29.03.2021 12:09:01</t>
  </si>
  <si>
    <t>HACIVELİLER KÖK 45-85-L00035_HACIVELİLER KÖY L02_2321298</t>
  </si>
  <si>
    <t>29.03.2021 09:34:50</t>
  </si>
  <si>
    <t>29.03.2021 10:40:55</t>
  </si>
  <si>
    <t>KERESTECİLER TR-2 45-83-M00139_B_56385991_56385991</t>
  </si>
  <si>
    <t>29.03.2021 09:35:56</t>
  </si>
  <si>
    <t>29.03.2021 11:04:57</t>
  </si>
  <si>
    <t>TR- 17 45-74-M00017__72440924_72440924</t>
  </si>
  <si>
    <t>29.03.2021 09:36:52</t>
  </si>
  <si>
    <t>29.03.2021 16:53:07</t>
  </si>
  <si>
    <t>M-2551 35-09-M02551_913714081_913714081</t>
  </si>
  <si>
    <t>29.03.2021 09:40:36</t>
  </si>
  <si>
    <t>29.03.2021 15:39:33</t>
  </si>
  <si>
    <t>TR-65 35-30-L00065_95000525210_95000525210</t>
  </si>
  <si>
    <t>29.03.2021 09:42:45</t>
  </si>
  <si>
    <t>29.03.2021 11:59:06</t>
  </si>
  <si>
    <t>K-4251 35-02-K04251_35-02-K04251_2361585</t>
  </si>
  <si>
    <t>29.03.2021 09:47:55</t>
  </si>
  <si>
    <t>29.03.2021 10:40:52</t>
  </si>
  <si>
    <t>29.03.2021 09:49:10</t>
  </si>
  <si>
    <t>29.03.2021 10:11:41</t>
  </si>
  <si>
    <t>29.03.2021 09:51:33</t>
  </si>
  <si>
    <t>29.03.2021 16:50:04</t>
  </si>
  <si>
    <t>DM-23/03 TOKİ OKUL 45-71-M00518_953209085_953209085</t>
  </si>
  <si>
    <t>29.03.2021 09:52:00</t>
  </si>
  <si>
    <t>29.03.2021 11:51:35</t>
  </si>
  <si>
    <t>M-1262 35-02-M01262_95000106572_95000106572</t>
  </si>
  <si>
    <t>29.03.2021 09:52:56</t>
  </si>
  <si>
    <t>29.03.2021 11:46:39</t>
  </si>
  <si>
    <t>29.03.2021 09:58:35</t>
  </si>
  <si>
    <t>29.03.2021 09:59:15</t>
  </si>
  <si>
    <t>TR-25 35-22-M00025_35-22-M00025_2376611</t>
  </si>
  <si>
    <t>29.03.2021 10:02:13</t>
  </si>
  <si>
    <t>29.03.2021 14:40:00</t>
  </si>
  <si>
    <t>TR-60 45-78-M00060_45-78-M00060_65944384</t>
  </si>
  <si>
    <t>29.03.2021 10:06:15</t>
  </si>
  <si>
    <t>29.03.2021 13:42:59</t>
  </si>
  <si>
    <t>TR-21 35-13-L00021_DAĞITIM TRAFO TR-21 L01_66482994</t>
  </si>
  <si>
    <t>29.03.2021 10:06:45</t>
  </si>
  <si>
    <t>29.03.2021 10:29:26</t>
  </si>
  <si>
    <t>29.03.2021 10:07:10</t>
  </si>
  <si>
    <t>29.03.2021 19:52:00</t>
  </si>
  <si>
    <t>L-316 YALIKENT 35-18-L00316_950449298_950449298</t>
  </si>
  <si>
    <t>29.03.2021 10:10:24</t>
  </si>
  <si>
    <t>K-2377 35-08-K02377_97571984_97571984</t>
  </si>
  <si>
    <t>29.03.2021 10:13:56</t>
  </si>
  <si>
    <t>29.03.2021 11:08:30</t>
  </si>
  <si>
    <t>ZEYTİNALAN İM 35-19-A00002_KUPLAJ (34500) M09_2308030</t>
  </si>
  <si>
    <t>29.03.2021 10:14:15</t>
  </si>
  <si>
    <t>29.03.2021 11:27:29</t>
  </si>
  <si>
    <t>TEPECİK TARIMSAL SULAMA TR1 45-71-M02491_ H_62699550</t>
  </si>
  <si>
    <t>29.03.2021 10:15:00</t>
  </si>
  <si>
    <t>29.03.2021 13:37:04</t>
  </si>
  <si>
    <t>_C_56386062_56386062</t>
  </si>
  <si>
    <t>29.03.2021 10:15:34</t>
  </si>
  <si>
    <t>29.03.2021 18:08:54</t>
  </si>
  <si>
    <t>L-401 ALTINYUNUS DM 35-18-L00401_950451389_950451389</t>
  </si>
  <si>
    <t>29.03.2021 10:17:50</t>
  </si>
  <si>
    <t>29.03.2021 15:29:10</t>
  </si>
  <si>
    <t>ARAPLIOVASI GES DM 35-16-M00811_BÖLCEK ENH ÇIKIŞ M022_48716799</t>
  </si>
  <si>
    <t>29.03.2021 10:19:15</t>
  </si>
  <si>
    <t>29.03.2021 13:33:52</t>
  </si>
  <si>
    <t>29.03.2021 10:19:30</t>
  </si>
  <si>
    <t>29.03.2021 13:40:45</t>
  </si>
  <si>
    <t>YUKARI KIZILCA TR-1 35-27-L00051_948420048_948420048</t>
  </si>
  <si>
    <t>29.03.2021 10:20:17</t>
  </si>
  <si>
    <t>29.03.2021 11:43:28</t>
  </si>
  <si>
    <t>DM-25/37 45-71-M00058_A_56396824_56396824</t>
  </si>
  <si>
    <t>29.03.2021 10:21:00</t>
  </si>
  <si>
    <t>29.03.2021 11:45:11</t>
  </si>
  <si>
    <t>UĞURLU KÖK 45-86-M00045_GÜNDOĞDU UĞURLU M02_72226019</t>
  </si>
  <si>
    <t>29.03.2021 10:23:05</t>
  </si>
  <si>
    <t>29.03.2021 10:59:00</t>
  </si>
  <si>
    <t>29.03.2021 10:23:21</t>
  </si>
  <si>
    <t>29.03.2021 11:35:59</t>
  </si>
  <si>
    <t>29.03.2021 10:24:33</t>
  </si>
  <si>
    <t>29.03.2021 11:51:32</t>
  </si>
  <si>
    <t>MESİNDERE TR-4 45-78-L00474_45-78-L00474_2352833</t>
  </si>
  <si>
    <t>29.03.2021 10:27:20</t>
  </si>
  <si>
    <t>29.03.2021 14:24:13</t>
  </si>
  <si>
    <t>AŞAĞIKIRIKLAR DM 35-16-M00448_ÇİFTLİK SULAMA M03_2115965</t>
  </si>
  <si>
    <t>29.03.2021 10:34:08</t>
  </si>
  <si>
    <t>29.03.2021 10:53:56</t>
  </si>
  <si>
    <t>GÜLBAHÇE TR-21 (TR-280) 35-19-L00280_956682012_956682012</t>
  </si>
  <si>
    <t>29.03.2021 10:36:10</t>
  </si>
  <si>
    <t>29.03.2021 14:16:55</t>
  </si>
  <si>
    <t>İLTUR TR-2 35-19-M00434_956688640_956688640</t>
  </si>
  <si>
    <t>29.03.2021 10:41:00</t>
  </si>
  <si>
    <t>29.03.2021 16:45:10</t>
  </si>
  <si>
    <t>TR-140 35-26-M00140_11827934 B1B_5901387</t>
  </si>
  <si>
    <t>29.03.2021 10:41:04</t>
  </si>
  <si>
    <t>29.03.2021 11:49:06</t>
  </si>
  <si>
    <t>YENİFOÇA TR-21 35-23-M00021_35-23-M00021_76458754</t>
  </si>
  <si>
    <t>29.03.2021 10:43:00</t>
  </si>
  <si>
    <t>29.03.2021 12:15:10</t>
  </si>
  <si>
    <t>29.03.2021 10:50:00</t>
  </si>
  <si>
    <t>29.03.2021 12:10:55</t>
  </si>
  <si>
    <t>M-540 35-09-M00540_913276503_913276503</t>
  </si>
  <si>
    <t>29.03.2021 10:51:08</t>
  </si>
  <si>
    <t>29.03.2021 14:20:11</t>
  </si>
  <si>
    <t>LÜTFİYE TR-1 45-80-M00131_956538329_956538329</t>
  </si>
  <si>
    <t>29.03.2021 11:04:00</t>
  </si>
  <si>
    <t>29.03.2021 12:09:31</t>
  </si>
  <si>
    <t>M-2465 35-09-M02465_912258224_912258224</t>
  </si>
  <si>
    <t>29.03.2021 11:06:56</t>
  </si>
  <si>
    <t>29.03.2021 19:29:27</t>
  </si>
  <si>
    <t>29.03.2021 11:07:20</t>
  </si>
  <si>
    <t>29.03.2021 13:15:34</t>
  </si>
  <si>
    <t>29.03.2021 11:08:55</t>
  </si>
  <si>
    <t>29.03.2021 11:29:00</t>
  </si>
  <si>
    <t>_C_56352102_56352102</t>
  </si>
  <si>
    <t>29.03.2021 11:13:34</t>
  </si>
  <si>
    <t>29.03.2021 13:40:41</t>
  </si>
  <si>
    <t>K-655 35-01-K00655_912075899_912075899</t>
  </si>
  <si>
    <t>29.03.2021 11:15:14</t>
  </si>
  <si>
    <t>29.03.2021 12:41:00</t>
  </si>
  <si>
    <t>ÇANDARLI DM-TR-20 35-30-M00020_YAYLAYURT M06_72352926</t>
  </si>
  <si>
    <t>29.03.2021 11:19:27</t>
  </si>
  <si>
    <t>29.03.2021 13:29:21</t>
  </si>
  <si>
    <t>KORUCUK-4 35-26-M00464_953022372_953022372</t>
  </si>
  <si>
    <t>29.03.2021 11:23:00</t>
  </si>
  <si>
    <t>29.03.2021 13:09:16</t>
  </si>
  <si>
    <t>KARABURUN BOZKÖY 35-21-L00053_B_56358258_56358258</t>
  </si>
  <si>
    <t>29.03.2021 11:25:58</t>
  </si>
  <si>
    <t>29.03.2021 12:51:33</t>
  </si>
  <si>
    <t>TR-113 45-78-L00113_B_56388401_56388401</t>
  </si>
  <si>
    <t>29.03.2021 11:26:01</t>
  </si>
  <si>
    <t>29.03.2021 17:08:31</t>
  </si>
  <si>
    <t>GÖRECE M-352 35-22-M00352_ M02_2329611</t>
  </si>
  <si>
    <t>29.03.2021 11:28:18</t>
  </si>
  <si>
    <t>29.03.2021 13:34:38</t>
  </si>
  <si>
    <t>M-1494 35-02-M01494_M-585 M01_2311306</t>
  </si>
  <si>
    <t>29.03.2021 11:35:00</t>
  </si>
  <si>
    <t>29.03.2021 12:11:31</t>
  </si>
  <si>
    <t>DM-2/TR-5 35-22-M00806_955264394_955264394</t>
  </si>
  <si>
    <t>29.03.2021 11:40:05</t>
  </si>
  <si>
    <t>29.03.2021 14:19:45</t>
  </si>
  <si>
    <t>FOÇA TR-41 35-23-L00041_950413504_950413504</t>
  </si>
  <si>
    <t>29.03.2021 11:47:07</t>
  </si>
  <si>
    <t>29.03.2021 13:13:17</t>
  </si>
  <si>
    <t>DURASILLI TR-8 45-78-M01119_DAĞITIM TRAFOSU TR-8 - TR-20 M04_66108920</t>
  </si>
  <si>
    <t>29.03.2021 11:47:18</t>
  </si>
  <si>
    <t>29.03.2021 20:59:20</t>
  </si>
  <si>
    <t>DERBENT TR-6 45-83-L00411_A_56399779_56399779</t>
  </si>
  <si>
    <t>29.03.2021 11:47:43</t>
  </si>
  <si>
    <t>29.03.2021 14:15:54</t>
  </si>
  <si>
    <t>TR-89 MAVİ PLAJ 35-19-L00089_956691320_956691320</t>
  </si>
  <si>
    <t>29.03.2021 11:48:29</t>
  </si>
  <si>
    <t>29.03.2021 14:36:51</t>
  </si>
  <si>
    <t>SANAYİ TR-4 35-14-M00307_956659907_956659907</t>
  </si>
  <si>
    <t>29.03.2021 11:52:43</t>
  </si>
  <si>
    <t>29.03.2021 14:46:09</t>
  </si>
  <si>
    <t>YARBASAN KÖK 45-74-M00119_DEMİRCİ TM M01_72246695</t>
  </si>
  <si>
    <t>29.03.2021 11:57:50</t>
  </si>
  <si>
    <t>29.03.2021 12:36:39</t>
  </si>
  <si>
    <t>29.03.2021 12:01:50</t>
  </si>
  <si>
    <t>29.03.2021 13:15:54</t>
  </si>
  <si>
    <t>ASARLIK TR-5 35-28-M00176_35-28-M00176_2369611</t>
  </si>
  <si>
    <t>29.03.2021 12:02:23</t>
  </si>
  <si>
    <t>29.03.2021 12:51:31</t>
  </si>
  <si>
    <t>ERİKLİ KÖYÜ TR-1 35-32-L00029_946415904_946415904</t>
  </si>
  <si>
    <t>29.03.2021 12:11:47</t>
  </si>
  <si>
    <t>29.03.2021 13:32:38</t>
  </si>
  <si>
    <t>29.03.2021 12:13:38</t>
  </si>
  <si>
    <t>29.03.2021 13:15:26</t>
  </si>
  <si>
    <t>K-2416 35-07-K02416_35-07-K02416_2368141</t>
  </si>
  <si>
    <t>29.03.2021 12:17:16</t>
  </si>
  <si>
    <t>29.03.2021 13:38:23</t>
  </si>
  <si>
    <t>_950352774_950352774</t>
  </si>
  <si>
    <t>29.03.2021 12:19:00</t>
  </si>
  <si>
    <t>29.03.2021 13:27:32</t>
  </si>
  <si>
    <t>SARILAR KÖYÜ TR-1 35-27-L00262_98771879_98771879</t>
  </si>
  <si>
    <t>29.03.2021 12:20:14</t>
  </si>
  <si>
    <t>29.03.2021 14:17:50</t>
  </si>
  <si>
    <t>29.03.2021 12:25:55</t>
  </si>
  <si>
    <t>29.03.2021 13:33:34</t>
  </si>
  <si>
    <t>HASAN KARALI SULAMA GRUBU 35-29-M00197_A_56361045_56361045</t>
  </si>
  <si>
    <t>29.03.2021 12:29:19</t>
  </si>
  <si>
    <t>29.03.2021 14:21:57</t>
  </si>
  <si>
    <t>TURGUTLU İM 45-83-A00001_TRF-B M07_42295733</t>
  </si>
  <si>
    <t>29.03.2021 12:30:50</t>
  </si>
  <si>
    <t>29.03.2021 12:57:40</t>
  </si>
  <si>
    <t>29.03.2021 13:29:47</t>
  </si>
  <si>
    <t>ULUCAK DM-2/13 35-27-M00329_912559004_912559004</t>
  </si>
  <si>
    <t>29.03.2021 12:42:01</t>
  </si>
  <si>
    <t>29.03.2021 19:00:41</t>
  </si>
  <si>
    <t>YENİSİNDEL TR-1 45-78-M00792_49189056_56407850_56407850</t>
  </si>
  <si>
    <t>29.03.2021 12:45:46</t>
  </si>
  <si>
    <t>29.03.2021 19:27:00</t>
  </si>
  <si>
    <t>TR-1/16 45-72-M00016_956503810_956503810</t>
  </si>
  <si>
    <t>29.03.2021 12:54:16</t>
  </si>
  <si>
    <t>29.03.2021 13:27:35</t>
  </si>
  <si>
    <t>TR-1/67-A 45-72-M00581_956528042_956528042</t>
  </si>
  <si>
    <t>29.03.2021 12:55:14</t>
  </si>
  <si>
    <t>29.03.2021 14:19:26</t>
  </si>
  <si>
    <t>KAYMAKÇI TR-29 35-15-L00241_B_56368313_56368313</t>
  </si>
  <si>
    <t>29.03.2021 12:57:27</t>
  </si>
  <si>
    <t>29.03.2021 16:03:53</t>
  </si>
  <si>
    <t>ÖRNEKKÖY TR-1 45-73-M00259_45-73-M00259_2368260</t>
  </si>
  <si>
    <t>29.03.2021 12:59:00</t>
  </si>
  <si>
    <t>29.03.2021 14:19:24</t>
  </si>
  <si>
    <t>K-1865 35-09-K01865_912230170_912230170</t>
  </si>
  <si>
    <t>29.03.2021 13:02:01</t>
  </si>
  <si>
    <t>29.03.2021 14:54:50</t>
  </si>
  <si>
    <t>GÜLKENT TR-4 35-30-M00227_955307333_955307333</t>
  </si>
  <si>
    <t>29.03.2021 13:03:05</t>
  </si>
  <si>
    <t>29.03.2021 14:47:40</t>
  </si>
  <si>
    <t>FOÇALI GES TR-2 35-23-M00298Ö_93553681_93553681</t>
  </si>
  <si>
    <t>29.03.2021 13:04:55</t>
  </si>
  <si>
    <t>29.03.2021 14:16:04</t>
  </si>
  <si>
    <t>29.03.2021 13:08:47</t>
  </si>
  <si>
    <t>29.03.2021 13:31:42</t>
  </si>
  <si>
    <t>_B_56408000_56408000</t>
  </si>
  <si>
    <t>29.03.2021 13:13:38</t>
  </si>
  <si>
    <t>29.03.2021 15:55:53</t>
  </si>
  <si>
    <t>TR-46 35-30-L00046_B_56398324_56398324</t>
  </si>
  <si>
    <t>29.03.2021 13:22:00</t>
  </si>
  <si>
    <t>29.03.2021 17:33:40</t>
  </si>
  <si>
    <t>K-622 35-01-K00622_A_56359279_56359279</t>
  </si>
  <si>
    <t>29.03.2021 13:24:00</t>
  </si>
  <si>
    <t>29.03.2021 16:33:00</t>
  </si>
  <si>
    <t>TR-24 35-30-L00024_C_56363356_56363356</t>
  </si>
  <si>
    <t>29.03.2021 13:25:36</t>
  </si>
  <si>
    <t>29.03.2021 14:17:04</t>
  </si>
  <si>
    <t>K-1915 35-10-K01915_98019474_98019474</t>
  </si>
  <si>
    <t>29.03.2021 13:25:46</t>
  </si>
  <si>
    <t>29.03.2021 18:37:16</t>
  </si>
  <si>
    <t>TR-135/1 35-19-L00362_956667711_956667711</t>
  </si>
  <si>
    <t>29.03.2021 13:28:00</t>
  </si>
  <si>
    <t>29.03.2021 15:06:43</t>
  </si>
  <si>
    <t>DM-3/TR-14 35-13-L00052_35-13-L00052_66490752</t>
  </si>
  <si>
    <t>29.03.2021 13:29:28</t>
  </si>
  <si>
    <t>29.03.2021 14:47:01</t>
  </si>
  <si>
    <t>MURADİYE ORTA ÖLÇEKLİ SAN. TR-2 45-71-M00220_953246740_953246740</t>
  </si>
  <si>
    <t>29.03.2021 13:29:56</t>
  </si>
  <si>
    <t>29.03.2021 18:41:32</t>
  </si>
  <si>
    <t>MUSALAR YENİKÖY TR-2 45-83-M00664__72373883_72373883</t>
  </si>
  <si>
    <t>29.03.2021 13:31:35</t>
  </si>
  <si>
    <t>29.03.2021 16:00:36</t>
  </si>
  <si>
    <t>29.03.2021 13:38:00</t>
  </si>
  <si>
    <t>29.03.2021 14:41:59</t>
  </si>
  <si>
    <t>29.03.2021 13:38:33</t>
  </si>
  <si>
    <t>29.03.2021 15:27:06</t>
  </si>
  <si>
    <t>29.03.2021 13:43:58</t>
  </si>
  <si>
    <t>29.03.2021 15:51:14</t>
  </si>
  <si>
    <t>MAMATLI TR-1 45-78-M00885_45-78-M00885_2351826</t>
  </si>
  <si>
    <t>29.03.2021 13:45:00</t>
  </si>
  <si>
    <t>29.03.2021 16:31:59</t>
  </si>
  <si>
    <t>ALAŞEHİR TR-29 45-73-M00029_A_56403078_56403078</t>
  </si>
  <si>
    <t>29.03.2021 13:47:30</t>
  </si>
  <si>
    <t>29.03.2021 14:39:33</t>
  </si>
  <si>
    <t>DEĞİRMENDERE TR-2 35-22-M00198_955264858_955264858</t>
  </si>
  <si>
    <t>29.03.2021 13:59:31</t>
  </si>
  <si>
    <t>29.03.2021 15:58:31</t>
  </si>
  <si>
    <t>29.03.2021 14:06:04</t>
  </si>
  <si>
    <t>29.03.2021 23:04:11</t>
  </si>
  <si>
    <t>L-103 35-18-L00103_950439591_950439591</t>
  </si>
  <si>
    <t>29.03.2021 14:09:56</t>
  </si>
  <si>
    <t>29.03.2021 15:47:18</t>
  </si>
  <si>
    <t>TR-1/16 45-72-M00016_93538038_93538038</t>
  </si>
  <si>
    <t>29.03.2021 14:10:53</t>
  </si>
  <si>
    <t>29.03.2021 15:22:18</t>
  </si>
  <si>
    <t>M-1501 35-03-M01501_D_56365701_56365701</t>
  </si>
  <si>
    <t>29.03.2021 14:19:27</t>
  </si>
  <si>
    <t>29.03.2021 15:03:21</t>
  </si>
  <si>
    <t>K-4628 35-04-K04628_A_56383077_56383077</t>
  </si>
  <si>
    <t>29.03.2021 14:19:32</t>
  </si>
  <si>
    <t>29.03.2021 17:25:48</t>
  </si>
  <si>
    <t>DM-8/24 45-71-M00296_953202910_953202910</t>
  </si>
  <si>
    <t>29.03.2021 14:25:50</t>
  </si>
  <si>
    <t>29.03.2021 15:29:46</t>
  </si>
  <si>
    <t>29.03.2021 14:27:00</t>
  </si>
  <si>
    <t>29.03.2021 19:26:48</t>
  </si>
  <si>
    <t>HARMANDALI KÖK 45-71-M00061_NURİ SORMAN M11_72231106</t>
  </si>
  <si>
    <t>29.03.2021 15:31:21</t>
  </si>
  <si>
    <t>29.03.2021 14:48:00</t>
  </si>
  <si>
    <t>29.03.2021 17:16:10</t>
  </si>
  <si>
    <t>ÇAYAĞZI ÇELEBİLER TR-14 35-31-L00277_956578395_956578395</t>
  </si>
  <si>
    <t>29.03.2021 14:50:30</t>
  </si>
  <si>
    <t>29.03.2021 17:07:41</t>
  </si>
  <si>
    <t>M-1138 35-02-M01138_913315558_913315558</t>
  </si>
  <si>
    <t>29.03.2021 14:55:33</t>
  </si>
  <si>
    <t>29.03.2021 16:17:17</t>
  </si>
  <si>
    <t>29.03.2021 14:58:25</t>
  </si>
  <si>
    <t>29.03.2021 15:17:33</t>
  </si>
  <si>
    <t>PANAZTEPE DM 35-28-M00732_DERSAN-1 GİRİŞ M09_2114183</t>
  </si>
  <si>
    <t>29.03.2021 14:58:35</t>
  </si>
  <si>
    <t>29.03.2021 15:05:00</t>
  </si>
  <si>
    <t>29.03.2021 15:10:55</t>
  </si>
  <si>
    <t>29.03.2021 16:06:46</t>
  </si>
  <si>
    <t>SOMA TR-12/2 45-82-M00087_945541449_945541449</t>
  </si>
  <si>
    <t>29.03.2021 15:14:32</t>
  </si>
  <si>
    <t>29.03.2021 19:01:54</t>
  </si>
  <si>
    <t>K-1112 35-03-K01112_A_56377105_56377105</t>
  </si>
  <si>
    <t>29.03.2021 15:16:10</t>
  </si>
  <si>
    <t>29.03.2021 15:55:57</t>
  </si>
  <si>
    <t>L-400 35-18-L00400_950459123_950459123</t>
  </si>
  <si>
    <t>29.03.2021 15:17:16</t>
  </si>
  <si>
    <t>29.03.2021 17:59:14</t>
  </si>
  <si>
    <t>L-376 PAZARYERİ 35-18-L00376_950459862_950459862</t>
  </si>
  <si>
    <t>29.03.2021 15:18:54</t>
  </si>
  <si>
    <t>29.03.2021 20:48:48</t>
  </si>
  <si>
    <t>KESİKKÖY DM 35-28-M00309_SAKIPAĞA KÖK M09_2329426</t>
  </si>
  <si>
    <t>29.03.2021 15:21:30</t>
  </si>
  <si>
    <t>29.03.2021 19:32:54</t>
  </si>
  <si>
    <t>KARABURUN TR-7 35-21-L00033_C_56357082_56357082</t>
  </si>
  <si>
    <t>29.03.2021 15:23:10</t>
  </si>
  <si>
    <t>29.03.2021 19:03:25</t>
  </si>
  <si>
    <t>NİLSAN KÖK 35-26-M00725_ANADOLU YEM M04_65911194</t>
  </si>
  <si>
    <t>29.03.2021 15:23:26</t>
  </si>
  <si>
    <t>29.03.2021 16:05:04</t>
  </si>
  <si>
    <t>DM-4/TR-12 35-22-M00081_35-22-M00081_2357335</t>
  </si>
  <si>
    <t>29.03.2021 15:25:50</t>
  </si>
  <si>
    <t>29.03.2021 16:20:33</t>
  </si>
  <si>
    <t>K-3182 35-02-K03182_912484791_912484791</t>
  </si>
  <si>
    <t>29.03.2021 15:27:20</t>
  </si>
  <si>
    <t>29.03.2021 16:28:31</t>
  </si>
  <si>
    <t>TR-83 35-16-L00083_47566302_56353130_56353130</t>
  </si>
  <si>
    <t>29.03.2021 15:30:00</t>
  </si>
  <si>
    <t>29.03.2021 18:31:01</t>
  </si>
  <si>
    <t>29.03.2021 16:50:40</t>
  </si>
  <si>
    <t>DM-22/06 (YELKEN KONUTLARI) 45-71-M00649_953190541_953190541</t>
  </si>
  <si>
    <t>29.03.2021 15:52:22</t>
  </si>
  <si>
    <t>29.03.2021 17:33:48</t>
  </si>
  <si>
    <t>BÖLCEK DM 35-16-M00153_KÜÇÜK BÖLCEK M05_72045022</t>
  </si>
  <si>
    <t>29.03.2021 15:59:46</t>
  </si>
  <si>
    <t>29.03.2021 18:44:55</t>
  </si>
  <si>
    <t>TR-82 35-17-M00082__56394496_56394496</t>
  </si>
  <si>
    <t>29.03.2021 16:01:39</t>
  </si>
  <si>
    <t>29.03.2021 17:06:55</t>
  </si>
  <si>
    <t>BÜYÜKBELEN KÖK 45-80-M00066_ÇULLU GÖRECE ENH M03_72191842</t>
  </si>
  <si>
    <t>29.03.2021 16:04:29</t>
  </si>
  <si>
    <t>29.03.2021 17:04:05</t>
  </si>
  <si>
    <t>K-1 35-01-K00001_910684044_910684044</t>
  </si>
  <si>
    <t>29.03.2021 16:05:43</t>
  </si>
  <si>
    <t>29.03.2021 17:58:51</t>
  </si>
  <si>
    <t>M-51 DOĞAKENT SİTESİ 35-14-M00051_956646454_956646454</t>
  </si>
  <si>
    <t>29.03.2021 16:09:24</t>
  </si>
  <si>
    <t>29.03.2021 19:45:36</t>
  </si>
  <si>
    <t>K-1878 35-09-K01878_912764522_912764522</t>
  </si>
  <si>
    <t>29.03.2021 16:09:40</t>
  </si>
  <si>
    <t>29.03.2021 21:45:56</t>
  </si>
  <si>
    <t>M-51 DOĞAKENT SİTESİ 35-14-M00051_956645219_956645219</t>
  </si>
  <si>
    <t>29.03.2021 16:10:25</t>
  </si>
  <si>
    <t>29.03.2021 21:21:37</t>
  </si>
  <si>
    <t>MENEMEN TR-67 35-28-L00067_953379820_953379820</t>
  </si>
  <si>
    <t>29.03.2021 16:10:32</t>
  </si>
  <si>
    <t>29.03.2021 20:20:08</t>
  </si>
  <si>
    <t>M-52 DOĞANKENT SİTESİ 35-14-M00052_956651567_956651567</t>
  </si>
  <si>
    <t>29.03.2021 16:11:24</t>
  </si>
  <si>
    <t>29.03.2021 19:01:19</t>
  </si>
  <si>
    <t>29.03.2021 16:12:47</t>
  </si>
  <si>
    <t>29.03.2021 16:22:22</t>
  </si>
  <si>
    <t>ÖREN TR7 35-27-L00216_912329877_912329877</t>
  </si>
  <si>
    <t>29.03.2021 16:15:31</t>
  </si>
  <si>
    <t>29.03.2021 19:05:42</t>
  </si>
  <si>
    <t>ÜRKMEZ M-22 35-25-M00156_956644433_956644433</t>
  </si>
  <si>
    <t>29.03.2021 16:19:35</t>
  </si>
  <si>
    <t>29.03.2021 17:23:56</t>
  </si>
  <si>
    <t>BADINCA TR-6 45-73-M00417_945687181_945687181</t>
  </si>
  <si>
    <t>29.03.2021 16:20:13</t>
  </si>
  <si>
    <t>29.03.2021 17:26:21</t>
  </si>
  <si>
    <t>29.03.2021 16:23:11</t>
  </si>
  <si>
    <t>29.03.2021 17:41:55</t>
  </si>
  <si>
    <t>TR-134 35-15-M00134_948537952_948537952</t>
  </si>
  <si>
    <t>29.03.2021 16:35:18</t>
  </si>
  <si>
    <t>29.03.2021 18:28:24</t>
  </si>
  <si>
    <t>DUYGU VİLDAN SİTESİ 35-18-L00520_7713126 a1_5787023</t>
  </si>
  <si>
    <t>29.03.2021 16:37:50</t>
  </si>
  <si>
    <t>29.03.2021 18:19:16</t>
  </si>
  <si>
    <t>ARMUTLU DM-2/TR-26 35-27-L00349_97496578_97496578</t>
  </si>
  <si>
    <t>29.03.2021 16:40:00</t>
  </si>
  <si>
    <t>29.03.2021 18:20:01</t>
  </si>
  <si>
    <t>ARMUTLU DM-2/TR-26 35-27-L00349_99052594_99052594</t>
  </si>
  <si>
    <t>29.03.2021 16:41:00</t>
  </si>
  <si>
    <t>29.03.2021 18:39:22</t>
  </si>
  <si>
    <t>DM-1/5 45-71-M00005_948187649_948187649</t>
  </si>
  <si>
    <t>29.03.2021 16:44:22</t>
  </si>
  <si>
    <t>29.03.2021 20:18:05</t>
  </si>
  <si>
    <t>L-103 35-18-L00103_950439656_950439656</t>
  </si>
  <si>
    <t>29.03.2021 16:44:23</t>
  </si>
  <si>
    <t>29.03.2021 17:42:01</t>
  </si>
  <si>
    <t>SELİMİYE TR-3 ARNAVUTLAR 45-79-M00507_966871626_966871626</t>
  </si>
  <si>
    <t>29.03.2021 16:47:56</t>
  </si>
  <si>
    <t>29.03.2021 17:59:23</t>
  </si>
  <si>
    <t>MERSİNLİ TR-1 45-78-M00935_49342908_56387038_56387038</t>
  </si>
  <si>
    <t>29.03.2021 16:51:37</t>
  </si>
  <si>
    <t>29.03.2021 21:14:03</t>
  </si>
  <si>
    <t>K-2984 35-03-K02984_910713287_910713287</t>
  </si>
  <si>
    <t>29.03.2021 16:53:15</t>
  </si>
  <si>
    <t>29.03.2021 18:38:11</t>
  </si>
  <si>
    <t>DM-2/4 35-18-L00590_950463909_950463909</t>
  </si>
  <si>
    <t>29.03.2021 16:54:44</t>
  </si>
  <si>
    <t>29.03.2021 20:00:09</t>
  </si>
  <si>
    <t>29.03.2021 16:57:20</t>
  </si>
  <si>
    <t>29.03.2021 20:48:34</t>
  </si>
  <si>
    <t>MURADİYE TR-2/B (23 NİSAN PARKI) 45-71-M01852_C C01_5979381</t>
  </si>
  <si>
    <t>29.03.2021 16:59:20</t>
  </si>
  <si>
    <t>29.03.2021 20:55:37</t>
  </si>
  <si>
    <t>29.03.2021 17:06:50</t>
  </si>
  <si>
    <t>29.03.2021 17:08:25</t>
  </si>
  <si>
    <t>29.03.2021 17:18:55</t>
  </si>
  <si>
    <t>29.03.2021 17:20:00</t>
  </si>
  <si>
    <t>K-483 35-01-K00483_911237572_911237572</t>
  </si>
  <si>
    <t>29.03.2021 17:20:40</t>
  </si>
  <si>
    <t>29.03.2021 18:26:24</t>
  </si>
  <si>
    <t>KARAHALİLLİ KÖK 35-20-L00087_ÖLÇÜ-GERİLİM - CANLI L01_66504964</t>
  </si>
  <si>
    <t>29.03.2021 17:21:00</t>
  </si>
  <si>
    <t>29.03.2021 17:22:35</t>
  </si>
  <si>
    <t>BAYINDIR İM 35-20-A00001_CANLI L09_2058779</t>
  </si>
  <si>
    <t>29.03.2021 17:21:10</t>
  </si>
  <si>
    <t>29.03.2021 17:23:15</t>
  </si>
  <si>
    <t>29.03.2021 17:26:35</t>
  </si>
  <si>
    <t>29.03.2021 17:27:05</t>
  </si>
  <si>
    <t>MIDIKLI KÖK 45-81-M00043_A_56388930_56388930</t>
  </si>
  <si>
    <t>29.03.2021 17:29:58</t>
  </si>
  <si>
    <t>29.03.2021 18:32:26</t>
  </si>
  <si>
    <t>İSMAİL KILCI ÖZEL TR 45-78-M00326Ö_DIREK TIPI TRAFO HUCRESI H01_2126139</t>
  </si>
  <si>
    <t>29.03.2021 17:30:00</t>
  </si>
  <si>
    <t>29.03.2021 18:46:44</t>
  </si>
  <si>
    <t>K-1 35-01-K00001_35-01-K00001_2375286</t>
  </si>
  <si>
    <t>29.03.2021 18:01:57</t>
  </si>
  <si>
    <t>TR-82 35-17-M00082__56394497_56394497</t>
  </si>
  <si>
    <t>29.03.2021 17:31:49</t>
  </si>
  <si>
    <t>29.03.2021 17:45:32</t>
  </si>
  <si>
    <t>ELİFLİ TR-1 35-20-L00107_DIREK TIPI TRAFO HUCRESI H01_2100791</t>
  </si>
  <si>
    <t>29.03.2021 17:36:21</t>
  </si>
  <si>
    <t>29.03.2021 19:08:47</t>
  </si>
  <si>
    <t>YAĞLAR YAYLA TR-3 35-31-L00040_48580921_56371036_56371036</t>
  </si>
  <si>
    <t>29.03.2021 17:39:00</t>
  </si>
  <si>
    <t>29.03.2021 18:32:45</t>
  </si>
  <si>
    <t>29.03.2021 17:40:09</t>
  </si>
  <si>
    <t>29.03.2021 20:23:46</t>
  </si>
  <si>
    <t>K-2534 35-02-K02534_910092267_910092267</t>
  </si>
  <si>
    <t>29.03.2021 17:41:35</t>
  </si>
  <si>
    <t>29.03.2021 18:25:55</t>
  </si>
  <si>
    <t>K-837 35-01-K00837_E 1E_5844104</t>
  </si>
  <si>
    <t>29.03.2021 17:49:55</t>
  </si>
  <si>
    <t>29.03.2021 18:54:54</t>
  </si>
  <si>
    <t>TR-18 35-17-M00018__56378406_56378406</t>
  </si>
  <si>
    <t>29.03.2021 17:50:34</t>
  </si>
  <si>
    <t>29.03.2021 18:43:27</t>
  </si>
  <si>
    <t>KIZLARALANI TR-2 45-72-L00713_956488974_956488974</t>
  </si>
  <si>
    <t>29.03.2021 17:50:52</t>
  </si>
  <si>
    <t>29.03.2021 20:15:02</t>
  </si>
  <si>
    <t>29.03.2021 18:01:30</t>
  </si>
  <si>
    <t>29.03.2021 20:34:40</t>
  </si>
  <si>
    <t>29.03.2021 18:09:33</t>
  </si>
  <si>
    <t>29.03.2021 18:22:00</t>
  </si>
  <si>
    <t>29.03.2021 18:09:37</t>
  </si>
  <si>
    <t>29.03.2021 18:49:31</t>
  </si>
  <si>
    <t>K-4420 35-10-K04420_B_56373366_56373366</t>
  </si>
  <si>
    <t>29.03.2021 18:18:35</t>
  </si>
  <si>
    <t>29.03.2021 18:53:02</t>
  </si>
  <si>
    <t>ERZE AMBALAJ KÖK 35-27-M00086_HatBaşıAyırıcı_53132168 M04_53132168</t>
  </si>
  <si>
    <t>29.03.2021 18:20:46</t>
  </si>
  <si>
    <t>29.03.2021 20:29:52</t>
  </si>
  <si>
    <t>BEYDERE KÖK 45-71-M00128_ÜÇPINAR M03_50217157</t>
  </si>
  <si>
    <t>29.03.2021 18:21:43</t>
  </si>
  <si>
    <t>29.03.2021 18:58:33</t>
  </si>
  <si>
    <t>M-1628 35-02-M01628_913437361_913437361</t>
  </si>
  <si>
    <t>29.03.2021 18:24:17</t>
  </si>
  <si>
    <t>29.03.2021 19:44:31</t>
  </si>
  <si>
    <t>ÇAYBAŞI DM-1/11 35-26-L00215__56359504_56359504</t>
  </si>
  <si>
    <t>29.03.2021 18:36:03</t>
  </si>
  <si>
    <t>29.03.2021 19:04:22</t>
  </si>
  <si>
    <t>ÖREN TR-6 35-27-L00215_913175014_913175014</t>
  </si>
  <si>
    <t>29.03.2021 18:44:11</t>
  </si>
  <si>
    <t>29.03.2021 20:16:38</t>
  </si>
  <si>
    <t>29.03.2021 18:48:08</t>
  </si>
  <si>
    <t>29.03.2021 18:50:00</t>
  </si>
  <si>
    <t>BAYINDIR İM 35-20-A00001_CANLI L09_2058778</t>
  </si>
  <si>
    <t>29.03.2021 18:50:58</t>
  </si>
  <si>
    <t>29.03.2021 19:06:00</t>
  </si>
  <si>
    <t>DM-13/14-B 45-71-M00555_B_56397173_56397173</t>
  </si>
  <si>
    <t>29.03.2021 18:52:02</t>
  </si>
  <si>
    <t>29.03.2021 20:29:32</t>
  </si>
  <si>
    <t>ADALA TR-4 45-78-M00297_49237286_56387379_56387379</t>
  </si>
  <si>
    <t>29.03.2021 19:07:46</t>
  </si>
  <si>
    <t>29.03.2021 19:38:31</t>
  </si>
  <si>
    <t>TOKATBAŞI TR-2 35-20-L00102_6489527_56360692_56360692</t>
  </si>
  <si>
    <t>29.03.2021 19:16:12</t>
  </si>
  <si>
    <t>29.03.2021 20:39:07</t>
  </si>
  <si>
    <t>GİRELLİ KIROĞLAN TR-4 45-73-M00764_A_56389549_56389549</t>
  </si>
  <si>
    <t>29.03.2021 19:19:49</t>
  </si>
  <si>
    <t>29.03.2021 20:39:43</t>
  </si>
  <si>
    <t>YENİKÖY TR-1 35-22-M00276_955290655_955290655</t>
  </si>
  <si>
    <t>29.03.2021 19:33:03</t>
  </si>
  <si>
    <t>29.03.2021 21:34:38</t>
  </si>
  <si>
    <t>TEKBIÇAKLAR TR-2 35-31-L00243_956579431_956579431</t>
  </si>
  <si>
    <t>29.03.2021 19:36:55</t>
  </si>
  <si>
    <t>29.03.2021 21:34:31</t>
  </si>
  <si>
    <t>L-218 SANAYİ SİTESİ 35-18-L00218_DIREK TIPI TRAFO HUCRESI H01_2102136</t>
  </si>
  <si>
    <t>29.03.2021 19:40:33</t>
  </si>
  <si>
    <t>29.03.2021 20:03:14</t>
  </si>
  <si>
    <t>TR-59 35-27-M01108_35-27-M01108_66134198</t>
  </si>
  <si>
    <t>29.03.2021 19:45:56</t>
  </si>
  <si>
    <t>29.03.2021 21:12:49</t>
  </si>
  <si>
    <t>ADALA TR-6 45-78-M00285_C_56405513_56405513</t>
  </si>
  <si>
    <t>29.03.2021 19:50:33</t>
  </si>
  <si>
    <t>29.03.2021 22:24:57</t>
  </si>
  <si>
    <t>K-3056 35-03-K03056_G_56367324_56367324</t>
  </si>
  <si>
    <t>29.03.2021 19:51:29</t>
  </si>
  <si>
    <t>29.03.2021 20:48:32</t>
  </si>
  <si>
    <t>29.03.2021 19:52:22</t>
  </si>
  <si>
    <t>29.03.2021 21:42:00</t>
  </si>
  <si>
    <t>TR-48 35-16-L00048_953339013_953339013</t>
  </si>
  <si>
    <t>29.03.2021 19:58:00</t>
  </si>
  <si>
    <t>29.03.2021 21:12:33</t>
  </si>
  <si>
    <t>YENİ FOÇA TR-26 35-23-M00026_C_56365413_56365413</t>
  </si>
  <si>
    <t>29.03.2021 20:10:00</t>
  </si>
  <si>
    <t>29.03.2021 20:43:36</t>
  </si>
  <si>
    <t>DUYGU VİLDAN SİTESİ 35-18-L00520_9224174 b1_5787037</t>
  </si>
  <si>
    <t>29.03.2021 20:14:25</t>
  </si>
  <si>
    <t>29.03.2021 21:38:44</t>
  </si>
  <si>
    <t>L-250 35-18-L00250_950439929_950439929</t>
  </si>
  <si>
    <t>29.03.2021 20:18:18</t>
  </si>
  <si>
    <t>29.03.2021 22:02:27</t>
  </si>
  <si>
    <t>MURADİYE TR-2/B (23 NİSAN PARKI) 45-71-M01852_953242990_953242990</t>
  </si>
  <si>
    <t>29.03.2021 20:25:07</t>
  </si>
  <si>
    <t>29.03.2021 23:24:06</t>
  </si>
  <si>
    <t>TR-17 35-27-M00017_A_56363200_56363200</t>
  </si>
  <si>
    <t>29.03.2021 20:32:25</t>
  </si>
  <si>
    <t>29.03.2021 23:32:47</t>
  </si>
  <si>
    <t>29.03.2021 20:34:42</t>
  </si>
  <si>
    <t>29.03.2021 21:33:28</t>
  </si>
  <si>
    <t>29.03.2021 20:46:46</t>
  </si>
  <si>
    <t>29.03.2021 22:15:51</t>
  </si>
  <si>
    <t>HALİLBEYLİ TR-1 KÖK 35-27-M01057_HAMZABABA VE KÖYLER M04_61283942</t>
  </si>
  <si>
    <t>29.03.2021 20:53:56</t>
  </si>
  <si>
    <t>29.03.2021 21:59:49</t>
  </si>
  <si>
    <t>L-281 35-18-L00281_95000521451_95000521451</t>
  </si>
  <si>
    <t>29.03.2021 21:04:56</t>
  </si>
  <si>
    <t>29.03.2021 23:23:02</t>
  </si>
  <si>
    <t>BAHÇELİ TR-2 45-73-M00433_B_56403637_56403637</t>
  </si>
  <si>
    <t>29.03.2021 21:05:49</t>
  </si>
  <si>
    <t>29.03.2021 23:01:56</t>
  </si>
  <si>
    <t>DM-2/1  DENİZKENARI 35-18-L00577_950461370_950461370</t>
  </si>
  <si>
    <t>29.03.2021 21:32:28</t>
  </si>
  <si>
    <t>29.03.2021 23:00:30</t>
  </si>
  <si>
    <t>KUYUCAK TR-1 35-22-M00273_955285022_955285022</t>
  </si>
  <si>
    <t>29.03.2021 21:37:00</t>
  </si>
  <si>
    <t>29.03.2021 22:47:22</t>
  </si>
  <si>
    <t>YENİ FOÇA TR-26 35-23-M00026_950418477_950418477</t>
  </si>
  <si>
    <t>29.03.2021 22:18:22</t>
  </si>
  <si>
    <t>30.03.2021 01:20:06</t>
  </si>
  <si>
    <t>M-1543 35-01-M01543_910543096_910543096</t>
  </si>
  <si>
    <t>29.03.2021 22:25:36</t>
  </si>
  <si>
    <t>29.03.2021 23:55:59</t>
  </si>
  <si>
    <t>K-597 35-01-K00597_B 597/k2_5904924</t>
  </si>
  <si>
    <t>29.03.2021 22:39:09</t>
  </si>
  <si>
    <t>29.03.2021 23:54:27</t>
  </si>
  <si>
    <t>DEMİRTAŞ KÖK 35-30-M00149_ESENTEPE KÖYLER M02_72078600</t>
  </si>
  <si>
    <t>29.03.2021 22:45:28</t>
  </si>
  <si>
    <t>29.03.2021 23:16:06</t>
  </si>
  <si>
    <t>ÇUKURALTI M-15 35-25-M00061_A_56389437_56389437</t>
  </si>
  <si>
    <t>29.03.2021 22:49:14</t>
  </si>
  <si>
    <t>29.03.2021 23:52:06</t>
  </si>
  <si>
    <t>DM-4/16 (BATI KIŞLA) 45-71-M00205_DM-4/17 BATI KIŞLA ÖZEL M03_72058673</t>
  </si>
  <si>
    <t>29.03.2021 22:54:38</t>
  </si>
  <si>
    <t>29.03.2021 23:53:41</t>
  </si>
  <si>
    <t>DM-11 45-71-M00280_DM-11/01A M06_2326962</t>
  </si>
  <si>
    <t>29.03.2021 22:58:30</t>
  </si>
  <si>
    <t>29.03.2021 23:18:32</t>
  </si>
  <si>
    <t>TR-2/2 45-83-L00002_AVŞAR İM L01_72143552</t>
  </si>
  <si>
    <t>29.03.2021 22:58:38</t>
  </si>
  <si>
    <t>29.03.2021 22:58:58</t>
  </si>
  <si>
    <t>SELENDİ TR-4 45-81-M00004_945633670_945633670</t>
  </si>
  <si>
    <t>29.03.2021 23:22:42</t>
  </si>
  <si>
    <t>30.03.2021 00:23:46</t>
  </si>
  <si>
    <t>YENİ FOÇA TR-26 35-23-M00026_950418797_950418797</t>
  </si>
  <si>
    <t>30.03.2021 00:43:44</t>
  </si>
  <si>
    <t>30.03.2021 01:55:48</t>
  </si>
  <si>
    <t>ÇİLE DM 35-22-M00086_AHMETBEYLİ M06_50064096</t>
  </si>
  <si>
    <t>30.03.2021 00:47:38</t>
  </si>
  <si>
    <t>30.03.2021 00:56:29</t>
  </si>
  <si>
    <t>AHMETBEYLİ TARIMSAL SULAMA TR-1 35-22-M00239_35-22-M00239_2354045</t>
  </si>
  <si>
    <t>30.03.2021 00:47:58</t>
  </si>
  <si>
    <t>30.03.2021 01:13:01</t>
  </si>
  <si>
    <t>30.03.2021 01:01:09</t>
  </si>
  <si>
    <t>30.03.2021 01:43:55</t>
  </si>
  <si>
    <t>KOZBEYLİ TR-3 35-23-M00072_DIREK TIPI TRAFO HUCRESI H01_2048267</t>
  </si>
  <si>
    <t>30.03.2021 01:27:08</t>
  </si>
  <si>
    <t>30.03.2021 01:41:00</t>
  </si>
  <si>
    <t>30.03.2021 01:28:48</t>
  </si>
  <si>
    <t>30.03.2021 02:10:00</t>
  </si>
  <si>
    <t>TR-84 35-16-L00084_DIREK TIPI TRAFO HUCRESI H01_2042386</t>
  </si>
  <si>
    <t>30.03.2021 01:42:38</t>
  </si>
  <si>
    <t>30.03.2021 03:49:18</t>
  </si>
  <si>
    <t>BAĞARASI TR-10 KÖK 35-23-M00179_ESKİİBAĞARASI M02_72143144</t>
  </si>
  <si>
    <t>30.03.2021 01:53:18</t>
  </si>
  <si>
    <t>30.03.2021 02:37:24</t>
  </si>
  <si>
    <t>K-1183 35-04-K01183_35-04-K01183_2356604</t>
  </si>
  <si>
    <t>30.03.2021 02:02:48</t>
  </si>
  <si>
    <t>30.03.2021 03:51:59</t>
  </si>
  <si>
    <t>30.03.2021 04:31:28</t>
  </si>
  <si>
    <t>30.03.2021 05:37:06</t>
  </si>
  <si>
    <t>30.03.2021 05:27:28</t>
  </si>
  <si>
    <t>30.03.2021 05:27:48</t>
  </si>
  <si>
    <t>K-217 35-01-K00217_C_56376760_56376760</t>
  </si>
  <si>
    <t>30.03.2021 06:30:58</t>
  </si>
  <si>
    <t>30.03.2021 10:42:15</t>
  </si>
  <si>
    <t>TR-68 ÇAYIRÇEŞME 35-19-L00068_95000608381_95000608381</t>
  </si>
  <si>
    <t>30.03.2021 06:31:28</t>
  </si>
  <si>
    <t>30.03.2021 07:55:30</t>
  </si>
  <si>
    <t>ÇALIKLI TR-1 45-81-M00174_DIREK TIPI TRAFO HUCRESI H01_2054916</t>
  </si>
  <si>
    <t>30.03.2021 06:32:53</t>
  </si>
  <si>
    <t>30.03.2021 09:10:51</t>
  </si>
  <si>
    <t>GÖÇBEYLİ DM 35-16-M00139_KOZLUCA M07_72044620</t>
  </si>
  <si>
    <t>30.03.2021 06:39:18</t>
  </si>
  <si>
    <t>30.03.2021 06:39:48</t>
  </si>
  <si>
    <t>PANAZTEPE DM 35-28-M00732_MALTEPE M03_2055987</t>
  </si>
  <si>
    <t>30.03.2021 06:46:39</t>
  </si>
  <si>
    <t>30.03.2021 07:26:23</t>
  </si>
  <si>
    <t>DM-12/TR-1 45-73-M00067_ÜNİVERSİTE BAKLACI M01_65918041</t>
  </si>
  <si>
    <t>30.03.2021 06:57:28</t>
  </si>
  <si>
    <t>30.03.2021 07:47:45</t>
  </si>
  <si>
    <t>DURASILLI TR-22 45-78-M01136_953261933_953261933</t>
  </si>
  <si>
    <t>30.03.2021 07:05:44</t>
  </si>
  <si>
    <t>30.03.2021 07:31:56</t>
  </si>
  <si>
    <t>ÇİFTLİKDERE TR-2 45-73-M00547_B_56403313_56403313</t>
  </si>
  <si>
    <t>30.03.2021 07:47:33</t>
  </si>
  <si>
    <t>30.03.2021 09:27:30</t>
  </si>
  <si>
    <t>K-4723 35-01-K04723_913569259_913569259</t>
  </si>
  <si>
    <t>30.03.2021 07:51:02</t>
  </si>
  <si>
    <t>30.03.2021 10:24:32</t>
  </si>
  <si>
    <t>M-1432 35-02-M01432_912853244_912853244</t>
  </si>
  <si>
    <t>30.03.2021 07:54:45</t>
  </si>
  <si>
    <t>30.03.2021 09:56:50</t>
  </si>
  <si>
    <t>GÜVENDİK TR-1 45-76-L00086_A_56389910_56389910</t>
  </si>
  <si>
    <t>30.03.2021 07:57:24</t>
  </si>
  <si>
    <t>30.03.2021 09:11:40</t>
  </si>
  <si>
    <t>SOMA DM-3 45-82-M00025_TURGUTALP TR-1 M02_60210160</t>
  </si>
  <si>
    <t>30.03.2021 08:02:39</t>
  </si>
  <si>
    <t>30.03.2021 08:39:06</t>
  </si>
  <si>
    <t>K-1858 35-09-K01858_E_65392095_65392095</t>
  </si>
  <si>
    <t>30.03.2021 08:05:28</t>
  </si>
  <si>
    <t>30.03.2021 09:40:00</t>
  </si>
  <si>
    <t>30.03.2021 08:08:09</t>
  </si>
  <si>
    <t>30.03.2021 13:03:31</t>
  </si>
  <si>
    <t>KARAAĞAÇLI TR-1 45-71-M01904_ M03_2334945</t>
  </si>
  <si>
    <t>30.03.2021 08:10:04</t>
  </si>
  <si>
    <t>30.03.2021 09:23:31</t>
  </si>
  <si>
    <t>TR-2/86 45-83-L00086_DAĞITIM TRAFOSU TR-2/86 L04_2088731</t>
  </si>
  <si>
    <t>30.03.2021 08:16:38</t>
  </si>
  <si>
    <t>30.03.2021 08:19:00</t>
  </si>
  <si>
    <t>TR-35/A 45-78-L00715_E E04_65767812</t>
  </si>
  <si>
    <t>30.03.2021 08:16:44</t>
  </si>
  <si>
    <t>30.03.2021 09:02:01</t>
  </si>
  <si>
    <t>_A_56402805_56402805</t>
  </si>
  <si>
    <t>30.03.2021 08:20:01</t>
  </si>
  <si>
    <t>30.03.2021 08:58:30</t>
  </si>
  <si>
    <t>30.03.2021 08:41:30</t>
  </si>
  <si>
    <t>30.03.2021 09:03:45</t>
  </si>
  <si>
    <t>30.03.2021 08:42:28</t>
  </si>
  <si>
    <t>30.03.2021 10:45:16</t>
  </si>
  <si>
    <t>30.03.2021 08:43:29</t>
  </si>
  <si>
    <t>30.03.2021 09:49:26</t>
  </si>
  <si>
    <t>30.03.2021 08:49:37</t>
  </si>
  <si>
    <t>30.03.2021 09:03:13</t>
  </si>
  <si>
    <t>IŞIKLAR KÖK 45-73-M00467_IŞIKLAR-TEPEKÖY M01_67094288</t>
  </si>
  <si>
    <t>30.03.2021 08:49:45</t>
  </si>
  <si>
    <t>30.03.2021 09:37:32</t>
  </si>
  <si>
    <t>TR-9 35-26-M00009_TR-10 M03_65916564</t>
  </si>
  <si>
    <t>30.03.2021 08:51:28</t>
  </si>
  <si>
    <t>30.03.2021 09:41:52</t>
  </si>
  <si>
    <t>K-1725 35-07-K01725_912905404_912905404</t>
  </si>
  <si>
    <t>30.03.2021 08:52:43</t>
  </si>
  <si>
    <t>30.03.2021 10:20:20</t>
  </si>
  <si>
    <t>KARAGÖZLER TR-2 45-72-M00265_45-72-M00265_2360749</t>
  </si>
  <si>
    <t>30.03.2021 08:54:07</t>
  </si>
  <si>
    <t>30.03.2021 13:31:43</t>
  </si>
  <si>
    <t>YENİKÖY TR-1 45-78-L00306_C_56405826_56405826</t>
  </si>
  <si>
    <t>30.03.2021 08:55:05</t>
  </si>
  <si>
    <t>30.03.2021 14:36:55</t>
  </si>
  <si>
    <t>ARDIÇ MAHALLESİ TR-17 35-21-L00128_953366781_953366781</t>
  </si>
  <si>
    <t>30.03.2021 08:55:44</t>
  </si>
  <si>
    <t>30.03.2021 16:49:18</t>
  </si>
  <si>
    <t>KADIDAĞ OVA MAH.TR-1 45-72-L00133_DIREK TIPI TRAFO HUCRESI H01_2124764</t>
  </si>
  <si>
    <t>30.03.2021 08:59:00</t>
  </si>
  <si>
    <t>30.03.2021 09:43:37</t>
  </si>
  <si>
    <t>MENEMEN TR-36 KÖK 35-28-L00036_DAĞITIM TRFAFO MENEMEN TR-36 KÖK L08_66578884</t>
  </si>
  <si>
    <t>30.03.2021 09:00:19</t>
  </si>
  <si>
    <t>30.03.2021 16:48:02</t>
  </si>
  <si>
    <t>L-90 RAINBOW DM 35-18-L00090_DONANIMLI YEDEK L04_2325081</t>
  </si>
  <si>
    <t>30.03.2021 09:03:08</t>
  </si>
  <si>
    <t>30.03.2021 16:39:31</t>
  </si>
  <si>
    <t>SART TR-6 45-78-M00178_TR-21 M02_2327160</t>
  </si>
  <si>
    <t>30.03.2021 09:03:58</t>
  </si>
  <si>
    <t>30.03.2021 13:21:26</t>
  </si>
  <si>
    <t>DEĞİRMENDERE TR-2 35-22-M00198_955264775_955264775</t>
  </si>
  <si>
    <t>30.03.2021 09:04:50</t>
  </si>
  <si>
    <t>30.03.2021 10:15:53</t>
  </si>
  <si>
    <t>CENKYERİ TR-3 45-82-M00251_45-82-M00251_2359207</t>
  </si>
  <si>
    <t>30.03.2021 09:06:18</t>
  </si>
  <si>
    <t>30.03.2021 10:28:39</t>
  </si>
  <si>
    <t>KOLDERE KÖK 45-80-M00051_HatBaşıAyırıcı_53135235 M011_53135235</t>
  </si>
  <si>
    <t>30.03.2021 09:09:21</t>
  </si>
  <si>
    <t>30.03.2021 10:52:07</t>
  </si>
  <si>
    <t>DOMBAYLI BAHÇELER TR-1 45-78-M00273_45-78-M00273_2352920</t>
  </si>
  <si>
    <t>30.03.2021 09:10:58</t>
  </si>
  <si>
    <t>30.03.2021 17:45:16</t>
  </si>
  <si>
    <t>30.03.2021 09:13:18</t>
  </si>
  <si>
    <t>30.03.2021 09:56:44</t>
  </si>
  <si>
    <t>BALIKLIOVA TR-3 35-19-L00324_DIREK TIPI TRAFO HUCRESI H01_2060621</t>
  </si>
  <si>
    <t>30.03.2021 09:16:00</t>
  </si>
  <si>
    <t>30.03.2021 09:53:00</t>
  </si>
  <si>
    <t>K-1030 35-08-K01030_911784631_911784631</t>
  </si>
  <si>
    <t>30.03.2021 09:19:26</t>
  </si>
  <si>
    <t>30.03.2021 11:13:14</t>
  </si>
  <si>
    <t>K-837 35-01-K00837_910745951_910745951</t>
  </si>
  <si>
    <t>30.03.2021 09:20:14</t>
  </si>
  <si>
    <t>30.03.2021 11:36:15</t>
  </si>
  <si>
    <t>TR-12 35-30-L00012_C_56366937_56366937</t>
  </si>
  <si>
    <t>30.03.2021 09:21:57</t>
  </si>
  <si>
    <t>30.03.2021 16:08:39</t>
  </si>
  <si>
    <t>ERGENLİ TR-1 35-20-L00250_35-20-L00250_2370981</t>
  </si>
  <si>
    <t>30.03.2021 09:24:39</t>
  </si>
  <si>
    <t>30.03.2021 17:11:44</t>
  </si>
  <si>
    <t>K-538 35-02-K00538_35-02-K00538_2360866</t>
  </si>
  <si>
    <t>30.03.2021 09:25:38</t>
  </si>
  <si>
    <t>30.03.2021 10:03:52</t>
  </si>
  <si>
    <t>M-2639 35-03-M02639_A_56375233_56375233</t>
  </si>
  <si>
    <t>30.03.2021 09:26:21</t>
  </si>
  <si>
    <t>30.03.2021 12:01:58</t>
  </si>
  <si>
    <t>DM-16 45-71-M00309_953244758_953244758</t>
  </si>
  <si>
    <t>30.03.2021 09:26:38</t>
  </si>
  <si>
    <t>30.03.2021 10:15:55</t>
  </si>
  <si>
    <t>K-4014 35-02-K04014_913166335_913166335</t>
  </si>
  <si>
    <t>30.03.2021 09:27:00</t>
  </si>
  <si>
    <t>30.03.2021 15:04:45</t>
  </si>
  <si>
    <t>K-3015 35-07-K03015_35-07-K03015_2358927</t>
  </si>
  <si>
    <t>30.03.2021 09:27:36</t>
  </si>
  <si>
    <t>30.03.2021 17:52:15</t>
  </si>
  <si>
    <t>30.03.2021 09:27:38</t>
  </si>
  <si>
    <t>30.03.2021 11:01:37</t>
  </si>
  <si>
    <t>30.03.2021 09:29:29</t>
  </si>
  <si>
    <t>30.03.2021 14:02:08</t>
  </si>
  <si>
    <t>AVŞAR TR-2 45-83-L00352_C_56400095_56400095</t>
  </si>
  <si>
    <t>30.03.2021 09:30:25</t>
  </si>
  <si>
    <t>30.03.2021 11:51:01</t>
  </si>
  <si>
    <t>KARABURUN TR-4/6 35-21-L00030_35-21-L00030_72175729</t>
  </si>
  <si>
    <t>30.03.2021 09:31:58</t>
  </si>
  <si>
    <t>30.03.2021 09:33:00</t>
  </si>
  <si>
    <t>KARABURUN TR-4/6 35-21-L00030_A_56367478_56367478</t>
  </si>
  <si>
    <t>30.03.2021 09:32:00</t>
  </si>
  <si>
    <t>30.03.2021 14:48:00</t>
  </si>
  <si>
    <t>MENEMEN TR-81 35-28-M00681_E_56366512_56366512</t>
  </si>
  <si>
    <t>30.03.2021 09:33:39</t>
  </si>
  <si>
    <t>30.03.2021 13:46:00</t>
  </si>
  <si>
    <t>SELÇUK İM/DM 35-13-A00004_ŞEHİR-1 L03_65986071</t>
  </si>
  <si>
    <t>30.03.2021 09:34:44</t>
  </si>
  <si>
    <t>30.03.2021 09:42:41</t>
  </si>
  <si>
    <t>KAVŞAK DM TR-154 35-16-L00154_BERGAMA İM-2 (KÖYLER) L07_66050341</t>
  </si>
  <si>
    <t>30.03.2021 09:36:09</t>
  </si>
  <si>
    <t>30.03.2021 17:55:26</t>
  </si>
  <si>
    <t>TR-3 35-13-L00003_DAĞITIM TRAFO TR-3 L04_66494699</t>
  </si>
  <si>
    <t>30.03.2021 09:40:02</t>
  </si>
  <si>
    <t>30.03.2021 11:06:08</t>
  </si>
  <si>
    <t>KÖMÜRCÜ DEREİÇİ TR-1 45-72-M00187_A_56388201_56388201</t>
  </si>
  <si>
    <t>30.03.2021 09:41:36</t>
  </si>
  <si>
    <t>30.03.2021 12:56:30</t>
  </si>
  <si>
    <t>30.03.2021 09:41:48</t>
  </si>
  <si>
    <t>30.03.2021 10:24:23</t>
  </si>
  <si>
    <t>K-538 35-02-K00538_E_56375450_56375450</t>
  </si>
  <si>
    <t>30.03.2021 09:45:43</t>
  </si>
  <si>
    <t>30.03.2021 10:44:54</t>
  </si>
  <si>
    <t>TR-79 İ.EKİNCİOĞLU GRB. 35-15-M00079_A_56370011_56370011</t>
  </si>
  <si>
    <t>30.03.2021 09:46:14</t>
  </si>
  <si>
    <t>30.03.2021 12:04:18</t>
  </si>
  <si>
    <t>K-1465 35-03-K01465_F_56363997_56363997</t>
  </si>
  <si>
    <t>30.03.2021 09:48:30</t>
  </si>
  <si>
    <t>30.03.2021 12:08:32</t>
  </si>
  <si>
    <t>KOYUNDERE TR-8 35-28-M00163_7117113_56367165_56367165</t>
  </si>
  <si>
    <t>30.03.2021 09:49:00</t>
  </si>
  <si>
    <t>30.03.2021 10:33:15</t>
  </si>
  <si>
    <t>TR-76 35-19-L00076_9377597_56376716_56376716</t>
  </si>
  <si>
    <t>30.03.2021 10:21:39</t>
  </si>
  <si>
    <t>ÖZBEY İM 35-26-A00005_AHMETLİ L09_2314090</t>
  </si>
  <si>
    <t>30.03.2021 09:51:18</t>
  </si>
  <si>
    <t>30.03.2021 12:58:32</t>
  </si>
  <si>
    <t>YENİFOÇA TR-45 35-23-M00045_D_56365096_56365096</t>
  </si>
  <si>
    <t>30.03.2021 09:52:00</t>
  </si>
  <si>
    <t>30.03.2021 10:52:30</t>
  </si>
  <si>
    <t>M-1460 35-09-M01460_A a1b_5875091</t>
  </si>
  <si>
    <t>30.03.2021 09:52:29</t>
  </si>
  <si>
    <t>30.03.2021 14:05:24</t>
  </si>
  <si>
    <t>30.03.2021 09:54:00</t>
  </si>
  <si>
    <t>30.03.2021 19:00:00</t>
  </si>
  <si>
    <t>YELKİ TR-20 35-10-L00020_TR-18 L02_50105687</t>
  </si>
  <si>
    <t>30.03.2021 09:54:08</t>
  </si>
  <si>
    <t>30.03.2021 13:13:26</t>
  </si>
  <si>
    <t>30.03.2021 09:54:48</t>
  </si>
  <si>
    <t>30.03.2021 10:12:00</t>
  </si>
  <si>
    <t>ÇUKURALTI M-38 35-25-M00079_A_56372398_56372398</t>
  </si>
  <si>
    <t>30.03.2021 09:56:31</t>
  </si>
  <si>
    <t>30.03.2021 11:44:01</t>
  </si>
  <si>
    <t>BATTALMUSTAFA PEHLİVANLAR TR-1 45-77-L00203_B_56355944_56355944</t>
  </si>
  <si>
    <t>30.03.2021 10:04:04</t>
  </si>
  <si>
    <t>30.03.2021 11:33:14</t>
  </si>
  <si>
    <t>BİRGİ TR-7 35-15-L00264_35-15-L00264_2365163</t>
  </si>
  <si>
    <t>30.03.2021 10:05:53</t>
  </si>
  <si>
    <t>30.03.2021 18:04:28</t>
  </si>
  <si>
    <t>SOMA TR-20 45-82-M00020_TR-21  -  TR-23 M03_72184098</t>
  </si>
  <si>
    <t>30.03.2021 10:09:58</t>
  </si>
  <si>
    <t>30.03.2021 11:27:20</t>
  </si>
  <si>
    <t>KUŞÇULAR TR-11(KASABA EVLERİ) 35-19-M00264_YASEMİN DM M01_72144673</t>
  </si>
  <si>
    <t>30.03.2021 10:10:23</t>
  </si>
  <si>
    <t>30.03.2021 19:32:44</t>
  </si>
  <si>
    <t>YENİ ŞAKRAN TR-19 35-17-M00216_C_65451228_65451228</t>
  </si>
  <si>
    <t>30.03.2021 10:13:00</t>
  </si>
  <si>
    <t>30.03.2021 10:29:07</t>
  </si>
  <si>
    <t>30.03.2021 15:10:49</t>
  </si>
  <si>
    <t>30.03.2021 10:13:47</t>
  </si>
  <si>
    <t>30.03.2021 17:27:51</t>
  </si>
  <si>
    <t>MUSTAFA YILMAZ ÖZEL TR 35-15-L00658Ö_35-15-L00658Ö_2357647</t>
  </si>
  <si>
    <t>30.03.2021 10:13:51</t>
  </si>
  <si>
    <t>30.03.2021 18:01:43</t>
  </si>
  <si>
    <t>PAYAMLI M-32 35-25-M00176_956636988_956636988</t>
  </si>
  <si>
    <t>30.03.2021 10:14:53</t>
  </si>
  <si>
    <t>30.03.2021 12:13:58</t>
  </si>
  <si>
    <t>K-855 35-01-K00855_D_56377168_56377168</t>
  </si>
  <si>
    <t>30.03.2021 10:18:18</t>
  </si>
  <si>
    <t>30.03.2021 12:43:31</t>
  </si>
  <si>
    <t>30.03.2021 10:19:48</t>
  </si>
  <si>
    <t>30.03.2021 10:53:47</t>
  </si>
  <si>
    <t>IŞIKLAR KÖK 45-73-M00467_HatBaşıAyırıcı_53139195 M08_53139195</t>
  </si>
  <si>
    <t>30.03.2021 10:22:18</t>
  </si>
  <si>
    <t>30.03.2021 12:42:58</t>
  </si>
  <si>
    <t>TR-44 (DM-5/TR-12) ALPKENT 35-26-M00044_E E04_57777666</t>
  </si>
  <si>
    <t>30.03.2021 10:22:38</t>
  </si>
  <si>
    <t>30.03.2021 14:14:24</t>
  </si>
  <si>
    <t>ÇOBANKÖY KÖK 35-29-L00066_HatBaşıAyırıcı_53138679 L05_53138679</t>
  </si>
  <si>
    <t>30.03.2021 10:23:23</t>
  </si>
  <si>
    <t>30.03.2021 15:18:32</t>
  </si>
  <si>
    <t>SALUR KÖK 45-75-M00062_OĞULDURUK M03_72037125</t>
  </si>
  <si>
    <t>30.03.2021 10:24:59</t>
  </si>
  <si>
    <t>30.03.2021 11:19:45</t>
  </si>
  <si>
    <t>K-3708 35-08-K03708_D_56370578_56370578</t>
  </si>
  <si>
    <t>30.03.2021 10:25:00</t>
  </si>
  <si>
    <t>30.03.2021 11:18:48</t>
  </si>
  <si>
    <t>K-434 35-02-K00434_G_56366347_56366347</t>
  </si>
  <si>
    <t>30.03.2021 10:28:56</t>
  </si>
  <si>
    <t>30.03.2021 11:44:51</t>
  </si>
  <si>
    <t>YAYLAYURT TR-2 35-30-M00686_955328870_955328870</t>
  </si>
  <si>
    <t>30.03.2021 10:33:31</t>
  </si>
  <si>
    <t>30.03.2021 12:21:54</t>
  </si>
  <si>
    <t>30.03.2021 10:34:28</t>
  </si>
  <si>
    <t>30.03.2021 18:13:54</t>
  </si>
  <si>
    <t>MENEMEN GÖRECE TR-3 35-28-M00505_953394832_953394832</t>
  </si>
  <si>
    <t>30.03.2021 10:39:25</t>
  </si>
  <si>
    <t>30.03.2021 12:19:41</t>
  </si>
  <si>
    <t>K-3649 35-02-K03649_B_56372254_56372254</t>
  </si>
  <si>
    <t>30.03.2021 10:40:16</t>
  </si>
  <si>
    <t>30.03.2021 12:36:05</t>
  </si>
  <si>
    <t>K-76 35-08-K00076_97642153_97642153</t>
  </si>
  <si>
    <t>30.03.2021 10:43:26</t>
  </si>
  <si>
    <t>30.03.2021 13:45:13</t>
  </si>
  <si>
    <t>L-224 SİBAM EVLERİ 35-18-L00224_964655646_964655646</t>
  </si>
  <si>
    <t>30.03.2021 10:46:41</t>
  </si>
  <si>
    <t>30.03.2021 13:43:38</t>
  </si>
  <si>
    <t>K-3193 35-03-K03193_97463769_97463769</t>
  </si>
  <si>
    <t>30.03.2021 10:51:00</t>
  </si>
  <si>
    <t>30.03.2021 12:30:59</t>
  </si>
  <si>
    <t>K-1858 35-09-K01858_97732095_97732095</t>
  </si>
  <si>
    <t>30.03.2021 10:56:00</t>
  </si>
  <si>
    <t>30.03.2021 17:23:04</t>
  </si>
  <si>
    <t>K-3228 35-01-K03228_911134452_911134452</t>
  </si>
  <si>
    <t>30.03.2021 10:56:38</t>
  </si>
  <si>
    <t>30.03.2021 13:09:21</t>
  </si>
  <si>
    <t>KOYUNDERE DM-2/11 35-28-M00739__72410750_72410750</t>
  </si>
  <si>
    <t>30.03.2021 10:59:00</t>
  </si>
  <si>
    <t>30.03.2021 11:09:53</t>
  </si>
  <si>
    <t>CENKYERİ TR-4 45-82-M00252_45-82-M00252_2370792</t>
  </si>
  <si>
    <t>30.03.2021 11:00:08</t>
  </si>
  <si>
    <t>30.03.2021 12:32:01</t>
  </si>
  <si>
    <t>TR-96 GÜVENDİK 35-19-L00096_956690304_956690304</t>
  </si>
  <si>
    <t>30.03.2021 11:01:19</t>
  </si>
  <si>
    <t>30.03.2021 12:51:54</t>
  </si>
  <si>
    <t>30.03.2021 11:02:00</t>
  </si>
  <si>
    <t>30.03.2021 12:48:28</t>
  </si>
  <si>
    <t>MURADİYE TR-5 (ESKİ MEZARLIK YANI) 45-71-M00204_DM-5 M03_75532429</t>
  </si>
  <si>
    <t>30.03.2021 11:03:08</t>
  </si>
  <si>
    <t>30.03.2021 12:58:00</t>
  </si>
  <si>
    <t>YENİFOÇA TR-37 35-23-M00037_950417322_950417322</t>
  </si>
  <si>
    <t>30.03.2021 11:04:04</t>
  </si>
  <si>
    <t>30.03.2021 12:20:15</t>
  </si>
  <si>
    <t>TR-106 35-26-M00106_956613899_956613899</t>
  </si>
  <si>
    <t>30.03.2021 11:05:51</t>
  </si>
  <si>
    <t>30.03.2021 12:32:56</t>
  </si>
  <si>
    <t>BERGAMA İM-1 35-16-A00001_ŞEHİR-1 L01_2325467</t>
  </si>
  <si>
    <t>30.03.2021 11:07:58</t>
  </si>
  <si>
    <t>30.03.2021 11:23:59</t>
  </si>
  <si>
    <t>TR-32 DEREKÖY 35-22-M00032_A_56371797_56371797</t>
  </si>
  <si>
    <t>30.03.2021 11:09:05</t>
  </si>
  <si>
    <t>30.03.2021 11:43:44</t>
  </si>
  <si>
    <t>M-1298 35-03-M01298_915101161_915101161</t>
  </si>
  <si>
    <t>30.03.2021 11:10:46</t>
  </si>
  <si>
    <t>30.03.2021 17:56:17</t>
  </si>
  <si>
    <t>30.03.2021 11:12:34</t>
  </si>
  <si>
    <t>30.03.2021 11:26:00</t>
  </si>
  <si>
    <t>TR-253 35-19-M00253_DIREK TIPI TRAFO HUCRESI H01_2042475</t>
  </si>
  <si>
    <t>30.03.2021 11:14:47</t>
  </si>
  <si>
    <t>30.03.2021 11:33:34</t>
  </si>
  <si>
    <t>CAFERBEY KÖK 45-78-L00231_HASALAN L02_2327775</t>
  </si>
  <si>
    <t>30.03.2021 11:16:37</t>
  </si>
  <si>
    <t>30.03.2021 12:04:11</t>
  </si>
  <si>
    <t>TR-2/29 45-83-L00029_TR-2/26 ABACILAR L04_61210105</t>
  </si>
  <si>
    <t>30.03.2021 11:17:19</t>
  </si>
  <si>
    <t>30.03.2021 12:01:43</t>
  </si>
  <si>
    <t>KUŞÇULAR TR-14 35-19-M00259_DIREK TIPI TRAFO HUCRESI H01_2035750</t>
  </si>
  <si>
    <t>30.03.2021 11:17:40</t>
  </si>
  <si>
    <t>30.03.2021 12:09:17</t>
  </si>
  <si>
    <t>TOKMAKLI KÖK 45-86-M00047_TOKMAKLI M05_72227683</t>
  </si>
  <si>
    <t>30.03.2021 11:17:58</t>
  </si>
  <si>
    <t>30.03.2021 11:18:28</t>
  </si>
  <si>
    <t>K-1997 35-01-K01997_DAĞITIM TRF K-1997 K03_2053202</t>
  </si>
  <si>
    <t>30.03.2021 11:18:00</t>
  </si>
  <si>
    <t>30.03.2021 11:41:23</t>
  </si>
  <si>
    <t>TARIMSAL SULAMA TR-46 45-85-L00152_45-85-L00152_2363136</t>
  </si>
  <si>
    <t>30.03.2021 11:19:58</t>
  </si>
  <si>
    <t>30.03.2021 14:18:45</t>
  </si>
  <si>
    <t>GÖKKAYA TR-2 45-84-L00019_955182617_955182617</t>
  </si>
  <si>
    <t>30.03.2021 11:27:41</t>
  </si>
  <si>
    <t>30.03.2021 12:18:28</t>
  </si>
  <si>
    <t>KAYAKÖY TR-2 35-15-L00522_950387861_950387861</t>
  </si>
  <si>
    <t>30.03.2021 11:28:49</t>
  </si>
  <si>
    <t>30.03.2021 12:56:58</t>
  </si>
  <si>
    <t>M-1345 35-09-M01345_HatBaşıAyırıcı_53133905 M02_53133905</t>
  </si>
  <si>
    <t>30.03.2021 11:36:09</t>
  </si>
  <si>
    <t>30.03.2021 13:34:18</t>
  </si>
  <si>
    <t>TR-2/4 45-83-L00004_48078023_56386842_56386842</t>
  </si>
  <si>
    <t>30.03.2021 11:45:40</t>
  </si>
  <si>
    <t>30.03.2021 14:03:04</t>
  </si>
  <si>
    <t>M-251 35-09-M00251_M-252 M03_47547384</t>
  </si>
  <si>
    <t>30.03.2021 11:49:28</t>
  </si>
  <si>
    <t>30.03.2021 12:40:25</t>
  </si>
  <si>
    <t>KUŞÇULAR TR-5 35-19-M00217_Ayırıcı H01_2057928</t>
  </si>
  <si>
    <t>30.03.2021 11:53:00</t>
  </si>
  <si>
    <t>30.03.2021 12:06:00</t>
  </si>
  <si>
    <t>30.03.2021 11:58:12</t>
  </si>
  <si>
    <t>30.03.2021 13:49:21</t>
  </si>
  <si>
    <t>MENEMEN GÖRECE TR-3 35-28-M00505_A_56358197_56358197</t>
  </si>
  <si>
    <t>30.03.2021 11:59:00</t>
  </si>
  <si>
    <t>30.03.2021 12:23:22</t>
  </si>
  <si>
    <t>TR-6 35-16-L00006_953334098_953334098</t>
  </si>
  <si>
    <t>30.03.2021 11:59:10</t>
  </si>
  <si>
    <t>30.03.2021 14:44:37</t>
  </si>
  <si>
    <t>SOMA TR-8/1 45-82-M00085_DAĞITIM TRAFOSU M03_72185516</t>
  </si>
  <si>
    <t>30.03.2021 12:02:08</t>
  </si>
  <si>
    <t>30.03.2021 12:39:57</t>
  </si>
  <si>
    <t>M-2561 35-02-M02561_A_56381903_56381903</t>
  </si>
  <si>
    <t>30.03.2021 12:04:49</t>
  </si>
  <si>
    <t>30.03.2021 15:50:59</t>
  </si>
  <si>
    <t>30.03.2021 12:07:04</t>
  </si>
  <si>
    <t>30.03.2021 14:21:01</t>
  </si>
  <si>
    <t>TURGUTALP TR-4/5 45-82-M00067_B_56389358_56389358</t>
  </si>
  <si>
    <t>30.03.2021 12:14:51</t>
  </si>
  <si>
    <t>30.03.2021 13:20:33</t>
  </si>
  <si>
    <t>30.03.2021 12:26:46</t>
  </si>
  <si>
    <t>30.03.2021 14:15:21</t>
  </si>
  <si>
    <t>30.03.2021 12:27:28</t>
  </si>
  <si>
    <t>30.03.2021 17:36:20</t>
  </si>
  <si>
    <t>L-211 35-18-L00211_950452658_950452658</t>
  </si>
  <si>
    <t>30.03.2021 12:29:55</t>
  </si>
  <si>
    <t>30.03.2021 21:18:31</t>
  </si>
  <si>
    <t>M-1131 35-02-M01131_910240262_910240262</t>
  </si>
  <si>
    <t>30.03.2021 12:30:03</t>
  </si>
  <si>
    <t>30.03.2021 19:46:08</t>
  </si>
  <si>
    <t>İTOB DM 35-22-M00089_ARITMA M05_2327863</t>
  </si>
  <si>
    <t>30.03.2021 12:31:39</t>
  </si>
  <si>
    <t>30.03.2021 13:02:59</t>
  </si>
  <si>
    <t>KEMALPAŞA TM 35-27-A00002_ARMUTLU-2 M01_2319665</t>
  </si>
  <si>
    <t>30.03.2021 12:34:49</t>
  </si>
  <si>
    <t>30.03.2021 14:01:00</t>
  </si>
  <si>
    <t>K-634 35-03-K00634_E_56378984_56378984</t>
  </si>
  <si>
    <t>30.03.2021 12:43:39</t>
  </si>
  <si>
    <t>30.03.2021 16:43:40</t>
  </si>
  <si>
    <t>K-870 35-02-K00870_B_56384051_56384051</t>
  </si>
  <si>
    <t>30.03.2021 12:44:40</t>
  </si>
  <si>
    <t>30.03.2021 14:44:42</t>
  </si>
  <si>
    <t>K-1858 35-09-K01858_97671136_97671136</t>
  </si>
  <si>
    <t>30.03.2021 12:45:00</t>
  </si>
  <si>
    <t>30.03.2021 13:38:18</t>
  </si>
  <si>
    <t>EMİRALEM TR-7 35-28-M00225_C_56365814_56365814</t>
  </si>
  <si>
    <t>30.03.2021 12:51:53</t>
  </si>
  <si>
    <t>30.03.2021 14:17:30</t>
  </si>
  <si>
    <t>TR-52 35-19-L00052_956662817_956662817</t>
  </si>
  <si>
    <t>30.03.2021 12:52:00</t>
  </si>
  <si>
    <t>30.03.2021 13:35:07</t>
  </si>
  <si>
    <t>TR-118 EMEK SANAYİ-1 35-26-L00040_956600743_956600743</t>
  </si>
  <si>
    <t>30.03.2021 12:54:24</t>
  </si>
  <si>
    <t>30.03.2021 14:08:13</t>
  </si>
  <si>
    <t>L-108 GÖDENCE 35-14-L00108_956640844_956640844</t>
  </si>
  <si>
    <t>30.03.2021 12:58:33</t>
  </si>
  <si>
    <t>30.03.2021 15:20:53</t>
  </si>
  <si>
    <t>TR-97 45-78-L00097_TR-98-99 ÇIKIŞI L04_61302066</t>
  </si>
  <si>
    <t>30.03.2021 13:01:59</t>
  </si>
  <si>
    <t>30.03.2021 13:27:39</t>
  </si>
  <si>
    <t>GÜLBAHÇE TR-8 35-19-L00268_956689861_956689861</t>
  </si>
  <si>
    <t>30.03.2021 13:03:38</t>
  </si>
  <si>
    <t>30.03.2021 15:26:25</t>
  </si>
  <si>
    <t>DAMLACIK TR 1 35-27-M00346_914524526_914524526</t>
  </si>
  <si>
    <t>30.03.2021 13:04:28</t>
  </si>
  <si>
    <t>30.03.2021 15:03:17</t>
  </si>
  <si>
    <t>30.03.2021 13:05:04</t>
  </si>
  <si>
    <t>30.03.2021 18:06:03</t>
  </si>
  <si>
    <t>K-1482 35-04-K01482_99352931_99352931</t>
  </si>
  <si>
    <t>30.03.2021 13:08:00</t>
  </si>
  <si>
    <t>30.03.2021 14:23:46</t>
  </si>
  <si>
    <t>SAÇLI TR-3 35-31-L00156_956590314_956590314</t>
  </si>
  <si>
    <t>30.03.2021 13:11:00</t>
  </si>
  <si>
    <t>30.03.2021 15:00:08</t>
  </si>
  <si>
    <t>30.03.2021 13:13:00</t>
  </si>
  <si>
    <t>30.03.2021 14:41:50</t>
  </si>
  <si>
    <t>TR-87 35-17-M00087__56393137_56393137</t>
  </si>
  <si>
    <t>30.03.2021 13:15:00</t>
  </si>
  <si>
    <t>30.03.2021 14:26:55</t>
  </si>
  <si>
    <t>TR-40 35-17-M00040__56390052_56390052</t>
  </si>
  <si>
    <t>30.03.2021 13:16:00</t>
  </si>
  <si>
    <t>30.03.2021 14:32:31</t>
  </si>
  <si>
    <t>SELÇİKLİ OVA MAH.TR-2 45-72-L00157_B_56392894_56392894</t>
  </si>
  <si>
    <t>30.03.2021 13:18:14</t>
  </si>
  <si>
    <t>30.03.2021 19:35:43</t>
  </si>
  <si>
    <t>BAĞLICA KÖK 45-79-M00248_SUBAŞI M05_72036939</t>
  </si>
  <si>
    <t>30.03.2021 13:20:30</t>
  </si>
  <si>
    <t>30.03.2021 15:48:45</t>
  </si>
  <si>
    <t>IŞIKLAR TM 35-02-A00006_ESHOT-2 M49_2309160</t>
  </si>
  <si>
    <t>30.03.2021 13:22:45</t>
  </si>
  <si>
    <t>30.03.2021 19:24:00</t>
  </si>
  <si>
    <t>ESKİ GÖCÜK MAH.TR 1 45-74-M00175_B_56352224_56352224</t>
  </si>
  <si>
    <t>30.03.2021 13:23:03</t>
  </si>
  <si>
    <t>30.03.2021 14:17:58</t>
  </si>
  <si>
    <t>ALAÇATI TM 35-18-A00005_ÇİFTLİK M22_2308554</t>
  </si>
  <si>
    <t>30.03.2021 13:24:08</t>
  </si>
  <si>
    <t>30.03.2021 13:54:00</t>
  </si>
  <si>
    <t>M-893Ö 35-02-M00893Ö_ M03_2309478</t>
  </si>
  <si>
    <t>30.03.2021 13:24:13</t>
  </si>
  <si>
    <t>30.03.2021 17:48:30</t>
  </si>
  <si>
    <t>MORDOĞAN TR-2 35-21-L00140_953366013_953366013</t>
  </si>
  <si>
    <t>30.03.2021 13:29:25</t>
  </si>
  <si>
    <t>30.03.2021 17:31:37</t>
  </si>
  <si>
    <t>DURASILLI TR-22 45-78-M01136_953262356_953262356</t>
  </si>
  <si>
    <t>30.03.2021 13:32:31</t>
  </si>
  <si>
    <t>30.03.2021 14:54:56</t>
  </si>
  <si>
    <t>DM-2/TR-10 35-13-L00051_DAĞITIM TRAFO DM-2/TR-10 L03_74769154</t>
  </si>
  <si>
    <t>30.03.2021 13:35:15</t>
  </si>
  <si>
    <t>30.03.2021 13:51:53</t>
  </si>
  <si>
    <t>30.03.2021 13:36:48</t>
  </si>
  <si>
    <t>30.03.2021 14:11:00</t>
  </si>
  <si>
    <t>CENKYERİ TR-6 45-82-M00254_DIREK TIPI TRAFO HUCRESI H01_2079309</t>
  </si>
  <si>
    <t>30.03.2021 13:47:08</t>
  </si>
  <si>
    <t>30.03.2021 15:48:40</t>
  </si>
  <si>
    <t>TR-19 35-30-L00019_D_56362691_56362691</t>
  </si>
  <si>
    <t>30.03.2021 13:47:25</t>
  </si>
  <si>
    <t>30.03.2021 20:27:11</t>
  </si>
  <si>
    <t>KARAKUYU KÖK 35-22-M00091_NOHUT GÖLÜ(KÖY SULAMA) M01_72111629</t>
  </si>
  <si>
    <t>30.03.2021 13:49:00</t>
  </si>
  <si>
    <t>30.03.2021 14:35:46</t>
  </si>
  <si>
    <t>M-1283 35-02-M01283_A_56366200_56366200</t>
  </si>
  <si>
    <t>30.03.2021 13:49:18</t>
  </si>
  <si>
    <t>30.03.2021 15:45:24</t>
  </si>
  <si>
    <t>TR-338 35-19-L00372_956683635_956683635</t>
  </si>
  <si>
    <t>30.03.2021 13:59:58</t>
  </si>
  <si>
    <t>30.03.2021 19:03:29</t>
  </si>
  <si>
    <t>K-15 35-02-K00015_912664751_912664751</t>
  </si>
  <si>
    <t>30.03.2021 14:00:04</t>
  </si>
  <si>
    <t>30.03.2021 21:14:23</t>
  </si>
  <si>
    <t>TR-142 35-26-M00142_7036795_56359755_56359755</t>
  </si>
  <si>
    <t>30.03.2021 14:00:36</t>
  </si>
  <si>
    <t>30.03.2021 15:48:20</t>
  </si>
  <si>
    <t>TR-81 35-19-L00081_956700590_956700590</t>
  </si>
  <si>
    <t>30.03.2021 14:00:59</t>
  </si>
  <si>
    <t>30.03.2021 17:32:45</t>
  </si>
  <si>
    <t>K-779 35-07-K00779_A_56376974_56376974</t>
  </si>
  <si>
    <t>30.03.2021 14:02:43</t>
  </si>
  <si>
    <t>30.03.2021 17:02:34</t>
  </si>
  <si>
    <t>KAZANLI TR-1 35-15-L00964_950379393_950379393</t>
  </si>
  <si>
    <t>30.03.2021 14:07:01</t>
  </si>
  <si>
    <t>30.03.2021 23:49:07</t>
  </si>
  <si>
    <t>MENEMEN TR-40 35-28-L00040_953374804_953374804</t>
  </si>
  <si>
    <t>30.03.2021 14:07:03</t>
  </si>
  <si>
    <t>30.03.2021 17:29:15</t>
  </si>
  <si>
    <t>K-4548 35-03-K04548_B_56367346_56367346</t>
  </si>
  <si>
    <t>30.03.2021 14:08:00</t>
  </si>
  <si>
    <t>30.03.2021 14:41:25</t>
  </si>
  <si>
    <t>DAYIOĞLU TR-1 45-72-L00339_956510151_956510151</t>
  </si>
  <si>
    <t>30.03.2021 14:11:04</t>
  </si>
  <si>
    <t>30.03.2021 18:02:52</t>
  </si>
  <si>
    <t>30.03.2021 14:27:59</t>
  </si>
  <si>
    <t>30.03.2021 16:13:02</t>
  </si>
  <si>
    <t>L-246 35-18-L00246_950441167_950441167</t>
  </si>
  <si>
    <t>30.03.2021 17:08:58</t>
  </si>
  <si>
    <t>K-1482 35-04-K01482_913874745_913874745</t>
  </si>
  <si>
    <t>30.03.2021 14:36:23</t>
  </si>
  <si>
    <t>30.03.2021 15:29:25</t>
  </si>
  <si>
    <t>TR-68 H.İBRAHİM ÇAYLIOĞLU 35-15-L00068_950399025_950399025</t>
  </si>
  <si>
    <t>30.03.2021 14:48:56</t>
  </si>
  <si>
    <t>30.03.2021 19:19:48</t>
  </si>
  <si>
    <t>30.03.2021 14:51:31</t>
  </si>
  <si>
    <t>30.03.2021 16:43:27</t>
  </si>
  <si>
    <t>30.03.2021 14:56:00</t>
  </si>
  <si>
    <t>30.03.2021 20:33:02</t>
  </si>
  <si>
    <t>HECİZ TR-1 45-82-L00012_945546624_945546624</t>
  </si>
  <si>
    <t>30.03.2021 15:02:22</t>
  </si>
  <si>
    <t>30.03.2021 19:52:31</t>
  </si>
  <si>
    <t>K-1465 35-03-K01465_910654171_910654171</t>
  </si>
  <si>
    <t>30.03.2021 15:03:24</t>
  </si>
  <si>
    <t>30.03.2021 18:54:08</t>
  </si>
  <si>
    <t>SELİMİYE TR-1 45-79-M00315_95000487153_95000487153</t>
  </si>
  <si>
    <t>30.03.2021 15:03:29</t>
  </si>
  <si>
    <t>30.03.2021 17:06:28</t>
  </si>
  <si>
    <t>30.03.2021 15:11:17</t>
  </si>
  <si>
    <t>30.03.2021 17:33:52</t>
  </si>
  <si>
    <t>TR-4 35-16-L00004_953334250_953334250</t>
  </si>
  <si>
    <t>30.03.2021 15:18:00</t>
  </si>
  <si>
    <t>30.03.2021 16:17:27</t>
  </si>
  <si>
    <t>K-503 35-02-K00503_D_56379737_56379737</t>
  </si>
  <si>
    <t>30.03.2021 15:31:13</t>
  </si>
  <si>
    <t>30.03.2021 17:05:26</t>
  </si>
  <si>
    <t>TR-158 45-78-L00185_45-78-L00185_2376997</t>
  </si>
  <si>
    <t>30.03.2021 15:34:11</t>
  </si>
  <si>
    <t>30.03.2021 16:16:42</t>
  </si>
  <si>
    <t>30.03.2021 15:44:21</t>
  </si>
  <si>
    <t>30.03.2021 16:49:25</t>
  </si>
  <si>
    <t>KARABURÇ KÖK 35-31-L00253_SARIKAYA L02_2113672</t>
  </si>
  <si>
    <t>30.03.2021 15:47:09</t>
  </si>
  <si>
    <t>30.03.2021 15:47:29</t>
  </si>
  <si>
    <t>M-2114 35-03-M02114_910198882_910198882</t>
  </si>
  <si>
    <t>30.03.2021 15:49:27</t>
  </si>
  <si>
    <t>30.03.2021 19:30:25</t>
  </si>
  <si>
    <t>YILMAZ TR-11 45-78-L00211__56389108_56389108</t>
  </si>
  <si>
    <t>30.03.2021 15:51:24</t>
  </si>
  <si>
    <t>30.03.2021 16:52:28</t>
  </si>
  <si>
    <t>UZUNKÖY TR-3 35-31-L00145_35-31-L00145_2364099</t>
  </si>
  <si>
    <t>30.03.2021 15:51:49</t>
  </si>
  <si>
    <t>30.03.2021 17:40:09</t>
  </si>
  <si>
    <t>KARAKUYU TR-3 35-26-M00440_956633361_956633361</t>
  </si>
  <si>
    <t>30.03.2021 15:52:18</t>
  </si>
  <si>
    <t>30.03.2021 21:07:56</t>
  </si>
  <si>
    <t>30.03.2021 15:52:29</t>
  </si>
  <si>
    <t>30.03.2021 15:53:00</t>
  </si>
  <si>
    <t>_915048604_915048604</t>
  </si>
  <si>
    <t>30.03.2021 15:54:42</t>
  </si>
  <si>
    <t>30.03.2021 20:03:22</t>
  </si>
  <si>
    <t>30.03.2021 15:57:59</t>
  </si>
  <si>
    <t>30.03.2021 15:58:29</t>
  </si>
  <si>
    <t>KAYAKÖY DM 35-15-L00866_İLKKURŞUN L05_72307055</t>
  </si>
  <si>
    <t>30.03.2021 15:58:59</t>
  </si>
  <si>
    <t>30.03.2021 16:56:43</t>
  </si>
  <si>
    <t>KAYMAKÇI TR-6 35-15-M00407_35-15-M00407_65838117</t>
  </si>
  <si>
    <t>30.03.2021 16:03:17</t>
  </si>
  <si>
    <t>30.03.2021 17:26:14</t>
  </si>
  <si>
    <t>K-2342 35-03-K02342_C_56369849_56369849</t>
  </si>
  <si>
    <t>30.03.2021 16:05:34</t>
  </si>
  <si>
    <t>30.03.2021 18:57:16</t>
  </si>
  <si>
    <t>AYDINLAR TR-1 45-80-M00165_A_56392546_56392546</t>
  </si>
  <si>
    <t>30.03.2021 16:13:00</t>
  </si>
  <si>
    <t>30.03.2021 17:58:51</t>
  </si>
  <si>
    <t>TR-45 35-16-L00045_953334432_953334432</t>
  </si>
  <si>
    <t>30.03.2021 16:15:06</t>
  </si>
  <si>
    <t>30.03.2021 17:33:15</t>
  </si>
  <si>
    <t>30.03.2021 16:16:45</t>
  </si>
  <si>
    <t>30.03.2021 16:32:29</t>
  </si>
  <si>
    <t>L-139 35-18-L00139_12292700_56372533_56372533</t>
  </si>
  <si>
    <t>30.03.2021 16:20:50</t>
  </si>
  <si>
    <t>30.03.2021 18:13:11</t>
  </si>
  <si>
    <t>BADEMALAN TR-1 35-24-M00097_955223050_955223050</t>
  </si>
  <si>
    <t>30.03.2021 16:22:59</t>
  </si>
  <si>
    <t>30.03.2021 19:35:59</t>
  </si>
  <si>
    <t>DEREBEBEKLER TR-1 35-15-L00481_A_56379917_56379917</t>
  </si>
  <si>
    <t>30.03.2021 16:23:53</t>
  </si>
  <si>
    <t>31.03.2021 04:34:35</t>
  </si>
  <si>
    <t>K-4352 GEÇİT 35-03-K04352_K-3123 K02_66733406</t>
  </si>
  <si>
    <t>30.03.2021 16:29:00</t>
  </si>
  <si>
    <t>30.03.2021 19:22:04</t>
  </si>
  <si>
    <t>DM-21/18A 45-71-M00476_953193245_953193245</t>
  </si>
  <si>
    <t>30.03.2021 16:32:59</t>
  </si>
  <si>
    <t>30.03.2021 18:25:07</t>
  </si>
  <si>
    <t>TR-153 (DM-2/43) 35-16-L00153_TR-108 L01_60225154</t>
  </si>
  <si>
    <t>30.03.2021 16:33:00</t>
  </si>
  <si>
    <t>30.03.2021 17:48:11</t>
  </si>
  <si>
    <t>TR-291 ÇAMLIÇAY 35-19-L00347_35-19-L00347_49536951</t>
  </si>
  <si>
    <t>30.03.2021 16:41:34</t>
  </si>
  <si>
    <t>30.03.2021 20:25:48</t>
  </si>
  <si>
    <t>ÖDEMİŞ İM 35-15-A00001_BOZDAĞ L26_2062531</t>
  </si>
  <si>
    <t>30.03.2021 16:50:39</t>
  </si>
  <si>
    <t>30.03.2021 16:51:29</t>
  </si>
  <si>
    <t>L-97 35-18-L00097_950440027_950440027</t>
  </si>
  <si>
    <t>30.03.2021 16:52:00</t>
  </si>
  <si>
    <t>30.03.2021 19:31:48</t>
  </si>
  <si>
    <t>DEMİRCİLİ DM 35-15-L00895_BENZİNLİK L06_2115259</t>
  </si>
  <si>
    <t>30.03.2021 17:01:39</t>
  </si>
  <si>
    <t>30.03.2021 20:13:00</t>
  </si>
  <si>
    <t>30.03.2021 17:02:15</t>
  </si>
  <si>
    <t>30.03.2021 22:18:00</t>
  </si>
  <si>
    <t>HACIHASAN KÖYÜ TR-2 35-15-L00272_35-15-L00272_2358217</t>
  </si>
  <si>
    <t>30.03.2021 17:02:32</t>
  </si>
  <si>
    <t>30.03.2021 21:22:19</t>
  </si>
  <si>
    <t>30.03.2021 17:02:45</t>
  </si>
  <si>
    <t>30.03.2021 17:22:26</t>
  </si>
  <si>
    <t>30.03.2021 17:04:08</t>
  </si>
  <si>
    <t>30.03.2021 18:16:56</t>
  </si>
  <si>
    <t>30.03.2021 17:04:40</t>
  </si>
  <si>
    <t>30.03.2021 20:17:56</t>
  </si>
  <si>
    <t>BIÇAKÇI OVACIK TR-5 35-15-L00084_35-15-L00084_2364724</t>
  </si>
  <si>
    <t>30.03.2021 17:14:23</t>
  </si>
  <si>
    <t>31.03.2021 02:54:15</t>
  </si>
  <si>
    <t>30.03.2021 17:16:24</t>
  </si>
  <si>
    <t>30.03.2021 17:30:49</t>
  </si>
  <si>
    <t>GÖKÇEALAN TR6 35-13-L00398_95000662213_95000662213</t>
  </si>
  <si>
    <t>30.03.2021 17:26:48</t>
  </si>
  <si>
    <t>30.03.2021 18:31:57</t>
  </si>
  <si>
    <t>BELEN TR-1 35-28-M00205_953381671_953381671</t>
  </si>
  <si>
    <t>30.03.2021 17:37:39</t>
  </si>
  <si>
    <t>30.03.2021 18:56:07</t>
  </si>
  <si>
    <t>30.03.2021 17:40:19</t>
  </si>
  <si>
    <t>30.03.2021 18:33:45</t>
  </si>
  <si>
    <t>K-4709 35-04-K04709_35-04-K04709_2356662</t>
  </si>
  <si>
    <t>30.03.2021 17:40:45</t>
  </si>
  <si>
    <t>30.03.2021 18:06:36</t>
  </si>
  <si>
    <t>M-627 35-09-M00627_C_56372687_56372687</t>
  </si>
  <si>
    <t>30.03.2021 17:43:01</t>
  </si>
  <si>
    <t>30.03.2021 18:58:55</t>
  </si>
  <si>
    <t>K-4558 35-02-K04558_912971504_912971504</t>
  </si>
  <si>
    <t>30.03.2021 17:43:51</t>
  </si>
  <si>
    <t>30.03.2021 19:11:04</t>
  </si>
  <si>
    <t>SANAYİ TR-4 35-14-M00307_956642528_956642528</t>
  </si>
  <si>
    <t>30.03.2021 17:45:27</t>
  </si>
  <si>
    <t>30.03.2021 22:08:37</t>
  </si>
  <si>
    <t>SEYİTOBA TR-1 45-80-L00177_956535116_956535116</t>
  </si>
  <si>
    <t>30.03.2021 17:45:34</t>
  </si>
  <si>
    <t>30.03.2021 20:23:56</t>
  </si>
  <si>
    <t>OVACIK TR-1 35-31-L00151_47821995_56352577_56352577</t>
  </si>
  <si>
    <t>30.03.2021 17:48:21</t>
  </si>
  <si>
    <t>30.03.2021 18:56:14</t>
  </si>
  <si>
    <t>M-3439(YATIRIM REZERVE) 35-03-M03439_F f5_5800011</t>
  </si>
  <si>
    <t>30.03.2021 17:51:24</t>
  </si>
  <si>
    <t>30.03.2021 19:22:23</t>
  </si>
  <si>
    <t>30.03.2021 18:02:09</t>
  </si>
  <si>
    <t>30.03.2021 18:19:44</t>
  </si>
  <si>
    <t>TR-1/53 45-72-M00053_B_56407242_56407242</t>
  </si>
  <si>
    <t>30.03.2021 18:03:43</t>
  </si>
  <si>
    <t>30.03.2021 18:55:52</t>
  </si>
  <si>
    <t>30.03.2021 18:09:34</t>
  </si>
  <si>
    <t>30.03.2021 19:25:50</t>
  </si>
  <si>
    <t>K-2732 35-04-K02732_35-04-K02732_2373917</t>
  </si>
  <si>
    <t>30.03.2021 18:24:18</t>
  </si>
  <si>
    <t>30.03.2021 18:42:45</t>
  </si>
  <si>
    <t>30.03.2021 18:30:45</t>
  </si>
  <si>
    <t>30.03.2021 19:31:43</t>
  </si>
  <si>
    <t>30.03.2021 18:33:59</t>
  </si>
  <si>
    <t>30.03.2021 19:35:27</t>
  </si>
  <si>
    <t>30.03.2021 18:34:12</t>
  </si>
  <si>
    <t>30.03.2021 18:39:25</t>
  </si>
  <si>
    <t>OVAKENT İM 35-15-A00003_MESCİTLİ L08_2308379</t>
  </si>
  <si>
    <t>30.03.2021 18:39:12</t>
  </si>
  <si>
    <t>30.03.2021 19:58:00</t>
  </si>
  <si>
    <t>30.03.2021 18:40:27</t>
  </si>
  <si>
    <t>30.03.2021 20:12:35</t>
  </si>
  <si>
    <t>KILCANLAR DEBELEK TR-1 45-75-M00129_A_56394106_56394106</t>
  </si>
  <si>
    <t>30.03.2021 18:45:10</t>
  </si>
  <si>
    <t>30.03.2021 19:40:56</t>
  </si>
  <si>
    <t>30.03.2021 18:47:06</t>
  </si>
  <si>
    <t>30.03.2021 21:17:00</t>
  </si>
  <si>
    <t>30.03.2021 18:49:39</t>
  </si>
  <si>
    <t>30.03.2021 19:19:19</t>
  </si>
  <si>
    <t>30.03.2021 18:59:36</t>
  </si>
  <si>
    <t>30.03.2021 21:17:14</t>
  </si>
  <si>
    <t>L-215 35-18-L00215_950465382_950465382</t>
  </si>
  <si>
    <t>30.03.2021 18:59:56</t>
  </si>
  <si>
    <t>30.03.2021 21:11:05</t>
  </si>
  <si>
    <t>ABDULLAH ERGÜN VE ARK 35-24-M00215_DIREK TIPI TRAFO HUCRESI H01_2042650</t>
  </si>
  <si>
    <t>30.03.2021 19:00:33</t>
  </si>
  <si>
    <t>30.03.2021 21:26:49</t>
  </si>
  <si>
    <t>ASARLIK TR-15 35-28-M00187_953369625_953369625</t>
  </si>
  <si>
    <t>30.03.2021 19:07:15</t>
  </si>
  <si>
    <t>31.03.2021 11:51:39</t>
  </si>
  <si>
    <t>KARA KIZLAR TR-2 35-26-M00510_10565837_56358218_56358218</t>
  </si>
  <si>
    <t>30.03.2021 19:09:28</t>
  </si>
  <si>
    <t>30.03.2021 22:26:42</t>
  </si>
  <si>
    <t>DELİÖMER TR-1 35-22-M00280_955261254_955261254</t>
  </si>
  <si>
    <t>30.03.2021 19:11:14</t>
  </si>
  <si>
    <t>30.03.2021 20:50:12</t>
  </si>
  <si>
    <t>K-2664 35-02-K02664_910401665_910401665</t>
  </si>
  <si>
    <t>30.03.2021 19:13:24</t>
  </si>
  <si>
    <t>30.03.2021 20:24:00</t>
  </si>
  <si>
    <t>_955254739_955254739</t>
  </si>
  <si>
    <t>30.03.2021 19:13:29</t>
  </si>
  <si>
    <t>30.03.2021 20:09:02</t>
  </si>
  <si>
    <t>K-2316 35-04-K02316_TRAFO K03_2307913</t>
  </si>
  <si>
    <t>30.03.2021 19:19:56</t>
  </si>
  <si>
    <t>30.03.2021 21:44:55</t>
  </si>
  <si>
    <t>30.03.2021 19:20:17</t>
  </si>
  <si>
    <t>30.03.2021 20:06:58</t>
  </si>
  <si>
    <t>GÜLENYAKA TURCUK TR-1 45-73-M00517_45-73-M00517_2353255</t>
  </si>
  <si>
    <t>30.03.2021 19:22:24</t>
  </si>
  <si>
    <t>30.03.2021 20:48:22</t>
  </si>
  <si>
    <t>L-200 35-18-L00200_D D03_50105196</t>
  </si>
  <si>
    <t>AG Box / Sdk Giriş Faz Sigorta Atığı</t>
  </si>
  <si>
    <t>30.03.2021 19:29:03</t>
  </si>
  <si>
    <t>30.03.2021 21:23:45</t>
  </si>
  <si>
    <t>ÇENİKLER TR-1 35-20-L00260_955210190_955210190</t>
  </si>
  <si>
    <t>30.03.2021 19:29:28</t>
  </si>
  <si>
    <t>30.03.2021 21:49:44</t>
  </si>
  <si>
    <t>30.03.2021 19:39:49</t>
  </si>
  <si>
    <t>30.03.2021 20:23:35</t>
  </si>
  <si>
    <t>KUYUCAK TR-2 35-27-M00864_98783619_98783619</t>
  </si>
  <si>
    <t>30.03.2021 19:42:11</t>
  </si>
  <si>
    <t>30.03.2021 19:44:00</t>
  </si>
  <si>
    <t>30.03.2021 21:08:40</t>
  </si>
  <si>
    <t>K-3866 35-01-K03866_A a1_5896635</t>
  </si>
  <si>
    <t>30.03.2021 19:49:28</t>
  </si>
  <si>
    <t>30.03.2021 21:08:57</t>
  </si>
  <si>
    <t>30.03.2021 19:50:44</t>
  </si>
  <si>
    <t>30.03.2021 20:42:19</t>
  </si>
  <si>
    <t>KEMALİYE TR-6 45-73-M00154_945655839_945655839</t>
  </si>
  <si>
    <t>30.03.2021 19:50:49</t>
  </si>
  <si>
    <t>30.03.2021 20:59:46</t>
  </si>
  <si>
    <t>KARADOĞAN TR-1 35-15-L00469_95000599605_95000599605</t>
  </si>
  <si>
    <t>30.03.2021 19:51:21</t>
  </si>
  <si>
    <t>30.03.2021 21:35:47</t>
  </si>
  <si>
    <t>DM-25/16 45-71-M00392_953215946_953215946</t>
  </si>
  <si>
    <t>30.03.2021 19:57:56</t>
  </si>
  <si>
    <t>30.03.2021 21:11:52</t>
  </si>
  <si>
    <t>30.03.2021 20:12:36</t>
  </si>
  <si>
    <t>30.03.2021 21:34:46</t>
  </si>
  <si>
    <t>30.03.2021 20:15:03</t>
  </si>
  <si>
    <t>30.03.2021 21:41:38</t>
  </si>
  <si>
    <t>FOÇA TR-47 35-23-L00047_950414106_950414106</t>
  </si>
  <si>
    <t>30.03.2021 20:19:09</t>
  </si>
  <si>
    <t>30.03.2021 21:46:22</t>
  </si>
  <si>
    <t>BUCA TM 35-03-A00003_TR-B K20_2311284</t>
  </si>
  <si>
    <t>30.03.2021 20:21:39</t>
  </si>
  <si>
    <t>30.03.2021 21:07:00</t>
  </si>
  <si>
    <t>OVAKENT İM 35-15-A00003_OVAKENT L03_2308503</t>
  </si>
  <si>
    <t>30.03.2021 20:27:14</t>
  </si>
  <si>
    <t>30.03.2021 22:52:55</t>
  </si>
  <si>
    <t>M-2842 35-02-M02842_910052170_910052170</t>
  </si>
  <si>
    <t>30.03.2021 20:30:42</t>
  </si>
  <si>
    <t>30.03.2021 21:53:39</t>
  </si>
  <si>
    <t>ÇAMLICA TR-1 35-26-M00454_956622461_956622461</t>
  </si>
  <si>
    <t>30.03.2021 20:38:00</t>
  </si>
  <si>
    <t>30.03.2021 22:53:03</t>
  </si>
  <si>
    <t>ARIKBAŞI TR-1 35-20-L00218_95000148998_95000148998</t>
  </si>
  <si>
    <t>30.03.2021 21:40:47</t>
  </si>
  <si>
    <t>TR-121 ZEYTİNALANI 35-19-L00121_DIREK TIPI TRAFO HUCRESI H01_2057426</t>
  </si>
  <si>
    <t>30.03.2021 20:49:13</t>
  </si>
  <si>
    <t>30.03.2021 22:19:41</t>
  </si>
  <si>
    <t>GENCERLER TR-7 35-20-L00044_955215034_955215034</t>
  </si>
  <si>
    <t>30.03.2021 20:54:44</t>
  </si>
  <si>
    <t>30.03.2021 23:19:11</t>
  </si>
  <si>
    <t>M-3122 35-10-M03122_912656845_912656845</t>
  </si>
  <si>
    <t>30.03.2021 20:55:06</t>
  </si>
  <si>
    <t>30.03.2021 22:26:19</t>
  </si>
  <si>
    <t>ALAŞEHİR TR-6 45-73-M00006_945673498_945673498</t>
  </si>
  <si>
    <t>30.03.2021 20:58:09</t>
  </si>
  <si>
    <t>30.03.2021 22:01:18</t>
  </si>
  <si>
    <t>30.03.2021 21:03:38</t>
  </si>
  <si>
    <t>30.03.2021 21:44:43</t>
  </si>
  <si>
    <t>30.03.2021 21:07:02</t>
  </si>
  <si>
    <t>30.03.2021 21:59:44</t>
  </si>
  <si>
    <t>BUCA TM 35-03-A00003_Buca-16 K16_2311893</t>
  </si>
  <si>
    <t>30.03.2021 21:07:03</t>
  </si>
  <si>
    <t>30.03.2021 21:32:26</t>
  </si>
  <si>
    <t>AYVACIK TR-1 45-83-L00298_45-83-L00298_2375365</t>
  </si>
  <si>
    <t>30.03.2021 21:14:09</t>
  </si>
  <si>
    <t>30.03.2021 22:11:04</t>
  </si>
  <si>
    <t>M-2356 35-01-M02356_910458236_910458236</t>
  </si>
  <si>
    <t>30.03.2021 21:15:30</t>
  </si>
  <si>
    <t>30.03.2021 21:43:34</t>
  </si>
  <si>
    <t>L-245 35-18-L00245_949171387_949171387</t>
  </si>
  <si>
    <t>30.03.2021 21:17:37</t>
  </si>
  <si>
    <t>31.03.2021 00:10:14</t>
  </si>
  <si>
    <t>30.03.2021 21:26:35</t>
  </si>
  <si>
    <t>30.03.2021 23:36:39</t>
  </si>
  <si>
    <t>TEKELİ TR-2 35-22-M00232_955254424_955254424</t>
  </si>
  <si>
    <t>30.03.2021 21:40:41</t>
  </si>
  <si>
    <t>30.03.2021 23:44:58</t>
  </si>
  <si>
    <t>30.03.2021 21:49:59</t>
  </si>
  <si>
    <t>30.03.2021 23:02:51</t>
  </si>
  <si>
    <t>BURUNCUK TR-2 35-28-M00776_B_60984470_60984470</t>
  </si>
  <si>
    <t>30.03.2021 21:50:33</t>
  </si>
  <si>
    <t>30.03.2021 23:13:31</t>
  </si>
  <si>
    <t>DEĞİRMENDERE TR-7 35-22-M00199_955264457_955264457</t>
  </si>
  <si>
    <t>30.03.2021 21:54:46</t>
  </si>
  <si>
    <t>31.03.2021 00:27:38</t>
  </si>
  <si>
    <t>30.03.2021 22:00:49</t>
  </si>
  <si>
    <t>30.03.2021 23:28:04</t>
  </si>
  <si>
    <t>30.03.2021 22:00:51</t>
  </si>
  <si>
    <t>30.03.2021 23:03:00</t>
  </si>
  <si>
    <t>KÖSEDERE TR-2 35-21-L00125_953359521_953359521</t>
  </si>
  <si>
    <t>30.03.2021 22:04:37</t>
  </si>
  <si>
    <t>31.03.2021 00:03:18</t>
  </si>
  <si>
    <t>_B_56361455_56361455</t>
  </si>
  <si>
    <t>30.03.2021 22:11:08</t>
  </si>
  <si>
    <t>31.03.2021 16:18:50</t>
  </si>
  <si>
    <t>L-512 REİSDERE 35-18-L00512_966679263_966679263</t>
  </si>
  <si>
    <t>30.03.2021 22:40:09</t>
  </si>
  <si>
    <t>31.03.2021 00:01:38</t>
  </si>
  <si>
    <t>BEYKÖY TR-1 35-28-M00258_953391522_953391522</t>
  </si>
  <si>
    <t>30.03.2021 22:53:08</t>
  </si>
  <si>
    <t>30.03.2021 23:50:08</t>
  </si>
  <si>
    <t>DAĞISTAN TR-1 35-16-M00129_953356224_953356224</t>
  </si>
  <si>
    <t>30.03.2021 23:00:30</t>
  </si>
  <si>
    <t>31.03.2021 00:06:00</t>
  </si>
  <si>
    <t>30.03.2021 23:02:00</t>
  </si>
  <si>
    <t>30.03.2021 23:36:31</t>
  </si>
  <si>
    <t>SARIGÖL DM 45-79-M00069_ULUDERBENT FİDERİ M16_2318415</t>
  </si>
  <si>
    <t>30.03.2021 23:39:00</t>
  </si>
  <si>
    <t>K-3295 35-10-K03295_944471630_944471630</t>
  </si>
  <si>
    <t>30.03.2021 23:08:57</t>
  </si>
  <si>
    <t>31.03.2021 03:23:46</t>
  </si>
  <si>
    <t>GERELİ KÖYÜ KAVAKKUYU TR 4 35-15-M00221_B_56369664_56369664</t>
  </si>
  <si>
    <t>30.03.2021 23:09:37</t>
  </si>
  <si>
    <t>31.03.2021 01:42:56</t>
  </si>
  <si>
    <t>YELKİ TR-6 (M-2343) 35-10-M02343_967032048_967032048</t>
  </si>
  <si>
    <t>30.03.2021 23:32:18</t>
  </si>
  <si>
    <t>31.03.2021 00:42:56</t>
  </si>
  <si>
    <t>MADEN KÖK 45-83-M00128_İZZETTİN M03_47316671</t>
  </si>
  <si>
    <t>30.03.2021 23:34:09</t>
  </si>
  <si>
    <t>31.03.2021 00:03:41</t>
  </si>
  <si>
    <t>ÇAYLI TR-11 35-15-L00196_C_56373040_56373040</t>
  </si>
  <si>
    <t>30.03.2021 23:38:44</t>
  </si>
  <si>
    <t>31.03.2021 01:58:56</t>
  </si>
  <si>
    <t>K-49 35-01-K00049_35-01-K00049_42446532</t>
  </si>
  <si>
    <t>30.03.2021 23:58:11</t>
  </si>
  <si>
    <t>31.03.2021 00:34:21</t>
  </si>
  <si>
    <t>31.03.2021 00:11:38</t>
  </si>
  <si>
    <t>31.03.2021 02:10:45</t>
  </si>
  <si>
    <t>TR-2/105 45-83-L00105_955145258_955145258</t>
  </si>
  <si>
    <t>31.03.2021 00:15:30</t>
  </si>
  <si>
    <t>31.03.2021 01:18:25</t>
  </si>
  <si>
    <t>31.03.2021 01:13:40</t>
  </si>
  <si>
    <t>31.03.2021 01:59:56</t>
  </si>
  <si>
    <t>ULUDERBENT DM 45-73-M00491_D.YUSUF GRUBU M05_66856612</t>
  </si>
  <si>
    <t>31.03.2021 01:16:09</t>
  </si>
  <si>
    <t>31.03.2021 03:12:26</t>
  </si>
  <si>
    <t>31.03.2021 01:29:59</t>
  </si>
  <si>
    <t>31.03.2021 02:55:19</t>
  </si>
  <si>
    <t>31.03.2021 02:30:33</t>
  </si>
  <si>
    <t>31.03.2021 06:00:19</t>
  </si>
  <si>
    <t>31.03.2021 03:12:49</t>
  </si>
  <si>
    <t>31.03.2021 03:13:09</t>
  </si>
  <si>
    <t>HİTİT KÖK 35-27-M01124_GİRİŞ M03_72060303</t>
  </si>
  <si>
    <t>31.03.2021 06:00:00</t>
  </si>
  <si>
    <t>31.03.2021 12:15:59</t>
  </si>
  <si>
    <t>31.03.2021 06:10:19</t>
  </si>
  <si>
    <t>31.03.2021 06:35:00</t>
  </si>
  <si>
    <t>KURUCUOVA TR-10 35-15-L01097_C_56369304_56369304</t>
  </si>
  <si>
    <t>31.03.2021 06:22:22</t>
  </si>
  <si>
    <t>31.03.2021 12:31:18</t>
  </si>
  <si>
    <t>31.03.2021 06:49:32</t>
  </si>
  <si>
    <t>31.03.2021 07:56:37</t>
  </si>
  <si>
    <t>31.03.2021 06:58:21</t>
  </si>
  <si>
    <t>31.03.2021 07:16:00</t>
  </si>
  <si>
    <t>ULUCAK DM-2 35-27-M00331_DONANIMLI YEDEK M02_72170824</t>
  </si>
  <si>
    <t>31.03.2021 07:08:18</t>
  </si>
  <si>
    <t>31.03.2021 07:47:40</t>
  </si>
  <si>
    <t>31.03.2021 07:14:09</t>
  </si>
  <si>
    <t>31.03.2021 07:18:46</t>
  </si>
  <si>
    <t>TR-15 35-19-L00015_5713009_65499801_65499801</t>
  </si>
  <si>
    <t>31.03.2021 07:15:25</t>
  </si>
  <si>
    <t>31.03.2021 09:56:10</t>
  </si>
  <si>
    <t>L-376 PAZARYERİ 35-18-L00376_950448104_950448104</t>
  </si>
  <si>
    <t>31.03.2021 07:29:26</t>
  </si>
  <si>
    <t>31.03.2021 09:23:08</t>
  </si>
  <si>
    <t>31.03.2021 07:33:18</t>
  </si>
  <si>
    <t>31.03.2021 10:32:12</t>
  </si>
  <si>
    <t>31.03.2021 07:37:09</t>
  </si>
  <si>
    <t>31.03.2021 07:37:31</t>
  </si>
  <si>
    <t>MENEMEN İM 35-28-A00001_MENEMEN ŞEHİR-3 L06_2311522</t>
  </si>
  <si>
    <t>31.03.2021 07:43:49</t>
  </si>
  <si>
    <t>31.03.2021 08:16:37</t>
  </si>
  <si>
    <t>31.03.2021 07:46:00</t>
  </si>
  <si>
    <t>31.03.2021 07:52:35</t>
  </si>
  <si>
    <t>M-1460 35-09-M01460_B b1b_5875083</t>
  </si>
  <si>
    <t>31.03.2021 07:51:00</t>
  </si>
  <si>
    <t>31.03.2021 13:53:53</t>
  </si>
  <si>
    <t>MENDERES DM-2/TR-1 35-22-M00300_HatBaşıAyırıcı_53138860 M15_53138860</t>
  </si>
  <si>
    <t>31.03.2021 07:58:06</t>
  </si>
  <si>
    <t>31.03.2021 09:00:18</t>
  </si>
  <si>
    <t>TEPECİK KÖYÜ TR-1 45-71-M01289_44415798_56399277_56399277</t>
  </si>
  <si>
    <t>31.03.2021 08:03:16</t>
  </si>
  <si>
    <t>31.03.2021 10:37:42</t>
  </si>
  <si>
    <t>ARMUTLU TR-7 35-27-M00550_ARMUTLU TR-9 M02_72164688</t>
  </si>
  <si>
    <t>31.03.2021 08:06:30</t>
  </si>
  <si>
    <t>31.03.2021 09:53:36</t>
  </si>
  <si>
    <t>31.03.2021 08:10:47</t>
  </si>
  <si>
    <t>31.03.2021 09:07:54</t>
  </si>
  <si>
    <t>ORTAKÖY KÖK 45-78-M01336_GÖKEYÜP KÖK KÖPRÜBAŞI ÇIKIŞI M02_72415059</t>
  </si>
  <si>
    <t>31.03.2021 08:12:39</t>
  </si>
  <si>
    <t>31.03.2021 08:15:00</t>
  </si>
  <si>
    <t>M-906 35-03-M00906_D_56366707_56366707</t>
  </si>
  <si>
    <t>31.03.2021 08:21:23</t>
  </si>
  <si>
    <t>31.03.2021 09:52:08</t>
  </si>
  <si>
    <t>DM-1/43 45-71-M00026_953205803_953205803</t>
  </si>
  <si>
    <t>31.03.2021 08:25:25</t>
  </si>
  <si>
    <t>31.03.2021 09:21:19</t>
  </si>
  <si>
    <t>İSTASYONALTI KÖK 45-83-M00131_CELALETTİN AŞKIN M08_2329824</t>
  </si>
  <si>
    <t>31.03.2021 08:26:19</t>
  </si>
  <si>
    <t>31.03.2021 12:53:53</t>
  </si>
  <si>
    <t>31.03.2021 08:27:00</t>
  </si>
  <si>
    <t>31.03.2021 14:19:14</t>
  </si>
  <si>
    <t>31.03.2021 08:29:11</t>
  </si>
  <si>
    <t>31.03.2021 09:43:06</t>
  </si>
  <si>
    <t>31.03.2021 08:33:00</t>
  </si>
  <si>
    <t>31.03.2021 08:59:41</t>
  </si>
  <si>
    <t>31.03.2021 08:34:39</t>
  </si>
  <si>
    <t>31.03.2021 09:21:08</t>
  </si>
  <si>
    <t>31.03.2021 08:35:19</t>
  </si>
  <si>
    <t>31.03.2021 08:45:00</t>
  </si>
  <si>
    <t>HAMZAHOCALI TR2 35-24-M00090_A_56352753_56352753</t>
  </si>
  <si>
    <t>31.03.2021 08:40:35</t>
  </si>
  <si>
    <t>31.03.2021 10:33:21</t>
  </si>
  <si>
    <t>31.03.2021 08:42:00</t>
  </si>
  <si>
    <t>31.03.2021 09:32:06</t>
  </si>
  <si>
    <t>DAĞDERE TR-6 45-72-M00218_49520733_56407475_56407475</t>
  </si>
  <si>
    <t>31.03.2021 08:44:00</t>
  </si>
  <si>
    <t>31.03.2021 11:38:31</t>
  </si>
  <si>
    <t>TR-26 DM-4 45-72-M00116_45-72-M00116_66488124</t>
  </si>
  <si>
    <t>31.03.2021 08:49:14</t>
  </si>
  <si>
    <t>31.03.2021 10:04:34</t>
  </si>
  <si>
    <t>HELVACI TR-3 35-17-M00363_950301178_950301178</t>
  </si>
  <si>
    <t>31.03.2021 08:51:22</t>
  </si>
  <si>
    <t>31.03.2021 10:35:43</t>
  </si>
  <si>
    <t>31.03.2021 08:51:31</t>
  </si>
  <si>
    <t>31.03.2021 08:56:00</t>
  </si>
  <si>
    <t>DAMLACIK TR 1 35-27-M00346_DIREK TIPI TRAFO HUCRESI H01_2052371</t>
  </si>
  <si>
    <t>31.03.2021 09:56:11</t>
  </si>
  <si>
    <t>31.03.2021 08:56:02</t>
  </si>
  <si>
    <t>31.03.2021 09:16:32</t>
  </si>
  <si>
    <t>31.03.2021 08:58:27</t>
  </si>
  <si>
    <t>31.03.2021 09:24:23</t>
  </si>
  <si>
    <t>31.03.2021 09:00:22</t>
  </si>
  <si>
    <t>31.03.2021 15:42:48</t>
  </si>
  <si>
    <t>31.03.2021 09:02:19</t>
  </si>
  <si>
    <t>31.03.2021 09:02:39</t>
  </si>
  <si>
    <t>31.03.2021 09:05:03</t>
  </si>
  <si>
    <t>31.03.2021 09:09:48</t>
  </si>
  <si>
    <t>KAYMAKÇI TR-22 35-15-M00250_35-15-M00250_2365395</t>
  </si>
  <si>
    <t>31.03.2021 09:07:19</t>
  </si>
  <si>
    <t>31.03.2021 09:56:04</t>
  </si>
  <si>
    <t>31.03.2021 09:08:19</t>
  </si>
  <si>
    <t>31.03.2021 17:27:32</t>
  </si>
  <si>
    <t>L-105 DÜZCE AĞA ÇEŞMESİ 35-14-L00105_35-14-L00105_2376300</t>
  </si>
  <si>
    <t>31.03.2021 09:11:41</t>
  </si>
  <si>
    <t>31.03.2021 16:35:12</t>
  </si>
  <si>
    <t>_911612018_911612018</t>
  </si>
  <si>
    <t>31.03.2021 09:14:52</t>
  </si>
  <si>
    <t>31.03.2021 10:00:08</t>
  </si>
  <si>
    <t>K-1038 35-01-K01038_910657913_910657913</t>
  </si>
  <si>
    <t>31.03.2021 09:18:49</t>
  </si>
  <si>
    <t>31.03.2021 10:52:00</t>
  </si>
  <si>
    <t>YELKİ TR-6 (M-2343) 35-10-M02343_C b3_5871092</t>
  </si>
  <si>
    <t>31.03.2021 09:21:00</t>
  </si>
  <si>
    <t>31.03.2021 11:24:01</t>
  </si>
  <si>
    <t>TR-1/17 45-72-M00017_DAĞITIM TRAFOSU TR-1/17 M01_2328032</t>
  </si>
  <si>
    <t>31.03.2021 09:21:40</t>
  </si>
  <si>
    <t>31.03.2021 09:27:44</t>
  </si>
  <si>
    <t>GÜLKENT TR-4 35-30-M00227_967184065_967184065</t>
  </si>
  <si>
    <t>31.03.2021 09:22:27</t>
  </si>
  <si>
    <t>31.03.2021 12:32:05</t>
  </si>
  <si>
    <t>TR-60 BAYRAMKUYU 35-15-L00060_B_56406171_56406171</t>
  </si>
  <si>
    <t>31.03.2021 09:24:05</t>
  </si>
  <si>
    <t>31.03.2021 14:03:07</t>
  </si>
  <si>
    <t>31.03.2021 09:26:50</t>
  </si>
  <si>
    <t>31.03.2021 16:18:15</t>
  </si>
  <si>
    <t>K-56 35-07-K00056_35-07-K00056_48273334</t>
  </si>
  <si>
    <t>31.03.2021 09:27:45</t>
  </si>
  <si>
    <t>31.03.2021 11:25:21</t>
  </si>
  <si>
    <t>TR-1/77 45-72-M00077_956504723_956504723</t>
  </si>
  <si>
    <t>31.03.2021 09:30:16</t>
  </si>
  <si>
    <t>31.03.2021 10:47:38</t>
  </si>
  <si>
    <t>K-1880 35-09-K01880_97696520_97696520</t>
  </si>
  <si>
    <t>31.03.2021 09:32:10</t>
  </si>
  <si>
    <t>31.03.2021 10:52:32</t>
  </si>
  <si>
    <t>M-2605 YELKİ DM 35-10-M02605_MADEN ÇIKIŞI M12_2035531</t>
  </si>
  <si>
    <t>31.03.2021 09:32:29</t>
  </si>
  <si>
    <t>31.03.2021 10:24:58</t>
  </si>
  <si>
    <t>TR-48 35-26-M00048_915162828_915162828</t>
  </si>
  <si>
    <t>31.03.2021 09:34:21</t>
  </si>
  <si>
    <t>31.03.2021 19:30:33</t>
  </si>
  <si>
    <t>DM-3/TR-18 35-22-M00077_95000521783_95000521783</t>
  </si>
  <si>
    <t>31.03.2021 09:36:58</t>
  </si>
  <si>
    <t>31.03.2021 11:12:07</t>
  </si>
  <si>
    <t>ERGENLİ TR-1 35-20-L00250_DIREK TIPI TRAFO HUCRESI H01_2048390</t>
  </si>
  <si>
    <t>31.03.2021 09:50:19</t>
  </si>
  <si>
    <t>31.03.2021 14:47:45</t>
  </si>
  <si>
    <t>31.03.2021 09:51:42</t>
  </si>
  <si>
    <t>31.03.2021 11:43:16</t>
  </si>
  <si>
    <t>__72372952_72372952</t>
  </si>
  <si>
    <t>31.03.2021 15:30:19</t>
  </si>
  <si>
    <t>L-376 PAZARYERİ 35-18-L00376_950449010_950449010</t>
  </si>
  <si>
    <t>31.03.2021 09:56:26</t>
  </si>
  <si>
    <t>31.03.2021 11:27:52</t>
  </si>
  <si>
    <t>31.03.2021 09:58:45</t>
  </si>
  <si>
    <t>31.03.2021 11:45:16</t>
  </si>
  <si>
    <t>31.03.2021 09:59:19</t>
  </si>
  <si>
    <t>31.03.2021 10:31:49</t>
  </si>
  <si>
    <t>L-10 MEZARLIK YANI 35-14-L00010_956658309_956658309</t>
  </si>
  <si>
    <t>31.03.2021 10:06:52</t>
  </si>
  <si>
    <t>31.03.2021 12:39:50</t>
  </si>
  <si>
    <t>K-908 35-04-K00908_912744817_912744817</t>
  </si>
  <si>
    <t>31.03.2021 10:08:36</t>
  </si>
  <si>
    <t>31.03.2021 11:16:34</t>
  </si>
  <si>
    <t>SEYREKLİ TR-3 35-15-L00442_C_56372998_56372998</t>
  </si>
  <si>
    <t>31.03.2021 10:09:00</t>
  </si>
  <si>
    <t>31.03.2021 16:22:55</t>
  </si>
  <si>
    <t>OYUK İÇİ TR-2 45-74-M00323_B_65514190_65514190</t>
  </si>
  <si>
    <t>31.03.2021 10:11:06</t>
  </si>
  <si>
    <t>31.03.2021 11:14:34</t>
  </si>
  <si>
    <t>TR-1/16 45-72-M00016_TR-1/76 M02_2104409</t>
  </si>
  <si>
    <t>31.03.2021 10:11:43</t>
  </si>
  <si>
    <t>31.03.2021 12:35:55</t>
  </si>
  <si>
    <t>TEKKEDERE TR-1 35-16-M00056_35-16-M00056_2350402</t>
  </si>
  <si>
    <t>31.03.2021 10:13:38</t>
  </si>
  <si>
    <t>31.03.2021 11:32:44</t>
  </si>
  <si>
    <t>KEMALPAŞA TM 35-27-A00002_HatBaşıAyırıcı_72345330 M01_72345330</t>
  </si>
  <si>
    <t>31.03.2021 10:15:03</t>
  </si>
  <si>
    <t>31.03.2021 11:00:52</t>
  </si>
  <si>
    <t>31.03.2021 10:21:47</t>
  </si>
  <si>
    <t>31.03.2021 20:05:43</t>
  </si>
  <si>
    <t>31.03.2021 10:22:00</t>
  </si>
  <si>
    <t>31.03.2021 11:11:43</t>
  </si>
  <si>
    <t>TR-44 (DM-6/21) 35-17-M00044_A_60984578_60984578</t>
  </si>
  <si>
    <t>31.03.2021 10:32:37</t>
  </si>
  <si>
    <t>31.03.2021 12:14:40</t>
  </si>
  <si>
    <t>31.03.2021 10:33:19</t>
  </si>
  <si>
    <t>31.03.2021 13:50:00</t>
  </si>
  <si>
    <t>GÖÇBEYLİ DM 35-16-M00139_GÖÇBEYLİ M01_72044683</t>
  </si>
  <si>
    <t>31.03.2021 10:33:29</t>
  </si>
  <si>
    <t>31.03.2021 10:33:49</t>
  </si>
  <si>
    <t>31.03.2021 10:34:28</t>
  </si>
  <si>
    <t>31.03.2021 10:38:00</t>
  </si>
  <si>
    <t>SELENDİ TR-11 45-81-M00011_B_56400726_56400726</t>
  </si>
  <si>
    <t>31.03.2021 10:35:06</t>
  </si>
  <si>
    <t>31.03.2021 16:49:41</t>
  </si>
  <si>
    <t>31.03.2021 10:38:28</t>
  </si>
  <si>
    <t>31.03.2021 12:17:03</t>
  </si>
  <si>
    <t>M-2909 35-02-M02909_910061463_910061463</t>
  </si>
  <si>
    <t>31.03.2021 10:39:33</t>
  </si>
  <si>
    <t>31.03.2021 12:31:59</t>
  </si>
  <si>
    <t>SARUHANLI TR-11 45-80-M00011_956561824_956561824</t>
  </si>
  <si>
    <t>31.03.2021 10:44:22</t>
  </si>
  <si>
    <t>31.03.2021 11:56:33</t>
  </si>
  <si>
    <t>TR-8 35-16-L00008_DIREK TIPI TRAFO HUCRESI H01_2043127</t>
  </si>
  <si>
    <t>31.03.2021 10:49:41</t>
  </si>
  <si>
    <t>31.03.2021 11:24:13</t>
  </si>
  <si>
    <t>MENEMEN TR-16 35-28-L00016_953385160_953385160</t>
  </si>
  <si>
    <t>31.03.2021 10:50:46</t>
  </si>
  <si>
    <t>31.03.2021 16:30:29</t>
  </si>
  <si>
    <t>AZİZTEPE TR-1 45-73-M00214_45-73-M00214_2353614</t>
  </si>
  <si>
    <t>31.03.2021 10:55:09</t>
  </si>
  <si>
    <t>31.03.2021 11:37:15</t>
  </si>
  <si>
    <t>31.03.2021 10:57:17</t>
  </si>
  <si>
    <t>31.03.2021 12:23:34</t>
  </si>
  <si>
    <t>L-45 JANDARMA SİTESİ 35-14-L00045_6521946_56376883_56376883</t>
  </si>
  <si>
    <t>31.03.2021 10:57:33</t>
  </si>
  <si>
    <t>31.03.2021 13:03:45</t>
  </si>
  <si>
    <t>DURASILLI TR-1 45-71-M01708_43168568_56384988_56384988</t>
  </si>
  <si>
    <t>31.03.2021 10:57:34</t>
  </si>
  <si>
    <t>31.03.2021 13:08:18</t>
  </si>
  <si>
    <t>TR-68 H.İBRAHİM ÇAYLIOĞLU 35-15-L00068_A_56373080_56373080</t>
  </si>
  <si>
    <t>31.03.2021 10:59:01</t>
  </si>
  <si>
    <t>31.03.2021 17:59:27</t>
  </si>
  <si>
    <t>HUZURYURDU KOOP TR 35-27-L00098_965432576_965432576</t>
  </si>
  <si>
    <t>31.03.2021 11:05:20</t>
  </si>
  <si>
    <t>31.03.2021 13:50:08</t>
  </si>
  <si>
    <t>TR-60 45-77-L00060_TR-65 L01_72215094</t>
  </si>
  <si>
    <t>31.03.2021 11:07:09</t>
  </si>
  <si>
    <t>31.03.2021 11:29:00</t>
  </si>
  <si>
    <t>L-241 35-18-L00241_950440899_950440899</t>
  </si>
  <si>
    <t>31.03.2021 11:07:28</t>
  </si>
  <si>
    <t>31.03.2021 14:13:59</t>
  </si>
  <si>
    <t>M-1538 35-01-M01538_910477339_910477339</t>
  </si>
  <si>
    <t>31.03.2021 11:11:40</t>
  </si>
  <si>
    <t>31.03.2021 12:05:38</t>
  </si>
  <si>
    <t>GÜNERLİ TR-1 35-28-M00408_953378078_953378078</t>
  </si>
  <si>
    <t>31.03.2021 11:13:18</t>
  </si>
  <si>
    <t>31.03.2021 13:20:51</t>
  </si>
  <si>
    <t>TR-1/83 KAPTANOĞLU DM 45-83-M00083_TR-1/83A M011_61292043</t>
  </si>
  <si>
    <t>31.03.2021 11:15:30</t>
  </si>
  <si>
    <t>31.03.2021 12:12:21</t>
  </si>
  <si>
    <t>31.03.2021 11:16:59</t>
  </si>
  <si>
    <t>31.03.2021 12:00:47</t>
  </si>
  <si>
    <t>SOMA TR-12 45-82-M00012_TR-12/3 M05_72186392</t>
  </si>
  <si>
    <t>31.03.2021 11:18:56</t>
  </si>
  <si>
    <t>31.03.2021 12:43:30</t>
  </si>
  <si>
    <t>K-2979 35-02-K02979_910030546_910030546</t>
  </si>
  <si>
    <t>31.03.2021 11:19:10</t>
  </si>
  <si>
    <t>31.03.2021 12:33:33</t>
  </si>
  <si>
    <t>ÇANDARLI TR-18 35-30-M00018_955328749_955328749</t>
  </si>
  <si>
    <t>31.03.2021 11:22:37</t>
  </si>
  <si>
    <t>31.03.2021 13:51:49</t>
  </si>
  <si>
    <t>31.03.2021 11:23:00</t>
  </si>
  <si>
    <t>31.03.2021 12:03:16</t>
  </si>
  <si>
    <t>31.03.2021 11:23:41</t>
  </si>
  <si>
    <t>31.03.2021 11:24:21</t>
  </si>
  <si>
    <t>31.03.2021 11:25:00</t>
  </si>
  <si>
    <t>31.03.2021 11:44:51</t>
  </si>
  <si>
    <t>PAYAMLI M-16 35-25-M00167_956641411_956641411</t>
  </si>
  <si>
    <t>31.03.2021 11:26:30</t>
  </si>
  <si>
    <t>31.03.2021 13:17:41</t>
  </si>
  <si>
    <t>ERGENEKON TR-9 45-83-M00621_AVŞAR İM GİRİŞ M02_61203677</t>
  </si>
  <si>
    <t>31.03.2021 11:28:20</t>
  </si>
  <si>
    <t>31.03.2021 11:54:12</t>
  </si>
  <si>
    <t>31.03.2021 11:29:04</t>
  </si>
  <si>
    <t>31.03.2021 12:54:28</t>
  </si>
  <si>
    <t>TR-60 45-77-L00060_TR-65 L01_72215043</t>
  </si>
  <si>
    <t>31.03.2021 11:30:04</t>
  </si>
  <si>
    <t>31.03.2021 14:05:00</t>
  </si>
  <si>
    <t>HELVACI TR-1 35-17-M00361_A_60982263_60982263</t>
  </si>
  <si>
    <t>31.03.2021 11:31:05</t>
  </si>
  <si>
    <t>31.03.2021 14:41:42</t>
  </si>
  <si>
    <t>ÇAMKÖY TR-1 35-16-L00259_953321144_953321144</t>
  </si>
  <si>
    <t>31.03.2021 11:32:53</t>
  </si>
  <si>
    <t>31.03.2021 13:31:19</t>
  </si>
  <si>
    <t>DM-2/34 (MEVLANA YOLU) 45-71-M00532_953194942_953194942</t>
  </si>
  <si>
    <t>31.03.2021 11:34:03</t>
  </si>
  <si>
    <t>31.03.2021 12:26:05</t>
  </si>
  <si>
    <t>K-178 35-03-K00178_910290035_910290035</t>
  </si>
  <si>
    <t>31.03.2021 11:35:46</t>
  </si>
  <si>
    <t>31.03.2021 13:02:47</t>
  </si>
  <si>
    <t>31.03.2021 11:36:30</t>
  </si>
  <si>
    <t>31.03.2021 11:39:01</t>
  </si>
  <si>
    <t>YENİ KARAKÖY TR-1 35-17-M00730_6559272_56356380_56356380</t>
  </si>
  <si>
    <t>31.03.2021 11:37:38</t>
  </si>
  <si>
    <t>31.03.2021 14:55:59</t>
  </si>
  <si>
    <t>31.03.2021 11:37:50</t>
  </si>
  <si>
    <t>31.03.2021 11:38:20</t>
  </si>
  <si>
    <t>31.03.2021 11:44:42</t>
  </si>
  <si>
    <t>31.03.2021 14:21:45</t>
  </si>
  <si>
    <t>TR-84 35-17-M00084_950303101_950303101</t>
  </si>
  <si>
    <t>31.03.2021 11:45:01</t>
  </si>
  <si>
    <t>31.03.2021 12:48:20</t>
  </si>
  <si>
    <t>AĞAÇ İŞLERİ TR-8 35-22-M00144_955281538_955281538</t>
  </si>
  <si>
    <t>31.03.2021 11:49:25</t>
  </si>
  <si>
    <t>31.03.2021 12:42:06</t>
  </si>
  <si>
    <t>31.03.2021 11:53:00</t>
  </si>
  <si>
    <t>31.03.2021 16:12:24</t>
  </si>
  <si>
    <t>K-1487 35-03-K01487_910172487_910172487</t>
  </si>
  <si>
    <t>31.03.2021 11:55:00</t>
  </si>
  <si>
    <t>31.03.2021 13:29:27</t>
  </si>
  <si>
    <t>TR 12 35-13-L00012_DIREK TIPI TRAFO HUCRESI H01_2036287</t>
  </si>
  <si>
    <t>31.03.2021 11:58:05</t>
  </si>
  <si>
    <t>31.03.2021 12:44:00</t>
  </si>
  <si>
    <t>DM-1/TR-18 35-14-M00340_966034685_966034685</t>
  </si>
  <si>
    <t>31.03.2021 11:58:39</t>
  </si>
  <si>
    <t>31.03.2021 18:25:40</t>
  </si>
  <si>
    <t>TR-12 HÜKÜMET KONAĞI 35-19-M00012_956664670_956664670</t>
  </si>
  <si>
    <t>31.03.2021 11:58:56</t>
  </si>
  <si>
    <t>31.03.2021 18:09:10</t>
  </si>
  <si>
    <t>BADEMLER TR-1 35-19-L00298_956673162_956673162</t>
  </si>
  <si>
    <t>31.03.2021 11:59:43</t>
  </si>
  <si>
    <t>31.03.2021 14:03:05</t>
  </si>
  <si>
    <t>AHMETLİ TR-14 45-84-L00014_955186299_955186299</t>
  </si>
  <si>
    <t>31.03.2021 11:59:52</t>
  </si>
  <si>
    <t>31.03.2021 12:42:55</t>
  </si>
  <si>
    <t>L-6 35-18-L00006_950433338_950433338</t>
  </si>
  <si>
    <t>31.03.2021 12:01:26</t>
  </si>
  <si>
    <t>31.03.2021 14:39:27</t>
  </si>
  <si>
    <t>31.03.2021 12:07:16</t>
  </si>
  <si>
    <t>31.03.2021 14:09:26</t>
  </si>
  <si>
    <t>K-4269 35-01-K04269_911343518_911343518</t>
  </si>
  <si>
    <t>31.03.2021 12:08:22</t>
  </si>
  <si>
    <t>31.03.2021 13:23:19</t>
  </si>
  <si>
    <t>K-77 35-01-K00077_95000489977_95000489977</t>
  </si>
  <si>
    <t>31.03.2021 12:09:41</t>
  </si>
  <si>
    <t>31.03.2021 14:31:33</t>
  </si>
  <si>
    <t>L-376 PAZARYERİ 35-18-L00376_950464960_950464960</t>
  </si>
  <si>
    <t>31.03.2021 12:11:26</t>
  </si>
  <si>
    <t>31.03.2021 15:58:14</t>
  </si>
  <si>
    <t>YUNTDAĞYENİCE KÖYÜ TR-1 45-71-M01699_43175956_56384147_56384147</t>
  </si>
  <si>
    <t>31.03.2021 12:25:06</t>
  </si>
  <si>
    <t>31.03.2021 14:52:57</t>
  </si>
  <si>
    <t>BÖLCEK-4 TR 35-16-M00025_953337012_953337012</t>
  </si>
  <si>
    <t>31.03.2021 12:28:58</t>
  </si>
  <si>
    <t>31.03.2021 21:20:44</t>
  </si>
  <si>
    <t>SOMA KÖYLER DM-2 45-82-M00125_BERGAMA M02_2035736</t>
  </si>
  <si>
    <t>31.03.2021 12:29:23</t>
  </si>
  <si>
    <t>31.03.2021 13:27:30</t>
  </si>
  <si>
    <t>SOMA DM-1 45-82-M00050_TR-41 M06_60207296</t>
  </si>
  <si>
    <t>31.03.2021 12:29:39</t>
  </si>
  <si>
    <t>31.03.2021 12:47:11</t>
  </si>
  <si>
    <t>M-2382 35-02-M02382_910002231_910002231</t>
  </si>
  <si>
    <t>31.03.2021 12:34:11</t>
  </si>
  <si>
    <t>31.03.2021 13:33:28</t>
  </si>
  <si>
    <t>K-342 35-02-K00342_C_56376886_56376886</t>
  </si>
  <si>
    <t>31.03.2021 12:45:00</t>
  </si>
  <si>
    <t>31.03.2021 13:08:08</t>
  </si>
  <si>
    <t>SOMA DM-5/17 45-82-M00421_DM-2 GİRİŞ M06_2035031</t>
  </si>
  <si>
    <t>31.03.2021 12:47:20</t>
  </si>
  <si>
    <t>31.03.2021 12:54:00</t>
  </si>
  <si>
    <t>KURUCUOVA TR-8 35-15-L00249_B_56361727_56361727</t>
  </si>
  <si>
    <t>31.03.2021 12:51:01</t>
  </si>
  <si>
    <t>31.03.2021 15:50:26</t>
  </si>
  <si>
    <t>31.03.2021 12:53:30</t>
  </si>
  <si>
    <t>31.03.2021 13:46:14</t>
  </si>
  <si>
    <t>31.03.2021 12:54:44</t>
  </si>
  <si>
    <t>31.03.2021 16:00:44</t>
  </si>
  <si>
    <t>ULUDERBENT DM 45-73-M00491_D.YUSUF GRUBU M05_66856548</t>
  </si>
  <si>
    <t>31.03.2021 12:54:50</t>
  </si>
  <si>
    <t>31.03.2021 13:43:20</t>
  </si>
  <si>
    <t>SUBAŞI TR-1 45-73-M00808_945645272_945645272</t>
  </si>
  <si>
    <t>31.03.2021 12:56:26</t>
  </si>
  <si>
    <t>31.03.2021 14:30:45</t>
  </si>
  <si>
    <t>İSTASYONALTI KÖK 45-83-M00131_MANİSA-1 GİRİŞ M07_2099096</t>
  </si>
  <si>
    <t>31.03.2021 13:01:37</t>
  </si>
  <si>
    <t>31.03.2021 18:54:37</t>
  </si>
  <si>
    <t>DM-3/2 35-29-M00101_950327326_950327326</t>
  </si>
  <si>
    <t>31.03.2021 13:03:23</t>
  </si>
  <si>
    <t>31.03.2021 18:21:51</t>
  </si>
  <si>
    <t>31.03.2021 13:07:37</t>
  </si>
  <si>
    <t>31.03.2021 13:37:34</t>
  </si>
  <si>
    <t>TIRMANLAR TR-1 35-16-M00083_D_56399724_56399724</t>
  </si>
  <si>
    <t>31.03.2021 13:09:09</t>
  </si>
  <si>
    <t>31.03.2021 23:07:04</t>
  </si>
  <si>
    <t>31.03.2021 13:11:30</t>
  </si>
  <si>
    <t>31.03.2021 14:28:35</t>
  </si>
  <si>
    <t>ÇAKIRBEYLİ TR-2 35-26-M00487_956611462_956611462</t>
  </si>
  <si>
    <t>31.03.2021 13:14:17</t>
  </si>
  <si>
    <t>31.03.2021 14:28:59</t>
  </si>
  <si>
    <t>31.03.2021 13:19:43</t>
  </si>
  <si>
    <t>31.03.2021 17:24:31</t>
  </si>
  <si>
    <t>MAHMUT DÖNMEZ SULAMA GRUBU 35-29-M00224_B_56360571_56360571</t>
  </si>
  <si>
    <t>31.03.2021 13:23:00</t>
  </si>
  <si>
    <t>31.03.2021 14:41:04</t>
  </si>
  <si>
    <t>L-108 GÖDENCE 35-14-L00108_956640984_956640984</t>
  </si>
  <si>
    <t>31.03.2021 13:33:38</t>
  </si>
  <si>
    <t>31.03.2021 17:48:31</t>
  </si>
  <si>
    <t>M-1262 35-02-M01262_962642565_962642565</t>
  </si>
  <si>
    <t>31.03.2021 13:37:55</t>
  </si>
  <si>
    <t>31.03.2021 16:38:51</t>
  </si>
  <si>
    <t>TR-87 MENTEŞ KAVŞAĞI 35-19-L00087_956691517_956691517</t>
  </si>
  <si>
    <t>31.03.2021 13:38:55</t>
  </si>
  <si>
    <t>31.03.2021 18:37:57</t>
  </si>
  <si>
    <t>31.03.2021 13:39:41</t>
  </si>
  <si>
    <t>31.03.2021 18:13:00</t>
  </si>
  <si>
    <t>31.03.2021 13:40:41</t>
  </si>
  <si>
    <t>31.03.2021 15:02:37</t>
  </si>
  <si>
    <t>31.03.2021 13:41:56</t>
  </si>
  <si>
    <t>31.03.2021 14:59:46</t>
  </si>
  <si>
    <t>KÜÇÜKKALE YEŞİLKENT TR-2 35-29-L00268_950331929_950331929</t>
  </si>
  <si>
    <t>31.03.2021 13:42:47</t>
  </si>
  <si>
    <t>31.03.2021 15:05:26</t>
  </si>
  <si>
    <t>SEYREK TR-7 KÖK 35-28-M00379_SEYREK TR-1 M13_2092378</t>
  </si>
  <si>
    <t>31.03.2021 13:47:50</t>
  </si>
  <si>
    <t>31.03.2021 14:05:05</t>
  </si>
  <si>
    <t>31.03.2021 13:51:44</t>
  </si>
  <si>
    <t>31.03.2021 15:37:59</t>
  </si>
  <si>
    <t>31.03.2021 13:54:40</t>
  </si>
  <si>
    <t>31.03.2021 15:00:03</t>
  </si>
  <si>
    <t>31.03.2021 13:56:40</t>
  </si>
  <si>
    <t>31.03.2021 13:57:00</t>
  </si>
  <si>
    <t>ÜRKMEZ M-23 35-25-M00157_956644365_956644365</t>
  </si>
  <si>
    <t>31.03.2021 13:57:52</t>
  </si>
  <si>
    <t>31.03.2021 15:28:09</t>
  </si>
  <si>
    <t>TR-2/80-A 45-83-L00306_955147185_955147185</t>
  </si>
  <si>
    <t>31.03.2021 13:59:49</t>
  </si>
  <si>
    <t>31.03.2021 15:09:36</t>
  </si>
  <si>
    <t>31.03.2021 14:03:45</t>
  </si>
  <si>
    <t>31.03.2021 15:44:20</t>
  </si>
  <si>
    <t>KÜÇÜK AVULCUK TR-1 35-15-L00715_C_56406826_56406826</t>
  </si>
  <si>
    <t>31.03.2021 14:04:00</t>
  </si>
  <si>
    <t>31.03.2021 17:15:43</t>
  </si>
  <si>
    <t>TOPÇAM SULAMA TR-12 35-16-M00205_47525214_56397068_56397068</t>
  </si>
  <si>
    <t>31.03.2021 14:07:48</t>
  </si>
  <si>
    <t>31.03.2021 16:40:32</t>
  </si>
  <si>
    <t>TR-20 35-13-L00020_Ayırıcı H01_2052197</t>
  </si>
  <si>
    <t>31.03.2021 14:09:07</t>
  </si>
  <si>
    <t>31.03.2021 14:35:15</t>
  </si>
  <si>
    <t>31.03.2021 14:12:00</t>
  </si>
  <si>
    <t>31.03.2021 14:30:40</t>
  </si>
  <si>
    <t>K-4756 35-04-K04756_A A03b_5773063</t>
  </si>
  <si>
    <t>31.03.2021 14:13:19</t>
  </si>
  <si>
    <t>31.03.2021 14:41:10</t>
  </si>
  <si>
    <t>KAZANLI TR-1 35-15-L00964_950379411_950379411</t>
  </si>
  <si>
    <t>31.03.2021 14:18:36</t>
  </si>
  <si>
    <t>31.03.2021 19:08:25</t>
  </si>
  <si>
    <t>DM-3/TR-11 SEFERİHİSAR 35-14-M00330_50049788 E01_50051040</t>
  </si>
  <si>
    <t>31.03.2021 14:19:00</t>
  </si>
  <si>
    <t>31.03.2021 15:21:23</t>
  </si>
  <si>
    <t>HALİLLER TR-3 ESKİ EGELİLER 35-31-L00180_956586069_956586069</t>
  </si>
  <si>
    <t>31.03.2021 14:24:44</t>
  </si>
  <si>
    <t>31.03.2021 17:44:33</t>
  </si>
  <si>
    <t>K-848 35-04-K00848_HatBaşıAyırıcı_53137688 K02_53137688</t>
  </si>
  <si>
    <t>31.03.2021 14:26:00</t>
  </si>
  <si>
    <t>31.03.2021 14:34:01</t>
  </si>
  <si>
    <t>31.03.2021 14:26:03</t>
  </si>
  <si>
    <t>31.03.2021 15:50:02</t>
  </si>
  <si>
    <t>31.03.2021 14:26:50</t>
  </si>
  <si>
    <t>31.03.2021 14:29:42</t>
  </si>
  <si>
    <t>AHMET YAR KÖK 35-27-M00067_KLEMSAN KÖK M03_72177223</t>
  </si>
  <si>
    <t>31.03.2021 14:28:49</t>
  </si>
  <si>
    <t>31.03.2021 15:11:22</t>
  </si>
  <si>
    <t>31.03.2021 14:32:40</t>
  </si>
  <si>
    <t>31.03.2021 14:33:00</t>
  </si>
  <si>
    <t>TR-1/21 45-72-M00021_TR-1/33 M04_61377550</t>
  </si>
  <si>
    <t>31.03.2021 15:09:24</t>
  </si>
  <si>
    <t>M-1091 35-09-M01091_97779342_97779342</t>
  </si>
  <si>
    <t>31.03.2021 14:32:50</t>
  </si>
  <si>
    <t>31.03.2021 22:25:28</t>
  </si>
  <si>
    <t>K-1144 35-04-K01144_912538665_912538665</t>
  </si>
  <si>
    <t>31.03.2021 14:34:00</t>
  </si>
  <si>
    <t>31.03.2021 16:14:24</t>
  </si>
  <si>
    <t>ALOSBİ TM 35-17-A00006_ŞAKRAN M05_2310717</t>
  </si>
  <si>
    <t>31.03.2021 14:42:30</t>
  </si>
  <si>
    <t>31.03.2021 15:04:41</t>
  </si>
  <si>
    <t>31.03.2021 15:09:05</t>
  </si>
  <si>
    <t>TR-2/38 45-72-L00038_956507579_956507579</t>
  </si>
  <si>
    <t>31.03.2021 14:46:06</t>
  </si>
  <si>
    <t>31.03.2021 18:20:40</t>
  </si>
  <si>
    <t>HAYKIRAN TR-2 35-28-M00201_A_56357557_56357557</t>
  </si>
  <si>
    <t>31.03.2021 14:47:00</t>
  </si>
  <si>
    <t>31.03.2021 15:37:38</t>
  </si>
  <si>
    <t>31.03.2021 14:47:09</t>
  </si>
  <si>
    <t>31.03.2021 17:58:41</t>
  </si>
  <si>
    <t>K-1637 35-01-K01637_C c2_5820551</t>
  </si>
  <si>
    <t>31.03.2021 14:48:00</t>
  </si>
  <si>
    <t>31.03.2021 16:55:53</t>
  </si>
  <si>
    <t>OVACIK TR-1 35-19-L00305_6772856_56354517_56354517</t>
  </si>
  <si>
    <t>31.03.2021 14:50:00</t>
  </si>
  <si>
    <t>31.03.2021 15:46:29</t>
  </si>
  <si>
    <t>KADIDEĞİRMENİ KÖK 45-82-M00127_BERGAMA KINIK (AVDAN) M02_2091829</t>
  </si>
  <si>
    <t>31.03.2021 14:53:20</t>
  </si>
  <si>
    <t>31.03.2021 14:53:50</t>
  </si>
  <si>
    <t>SEYREK TR-4 35-28-M00375_DIREK TIPI TRAFO HUCRESI H01_2110970</t>
  </si>
  <si>
    <t>31.03.2021 14:54:11</t>
  </si>
  <si>
    <t>31.03.2021 15:35:32</t>
  </si>
  <si>
    <t>KARAKÖY ÜÇYOL TR-2 45-72-L00195_45-72-L00195_2367026</t>
  </si>
  <si>
    <t>31.03.2021 15:02:40</t>
  </si>
  <si>
    <t>31.03.2021 16:34:48</t>
  </si>
  <si>
    <t>GÜNEŞLİ EVCİLER TR-3 45-75-M00060_945598032_945598032</t>
  </si>
  <si>
    <t>31.03.2021 15:04:03</t>
  </si>
  <si>
    <t>31.03.2021 18:06:52</t>
  </si>
  <si>
    <t>MENEMEN GÖRECE TR-3 35-28-M00505_953395017_953395017</t>
  </si>
  <si>
    <t>31.03.2021 15:04:35</t>
  </si>
  <si>
    <t>31.03.2021 18:16:50</t>
  </si>
  <si>
    <t>ÇANDARLI TR-18 35-30-M00018_955325707_955325707</t>
  </si>
  <si>
    <t>31.03.2021 15:05:14</t>
  </si>
  <si>
    <t>31.03.2021 19:25:05</t>
  </si>
  <si>
    <t>GÖRDES TR-27 45-75-M00042_HatBaşıAyırıcı_53135799 M01_53135799</t>
  </si>
  <si>
    <t>31.03.2021 15:05:16</t>
  </si>
  <si>
    <t>31.03.2021 16:35:36</t>
  </si>
  <si>
    <t>KULA İM 45-77-A00001_ESKİ SELENDİ M07_2120660</t>
  </si>
  <si>
    <t>31.03.2021 15:14:30</t>
  </si>
  <si>
    <t>31.03.2021 17:07:00</t>
  </si>
  <si>
    <t>TARIMSAL SULAMA TR-18 45-85-L00087_DIREK TIPI TRAFO HUCRESI H01_2090260</t>
  </si>
  <si>
    <t>31.03.2021 15:20:13</t>
  </si>
  <si>
    <t>31.03.2021 18:03:08</t>
  </si>
  <si>
    <t>DM-16/TR-71 45-71-M02470_953244727_953244727</t>
  </si>
  <si>
    <t>31.03.2021 15:25:09</t>
  </si>
  <si>
    <t>31.03.2021 20:45:51</t>
  </si>
  <si>
    <t>31.03.2021 15:33:48</t>
  </si>
  <si>
    <t>31.03.2021 17:05:16</t>
  </si>
  <si>
    <t>TR-178 45-78-L00178_DIREK TIPI TRAFO HUCRESI H01_2104959</t>
  </si>
  <si>
    <t>31.03.2021 15:33:58</t>
  </si>
  <si>
    <t>31.03.2021 17:09:28</t>
  </si>
  <si>
    <t>AHMETLİ TR-1 35-26-L00125_965370523_965370523</t>
  </si>
  <si>
    <t>31.03.2021 15:39:47</t>
  </si>
  <si>
    <t>31.03.2021 16:56:07</t>
  </si>
  <si>
    <t>KOZAKLAR KÖYÜ TR-1 45-71-M01672_DIREK TIPI TRAFO HUCRESI H01_2087871</t>
  </si>
  <si>
    <t>31.03.2021 15:43:46</t>
  </si>
  <si>
    <t>31.03.2021 20:19:04</t>
  </si>
  <si>
    <t>K-144 35-02-K00144_E_56367413_56367413</t>
  </si>
  <si>
    <t>31.03.2021 15:50:29</t>
  </si>
  <si>
    <t>31.03.2021 16:56:12</t>
  </si>
  <si>
    <t>TR-74 ( M-774) 35-30-M00774_955299483_955299483</t>
  </si>
  <si>
    <t>31.03.2021 15:50:54</t>
  </si>
  <si>
    <t>31.03.2021 17:16:06</t>
  </si>
  <si>
    <t>KAZIKLI SÜTÇÜLER TR-1 45-81-M00201_45-81-M00201_2376226</t>
  </si>
  <si>
    <t>31.03.2021 15:51:50</t>
  </si>
  <si>
    <t>31.03.2021 17:14:03</t>
  </si>
  <si>
    <t>RAHMANLAR TR-1 45-81-M00108_945628722_945628722</t>
  </si>
  <si>
    <t>31.03.2021 15:57:02</t>
  </si>
  <si>
    <t>31.03.2021 18:29:53</t>
  </si>
  <si>
    <t>TR-2/48 45-72-L00048_E_56394451_56394451</t>
  </si>
  <si>
    <t>31.03.2021 16:00:56</t>
  </si>
  <si>
    <t>31.03.2021 17:57:07</t>
  </si>
  <si>
    <t>K-278 35-01-K00278_910476987_910476987</t>
  </si>
  <si>
    <t>31.03.2021 16:04:17</t>
  </si>
  <si>
    <t>31.03.2021 18:12:14</t>
  </si>
  <si>
    <t>31.03.2021 16:09:55</t>
  </si>
  <si>
    <t>31.03.2021 16:32:40</t>
  </si>
  <si>
    <t>ÇALTI KÖY TR-1 35-24-M00075_955226286_955226286</t>
  </si>
  <si>
    <t>31.03.2021 16:13:15</t>
  </si>
  <si>
    <t>31.03.2021 20:46:27</t>
  </si>
  <si>
    <t>GÖÇBEYLİ TR-5 35-16-M00020_47429735_56381874_56381874</t>
  </si>
  <si>
    <t>31.03.2021 16:14:11</t>
  </si>
  <si>
    <t>31.03.2021 20:39:33</t>
  </si>
  <si>
    <t>31.03.2021 16:14:40</t>
  </si>
  <si>
    <t>31.03.2021 19:44:04</t>
  </si>
  <si>
    <t>31.03.2021 16:15:23</t>
  </si>
  <si>
    <t>31.03.2021 16:35:10</t>
  </si>
  <si>
    <t>31.03.2021 16:16:48</t>
  </si>
  <si>
    <t>31.03.2021 16:28:20</t>
  </si>
  <si>
    <t>HALİTPAŞA TR-6 45-80-M00062__72410366_72410366</t>
  </si>
  <si>
    <t>31.03.2021 16:17:38</t>
  </si>
  <si>
    <t>31.03.2021 23:37:38</t>
  </si>
  <si>
    <t>L-376 PAZARYERİ 35-18-L00376_35-18-L00376_72060231</t>
  </si>
  <si>
    <t>31.03.2021 16:18:21</t>
  </si>
  <si>
    <t>31.03.2021 20:17:06</t>
  </si>
  <si>
    <t>K-4378 35-03-K04378_912902303_912902303</t>
  </si>
  <si>
    <t>31.03.2021 16:22:10</t>
  </si>
  <si>
    <t>31.03.2021 17:37:44</t>
  </si>
  <si>
    <t>31.03.2021 16:25:24</t>
  </si>
  <si>
    <t>31.03.2021 16:55:08</t>
  </si>
  <si>
    <t>MAVİ KÖY SİTESİ M-352 35-30-M00352_B_65501998_65501998</t>
  </si>
  <si>
    <t>31.03.2021 16:27:20</t>
  </si>
  <si>
    <t>31.03.2021 18:29:44</t>
  </si>
  <si>
    <t>BELKENT SİTESİ TR 35-30-M00336_35-30-M00336_72075080</t>
  </si>
  <si>
    <t>31.03.2021 16:27:29</t>
  </si>
  <si>
    <t>31.03.2021 19:18:49</t>
  </si>
  <si>
    <t>31.03.2021 16:28:40</t>
  </si>
  <si>
    <t>31.03.2021 17:24:35</t>
  </si>
  <si>
    <t>KİLLİK TR-16 45-73-M00350_TR-12 M03_67005501</t>
  </si>
  <si>
    <t>31.03.2021 16:28:41</t>
  </si>
  <si>
    <t>31.03.2021 18:40:33</t>
  </si>
  <si>
    <t>KİLLİK TR-16 45-73-M00350_SERİNYAYLA M04_67005554</t>
  </si>
  <si>
    <t>31.03.2021 16:28:50</t>
  </si>
  <si>
    <t>31.03.2021 19:05:17</t>
  </si>
  <si>
    <t>ELİFLİ TR-1 35-20-L00107_955198538_955198538</t>
  </si>
  <si>
    <t>31.03.2021 16:30:57</t>
  </si>
  <si>
    <t>31.03.2021 18:09:14</t>
  </si>
  <si>
    <t>KESİKKÖY TR-2 35-28-M00334_953383432_953383432</t>
  </si>
  <si>
    <t>31.03.2021 18:04:58</t>
  </si>
  <si>
    <t>SAMİ GÜÇLÜ GRB. 35-20-M00014_955207999_955207999</t>
  </si>
  <si>
    <t>31.03.2021 16:35:51</t>
  </si>
  <si>
    <t>31.03.2021 18:38:27</t>
  </si>
  <si>
    <t>L-90 RAINBOW DM 35-18-L00090_35-18-L00090_2357778</t>
  </si>
  <si>
    <t>31.03.2021 16:43:18</t>
  </si>
  <si>
    <t>31.03.2021 21:49:47</t>
  </si>
  <si>
    <t>K-847 35-01-K00847_910547254_910547254</t>
  </si>
  <si>
    <t>31.03.2021 16:45:05</t>
  </si>
  <si>
    <t>31.03.2021 18:37:02</t>
  </si>
  <si>
    <t>TR-1/17 45-72-M00017_TR-1/21 M02_2104548</t>
  </si>
  <si>
    <t>31.03.2021 16:51:15</t>
  </si>
  <si>
    <t>31.03.2021 16:54:29</t>
  </si>
  <si>
    <t>31.03.2021 16:54:37</t>
  </si>
  <si>
    <t>31.03.2021 17:41:42</t>
  </si>
  <si>
    <t>L-426 ESKİ GARAJ 35-18-L00426_950448020_950448020</t>
  </si>
  <si>
    <t>31.03.2021 16:54:41</t>
  </si>
  <si>
    <t>01.04.2021 01:34:55</t>
  </si>
  <si>
    <t>KAYNARPINAR TR-1 35-21-L00116_B_56376248_56376248</t>
  </si>
  <si>
    <t>31.03.2021 16:55:38</t>
  </si>
  <si>
    <t>31.03.2021 21:40:56</t>
  </si>
  <si>
    <t>K-1464 35-09-K01464_912338055_912338055</t>
  </si>
  <si>
    <t>31.03.2021 17:01:12</t>
  </si>
  <si>
    <t>31.03.2021 22:14:40</t>
  </si>
  <si>
    <t>K-1655 35-02-K01655_A_56382037_56382037</t>
  </si>
  <si>
    <t>31.03.2021 17:02:56</t>
  </si>
  <si>
    <t>31.03.2021 17:40:04</t>
  </si>
  <si>
    <t>M-540 35-09-M00540_913022903_913022903</t>
  </si>
  <si>
    <t>31.03.2021 17:05:22</t>
  </si>
  <si>
    <t>31.03.2021 19:34:46</t>
  </si>
  <si>
    <t>NURİYE TR-2 45-80-M00091_A_56385124_56385124</t>
  </si>
  <si>
    <t>31.03.2021 17:06:42</t>
  </si>
  <si>
    <t>31.03.2021 20:27:56</t>
  </si>
  <si>
    <t>M-1044 35-02-M01044_910011460_910011460</t>
  </si>
  <si>
    <t>31.03.2021 17:08:09</t>
  </si>
  <si>
    <t>31.03.2021 17:56:58</t>
  </si>
  <si>
    <t>K-4612 35-01-K04612_911218267_911218267</t>
  </si>
  <si>
    <t>31.03.2021 17:09:01</t>
  </si>
  <si>
    <t>31.03.2021 17:49:18</t>
  </si>
  <si>
    <t>TR-115 35-16-L00115_B_56397452_56397452</t>
  </si>
  <si>
    <t>31.03.2021 17:09:36</t>
  </si>
  <si>
    <t>31.03.2021 17:53:22</t>
  </si>
  <si>
    <t>31.03.2021 17:16:14</t>
  </si>
  <si>
    <t>31.03.2021 19:19:53</t>
  </si>
  <si>
    <t>TR-53 35-19-L00053_956665497_956665497</t>
  </si>
  <si>
    <t>31.03.2021 17:17:38</t>
  </si>
  <si>
    <t>31.03.2021 19:29:18</t>
  </si>
  <si>
    <t>KARAKÖY TR-1 45-72-L00275_A_65509287_65509287</t>
  </si>
  <si>
    <t>31.03.2021 17:20:59</t>
  </si>
  <si>
    <t>31.03.2021 18:08:09</t>
  </si>
  <si>
    <t>31.03.2021 17:22:16</t>
  </si>
  <si>
    <t>31.03.2021 19:32:55</t>
  </si>
  <si>
    <t>ÜRKMEZ M-23 35-25-M00157_956644375_956644375</t>
  </si>
  <si>
    <t>31.03.2021 17:23:02</t>
  </si>
  <si>
    <t>31.03.2021 18:11:05</t>
  </si>
  <si>
    <t>31.03.2021 17:28:28</t>
  </si>
  <si>
    <t>31.03.2021 18:45:12</t>
  </si>
  <si>
    <t>31.03.2021 17:31:30</t>
  </si>
  <si>
    <t>31.03.2021 19:44:08</t>
  </si>
  <si>
    <t>ÇAMLIK DM 35-17-M00173_HatBaşıAyırıcı_65358276 M08_65358276</t>
  </si>
  <si>
    <t>31.03.2021 17:40:32</t>
  </si>
  <si>
    <t>31.03.2021 19:17:54</t>
  </si>
  <si>
    <t>ALANDAMLARI TR-2 45-75-M00130_C_56386669_56386669</t>
  </si>
  <si>
    <t>31.03.2021 17:42:13</t>
  </si>
  <si>
    <t>31.03.2021 19:37:17</t>
  </si>
  <si>
    <t>31.03.2021 17:47:50</t>
  </si>
  <si>
    <t>31.03.2021 18:14:56</t>
  </si>
  <si>
    <t>31.03.2021 17:49:46</t>
  </si>
  <si>
    <t>31.03.2021 19:05:57</t>
  </si>
  <si>
    <t>K-1421 35-01-K01421_911262853_911262853</t>
  </si>
  <si>
    <t>31.03.2021 17:50:58</t>
  </si>
  <si>
    <t>31.03.2021 20:35:45</t>
  </si>
  <si>
    <t>TR-1/35 45-72-M00035_A_56393617_56393617</t>
  </si>
  <si>
    <t>31.03.2021 17:59:15</t>
  </si>
  <si>
    <t>31.03.2021 19:15:46</t>
  </si>
  <si>
    <t>FOÇA TR-41 35-23-L00041_950422737_950422737</t>
  </si>
  <si>
    <t>31.03.2021 17:59:41</t>
  </si>
  <si>
    <t>31.03.2021 21:30:22</t>
  </si>
  <si>
    <t>SELENDİ TR-33 (KASAP HÜSEYİN) 45-81-M00033_C_65510119_65510119</t>
  </si>
  <si>
    <t>31.03.2021 18:00:31</t>
  </si>
  <si>
    <t>31.03.2021 19:39:03</t>
  </si>
  <si>
    <t>HALİLBEYLİ TR-1 KÖK 35-27-M01057_HAMZABABA VE KÖYLER M04_61283861</t>
  </si>
  <si>
    <t>31.03.2021 18:01:41</t>
  </si>
  <si>
    <t>31.03.2021 18:41:50</t>
  </si>
  <si>
    <t>KILCANLAR DEBELEK TR-1 45-75-M00129_C_56392338_56392338</t>
  </si>
  <si>
    <t>31.03.2021 18:04:13</t>
  </si>
  <si>
    <t>31.03.2021 20:09:34</t>
  </si>
  <si>
    <t>31.03.2021 18:05:32</t>
  </si>
  <si>
    <t>01.04.2021 00:04:43</t>
  </si>
  <si>
    <t>TAŞDİBİ TR-1 45-80-M00171_B_73432603_73432603</t>
  </si>
  <si>
    <t>31.03.2021 18:08:16</t>
  </si>
  <si>
    <t>31.03.2021 22:05:06</t>
  </si>
  <si>
    <t>BEZİRGANLI ÇAMLIK TR-1 45-78-M00250_49417609_56406180_56406180</t>
  </si>
  <si>
    <t>31.03.2021 18:09:46</t>
  </si>
  <si>
    <t>31.03.2021 19:29:41</t>
  </si>
  <si>
    <t>_B_56352103_56352103</t>
  </si>
  <si>
    <t>31.03.2021 18:15:04</t>
  </si>
  <si>
    <t>31.03.2021 19:39:53</t>
  </si>
  <si>
    <t>KIZLARALANI TR-2 45-72-L00713_A_56394695_56394695</t>
  </si>
  <si>
    <t>31.03.2021 18:16:31</t>
  </si>
  <si>
    <t>31.03.2021 21:43:08</t>
  </si>
  <si>
    <t>ÇAMÖNÜ TR-1 35-22-M00165_955277562_955277562</t>
  </si>
  <si>
    <t>31.03.2021 18:20:04</t>
  </si>
  <si>
    <t>31.03.2021 19:44:02</t>
  </si>
  <si>
    <t>K-4007 35-10-K04007_913717834_913717834</t>
  </si>
  <si>
    <t>31.03.2021 18:22:45</t>
  </si>
  <si>
    <t>31.03.2021 18:54:49</t>
  </si>
  <si>
    <t>SARIÇALI TR-1 45-72-L00776_956488349_956488349</t>
  </si>
  <si>
    <t>31.03.2021 18:22:54</t>
  </si>
  <si>
    <t>31.03.2021 19:58:42</t>
  </si>
  <si>
    <t>KINIK TR-1 45-81-M00139_B_56400543_56400543</t>
  </si>
  <si>
    <t>31.03.2021 18:23:00</t>
  </si>
  <si>
    <t>31.03.2021 19:17:11</t>
  </si>
  <si>
    <t>M-1867 35-02-M01867_942033795_942033795</t>
  </si>
  <si>
    <t>31.03.2021 18:25:13</t>
  </si>
  <si>
    <t>31.03.2021 21:49:07</t>
  </si>
  <si>
    <t>TR-10 BABACAN 35-19-L00010_956684467_956684467</t>
  </si>
  <si>
    <t>31.03.2021 18:26:34</t>
  </si>
  <si>
    <t>31.03.2021 21:28:52</t>
  </si>
  <si>
    <t>TR-13 35-19-L00013_D_65566784_65566784</t>
  </si>
  <si>
    <t>31.03.2021 18:30:54</t>
  </si>
  <si>
    <t>31.03.2021 19:27:16</t>
  </si>
  <si>
    <t>K-426 35-07-K00426_97585966_97585966</t>
  </si>
  <si>
    <t>31.03.2021 18:31:57</t>
  </si>
  <si>
    <t>31.03.2021 21:18:36</t>
  </si>
  <si>
    <t>GÜMÜLCELİ KÖK 45-80-M00057_GÜMÜLCELİ TR-2/TR-3/TR-4 M02_72197425</t>
  </si>
  <si>
    <t>31.03.2021 18:33:06</t>
  </si>
  <si>
    <t>31.03.2021 20:47:01</t>
  </si>
  <si>
    <t>YEŞİLOVA ÇAYIR TR-2 35-20-L00127_955013841_955013841</t>
  </si>
  <si>
    <t>31.03.2021 18:34:31</t>
  </si>
  <si>
    <t>31.03.2021 19:15:42</t>
  </si>
  <si>
    <t>FOÇA TR-47 35-23-L00047_950414137_950414137</t>
  </si>
  <si>
    <t>31.03.2021 18:43:21</t>
  </si>
  <si>
    <t>31.03.2021 22:09:20</t>
  </si>
  <si>
    <t>KIRATLI TR-2 35-30-L00142_955296009_955296009</t>
  </si>
  <si>
    <t>31.03.2021 18:43:47</t>
  </si>
  <si>
    <t>31.03.2021 20:17:00</t>
  </si>
  <si>
    <t>31.03.2021 18:44:21</t>
  </si>
  <si>
    <t>31.03.2021 19:32:22</t>
  </si>
  <si>
    <t>DURU KONUTLARI TR 35-30-M00299_DIREK TIPI TRAFO HUCRESI H01_2040306</t>
  </si>
  <si>
    <t>31.03.2021 18:49:06</t>
  </si>
  <si>
    <t>31.03.2021 20:38:24</t>
  </si>
  <si>
    <t>AYRANCILAR DM-3 35-26-M00795_956628017_956628017</t>
  </si>
  <si>
    <t>31.03.2021 18:49:34</t>
  </si>
  <si>
    <t>31.03.2021 20:06:29</t>
  </si>
  <si>
    <t>M-2745 35-01-M02745_911534928_911534928</t>
  </si>
  <si>
    <t>31.03.2021 18:51:15</t>
  </si>
  <si>
    <t>31.03.2021 22:33:57</t>
  </si>
  <si>
    <t>DÜZLEN TR-1 45-71-M01744_A_56388810_56388810</t>
  </si>
  <si>
    <t>31.03.2021 18:57:09</t>
  </si>
  <si>
    <t>31.03.2021 22:27:30</t>
  </si>
  <si>
    <t>MIDIKLI KÖK 45-81-M00043_KINIK M03_2101974</t>
  </si>
  <si>
    <t>31.03.2021 19:06:20</t>
  </si>
  <si>
    <t>31.03.2021 19:07:41</t>
  </si>
  <si>
    <t>YENİ ŞAKRAN TR-8 35-17-M00208_DIREK TIPI TRAFO HUCRESI H01_2096312</t>
  </si>
  <si>
    <t>31.03.2021 19:09:45</t>
  </si>
  <si>
    <t>31.03.2021 23:57:39</t>
  </si>
  <si>
    <t>31.03.2021 19:11:41</t>
  </si>
  <si>
    <t>31.03.2021 20:41:56</t>
  </si>
  <si>
    <t>K-4558 35-02-K04558_913069481_913069481</t>
  </si>
  <si>
    <t>31.03.2021 19:19:51</t>
  </si>
  <si>
    <t>31.03.2021 20:32:35</t>
  </si>
  <si>
    <t>DM-5/TR13 (TR-57) ALPKENT 35-26-M00057_D D04_66402863</t>
  </si>
  <si>
    <t>31.03.2021 19:20:26</t>
  </si>
  <si>
    <t>31.03.2021 20:19:15</t>
  </si>
  <si>
    <t>GALİP TURANLI TR 45-78-L00665_45-78-L00665_2352630</t>
  </si>
  <si>
    <t>31.03.2021 19:22:50</t>
  </si>
  <si>
    <t>31.03.2021 20:31:19</t>
  </si>
  <si>
    <t>TR-38 45-77-L00038_945487024_945487024</t>
  </si>
  <si>
    <t>31.03.2021 19:23:43</t>
  </si>
  <si>
    <t>31.03.2021 20:11:48</t>
  </si>
  <si>
    <t>31.03.2021 19:24:09</t>
  </si>
  <si>
    <t>31.03.2021 22:19:58</t>
  </si>
  <si>
    <t>ESENDERE TR-1 35-21-L00108_953357233_953357233</t>
  </si>
  <si>
    <t>31.03.2021 19:25:38</t>
  </si>
  <si>
    <t>31.03.2021 22:48:06</t>
  </si>
  <si>
    <t>K-81 35-01-K00081_DAĞITIM TRAFOSU K-81 K05_2335671</t>
  </si>
  <si>
    <t>31.03.2021 19:29:00</t>
  </si>
  <si>
    <t>31.03.2021 20:52:30</t>
  </si>
  <si>
    <t>DOĞAKÖY TR-1 35-28-M00213_953385304_953385304</t>
  </si>
  <si>
    <t>31.03.2021 19:32:47</t>
  </si>
  <si>
    <t>31.03.2021 20:24:35</t>
  </si>
  <si>
    <t>31.03.2021 19:34:52</t>
  </si>
  <si>
    <t>31.03.2021 21:07:27</t>
  </si>
  <si>
    <t>ZEYTİNLİOVA TR-8 45-72-L00423_956486694_956486694</t>
  </si>
  <si>
    <t>31.03.2021 19:37:32</t>
  </si>
  <si>
    <t>31.03.2021 23:44:16</t>
  </si>
  <si>
    <t>31.03.2021 19:40:46</t>
  </si>
  <si>
    <t>31.03.2021 19:48:50</t>
  </si>
  <si>
    <t>L-222 35-21-L00222_953358448_953358448</t>
  </si>
  <si>
    <t>31.03.2021 19:45:09</t>
  </si>
  <si>
    <t>31.03.2021 20:23:06</t>
  </si>
  <si>
    <t>DM-7/22 35-26-M00663_956623083_956623083</t>
  </si>
  <si>
    <t>31.03.2021 19:46:14</t>
  </si>
  <si>
    <t>31.03.2021 20:44:08</t>
  </si>
  <si>
    <t>BÖLCEK-2 TR 35-16-M00023_953336771_953336771</t>
  </si>
  <si>
    <t>31.03.2021 19:47:48</t>
  </si>
  <si>
    <t>31.03.2021 22:01:11</t>
  </si>
  <si>
    <t>31.03.2021 19:48:36</t>
  </si>
  <si>
    <t>31.03.2021 20:57:04</t>
  </si>
  <si>
    <t>OLGUNLAR TR-5 35-31-L00218_47891858_56381293_56381293</t>
  </si>
  <si>
    <t>31.03.2021 19:54:57</t>
  </si>
  <si>
    <t>31.03.2021 23:55:55</t>
  </si>
  <si>
    <t>YENİCEKÖY YEŞİLLER TR-2 45-72-L00178_B_56401801_56401801</t>
  </si>
  <si>
    <t>31.03.2021 19:56:14</t>
  </si>
  <si>
    <t>31.03.2021 22:07:27</t>
  </si>
  <si>
    <t>BALABAN TR-1 35-24-M00106_955222866_955222866</t>
  </si>
  <si>
    <t>31.03.2021 19:59:41</t>
  </si>
  <si>
    <t>31.03.2021 22:44:24</t>
  </si>
  <si>
    <t>L-90 RAINBOW DM 35-18-L00090_ÇEŞME İM L03_2096224</t>
  </si>
  <si>
    <t>31.03.2021 20:02:05</t>
  </si>
  <si>
    <t>31.03.2021 20:10:30</t>
  </si>
  <si>
    <t>ÇEŞME İM 35-18-A00001_OVACIK L08_2053079</t>
  </si>
  <si>
    <t>31.03.2021 20:02:24</t>
  </si>
  <si>
    <t>31.03.2021 20:11:00</t>
  </si>
  <si>
    <t>KODUKBURUN TR-1 35-24-M00102_35-24-M00102_2373234</t>
  </si>
  <si>
    <t>31.03.2021 21:44:13</t>
  </si>
  <si>
    <t>31.03.2021 20:17:41</t>
  </si>
  <si>
    <t>31.03.2021 21:14:53</t>
  </si>
  <si>
    <t>TR-54 35-16-L00054_953335547_953335547</t>
  </si>
  <si>
    <t>31.03.2021 20:18:45</t>
  </si>
  <si>
    <t>31.03.2021 22:45:46</t>
  </si>
  <si>
    <t>TR-2 35-27-M00002_98996759_98996759</t>
  </si>
  <si>
    <t>31.03.2021 20:20:37</t>
  </si>
  <si>
    <t>31.03.2021 21:37:00</t>
  </si>
  <si>
    <t>M-906 35-03-M00906_C_56366083_56366083</t>
  </si>
  <si>
    <t>31.03.2021 20:24:23</t>
  </si>
  <si>
    <t>31.03.2021 22:14:17</t>
  </si>
  <si>
    <t>MECİDİYE TR-4 45-72-L00577_956500767_956500767</t>
  </si>
  <si>
    <t>31.03.2021 20:25:38</t>
  </si>
  <si>
    <t>31.03.2021 23:07:36</t>
  </si>
  <si>
    <t>MESCİTLİ TR-2 35-15-L01019_950386122_950386122</t>
  </si>
  <si>
    <t>31.03.2021 20:35:54</t>
  </si>
  <si>
    <t>31.03.2021 22:27:08</t>
  </si>
  <si>
    <t>L-67 ELMASTAŞ 35-14-L00067_956635164_956635164</t>
  </si>
  <si>
    <t>31.03.2021 20:37:01</t>
  </si>
  <si>
    <t>31.03.2021 23:02:06</t>
  </si>
  <si>
    <t>TR-24 35-16-L00024_953319467_953319467</t>
  </si>
  <si>
    <t>31.03.2021 20:52:07</t>
  </si>
  <si>
    <t>31.03.2021 23:37:45</t>
  </si>
  <si>
    <t>ABDİ GÜLTEN SULAMA GRB 35-26-M00944_35-26-M00944_2373304</t>
  </si>
  <si>
    <t>31.03.2021 20:53:00</t>
  </si>
  <si>
    <t>31.03.2021 21:24:36</t>
  </si>
  <si>
    <t>31.03.2021 20:58:00</t>
  </si>
  <si>
    <t>31.03.2021 21:45:20</t>
  </si>
  <si>
    <t>31.03.2021 20:58:11</t>
  </si>
  <si>
    <t>31.03.2021 21:41:27</t>
  </si>
  <si>
    <t>31.03.2021 21:00:45</t>
  </si>
  <si>
    <t>31.03.2021 23:30:33</t>
  </si>
  <si>
    <t>K-3701 35-04-K03701_35-04-K03701_2375059</t>
  </si>
  <si>
    <t>31.03.2021 21:04:59</t>
  </si>
  <si>
    <t>31.03.2021 22:39:13</t>
  </si>
  <si>
    <t>TR-22 45-77-L00022_945509124_945509124</t>
  </si>
  <si>
    <t>31.03.2021 21:08:19</t>
  </si>
  <si>
    <t>31.03.2021 21:37:16</t>
  </si>
  <si>
    <t>K-2425 35-04-K02425_99623015_99623015</t>
  </si>
  <si>
    <t>31.03.2021 21:13:13</t>
  </si>
  <si>
    <t>31.03.2021 22:42:11</t>
  </si>
  <si>
    <t>_C_56385364_56385364</t>
  </si>
  <si>
    <t>31.03.2021 21:20:57</t>
  </si>
  <si>
    <t>31.03.2021 21:58:33</t>
  </si>
  <si>
    <t>DAĞDERE TR-1 35-29-L00320_950317446_950317446</t>
  </si>
  <si>
    <t>31.03.2021 21:47:16</t>
  </si>
  <si>
    <t>31.03.2021 23:23:48</t>
  </si>
  <si>
    <t>31.03.2021 21:55:07</t>
  </si>
  <si>
    <t>31.03.2021 23:46:29</t>
  </si>
  <si>
    <t>KINIK HACIMUSALAR TR-1 45-81-M00144_45-81-M00144_61299748</t>
  </si>
  <si>
    <t>31.03.2021 21:55:40</t>
  </si>
  <si>
    <t>31.03.2021 22:21:50</t>
  </si>
  <si>
    <t>M-2704 35-01-M02704_910636648_910636648</t>
  </si>
  <si>
    <t>31.03.2021 21:56:35</t>
  </si>
  <si>
    <t>31.03.2021 22:50:39</t>
  </si>
  <si>
    <t>YENİKENT TR-1 35-16-M00026_35-16-M00026_2362792</t>
  </si>
  <si>
    <t>31.03.2021 21:57:50</t>
  </si>
  <si>
    <t>31.03.2021 23:41:22</t>
  </si>
  <si>
    <t>KARABURUN TR-4/18 35-21-L00012_953360169_953360169</t>
  </si>
  <si>
    <t>31.03.2021 22:17:33</t>
  </si>
  <si>
    <t>31.03.2021 23:58:18</t>
  </si>
  <si>
    <t>31.03.2021 22:27:20</t>
  </si>
  <si>
    <t>31.03.2021 22:28:01</t>
  </si>
  <si>
    <t>31.03.2021 22:43:50</t>
  </si>
  <si>
    <t>01.04.2021 01:40:55</t>
  </si>
  <si>
    <t>SÜLEYMANLI TR-10 45-72-L00304_956487263_956487263</t>
  </si>
  <si>
    <t>31.03.2021 22:47:34</t>
  </si>
  <si>
    <t>01.04.2021 00:50:37</t>
  </si>
  <si>
    <t>KAPAKLI DM 45-72-M00309_KAPAKLI ŞEHİR M04_2311311</t>
  </si>
  <si>
    <t>31.03.2021 23:15:50</t>
  </si>
  <si>
    <t>31.03.2021 23:54:42</t>
  </si>
  <si>
    <t>TÜRKELLİ TR-2 35-28-M00463_953370129_953370129</t>
  </si>
  <si>
    <t>31.03.2021 23:22:22</t>
  </si>
  <si>
    <t>01.04.2021 00:34:38</t>
  </si>
  <si>
    <t>TR-1/66 45-72-M00066_956497397_956497397</t>
  </si>
  <si>
    <t>31.03.2021 23:27:02</t>
  </si>
  <si>
    <t>01.04.2021 00:22:13</t>
  </si>
  <si>
    <t>SETÜSTÜ TR-2 45-83-M00134_A_56387927_56387927</t>
  </si>
  <si>
    <t>31.03.2021 23:34:32</t>
  </si>
  <si>
    <t>01.04.2021 00:49:40</t>
  </si>
  <si>
    <t>ALAŞEHİR TR-8 45-73-M00008_C c1_45079936</t>
  </si>
  <si>
    <t>31.03.2021 23:52:55</t>
  </si>
  <si>
    <t>01.04.2021 04:24:42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</si>
</sst>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9151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1689341</v>
      </c>
      <c r="B2">
        <v>1</v>
      </c>
      <c r="C2" t="s">
        <v>76</v>
      </c>
      <c r="D2" t="s">
        <v>78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2.3258333329999998</v>
      </c>
      <c r="O2">
        <v>0</v>
      </c>
      <c r="P2">
        <v>861</v>
      </c>
      <c r="Q2">
        <v>0</v>
      </c>
      <c r="R2">
        <v>0</v>
      </c>
      <c r="S2">
        <v>0</v>
      </c>
      <c r="T2">
        <v>0</v>
      </c>
      <c r="U2">
        <v>0</v>
      </c>
      <c r="V2">
        <v>2002.5425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1689342</v>
      </c>
      <c r="B3">
        <v>1</v>
      </c>
      <c r="C3" t="s">
        <v>77</v>
      </c>
      <c r="D3" t="s">
        <v>109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2.2969444440000002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2.2969439999999999</v>
      </c>
    </row>
    <row r="4" spans="1:26" x14ac:dyDescent="0.25">
      <c r="A4">
        <v>1699342</v>
      </c>
      <c r="B4">
        <v>1</v>
      </c>
      <c r="C4" t="s">
        <v>77</v>
      </c>
      <c r="D4" t="s">
        <v>124</v>
      </c>
      <c r="E4" t="s">
        <v>139</v>
      </c>
      <c r="F4" t="s">
        <v>140</v>
      </c>
      <c r="G4" t="s">
        <v>141</v>
      </c>
      <c r="H4" t="s">
        <v>46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1.333611111</v>
      </c>
      <c r="O4">
        <v>0</v>
      </c>
      <c r="P4">
        <v>10</v>
      </c>
      <c r="Q4">
        <v>0</v>
      </c>
      <c r="R4">
        <v>0</v>
      </c>
      <c r="S4">
        <v>0</v>
      </c>
      <c r="T4">
        <v>0</v>
      </c>
      <c r="U4">
        <v>0</v>
      </c>
      <c r="V4">
        <v>13.336111000000001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1709345</v>
      </c>
      <c r="B5">
        <v>1</v>
      </c>
      <c r="C5" t="s">
        <v>76</v>
      </c>
      <c r="D5" t="s">
        <v>100</v>
      </c>
      <c r="E5" t="s">
        <v>126</v>
      </c>
      <c r="F5" t="s">
        <v>144</v>
      </c>
      <c r="G5" t="s">
        <v>145</v>
      </c>
      <c r="H5" t="s">
        <v>47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2.1355555549999998</v>
      </c>
      <c r="O5">
        <v>0</v>
      </c>
      <c r="P5">
        <v>28</v>
      </c>
      <c r="Q5">
        <v>0</v>
      </c>
      <c r="R5">
        <v>0</v>
      </c>
      <c r="S5">
        <v>0</v>
      </c>
      <c r="T5">
        <v>0</v>
      </c>
      <c r="U5">
        <v>0</v>
      </c>
      <c r="V5">
        <v>59.795555999999998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1709344</v>
      </c>
      <c r="B6">
        <v>1</v>
      </c>
      <c r="C6" t="s">
        <v>76</v>
      </c>
      <c r="D6" t="s">
        <v>86</v>
      </c>
      <c r="E6" t="s">
        <v>148</v>
      </c>
      <c r="F6" t="s">
        <v>149</v>
      </c>
      <c r="G6" t="s">
        <v>150</v>
      </c>
      <c r="H6" t="s">
        <v>47</v>
      </c>
      <c r="I6" t="s">
        <v>151</v>
      </c>
      <c r="J6" t="s">
        <v>130</v>
      </c>
      <c r="K6" t="s">
        <v>131</v>
      </c>
      <c r="L6" t="s">
        <v>152</v>
      </c>
      <c r="M6" t="s">
        <v>153</v>
      </c>
      <c r="N6">
        <v>2.3157222000000002E-2</v>
      </c>
      <c r="O6">
        <v>3</v>
      </c>
      <c r="P6">
        <v>4127</v>
      </c>
      <c r="Q6">
        <v>0</v>
      </c>
      <c r="R6">
        <v>0</v>
      </c>
      <c r="S6">
        <v>0</v>
      </c>
      <c r="T6">
        <v>0</v>
      </c>
      <c r="U6">
        <v>6.9472000000000006E-2</v>
      </c>
      <c r="V6">
        <v>95.569855000000004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1709346</v>
      </c>
      <c r="B7">
        <v>1</v>
      </c>
      <c r="C7" t="s">
        <v>77</v>
      </c>
      <c r="D7" t="s">
        <v>113</v>
      </c>
      <c r="E7" t="s">
        <v>134</v>
      </c>
      <c r="F7" t="s">
        <v>154</v>
      </c>
      <c r="G7" t="s">
        <v>155</v>
      </c>
      <c r="H7" t="s">
        <v>46</v>
      </c>
      <c r="I7" t="s">
        <v>129</v>
      </c>
      <c r="J7" t="s">
        <v>130</v>
      </c>
      <c r="K7" t="s">
        <v>131</v>
      </c>
      <c r="L7" t="s">
        <v>156</v>
      </c>
      <c r="M7" t="s">
        <v>157</v>
      </c>
      <c r="N7">
        <v>1.3049999999999999</v>
      </c>
      <c r="O7">
        <v>0</v>
      </c>
      <c r="P7">
        <v>0</v>
      </c>
      <c r="Q7">
        <v>0</v>
      </c>
      <c r="R7">
        <v>10</v>
      </c>
      <c r="S7">
        <v>0</v>
      </c>
      <c r="T7">
        <v>0</v>
      </c>
      <c r="U7">
        <v>0</v>
      </c>
      <c r="V7">
        <v>0</v>
      </c>
      <c r="W7">
        <v>0</v>
      </c>
      <c r="X7">
        <v>13.05</v>
      </c>
      <c r="Y7">
        <v>0</v>
      </c>
      <c r="Z7">
        <v>0</v>
      </c>
    </row>
    <row r="8" spans="1:26" x14ac:dyDescent="0.25">
      <c r="A8">
        <v>1709351</v>
      </c>
      <c r="B8">
        <v>1</v>
      </c>
      <c r="C8" t="s">
        <v>76</v>
      </c>
      <c r="D8" t="s">
        <v>78</v>
      </c>
      <c r="E8" t="s">
        <v>158</v>
      </c>
      <c r="F8" t="s">
        <v>159</v>
      </c>
      <c r="G8" t="s">
        <v>150</v>
      </c>
      <c r="H8" t="s">
        <v>160</v>
      </c>
      <c r="I8" t="s">
        <v>151</v>
      </c>
      <c r="J8" t="s">
        <v>130</v>
      </c>
      <c r="K8" t="s">
        <v>161</v>
      </c>
      <c r="L8" t="s">
        <v>162</v>
      </c>
      <c r="M8" t="s">
        <v>163</v>
      </c>
      <c r="N8">
        <v>2.75E-2</v>
      </c>
      <c r="O8">
        <v>19</v>
      </c>
      <c r="P8">
        <v>2827</v>
      </c>
      <c r="Q8">
        <v>0</v>
      </c>
      <c r="R8">
        <v>0</v>
      </c>
      <c r="S8">
        <v>0</v>
      </c>
      <c r="T8">
        <v>0</v>
      </c>
      <c r="U8">
        <v>0.52249999999999996</v>
      </c>
      <c r="V8">
        <v>77.742500000000007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1709356</v>
      </c>
      <c r="B9">
        <v>1</v>
      </c>
      <c r="C9" t="s">
        <v>76</v>
      </c>
      <c r="D9" t="s">
        <v>106</v>
      </c>
      <c r="E9" t="s">
        <v>164</v>
      </c>
      <c r="F9" t="s">
        <v>165</v>
      </c>
      <c r="G9" t="s">
        <v>141</v>
      </c>
      <c r="H9" t="s">
        <v>46</v>
      </c>
      <c r="I9" t="s">
        <v>129</v>
      </c>
      <c r="J9" t="s">
        <v>130</v>
      </c>
      <c r="K9" t="s">
        <v>131</v>
      </c>
      <c r="L9" t="s">
        <v>166</v>
      </c>
      <c r="M9" t="s">
        <v>167</v>
      </c>
      <c r="N9">
        <v>1.200555555</v>
      </c>
      <c r="O9">
        <v>0</v>
      </c>
      <c r="P9">
        <v>82</v>
      </c>
      <c r="Q9">
        <v>0</v>
      </c>
      <c r="R9">
        <v>0</v>
      </c>
      <c r="S9">
        <v>0</v>
      </c>
      <c r="T9">
        <v>0</v>
      </c>
      <c r="U9">
        <v>0</v>
      </c>
      <c r="V9">
        <v>98.445555999999996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1709355</v>
      </c>
      <c r="B10">
        <v>1</v>
      </c>
      <c r="C10" t="s">
        <v>76</v>
      </c>
      <c r="D10" t="s">
        <v>81</v>
      </c>
      <c r="E10" t="s">
        <v>164</v>
      </c>
      <c r="F10" t="s">
        <v>168</v>
      </c>
      <c r="G10" t="s">
        <v>169</v>
      </c>
      <c r="H10" t="s">
        <v>46</v>
      </c>
      <c r="I10" t="s">
        <v>129</v>
      </c>
      <c r="J10" t="s">
        <v>130</v>
      </c>
      <c r="K10" t="s">
        <v>131</v>
      </c>
      <c r="L10" t="s">
        <v>170</v>
      </c>
      <c r="M10" t="s">
        <v>171</v>
      </c>
      <c r="N10">
        <v>1.3688888880000001</v>
      </c>
      <c r="O10">
        <v>1</v>
      </c>
      <c r="P10">
        <v>655</v>
      </c>
      <c r="Q10">
        <v>0</v>
      </c>
      <c r="R10">
        <v>0</v>
      </c>
      <c r="S10">
        <v>0</v>
      </c>
      <c r="T10">
        <v>0</v>
      </c>
      <c r="U10">
        <v>1.368889</v>
      </c>
      <c r="V10">
        <v>896.62222199999997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1709357</v>
      </c>
      <c r="B11">
        <v>1</v>
      </c>
      <c r="C11" t="s">
        <v>76</v>
      </c>
      <c r="D11" t="s">
        <v>86</v>
      </c>
      <c r="E11" t="s">
        <v>148</v>
      </c>
      <c r="F11" t="s">
        <v>172</v>
      </c>
      <c r="G11" t="s">
        <v>150</v>
      </c>
      <c r="H11" t="s">
        <v>160</v>
      </c>
      <c r="I11" t="s">
        <v>129</v>
      </c>
      <c r="J11" t="s">
        <v>130</v>
      </c>
      <c r="K11" t="s">
        <v>161</v>
      </c>
      <c r="L11" t="s">
        <v>173</v>
      </c>
      <c r="M11" t="s">
        <v>174</v>
      </c>
      <c r="N11">
        <v>0.11444444400000001</v>
      </c>
      <c r="O11">
        <v>99</v>
      </c>
      <c r="P11">
        <v>35656</v>
      </c>
      <c r="Q11">
        <v>0</v>
      </c>
      <c r="R11">
        <v>0</v>
      </c>
      <c r="S11">
        <v>0</v>
      </c>
      <c r="T11">
        <v>0</v>
      </c>
      <c r="U11">
        <v>11.33</v>
      </c>
      <c r="V11">
        <v>4080.6310950000002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1709358</v>
      </c>
      <c r="B12">
        <v>1</v>
      </c>
      <c r="C12" t="s">
        <v>76</v>
      </c>
      <c r="D12" t="s">
        <v>95</v>
      </c>
      <c r="E12" t="s">
        <v>158</v>
      </c>
      <c r="F12" t="s">
        <v>175</v>
      </c>
      <c r="G12" t="s">
        <v>176</v>
      </c>
      <c r="H12" t="s">
        <v>47</v>
      </c>
      <c r="I12" t="s">
        <v>129</v>
      </c>
      <c r="J12" t="s">
        <v>130</v>
      </c>
      <c r="K12" t="s">
        <v>131</v>
      </c>
      <c r="L12" t="s">
        <v>177</v>
      </c>
      <c r="M12" t="s">
        <v>178</v>
      </c>
      <c r="N12">
        <v>0.80611111099999999</v>
      </c>
      <c r="O12">
        <v>35</v>
      </c>
      <c r="P12">
        <v>1559</v>
      </c>
      <c r="Q12">
        <v>0</v>
      </c>
      <c r="R12">
        <v>0</v>
      </c>
      <c r="S12">
        <v>0</v>
      </c>
      <c r="T12">
        <v>0</v>
      </c>
      <c r="U12">
        <v>28.213889000000002</v>
      </c>
      <c r="V12">
        <v>1256.727222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1709359</v>
      </c>
      <c r="B13">
        <v>1</v>
      </c>
      <c r="C13" t="s">
        <v>76</v>
      </c>
      <c r="D13" t="s">
        <v>95</v>
      </c>
      <c r="E13" t="s">
        <v>126</v>
      </c>
      <c r="F13" t="s">
        <v>179</v>
      </c>
      <c r="G13" t="s">
        <v>176</v>
      </c>
      <c r="H13" t="s">
        <v>47</v>
      </c>
      <c r="I13" t="s">
        <v>129</v>
      </c>
      <c r="J13" t="s">
        <v>130</v>
      </c>
      <c r="K13" t="s">
        <v>131</v>
      </c>
      <c r="L13" t="s">
        <v>180</v>
      </c>
      <c r="M13" t="s">
        <v>181</v>
      </c>
      <c r="N13">
        <v>1.6969444440000001</v>
      </c>
      <c r="O13">
        <v>12</v>
      </c>
      <c r="P13">
        <v>237</v>
      </c>
      <c r="Q13">
        <v>0</v>
      </c>
      <c r="R13">
        <v>0</v>
      </c>
      <c r="S13">
        <v>0</v>
      </c>
      <c r="T13">
        <v>0</v>
      </c>
      <c r="U13">
        <v>20.363333000000001</v>
      </c>
      <c r="V13">
        <v>402.17583300000001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1709362</v>
      </c>
      <c r="B14">
        <v>1</v>
      </c>
      <c r="C14" t="s">
        <v>76</v>
      </c>
      <c r="D14" t="s">
        <v>106</v>
      </c>
      <c r="E14" t="s">
        <v>164</v>
      </c>
      <c r="F14" t="s">
        <v>165</v>
      </c>
      <c r="G14" t="s">
        <v>182</v>
      </c>
      <c r="H14" t="s">
        <v>46</v>
      </c>
      <c r="I14" t="s">
        <v>129</v>
      </c>
      <c r="J14" t="s">
        <v>130</v>
      </c>
      <c r="K14" t="s">
        <v>131</v>
      </c>
      <c r="L14" t="s">
        <v>183</v>
      </c>
      <c r="M14" t="s">
        <v>184</v>
      </c>
      <c r="N14">
        <v>2.8938888880000002</v>
      </c>
      <c r="O14">
        <v>0</v>
      </c>
      <c r="P14">
        <v>82</v>
      </c>
      <c r="Q14">
        <v>0</v>
      </c>
      <c r="R14">
        <v>0</v>
      </c>
      <c r="S14">
        <v>0</v>
      </c>
      <c r="T14">
        <v>0</v>
      </c>
      <c r="U14">
        <v>0</v>
      </c>
      <c r="V14">
        <v>237.298889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1709361</v>
      </c>
      <c r="B15">
        <v>1</v>
      </c>
      <c r="C15" t="s">
        <v>76</v>
      </c>
      <c r="D15" t="s">
        <v>88</v>
      </c>
      <c r="E15" t="s">
        <v>139</v>
      </c>
      <c r="F15" t="s">
        <v>185</v>
      </c>
      <c r="G15" t="s">
        <v>186</v>
      </c>
      <c r="H15" t="s">
        <v>46</v>
      </c>
      <c r="I15" t="s">
        <v>129</v>
      </c>
      <c r="J15" t="s">
        <v>130</v>
      </c>
      <c r="K15" t="s">
        <v>131</v>
      </c>
      <c r="L15" t="s">
        <v>187</v>
      </c>
      <c r="M15" t="s">
        <v>188</v>
      </c>
      <c r="N15">
        <v>1.6555555550000001</v>
      </c>
      <c r="O15">
        <v>0</v>
      </c>
      <c r="P15">
        <v>49</v>
      </c>
      <c r="Q15">
        <v>0</v>
      </c>
      <c r="R15">
        <v>0</v>
      </c>
      <c r="S15">
        <v>0</v>
      </c>
      <c r="T15">
        <v>0</v>
      </c>
      <c r="U15">
        <v>0</v>
      </c>
      <c r="V15">
        <v>81.122221999999994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1709363</v>
      </c>
      <c r="B16">
        <v>1</v>
      </c>
      <c r="C16" t="s">
        <v>76</v>
      </c>
      <c r="D16" t="s">
        <v>95</v>
      </c>
      <c r="E16" t="s">
        <v>158</v>
      </c>
      <c r="F16" t="s">
        <v>175</v>
      </c>
      <c r="G16" t="s">
        <v>176</v>
      </c>
      <c r="H16" t="s">
        <v>47</v>
      </c>
      <c r="I16" t="s">
        <v>129</v>
      </c>
      <c r="J16" t="s">
        <v>130</v>
      </c>
      <c r="K16" t="s">
        <v>131</v>
      </c>
      <c r="L16" t="s">
        <v>189</v>
      </c>
      <c r="M16" t="s">
        <v>190</v>
      </c>
      <c r="N16">
        <v>0.104444444</v>
      </c>
      <c r="O16">
        <v>35</v>
      </c>
      <c r="P16">
        <v>1559</v>
      </c>
      <c r="Q16">
        <v>0</v>
      </c>
      <c r="R16">
        <v>0</v>
      </c>
      <c r="S16">
        <v>0</v>
      </c>
      <c r="T16">
        <v>0</v>
      </c>
      <c r="U16">
        <v>3.6555559999999998</v>
      </c>
      <c r="V16">
        <v>162.82888800000001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1709364</v>
      </c>
      <c r="B17">
        <v>1</v>
      </c>
      <c r="C17" t="s">
        <v>76</v>
      </c>
      <c r="D17" t="s">
        <v>81</v>
      </c>
      <c r="E17" t="s">
        <v>191</v>
      </c>
      <c r="F17" t="s">
        <v>192</v>
      </c>
      <c r="G17" t="s">
        <v>193</v>
      </c>
      <c r="H17" t="s">
        <v>46</v>
      </c>
      <c r="I17" t="s">
        <v>129</v>
      </c>
      <c r="J17" t="s">
        <v>130</v>
      </c>
      <c r="K17" t="s">
        <v>131</v>
      </c>
      <c r="L17" t="s">
        <v>194</v>
      </c>
      <c r="M17" t="s">
        <v>195</v>
      </c>
      <c r="N17">
        <v>5.6380555550000002</v>
      </c>
      <c r="O17">
        <v>0</v>
      </c>
      <c r="P17">
        <v>70</v>
      </c>
      <c r="Q17">
        <v>0</v>
      </c>
      <c r="R17">
        <v>0</v>
      </c>
      <c r="S17">
        <v>0</v>
      </c>
      <c r="T17">
        <v>0</v>
      </c>
      <c r="U17">
        <v>0</v>
      </c>
      <c r="V17">
        <v>394.66388899999998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1709366</v>
      </c>
      <c r="B18">
        <v>1</v>
      </c>
      <c r="C18" t="s">
        <v>77</v>
      </c>
      <c r="D18" t="s">
        <v>109</v>
      </c>
      <c r="E18" t="s">
        <v>139</v>
      </c>
      <c r="F18" t="s">
        <v>196</v>
      </c>
      <c r="G18" t="s">
        <v>197</v>
      </c>
      <c r="H18" t="s">
        <v>46</v>
      </c>
      <c r="I18" t="s">
        <v>129</v>
      </c>
      <c r="J18" t="s">
        <v>130</v>
      </c>
      <c r="K18" t="s">
        <v>131</v>
      </c>
      <c r="L18" t="s">
        <v>198</v>
      </c>
      <c r="M18" t="s">
        <v>199</v>
      </c>
      <c r="N18">
        <v>2.699166666</v>
      </c>
      <c r="O18">
        <v>0</v>
      </c>
      <c r="P18">
        <v>16</v>
      </c>
      <c r="Q18">
        <v>0</v>
      </c>
      <c r="R18">
        <v>0</v>
      </c>
      <c r="S18">
        <v>0</v>
      </c>
      <c r="T18">
        <v>0</v>
      </c>
      <c r="U18">
        <v>0</v>
      </c>
      <c r="V18">
        <v>43.186667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1709365</v>
      </c>
      <c r="B19">
        <v>1</v>
      </c>
      <c r="C19" t="s">
        <v>76</v>
      </c>
      <c r="D19" t="s">
        <v>95</v>
      </c>
      <c r="E19" t="s">
        <v>126</v>
      </c>
      <c r="F19" t="s">
        <v>179</v>
      </c>
      <c r="G19" t="s">
        <v>176</v>
      </c>
      <c r="H19" t="s">
        <v>47</v>
      </c>
      <c r="I19" t="s">
        <v>129</v>
      </c>
      <c r="J19" t="s">
        <v>130</v>
      </c>
      <c r="K19" t="s">
        <v>131</v>
      </c>
      <c r="L19" t="s">
        <v>200</v>
      </c>
      <c r="M19" t="s">
        <v>201</v>
      </c>
      <c r="N19">
        <v>2.557222222</v>
      </c>
      <c r="O19">
        <v>12</v>
      </c>
      <c r="P19">
        <v>237</v>
      </c>
      <c r="Q19">
        <v>0</v>
      </c>
      <c r="R19">
        <v>0</v>
      </c>
      <c r="S19">
        <v>0</v>
      </c>
      <c r="T19">
        <v>0</v>
      </c>
      <c r="U19">
        <v>30.686667</v>
      </c>
      <c r="V19">
        <v>606.06166700000006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1709367</v>
      </c>
      <c r="B20">
        <v>1</v>
      </c>
      <c r="C20" t="s">
        <v>76</v>
      </c>
      <c r="D20" t="s">
        <v>90</v>
      </c>
      <c r="E20" t="s">
        <v>158</v>
      </c>
      <c r="F20" t="s">
        <v>202</v>
      </c>
      <c r="G20" t="s">
        <v>176</v>
      </c>
      <c r="H20" t="s">
        <v>47</v>
      </c>
      <c r="I20" t="s">
        <v>129</v>
      </c>
      <c r="J20" t="s">
        <v>130</v>
      </c>
      <c r="K20" t="s">
        <v>131</v>
      </c>
      <c r="L20" t="s">
        <v>203</v>
      </c>
      <c r="M20" t="s">
        <v>204</v>
      </c>
      <c r="N20">
        <v>0.75111111100000005</v>
      </c>
      <c r="O20">
        <v>34</v>
      </c>
      <c r="P20">
        <v>593</v>
      </c>
      <c r="Q20">
        <v>0</v>
      </c>
      <c r="R20">
        <v>9</v>
      </c>
      <c r="S20">
        <v>15</v>
      </c>
      <c r="T20">
        <v>265</v>
      </c>
      <c r="U20">
        <v>25.537777999999999</v>
      </c>
      <c r="V20">
        <v>445.40888899999999</v>
      </c>
      <c r="W20">
        <v>0</v>
      </c>
      <c r="X20">
        <v>6.76</v>
      </c>
      <c r="Y20">
        <v>11.266667</v>
      </c>
      <c r="Z20">
        <v>199.044444</v>
      </c>
    </row>
    <row r="21" spans="1:26" x14ac:dyDescent="0.25">
      <c r="A21">
        <v>1709368</v>
      </c>
      <c r="B21">
        <v>1</v>
      </c>
      <c r="C21" t="s">
        <v>76</v>
      </c>
      <c r="D21" t="s">
        <v>106</v>
      </c>
      <c r="E21" t="s">
        <v>134</v>
      </c>
      <c r="F21" t="s">
        <v>205</v>
      </c>
      <c r="G21" t="s">
        <v>136</v>
      </c>
      <c r="H21" t="s">
        <v>46</v>
      </c>
      <c r="I21" t="s">
        <v>129</v>
      </c>
      <c r="J21" t="s">
        <v>130</v>
      </c>
      <c r="K21" t="s">
        <v>131</v>
      </c>
      <c r="L21" t="s">
        <v>206</v>
      </c>
      <c r="M21" t="s">
        <v>207</v>
      </c>
      <c r="N21">
        <v>9.1377777770000002</v>
      </c>
      <c r="O21">
        <v>0</v>
      </c>
      <c r="P21">
        <v>4</v>
      </c>
      <c r="Q21">
        <v>0</v>
      </c>
      <c r="R21">
        <v>0</v>
      </c>
      <c r="S21">
        <v>0</v>
      </c>
      <c r="T21">
        <v>0</v>
      </c>
      <c r="U21">
        <v>0</v>
      </c>
      <c r="V21">
        <v>36.551110999999999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1709369</v>
      </c>
      <c r="B22">
        <v>1</v>
      </c>
      <c r="C22" t="s">
        <v>76</v>
      </c>
      <c r="D22" t="s">
        <v>81</v>
      </c>
      <c r="E22" t="s">
        <v>134</v>
      </c>
      <c r="F22" t="s">
        <v>208</v>
      </c>
      <c r="G22" t="s">
        <v>209</v>
      </c>
      <c r="H22" t="s">
        <v>46</v>
      </c>
      <c r="I22" t="s">
        <v>129</v>
      </c>
      <c r="J22" t="s">
        <v>130</v>
      </c>
      <c r="K22" t="s">
        <v>131</v>
      </c>
      <c r="L22" t="s">
        <v>210</v>
      </c>
      <c r="M22" t="s">
        <v>211</v>
      </c>
      <c r="N22">
        <v>6.2222222220000001</v>
      </c>
      <c r="O22">
        <v>0</v>
      </c>
      <c r="P22">
        <v>16</v>
      </c>
      <c r="Q22">
        <v>0</v>
      </c>
      <c r="R22">
        <v>0</v>
      </c>
      <c r="S22">
        <v>0</v>
      </c>
      <c r="T22">
        <v>0</v>
      </c>
      <c r="U22">
        <v>0</v>
      </c>
      <c r="V22">
        <v>99.555555999999996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1709375</v>
      </c>
      <c r="B23">
        <v>1</v>
      </c>
      <c r="C23" t="s">
        <v>77</v>
      </c>
      <c r="D23" t="s">
        <v>110</v>
      </c>
      <c r="E23" t="s">
        <v>212</v>
      </c>
      <c r="F23" t="s">
        <v>213</v>
      </c>
      <c r="G23" t="s">
        <v>176</v>
      </c>
      <c r="H23" t="s">
        <v>47</v>
      </c>
      <c r="I23" t="s">
        <v>129</v>
      </c>
      <c r="J23" t="s">
        <v>130</v>
      </c>
      <c r="K23" t="s">
        <v>131</v>
      </c>
      <c r="L23" t="s">
        <v>214</v>
      </c>
      <c r="M23" t="s">
        <v>215</v>
      </c>
      <c r="N23">
        <v>0.770277777</v>
      </c>
      <c r="O23">
        <v>0</v>
      </c>
      <c r="P23">
        <v>0</v>
      </c>
      <c r="Q23">
        <v>25</v>
      </c>
      <c r="R23">
        <v>728</v>
      </c>
      <c r="S23">
        <v>13</v>
      </c>
      <c r="T23">
        <v>601</v>
      </c>
      <c r="U23">
        <v>0</v>
      </c>
      <c r="V23">
        <v>0</v>
      </c>
      <c r="W23">
        <v>19.256944000000001</v>
      </c>
      <c r="X23">
        <v>560.76222199999995</v>
      </c>
      <c r="Y23">
        <v>10.013610999999999</v>
      </c>
      <c r="Z23">
        <v>462.93694399999998</v>
      </c>
    </row>
    <row r="24" spans="1:26" x14ac:dyDescent="0.25">
      <c r="A24">
        <v>1709372</v>
      </c>
      <c r="B24">
        <v>1</v>
      </c>
      <c r="C24" t="s">
        <v>76</v>
      </c>
      <c r="D24" t="s">
        <v>104</v>
      </c>
      <c r="E24" t="s">
        <v>139</v>
      </c>
      <c r="F24" t="s">
        <v>216</v>
      </c>
      <c r="G24" t="s">
        <v>141</v>
      </c>
      <c r="H24" t="s">
        <v>46</v>
      </c>
      <c r="I24" t="s">
        <v>129</v>
      </c>
      <c r="J24" t="s">
        <v>130</v>
      </c>
      <c r="K24" t="s">
        <v>131</v>
      </c>
      <c r="L24" t="s">
        <v>217</v>
      </c>
      <c r="M24" t="s">
        <v>218</v>
      </c>
      <c r="N24">
        <v>3.0780555550000002</v>
      </c>
      <c r="O24">
        <v>0</v>
      </c>
      <c r="P24">
        <v>0</v>
      </c>
      <c r="Q24">
        <v>0</v>
      </c>
      <c r="R24">
        <v>0</v>
      </c>
      <c r="S24">
        <v>0</v>
      </c>
      <c r="T24">
        <v>3</v>
      </c>
      <c r="U24">
        <v>0</v>
      </c>
      <c r="V24">
        <v>0</v>
      </c>
      <c r="W24">
        <v>0</v>
      </c>
      <c r="X24">
        <v>0</v>
      </c>
      <c r="Y24">
        <v>0</v>
      </c>
      <c r="Z24">
        <v>9.2341669999999993</v>
      </c>
    </row>
    <row r="25" spans="1:26" x14ac:dyDescent="0.25">
      <c r="A25">
        <v>1709374</v>
      </c>
      <c r="B25">
        <v>1</v>
      </c>
      <c r="C25" t="s">
        <v>76</v>
      </c>
      <c r="D25" t="s">
        <v>79</v>
      </c>
      <c r="E25" t="s">
        <v>134</v>
      </c>
      <c r="F25" t="s">
        <v>219</v>
      </c>
      <c r="G25" t="s">
        <v>155</v>
      </c>
      <c r="H25" t="s">
        <v>46</v>
      </c>
      <c r="I25" t="s">
        <v>129</v>
      </c>
      <c r="J25" t="s">
        <v>130</v>
      </c>
      <c r="K25" t="s">
        <v>131</v>
      </c>
      <c r="L25" t="s">
        <v>220</v>
      </c>
      <c r="M25" t="s">
        <v>221</v>
      </c>
      <c r="N25">
        <v>0.92694444399999998</v>
      </c>
      <c r="O25">
        <v>0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0.92694399999999999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1709373</v>
      </c>
      <c r="B26">
        <v>1</v>
      </c>
      <c r="C26" t="s">
        <v>76</v>
      </c>
      <c r="D26" t="s">
        <v>88</v>
      </c>
      <c r="E26" t="s">
        <v>191</v>
      </c>
      <c r="F26" t="s">
        <v>222</v>
      </c>
      <c r="G26" t="s">
        <v>193</v>
      </c>
      <c r="H26" t="s">
        <v>46</v>
      </c>
      <c r="I26" t="s">
        <v>129</v>
      </c>
      <c r="J26" t="s">
        <v>130</v>
      </c>
      <c r="K26" t="s">
        <v>131</v>
      </c>
      <c r="L26" t="s">
        <v>223</v>
      </c>
      <c r="M26" t="s">
        <v>224</v>
      </c>
      <c r="N26">
        <v>2.8161111110000001</v>
      </c>
      <c r="O26">
        <v>0</v>
      </c>
      <c r="P26">
        <v>80</v>
      </c>
      <c r="Q26">
        <v>0</v>
      </c>
      <c r="R26">
        <v>0</v>
      </c>
      <c r="S26">
        <v>0</v>
      </c>
      <c r="T26">
        <v>0</v>
      </c>
      <c r="U26">
        <v>0</v>
      </c>
      <c r="V26">
        <v>225.28888900000001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1709377</v>
      </c>
      <c r="B27">
        <v>1</v>
      </c>
      <c r="C27" t="s">
        <v>77</v>
      </c>
      <c r="D27" t="s">
        <v>123</v>
      </c>
      <c r="E27" t="s">
        <v>126</v>
      </c>
      <c r="F27" t="s">
        <v>225</v>
      </c>
      <c r="G27" t="s">
        <v>145</v>
      </c>
      <c r="H27" t="s">
        <v>47</v>
      </c>
      <c r="I27" t="s">
        <v>129</v>
      </c>
      <c r="J27" t="s">
        <v>130</v>
      </c>
      <c r="K27" t="s">
        <v>131</v>
      </c>
      <c r="L27" t="s">
        <v>226</v>
      </c>
      <c r="M27" t="s">
        <v>227</v>
      </c>
      <c r="N27">
        <v>3.6469444439999998</v>
      </c>
      <c r="O27">
        <v>2</v>
      </c>
      <c r="P27">
        <v>81</v>
      </c>
      <c r="Q27">
        <v>0</v>
      </c>
      <c r="R27">
        <v>0</v>
      </c>
      <c r="S27">
        <v>0</v>
      </c>
      <c r="T27">
        <v>0</v>
      </c>
      <c r="U27">
        <v>7.2938890000000001</v>
      </c>
      <c r="V27">
        <v>295.40249999999997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1709376</v>
      </c>
      <c r="B28">
        <v>1</v>
      </c>
      <c r="C28" t="s">
        <v>76</v>
      </c>
      <c r="D28" t="s">
        <v>102</v>
      </c>
      <c r="E28" t="s">
        <v>139</v>
      </c>
      <c r="F28" t="s">
        <v>228</v>
      </c>
      <c r="G28" t="s">
        <v>141</v>
      </c>
      <c r="H28" t="s">
        <v>46</v>
      </c>
      <c r="I28" t="s">
        <v>129</v>
      </c>
      <c r="J28" t="s">
        <v>130</v>
      </c>
      <c r="K28" t="s">
        <v>131</v>
      </c>
      <c r="L28" t="s">
        <v>229</v>
      </c>
      <c r="M28" t="s">
        <v>230</v>
      </c>
      <c r="N28">
        <v>1.226111111</v>
      </c>
      <c r="O28">
        <v>0</v>
      </c>
      <c r="P28">
        <v>5</v>
      </c>
      <c r="Q28">
        <v>0</v>
      </c>
      <c r="R28">
        <v>0</v>
      </c>
      <c r="S28">
        <v>0</v>
      </c>
      <c r="T28">
        <v>0</v>
      </c>
      <c r="U28">
        <v>0</v>
      </c>
      <c r="V28">
        <v>6.1305560000000003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1709379</v>
      </c>
      <c r="B29">
        <v>1</v>
      </c>
      <c r="C29" t="s">
        <v>76</v>
      </c>
      <c r="D29" t="s">
        <v>89</v>
      </c>
      <c r="E29" t="s">
        <v>139</v>
      </c>
      <c r="F29" t="s">
        <v>231</v>
      </c>
      <c r="G29" t="s">
        <v>232</v>
      </c>
      <c r="H29" t="s">
        <v>46</v>
      </c>
      <c r="I29" t="s">
        <v>129</v>
      </c>
      <c r="J29" t="s">
        <v>130</v>
      </c>
      <c r="K29" t="s">
        <v>131</v>
      </c>
      <c r="L29" t="s">
        <v>233</v>
      </c>
      <c r="M29" t="s">
        <v>234</v>
      </c>
      <c r="N29">
        <v>2.1722222219999998</v>
      </c>
      <c r="O29">
        <v>0</v>
      </c>
      <c r="P29">
        <v>23</v>
      </c>
      <c r="Q29">
        <v>0</v>
      </c>
      <c r="R29">
        <v>0</v>
      </c>
      <c r="S29">
        <v>0</v>
      </c>
      <c r="T29">
        <v>0</v>
      </c>
      <c r="U29">
        <v>0</v>
      </c>
      <c r="V29">
        <v>49.961111000000002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1709380</v>
      </c>
      <c r="B30">
        <v>1</v>
      </c>
      <c r="C30" t="s">
        <v>77</v>
      </c>
      <c r="D30" t="s">
        <v>109</v>
      </c>
      <c r="E30" t="s">
        <v>139</v>
      </c>
      <c r="F30" t="s">
        <v>235</v>
      </c>
      <c r="G30" t="s">
        <v>141</v>
      </c>
      <c r="H30" t="s">
        <v>46</v>
      </c>
      <c r="I30" t="s">
        <v>129</v>
      </c>
      <c r="J30" t="s">
        <v>130</v>
      </c>
      <c r="K30" t="s">
        <v>131</v>
      </c>
      <c r="L30" t="s">
        <v>236</v>
      </c>
      <c r="M30" t="s">
        <v>237</v>
      </c>
      <c r="N30">
        <v>1.488611111</v>
      </c>
      <c r="O30">
        <v>0</v>
      </c>
      <c r="P30">
        <v>10</v>
      </c>
      <c r="Q30">
        <v>0</v>
      </c>
      <c r="R30">
        <v>0</v>
      </c>
      <c r="S30">
        <v>0</v>
      </c>
      <c r="T30">
        <v>0</v>
      </c>
      <c r="U30">
        <v>0</v>
      </c>
      <c r="V30">
        <v>14.886111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1709383</v>
      </c>
      <c r="B31">
        <v>1</v>
      </c>
      <c r="C31" t="s">
        <v>76</v>
      </c>
      <c r="D31" t="s">
        <v>95</v>
      </c>
      <c r="E31" t="s">
        <v>158</v>
      </c>
      <c r="F31" t="s">
        <v>175</v>
      </c>
      <c r="G31" t="s">
        <v>176</v>
      </c>
      <c r="H31" t="s">
        <v>47</v>
      </c>
      <c r="I31" t="s">
        <v>129</v>
      </c>
      <c r="J31" t="s">
        <v>130</v>
      </c>
      <c r="K31" t="s">
        <v>131</v>
      </c>
      <c r="L31" t="s">
        <v>238</v>
      </c>
      <c r="M31" t="s">
        <v>239</v>
      </c>
      <c r="N31">
        <v>0.126388888</v>
      </c>
      <c r="O31">
        <v>23</v>
      </c>
      <c r="P31">
        <v>1322</v>
      </c>
      <c r="Q31">
        <v>0</v>
      </c>
      <c r="R31">
        <v>0</v>
      </c>
      <c r="S31">
        <v>0</v>
      </c>
      <c r="T31">
        <v>0</v>
      </c>
      <c r="U31">
        <v>2.9069440000000002</v>
      </c>
      <c r="V31">
        <v>167.08610999999999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1709385</v>
      </c>
      <c r="B32">
        <v>1</v>
      </c>
      <c r="C32" t="s">
        <v>76</v>
      </c>
      <c r="D32" t="s">
        <v>95</v>
      </c>
      <c r="E32" t="s">
        <v>134</v>
      </c>
      <c r="F32" t="s">
        <v>240</v>
      </c>
      <c r="G32" t="s">
        <v>136</v>
      </c>
      <c r="H32" t="s">
        <v>46</v>
      </c>
      <c r="I32" t="s">
        <v>129</v>
      </c>
      <c r="J32" t="s">
        <v>130</v>
      </c>
      <c r="K32" t="s">
        <v>131</v>
      </c>
      <c r="L32" t="s">
        <v>241</v>
      </c>
      <c r="M32" t="s">
        <v>242</v>
      </c>
      <c r="N32">
        <v>5.2688888880000002</v>
      </c>
      <c r="O32">
        <v>0</v>
      </c>
      <c r="P32">
        <v>0</v>
      </c>
      <c r="Q32">
        <v>0</v>
      </c>
      <c r="R32">
        <v>0</v>
      </c>
      <c r="S32">
        <v>0</v>
      </c>
      <c r="T32">
        <v>2</v>
      </c>
      <c r="U32">
        <v>0</v>
      </c>
      <c r="V32">
        <v>0</v>
      </c>
      <c r="W32">
        <v>0</v>
      </c>
      <c r="X32">
        <v>0</v>
      </c>
      <c r="Y32">
        <v>0</v>
      </c>
      <c r="Z32">
        <v>10.537777999999999</v>
      </c>
    </row>
    <row r="33" spans="1:26" x14ac:dyDescent="0.25">
      <c r="A33">
        <v>1709384</v>
      </c>
      <c r="B33">
        <v>1</v>
      </c>
      <c r="C33" t="s">
        <v>76</v>
      </c>
      <c r="D33" t="s">
        <v>86</v>
      </c>
      <c r="E33" t="s">
        <v>139</v>
      </c>
      <c r="F33" t="s">
        <v>243</v>
      </c>
      <c r="G33" t="s">
        <v>141</v>
      </c>
      <c r="H33" t="s">
        <v>46</v>
      </c>
      <c r="I33" t="s">
        <v>129</v>
      </c>
      <c r="J33" t="s">
        <v>130</v>
      </c>
      <c r="K33" t="s">
        <v>131</v>
      </c>
      <c r="L33" t="s">
        <v>244</v>
      </c>
      <c r="M33" t="s">
        <v>245</v>
      </c>
      <c r="N33">
        <v>8.3933333329999993</v>
      </c>
      <c r="O33">
        <v>0</v>
      </c>
      <c r="P33">
        <v>4</v>
      </c>
      <c r="Q33">
        <v>0</v>
      </c>
      <c r="R33">
        <v>0</v>
      </c>
      <c r="S33">
        <v>0</v>
      </c>
      <c r="T33">
        <v>0</v>
      </c>
      <c r="U33">
        <v>0</v>
      </c>
      <c r="V33">
        <v>33.573332999999998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1709386</v>
      </c>
      <c r="B34">
        <v>1</v>
      </c>
      <c r="C34" t="s">
        <v>76</v>
      </c>
      <c r="D34" t="s">
        <v>78</v>
      </c>
      <c r="E34" t="s">
        <v>134</v>
      </c>
      <c r="F34" t="s">
        <v>246</v>
      </c>
      <c r="G34" t="s">
        <v>155</v>
      </c>
      <c r="H34" t="s">
        <v>46</v>
      </c>
      <c r="I34" t="s">
        <v>129</v>
      </c>
      <c r="J34" t="s">
        <v>130</v>
      </c>
      <c r="K34" t="s">
        <v>131</v>
      </c>
      <c r="L34" t="s">
        <v>247</v>
      </c>
      <c r="M34" t="s">
        <v>248</v>
      </c>
      <c r="N34">
        <v>0.76972222199999996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0.76972200000000002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1709392</v>
      </c>
      <c r="B35">
        <v>1</v>
      </c>
      <c r="C35" t="s">
        <v>77</v>
      </c>
      <c r="D35" t="s">
        <v>108</v>
      </c>
      <c r="E35" t="s">
        <v>158</v>
      </c>
      <c r="F35" t="s">
        <v>249</v>
      </c>
      <c r="G35" t="s">
        <v>176</v>
      </c>
      <c r="H35" t="s">
        <v>47</v>
      </c>
      <c r="I35" t="s">
        <v>129</v>
      </c>
      <c r="J35" t="s">
        <v>130</v>
      </c>
      <c r="K35" t="s">
        <v>131</v>
      </c>
      <c r="L35" t="s">
        <v>250</v>
      </c>
      <c r="M35" t="s">
        <v>251</v>
      </c>
      <c r="N35">
        <v>0.315</v>
      </c>
      <c r="O35">
        <v>0</v>
      </c>
      <c r="P35">
        <v>0</v>
      </c>
      <c r="Q35">
        <v>9</v>
      </c>
      <c r="R35">
        <v>100</v>
      </c>
      <c r="S35">
        <v>4</v>
      </c>
      <c r="T35">
        <v>20</v>
      </c>
      <c r="U35">
        <v>0</v>
      </c>
      <c r="V35">
        <v>0</v>
      </c>
      <c r="W35">
        <v>2.835</v>
      </c>
      <c r="X35">
        <v>31.5</v>
      </c>
      <c r="Y35">
        <v>1.26</v>
      </c>
      <c r="Z35">
        <v>6.3</v>
      </c>
    </row>
    <row r="36" spans="1:26" x14ac:dyDescent="0.25">
      <c r="A36">
        <v>1709389</v>
      </c>
      <c r="B36">
        <v>1</v>
      </c>
      <c r="C36" t="s">
        <v>77</v>
      </c>
      <c r="D36" t="s">
        <v>116</v>
      </c>
      <c r="E36" t="s">
        <v>134</v>
      </c>
      <c r="F36" t="s">
        <v>252</v>
      </c>
      <c r="G36" t="s">
        <v>209</v>
      </c>
      <c r="H36" t="s">
        <v>46</v>
      </c>
      <c r="I36" t="s">
        <v>129</v>
      </c>
      <c r="J36" t="s">
        <v>130</v>
      </c>
      <c r="K36" t="s">
        <v>131</v>
      </c>
      <c r="L36" t="s">
        <v>253</v>
      </c>
      <c r="M36" t="s">
        <v>254</v>
      </c>
      <c r="N36">
        <v>4.4800000000000004</v>
      </c>
      <c r="O36">
        <v>0</v>
      </c>
      <c r="P36">
        <v>2</v>
      </c>
      <c r="Q36">
        <v>0</v>
      </c>
      <c r="R36">
        <v>0</v>
      </c>
      <c r="S36">
        <v>0</v>
      </c>
      <c r="T36">
        <v>0</v>
      </c>
      <c r="U36">
        <v>0</v>
      </c>
      <c r="V36">
        <v>8.9600000000000009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1709408</v>
      </c>
      <c r="B37">
        <v>1</v>
      </c>
      <c r="C37" t="s">
        <v>76</v>
      </c>
      <c r="D37" t="s">
        <v>104</v>
      </c>
      <c r="E37" t="s">
        <v>164</v>
      </c>
      <c r="F37" t="s">
        <v>255</v>
      </c>
      <c r="G37" t="s">
        <v>256</v>
      </c>
      <c r="H37" t="s">
        <v>46</v>
      </c>
      <c r="I37" t="s">
        <v>129</v>
      </c>
      <c r="J37" t="s">
        <v>130</v>
      </c>
      <c r="K37" t="s">
        <v>131</v>
      </c>
      <c r="L37" t="s">
        <v>257</v>
      </c>
      <c r="M37" t="s">
        <v>258</v>
      </c>
      <c r="N37">
        <v>4.1841666660000003</v>
      </c>
      <c r="O37">
        <v>0</v>
      </c>
      <c r="P37">
        <v>0</v>
      </c>
      <c r="Q37">
        <v>0</v>
      </c>
      <c r="R37">
        <v>0</v>
      </c>
      <c r="S37">
        <v>2</v>
      </c>
      <c r="T37">
        <v>24</v>
      </c>
      <c r="U37">
        <v>0</v>
      </c>
      <c r="V37">
        <v>0</v>
      </c>
      <c r="W37">
        <v>0</v>
      </c>
      <c r="X37">
        <v>0</v>
      </c>
      <c r="Y37">
        <v>8.3683329999999998</v>
      </c>
      <c r="Z37">
        <v>100.42</v>
      </c>
    </row>
    <row r="38" spans="1:26" x14ac:dyDescent="0.25">
      <c r="A38">
        <v>1709393</v>
      </c>
      <c r="B38">
        <v>1</v>
      </c>
      <c r="C38" t="s">
        <v>77</v>
      </c>
      <c r="D38" t="s">
        <v>121</v>
      </c>
      <c r="E38" t="s">
        <v>212</v>
      </c>
      <c r="F38" t="s">
        <v>259</v>
      </c>
      <c r="G38" t="s">
        <v>176</v>
      </c>
      <c r="H38" t="s">
        <v>47</v>
      </c>
      <c r="I38" t="s">
        <v>129</v>
      </c>
      <c r="J38" t="s">
        <v>130</v>
      </c>
      <c r="K38" t="s">
        <v>131</v>
      </c>
      <c r="L38" t="s">
        <v>260</v>
      </c>
      <c r="M38" t="s">
        <v>261</v>
      </c>
      <c r="N38">
        <v>0.76749999999999996</v>
      </c>
      <c r="O38">
        <v>0</v>
      </c>
      <c r="P38">
        <v>0</v>
      </c>
      <c r="Q38">
        <v>47</v>
      </c>
      <c r="R38">
        <v>35</v>
      </c>
      <c r="S38">
        <v>0</v>
      </c>
      <c r="T38">
        <v>0</v>
      </c>
      <c r="U38">
        <v>0</v>
      </c>
      <c r="V38">
        <v>0</v>
      </c>
      <c r="W38">
        <v>36.072499999999998</v>
      </c>
      <c r="X38">
        <v>26.862500000000001</v>
      </c>
      <c r="Y38">
        <v>0</v>
      </c>
      <c r="Z38">
        <v>0</v>
      </c>
    </row>
    <row r="39" spans="1:26" x14ac:dyDescent="0.25">
      <c r="A39">
        <v>1709397</v>
      </c>
      <c r="B39">
        <v>1</v>
      </c>
      <c r="C39" t="s">
        <v>76</v>
      </c>
      <c r="D39" t="s">
        <v>84</v>
      </c>
      <c r="E39" t="s">
        <v>134</v>
      </c>
      <c r="F39" t="s">
        <v>262</v>
      </c>
      <c r="G39" t="s">
        <v>209</v>
      </c>
      <c r="H39" t="s">
        <v>46</v>
      </c>
      <c r="I39" t="s">
        <v>129</v>
      </c>
      <c r="J39" t="s">
        <v>130</v>
      </c>
      <c r="K39" t="s">
        <v>131</v>
      </c>
      <c r="L39" t="s">
        <v>263</v>
      </c>
      <c r="M39" t="s">
        <v>264</v>
      </c>
      <c r="N39">
        <v>8.8988888880000001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8.8988890000000005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1709409</v>
      </c>
      <c r="B40">
        <v>1</v>
      </c>
      <c r="C40" t="s">
        <v>76</v>
      </c>
      <c r="D40" t="s">
        <v>102</v>
      </c>
      <c r="E40" t="s">
        <v>134</v>
      </c>
      <c r="F40" t="s">
        <v>265</v>
      </c>
      <c r="G40" t="s">
        <v>136</v>
      </c>
      <c r="H40" t="s">
        <v>46</v>
      </c>
      <c r="I40" t="s">
        <v>129</v>
      </c>
      <c r="J40" t="s">
        <v>130</v>
      </c>
      <c r="K40" t="s">
        <v>131</v>
      </c>
      <c r="L40" t="s">
        <v>266</v>
      </c>
      <c r="M40" t="s">
        <v>267</v>
      </c>
      <c r="N40">
        <v>1.609444444</v>
      </c>
      <c r="O40">
        <v>0</v>
      </c>
      <c r="P40">
        <v>2</v>
      </c>
      <c r="Q40">
        <v>0</v>
      </c>
      <c r="R40">
        <v>0</v>
      </c>
      <c r="S40">
        <v>0</v>
      </c>
      <c r="T40">
        <v>0</v>
      </c>
      <c r="U40">
        <v>0</v>
      </c>
      <c r="V40">
        <v>3.2188889999999999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1709399</v>
      </c>
      <c r="B41">
        <v>1</v>
      </c>
      <c r="C41" t="s">
        <v>76</v>
      </c>
      <c r="D41" t="s">
        <v>86</v>
      </c>
      <c r="E41" t="s">
        <v>139</v>
      </c>
      <c r="F41" t="s">
        <v>268</v>
      </c>
      <c r="G41" t="s">
        <v>269</v>
      </c>
      <c r="H41" t="s">
        <v>46</v>
      </c>
      <c r="I41" t="s">
        <v>129</v>
      </c>
      <c r="J41" t="s">
        <v>130</v>
      </c>
      <c r="K41" t="s">
        <v>131</v>
      </c>
      <c r="L41" t="s">
        <v>270</v>
      </c>
      <c r="M41" t="s">
        <v>271</v>
      </c>
      <c r="N41">
        <v>3.4563888880000002</v>
      </c>
      <c r="O41">
        <v>0</v>
      </c>
      <c r="P41">
        <v>204</v>
      </c>
      <c r="Q41">
        <v>0</v>
      </c>
      <c r="R41">
        <v>0</v>
      </c>
      <c r="S41">
        <v>0</v>
      </c>
      <c r="T41">
        <v>0</v>
      </c>
      <c r="U41">
        <v>0</v>
      </c>
      <c r="V41">
        <v>705.10333300000002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1709410</v>
      </c>
      <c r="B42">
        <v>1</v>
      </c>
      <c r="C42" t="s">
        <v>77</v>
      </c>
      <c r="D42" t="s">
        <v>110</v>
      </c>
      <c r="E42" t="s">
        <v>126</v>
      </c>
      <c r="F42" t="s">
        <v>272</v>
      </c>
      <c r="G42" t="s">
        <v>145</v>
      </c>
      <c r="H42" t="s">
        <v>47</v>
      </c>
      <c r="I42" t="s">
        <v>129</v>
      </c>
      <c r="J42" t="s">
        <v>130</v>
      </c>
      <c r="K42" t="s">
        <v>131</v>
      </c>
      <c r="L42" t="s">
        <v>273</v>
      </c>
      <c r="M42" t="s">
        <v>274</v>
      </c>
      <c r="N42">
        <v>1.741666666</v>
      </c>
      <c r="O42">
        <v>0</v>
      </c>
      <c r="P42">
        <v>0</v>
      </c>
      <c r="Q42">
        <v>0</v>
      </c>
      <c r="R42">
        <v>0</v>
      </c>
      <c r="S42">
        <v>2</v>
      </c>
      <c r="T42">
        <v>21</v>
      </c>
      <c r="U42">
        <v>0</v>
      </c>
      <c r="V42">
        <v>0</v>
      </c>
      <c r="W42">
        <v>0</v>
      </c>
      <c r="X42">
        <v>0</v>
      </c>
      <c r="Y42">
        <v>3.483333</v>
      </c>
      <c r="Z42">
        <v>36.575000000000003</v>
      </c>
    </row>
    <row r="43" spans="1:26" x14ac:dyDescent="0.25">
      <c r="A43">
        <v>1709396</v>
      </c>
      <c r="B43">
        <v>1</v>
      </c>
      <c r="C43" t="s">
        <v>77</v>
      </c>
      <c r="D43" t="s">
        <v>108</v>
      </c>
      <c r="E43" t="s">
        <v>158</v>
      </c>
      <c r="F43" t="s">
        <v>249</v>
      </c>
      <c r="G43" t="s">
        <v>176</v>
      </c>
      <c r="H43" t="s">
        <v>47</v>
      </c>
      <c r="I43" t="s">
        <v>151</v>
      </c>
      <c r="J43" t="s">
        <v>130</v>
      </c>
      <c r="K43" t="s">
        <v>131</v>
      </c>
      <c r="L43" t="s">
        <v>275</v>
      </c>
      <c r="M43" t="s">
        <v>276</v>
      </c>
      <c r="N43">
        <v>1.5555555E-2</v>
      </c>
      <c r="O43">
        <v>0</v>
      </c>
      <c r="P43">
        <v>0</v>
      </c>
      <c r="Q43">
        <v>9</v>
      </c>
      <c r="R43">
        <v>100</v>
      </c>
      <c r="S43">
        <v>4</v>
      </c>
      <c r="T43">
        <v>20</v>
      </c>
      <c r="U43">
        <v>0</v>
      </c>
      <c r="V43">
        <v>0</v>
      </c>
      <c r="W43">
        <v>0.14000000000000001</v>
      </c>
      <c r="X43">
        <v>1.5555559999999999</v>
      </c>
      <c r="Y43">
        <v>6.2222E-2</v>
      </c>
      <c r="Z43">
        <v>0.31111100000000003</v>
      </c>
    </row>
    <row r="44" spans="1:26" x14ac:dyDescent="0.25">
      <c r="A44">
        <v>1709401</v>
      </c>
      <c r="B44">
        <v>1</v>
      </c>
      <c r="C44" t="s">
        <v>77</v>
      </c>
      <c r="D44" t="s">
        <v>109</v>
      </c>
      <c r="E44" t="s">
        <v>126</v>
      </c>
      <c r="F44" t="s">
        <v>277</v>
      </c>
      <c r="G44" t="s">
        <v>145</v>
      </c>
      <c r="H44" t="s">
        <v>47</v>
      </c>
      <c r="I44" t="s">
        <v>129</v>
      </c>
      <c r="J44" t="s">
        <v>130</v>
      </c>
      <c r="K44" t="s">
        <v>131</v>
      </c>
      <c r="L44" t="s">
        <v>278</v>
      </c>
      <c r="M44" t="s">
        <v>279</v>
      </c>
      <c r="N44">
        <v>1.2669444439999999</v>
      </c>
      <c r="O44">
        <v>0</v>
      </c>
      <c r="P44">
        <v>46</v>
      </c>
      <c r="Q44">
        <v>0</v>
      </c>
      <c r="R44">
        <v>0</v>
      </c>
      <c r="S44">
        <v>0</v>
      </c>
      <c r="T44">
        <v>0</v>
      </c>
      <c r="U44">
        <v>0</v>
      </c>
      <c r="V44">
        <v>58.279443999999998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1709414</v>
      </c>
      <c r="B45">
        <v>1</v>
      </c>
      <c r="C45" t="s">
        <v>76</v>
      </c>
      <c r="D45" t="s">
        <v>86</v>
      </c>
      <c r="E45" t="s">
        <v>164</v>
      </c>
      <c r="F45" t="s">
        <v>280</v>
      </c>
      <c r="G45" t="s">
        <v>281</v>
      </c>
      <c r="H45" t="s">
        <v>46</v>
      </c>
      <c r="I45" t="s">
        <v>129</v>
      </c>
      <c r="J45" t="s">
        <v>130</v>
      </c>
      <c r="K45" t="s">
        <v>161</v>
      </c>
      <c r="L45" t="s">
        <v>282</v>
      </c>
      <c r="M45" t="s">
        <v>283</v>
      </c>
      <c r="N45">
        <v>6.1472222219999999</v>
      </c>
      <c r="O45">
        <v>2</v>
      </c>
      <c r="P45">
        <v>809</v>
      </c>
      <c r="Q45">
        <v>0</v>
      </c>
      <c r="R45">
        <v>0</v>
      </c>
      <c r="S45">
        <v>0</v>
      </c>
      <c r="T45">
        <v>0</v>
      </c>
      <c r="U45">
        <v>12.294444</v>
      </c>
      <c r="V45">
        <v>4973.1027780000004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1709402</v>
      </c>
      <c r="B46">
        <v>1</v>
      </c>
      <c r="C46" t="s">
        <v>77</v>
      </c>
      <c r="D46" t="s">
        <v>114</v>
      </c>
      <c r="E46" t="s">
        <v>212</v>
      </c>
      <c r="F46" t="s">
        <v>284</v>
      </c>
      <c r="G46" t="s">
        <v>285</v>
      </c>
      <c r="H46" t="s">
        <v>47</v>
      </c>
      <c r="I46" t="s">
        <v>129</v>
      </c>
      <c r="J46" t="s">
        <v>130</v>
      </c>
      <c r="K46" t="s">
        <v>161</v>
      </c>
      <c r="L46" t="s">
        <v>286</v>
      </c>
      <c r="M46" t="s">
        <v>287</v>
      </c>
      <c r="N46">
        <v>7.9305286109999997</v>
      </c>
      <c r="O46">
        <v>20</v>
      </c>
      <c r="P46">
        <v>445</v>
      </c>
      <c r="Q46">
        <v>0</v>
      </c>
      <c r="R46">
        <v>0</v>
      </c>
      <c r="S46">
        <v>68</v>
      </c>
      <c r="T46">
        <v>731</v>
      </c>
      <c r="U46">
        <v>158.61057199999999</v>
      </c>
      <c r="V46">
        <v>3529.0852319999999</v>
      </c>
      <c r="W46">
        <v>0</v>
      </c>
      <c r="X46">
        <v>0</v>
      </c>
      <c r="Y46">
        <v>539.27594599999998</v>
      </c>
      <c r="Z46">
        <v>5797.2164149999999</v>
      </c>
    </row>
    <row r="47" spans="1:26" x14ac:dyDescent="0.25">
      <c r="A47">
        <v>1709407</v>
      </c>
      <c r="B47">
        <v>1</v>
      </c>
      <c r="C47" t="s">
        <v>76</v>
      </c>
      <c r="D47" t="s">
        <v>91</v>
      </c>
      <c r="E47" t="s">
        <v>139</v>
      </c>
      <c r="F47" t="s">
        <v>288</v>
      </c>
      <c r="G47" t="s">
        <v>289</v>
      </c>
      <c r="H47" t="s">
        <v>46</v>
      </c>
      <c r="I47" t="s">
        <v>129</v>
      </c>
      <c r="J47" t="s">
        <v>130</v>
      </c>
      <c r="K47" t="s">
        <v>131</v>
      </c>
      <c r="L47" t="s">
        <v>290</v>
      </c>
      <c r="M47" t="s">
        <v>291</v>
      </c>
      <c r="N47">
        <v>0.43361111099999999</v>
      </c>
      <c r="O47">
        <v>0</v>
      </c>
      <c r="P47">
        <v>24</v>
      </c>
      <c r="Q47">
        <v>0</v>
      </c>
      <c r="R47">
        <v>0</v>
      </c>
      <c r="S47">
        <v>0</v>
      </c>
      <c r="T47">
        <v>0</v>
      </c>
      <c r="U47">
        <v>0</v>
      </c>
      <c r="V47">
        <v>10.406667000000001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1709404</v>
      </c>
      <c r="B48">
        <v>1</v>
      </c>
      <c r="C48" t="s">
        <v>76</v>
      </c>
      <c r="D48" t="s">
        <v>98</v>
      </c>
      <c r="E48" t="s">
        <v>126</v>
      </c>
      <c r="F48" t="s">
        <v>292</v>
      </c>
      <c r="G48" t="s">
        <v>293</v>
      </c>
      <c r="H48" t="s">
        <v>160</v>
      </c>
      <c r="I48" t="s">
        <v>129</v>
      </c>
      <c r="J48" t="s">
        <v>130</v>
      </c>
      <c r="K48" t="s">
        <v>161</v>
      </c>
      <c r="L48" t="s">
        <v>294</v>
      </c>
      <c r="M48" t="s">
        <v>295</v>
      </c>
      <c r="N48">
        <v>8.172733333</v>
      </c>
      <c r="O48">
        <v>0</v>
      </c>
      <c r="P48">
        <v>0</v>
      </c>
      <c r="Q48">
        <v>1</v>
      </c>
      <c r="R48">
        <v>0</v>
      </c>
      <c r="S48">
        <v>0</v>
      </c>
      <c r="T48">
        <v>0</v>
      </c>
      <c r="U48">
        <v>0</v>
      </c>
      <c r="V48">
        <v>0</v>
      </c>
      <c r="W48">
        <v>8.1727329999999991</v>
      </c>
      <c r="X48">
        <v>0</v>
      </c>
      <c r="Y48">
        <v>0</v>
      </c>
      <c r="Z48">
        <v>0</v>
      </c>
    </row>
    <row r="49" spans="1:26" x14ac:dyDescent="0.25">
      <c r="A49">
        <v>1709406</v>
      </c>
      <c r="B49">
        <v>1</v>
      </c>
      <c r="C49" t="s">
        <v>77</v>
      </c>
      <c r="D49" t="s">
        <v>108</v>
      </c>
      <c r="E49" t="s">
        <v>158</v>
      </c>
      <c r="F49" t="s">
        <v>249</v>
      </c>
      <c r="G49" t="s">
        <v>176</v>
      </c>
      <c r="H49" t="s">
        <v>47</v>
      </c>
      <c r="I49" t="s">
        <v>151</v>
      </c>
      <c r="J49" t="s">
        <v>130</v>
      </c>
      <c r="K49" t="s">
        <v>131</v>
      </c>
      <c r="L49" t="s">
        <v>296</v>
      </c>
      <c r="M49" t="s">
        <v>297</v>
      </c>
      <c r="N49">
        <v>4.1388887999999999E-2</v>
      </c>
      <c r="O49">
        <v>0</v>
      </c>
      <c r="P49">
        <v>0</v>
      </c>
      <c r="Q49">
        <v>9</v>
      </c>
      <c r="R49">
        <v>100</v>
      </c>
      <c r="S49">
        <v>4</v>
      </c>
      <c r="T49">
        <v>20</v>
      </c>
      <c r="U49">
        <v>0</v>
      </c>
      <c r="V49">
        <v>0</v>
      </c>
      <c r="W49">
        <v>0.3725</v>
      </c>
      <c r="X49">
        <v>4.1388889999999998</v>
      </c>
      <c r="Y49">
        <v>0.16555600000000001</v>
      </c>
      <c r="Z49">
        <v>0.82777800000000001</v>
      </c>
    </row>
    <row r="50" spans="1:26" x14ac:dyDescent="0.25">
      <c r="A50">
        <v>1709403</v>
      </c>
      <c r="B50">
        <v>1</v>
      </c>
      <c r="C50" t="s">
        <v>77</v>
      </c>
      <c r="D50" t="s">
        <v>116</v>
      </c>
      <c r="E50" t="s">
        <v>126</v>
      </c>
      <c r="F50" t="s">
        <v>298</v>
      </c>
      <c r="G50" t="s">
        <v>281</v>
      </c>
      <c r="H50" t="s">
        <v>47</v>
      </c>
      <c r="I50" t="s">
        <v>129</v>
      </c>
      <c r="J50" t="s">
        <v>130</v>
      </c>
      <c r="K50" t="s">
        <v>161</v>
      </c>
      <c r="L50" t="s">
        <v>299</v>
      </c>
      <c r="M50" t="s">
        <v>300</v>
      </c>
      <c r="N50">
        <v>1.496111111</v>
      </c>
      <c r="O50">
        <v>2</v>
      </c>
      <c r="P50">
        <v>196</v>
      </c>
      <c r="Q50">
        <v>0</v>
      </c>
      <c r="R50">
        <v>0</v>
      </c>
      <c r="S50">
        <v>0</v>
      </c>
      <c r="T50">
        <v>0</v>
      </c>
      <c r="U50">
        <v>2.9922219999999999</v>
      </c>
      <c r="V50">
        <v>293.23777799999999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1709416</v>
      </c>
      <c r="B51">
        <v>1</v>
      </c>
      <c r="C51" t="s">
        <v>76</v>
      </c>
      <c r="D51" t="s">
        <v>95</v>
      </c>
      <c r="E51" t="s">
        <v>134</v>
      </c>
      <c r="F51" t="s">
        <v>301</v>
      </c>
      <c r="G51" t="s">
        <v>136</v>
      </c>
      <c r="H51" t="s">
        <v>46</v>
      </c>
      <c r="I51" t="s">
        <v>129</v>
      </c>
      <c r="J51" t="s">
        <v>130</v>
      </c>
      <c r="K51" t="s">
        <v>131</v>
      </c>
      <c r="L51" t="s">
        <v>302</v>
      </c>
      <c r="M51" t="s">
        <v>303</v>
      </c>
      <c r="N51">
        <v>6.5505555549999999</v>
      </c>
      <c r="O51">
        <v>0</v>
      </c>
      <c r="P51">
        <v>0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6.5505560000000003</v>
      </c>
      <c r="Y51">
        <v>0</v>
      </c>
      <c r="Z51">
        <v>0</v>
      </c>
    </row>
    <row r="52" spans="1:26" x14ac:dyDescent="0.25">
      <c r="A52">
        <v>1709413</v>
      </c>
      <c r="B52">
        <v>1</v>
      </c>
      <c r="C52" t="s">
        <v>76</v>
      </c>
      <c r="D52" t="s">
        <v>94</v>
      </c>
      <c r="E52" t="s">
        <v>139</v>
      </c>
      <c r="F52" t="s">
        <v>304</v>
      </c>
      <c r="G52" t="s">
        <v>285</v>
      </c>
      <c r="H52" t="s">
        <v>46</v>
      </c>
      <c r="I52" t="s">
        <v>129</v>
      </c>
      <c r="J52" t="s">
        <v>130</v>
      </c>
      <c r="K52" t="s">
        <v>161</v>
      </c>
      <c r="L52" t="s">
        <v>305</v>
      </c>
      <c r="M52" t="s">
        <v>306</v>
      </c>
      <c r="N52">
        <v>8.1048952770000007</v>
      </c>
      <c r="O52">
        <v>0</v>
      </c>
      <c r="P52">
        <v>104</v>
      </c>
      <c r="Q52">
        <v>0</v>
      </c>
      <c r="R52">
        <v>0</v>
      </c>
      <c r="S52">
        <v>0</v>
      </c>
      <c r="T52">
        <v>0</v>
      </c>
      <c r="U52">
        <v>0</v>
      </c>
      <c r="V52">
        <v>842.90910899999994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1709420</v>
      </c>
      <c r="B53">
        <v>1</v>
      </c>
      <c r="C53" t="s">
        <v>77</v>
      </c>
      <c r="D53" t="s">
        <v>114</v>
      </c>
      <c r="E53" t="s">
        <v>126</v>
      </c>
      <c r="F53" t="s">
        <v>307</v>
      </c>
      <c r="G53" t="s">
        <v>285</v>
      </c>
      <c r="H53" t="s">
        <v>47</v>
      </c>
      <c r="I53" t="s">
        <v>129</v>
      </c>
      <c r="J53" t="s">
        <v>130</v>
      </c>
      <c r="K53" t="s">
        <v>161</v>
      </c>
      <c r="L53" t="s">
        <v>308</v>
      </c>
      <c r="M53" t="s">
        <v>309</v>
      </c>
      <c r="N53">
        <v>8.2780555549999999</v>
      </c>
      <c r="O53">
        <v>0</v>
      </c>
      <c r="P53">
        <v>6</v>
      </c>
      <c r="Q53">
        <v>0</v>
      </c>
      <c r="R53">
        <v>0</v>
      </c>
      <c r="S53">
        <v>5</v>
      </c>
      <c r="T53">
        <v>389</v>
      </c>
      <c r="U53">
        <v>0</v>
      </c>
      <c r="V53">
        <v>49.668332999999997</v>
      </c>
      <c r="W53">
        <v>0</v>
      </c>
      <c r="X53">
        <v>0</v>
      </c>
      <c r="Y53">
        <v>41.390278000000002</v>
      </c>
      <c r="Z53">
        <v>3220.1636109999999</v>
      </c>
    </row>
    <row r="54" spans="1:26" x14ac:dyDescent="0.25">
      <c r="A54">
        <v>1709435</v>
      </c>
      <c r="B54">
        <v>1</v>
      </c>
      <c r="C54" t="s">
        <v>76</v>
      </c>
      <c r="D54" t="s">
        <v>94</v>
      </c>
      <c r="E54" t="s">
        <v>164</v>
      </c>
      <c r="F54" t="s">
        <v>310</v>
      </c>
      <c r="G54" t="s">
        <v>285</v>
      </c>
      <c r="H54" t="s">
        <v>46</v>
      </c>
      <c r="I54" t="s">
        <v>129</v>
      </c>
      <c r="J54" t="s">
        <v>130</v>
      </c>
      <c r="K54" t="s">
        <v>161</v>
      </c>
      <c r="L54" t="s">
        <v>311</v>
      </c>
      <c r="M54" t="s">
        <v>312</v>
      </c>
      <c r="N54">
        <v>2.0422222219999999</v>
      </c>
      <c r="O54">
        <v>0</v>
      </c>
      <c r="P54">
        <v>171</v>
      </c>
      <c r="Q54">
        <v>2</v>
      </c>
      <c r="R54">
        <v>556</v>
      </c>
      <c r="S54">
        <v>0</v>
      </c>
      <c r="T54">
        <v>0</v>
      </c>
      <c r="U54">
        <v>0</v>
      </c>
      <c r="V54">
        <v>349.22</v>
      </c>
      <c r="W54">
        <v>4.0844440000000004</v>
      </c>
      <c r="X54">
        <v>1135.475555</v>
      </c>
      <c r="Y54">
        <v>0</v>
      </c>
      <c r="Z54">
        <v>0</v>
      </c>
    </row>
    <row r="55" spans="1:26" x14ac:dyDescent="0.25">
      <c r="A55">
        <v>1709419</v>
      </c>
      <c r="B55">
        <v>1</v>
      </c>
      <c r="C55" t="s">
        <v>76</v>
      </c>
      <c r="D55" t="s">
        <v>92</v>
      </c>
      <c r="E55" t="s">
        <v>139</v>
      </c>
      <c r="F55" t="s">
        <v>313</v>
      </c>
      <c r="G55" t="s">
        <v>285</v>
      </c>
      <c r="H55" t="s">
        <v>46</v>
      </c>
      <c r="I55" t="s">
        <v>129</v>
      </c>
      <c r="J55" t="s">
        <v>130</v>
      </c>
      <c r="K55" t="s">
        <v>161</v>
      </c>
      <c r="L55" t="s">
        <v>314</v>
      </c>
      <c r="M55" t="s">
        <v>315</v>
      </c>
      <c r="N55">
        <v>6.1338888880000004</v>
      </c>
      <c r="O55">
        <v>0</v>
      </c>
      <c r="P55">
        <v>0</v>
      </c>
      <c r="Q55">
        <v>0</v>
      </c>
      <c r="R55">
        <v>40</v>
      </c>
      <c r="S55">
        <v>0</v>
      </c>
      <c r="T55">
        <v>0</v>
      </c>
      <c r="U55">
        <v>0</v>
      </c>
      <c r="V55">
        <v>0</v>
      </c>
      <c r="W55">
        <v>0</v>
      </c>
      <c r="X55">
        <v>245.35555600000001</v>
      </c>
      <c r="Y55">
        <v>0</v>
      </c>
      <c r="Z55">
        <v>0</v>
      </c>
    </row>
    <row r="56" spans="1:26" x14ac:dyDescent="0.25">
      <c r="A56">
        <v>1709417</v>
      </c>
      <c r="B56">
        <v>1</v>
      </c>
      <c r="C56" t="s">
        <v>76</v>
      </c>
      <c r="D56" t="s">
        <v>84</v>
      </c>
      <c r="E56" t="s">
        <v>126</v>
      </c>
      <c r="F56" t="s">
        <v>316</v>
      </c>
      <c r="G56" t="s">
        <v>281</v>
      </c>
      <c r="H56" t="s">
        <v>47</v>
      </c>
      <c r="I56" t="s">
        <v>129</v>
      </c>
      <c r="J56" t="s">
        <v>130</v>
      </c>
      <c r="K56" t="s">
        <v>161</v>
      </c>
      <c r="L56" t="s">
        <v>317</v>
      </c>
      <c r="M56" t="s">
        <v>318</v>
      </c>
      <c r="N56">
        <v>5.9241933329999998</v>
      </c>
      <c r="O56">
        <v>1</v>
      </c>
      <c r="P56">
        <v>37</v>
      </c>
      <c r="Q56">
        <v>0</v>
      </c>
      <c r="R56">
        <v>0</v>
      </c>
      <c r="S56">
        <v>0</v>
      </c>
      <c r="T56">
        <v>0</v>
      </c>
      <c r="U56">
        <v>5.9241929999999998</v>
      </c>
      <c r="V56">
        <v>219.195153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1709418</v>
      </c>
      <c r="B57">
        <v>1</v>
      </c>
      <c r="C57" t="s">
        <v>76</v>
      </c>
      <c r="D57" t="s">
        <v>95</v>
      </c>
      <c r="E57" t="s">
        <v>158</v>
      </c>
      <c r="F57" t="s">
        <v>175</v>
      </c>
      <c r="G57" t="s">
        <v>176</v>
      </c>
      <c r="H57" t="s">
        <v>47</v>
      </c>
      <c r="I57" t="s">
        <v>129</v>
      </c>
      <c r="J57" t="s">
        <v>130</v>
      </c>
      <c r="K57" t="s">
        <v>131</v>
      </c>
      <c r="L57" t="s">
        <v>319</v>
      </c>
      <c r="M57" t="s">
        <v>320</v>
      </c>
      <c r="N57">
        <v>0.168055555</v>
      </c>
      <c r="O57">
        <v>23</v>
      </c>
      <c r="P57">
        <v>1322</v>
      </c>
      <c r="Q57">
        <v>0</v>
      </c>
      <c r="R57">
        <v>0</v>
      </c>
      <c r="S57">
        <v>0</v>
      </c>
      <c r="T57">
        <v>0</v>
      </c>
      <c r="U57">
        <v>3.865278</v>
      </c>
      <c r="V57">
        <v>222.169444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1709424</v>
      </c>
      <c r="B58">
        <v>1</v>
      </c>
      <c r="C58" t="s">
        <v>76</v>
      </c>
      <c r="D58" t="s">
        <v>96</v>
      </c>
      <c r="E58" t="s">
        <v>212</v>
      </c>
      <c r="F58" t="s">
        <v>321</v>
      </c>
      <c r="G58" t="s">
        <v>145</v>
      </c>
      <c r="H58" t="s">
        <v>47</v>
      </c>
      <c r="I58" t="s">
        <v>129</v>
      </c>
      <c r="J58" t="s">
        <v>130</v>
      </c>
      <c r="K58" t="s">
        <v>131</v>
      </c>
      <c r="L58" t="s">
        <v>322</v>
      </c>
      <c r="M58" t="s">
        <v>323</v>
      </c>
      <c r="N58">
        <v>1.108333333</v>
      </c>
      <c r="O58">
        <v>4</v>
      </c>
      <c r="P58">
        <v>48</v>
      </c>
      <c r="Q58">
        <v>0</v>
      </c>
      <c r="R58">
        <v>0</v>
      </c>
      <c r="S58">
        <v>0</v>
      </c>
      <c r="T58">
        <v>0</v>
      </c>
      <c r="U58">
        <v>4.4333330000000002</v>
      </c>
      <c r="V58">
        <v>53.2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1709441</v>
      </c>
      <c r="B59">
        <v>1</v>
      </c>
      <c r="C59" t="s">
        <v>76</v>
      </c>
      <c r="D59" t="s">
        <v>107</v>
      </c>
      <c r="E59" t="s">
        <v>139</v>
      </c>
      <c r="F59" t="s">
        <v>324</v>
      </c>
      <c r="G59" t="s">
        <v>269</v>
      </c>
      <c r="H59" t="s">
        <v>46</v>
      </c>
      <c r="I59" t="s">
        <v>129</v>
      </c>
      <c r="J59" t="s">
        <v>130</v>
      </c>
      <c r="K59" t="s">
        <v>131</v>
      </c>
      <c r="L59" t="s">
        <v>325</v>
      </c>
      <c r="M59" t="s">
        <v>326</v>
      </c>
      <c r="N59">
        <v>2.5577777770000001</v>
      </c>
      <c r="O59">
        <v>0</v>
      </c>
      <c r="P59">
        <v>5</v>
      </c>
      <c r="Q59">
        <v>0</v>
      </c>
      <c r="R59">
        <v>0</v>
      </c>
      <c r="S59">
        <v>0</v>
      </c>
      <c r="T59">
        <v>0</v>
      </c>
      <c r="U59">
        <v>0</v>
      </c>
      <c r="V59">
        <v>12.788888999999999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1709425</v>
      </c>
      <c r="B60">
        <v>1</v>
      </c>
      <c r="C60" t="s">
        <v>76</v>
      </c>
      <c r="D60" t="s">
        <v>93</v>
      </c>
      <c r="E60" t="s">
        <v>139</v>
      </c>
      <c r="F60" t="s">
        <v>327</v>
      </c>
      <c r="G60" t="s">
        <v>141</v>
      </c>
      <c r="H60" t="s">
        <v>46</v>
      </c>
      <c r="I60" t="s">
        <v>129</v>
      </c>
      <c r="J60" t="s">
        <v>130</v>
      </c>
      <c r="K60" t="s">
        <v>131</v>
      </c>
      <c r="L60" t="s">
        <v>328</v>
      </c>
      <c r="M60" t="s">
        <v>329</v>
      </c>
      <c r="N60">
        <v>0.93055555499999998</v>
      </c>
      <c r="O60">
        <v>0</v>
      </c>
      <c r="P60">
        <v>76</v>
      </c>
      <c r="Q60">
        <v>0</v>
      </c>
      <c r="R60">
        <v>0</v>
      </c>
      <c r="S60">
        <v>0</v>
      </c>
      <c r="T60">
        <v>0</v>
      </c>
      <c r="U60">
        <v>0</v>
      </c>
      <c r="V60">
        <v>70.722222000000002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1709422</v>
      </c>
      <c r="B61">
        <v>1</v>
      </c>
      <c r="C61" t="s">
        <v>76</v>
      </c>
      <c r="D61" t="s">
        <v>93</v>
      </c>
      <c r="E61" t="s">
        <v>139</v>
      </c>
      <c r="F61" t="s">
        <v>330</v>
      </c>
      <c r="G61" t="s">
        <v>285</v>
      </c>
      <c r="H61" t="s">
        <v>46</v>
      </c>
      <c r="I61" t="s">
        <v>129</v>
      </c>
      <c r="J61" t="s">
        <v>130</v>
      </c>
      <c r="K61" t="s">
        <v>161</v>
      </c>
      <c r="L61" t="s">
        <v>331</v>
      </c>
      <c r="M61" t="s">
        <v>332</v>
      </c>
      <c r="N61">
        <v>8.828341666</v>
      </c>
      <c r="O61">
        <v>0</v>
      </c>
      <c r="P61">
        <v>156</v>
      </c>
      <c r="Q61">
        <v>0</v>
      </c>
      <c r="R61">
        <v>0</v>
      </c>
      <c r="S61">
        <v>0</v>
      </c>
      <c r="T61">
        <v>0</v>
      </c>
      <c r="U61">
        <v>0</v>
      </c>
      <c r="V61">
        <v>1377.2212999999999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1709412</v>
      </c>
      <c r="B62">
        <v>1</v>
      </c>
      <c r="C62" t="s">
        <v>76</v>
      </c>
      <c r="D62" t="s">
        <v>105</v>
      </c>
      <c r="E62" t="s">
        <v>126</v>
      </c>
      <c r="F62" t="s">
        <v>333</v>
      </c>
      <c r="G62" t="s">
        <v>285</v>
      </c>
      <c r="H62" t="s">
        <v>47</v>
      </c>
      <c r="I62" t="s">
        <v>129</v>
      </c>
      <c r="J62" t="s">
        <v>130</v>
      </c>
      <c r="K62" t="s">
        <v>161</v>
      </c>
      <c r="L62" t="s">
        <v>334</v>
      </c>
      <c r="M62" t="s">
        <v>335</v>
      </c>
      <c r="N62">
        <v>7.5888888879999996</v>
      </c>
      <c r="O62">
        <v>0</v>
      </c>
      <c r="P62">
        <v>0</v>
      </c>
      <c r="Q62">
        <v>1</v>
      </c>
      <c r="R62">
        <v>27</v>
      </c>
      <c r="S62">
        <v>0</v>
      </c>
      <c r="T62">
        <v>48</v>
      </c>
      <c r="U62">
        <v>0</v>
      </c>
      <c r="V62">
        <v>0</v>
      </c>
      <c r="W62">
        <v>7.588889</v>
      </c>
      <c r="X62">
        <v>204.9</v>
      </c>
      <c r="Y62">
        <v>0</v>
      </c>
      <c r="Z62">
        <v>364.26666699999998</v>
      </c>
    </row>
    <row r="63" spans="1:26" x14ac:dyDescent="0.25">
      <c r="A63">
        <v>1709466</v>
      </c>
      <c r="B63">
        <v>1</v>
      </c>
      <c r="C63" t="s">
        <v>76</v>
      </c>
      <c r="D63" t="s">
        <v>79</v>
      </c>
      <c r="E63" t="s">
        <v>139</v>
      </c>
      <c r="F63" t="s">
        <v>336</v>
      </c>
      <c r="G63" t="s">
        <v>285</v>
      </c>
      <c r="H63" t="s">
        <v>46</v>
      </c>
      <c r="I63" t="s">
        <v>129</v>
      </c>
      <c r="J63" t="s">
        <v>130</v>
      </c>
      <c r="K63" t="s">
        <v>161</v>
      </c>
      <c r="L63" t="s">
        <v>237</v>
      </c>
      <c r="M63" t="s">
        <v>337</v>
      </c>
      <c r="N63">
        <v>8.5094444439999997</v>
      </c>
      <c r="O63">
        <v>0</v>
      </c>
      <c r="P63">
        <v>43</v>
      </c>
      <c r="Q63">
        <v>0</v>
      </c>
      <c r="R63">
        <v>0</v>
      </c>
      <c r="S63">
        <v>0</v>
      </c>
      <c r="T63">
        <v>0</v>
      </c>
      <c r="U63">
        <v>0</v>
      </c>
      <c r="V63">
        <v>365.90611100000001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1709427</v>
      </c>
      <c r="B64">
        <v>1</v>
      </c>
      <c r="C64" t="s">
        <v>77</v>
      </c>
      <c r="D64" t="s">
        <v>119</v>
      </c>
      <c r="E64" t="s">
        <v>126</v>
      </c>
      <c r="F64" t="s">
        <v>338</v>
      </c>
      <c r="G64" t="s">
        <v>285</v>
      </c>
      <c r="H64" t="s">
        <v>47</v>
      </c>
      <c r="I64" t="s">
        <v>129</v>
      </c>
      <c r="J64" t="s">
        <v>130</v>
      </c>
      <c r="K64" t="s">
        <v>161</v>
      </c>
      <c r="L64" t="s">
        <v>339</v>
      </c>
      <c r="M64" t="s">
        <v>340</v>
      </c>
      <c r="N64">
        <v>6.1439897219999997</v>
      </c>
      <c r="O64">
        <v>67</v>
      </c>
      <c r="P64">
        <v>200</v>
      </c>
      <c r="Q64">
        <v>0</v>
      </c>
      <c r="R64">
        <v>0</v>
      </c>
      <c r="S64">
        <v>0</v>
      </c>
      <c r="T64">
        <v>0</v>
      </c>
      <c r="U64">
        <v>411.647311</v>
      </c>
      <c r="V64">
        <v>1228.7979439999999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1709449</v>
      </c>
      <c r="B65">
        <v>1</v>
      </c>
      <c r="C65" t="s">
        <v>76</v>
      </c>
      <c r="D65" t="s">
        <v>90</v>
      </c>
      <c r="E65" t="s">
        <v>134</v>
      </c>
      <c r="F65" t="s">
        <v>341</v>
      </c>
      <c r="G65" t="s">
        <v>136</v>
      </c>
      <c r="H65" t="s">
        <v>46</v>
      </c>
      <c r="I65" t="s">
        <v>129</v>
      </c>
      <c r="J65" t="s">
        <v>130</v>
      </c>
      <c r="K65" t="s">
        <v>131</v>
      </c>
      <c r="L65" t="s">
        <v>342</v>
      </c>
      <c r="M65" t="s">
        <v>343</v>
      </c>
      <c r="N65">
        <v>0.75166666599999998</v>
      </c>
      <c r="O65">
        <v>0</v>
      </c>
      <c r="P65">
        <v>7</v>
      </c>
      <c r="Q65">
        <v>0</v>
      </c>
      <c r="R65">
        <v>0</v>
      </c>
      <c r="S65">
        <v>0</v>
      </c>
      <c r="T65">
        <v>0</v>
      </c>
      <c r="U65">
        <v>0</v>
      </c>
      <c r="V65">
        <v>5.2616670000000001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1709451</v>
      </c>
      <c r="B66">
        <v>1</v>
      </c>
      <c r="C66" t="s">
        <v>76</v>
      </c>
      <c r="D66" t="s">
        <v>92</v>
      </c>
      <c r="E66" t="s">
        <v>139</v>
      </c>
      <c r="F66" t="s">
        <v>344</v>
      </c>
      <c r="G66" t="s">
        <v>285</v>
      </c>
      <c r="H66" t="s">
        <v>46</v>
      </c>
      <c r="I66" t="s">
        <v>129</v>
      </c>
      <c r="J66" t="s">
        <v>130</v>
      </c>
      <c r="K66" t="s">
        <v>161</v>
      </c>
      <c r="L66" t="s">
        <v>345</v>
      </c>
      <c r="M66" t="s">
        <v>346</v>
      </c>
      <c r="N66">
        <v>8.1058333329999996</v>
      </c>
      <c r="O66">
        <v>0</v>
      </c>
      <c r="P66">
        <v>0</v>
      </c>
      <c r="Q66">
        <v>0</v>
      </c>
      <c r="R66">
        <v>10</v>
      </c>
      <c r="S66">
        <v>0</v>
      </c>
      <c r="T66">
        <v>0</v>
      </c>
      <c r="U66">
        <v>0</v>
      </c>
      <c r="V66">
        <v>0</v>
      </c>
      <c r="W66">
        <v>0</v>
      </c>
      <c r="X66">
        <v>81.058333000000005</v>
      </c>
      <c r="Y66">
        <v>0</v>
      </c>
      <c r="Z66">
        <v>0</v>
      </c>
    </row>
    <row r="67" spans="1:26" x14ac:dyDescent="0.25">
      <c r="A67">
        <v>1709433</v>
      </c>
      <c r="B67">
        <v>1</v>
      </c>
      <c r="C67" t="s">
        <v>76</v>
      </c>
      <c r="D67" t="s">
        <v>93</v>
      </c>
      <c r="E67" t="s">
        <v>158</v>
      </c>
      <c r="F67" t="s">
        <v>347</v>
      </c>
      <c r="G67" t="s">
        <v>285</v>
      </c>
      <c r="H67" t="s">
        <v>47</v>
      </c>
      <c r="I67" t="s">
        <v>129</v>
      </c>
      <c r="J67" t="s">
        <v>130</v>
      </c>
      <c r="K67" t="s">
        <v>161</v>
      </c>
      <c r="L67" t="s">
        <v>348</v>
      </c>
      <c r="M67" t="s">
        <v>349</v>
      </c>
      <c r="N67">
        <v>0.22555555499999999</v>
      </c>
      <c r="O67">
        <v>33</v>
      </c>
      <c r="P67">
        <v>4066</v>
      </c>
      <c r="Q67">
        <v>0</v>
      </c>
      <c r="R67">
        <v>0</v>
      </c>
      <c r="S67">
        <v>0</v>
      </c>
      <c r="T67">
        <v>0</v>
      </c>
      <c r="U67">
        <v>7.443333</v>
      </c>
      <c r="V67">
        <v>917.10888699999998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1709469</v>
      </c>
      <c r="B68">
        <v>1</v>
      </c>
      <c r="C68" t="s">
        <v>77</v>
      </c>
      <c r="D68" t="s">
        <v>108</v>
      </c>
      <c r="E68" t="s">
        <v>126</v>
      </c>
      <c r="F68" t="s">
        <v>350</v>
      </c>
      <c r="G68" t="s">
        <v>351</v>
      </c>
      <c r="H68" t="s">
        <v>47</v>
      </c>
      <c r="I68" t="s">
        <v>129</v>
      </c>
      <c r="J68" t="s">
        <v>130</v>
      </c>
      <c r="K68" t="s">
        <v>131</v>
      </c>
      <c r="L68" t="s">
        <v>352</v>
      </c>
      <c r="M68" t="s">
        <v>353</v>
      </c>
      <c r="N68">
        <v>2.6630555550000001</v>
      </c>
      <c r="O68">
        <v>2</v>
      </c>
      <c r="P68">
        <v>170</v>
      </c>
      <c r="Q68">
        <v>0</v>
      </c>
      <c r="R68">
        <v>0</v>
      </c>
      <c r="S68">
        <v>0</v>
      </c>
      <c r="T68">
        <v>0</v>
      </c>
      <c r="U68">
        <v>5.326111</v>
      </c>
      <c r="V68">
        <v>452.71944400000001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1709430</v>
      </c>
      <c r="B69">
        <v>1</v>
      </c>
      <c r="C69" t="s">
        <v>77</v>
      </c>
      <c r="D69" t="s">
        <v>110</v>
      </c>
      <c r="E69" t="s">
        <v>212</v>
      </c>
      <c r="F69" t="s">
        <v>354</v>
      </c>
      <c r="G69" t="s">
        <v>293</v>
      </c>
      <c r="H69" t="s">
        <v>160</v>
      </c>
      <c r="I69" t="s">
        <v>129</v>
      </c>
      <c r="J69" t="s">
        <v>130</v>
      </c>
      <c r="K69" t="s">
        <v>161</v>
      </c>
      <c r="L69" t="s">
        <v>355</v>
      </c>
      <c r="M69" t="s">
        <v>356</v>
      </c>
      <c r="N69">
        <v>8.7850952769999999</v>
      </c>
      <c r="O69">
        <v>0</v>
      </c>
      <c r="P69">
        <v>0</v>
      </c>
      <c r="Q69">
        <v>25</v>
      </c>
      <c r="R69">
        <v>728</v>
      </c>
      <c r="S69">
        <v>13</v>
      </c>
      <c r="T69">
        <v>601</v>
      </c>
      <c r="U69">
        <v>0</v>
      </c>
      <c r="V69">
        <v>0</v>
      </c>
      <c r="W69">
        <v>219.62738200000001</v>
      </c>
      <c r="X69">
        <v>6395.5493619999997</v>
      </c>
      <c r="Y69">
        <v>114.206239</v>
      </c>
      <c r="Z69">
        <v>5279.8422609999998</v>
      </c>
    </row>
    <row r="70" spans="1:26" x14ac:dyDescent="0.25">
      <c r="A70">
        <v>1709436</v>
      </c>
      <c r="B70">
        <v>1</v>
      </c>
      <c r="C70" t="s">
        <v>76</v>
      </c>
      <c r="D70" t="s">
        <v>97</v>
      </c>
      <c r="E70" t="s">
        <v>134</v>
      </c>
      <c r="F70" t="s">
        <v>357</v>
      </c>
      <c r="G70" t="s">
        <v>209</v>
      </c>
      <c r="H70" t="s">
        <v>46</v>
      </c>
      <c r="I70" t="s">
        <v>129</v>
      </c>
      <c r="J70" t="s">
        <v>130</v>
      </c>
      <c r="K70" t="s">
        <v>131</v>
      </c>
      <c r="L70" t="s">
        <v>358</v>
      </c>
      <c r="M70" t="s">
        <v>359</v>
      </c>
      <c r="N70">
        <v>3.238611111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3.2386110000000001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1709459</v>
      </c>
      <c r="B71">
        <v>1</v>
      </c>
      <c r="C71" t="s">
        <v>76</v>
      </c>
      <c r="D71" t="s">
        <v>95</v>
      </c>
      <c r="E71" t="s">
        <v>126</v>
      </c>
      <c r="F71" t="s">
        <v>360</v>
      </c>
      <c r="G71" t="s">
        <v>361</v>
      </c>
      <c r="H71" t="s">
        <v>47</v>
      </c>
      <c r="I71" t="s">
        <v>129</v>
      </c>
      <c r="J71" t="s">
        <v>130</v>
      </c>
      <c r="K71" t="s">
        <v>131</v>
      </c>
      <c r="L71" t="s">
        <v>362</v>
      </c>
      <c r="M71" t="s">
        <v>363</v>
      </c>
      <c r="N71">
        <v>1.6688888879999999</v>
      </c>
      <c r="O71">
        <v>15</v>
      </c>
      <c r="P71">
        <v>718</v>
      </c>
      <c r="Q71">
        <v>0</v>
      </c>
      <c r="R71">
        <v>0</v>
      </c>
      <c r="S71">
        <v>0</v>
      </c>
      <c r="T71">
        <v>0</v>
      </c>
      <c r="U71">
        <v>25.033332999999999</v>
      </c>
      <c r="V71">
        <v>1198.2622220000001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1709432</v>
      </c>
      <c r="B72">
        <v>1</v>
      </c>
      <c r="C72" t="s">
        <v>77</v>
      </c>
      <c r="D72" t="s">
        <v>110</v>
      </c>
      <c r="E72" t="s">
        <v>164</v>
      </c>
      <c r="F72" t="s">
        <v>364</v>
      </c>
      <c r="G72" t="s">
        <v>285</v>
      </c>
      <c r="H72" t="s">
        <v>46</v>
      </c>
      <c r="I72" t="s">
        <v>129</v>
      </c>
      <c r="J72" t="s">
        <v>130</v>
      </c>
      <c r="K72" t="s">
        <v>161</v>
      </c>
      <c r="L72" t="s">
        <v>365</v>
      </c>
      <c r="M72" t="s">
        <v>366</v>
      </c>
      <c r="N72">
        <v>4.9824027769999999</v>
      </c>
      <c r="O72">
        <v>0</v>
      </c>
      <c r="P72">
        <v>0</v>
      </c>
      <c r="Q72">
        <v>0</v>
      </c>
      <c r="R72">
        <v>0</v>
      </c>
      <c r="S72">
        <v>1</v>
      </c>
      <c r="T72">
        <v>122</v>
      </c>
      <c r="U72">
        <v>0</v>
      </c>
      <c r="V72">
        <v>0</v>
      </c>
      <c r="W72">
        <v>0</v>
      </c>
      <c r="X72">
        <v>0</v>
      </c>
      <c r="Y72">
        <v>4.9824029999999997</v>
      </c>
      <c r="Z72">
        <v>607.85313900000006</v>
      </c>
    </row>
    <row r="73" spans="1:26" x14ac:dyDescent="0.25">
      <c r="A73">
        <v>1709458</v>
      </c>
      <c r="B73">
        <v>1</v>
      </c>
      <c r="C73" t="s">
        <v>76</v>
      </c>
      <c r="D73" t="s">
        <v>102</v>
      </c>
      <c r="E73" t="s">
        <v>134</v>
      </c>
      <c r="F73" t="s">
        <v>367</v>
      </c>
      <c r="G73" t="s">
        <v>136</v>
      </c>
      <c r="H73" t="s">
        <v>46</v>
      </c>
      <c r="I73" t="s">
        <v>129</v>
      </c>
      <c r="J73" t="s">
        <v>130</v>
      </c>
      <c r="K73" t="s">
        <v>131</v>
      </c>
      <c r="L73" t="s">
        <v>368</v>
      </c>
      <c r="M73" t="s">
        <v>369</v>
      </c>
      <c r="N73">
        <v>1.7725</v>
      </c>
      <c r="O73">
        <v>0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</v>
      </c>
      <c r="W73">
        <v>0</v>
      </c>
      <c r="X73">
        <v>0</v>
      </c>
      <c r="Y73">
        <v>1.7725</v>
      </c>
      <c r="Z73">
        <v>0</v>
      </c>
    </row>
    <row r="74" spans="1:26" x14ac:dyDescent="0.25">
      <c r="A74">
        <v>1709447</v>
      </c>
      <c r="B74">
        <v>1</v>
      </c>
      <c r="C74" t="s">
        <v>77</v>
      </c>
      <c r="D74" t="s">
        <v>108</v>
      </c>
      <c r="E74" t="s">
        <v>158</v>
      </c>
      <c r="F74" t="s">
        <v>370</v>
      </c>
      <c r="G74" t="s">
        <v>176</v>
      </c>
      <c r="H74" t="s">
        <v>47</v>
      </c>
      <c r="I74" t="s">
        <v>129</v>
      </c>
      <c r="J74" t="s">
        <v>130</v>
      </c>
      <c r="K74" t="s">
        <v>131</v>
      </c>
      <c r="L74" t="s">
        <v>371</v>
      </c>
      <c r="M74" t="s">
        <v>372</v>
      </c>
      <c r="N74">
        <v>0.49388888800000003</v>
      </c>
      <c r="O74">
        <v>62</v>
      </c>
      <c r="P74">
        <v>1203</v>
      </c>
      <c r="Q74">
        <v>0</v>
      </c>
      <c r="R74">
        <v>0</v>
      </c>
      <c r="S74">
        <v>0</v>
      </c>
      <c r="T74">
        <v>0</v>
      </c>
      <c r="U74">
        <v>30.621110999999999</v>
      </c>
      <c r="V74">
        <v>594.14833199999998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1709455</v>
      </c>
      <c r="B75">
        <v>1</v>
      </c>
      <c r="C75" t="s">
        <v>76</v>
      </c>
      <c r="D75" t="s">
        <v>78</v>
      </c>
      <c r="E75" t="s">
        <v>134</v>
      </c>
      <c r="F75" t="s">
        <v>373</v>
      </c>
      <c r="G75" t="s">
        <v>136</v>
      </c>
      <c r="H75" t="s">
        <v>46</v>
      </c>
      <c r="I75" t="s">
        <v>129</v>
      </c>
      <c r="J75" t="s">
        <v>130</v>
      </c>
      <c r="K75" t="s">
        <v>131</v>
      </c>
      <c r="L75" t="s">
        <v>374</v>
      </c>
      <c r="M75" t="s">
        <v>375</v>
      </c>
      <c r="N75">
        <v>1.5505555550000001</v>
      </c>
      <c r="O75">
        <v>0</v>
      </c>
      <c r="P75">
        <v>2</v>
      </c>
      <c r="Q75">
        <v>0</v>
      </c>
      <c r="R75">
        <v>0</v>
      </c>
      <c r="S75">
        <v>0</v>
      </c>
      <c r="T75">
        <v>0</v>
      </c>
      <c r="U75">
        <v>0</v>
      </c>
      <c r="V75">
        <v>3.101111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1709454</v>
      </c>
      <c r="B76">
        <v>1</v>
      </c>
      <c r="C76" t="s">
        <v>76</v>
      </c>
      <c r="D76" t="s">
        <v>93</v>
      </c>
      <c r="E76" t="s">
        <v>164</v>
      </c>
      <c r="F76" t="s">
        <v>376</v>
      </c>
      <c r="G76" t="s">
        <v>285</v>
      </c>
      <c r="H76" t="s">
        <v>46</v>
      </c>
      <c r="I76" t="s">
        <v>129</v>
      </c>
      <c r="J76" t="s">
        <v>130</v>
      </c>
      <c r="K76" t="s">
        <v>161</v>
      </c>
      <c r="L76" t="s">
        <v>377</v>
      </c>
      <c r="M76" t="s">
        <v>378</v>
      </c>
      <c r="N76">
        <v>8.2861211109999999</v>
      </c>
      <c r="O76">
        <v>1</v>
      </c>
      <c r="P76">
        <v>262</v>
      </c>
      <c r="Q76">
        <v>0</v>
      </c>
      <c r="R76">
        <v>0</v>
      </c>
      <c r="S76">
        <v>0</v>
      </c>
      <c r="T76">
        <v>0</v>
      </c>
      <c r="U76">
        <v>8.2861209999999996</v>
      </c>
      <c r="V76">
        <v>2170.9637309999998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1709462</v>
      </c>
      <c r="B77">
        <v>1</v>
      </c>
      <c r="C77" t="s">
        <v>76</v>
      </c>
      <c r="D77" t="s">
        <v>96</v>
      </c>
      <c r="E77" t="s">
        <v>126</v>
      </c>
      <c r="F77" t="s">
        <v>379</v>
      </c>
      <c r="G77" t="s">
        <v>176</v>
      </c>
      <c r="H77" t="s">
        <v>47</v>
      </c>
      <c r="I77" t="s">
        <v>129</v>
      </c>
      <c r="J77" t="s">
        <v>130</v>
      </c>
      <c r="K77" t="s">
        <v>131</v>
      </c>
      <c r="L77" t="s">
        <v>380</v>
      </c>
      <c r="M77" t="s">
        <v>381</v>
      </c>
      <c r="N77">
        <v>0.60361111099999998</v>
      </c>
      <c r="O77">
        <v>9</v>
      </c>
      <c r="P77">
        <v>770</v>
      </c>
      <c r="Q77">
        <v>0</v>
      </c>
      <c r="R77">
        <v>0</v>
      </c>
      <c r="S77">
        <v>0</v>
      </c>
      <c r="T77">
        <v>0</v>
      </c>
      <c r="U77">
        <v>5.4325000000000001</v>
      </c>
      <c r="V77">
        <v>464.78055499999999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1709478</v>
      </c>
      <c r="B78">
        <v>1</v>
      </c>
      <c r="C78" t="s">
        <v>77</v>
      </c>
      <c r="D78" t="s">
        <v>109</v>
      </c>
      <c r="E78" t="s">
        <v>164</v>
      </c>
      <c r="F78" t="s">
        <v>382</v>
      </c>
      <c r="G78" t="s">
        <v>256</v>
      </c>
      <c r="H78" t="s">
        <v>46</v>
      </c>
      <c r="I78" t="s">
        <v>129</v>
      </c>
      <c r="J78" t="s">
        <v>130</v>
      </c>
      <c r="K78" t="s">
        <v>131</v>
      </c>
      <c r="L78" t="s">
        <v>383</v>
      </c>
      <c r="M78" t="s">
        <v>384</v>
      </c>
      <c r="N78">
        <v>1.3888888880000001</v>
      </c>
      <c r="O78">
        <v>0</v>
      </c>
      <c r="P78">
        <v>0</v>
      </c>
      <c r="Q78">
        <v>0</v>
      </c>
      <c r="R78">
        <v>0</v>
      </c>
      <c r="S78">
        <v>1</v>
      </c>
      <c r="T78">
        <v>74</v>
      </c>
      <c r="U78">
        <v>0</v>
      </c>
      <c r="V78">
        <v>0</v>
      </c>
      <c r="W78">
        <v>0</v>
      </c>
      <c r="X78">
        <v>0</v>
      </c>
      <c r="Y78">
        <v>1.388889</v>
      </c>
      <c r="Z78">
        <v>102.777778</v>
      </c>
    </row>
    <row r="79" spans="1:26" x14ac:dyDescent="0.25">
      <c r="A79">
        <v>1709461</v>
      </c>
      <c r="B79">
        <v>1</v>
      </c>
      <c r="C79" t="s">
        <v>76</v>
      </c>
      <c r="D79" t="s">
        <v>95</v>
      </c>
      <c r="E79" t="s">
        <v>158</v>
      </c>
      <c r="F79" t="s">
        <v>175</v>
      </c>
      <c r="G79" t="s">
        <v>176</v>
      </c>
      <c r="H79" t="s">
        <v>47</v>
      </c>
      <c r="I79" t="s">
        <v>151</v>
      </c>
      <c r="J79" t="s">
        <v>130</v>
      </c>
      <c r="K79" t="s">
        <v>131</v>
      </c>
      <c r="L79" t="s">
        <v>385</v>
      </c>
      <c r="M79" t="s">
        <v>386</v>
      </c>
      <c r="N79">
        <v>2.8888888000000001E-2</v>
      </c>
      <c r="O79">
        <v>23</v>
      </c>
      <c r="P79">
        <v>1255</v>
      </c>
      <c r="Q79">
        <v>0</v>
      </c>
      <c r="R79">
        <v>0</v>
      </c>
      <c r="S79">
        <v>0</v>
      </c>
      <c r="T79">
        <v>0</v>
      </c>
      <c r="U79">
        <v>0.66444400000000003</v>
      </c>
      <c r="V79">
        <v>36.255553999999997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1709463</v>
      </c>
      <c r="B80">
        <v>1</v>
      </c>
      <c r="C80" t="s">
        <v>77</v>
      </c>
      <c r="D80" t="s">
        <v>109</v>
      </c>
      <c r="E80" t="s">
        <v>212</v>
      </c>
      <c r="F80" t="s">
        <v>387</v>
      </c>
      <c r="G80" t="s">
        <v>176</v>
      </c>
      <c r="H80" t="s">
        <v>47</v>
      </c>
      <c r="I80" t="s">
        <v>151</v>
      </c>
      <c r="J80" t="s">
        <v>130</v>
      </c>
      <c r="K80" t="s">
        <v>131</v>
      </c>
      <c r="L80" t="s">
        <v>388</v>
      </c>
      <c r="M80" t="s">
        <v>389</v>
      </c>
      <c r="N80">
        <v>1.9444444000000002E-2</v>
      </c>
      <c r="O80">
        <v>112</v>
      </c>
      <c r="P80">
        <v>394</v>
      </c>
      <c r="Q80">
        <v>0</v>
      </c>
      <c r="R80">
        <v>0</v>
      </c>
      <c r="S80">
        <v>3</v>
      </c>
      <c r="T80">
        <v>52</v>
      </c>
      <c r="U80">
        <v>2.177778</v>
      </c>
      <c r="V80">
        <v>7.661111</v>
      </c>
      <c r="W80">
        <v>0</v>
      </c>
      <c r="X80">
        <v>0</v>
      </c>
      <c r="Y80">
        <v>5.8333000000000003E-2</v>
      </c>
      <c r="Z80">
        <v>1.0111110000000001</v>
      </c>
    </row>
    <row r="81" spans="1:26" x14ac:dyDescent="0.25">
      <c r="A81">
        <v>1709465</v>
      </c>
      <c r="B81">
        <v>1</v>
      </c>
      <c r="C81" t="s">
        <v>76</v>
      </c>
      <c r="D81" t="s">
        <v>88</v>
      </c>
      <c r="E81" t="s">
        <v>139</v>
      </c>
      <c r="F81" t="s">
        <v>390</v>
      </c>
      <c r="G81" t="s">
        <v>391</v>
      </c>
      <c r="H81" t="s">
        <v>46</v>
      </c>
      <c r="I81" t="s">
        <v>129</v>
      </c>
      <c r="J81" t="s">
        <v>130</v>
      </c>
      <c r="K81" t="s">
        <v>131</v>
      </c>
      <c r="L81" t="s">
        <v>392</v>
      </c>
      <c r="M81" t="s">
        <v>393</v>
      </c>
      <c r="N81">
        <v>1.146666666</v>
      </c>
      <c r="O81">
        <v>0</v>
      </c>
      <c r="P81">
        <v>6</v>
      </c>
      <c r="Q81">
        <v>0</v>
      </c>
      <c r="R81">
        <v>0</v>
      </c>
      <c r="S81">
        <v>0</v>
      </c>
      <c r="T81">
        <v>0</v>
      </c>
      <c r="U81">
        <v>0</v>
      </c>
      <c r="V81">
        <v>6.88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1709467</v>
      </c>
      <c r="B82">
        <v>1</v>
      </c>
      <c r="C82" t="s">
        <v>76</v>
      </c>
      <c r="D82" t="s">
        <v>89</v>
      </c>
      <c r="E82" t="s">
        <v>164</v>
      </c>
      <c r="F82" t="s">
        <v>394</v>
      </c>
      <c r="G82" t="s">
        <v>285</v>
      </c>
      <c r="H82" t="s">
        <v>46</v>
      </c>
      <c r="I82" t="s">
        <v>129</v>
      </c>
      <c r="J82" t="s">
        <v>130</v>
      </c>
      <c r="K82" t="s">
        <v>161</v>
      </c>
      <c r="L82" t="s">
        <v>395</v>
      </c>
      <c r="M82" t="s">
        <v>396</v>
      </c>
      <c r="N82">
        <v>8.2465416660000006</v>
      </c>
      <c r="O82">
        <v>1</v>
      </c>
      <c r="P82">
        <v>33</v>
      </c>
      <c r="Q82">
        <v>0</v>
      </c>
      <c r="R82">
        <v>0</v>
      </c>
      <c r="S82">
        <v>0</v>
      </c>
      <c r="T82">
        <v>0</v>
      </c>
      <c r="U82">
        <v>8.2465419999999998</v>
      </c>
      <c r="V82">
        <v>272.135875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1709472</v>
      </c>
      <c r="B83">
        <v>1</v>
      </c>
      <c r="C83" t="s">
        <v>77</v>
      </c>
      <c r="D83" t="s">
        <v>114</v>
      </c>
      <c r="E83" t="s">
        <v>126</v>
      </c>
      <c r="F83" t="s">
        <v>397</v>
      </c>
      <c r="G83" t="s">
        <v>285</v>
      </c>
      <c r="H83" t="s">
        <v>47</v>
      </c>
      <c r="I83" t="s">
        <v>129</v>
      </c>
      <c r="J83" t="s">
        <v>130</v>
      </c>
      <c r="K83" t="s">
        <v>161</v>
      </c>
      <c r="L83" t="s">
        <v>398</v>
      </c>
      <c r="M83" t="s">
        <v>399</v>
      </c>
      <c r="N83">
        <v>3.7630555550000002</v>
      </c>
      <c r="O83">
        <v>3</v>
      </c>
      <c r="P83">
        <v>461</v>
      </c>
      <c r="Q83">
        <v>0</v>
      </c>
      <c r="R83">
        <v>0</v>
      </c>
      <c r="S83">
        <v>0</v>
      </c>
      <c r="T83">
        <v>0</v>
      </c>
      <c r="U83">
        <v>11.289167000000001</v>
      </c>
      <c r="V83">
        <v>1734.768611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1709468</v>
      </c>
      <c r="B84">
        <v>1</v>
      </c>
      <c r="C84" t="s">
        <v>76</v>
      </c>
      <c r="D84" t="s">
        <v>79</v>
      </c>
      <c r="E84" t="s">
        <v>139</v>
      </c>
      <c r="F84" t="s">
        <v>400</v>
      </c>
      <c r="G84" t="s">
        <v>285</v>
      </c>
      <c r="H84" t="s">
        <v>46</v>
      </c>
      <c r="I84" t="s">
        <v>129</v>
      </c>
      <c r="J84" t="s">
        <v>130</v>
      </c>
      <c r="K84" t="s">
        <v>161</v>
      </c>
      <c r="L84" t="s">
        <v>401</v>
      </c>
      <c r="M84" t="s">
        <v>402</v>
      </c>
      <c r="N84">
        <v>7.6631980549999996</v>
      </c>
      <c r="O84">
        <v>0</v>
      </c>
      <c r="P84">
        <v>23</v>
      </c>
      <c r="Q84">
        <v>0</v>
      </c>
      <c r="R84">
        <v>0</v>
      </c>
      <c r="S84">
        <v>0</v>
      </c>
      <c r="T84">
        <v>0</v>
      </c>
      <c r="U84">
        <v>0</v>
      </c>
      <c r="V84">
        <v>176.25355500000001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1709474</v>
      </c>
      <c r="B85">
        <v>1</v>
      </c>
      <c r="C85" t="s">
        <v>76</v>
      </c>
      <c r="D85" t="s">
        <v>79</v>
      </c>
      <c r="E85" t="s">
        <v>139</v>
      </c>
      <c r="F85" t="s">
        <v>403</v>
      </c>
      <c r="G85" t="s">
        <v>285</v>
      </c>
      <c r="H85" t="s">
        <v>46</v>
      </c>
      <c r="I85" t="s">
        <v>129</v>
      </c>
      <c r="J85" t="s">
        <v>130</v>
      </c>
      <c r="K85" t="s">
        <v>161</v>
      </c>
      <c r="L85" t="s">
        <v>404</v>
      </c>
      <c r="M85" t="s">
        <v>405</v>
      </c>
      <c r="N85">
        <v>7.5540461109999999</v>
      </c>
      <c r="O85">
        <v>0</v>
      </c>
      <c r="P85">
        <v>41</v>
      </c>
      <c r="Q85">
        <v>0</v>
      </c>
      <c r="R85">
        <v>0</v>
      </c>
      <c r="S85">
        <v>0</v>
      </c>
      <c r="T85">
        <v>0</v>
      </c>
      <c r="U85">
        <v>0</v>
      </c>
      <c r="V85">
        <v>309.715891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1709482</v>
      </c>
      <c r="B86">
        <v>1</v>
      </c>
      <c r="C86" t="s">
        <v>77</v>
      </c>
      <c r="D86" t="s">
        <v>124</v>
      </c>
      <c r="E86" t="s">
        <v>134</v>
      </c>
      <c r="F86" t="s">
        <v>406</v>
      </c>
      <c r="G86" t="s">
        <v>289</v>
      </c>
      <c r="H86" t="s">
        <v>46</v>
      </c>
      <c r="I86" t="s">
        <v>129</v>
      </c>
      <c r="J86" t="s">
        <v>15</v>
      </c>
      <c r="K86" t="s">
        <v>131</v>
      </c>
      <c r="L86" t="s">
        <v>407</v>
      </c>
      <c r="M86" t="s">
        <v>408</v>
      </c>
      <c r="N86">
        <v>5.14</v>
      </c>
      <c r="O86">
        <v>0</v>
      </c>
      <c r="P86">
        <v>8</v>
      </c>
      <c r="Q86">
        <v>0</v>
      </c>
      <c r="R86">
        <v>0</v>
      </c>
      <c r="S86">
        <v>0</v>
      </c>
      <c r="T86">
        <v>0</v>
      </c>
      <c r="U86">
        <v>0</v>
      </c>
      <c r="V86">
        <v>41.12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1709477</v>
      </c>
      <c r="B87">
        <v>1</v>
      </c>
      <c r="C87" t="s">
        <v>77</v>
      </c>
      <c r="D87" t="s">
        <v>124</v>
      </c>
      <c r="E87" t="s">
        <v>191</v>
      </c>
      <c r="F87" t="s">
        <v>409</v>
      </c>
      <c r="G87" t="s">
        <v>285</v>
      </c>
      <c r="H87" t="s">
        <v>46</v>
      </c>
      <c r="I87" t="s">
        <v>129</v>
      </c>
      <c r="J87" t="s">
        <v>130</v>
      </c>
      <c r="K87" t="s">
        <v>161</v>
      </c>
      <c r="L87" t="s">
        <v>410</v>
      </c>
      <c r="M87" t="s">
        <v>411</v>
      </c>
      <c r="N87">
        <v>5.3325619440000001</v>
      </c>
      <c r="O87">
        <v>0</v>
      </c>
      <c r="P87">
        <v>15</v>
      </c>
      <c r="Q87">
        <v>0</v>
      </c>
      <c r="R87">
        <v>0</v>
      </c>
      <c r="S87">
        <v>0</v>
      </c>
      <c r="T87">
        <v>0</v>
      </c>
      <c r="U87">
        <v>0</v>
      </c>
      <c r="V87">
        <v>79.988428999999996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1709479</v>
      </c>
      <c r="B88">
        <v>1</v>
      </c>
      <c r="C88" t="s">
        <v>77</v>
      </c>
      <c r="D88" t="s">
        <v>123</v>
      </c>
      <c r="E88" t="s">
        <v>164</v>
      </c>
      <c r="F88" t="s">
        <v>412</v>
      </c>
      <c r="G88" t="s">
        <v>281</v>
      </c>
      <c r="H88" t="s">
        <v>46</v>
      </c>
      <c r="I88" t="s">
        <v>129</v>
      </c>
      <c r="J88" t="s">
        <v>130</v>
      </c>
      <c r="K88" t="s">
        <v>161</v>
      </c>
      <c r="L88" t="s">
        <v>413</v>
      </c>
      <c r="M88" t="s">
        <v>414</v>
      </c>
      <c r="N88">
        <v>1.746998888</v>
      </c>
      <c r="O88">
        <v>1</v>
      </c>
      <c r="P88">
        <v>2</v>
      </c>
      <c r="Q88">
        <v>0</v>
      </c>
      <c r="R88">
        <v>0</v>
      </c>
      <c r="S88">
        <v>0</v>
      </c>
      <c r="T88">
        <v>0</v>
      </c>
      <c r="U88">
        <v>1.746999</v>
      </c>
      <c r="V88">
        <v>3.4939979999999999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1709490</v>
      </c>
      <c r="B89">
        <v>1</v>
      </c>
      <c r="C89" t="s">
        <v>76</v>
      </c>
      <c r="D89" t="s">
        <v>104</v>
      </c>
      <c r="E89" t="s">
        <v>139</v>
      </c>
      <c r="F89" t="s">
        <v>415</v>
      </c>
      <c r="G89" t="s">
        <v>141</v>
      </c>
      <c r="H89" t="s">
        <v>46</v>
      </c>
      <c r="I89" t="s">
        <v>129</v>
      </c>
      <c r="J89" t="s">
        <v>130</v>
      </c>
      <c r="K89" t="s">
        <v>131</v>
      </c>
      <c r="L89" t="s">
        <v>416</v>
      </c>
      <c r="M89" t="s">
        <v>417</v>
      </c>
      <c r="N89">
        <v>0.65666666600000001</v>
      </c>
      <c r="O89">
        <v>0</v>
      </c>
      <c r="P89">
        <v>0</v>
      </c>
      <c r="Q89">
        <v>0</v>
      </c>
      <c r="R89">
        <v>0</v>
      </c>
      <c r="S89">
        <v>0</v>
      </c>
      <c r="T89">
        <v>9</v>
      </c>
      <c r="U89">
        <v>0</v>
      </c>
      <c r="V89">
        <v>0</v>
      </c>
      <c r="W89">
        <v>0</v>
      </c>
      <c r="X89">
        <v>0</v>
      </c>
      <c r="Y89">
        <v>0</v>
      </c>
      <c r="Z89">
        <v>5.91</v>
      </c>
    </row>
    <row r="90" spans="1:26" x14ac:dyDescent="0.25">
      <c r="A90">
        <v>1709484</v>
      </c>
      <c r="B90">
        <v>1</v>
      </c>
      <c r="C90" t="s">
        <v>77</v>
      </c>
      <c r="D90" t="s">
        <v>111</v>
      </c>
      <c r="E90" t="s">
        <v>139</v>
      </c>
      <c r="F90" t="s">
        <v>418</v>
      </c>
      <c r="G90" t="s">
        <v>285</v>
      </c>
      <c r="H90" t="s">
        <v>46</v>
      </c>
      <c r="I90" t="s">
        <v>129</v>
      </c>
      <c r="J90" t="s">
        <v>130</v>
      </c>
      <c r="K90" t="s">
        <v>161</v>
      </c>
      <c r="L90" t="s">
        <v>419</v>
      </c>
      <c r="M90" t="s">
        <v>420</v>
      </c>
      <c r="N90">
        <v>5.1589600000000004</v>
      </c>
      <c r="O90">
        <v>0</v>
      </c>
      <c r="P90">
        <v>0</v>
      </c>
      <c r="Q90">
        <v>0</v>
      </c>
      <c r="R90">
        <v>0</v>
      </c>
      <c r="S90">
        <v>0</v>
      </c>
      <c r="T90">
        <v>46</v>
      </c>
      <c r="U90">
        <v>0</v>
      </c>
      <c r="V90">
        <v>0</v>
      </c>
      <c r="W90">
        <v>0</v>
      </c>
      <c r="X90">
        <v>0</v>
      </c>
      <c r="Y90">
        <v>0</v>
      </c>
      <c r="Z90">
        <v>237.31216000000001</v>
      </c>
    </row>
    <row r="91" spans="1:26" x14ac:dyDescent="0.25">
      <c r="A91">
        <v>1709486</v>
      </c>
      <c r="B91">
        <v>1</v>
      </c>
      <c r="C91" t="s">
        <v>76</v>
      </c>
      <c r="D91" t="s">
        <v>89</v>
      </c>
      <c r="E91" t="s">
        <v>158</v>
      </c>
      <c r="F91" t="s">
        <v>421</v>
      </c>
      <c r="G91" t="s">
        <v>285</v>
      </c>
      <c r="H91" t="s">
        <v>47</v>
      </c>
      <c r="I91" t="s">
        <v>129</v>
      </c>
      <c r="J91" t="s">
        <v>130</v>
      </c>
      <c r="K91" t="s">
        <v>161</v>
      </c>
      <c r="L91" t="s">
        <v>422</v>
      </c>
      <c r="M91" t="s">
        <v>423</v>
      </c>
      <c r="N91">
        <v>9.2537850000000006</v>
      </c>
      <c r="O91">
        <v>61</v>
      </c>
      <c r="P91">
        <v>624</v>
      </c>
      <c r="Q91">
        <v>0</v>
      </c>
      <c r="R91">
        <v>0</v>
      </c>
      <c r="S91">
        <v>0</v>
      </c>
      <c r="T91">
        <v>0</v>
      </c>
      <c r="U91">
        <v>564.48088499999994</v>
      </c>
      <c r="V91">
        <v>5774.3618399999996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1709487</v>
      </c>
      <c r="B92">
        <v>1</v>
      </c>
      <c r="C92" t="s">
        <v>77</v>
      </c>
      <c r="D92" t="s">
        <v>121</v>
      </c>
      <c r="E92" t="s">
        <v>139</v>
      </c>
      <c r="F92" t="s">
        <v>424</v>
      </c>
      <c r="G92" t="s">
        <v>197</v>
      </c>
      <c r="H92" t="s">
        <v>46</v>
      </c>
      <c r="I92" t="s">
        <v>129</v>
      </c>
      <c r="J92" t="s">
        <v>130</v>
      </c>
      <c r="K92" t="s">
        <v>131</v>
      </c>
      <c r="L92" t="s">
        <v>425</v>
      </c>
      <c r="M92" t="s">
        <v>426</v>
      </c>
      <c r="N92">
        <v>1.4650000000000001</v>
      </c>
      <c r="O92">
        <v>0</v>
      </c>
      <c r="P92">
        <v>0</v>
      </c>
      <c r="Q92">
        <v>0</v>
      </c>
      <c r="R92">
        <v>27</v>
      </c>
      <c r="S92">
        <v>0</v>
      </c>
      <c r="T92">
        <v>0</v>
      </c>
      <c r="U92">
        <v>0</v>
      </c>
      <c r="V92">
        <v>0</v>
      </c>
      <c r="W92">
        <v>0</v>
      </c>
      <c r="X92">
        <v>39.555</v>
      </c>
      <c r="Y92">
        <v>0</v>
      </c>
      <c r="Z92">
        <v>0</v>
      </c>
    </row>
    <row r="93" spans="1:26" x14ac:dyDescent="0.25">
      <c r="A93">
        <v>1709488</v>
      </c>
      <c r="B93">
        <v>1</v>
      </c>
      <c r="C93" t="s">
        <v>76</v>
      </c>
      <c r="D93" t="s">
        <v>102</v>
      </c>
      <c r="E93" t="s">
        <v>158</v>
      </c>
      <c r="F93" t="s">
        <v>427</v>
      </c>
      <c r="G93" t="s">
        <v>176</v>
      </c>
      <c r="H93" t="s">
        <v>47</v>
      </c>
      <c r="I93" t="s">
        <v>129</v>
      </c>
      <c r="J93" t="s">
        <v>130</v>
      </c>
      <c r="K93" t="s">
        <v>131</v>
      </c>
      <c r="L93" t="s">
        <v>428</v>
      </c>
      <c r="M93" t="s">
        <v>429</v>
      </c>
      <c r="N93">
        <v>5.3888888000000003E-2</v>
      </c>
      <c r="O93">
        <v>69</v>
      </c>
      <c r="P93">
        <v>288</v>
      </c>
      <c r="Q93">
        <v>5</v>
      </c>
      <c r="R93">
        <v>0</v>
      </c>
      <c r="S93">
        <v>1</v>
      </c>
      <c r="T93">
        <v>0</v>
      </c>
      <c r="U93">
        <v>3.7183329999999999</v>
      </c>
      <c r="V93">
        <v>15.52</v>
      </c>
      <c r="W93">
        <v>0.26944400000000002</v>
      </c>
      <c r="X93">
        <v>0</v>
      </c>
      <c r="Y93">
        <v>5.3888999999999999E-2</v>
      </c>
      <c r="Z93">
        <v>0</v>
      </c>
    </row>
    <row r="94" spans="1:26" x14ac:dyDescent="0.25">
      <c r="A94">
        <v>1709496</v>
      </c>
      <c r="B94">
        <v>1</v>
      </c>
      <c r="C94" t="s">
        <v>76</v>
      </c>
      <c r="D94" t="s">
        <v>90</v>
      </c>
      <c r="E94" t="s">
        <v>126</v>
      </c>
      <c r="F94" t="s">
        <v>430</v>
      </c>
      <c r="G94" t="s">
        <v>431</v>
      </c>
      <c r="H94" t="s">
        <v>47</v>
      </c>
      <c r="I94" t="s">
        <v>129</v>
      </c>
      <c r="J94" t="s">
        <v>130</v>
      </c>
      <c r="K94" t="s">
        <v>131</v>
      </c>
      <c r="L94" t="s">
        <v>432</v>
      </c>
      <c r="M94" t="s">
        <v>433</v>
      </c>
      <c r="N94">
        <v>1.1358333329999999</v>
      </c>
      <c r="O94">
        <v>0</v>
      </c>
      <c r="P94">
        <v>0</v>
      </c>
      <c r="Q94">
        <v>0</v>
      </c>
      <c r="R94">
        <v>0</v>
      </c>
      <c r="S94">
        <v>0</v>
      </c>
      <c r="T94">
        <v>22</v>
      </c>
      <c r="U94">
        <v>0</v>
      </c>
      <c r="V94">
        <v>0</v>
      </c>
      <c r="W94">
        <v>0</v>
      </c>
      <c r="X94">
        <v>0</v>
      </c>
      <c r="Y94">
        <v>0</v>
      </c>
      <c r="Z94">
        <v>24.988333000000001</v>
      </c>
    </row>
    <row r="95" spans="1:26" x14ac:dyDescent="0.25">
      <c r="A95">
        <v>1709495</v>
      </c>
      <c r="B95">
        <v>1</v>
      </c>
      <c r="C95" t="s">
        <v>76</v>
      </c>
      <c r="D95" t="s">
        <v>90</v>
      </c>
      <c r="E95" t="s">
        <v>134</v>
      </c>
      <c r="F95" t="s">
        <v>434</v>
      </c>
      <c r="G95" t="s">
        <v>209</v>
      </c>
      <c r="H95" t="s">
        <v>46</v>
      </c>
      <c r="I95" t="s">
        <v>129</v>
      </c>
      <c r="J95" t="s">
        <v>130</v>
      </c>
      <c r="K95" t="s">
        <v>131</v>
      </c>
      <c r="L95" t="s">
        <v>435</v>
      </c>
      <c r="M95" t="s">
        <v>436</v>
      </c>
      <c r="N95">
        <v>9.2027777769999997</v>
      </c>
      <c r="O95">
        <v>0</v>
      </c>
      <c r="P95">
        <v>14</v>
      </c>
      <c r="Q95">
        <v>0</v>
      </c>
      <c r="R95">
        <v>0</v>
      </c>
      <c r="S95">
        <v>0</v>
      </c>
      <c r="T95">
        <v>0</v>
      </c>
      <c r="U95">
        <v>0</v>
      </c>
      <c r="V95">
        <v>128.83888899999999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1709517</v>
      </c>
      <c r="B96">
        <v>1</v>
      </c>
      <c r="C96" t="s">
        <v>76</v>
      </c>
      <c r="D96" t="s">
        <v>96</v>
      </c>
      <c r="E96" t="s">
        <v>134</v>
      </c>
      <c r="F96" t="s">
        <v>437</v>
      </c>
      <c r="G96" t="s">
        <v>136</v>
      </c>
      <c r="H96" t="s">
        <v>46</v>
      </c>
      <c r="I96" t="s">
        <v>129</v>
      </c>
      <c r="J96" t="s">
        <v>130</v>
      </c>
      <c r="K96" t="s">
        <v>131</v>
      </c>
      <c r="L96" t="s">
        <v>438</v>
      </c>
      <c r="M96" t="s">
        <v>439</v>
      </c>
      <c r="N96">
        <v>1.835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1.835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1709494</v>
      </c>
      <c r="B97">
        <v>1</v>
      </c>
      <c r="C97" t="s">
        <v>77</v>
      </c>
      <c r="D97" t="s">
        <v>118</v>
      </c>
      <c r="E97" t="s">
        <v>158</v>
      </c>
      <c r="F97" t="s">
        <v>440</v>
      </c>
      <c r="G97" t="s">
        <v>176</v>
      </c>
      <c r="H97" t="s">
        <v>47</v>
      </c>
      <c r="I97" t="s">
        <v>129</v>
      </c>
      <c r="J97" t="s">
        <v>130</v>
      </c>
      <c r="K97" t="s">
        <v>131</v>
      </c>
      <c r="L97" t="s">
        <v>441</v>
      </c>
      <c r="M97" t="s">
        <v>442</v>
      </c>
      <c r="N97">
        <v>8.5555555000000005E-2</v>
      </c>
      <c r="O97">
        <v>20</v>
      </c>
      <c r="P97">
        <v>4896</v>
      </c>
      <c r="Q97">
        <v>0</v>
      </c>
      <c r="R97">
        <v>0</v>
      </c>
      <c r="S97">
        <v>0</v>
      </c>
      <c r="T97">
        <v>0</v>
      </c>
      <c r="U97">
        <v>1.711111</v>
      </c>
      <c r="V97">
        <v>418.879997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1709508</v>
      </c>
      <c r="B98">
        <v>1</v>
      </c>
      <c r="C98" t="s">
        <v>76</v>
      </c>
      <c r="D98" t="s">
        <v>92</v>
      </c>
      <c r="E98" t="s">
        <v>134</v>
      </c>
      <c r="F98" t="s">
        <v>443</v>
      </c>
      <c r="G98" t="s">
        <v>209</v>
      </c>
      <c r="H98" t="s">
        <v>46</v>
      </c>
      <c r="I98" t="s">
        <v>129</v>
      </c>
      <c r="J98" t="s">
        <v>130</v>
      </c>
      <c r="K98" t="s">
        <v>131</v>
      </c>
      <c r="L98" t="s">
        <v>444</v>
      </c>
      <c r="M98" t="s">
        <v>445</v>
      </c>
      <c r="N98">
        <v>0.82138888799999998</v>
      </c>
      <c r="O98">
        <v>0</v>
      </c>
      <c r="P98">
        <v>0</v>
      </c>
      <c r="Q98">
        <v>0</v>
      </c>
      <c r="R98">
        <v>2</v>
      </c>
      <c r="S98">
        <v>0</v>
      </c>
      <c r="T98">
        <v>0</v>
      </c>
      <c r="U98">
        <v>0</v>
      </c>
      <c r="V98">
        <v>0</v>
      </c>
      <c r="W98">
        <v>0</v>
      </c>
      <c r="X98">
        <v>1.6427780000000001</v>
      </c>
      <c r="Y98">
        <v>0</v>
      </c>
      <c r="Z98">
        <v>0</v>
      </c>
    </row>
    <row r="99" spans="1:26" x14ac:dyDescent="0.25">
      <c r="A99">
        <v>1709539</v>
      </c>
      <c r="B99">
        <v>1</v>
      </c>
      <c r="C99" t="s">
        <v>76</v>
      </c>
      <c r="D99" t="s">
        <v>81</v>
      </c>
      <c r="E99" t="s">
        <v>164</v>
      </c>
      <c r="F99" t="s">
        <v>446</v>
      </c>
      <c r="G99" t="s">
        <v>285</v>
      </c>
      <c r="H99" t="s">
        <v>46</v>
      </c>
      <c r="I99" t="s">
        <v>129</v>
      </c>
      <c r="J99" t="s">
        <v>130</v>
      </c>
      <c r="K99" t="s">
        <v>161</v>
      </c>
      <c r="L99" t="s">
        <v>447</v>
      </c>
      <c r="M99" t="s">
        <v>448</v>
      </c>
      <c r="N99">
        <v>4.4477777769999998</v>
      </c>
      <c r="O99">
        <v>1</v>
      </c>
      <c r="P99">
        <v>893</v>
      </c>
      <c r="Q99">
        <v>0</v>
      </c>
      <c r="R99">
        <v>0</v>
      </c>
      <c r="S99">
        <v>0</v>
      </c>
      <c r="T99">
        <v>0</v>
      </c>
      <c r="U99">
        <v>4.4477779999999996</v>
      </c>
      <c r="V99">
        <v>3971.8655549999999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1709499</v>
      </c>
      <c r="B100">
        <v>1</v>
      </c>
      <c r="C100" t="s">
        <v>76</v>
      </c>
      <c r="D100" t="s">
        <v>100</v>
      </c>
      <c r="E100" t="s">
        <v>126</v>
      </c>
      <c r="F100" t="s">
        <v>449</v>
      </c>
      <c r="G100" t="s">
        <v>281</v>
      </c>
      <c r="H100" t="s">
        <v>47</v>
      </c>
      <c r="I100" t="s">
        <v>129</v>
      </c>
      <c r="J100" t="s">
        <v>130</v>
      </c>
      <c r="K100" t="s">
        <v>161</v>
      </c>
      <c r="L100" t="s">
        <v>450</v>
      </c>
      <c r="M100" t="s">
        <v>451</v>
      </c>
      <c r="N100">
        <v>1.209535</v>
      </c>
      <c r="O100">
        <v>6</v>
      </c>
      <c r="P100">
        <v>1048</v>
      </c>
      <c r="Q100">
        <v>0</v>
      </c>
      <c r="R100">
        <v>0</v>
      </c>
      <c r="S100">
        <v>0</v>
      </c>
      <c r="T100">
        <v>0</v>
      </c>
      <c r="U100">
        <v>7.2572099999999997</v>
      </c>
      <c r="V100">
        <v>1267.59268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1709509</v>
      </c>
      <c r="B101">
        <v>1</v>
      </c>
      <c r="C101" t="s">
        <v>76</v>
      </c>
      <c r="D101" t="s">
        <v>80</v>
      </c>
      <c r="E101" t="s">
        <v>164</v>
      </c>
      <c r="F101" t="s">
        <v>452</v>
      </c>
      <c r="G101" t="s">
        <v>281</v>
      </c>
      <c r="H101" t="s">
        <v>46</v>
      </c>
      <c r="I101" t="s">
        <v>129</v>
      </c>
      <c r="J101" t="s">
        <v>130</v>
      </c>
      <c r="K101" t="s">
        <v>161</v>
      </c>
      <c r="L101" t="s">
        <v>453</v>
      </c>
      <c r="M101" t="s">
        <v>454</v>
      </c>
      <c r="N101">
        <v>4.3716666660000003</v>
      </c>
      <c r="O101">
        <v>1</v>
      </c>
      <c r="P101">
        <v>672</v>
      </c>
      <c r="Q101">
        <v>0</v>
      </c>
      <c r="R101">
        <v>0</v>
      </c>
      <c r="S101">
        <v>0</v>
      </c>
      <c r="T101">
        <v>0</v>
      </c>
      <c r="U101">
        <v>4.3716670000000004</v>
      </c>
      <c r="V101">
        <v>2937.76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1709516</v>
      </c>
      <c r="B102">
        <v>1</v>
      </c>
      <c r="C102" t="s">
        <v>77</v>
      </c>
      <c r="D102" t="s">
        <v>111</v>
      </c>
      <c r="E102" t="s">
        <v>139</v>
      </c>
      <c r="F102" t="s">
        <v>455</v>
      </c>
      <c r="G102" t="s">
        <v>141</v>
      </c>
      <c r="H102" t="s">
        <v>46</v>
      </c>
      <c r="I102" t="s">
        <v>129</v>
      </c>
      <c r="J102" t="s">
        <v>130</v>
      </c>
      <c r="K102" t="s">
        <v>131</v>
      </c>
      <c r="L102" t="s">
        <v>456</v>
      </c>
      <c r="M102" t="s">
        <v>457</v>
      </c>
      <c r="N102">
        <v>2.4655555549999999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21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51.776667000000003</v>
      </c>
    </row>
    <row r="103" spans="1:26" x14ac:dyDescent="0.25">
      <c r="A103">
        <v>1709510</v>
      </c>
      <c r="B103">
        <v>1</v>
      </c>
      <c r="C103" t="s">
        <v>76</v>
      </c>
      <c r="D103" t="s">
        <v>93</v>
      </c>
      <c r="E103" t="s">
        <v>139</v>
      </c>
      <c r="F103" t="s">
        <v>458</v>
      </c>
      <c r="G103" t="s">
        <v>285</v>
      </c>
      <c r="H103" t="s">
        <v>46</v>
      </c>
      <c r="I103" t="s">
        <v>129</v>
      </c>
      <c r="J103" t="s">
        <v>130</v>
      </c>
      <c r="K103" t="s">
        <v>161</v>
      </c>
      <c r="L103" t="s">
        <v>459</v>
      </c>
      <c r="M103" t="s">
        <v>460</v>
      </c>
      <c r="N103">
        <v>1.0817083329999999</v>
      </c>
      <c r="O103">
        <v>0</v>
      </c>
      <c r="P103">
        <v>26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28.124417000000001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1709514</v>
      </c>
      <c r="B104">
        <v>1</v>
      </c>
      <c r="C104" t="s">
        <v>76</v>
      </c>
      <c r="D104" t="s">
        <v>83</v>
      </c>
      <c r="E104" t="s">
        <v>191</v>
      </c>
      <c r="F104" t="s">
        <v>461</v>
      </c>
      <c r="G104" t="s">
        <v>462</v>
      </c>
      <c r="H104" t="s">
        <v>46</v>
      </c>
      <c r="I104" t="s">
        <v>129</v>
      </c>
      <c r="J104" t="s">
        <v>130</v>
      </c>
      <c r="K104" t="s">
        <v>131</v>
      </c>
      <c r="L104" t="s">
        <v>463</v>
      </c>
      <c r="M104" t="s">
        <v>464</v>
      </c>
      <c r="N104">
        <v>1.8888888880000001</v>
      </c>
      <c r="O104">
        <v>0</v>
      </c>
      <c r="P104">
        <v>11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20.777778000000001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1709522</v>
      </c>
      <c r="B105">
        <v>1</v>
      </c>
      <c r="C105" t="s">
        <v>77</v>
      </c>
      <c r="D105" t="s">
        <v>119</v>
      </c>
      <c r="E105" t="s">
        <v>134</v>
      </c>
      <c r="F105" t="s">
        <v>465</v>
      </c>
      <c r="G105" t="s">
        <v>136</v>
      </c>
      <c r="H105" t="s">
        <v>46</v>
      </c>
      <c r="I105" t="s">
        <v>129</v>
      </c>
      <c r="J105" t="s">
        <v>130</v>
      </c>
      <c r="K105" t="s">
        <v>131</v>
      </c>
      <c r="L105" t="s">
        <v>466</v>
      </c>
      <c r="M105" t="s">
        <v>467</v>
      </c>
      <c r="N105">
        <v>2.5405555550000001</v>
      </c>
      <c r="O105">
        <v>0</v>
      </c>
      <c r="P105">
        <v>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12.702778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1709518</v>
      </c>
      <c r="B106">
        <v>1</v>
      </c>
      <c r="C106" t="s">
        <v>76</v>
      </c>
      <c r="D106" t="s">
        <v>95</v>
      </c>
      <c r="E106" t="s">
        <v>126</v>
      </c>
      <c r="F106" t="s">
        <v>179</v>
      </c>
      <c r="G106" t="s">
        <v>468</v>
      </c>
      <c r="H106" t="s">
        <v>47</v>
      </c>
      <c r="I106" t="s">
        <v>129</v>
      </c>
      <c r="J106" t="s">
        <v>130</v>
      </c>
      <c r="K106" t="s">
        <v>131</v>
      </c>
      <c r="L106" t="s">
        <v>469</v>
      </c>
      <c r="M106" t="s">
        <v>470</v>
      </c>
      <c r="N106">
        <v>0.696111111</v>
      </c>
      <c r="O106">
        <v>12</v>
      </c>
      <c r="P106">
        <v>237</v>
      </c>
      <c r="Q106">
        <v>0</v>
      </c>
      <c r="R106">
        <v>0</v>
      </c>
      <c r="S106">
        <v>0</v>
      </c>
      <c r="T106">
        <v>0</v>
      </c>
      <c r="U106">
        <v>8.3533329999999992</v>
      </c>
      <c r="V106">
        <v>164.97833299999999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1709523</v>
      </c>
      <c r="B107">
        <v>1</v>
      </c>
      <c r="C107" t="s">
        <v>76</v>
      </c>
      <c r="D107" t="s">
        <v>89</v>
      </c>
      <c r="E107" t="s">
        <v>134</v>
      </c>
      <c r="F107" t="s">
        <v>471</v>
      </c>
      <c r="G107" t="s">
        <v>136</v>
      </c>
      <c r="H107" t="s">
        <v>46</v>
      </c>
      <c r="I107" t="s">
        <v>129</v>
      </c>
      <c r="J107" t="s">
        <v>130</v>
      </c>
      <c r="K107" t="s">
        <v>131</v>
      </c>
      <c r="L107" t="s">
        <v>472</v>
      </c>
      <c r="M107" t="s">
        <v>473</v>
      </c>
      <c r="N107">
        <v>2.6116666660000001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2.6116670000000002</v>
      </c>
    </row>
    <row r="108" spans="1:26" x14ac:dyDescent="0.25">
      <c r="A108">
        <v>1709525</v>
      </c>
      <c r="B108">
        <v>1</v>
      </c>
      <c r="C108" t="s">
        <v>76</v>
      </c>
      <c r="D108" t="s">
        <v>101</v>
      </c>
      <c r="E108" t="s">
        <v>191</v>
      </c>
      <c r="F108" t="s">
        <v>474</v>
      </c>
      <c r="G108" t="s">
        <v>462</v>
      </c>
      <c r="H108" t="s">
        <v>46</v>
      </c>
      <c r="I108" t="s">
        <v>129</v>
      </c>
      <c r="J108" t="s">
        <v>130</v>
      </c>
      <c r="K108" t="s">
        <v>131</v>
      </c>
      <c r="L108" t="s">
        <v>475</v>
      </c>
      <c r="M108" t="s">
        <v>476</v>
      </c>
      <c r="N108">
        <v>2.1127777769999998</v>
      </c>
      <c r="O108">
        <v>0</v>
      </c>
      <c r="P108">
        <v>43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90.849444000000005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1709585</v>
      </c>
      <c r="B109">
        <v>1</v>
      </c>
      <c r="C109" t="s">
        <v>76</v>
      </c>
      <c r="D109" t="s">
        <v>94</v>
      </c>
      <c r="E109" t="s">
        <v>164</v>
      </c>
      <c r="F109" t="s">
        <v>310</v>
      </c>
      <c r="G109" t="s">
        <v>285</v>
      </c>
      <c r="H109" t="s">
        <v>46</v>
      </c>
      <c r="I109" t="s">
        <v>129</v>
      </c>
      <c r="J109" t="s">
        <v>130</v>
      </c>
      <c r="K109" t="s">
        <v>161</v>
      </c>
      <c r="L109" t="s">
        <v>477</v>
      </c>
      <c r="M109" t="s">
        <v>478</v>
      </c>
      <c r="N109">
        <v>6.3594444440000002</v>
      </c>
      <c r="O109">
        <v>0</v>
      </c>
      <c r="P109">
        <v>171</v>
      </c>
      <c r="Q109">
        <v>2</v>
      </c>
      <c r="R109">
        <v>556</v>
      </c>
      <c r="S109">
        <v>0</v>
      </c>
      <c r="T109">
        <v>0</v>
      </c>
      <c r="U109">
        <v>0</v>
      </c>
      <c r="V109">
        <v>1087.4649999999999</v>
      </c>
      <c r="W109">
        <v>12.718889000000001</v>
      </c>
      <c r="X109">
        <v>3535.8511109999999</v>
      </c>
      <c r="Y109">
        <v>0</v>
      </c>
      <c r="Z109">
        <v>0</v>
      </c>
    </row>
    <row r="110" spans="1:26" x14ac:dyDescent="0.25">
      <c r="A110">
        <v>1709540</v>
      </c>
      <c r="B110">
        <v>1</v>
      </c>
      <c r="C110" t="s">
        <v>76</v>
      </c>
      <c r="D110" t="s">
        <v>98</v>
      </c>
      <c r="E110" t="s">
        <v>134</v>
      </c>
      <c r="F110" t="s">
        <v>479</v>
      </c>
      <c r="G110" t="s">
        <v>136</v>
      </c>
      <c r="H110" t="s">
        <v>46</v>
      </c>
      <c r="I110" t="s">
        <v>129</v>
      </c>
      <c r="J110" t="s">
        <v>130</v>
      </c>
      <c r="K110" t="s">
        <v>131</v>
      </c>
      <c r="L110" t="s">
        <v>480</v>
      </c>
      <c r="M110" t="s">
        <v>481</v>
      </c>
      <c r="N110">
        <v>4.5183333330000002</v>
      </c>
      <c r="O110">
        <v>0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4.5183330000000002</v>
      </c>
      <c r="Y110">
        <v>0</v>
      </c>
      <c r="Z110">
        <v>0</v>
      </c>
    </row>
    <row r="111" spans="1:26" x14ac:dyDescent="0.25">
      <c r="A111">
        <v>1709541</v>
      </c>
      <c r="B111">
        <v>1</v>
      </c>
      <c r="C111" t="s">
        <v>76</v>
      </c>
      <c r="D111" t="s">
        <v>97</v>
      </c>
      <c r="E111" t="s">
        <v>134</v>
      </c>
      <c r="F111" t="s">
        <v>482</v>
      </c>
      <c r="G111" t="s">
        <v>289</v>
      </c>
      <c r="H111" t="s">
        <v>46</v>
      </c>
      <c r="I111" t="s">
        <v>129</v>
      </c>
      <c r="J111" t="s">
        <v>130</v>
      </c>
      <c r="K111" t="s">
        <v>131</v>
      </c>
      <c r="L111" t="s">
        <v>483</v>
      </c>
      <c r="M111" t="s">
        <v>484</v>
      </c>
      <c r="N111">
        <v>2.443888888</v>
      </c>
      <c r="O111">
        <v>0</v>
      </c>
      <c r="P111">
        <v>6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14.663333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1709536</v>
      </c>
      <c r="B112">
        <v>1</v>
      </c>
      <c r="C112" t="s">
        <v>77</v>
      </c>
      <c r="D112" t="s">
        <v>108</v>
      </c>
      <c r="E112" t="s">
        <v>126</v>
      </c>
      <c r="F112" t="s">
        <v>485</v>
      </c>
      <c r="G112" t="s">
        <v>281</v>
      </c>
      <c r="H112" t="s">
        <v>47</v>
      </c>
      <c r="I112" t="s">
        <v>129</v>
      </c>
      <c r="J112" t="s">
        <v>130</v>
      </c>
      <c r="K112" t="s">
        <v>161</v>
      </c>
      <c r="L112" t="s">
        <v>486</v>
      </c>
      <c r="M112" t="s">
        <v>487</v>
      </c>
      <c r="N112">
        <v>0.22527777700000001</v>
      </c>
      <c r="O112">
        <v>2</v>
      </c>
      <c r="P112">
        <v>1332</v>
      </c>
      <c r="Q112">
        <v>0</v>
      </c>
      <c r="R112">
        <v>0</v>
      </c>
      <c r="S112">
        <v>0</v>
      </c>
      <c r="T112">
        <v>0</v>
      </c>
      <c r="U112">
        <v>0.45055600000000001</v>
      </c>
      <c r="V112">
        <v>300.069999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1709550</v>
      </c>
      <c r="B113">
        <v>1</v>
      </c>
      <c r="C113" t="s">
        <v>76</v>
      </c>
      <c r="D113" t="s">
        <v>80</v>
      </c>
      <c r="E113" t="s">
        <v>191</v>
      </c>
      <c r="F113" t="s">
        <v>488</v>
      </c>
      <c r="G113" t="s">
        <v>289</v>
      </c>
      <c r="H113" t="s">
        <v>46</v>
      </c>
      <c r="I113" t="s">
        <v>129</v>
      </c>
      <c r="J113" t="s">
        <v>130</v>
      </c>
      <c r="K113" t="s">
        <v>131</v>
      </c>
      <c r="L113" t="s">
        <v>489</v>
      </c>
      <c r="M113" t="s">
        <v>490</v>
      </c>
      <c r="N113">
        <v>5.1124999999999998</v>
      </c>
      <c r="O113">
        <v>0</v>
      </c>
      <c r="P113">
        <v>22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112.47499999999999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1709542</v>
      </c>
      <c r="B114">
        <v>1</v>
      </c>
      <c r="C114" t="s">
        <v>76</v>
      </c>
      <c r="D114" t="s">
        <v>99</v>
      </c>
      <c r="E114" t="s">
        <v>139</v>
      </c>
      <c r="F114" t="s">
        <v>491</v>
      </c>
      <c r="G114" t="s">
        <v>269</v>
      </c>
      <c r="H114" t="s">
        <v>46</v>
      </c>
      <c r="I114" t="s">
        <v>129</v>
      </c>
      <c r="J114" t="s">
        <v>130</v>
      </c>
      <c r="K114" t="s">
        <v>131</v>
      </c>
      <c r="L114" t="s">
        <v>492</v>
      </c>
      <c r="M114" t="s">
        <v>493</v>
      </c>
      <c r="N114">
        <v>1.5338888879999999</v>
      </c>
      <c r="O114">
        <v>0</v>
      </c>
      <c r="P114">
        <v>16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24.542221999999999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1709544</v>
      </c>
      <c r="B115">
        <v>1</v>
      </c>
      <c r="C115" t="s">
        <v>76</v>
      </c>
      <c r="D115" t="s">
        <v>96</v>
      </c>
      <c r="E115" t="s">
        <v>126</v>
      </c>
      <c r="F115" t="s">
        <v>494</v>
      </c>
      <c r="G115" t="s">
        <v>145</v>
      </c>
      <c r="H115" t="s">
        <v>47</v>
      </c>
      <c r="I115" t="s">
        <v>129</v>
      </c>
      <c r="J115" t="s">
        <v>130</v>
      </c>
      <c r="K115" t="s">
        <v>131</v>
      </c>
      <c r="L115" t="s">
        <v>495</v>
      </c>
      <c r="M115" t="s">
        <v>496</v>
      </c>
      <c r="N115">
        <v>0.6875</v>
      </c>
      <c r="O115">
        <v>4</v>
      </c>
      <c r="P115">
        <v>27</v>
      </c>
      <c r="Q115">
        <v>0</v>
      </c>
      <c r="R115">
        <v>0</v>
      </c>
      <c r="S115">
        <v>0</v>
      </c>
      <c r="T115">
        <v>0</v>
      </c>
      <c r="U115">
        <v>2.75</v>
      </c>
      <c r="V115">
        <v>18.5625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1709545</v>
      </c>
      <c r="B116">
        <v>1</v>
      </c>
      <c r="C116" t="s">
        <v>76</v>
      </c>
      <c r="D116" t="s">
        <v>96</v>
      </c>
      <c r="E116" t="s">
        <v>126</v>
      </c>
      <c r="F116" t="s">
        <v>497</v>
      </c>
      <c r="G116" t="s">
        <v>145</v>
      </c>
      <c r="H116" t="s">
        <v>47</v>
      </c>
      <c r="I116" t="s">
        <v>129</v>
      </c>
      <c r="J116" t="s">
        <v>130</v>
      </c>
      <c r="K116" t="s">
        <v>131</v>
      </c>
      <c r="L116" t="s">
        <v>498</v>
      </c>
      <c r="M116" t="s">
        <v>499</v>
      </c>
      <c r="N116">
        <v>0.586388888</v>
      </c>
      <c r="O116">
        <v>1</v>
      </c>
      <c r="P116">
        <v>80</v>
      </c>
      <c r="Q116">
        <v>0</v>
      </c>
      <c r="R116">
        <v>0</v>
      </c>
      <c r="S116">
        <v>0</v>
      </c>
      <c r="T116">
        <v>0</v>
      </c>
      <c r="U116">
        <v>0.58638900000000005</v>
      </c>
      <c r="V116">
        <v>46.911110999999998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1709564</v>
      </c>
      <c r="B117">
        <v>1</v>
      </c>
      <c r="C117" t="s">
        <v>77</v>
      </c>
      <c r="D117" t="s">
        <v>124</v>
      </c>
      <c r="E117" t="s">
        <v>139</v>
      </c>
      <c r="F117" t="s">
        <v>500</v>
      </c>
      <c r="G117" t="s">
        <v>141</v>
      </c>
      <c r="H117" t="s">
        <v>46</v>
      </c>
      <c r="I117" t="s">
        <v>129</v>
      </c>
      <c r="J117" t="s">
        <v>130</v>
      </c>
      <c r="K117" t="s">
        <v>131</v>
      </c>
      <c r="L117" t="s">
        <v>501</v>
      </c>
      <c r="M117" t="s">
        <v>502</v>
      </c>
      <c r="N117">
        <v>2.1902777769999999</v>
      </c>
      <c r="O117">
        <v>0</v>
      </c>
      <c r="P117">
        <v>15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32.854166999999997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1709558</v>
      </c>
      <c r="B118">
        <v>1</v>
      </c>
      <c r="C118" t="s">
        <v>76</v>
      </c>
      <c r="D118" t="s">
        <v>93</v>
      </c>
      <c r="E118" t="s">
        <v>134</v>
      </c>
      <c r="F118" t="s">
        <v>503</v>
      </c>
      <c r="G118" t="s">
        <v>136</v>
      </c>
      <c r="H118" t="s">
        <v>46</v>
      </c>
      <c r="I118" t="s">
        <v>129</v>
      </c>
      <c r="J118" t="s">
        <v>130</v>
      </c>
      <c r="K118" t="s">
        <v>131</v>
      </c>
      <c r="L118" t="s">
        <v>504</v>
      </c>
      <c r="M118" t="s">
        <v>505</v>
      </c>
      <c r="N118">
        <v>3.2422222220000001</v>
      </c>
      <c r="O118">
        <v>1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3.2422219999999999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1709561</v>
      </c>
      <c r="B119">
        <v>1</v>
      </c>
      <c r="C119" t="s">
        <v>76</v>
      </c>
      <c r="D119" t="s">
        <v>102</v>
      </c>
      <c r="E119" t="s">
        <v>139</v>
      </c>
      <c r="F119" t="s">
        <v>506</v>
      </c>
      <c r="G119" t="s">
        <v>462</v>
      </c>
      <c r="H119" t="s">
        <v>46</v>
      </c>
      <c r="I119" t="s">
        <v>129</v>
      </c>
      <c r="J119" t="s">
        <v>130</v>
      </c>
      <c r="K119" t="s">
        <v>131</v>
      </c>
      <c r="L119" t="s">
        <v>507</v>
      </c>
      <c r="M119" t="s">
        <v>508</v>
      </c>
      <c r="N119">
        <v>0.71194444400000001</v>
      </c>
      <c r="O119">
        <v>0</v>
      </c>
      <c r="P119">
        <v>16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11.391111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1709565</v>
      </c>
      <c r="B120">
        <v>1</v>
      </c>
      <c r="C120" t="s">
        <v>76</v>
      </c>
      <c r="D120" t="s">
        <v>99</v>
      </c>
      <c r="E120" t="s">
        <v>139</v>
      </c>
      <c r="F120" t="s">
        <v>509</v>
      </c>
      <c r="G120" t="s">
        <v>141</v>
      </c>
      <c r="H120" t="s">
        <v>46</v>
      </c>
      <c r="I120" t="s">
        <v>129</v>
      </c>
      <c r="J120" t="s">
        <v>130</v>
      </c>
      <c r="K120" t="s">
        <v>131</v>
      </c>
      <c r="L120" t="s">
        <v>510</v>
      </c>
      <c r="M120" t="s">
        <v>511</v>
      </c>
      <c r="N120">
        <v>2.2794444440000001</v>
      </c>
      <c r="O120">
        <v>0</v>
      </c>
      <c r="P120">
        <v>35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79.780556000000004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1709568</v>
      </c>
      <c r="B121">
        <v>1</v>
      </c>
      <c r="C121" t="s">
        <v>76</v>
      </c>
      <c r="D121" t="s">
        <v>103</v>
      </c>
      <c r="E121" t="s">
        <v>158</v>
      </c>
      <c r="F121" t="s">
        <v>512</v>
      </c>
      <c r="G121" t="s">
        <v>176</v>
      </c>
      <c r="H121" t="s">
        <v>47</v>
      </c>
      <c r="I121" t="s">
        <v>129</v>
      </c>
      <c r="J121" t="s">
        <v>130</v>
      </c>
      <c r="K121" t="s">
        <v>131</v>
      </c>
      <c r="L121" t="s">
        <v>513</v>
      </c>
      <c r="M121" t="s">
        <v>514</v>
      </c>
      <c r="N121">
        <v>0.628611111</v>
      </c>
      <c r="O121">
        <v>0</v>
      </c>
      <c r="P121">
        <v>0</v>
      </c>
      <c r="Q121">
        <v>46</v>
      </c>
      <c r="R121">
        <v>1233</v>
      </c>
      <c r="S121">
        <v>0</v>
      </c>
      <c r="T121">
        <v>0</v>
      </c>
      <c r="U121">
        <v>0</v>
      </c>
      <c r="V121">
        <v>0</v>
      </c>
      <c r="W121">
        <v>28.916111000000001</v>
      </c>
      <c r="X121">
        <v>775.07749999999999</v>
      </c>
      <c r="Y121">
        <v>0</v>
      </c>
      <c r="Z121">
        <v>0</v>
      </c>
    </row>
    <row r="122" spans="1:26" x14ac:dyDescent="0.25">
      <c r="A122">
        <v>1709559</v>
      </c>
      <c r="B122">
        <v>1</v>
      </c>
      <c r="C122" t="s">
        <v>77</v>
      </c>
      <c r="D122" t="s">
        <v>109</v>
      </c>
      <c r="E122" t="s">
        <v>164</v>
      </c>
      <c r="F122" t="s">
        <v>515</v>
      </c>
      <c r="G122" t="s">
        <v>462</v>
      </c>
      <c r="H122" t="s">
        <v>46</v>
      </c>
      <c r="I122" t="s">
        <v>129</v>
      </c>
      <c r="J122" t="s">
        <v>130</v>
      </c>
      <c r="K122" t="s">
        <v>131</v>
      </c>
      <c r="L122" t="s">
        <v>516</v>
      </c>
      <c r="M122" t="s">
        <v>517</v>
      </c>
      <c r="N122">
        <v>0.37888888799999998</v>
      </c>
      <c r="O122">
        <v>1</v>
      </c>
      <c r="P122">
        <v>194</v>
      </c>
      <c r="Q122">
        <v>0</v>
      </c>
      <c r="R122">
        <v>0</v>
      </c>
      <c r="S122">
        <v>0</v>
      </c>
      <c r="T122">
        <v>0</v>
      </c>
      <c r="U122">
        <v>0.37888899999999998</v>
      </c>
      <c r="V122">
        <v>73.504444000000007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1709557</v>
      </c>
      <c r="B123">
        <v>1</v>
      </c>
      <c r="C123" t="s">
        <v>77</v>
      </c>
      <c r="D123" t="s">
        <v>116</v>
      </c>
      <c r="E123" t="s">
        <v>212</v>
      </c>
      <c r="F123" t="s">
        <v>518</v>
      </c>
      <c r="G123" t="s">
        <v>176</v>
      </c>
      <c r="H123" t="s">
        <v>47</v>
      </c>
      <c r="I123" t="s">
        <v>129</v>
      </c>
      <c r="J123" t="s">
        <v>130</v>
      </c>
      <c r="K123" t="s">
        <v>131</v>
      </c>
      <c r="L123" t="s">
        <v>519</v>
      </c>
      <c r="M123" t="s">
        <v>520</v>
      </c>
      <c r="N123">
        <v>8.3333332999999996E-2</v>
      </c>
      <c r="O123">
        <v>104</v>
      </c>
      <c r="P123">
        <v>926</v>
      </c>
      <c r="Q123">
        <v>28</v>
      </c>
      <c r="R123">
        <v>7</v>
      </c>
      <c r="S123">
        <v>100</v>
      </c>
      <c r="T123">
        <v>793</v>
      </c>
      <c r="U123">
        <v>8.6666670000000003</v>
      </c>
      <c r="V123">
        <v>77.166666000000006</v>
      </c>
      <c r="W123">
        <v>2.3333330000000001</v>
      </c>
      <c r="X123">
        <v>0.58333299999999999</v>
      </c>
      <c r="Y123">
        <v>8.3333329999999997</v>
      </c>
      <c r="Z123">
        <v>66.083332999999996</v>
      </c>
    </row>
    <row r="124" spans="1:26" x14ac:dyDescent="0.25">
      <c r="A124">
        <v>1709567</v>
      </c>
      <c r="B124">
        <v>1</v>
      </c>
      <c r="C124" t="s">
        <v>76</v>
      </c>
      <c r="D124" t="s">
        <v>93</v>
      </c>
      <c r="E124" t="s">
        <v>134</v>
      </c>
      <c r="F124" t="s">
        <v>521</v>
      </c>
      <c r="G124" t="s">
        <v>289</v>
      </c>
      <c r="H124" t="s">
        <v>46</v>
      </c>
      <c r="I124" t="s">
        <v>129</v>
      </c>
      <c r="J124" t="s">
        <v>130</v>
      </c>
      <c r="K124" t="s">
        <v>131</v>
      </c>
      <c r="L124" t="s">
        <v>522</v>
      </c>
      <c r="M124" t="s">
        <v>523</v>
      </c>
      <c r="N124">
        <v>6.573611111</v>
      </c>
      <c r="O124">
        <v>0</v>
      </c>
      <c r="P124">
        <v>1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6.5736109999999996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1709569</v>
      </c>
      <c r="B125">
        <v>1</v>
      </c>
      <c r="C125" t="s">
        <v>76</v>
      </c>
      <c r="D125" t="s">
        <v>93</v>
      </c>
      <c r="E125" t="s">
        <v>134</v>
      </c>
      <c r="F125" t="s">
        <v>524</v>
      </c>
      <c r="G125" t="s">
        <v>155</v>
      </c>
      <c r="H125" t="s">
        <v>46</v>
      </c>
      <c r="I125" t="s">
        <v>129</v>
      </c>
      <c r="J125" t="s">
        <v>130</v>
      </c>
      <c r="K125" t="s">
        <v>131</v>
      </c>
      <c r="L125" t="s">
        <v>525</v>
      </c>
      <c r="M125" t="s">
        <v>258</v>
      </c>
      <c r="N125">
        <v>1.0916666660000001</v>
      </c>
      <c r="O125">
        <v>2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2.1833330000000002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1709578</v>
      </c>
      <c r="B126">
        <v>1</v>
      </c>
      <c r="C126" t="s">
        <v>76</v>
      </c>
      <c r="D126" t="s">
        <v>94</v>
      </c>
      <c r="E126" t="s">
        <v>134</v>
      </c>
      <c r="F126" t="s">
        <v>526</v>
      </c>
      <c r="G126" t="s">
        <v>136</v>
      </c>
      <c r="H126" t="s">
        <v>46</v>
      </c>
      <c r="I126" t="s">
        <v>129</v>
      </c>
      <c r="J126" t="s">
        <v>130</v>
      </c>
      <c r="K126" t="s">
        <v>131</v>
      </c>
      <c r="L126" t="s">
        <v>527</v>
      </c>
      <c r="M126" t="s">
        <v>528</v>
      </c>
      <c r="N126">
        <v>2.0249999999999999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2.0249999999999999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1709579</v>
      </c>
      <c r="B127">
        <v>1</v>
      </c>
      <c r="C127" t="s">
        <v>77</v>
      </c>
      <c r="D127" t="s">
        <v>111</v>
      </c>
      <c r="E127" t="s">
        <v>139</v>
      </c>
      <c r="F127" t="s">
        <v>529</v>
      </c>
      <c r="G127" t="s">
        <v>141</v>
      </c>
      <c r="H127" t="s">
        <v>46</v>
      </c>
      <c r="I127" t="s">
        <v>129</v>
      </c>
      <c r="J127" t="s">
        <v>130</v>
      </c>
      <c r="K127" t="s">
        <v>131</v>
      </c>
      <c r="L127" t="s">
        <v>530</v>
      </c>
      <c r="M127" t="s">
        <v>531</v>
      </c>
      <c r="N127">
        <v>2.9841666660000001</v>
      </c>
      <c r="O127">
        <v>0</v>
      </c>
      <c r="P127">
        <v>0</v>
      </c>
      <c r="Q127">
        <v>0</v>
      </c>
      <c r="R127">
        <v>17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50.730832999999997</v>
      </c>
      <c r="Y127">
        <v>0</v>
      </c>
      <c r="Z127">
        <v>0</v>
      </c>
    </row>
    <row r="128" spans="1:26" x14ac:dyDescent="0.25">
      <c r="A128">
        <v>1709566</v>
      </c>
      <c r="B128">
        <v>1</v>
      </c>
      <c r="C128" t="s">
        <v>77</v>
      </c>
      <c r="D128" t="s">
        <v>119</v>
      </c>
      <c r="E128" t="s">
        <v>126</v>
      </c>
      <c r="F128" t="s">
        <v>532</v>
      </c>
      <c r="G128" t="s">
        <v>533</v>
      </c>
      <c r="H128" t="s">
        <v>47</v>
      </c>
      <c r="I128" t="s">
        <v>129</v>
      </c>
      <c r="J128" t="s">
        <v>130</v>
      </c>
      <c r="K128" t="s">
        <v>131</v>
      </c>
      <c r="L128" t="s">
        <v>534</v>
      </c>
      <c r="M128" t="s">
        <v>535</v>
      </c>
      <c r="N128">
        <v>2.7297222219999999</v>
      </c>
      <c r="O128">
        <v>0</v>
      </c>
      <c r="P128">
        <v>13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35.486389000000003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1709581</v>
      </c>
      <c r="B129">
        <v>1</v>
      </c>
      <c r="C129" t="s">
        <v>76</v>
      </c>
      <c r="D129" t="s">
        <v>99</v>
      </c>
      <c r="E129" t="s">
        <v>134</v>
      </c>
      <c r="F129" t="s">
        <v>536</v>
      </c>
      <c r="G129" t="s">
        <v>136</v>
      </c>
      <c r="H129" t="s">
        <v>46</v>
      </c>
      <c r="I129" t="s">
        <v>129</v>
      </c>
      <c r="J129" t="s">
        <v>130</v>
      </c>
      <c r="K129" t="s">
        <v>131</v>
      </c>
      <c r="L129" t="s">
        <v>537</v>
      </c>
      <c r="M129" t="s">
        <v>538</v>
      </c>
      <c r="N129">
        <v>1.24</v>
      </c>
      <c r="O129">
        <v>0</v>
      </c>
      <c r="P129">
        <v>4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4.96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1709573</v>
      </c>
      <c r="B130">
        <v>1</v>
      </c>
      <c r="C130" t="s">
        <v>77</v>
      </c>
      <c r="D130" t="s">
        <v>121</v>
      </c>
      <c r="E130" t="s">
        <v>139</v>
      </c>
      <c r="F130" t="s">
        <v>539</v>
      </c>
      <c r="G130" t="s">
        <v>197</v>
      </c>
      <c r="H130" t="s">
        <v>46</v>
      </c>
      <c r="I130" t="s">
        <v>129</v>
      </c>
      <c r="J130" t="s">
        <v>130</v>
      </c>
      <c r="K130" t="s">
        <v>131</v>
      </c>
      <c r="L130" t="s">
        <v>540</v>
      </c>
      <c r="M130" t="s">
        <v>541</v>
      </c>
      <c r="N130">
        <v>3.9069444440000001</v>
      </c>
      <c r="O130">
        <v>0</v>
      </c>
      <c r="P130">
        <v>0</v>
      </c>
      <c r="Q130">
        <v>0</v>
      </c>
      <c r="R130">
        <v>15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58.604166999999997</v>
      </c>
      <c r="Y130">
        <v>0</v>
      </c>
      <c r="Z130">
        <v>0</v>
      </c>
    </row>
    <row r="131" spans="1:26" x14ac:dyDescent="0.25">
      <c r="A131">
        <v>1709572</v>
      </c>
      <c r="B131">
        <v>1</v>
      </c>
      <c r="C131" t="s">
        <v>76</v>
      </c>
      <c r="D131" t="s">
        <v>92</v>
      </c>
      <c r="E131" t="s">
        <v>212</v>
      </c>
      <c r="F131" t="s">
        <v>542</v>
      </c>
      <c r="G131" t="s">
        <v>285</v>
      </c>
      <c r="H131" t="s">
        <v>47</v>
      </c>
      <c r="I131" t="s">
        <v>129</v>
      </c>
      <c r="J131" t="s">
        <v>130</v>
      </c>
      <c r="K131" t="s">
        <v>161</v>
      </c>
      <c r="L131" t="s">
        <v>543</v>
      </c>
      <c r="M131" t="s">
        <v>544</v>
      </c>
      <c r="N131">
        <v>2.6232175</v>
      </c>
      <c r="O131">
        <v>7</v>
      </c>
      <c r="P131">
        <v>458</v>
      </c>
      <c r="Q131">
        <v>0</v>
      </c>
      <c r="R131">
        <v>0</v>
      </c>
      <c r="S131">
        <v>16</v>
      </c>
      <c r="T131">
        <v>241</v>
      </c>
      <c r="U131">
        <v>18.362522999999999</v>
      </c>
      <c r="V131">
        <v>1201.4336149999999</v>
      </c>
      <c r="W131">
        <v>0</v>
      </c>
      <c r="X131">
        <v>0</v>
      </c>
      <c r="Y131">
        <v>41.97148</v>
      </c>
      <c r="Z131">
        <v>632.19541800000002</v>
      </c>
    </row>
    <row r="132" spans="1:26" x14ac:dyDescent="0.25">
      <c r="A132">
        <v>1709582</v>
      </c>
      <c r="B132">
        <v>1</v>
      </c>
      <c r="C132" t="s">
        <v>76</v>
      </c>
      <c r="D132" t="s">
        <v>100</v>
      </c>
      <c r="E132" t="s">
        <v>134</v>
      </c>
      <c r="F132" t="s">
        <v>545</v>
      </c>
      <c r="G132" t="s">
        <v>136</v>
      </c>
      <c r="H132" t="s">
        <v>46</v>
      </c>
      <c r="I132" t="s">
        <v>129</v>
      </c>
      <c r="J132" t="s">
        <v>130</v>
      </c>
      <c r="K132" t="s">
        <v>131</v>
      </c>
      <c r="L132" t="s">
        <v>546</v>
      </c>
      <c r="M132" t="s">
        <v>547</v>
      </c>
      <c r="N132">
        <v>3.9044444440000001</v>
      </c>
      <c r="O132">
        <v>0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3.9044439999999998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1709574</v>
      </c>
      <c r="B133">
        <v>1</v>
      </c>
      <c r="C133" t="s">
        <v>77</v>
      </c>
      <c r="D133" t="s">
        <v>123</v>
      </c>
      <c r="E133" t="s">
        <v>126</v>
      </c>
      <c r="F133" t="s">
        <v>548</v>
      </c>
      <c r="G133" t="s">
        <v>281</v>
      </c>
      <c r="H133" t="s">
        <v>47</v>
      </c>
      <c r="I133" t="s">
        <v>129</v>
      </c>
      <c r="J133" t="s">
        <v>130</v>
      </c>
      <c r="K133" t="s">
        <v>161</v>
      </c>
      <c r="L133" t="s">
        <v>549</v>
      </c>
      <c r="M133" t="s">
        <v>550</v>
      </c>
      <c r="N133">
        <v>0.56109722200000001</v>
      </c>
      <c r="O133">
        <v>2</v>
      </c>
      <c r="P133">
        <v>14</v>
      </c>
      <c r="Q133">
        <v>0</v>
      </c>
      <c r="R133">
        <v>0</v>
      </c>
      <c r="S133">
        <v>0</v>
      </c>
      <c r="T133">
        <v>0</v>
      </c>
      <c r="U133">
        <v>1.1221939999999999</v>
      </c>
      <c r="V133">
        <v>7.8553610000000003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1709592</v>
      </c>
      <c r="B134">
        <v>1</v>
      </c>
      <c r="C134" t="s">
        <v>76</v>
      </c>
      <c r="D134" t="s">
        <v>82</v>
      </c>
      <c r="E134" t="s">
        <v>191</v>
      </c>
      <c r="F134" t="s">
        <v>551</v>
      </c>
      <c r="G134" t="s">
        <v>186</v>
      </c>
      <c r="H134" t="s">
        <v>46</v>
      </c>
      <c r="I134" t="s">
        <v>129</v>
      </c>
      <c r="J134" t="s">
        <v>130</v>
      </c>
      <c r="K134" t="s">
        <v>131</v>
      </c>
      <c r="L134" t="s">
        <v>552</v>
      </c>
      <c r="M134" t="s">
        <v>553</v>
      </c>
      <c r="N134">
        <v>0.82388888800000004</v>
      </c>
      <c r="O134">
        <v>0</v>
      </c>
      <c r="P134">
        <v>36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29.66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1709595</v>
      </c>
      <c r="B135">
        <v>1</v>
      </c>
      <c r="C135" t="s">
        <v>76</v>
      </c>
      <c r="D135" t="s">
        <v>102</v>
      </c>
      <c r="E135" t="s">
        <v>134</v>
      </c>
      <c r="F135" t="s">
        <v>554</v>
      </c>
      <c r="G135" t="s">
        <v>136</v>
      </c>
      <c r="H135" t="s">
        <v>46</v>
      </c>
      <c r="I135" t="s">
        <v>129</v>
      </c>
      <c r="J135" t="s">
        <v>130</v>
      </c>
      <c r="K135" t="s">
        <v>131</v>
      </c>
      <c r="L135" t="s">
        <v>555</v>
      </c>
      <c r="M135" t="s">
        <v>556</v>
      </c>
      <c r="N135">
        <v>1.8419444439999999</v>
      </c>
      <c r="O135">
        <v>0</v>
      </c>
      <c r="P135">
        <v>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9.2097219999999993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1709598</v>
      </c>
      <c r="B136">
        <v>1</v>
      </c>
      <c r="C136" t="s">
        <v>76</v>
      </c>
      <c r="D136" t="s">
        <v>81</v>
      </c>
      <c r="E136" t="s">
        <v>139</v>
      </c>
      <c r="F136" t="s">
        <v>557</v>
      </c>
      <c r="G136" t="s">
        <v>141</v>
      </c>
      <c r="H136" t="s">
        <v>46</v>
      </c>
      <c r="I136" t="s">
        <v>129</v>
      </c>
      <c r="J136" t="s">
        <v>130</v>
      </c>
      <c r="K136" t="s">
        <v>131</v>
      </c>
      <c r="L136" t="s">
        <v>558</v>
      </c>
      <c r="M136" t="s">
        <v>559</v>
      </c>
      <c r="N136">
        <v>1.6274999999999999</v>
      </c>
      <c r="O136">
        <v>0</v>
      </c>
      <c r="P136">
        <v>260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423.15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1709586</v>
      </c>
      <c r="B137">
        <v>1</v>
      </c>
      <c r="C137" t="s">
        <v>76</v>
      </c>
      <c r="D137" t="s">
        <v>89</v>
      </c>
      <c r="E137" t="s">
        <v>134</v>
      </c>
      <c r="F137" t="s">
        <v>560</v>
      </c>
      <c r="G137" t="s">
        <v>209</v>
      </c>
      <c r="H137" t="s">
        <v>46</v>
      </c>
      <c r="I137" t="s">
        <v>129</v>
      </c>
      <c r="J137" t="s">
        <v>130</v>
      </c>
      <c r="K137" t="s">
        <v>131</v>
      </c>
      <c r="L137" t="s">
        <v>561</v>
      </c>
      <c r="M137" t="s">
        <v>562</v>
      </c>
      <c r="N137">
        <v>2.7027777770000001</v>
      </c>
      <c r="O137">
        <v>0</v>
      </c>
      <c r="P137">
        <v>1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2.7027779999999999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1709591</v>
      </c>
      <c r="B138">
        <v>1</v>
      </c>
      <c r="C138" t="s">
        <v>76</v>
      </c>
      <c r="D138" t="s">
        <v>96</v>
      </c>
      <c r="E138" t="s">
        <v>134</v>
      </c>
      <c r="F138" t="s">
        <v>563</v>
      </c>
      <c r="G138" t="s">
        <v>136</v>
      </c>
      <c r="H138" t="s">
        <v>46</v>
      </c>
      <c r="I138" t="s">
        <v>129</v>
      </c>
      <c r="J138" t="s">
        <v>130</v>
      </c>
      <c r="K138" t="s">
        <v>131</v>
      </c>
      <c r="L138" t="s">
        <v>564</v>
      </c>
      <c r="M138" t="s">
        <v>565</v>
      </c>
      <c r="N138">
        <v>3.4702777770000002</v>
      </c>
      <c r="O138">
        <v>0</v>
      </c>
      <c r="P138">
        <v>4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13.881111000000001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1709589</v>
      </c>
      <c r="B139">
        <v>1</v>
      </c>
      <c r="C139" t="s">
        <v>76</v>
      </c>
      <c r="D139" t="s">
        <v>105</v>
      </c>
      <c r="E139" t="s">
        <v>134</v>
      </c>
      <c r="F139" t="s">
        <v>566</v>
      </c>
      <c r="G139" t="s">
        <v>136</v>
      </c>
      <c r="H139" t="s">
        <v>46</v>
      </c>
      <c r="I139" t="s">
        <v>129</v>
      </c>
      <c r="J139" t="s">
        <v>130</v>
      </c>
      <c r="K139" t="s">
        <v>131</v>
      </c>
      <c r="L139" t="s">
        <v>567</v>
      </c>
      <c r="M139" t="s">
        <v>568</v>
      </c>
      <c r="N139">
        <v>0.99361111099999999</v>
      </c>
      <c r="O139">
        <v>0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0.99361100000000002</v>
      </c>
      <c r="Y139">
        <v>0</v>
      </c>
      <c r="Z139">
        <v>0</v>
      </c>
    </row>
    <row r="140" spans="1:26" x14ac:dyDescent="0.25">
      <c r="A140">
        <v>1709603</v>
      </c>
      <c r="B140">
        <v>1</v>
      </c>
      <c r="C140" t="s">
        <v>77</v>
      </c>
      <c r="D140" t="s">
        <v>124</v>
      </c>
      <c r="E140" t="s">
        <v>134</v>
      </c>
      <c r="F140" t="s">
        <v>569</v>
      </c>
      <c r="G140" t="s">
        <v>136</v>
      </c>
      <c r="H140" t="s">
        <v>46</v>
      </c>
      <c r="I140" t="s">
        <v>129</v>
      </c>
      <c r="J140" t="s">
        <v>130</v>
      </c>
      <c r="K140" t="s">
        <v>131</v>
      </c>
      <c r="L140" t="s">
        <v>570</v>
      </c>
      <c r="M140" t="s">
        <v>571</v>
      </c>
      <c r="N140">
        <v>1.2541666659999999</v>
      </c>
      <c r="O140">
        <v>0</v>
      </c>
      <c r="P140">
        <v>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2.5083329999999999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1709605</v>
      </c>
      <c r="B141">
        <v>1</v>
      </c>
      <c r="C141" t="s">
        <v>76</v>
      </c>
      <c r="D141" t="s">
        <v>79</v>
      </c>
      <c r="E141" t="s">
        <v>134</v>
      </c>
      <c r="F141" t="s">
        <v>572</v>
      </c>
      <c r="G141" t="s">
        <v>136</v>
      </c>
      <c r="H141" t="s">
        <v>46</v>
      </c>
      <c r="I141" t="s">
        <v>129</v>
      </c>
      <c r="J141" t="s">
        <v>130</v>
      </c>
      <c r="K141" t="s">
        <v>131</v>
      </c>
      <c r="L141" t="s">
        <v>573</v>
      </c>
      <c r="M141" t="s">
        <v>574</v>
      </c>
      <c r="N141">
        <v>2.11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2.11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1709601</v>
      </c>
      <c r="B142">
        <v>1</v>
      </c>
      <c r="C142" t="s">
        <v>76</v>
      </c>
      <c r="D142" t="s">
        <v>101</v>
      </c>
      <c r="E142" t="s">
        <v>126</v>
      </c>
      <c r="F142" t="s">
        <v>575</v>
      </c>
      <c r="G142" t="s">
        <v>285</v>
      </c>
      <c r="H142" t="s">
        <v>47</v>
      </c>
      <c r="I142" t="s">
        <v>129</v>
      </c>
      <c r="J142" t="s">
        <v>130</v>
      </c>
      <c r="K142" t="s">
        <v>161</v>
      </c>
      <c r="L142" t="s">
        <v>576</v>
      </c>
      <c r="M142" t="s">
        <v>577</v>
      </c>
      <c r="N142">
        <v>2.7376555549999999</v>
      </c>
      <c r="O142">
        <v>0</v>
      </c>
      <c r="P142">
        <v>276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755.59293300000002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1709606</v>
      </c>
      <c r="B143">
        <v>1</v>
      </c>
      <c r="C143" t="s">
        <v>76</v>
      </c>
      <c r="D143" t="s">
        <v>94</v>
      </c>
      <c r="E143" t="s">
        <v>164</v>
      </c>
      <c r="F143" t="s">
        <v>578</v>
      </c>
      <c r="G143" t="s">
        <v>462</v>
      </c>
      <c r="H143" t="s">
        <v>46</v>
      </c>
      <c r="I143" t="s">
        <v>129</v>
      </c>
      <c r="J143" t="s">
        <v>130</v>
      </c>
      <c r="K143" t="s">
        <v>131</v>
      </c>
      <c r="L143" t="s">
        <v>579</v>
      </c>
      <c r="M143" t="s">
        <v>580</v>
      </c>
      <c r="N143">
        <v>3.0436111110000001</v>
      </c>
      <c r="O143">
        <v>1</v>
      </c>
      <c r="P143">
        <v>161</v>
      </c>
      <c r="Q143">
        <v>0</v>
      </c>
      <c r="R143">
        <v>0</v>
      </c>
      <c r="S143">
        <v>0</v>
      </c>
      <c r="T143">
        <v>0</v>
      </c>
      <c r="U143">
        <v>3.0436109999999998</v>
      </c>
      <c r="V143">
        <v>490.021389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1709610</v>
      </c>
      <c r="B144">
        <v>1</v>
      </c>
      <c r="C144" t="s">
        <v>76</v>
      </c>
      <c r="D144" t="s">
        <v>92</v>
      </c>
      <c r="E144" t="s">
        <v>134</v>
      </c>
      <c r="F144" t="s">
        <v>581</v>
      </c>
      <c r="G144" t="s">
        <v>136</v>
      </c>
      <c r="H144" t="s">
        <v>46</v>
      </c>
      <c r="I144" t="s">
        <v>129</v>
      </c>
      <c r="J144" t="s">
        <v>130</v>
      </c>
      <c r="K144" t="s">
        <v>131</v>
      </c>
      <c r="L144" t="s">
        <v>582</v>
      </c>
      <c r="M144" t="s">
        <v>583</v>
      </c>
      <c r="N144">
        <v>1.499166666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1.4991669999999999</v>
      </c>
    </row>
    <row r="145" spans="1:26" x14ac:dyDescent="0.25">
      <c r="A145">
        <v>1709621</v>
      </c>
      <c r="B145">
        <v>1</v>
      </c>
      <c r="C145" t="s">
        <v>76</v>
      </c>
      <c r="D145" t="s">
        <v>90</v>
      </c>
      <c r="E145" t="s">
        <v>139</v>
      </c>
      <c r="F145" t="s">
        <v>584</v>
      </c>
      <c r="G145" t="s">
        <v>141</v>
      </c>
      <c r="H145" t="s">
        <v>46</v>
      </c>
      <c r="I145" t="s">
        <v>129</v>
      </c>
      <c r="J145" t="s">
        <v>130</v>
      </c>
      <c r="K145" t="s">
        <v>131</v>
      </c>
      <c r="L145" t="s">
        <v>585</v>
      </c>
      <c r="M145" t="s">
        <v>586</v>
      </c>
      <c r="N145">
        <v>1.6288888880000001</v>
      </c>
      <c r="O145">
        <v>0</v>
      </c>
      <c r="P145">
        <v>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8.144444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1709618</v>
      </c>
      <c r="B146">
        <v>1</v>
      </c>
      <c r="C146" t="s">
        <v>76</v>
      </c>
      <c r="D146" t="s">
        <v>96</v>
      </c>
      <c r="E146" t="s">
        <v>126</v>
      </c>
      <c r="F146" t="s">
        <v>587</v>
      </c>
      <c r="G146" t="s">
        <v>145</v>
      </c>
      <c r="H146" t="s">
        <v>47</v>
      </c>
      <c r="I146" t="s">
        <v>129</v>
      </c>
      <c r="J146" t="s">
        <v>130</v>
      </c>
      <c r="K146" t="s">
        <v>131</v>
      </c>
      <c r="L146" t="s">
        <v>588</v>
      </c>
      <c r="M146" t="s">
        <v>589</v>
      </c>
      <c r="N146">
        <v>0.51833333299999995</v>
      </c>
      <c r="O146">
        <v>1</v>
      </c>
      <c r="P146">
        <v>40</v>
      </c>
      <c r="Q146">
        <v>0</v>
      </c>
      <c r="R146">
        <v>0</v>
      </c>
      <c r="S146">
        <v>0</v>
      </c>
      <c r="T146">
        <v>0</v>
      </c>
      <c r="U146">
        <v>0.51833300000000004</v>
      </c>
      <c r="V146">
        <v>20.733332999999998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1709645</v>
      </c>
      <c r="B147">
        <v>1</v>
      </c>
      <c r="C147" t="s">
        <v>76</v>
      </c>
      <c r="D147" t="s">
        <v>81</v>
      </c>
      <c r="E147" t="s">
        <v>134</v>
      </c>
      <c r="F147" t="s">
        <v>590</v>
      </c>
      <c r="G147" t="s">
        <v>136</v>
      </c>
      <c r="H147" t="s">
        <v>46</v>
      </c>
      <c r="I147" t="s">
        <v>129</v>
      </c>
      <c r="J147" t="s">
        <v>130</v>
      </c>
      <c r="K147" t="s">
        <v>131</v>
      </c>
      <c r="L147" t="s">
        <v>591</v>
      </c>
      <c r="M147" t="s">
        <v>592</v>
      </c>
      <c r="N147">
        <v>1.8266666659999999</v>
      </c>
      <c r="O147">
        <v>0</v>
      </c>
      <c r="P147">
        <v>21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38.36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1709622</v>
      </c>
      <c r="B148">
        <v>1</v>
      </c>
      <c r="C148" t="s">
        <v>76</v>
      </c>
      <c r="D148" t="s">
        <v>93</v>
      </c>
      <c r="E148" t="s">
        <v>134</v>
      </c>
      <c r="F148" t="s">
        <v>593</v>
      </c>
      <c r="G148" t="s">
        <v>289</v>
      </c>
      <c r="H148" t="s">
        <v>46</v>
      </c>
      <c r="I148" t="s">
        <v>129</v>
      </c>
      <c r="J148" t="s">
        <v>130</v>
      </c>
      <c r="K148" t="s">
        <v>131</v>
      </c>
      <c r="L148" t="s">
        <v>594</v>
      </c>
      <c r="M148" t="s">
        <v>595</v>
      </c>
      <c r="N148">
        <v>6.0794444439999999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6.0794439999999996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1709623</v>
      </c>
      <c r="B149">
        <v>1</v>
      </c>
      <c r="C149" t="s">
        <v>77</v>
      </c>
      <c r="D149" t="s">
        <v>108</v>
      </c>
      <c r="E149" t="s">
        <v>126</v>
      </c>
      <c r="F149" t="s">
        <v>596</v>
      </c>
      <c r="G149" t="s">
        <v>281</v>
      </c>
      <c r="H149" t="s">
        <v>47</v>
      </c>
      <c r="I149" t="s">
        <v>129</v>
      </c>
      <c r="J149" t="s">
        <v>130</v>
      </c>
      <c r="K149" t="s">
        <v>161</v>
      </c>
      <c r="L149" t="s">
        <v>597</v>
      </c>
      <c r="M149" t="s">
        <v>598</v>
      </c>
      <c r="N149">
        <v>0.32708888800000002</v>
      </c>
      <c r="O149">
        <v>1</v>
      </c>
      <c r="P149">
        <v>640</v>
      </c>
      <c r="Q149">
        <v>0</v>
      </c>
      <c r="R149">
        <v>0</v>
      </c>
      <c r="S149">
        <v>0</v>
      </c>
      <c r="T149">
        <v>0</v>
      </c>
      <c r="U149">
        <v>0.32708900000000002</v>
      </c>
      <c r="V149">
        <v>209.33688799999999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1709626</v>
      </c>
      <c r="B150">
        <v>1</v>
      </c>
      <c r="C150" t="s">
        <v>77</v>
      </c>
      <c r="D150" t="s">
        <v>114</v>
      </c>
      <c r="E150" t="s">
        <v>126</v>
      </c>
      <c r="F150" t="s">
        <v>599</v>
      </c>
      <c r="G150" t="s">
        <v>145</v>
      </c>
      <c r="H150" t="s">
        <v>47</v>
      </c>
      <c r="I150" t="s">
        <v>129</v>
      </c>
      <c r="J150" t="s">
        <v>130</v>
      </c>
      <c r="K150" t="s">
        <v>131</v>
      </c>
      <c r="L150" t="s">
        <v>600</v>
      </c>
      <c r="M150" t="s">
        <v>601</v>
      </c>
      <c r="N150">
        <v>2.810277777</v>
      </c>
      <c r="O150">
        <v>31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87.118611000000001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1709635</v>
      </c>
      <c r="B151">
        <v>1</v>
      </c>
      <c r="C151" t="s">
        <v>76</v>
      </c>
      <c r="D151" t="s">
        <v>102</v>
      </c>
      <c r="E151" t="s">
        <v>134</v>
      </c>
      <c r="F151" t="s">
        <v>602</v>
      </c>
      <c r="G151" t="s">
        <v>209</v>
      </c>
      <c r="H151" t="s">
        <v>46</v>
      </c>
      <c r="I151" t="s">
        <v>129</v>
      </c>
      <c r="J151" t="s">
        <v>130</v>
      </c>
      <c r="K151" t="s">
        <v>131</v>
      </c>
      <c r="L151" t="s">
        <v>603</v>
      </c>
      <c r="M151" t="s">
        <v>604</v>
      </c>
      <c r="N151">
        <v>5.1825000000000001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5.1825000000000001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1709632</v>
      </c>
      <c r="B152">
        <v>1</v>
      </c>
      <c r="C152" t="s">
        <v>77</v>
      </c>
      <c r="D152" t="s">
        <v>124</v>
      </c>
      <c r="E152" t="s">
        <v>134</v>
      </c>
      <c r="F152" t="s">
        <v>605</v>
      </c>
      <c r="G152" t="s">
        <v>209</v>
      </c>
      <c r="H152" t="s">
        <v>46</v>
      </c>
      <c r="I152" t="s">
        <v>129</v>
      </c>
      <c r="J152" t="s">
        <v>130</v>
      </c>
      <c r="K152" t="s">
        <v>131</v>
      </c>
      <c r="L152" t="s">
        <v>606</v>
      </c>
      <c r="M152" t="s">
        <v>607</v>
      </c>
      <c r="N152">
        <v>7.6111111109999996</v>
      </c>
      <c r="O152">
        <v>0</v>
      </c>
      <c r="P152">
        <v>5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38.055556000000003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1709628</v>
      </c>
      <c r="B153">
        <v>1</v>
      </c>
      <c r="C153" t="s">
        <v>76</v>
      </c>
      <c r="D153" t="s">
        <v>93</v>
      </c>
      <c r="E153" t="s">
        <v>134</v>
      </c>
      <c r="F153" t="s">
        <v>608</v>
      </c>
      <c r="G153" t="s">
        <v>289</v>
      </c>
      <c r="H153" t="s">
        <v>46</v>
      </c>
      <c r="I153" t="s">
        <v>129</v>
      </c>
      <c r="J153" t="s">
        <v>130</v>
      </c>
      <c r="K153" t="s">
        <v>131</v>
      </c>
      <c r="L153" t="s">
        <v>609</v>
      </c>
      <c r="M153" t="s">
        <v>610</v>
      </c>
      <c r="N153">
        <v>6.3363888880000001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6.3363889999999996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1709638</v>
      </c>
      <c r="B154">
        <v>1</v>
      </c>
      <c r="C154" t="s">
        <v>76</v>
      </c>
      <c r="D154" t="s">
        <v>106</v>
      </c>
      <c r="E154" t="s">
        <v>134</v>
      </c>
      <c r="F154" t="s">
        <v>611</v>
      </c>
      <c r="G154" t="s">
        <v>136</v>
      </c>
      <c r="H154" t="s">
        <v>46</v>
      </c>
      <c r="I154" t="s">
        <v>129</v>
      </c>
      <c r="J154" t="s">
        <v>130</v>
      </c>
      <c r="K154" t="s">
        <v>131</v>
      </c>
      <c r="L154" t="s">
        <v>612</v>
      </c>
      <c r="M154" t="s">
        <v>613</v>
      </c>
      <c r="N154">
        <v>1.9472222219999999</v>
      </c>
      <c r="O154">
        <v>0</v>
      </c>
      <c r="P154">
        <v>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5.8416670000000002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1709655</v>
      </c>
      <c r="B155">
        <v>1</v>
      </c>
      <c r="C155" t="s">
        <v>77</v>
      </c>
      <c r="D155" t="s">
        <v>123</v>
      </c>
      <c r="E155" t="s">
        <v>139</v>
      </c>
      <c r="F155" t="s">
        <v>614</v>
      </c>
      <c r="G155" t="s">
        <v>141</v>
      </c>
      <c r="H155" t="s">
        <v>46</v>
      </c>
      <c r="I155" t="s">
        <v>129</v>
      </c>
      <c r="J155" t="s">
        <v>130</v>
      </c>
      <c r="K155" t="s">
        <v>131</v>
      </c>
      <c r="L155" t="s">
        <v>615</v>
      </c>
      <c r="M155" t="s">
        <v>616</v>
      </c>
      <c r="N155">
        <v>1.955833333</v>
      </c>
      <c r="O155">
        <v>0</v>
      </c>
      <c r="P155">
        <v>29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56.719166999999999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1709644</v>
      </c>
      <c r="B156">
        <v>1</v>
      </c>
      <c r="C156" t="s">
        <v>76</v>
      </c>
      <c r="D156" t="s">
        <v>89</v>
      </c>
      <c r="E156" t="s">
        <v>139</v>
      </c>
      <c r="F156" t="s">
        <v>617</v>
      </c>
      <c r="G156" t="s">
        <v>618</v>
      </c>
      <c r="H156" t="s">
        <v>46</v>
      </c>
      <c r="I156" t="s">
        <v>129</v>
      </c>
      <c r="J156" t="s">
        <v>130</v>
      </c>
      <c r="K156" t="s">
        <v>131</v>
      </c>
      <c r="L156" t="s">
        <v>619</v>
      </c>
      <c r="M156" t="s">
        <v>620</v>
      </c>
      <c r="N156">
        <v>4.5241666660000002</v>
      </c>
      <c r="O156">
        <v>0</v>
      </c>
      <c r="P156">
        <v>4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18.096667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1709652</v>
      </c>
      <c r="B157">
        <v>1</v>
      </c>
      <c r="C157" t="s">
        <v>76</v>
      </c>
      <c r="D157" t="s">
        <v>87</v>
      </c>
      <c r="E157" t="s">
        <v>139</v>
      </c>
      <c r="F157" t="s">
        <v>621</v>
      </c>
      <c r="G157" t="s">
        <v>141</v>
      </c>
      <c r="H157" t="s">
        <v>46</v>
      </c>
      <c r="I157" t="s">
        <v>129</v>
      </c>
      <c r="J157" t="s">
        <v>130</v>
      </c>
      <c r="K157" t="s">
        <v>131</v>
      </c>
      <c r="L157" t="s">
        <v>622</v>
      </c>
      <c r="M157" t="s">
        <v>623</v>
      </c>
      <c r="N157">
        <v>2.4311111109999999</v>
      </c>
      <c r="O157">
        <v>0</v>
      </c>
      <c r="P157">
        <v>0</v>
      </c>
      <c r="Q157">
        <v>0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4.862222</v>
      </c>
      <c r="Y157">
        <v>0</v>
      </c>
      <c r="Z157">
        <v>0</v>
      </c>
    </row>
    <row r="158" spans="1:26" x14ac:dyDescent="0.25">
      <c r="A158">
        <v>1709650</v>
      </c>
      <c r="B158">
        <v>1</v>
      </c>
      <c r="C158" t="s">
        <v>76</v>
      </c>
      <c r="D158" t="s">
        <v>104</v>
      </c>
      <c r="E158" t="s">
        <v>139</v>
      </c>
      <c r="F158" t="s">
        <v>624</v>
      </c>
      <c r="G158" t="s">
        <v>141</v>
      </c>
      <c r="H158" t="s">
        <v>46</v>
      </c>
      <c r="I158" t="s">
        <v>129</v>
      </c>
      <c r="J158" t="s">
        <v>130</v>
      </c>
      <c r="K158" t="s">
        <v>131</v>
      </c>
      <c r="L158" t="s">
        <v>625</v>
      </c>
      <c r="M158" t="s">
        <v>626</v>
      </c>
      <c r="N158">
        <v>0.89055555500000005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25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22.263888999999999</v>
      </c>
    </row>
    <row r="159" spans="1:26" x14ac:dyDescent="0.25">
      <c r="A159">
        <v>1709651</v>
      </c>
      <c r="B159">
        <v>1</v>
      </c>
      <c r="C159" t="s">
        <v>76</v>
      </c>
      <c r="D159" t="s">
        <v>103</v>
      </c>
      <c r="E159" t="s">
        <v>134</v>
      </c>
      <c r="F159" t="s">
        <v>627</v>
      </c>
      <c r="G159" t="s">
        <v>209</v>
      </c>
      <c r="H159" t="s">
        <v>46</v>
      </c>
      <c r="I159" t="s">
        <v>129</v>
      </c>
      <c r="J159" t="s">
        <v>130</v>
      </c>
      <c r="K159" t="s">
        <v>131</v>
      </c>
      <c r="L159" t="s">
        <v>628</v>
      </c>
      <c r="M159" t="s">
        <v>629</v>
      </c>
      <c r="N159">
        <v>2.0677777769999999</v>
      </c>
      <c r="O159">
        <v>0</v>
      </c>
      <c r="P159">
        <v>0</v>
      </c>
      <c r="Q159">
        <v>0</v>
      </c>
      <c r="R159">
        <v>11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22.745556000000001</v>
      </c>
      <c r="Y159">
        <v>0</v>
      </c>
      <c r="Z159">
        <v>0</v>
      </c>
    </row>
    <row r="160" spans="1:26" x14ac:dyDescent="0.25">
      <c r="A160">
        <v>1709658</v>
      </c>
      <c r="B160">
        <v>1</v>
      </c>
      <c r="C160" t="s">
        <v>76</v>
      </c>
      <c r="D160" t="s">
        <v>86</v>
      </c>
      <c r="E160" t="s">
        <v>134</v>
      </c>
      <c r="F160" t="s">
        <v>630</v>
      </c>
      <c r="G160" t="s">
        <v>136</v>
      </c>
      <c r="H160" t="s">
        <v>46</v>
      </c>
      <c r="I160" t="s">
        <v>129</v>
      </c>
      <c r="J160" t="s">
        <v>130</v>
      </c>
      <c r="K160" t="s">
        <v>131</v>
      </c>
      <c r="L160" t="s">
        <v>631</v>
      </c>
      <c r="M160" t="s">
        <v>632</v>
      </c>
      <c r="N160">
        <v>4.2533333329999996</v>
      </c>
      <c r="O160">
        <v>0</v>
      </c>
      <c r="P160">
        <v>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21.266667000000002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1709657</v>
      </c>
      <c r="B161">
        <v>1</v>
      </c>
      <c r="C161" t="s">
        <v>76</v>
      </c>
      <c r="D161" t="s">
        <v>107</v>
      </c>
      <c r="E161" t="s">
        <v>139</v>
      </c>
      <c r="F161" t="s">
        <v>324</v>
      </c>
      <c r="G161" t="s">
        <v>633</v>
      </c>
      <c r="H161" t="s">
        <v>46</v>
      </c>
      <c r="I161" t="s">
        <v>129</v>
      </c>
      <c r="J161" t="s">
        <v>130</v>
      </c>
      <c r="K161" t="s">
        <v>131</v>
      </c>
      <c r="L161" t="s">
        <v>634</v>
      </c>
      <c r="M161" t="s">
        <v>635</v>
      </c>
      <c r="N161">
        <v>1.6625000000000001</v>
      </c>
      <c r="O161">
        <v>0</v>
      </c>
      <c r="P161">
        <v>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8.3125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1709661</v>
      </c>
      <c r="B162">
        <v>1</v>
      </c>
      <c r="C162" t="s">
        <v>76</v>
      </c>
      <c r="D162" t="s">
        <v>93</v>
      </c>
      <c r="E162" t="s">
        <v>134</v>
      </c>
      <c r="F162" t="s">
        <v>636</v>
      </c>
      <c r="G162" t="s">
        <v>209</v>
      </c>
      <c r="H162" t="s">
        <v>46</v>
      </c>
      <c r="I162" t="s">
        <v>129</v>
      </c>
      <c r="J162" t="s">
        <v>130</v>
      </c>
      <c r="K162" t="s">
        <v>131</v>
      </c>
      <c r="L162" t="s">
        <v>637</v>
      </c>
      <c r="M162" t="s">
        <v>638</v>
      </c>
      <c r="N162">
        <v>6.335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6.335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1709664</v>
      </c>
      <c r="B163">
        <v>1</v>
      </c>
      <c r="C163" t="s">
        <v>76</v>
      </c>
      <c r="D163" t="s">
        <v>94</v>
      </c>
      <c r="E163" t="s">
        <v>126</v>
      </c>
      <c r="F163" t="s">
        <v>639</v>
      </c>
      <c r="G163" t="s">
        <v>145</v>
      </c>
      <c r="H163" t="s">
        <v>47</v>
      </c>
      <c r="I163" t="s">
        <v>129</v>
      </c>
      <c r="J163" t="s">
        <v>130</v>
      </c>
      <c r="K163" t="s">
        <v>131</v>
      </c>
      <c r="L163" t="s">
        <v>640</v>
      </c>
      <c r="M163" t="s">
        <v>641</v>
      </c>
      <c r="N163">
        <v>4.6094444440000002</v>
      </c>
      <c r="O163">
        <v>0</v>
      </c>
      <c r="P163">
        <v>12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55.313333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1709667</v>
      </c>
      <c r="B164">
        <v>1</v>
      </c>
      <c r="C164" t="s">
        <v>76</v>
      </c>
      <c r="D164" t="s">
        <v>79</v>
      </c>
      <c r="E164" t="s">
        <v>134</v>
      </c>
      <c r="F164" t="s">
        <v>642</v>
      </c>
      <c r="G164" t="s">
        <v>289</v>
      </c>
      <c r="H164" t="s">
        <v>46</v>
      </c>
      <c r="I164" t="s">
        <v>129</v>
      </c>
      <c r="J164" t="s">
        <v>130</v>
      </c>
      <c r="K164" t="s">
        <v>131</v>
      </c>
      <c r="L164" t="s">
        <v>643</v>
      </c>
      <c r="M164" t="s">
        <v>644</v>
      </c>
      <c r="N164">
        <v>3.3205555549999999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3.3205559999999998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1709673</v>
      </c>
      <c r="B165">
        <v>1</v>
      </c>
      <c r="C165" t="s">
        <v>76</v>
      </c>
      <c r="D165" t="s">
        <v>97</v>
      </c>
      <c r="E165" t="s">
        <v>134</v>
      </c>
      <c r="F165" t="s">
        <v>645</v>
      </c>
      <c r="G165" t="s">
        <v>136</v>
      </c>
      <c r="H165" t="s">
        <v>46</v>
      </c>
      <c r="I165" t="s">
        <v>129</v>
      </c>
      <c r="J165" t="s">
        <v>130</v>
      </c>
      <c r="K165" t="s">
        <v>131</v>
      </c>
      <c r="L165" t="s">
        <v>646</v>
      </c>
      <c r="M165" t="s">
        <v>647</v>
      </c>
      <c r="N165">
        <v>0.948333333</v>
      </c>
      <c r="O165">
        <v>0</v>
      </c>
      <c r="P165">
        <v>4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3.7933330000000001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1709678</v>
      </c>
      <c r="B166">
        <v>1</v>
      </c>
      <c r="C166" t="s">
        <v>77</v>
      </c>
      <c r="D166" t="s">
        <v>119</v>
      </c>
      <c r="E166" t="s">
        <v>134</v>
      </c>
      <c r="F166" t="s">
        <v>648</v>
      </c>
      <c r="G166" t="s">
        <v>136</v>
      </c>
      <c r="H166" t="s">
        <v>46</v>
      </c>
      <c r="I166" t="s">
        <v>129</v>
      </c>
      <c r="J166" t="s">
        <v>130</v>
      </c>
      <c r="K166" t="s">
        <v>131</v>
      </c>
      <c r="L166" t="s">
        <v>649</v>
      </c>
      <c r="M166" t="s">
        <v>650</v>
      </c>
      <c r="N166">
        <v>1.9752777770000001</v>
      </c>
      <c r="O166">
        <v>0</v>
      </c>
      <c r="P166">
        <v>9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17.7775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1709666</v>
      </c>
      <c r="B167">
        <v>1</v>
      </c>
      <c r="C167" t="s">
        <v>77</v>
      </c>
      <c r="D167" t="s">
        <v>108</v>
      </c>
      <c r="E167" t="s">
        <v>212</v>
      </c>
      <c r="F167" t="s">
        <v>651</v>
      </c>
      <c r="G167" t="s">
        <v>176</v>
      </c>
      <c r="H167" t="s">
        <v>47</v>
      </c>
      <c r="I167" t="s">
        <v>129</v>
      </c>
      <c r="J167" t="s">
        <v>130</v>
      </c>
      <c r="K167" t="s">
        <v>131</v>
      </c>
      <c r="L167" t="s">
        <v>652</v>
      </c>
      <c r="M167" t="s">
        <v>653</v>
      </c>
      <c r="N167">
        <v>0.41027777700000001</v>
      </c>
      <c r="O167">
        <v>18</v>
      </c>
      <c r="P167">
        <v>358</v>
      </c>
      <c r="Q167">
        <v>13</v>
      </c>
      <c r="R167">
        <v>0</v>
      </c>
      <c r="S167">
        <v>21</v>
      </c>
      <c r="T167">
        <v>646</v>
      </c>
      <c r="U167">
        <v>7.3849999999999998</v>
      </c>
      <c r="V167">
        <v>146.87944400000001</v>
      </c>
      <c r="W167">
        <v>5.3336110000000003</v>
      </c>
      <c r="X167">
        <v>0</v>
      </c>
      <c r="Y167">
        <v>8.6158330000000003</v>
      </c>
      <c r="Z167">
        <v>265.039444</v>
      </c>
    </row>
    <row r="168" spans="1:26" x14ac:dyDescent="0.25">
      <c r="A168">
        <v>1709677</v>
      </c>
      <c r="B168">
        <v>1</v>
      </c>
      <c r="C168" t="s">
        <v>76</v>
      </c>
      <c r="D168" t="s">
        <v>90</v>
      </c>
      <c r="E168" t="s">
        <v>126</v>
      </c>
      <c r="F168" t="s">
        <v>654</v>
      </c>
      <c r="G168" t="s">
        <v>145</v>
      </c>
      <c r="H168" t="s">
        <v>47</v>
      </c>
      <c r="I168" t="s">
        <v>129</v>
      </c>
      <c r="J168" t="s">
        <v>130</v>
      </c>
      <c r="K168" t="s">
        <v>131</v>
      </c>
      <c r="L168" t="s">
        <v>655</v>
      </c>
      <c r="M168" t="s">
        <v>656</v>
      </c>
      <c r="N168">
        <v>1.477222222</v>
      </c>
      <c r="O168">
        <v>0</v>
      </c>
      <c r="P168">
        <v>34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50.225555999999997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1709671</v>
      </c>
      <c r="B169">
        <v>1</v>
      </c>
      <c r="C169" t="s">
        <v>77</v>
      </c>
      <c r="D169" t="s">
        <v>115</v>
      </c>
      <c r="E169" t="s">
        <v>126</v>
      </c>
      <c r="F169" t="s">
        <v>657</v>
      </c>
      <c r="G169" t="s">
        <v>431</v>
      </c>
      <c r="H169" t="s">
        <v>47</v>
      </c>
      <c r="I169" t="s">
        <v>129</v>
      </c>
      <c r="J169" t="s">
        <v>130</v>
      </c>
      <c r="K169" t="s">
        <v>131</v>
      </c>
      <c r="L169" t="s">
        <v>658</v>
      </c>
      <c r="M169" t="s">
        <v>659</v>
      </c>
      <c r="N169">
        <v>1.374166666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1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1.3741669999999999</v>
      </c>
    </row>
    <row r="170" spans="1:26" x14ac:dyDescent="0.25">
      <c r="A170">
        <v>1709668</v>
      </c>
      <c r="B170">
        <v>1</v>
      </c>
      <c r="C170" t="s">
        <v>77</v>
      </c>
      <c r="D170" t="s">
        <v>108</v>
      </c>
      <c r="E170" t="s">
        <v>126</v>
      </c>
      <c r="F170" t="s">
        <v>660</v>
      </c>
      <c r="G170" t="s">
        <v>281</v>
      </c>
      <c r="H170" t="s">
        <v>47</v>
      </c>
      <c r="I170" t="s">
        <v>129</v>
      </c>
      <c r="J170" t="s">
        <v>130</v>
      </c>
      <c r="K170" t="s">
        <v>161</v>
      </c>
      <c r="L170" t="s">
        <v>583</v>
      </c>
      <c r="M170" t="s">
        <v>661</v>
      </c>
      <c r="N170">
        <v>0.199488888</v>
      </c>
      <c r="O170">
        <v>1</v>
      </c>
      <c r="P170">
        <v>959</v>
      </c>
      <c r="Q170">
        <v>0</v>
      </c>
      <c r="R170">
        <v>0</v>
      </c>
      <c r="S170">
        <v>0</v>
      </c>
      <c r="T170">
        <v>0</v>
      </c>
      <c r="U170">
        <v>0.199489</v>
      </c>
      <c r="V170">
        <v>191.309844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1709682</v>
      </c>
      <c r="B171">
        <v>1</v>
      </c>
      <c r="C171" t="s">
        <v>76</v>
      </c>
      <c r="D171" t="s">
        <v>92</v>
      </c>
      <c r="E171" t="s">
        <v>134</v>
      </c>
      <c r="F171" t="s">
        <v>662</v>
      </c>
      <c r="G171" t="s">
        <v>136</v>
      </c>
      <c r="H171" t="s">
        <v>46</v>
      </c>
      <c r="I171" t="s">
        <v>129</v>
      </c>
      <c r="J171" t="s">
        <v>130</v>
      </c>
      <c r="K171" t="s">
        <v>131</v>
      </c>
      <c r="L171" t="s">
        <v>663</v>
      </c>
      <c r="M171" t="s">
        <v>664</v>
      </c>
      <c r="N171">
        <v>1.695277777</v>
      </c>
      <c r="O171">
        <v>0</v>
      </c>
      <c r="P171">
        <v>0</v>
      </c>
      <c r="Q171">
        <v>0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3.3905560000000001</v>
      </c>
      <c r="Y171">
        <v>0</v>
      </c>
      <c r="Z171">
        <v>0</v>
      </c>
    </row>
    <row r="172" spans="1:26" x14ac:dyDescent="0.25">
      <c r="A172">
        <v>1709681</v>
      </c>
      <c r="B172">
        <v>1</v>
      </c>
      <c r="C172" t="s">
        <v>76</v>
      </c>
      <c r="D172" t="s">
        <v>103</v>
      </c>
      <c r="E172" t="s">
        <v>139</v>
      </c>
      <c r="F172" t="s">
        <v>665</v>
      </c>
      <c r="G172" t="s">
        <v>269</v>
      </c>
      <c r="H172" t="s">
        <v>46</v>
      </c>
      <c r="I172" t="s">
        <v>129</v>
      </c>
      <c r="J172" t="s">
        <v>130</v>
      </c>
      <c r="K172" t="s">
        <v>131</v>
      </c>
      <c r="L172" t="s">
        <v>666</v>
      </c>
      <c r="M172" t="s">
        <v>667</v>
      </c>
      <c r="N172">
        <v>1.4613888880000001</v>
      </c>
      <c r="O172">
        <v>0</v>
      </c>
      <c r="P172">
        <v>0</v>
      </c>
      <c r="Q172">
        <v>0</v>
      </c>
      <c r="R172">
        <v>56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81.837778</v>
      </c>
      <c r="Y172">
        <v>0</v>
      </c>
      <c r="Z172">
        <v>0</v>
      </c>
    </row>
    <row r="173" spans="1:26" x14ac:dyDescent="0.25">
      <c r="A173">
        <v>1709694</v>
      </c>
      <c r="B173">
        <v>1</v>
      </c>
      <c r="C173" t="s">
        <v>77</v>
      </c>
      <c r="D173" t="s">
        <v>119</v>
      </c>
      <c r="E173" t="s">
        <v>126</v>
      </c>
      <c r="F173" t="s">
        <v>668</v>
      </c>
      <c r="G173" t="s">
        <v>281</v>
      </c>
      <c r="H173" t="s">
        <v>47</v>
      </c>
      <c r="I173" t="s">
        <v>129</v>
      </c>
      <c r="J173" t="s">
        <v>130</v>
      </c>
      <c r="K173" t="s">
        <v>161</v>
      </c>
      <c r="L173" t="s">
        <v>669</v>
      </c>
      <c r="M173" t="s">
        <v>670</v>
      </c>
      <c r="N173">
        <v>4.5997222219999996</v>
      </c>
      <c r="O173">
        <v>3</v>
      </c>
      <c r="P173">
        <v>362</v>
      </c>
      <c r="Q173">
        <v>0</v>
      </c>
      <c r="R173">
        <v>0</v>
      </c>
      <c r="S173">
        <v>0</v>
      </c>
      <c r="T173">
        <v>0</v>
      </c>
      <c r="U173">
        <v>13.799167000000001</v>
      </c>
      <c r="V173">
        <v>1665.0994439999999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1709691</v>
      </c>
      <c r="B174">
        <v>1</v>
      </c>
      <c r="C174" t="s">
        <v>76</v>
      </c>
      <c r="D174" t="s">
        <v>90</v>
      </c>
      <c r="E174" t="s">
        <v>134</v>
      </c>
      <c r="F174" t="s">
        <v>671</v>
      </c>
      <c r="G174" t="s">
        <v>136</v>
      </c>
      <c r="H174" t="s">
        <v>46</v>
      </c>
      <c r="I174" t="s">
        <v>129</v>
      </c>
      <c r="J174" t="s">
        <v>130</v>
      </c>
      <c r="K174" t="s">
        <v>131</v>
      </c>
      <c r="L174" t="s">
        <v>672</v>
      </c>
      <c r="M174" t="s">
        <v>673</v>
      </c>
      <c r="N174">
        <v>1.0294444439999999</v>
      </c>
      <c r="O174">
        <v>0</v>
      </c>
      <c r="P174">
        <v>2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2.0588890000000002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1709702</v>
      </c>
      <c r="B175">
        <v>1</v>
      </c>
      <c r="C175" t="s">
        <v>76</v>
      </c>
      <c r="D175" t="s">
        <v>89</v>
      </c>
      <c r="E175" t="s">
        <v>139</v>
      </c>
      <c r="F175" t="s">
        <v>674</v>
      </c>
      <c r="G175" t="s">
        <v>141</v>
      </c>
      <c r="H175" t="s">
        <v>46</v>
      </c>
      <c r="I175" t="s">
        <v>129</v>
      </c>
      <c r="J175" t="s">
        <v>130</v>
      </c>
      <c r="K175" t="s">
        <v>131</v>
      </c>
      <c r="L175" t="s">
        <v>675</v>
      </c>
      <c r="M175" t="s">
        <v>676</v>
      </c>
      <c r="N175">
        <v>3.0261111110000001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27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81.704999999999998</v>
      </c>
    </row>
    <row r="176" spans="1:26" x14ac:dyDescent="0.25">
      <c r="A176">
        <v>1709698</v>
      </c>
      <c r="B176">
        <v>1</v>
      </c>
      <c r="C176" t="s">
        <v>76</v>
      </c>
      <c r="D176" t="s">
        <v>83</v>
      </c>
      <c r="E176" t="s">
        <v>139</v>
      </c>
      <c r="F176" t="s">
        <v>677</v>
      </c>
      <c r="G176" t="s">
        <v>285</v>
      </c>
      <c r="H176" t="s">
        <v>46</v>
      </c>
      <c r="I176" t="s">
        <v>129</v>
      </c>
      <c r="J176" t="s">
        <v>130</v>
      </c>
      <c r="K176" t="s">
        <v>161</v>
      </c>
      <c r="L176" t="s">
        <v>678</v>
      </c>
      <c r="M176" t="s">
        <v>679</v>
      </c>
      <c r="N176">
        <v>3.304166666</v>
      </c>
      <c r="O176">
        <v>0</v>
      </c>
      <c r="P176">
        <v>67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221.379167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1709703</v>
      </c>
      <c r="B177">
        <v>1</v>
      </c>
      <c r="C177" t="s">
        <v>76</v>
      </c>
      <c r="D177" t="s">
        <v>90</v>
      </c>
      <c r="E177" t="s">
        <v>158</v>
      </c>
      <c r="F177" t="s">
        <v>680</v>
      </c>
      <c r="G177" t="s">
        <v>289</v>
      </c>
      <c r="H177" t="s">
        <v>47</v>
      </c>
      <c r="I177" t="s">
        <v>129</v>
      </c>
      <c r="J177" t="s">
        <v>15</v>
      </c>
      <c r="K177" t="s">
        <v>131</v>
      </c>
      <c r="L177" t="s">
        <v>681</v>
      </c>
      <c r="M177" t="s">
        <v>682</v>
      </c>
      <c r="N177">
        <v>11.564722222</v>
      </c>
      <c r="O177">
        <v>0</v>
      </c>
      <c r="P177">
        <v>0</v>
      </c>
      <c r="Q177">
        <v>0</v>
      </c>
      <c r="R177">
        <v>0</v>
      </c>
      <c r="S177">
        <v>13</v>
      </c>
      <c r="T177">
        <v>194</v>
      </c>
      <c r="U177">
        <v>0</v>
      </c>
      <c r="V177">
        <v>0</v>
      </c>
      <c r="W177">
        <v>0</v>
      </c>
      <c r="X177">
        <v>0</v>
      </c>
      <c r="Y177">
        <v>150.34138899999999</v>
      </c>
      <c r="Z177">
        <v>2243.5561109999999</v>
      </c>
    </row>
    <row r="178" spans="1:26" x14ac:dyDescent="0.25">
      <c r="A178">
        <v>1709711</v>
      </c>
      <c r="B178">
        <v>1</v>
      </c>
      <c r="C178" t="s">
        <v>76</v>
      </c>
      <c r="D178" t="s">
        <v>99</v>
      </c>
      <c r="E178" t="s">
        <v>139</v>
      </c>
      <c r="F178" t="s">
        <v>683</v>
      </c>
      <c r="G178" t="s">
        <v>197</v>
      </c>
      <c r="H178" t="s">
        <v>46</v>
      </c>
      <c r="I178" t="s">
        <v>129</v>
      </c>
      <c r="J178" t="s">
        <v>130</v>
      </c>
      <c r="K178" t="s">
        <v>131</v>
      </c>
      <c r="L178" t="s">
        <v>684</v>
      </c>
      <c r="M178" t="s">
        <v>685</v>
      </c>
      <c r="N178">
        <v>0.65805555500000001</v>
      </c>
      <c r="O178">
        <v>0</v>
      </c>
      <c r="P178">
        <v>88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57.908889000000002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1709716</v>
      </c>
      <c r="B179">
        <v>1</v>
      </c>
      <c r="C179" t="s">
        <v>77</v>
      </c>
      <c r="D179" t="s">
        <v>116</v>
      </c>
      <c r="E179" t="s">
        <v>212</v>
      </c>
      <c r="F179" t="s">
        <v>686</v>
      </c>
      <c r="G179" t="s">
        <v>176</v>
      </c>
      <c r="H179" t="s">
        <v>47</v>
      </c>
      <c r="I179" t="s">
        <v>129</v>
      </c>
      <c r="J179" t="s">
        <v>130</v>
      </c>
      <c r="K179" t="s">
        <v>131</v>
      </c>
      <c r="L179" t="s">
        <v>687</v>
      </c>
      <c r="M179" t="s">
        <v>688</v>
      </c>
      <c r="N179">
        <v>2.0130555550000002</v>
      </c>
      <c r="O179">
        <v>11</v>
      </c>
      <c r="P179">
        <v>1290</v>
      </c>
      <c r="Q179">
        <v>0</v>
      </c>
      <c r="R179">
        <v>0</v>
      </c>
      <c r="S179">
        <v>0</v>
      </c>
      <c r="T179">
        <v>0</v>
      </c>
      <c r="U179">
        <v>22.143611</v>
      </c>
      <c r="V179">
        <v>2596.8416659999998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1709712</v>
      </c>
      <c r="B180">
        <v>1</v>
      </c>
      <c r="C180" t="s">
        <v>77</v>
      </c>
      <c r="D180" t="s">
        <v>108</v>
      </c>
      <c r="E180" t="s">
        <v>126</v>
      </c>
      <c r="F180" t="s">
        <v>689</v>
      </c>
      <c r="G180" t="s">
        <v>281</v>
      </c>
      <c r="H180" t="s">
        <v>47</v>
      </c>
      <c r="I180" t="s">
        <v>129</v>
      </c>
      <c r="J180" t="s">
        <v>130</v>
      </c>
      <c r="K180" t="s">
        <v>161</v>
      </c>
      <c r="L180" t="s">
        <v>690</v>
      </c>
      <c r="M180" t="s">
        <v>691</v>
      </c>
      <c r="N180">
        <v>0.24179805500000001</v>
      </c>
      <c r="O180">
        <v>2</v>
      </c>
      <c r="P180">
        <v>1086</v>
      </c>
      <c r="Q180">
        <v>0</v>
      </c>
      <c r="R180">
        <v>0</v>
      </c>
      <c r="S180">
        <v>0</v>
      </c>
      <c r="T180">
        <v>0</v>
      </c>
      <c r="U180">
        <v>0.48359600000000003</v>
      </c>
      <c r="V180">
        <v>262.59268800000001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1709718</v>
      </c>
      <c r="B181">
        <v>1</v>
      </c>
      <c r="C181" t="s">
        <v>76</v>
      </c>
      <c r="D181" t="s">
        <v>95</v>
      </c>
      <c r="E181" t="s">
        <v>126</v>
      </c>
      <c r="F181" t="s">
        <v>692</v>
      </c>
      <c r="G181" t="s">
        <v>361</v>
      </c>
      <c r="H181" t="s">
        <v>47</v>
      </c>
      <c r="I181" t="s">
        <v>129</v>
      </c>
      <c r="J181" t="s">
        <v>130</v>
      </c>
      <c r="K181" t="s">
        <v>131</v>
      </c>
      <c r="L181" t="s">
        <v>693</v>
      </c>
      <c r="M181" t="s">
        <v>694</v>
      </c>
      <c r="N181">
        <v>2.3019444440000001</v>
      </c>
      <c r="O181">
        <v>0</v>
      </c>
      <c r="P181">
        <v>0</v>
      </c>
      <c r="Q181">
        <v>0</v>
      </c>
      <c r="R181">
        <v>0</v>
      </c>
      <c r="S181">
        <v>1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2.3019440000000002</v>
      </c>
      <c r="Z181">
        <v>0</v>
      </c>
    </row>
    <row r="182" spans="1:26" x14ac:dyDescent="0.25">
      <c r="A182">
        <v>1709724</v>
      </c>
      <c r="B182">
        <v>1</v>
      </c>
      <c r="C182" t="s">
        <v>76</v>
      </c>
      <c r="D182" t="s">
        <v>93</v>
      </c>
      <c r="E182" t="s">
        <v>134</v>
      </c>
      <c r="F182" t="s">
        <v>695</v>
      </c>
      <c r="G182" t="s">
        <v>289</v>
      </c>
      <c r="H182" t="s">
        <v>46</v>
      </c>
      <c r="I182" t="s">
        <v>129</v>
      </c>
      <c r="J182" t="s">
        <v>130</v>
      </c>
      <c r="K182" t="s">
        <v>131</v>
      </c>
      <c r="L182" t="s">
        <v>696</v>
      </c>
      <c r="M182" t="s">
        <v>697</v>
      </c>
      <c r="N182">
        <v>2.7883333330000002</v>
      </c>
      <c r="O182">
        <v>0</v>
      </c>
      <c r="P182">
        <v>2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5.5766669999999996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1709727</v>
      </c>
      <c r="B183">
        <v>1</v>
      </c>
      <c r="C183" t="s">
        <v>77</v>
      </c>
      <c r="D183" t="s">
        <v>109</v>
      </c>
      <c r="E183" t="s">
        <v>139</v>
      </c>
      <c r="F183" t="s">
        <v>698</v>
      </c>
      <c r="G183" t="s">
        <v>141</v>
      </c>
      <c r="H183" t="s">
        <v>46</v>
      </c>
      <c r="I183" t="s">
        <v>129</v>
      </c>
      <c r="J183" t="s">
        <v>130</v>
      </c>
      <c r="K183" t="s">
        <v>131</v>
      </c>
      <c r="L183" t="s">
        <v>699</v>
      </c>
      <c r="M183" t="s">
        <v>700</v>
      </c>
      <c r="N183">
        <v>1.81</v>
      </c>
      <c r="O183">
        <v>0</v>
      </c>
      <c r="P183">
        <v>17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30.77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1709726</v>
      </c>
      <c r="B184">
        <v>1</v>
      </c>
      <c r="C184" t="s">
        <v>76</v>
      </c>
      <c r="D184" t="s">
        <v>93</v>
      </c>
      <c r="E184" t="s">
        <v>134</v>
      </c>
      <c r="F184" t="s">
        <v>524</v>
      </c>
      <c r="G184" t="s">
        <v>141</v>
      </c>
      <c r="H184" t="s">
        <v>46</v>
      </c>
      <c r="I184" t="s">
        <v>129</v>
      </c>
      <c r="J184" t="s">
        <v>130</v>
      </c>
      <c r="K184" t="s">
        <v>131</v>
      </c>
      <c r="L184" t="s">
        <v>701</v>
      </c>
      <c r="M184" t="s">
        <v>702</v>
      </c>
      <c r="N184">
        <v>9.9636111110000005</v>
      </c>
      <c r="O184">
        <v>2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19.927222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1709733</v>
      </c>
      <c r="B185">
        <v>1</v>
      </c>
      <c r="C185" t="s">
        <v>76</v>
      </c>
      <c r="D185" t="s">
        <v>100</v>
      </c>
      <c r="E185" t="s">
        <v>134</v>
      </c>
      <c r="F185" t="s">
        <v>703</v>
      </c>
      <c r="G185" t="s">
        <v>289</v>
      </c>
      <c r="H185" t="s">
        <v>46</v>
      </c>
      <c r="I185" t="s">
        <v>129</v>
      </c>
      <c r="J185" t="s">
        <v>130</v>
      </c>
      <c r="K185" t="s">
        <v>131</v>
      </c>
      <c r="L185" t="s">
        <v>704</v>
      </c>
      <c r="M185" t="s">
        <v>705</v>
      </c>
      <c r="N185">
        <v>2.3855555549999998</v>
      </c>
      <c r="O185">
        <v>0</v>
      </c>
      <c r="P185">
        <v>10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23.855556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1709730</v>
      </c>
      <c r="B186">
        <v>1</v>
      </c>
      <c r="C186" t="s">
        <v>76</v>
      </c>
      <c r="D186" t="s">
        <v>81</v>
      </c>
      <c r="E186" t="s">
        <v>164</v>
      </c>
      <c r="F186" t="s">
        <v>706</v>
      </c>
      <c r="G186" t="s">
        <v>707</v>
      </c>
      <c r="H186" t="s">
        <v>46</v>
      </c>
      <c r="I186" t="s">
        <v>129</v>
      </c>
      <c r="J186" t="s">
        <v>130</v>
      </c>
      <c r="K186" t="s">
        <v>131</v>
      </c>
      <c r="L186" t="s">
        <v>708</v>
      </c>
      <c r="M186" t="s">
        <v>709</v>
      </c>
      <c r="N186">
        <v>0.47527777700000001</v>
      </c>
      <c r="O186">
        <v>1</v>
      </c>
      <c r="P186">
        <v>833</v>
      </c>
      <c r="Q186">
        <v>0</v>
      </c>
      <c r="R186">
        <v>0</v>
      </c>
      <c r="S186">
        <v>0</v>
      </c>
      <c r="T186">
        <v>0</v>
      </c>
      <c r="U186">
        <v>0.47527799999999998</v>
      </c>
      <c r="V186">
        <v>395.90638799999999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1709732</v>
      </c>
      <c r="B187">
        <v>1</v>
      </c>
      <c r="C187" t="s">
        <v>76</v>
      </c>
      <c r="D187" t="s">
        <v>89</v>
      </c>
      <c r="E187" t="s">
        <v>134</v>
      </c>
      <c r="F187" t="s">
        <v>710</v>
      </c>
      <c r="G187" t="s">
        <v>209</v>
      </c>
      <c r="H187" t="s">
        <v>46</v>
      </c>
      <c r="I187" t="s">
        <v>129</v>
      </c>
      <c r="J187" t="s">
        <v>130</v>
      </c>
      <c r="K187" t="s">
        <v>131</v>
      </c>
      <c r="L187" t="s">
        <v>711</v>
      </c>
      <c r="M187" t="s">
        <v>712</v>
      </c>
      <c r="N187">
        <v>0.40500000000000003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0.40500000000000003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1709737</v>
      </c>
      <c r="B188">
        <v>1</v>
      </c>
      <c r="C188" t="s">
        <v>76</v>
      </c>
      <c r="D188" t="s">
        <v>79</v>
      </c>
      <c r="E188" t="s">
        <v>134</v>
      </c>
      <c r="F188" t="s">
        <v>713</v>
      </c>
      <c r="G188" t="s">
        <v>155</v>
      </c>
      <c r="H188" t="s">
        <v>46</v>
      </c>
      <c r="I188" t="s">
        <v>129</v>
      </c>
      <c r="J188" t="s">
        <v>130</v>
      </c>
      <c r="K188" t="s">
        <v>131</v>
      </c>
      <c r="L188" t="s">
        <v>714</v>
      </c>
      <c r="M188" t="s">
        <v>715</v>
      </c>
      <c r="N188">
        <v>2.1983333329999999</v>
      </c>
      <c r="O188">
        <v>0</v>
      </c>
      <c r="P188">
        <v>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13.19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1709738</v>
      </c>
      <c r="B189">
        <v>1</v>
      </c>
      <c r="C189" t="s">
        <v>77</v>
      </c>
      <c r="D189" t="s">
        <v>119</v>
      </c>
      <c r="E189" t="s">
        <v>139</v>
      </c>
      <c r="F189" t="s">
        <v>716</v>
      </c>
      <c r="G189" t="s">
        <v>197</v>
      </c>
      <c r="H189" t="s">
        <v>46</v>
      </c>
      <c r="I189" t="s">
        <v>129</v>
      </c>
      <c r="J189" t="s">
        <v>130</v>
      </c>
      <c r="K189" t="s">
        <v>131</v>
      </c>
      <c r="L189" t="s">
        <v>717</v>
      </c>
      <c r="M189" t="s">
        <v>718</v>
      </c>
      <c r="N189">
        <v>1.1513888880000001</v>
      </c>
      <c r="O189">
        <v>0</v>
      </c>
      <c r="P189">
        <v>235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270.57638900000001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1709762</v>
      </c>
      <c r="B190">
        <v>1</v>
      </c>
      <c r="C190" t="s">
        <v>76</v>
      </c>
      <c r="D190" t="s">
        <v>102</v>
      </c>
      <c r="E190" t="s">
        <v>212</v>
      </c>
      <c r="F190" t="s">
        <v>719</v>
      </c>
      <c r="G190" t="s">
        <v>176</v>
      </c>
      <c r="H190" t="s">
        <v>47</v>
      </c>
      <c r="I190" t="s">
        <v>129</v>
      </c>
      <c r="J190" t="s">
        <v>130</v>
      </c>
      <c r="K190" t="s">
        <v>131</v>
      </c>
      <c r="L190" t="s">
        <v>720</v>
      </c>
      <c r="M190" t="s">
        <v>721</v>
      </c>
      <c r="N190">
        <v>0.94499999999999995</v>
      </c>
      <c r="O190">
        <v>0</v>
      </c>
      <c r="P190">
        <v>0</v>
      </c>
      <c r="Q190">
        <v>0</v>
      </c>
      <c r="R190">
        <v>0</v>
      </c>
      <c r="S190">
        <v>62</v>
      </c>
      <c r="T190">
        <v>1660</v>
      </c>
      <c r="U190">
        <v>0</v>
      </c>
      <c r="V190">
        <v>0</v>
      </c>
      <c r="W190">
        <v>0</v>
      </c>
      <c r="X190">
        <v>0</v>
      </c>
      <c r="Y190">
        <v>58.59</v>
      </c>
      <c r="Z190">
        <v>1568.7</v>
      </c>
    </row>
    <row r="191" spans="1:26" x14ac:dyDescent="0.25">
      <c r="A191">
        <v>1709736</v>
      </c>
      <c r="B191">
        <v>1</v>
      </c>
      <c r="C191" t="s">
        <v>77</v>
      </c>
      <c r="D191" t="s">
        <v>108</v>
      </c>
      <c r="E191" t="s">
        <v>126</v>
      </c>
      <c r="F191" t="s">
        <v>722</v>
      </c>
      <c r="G191" t="s">
        <v>281</v>
      </c>
      <c r="H191" t="s">
        <v>47</v>
      </c>
      <c r="I191" t="s">
        <v>129</v>
      </c>
      <c r="J191" t="s">
        <v>130</v>
      </c>
      <c r="K191" t="s">
        <v>161</v>
      </c>
      <c r="L191" t="s">
        <v>723</v>
      </c>
      <c r="M191" t="s">
        <v>724</v>
      </c>
      <c r="N191">
        <v>0.14021388800000001</v>
      </c>
      <c r="O191">
        <v>1</v>
      </c>
      <c r="P191">
        <v>1052</v>
      </c>
      <c r="Q191">
        <v>0</v>
      </c>
      <c r="R191">
        <v>0</v>
      </c>
      <c r="S191">
        <v>0</v>
      </c>
      <c r="T191">
        <v>0</v>
      </c>
      <c r="U191">
        <v>0.14021400000000001</v>
      </c>
      <c r="V191">
        <v>147.50501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1709745</v>
      </c>
      <c r="B192">
        <v>1</v>
      </c>
      <c r="C192" t="s">
        <v>76</v>
      </c>
      <c r="D192" t="s">
        <v>95</v>
      </c>
      <c r="E192" t="s">
        <v>158</v>
      </c>
      <c r="F192" t="s">
        <v>725</v>
      </c>
      <c r="G192" t="s">
        <v>176</v>
      </c>
      <c r="H192" t="s">
        <v>47</v>
      </c>
      <c r="I192" t="s">
        <v>129</v>
      </c>
      <c r="J192" t="s">
        <v>130</v>
      </c>
      <c r="K192" t="s">
        <v>131</v>
      </c>
      <c r="L192" t="s">
        <v>726</v>
      </c>
      <c r="M192" t="s">
        <v>727</v>
      </c>
      <c r="N192">
        <v>0.94277777699999998</v>
      </c>
      <c r="O192">
        <v>0</v>
      </c>
      <c r="P192">
        <v>0</v>
      </c>
      <c r="Q192">
        <v>3</v>
      </c>
      <c r="R192">
        <v>12</v>
      </c>
      <c r="S192">
        <v>58</v>
      </c>
      <c r="T192">
        <v>998</v>
      </c>
      <c r="U192">
        <v>0</v>
      </c>
      <c r="V192">
        <v>0</v>
      </c>
      <c r="W192">
        <v>2.8283330000000002</v>
      </c>
      <c r="X192">
        <v>11.313333</v>
      </c>
      <c r="Y192">
        <v>54.681111000000001</v>
      </c>
      <c r="Z192">
        <v>940.89222099999995</v>
      </c>
    </row>
    <row r="193" spans="1:26" x14ac:dyDescent="0.25">
      <c r="A193">
        <v>1709747</v>
      </c>
      <c r="B193">
        <v>1</v>
      </c>
      <c r="C193" t="s">
        <v>76</v>
      </c>
      <c r="D193" t="s">
        <v>91</v>
      </c>
      <c r="E193" t="s">
        <v>134</v>
      </c>
      <c r="F193" t="s">
        <v>728</v>
      </c>
      <c r="G193" t="s">
        <v>462</v>
      </c>
      <c r="H193" t="s">
        <v>46</v>
      </c>
      <c r="I193" t="s">
        <v>129</v>
      </c>
      <c r="J193" t="s">
        <v>130</v>
      </c>
      <c r="K193" t="s">
        <v>131</v>
      </c>
      <c r="L193" t="s">
        <v>729</v>
      </c>
      <c r="M193" t="s">
        <v>730</v>
      </c>
      <c r="N193">
        <v>2.323611111</v>
      </c>
      <c r="O193">
        <v>0</v>
      </c>
      <c r="P193">
        <v>3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6.9708329999999998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1709758</v>
      </c>
      <c r="B194">
        <v>1</v>
      </c>
      <c r="C194" t="s">
        <v>76</v>
      </c>
      <c r="D194" t="s">
        <v>105</v>
      </c>
      <c r="E194" t="s">
        <v>139</v>
      </c>
      <c r="F194" t="s">
        <v>731</v>
      </c>
      <c r="G194" t="s">
        <v>141</v>
      </c>
      <c r="H194" t="s">
        <v>46</v>
      </c>
      <c r="I194" t="s">
        <v>129</v>
      </c>
      <c r="J194" t="s">
        <v>130</v>
      </c>
      <c r="K194" t="s">
        <v>131</v>
      </c>
      <c r="L194" t="s">
        <v>732</v>
      </c>
      <c r="M194" t="s">
        <v>733</v>
      </c>
      <c r="N194">
        <v>1.5888888880000001</v>
      </c>
      <c r="O194">
        <v>0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1.588889</v>
      </c>
      <c r="Y194">
        <v>0</v>
      </c>
      <c r="Z194">
        <v>0</v>
      </c>
    </row>
    <row r="195" spans="1:26" x14ac:dyDescent="0.25">
      <c r="A195">
        <v>1709761</v>
      </c>
      <c r="B195">
        <v>1</v>
      </c>
      <c r="C195" t="s">
        <v>77</v>
      </c>
      <c r="D195" t="s">
        <v>114</v>
      </c>
      <c r="E195" t="s">
        <v>126</v>
      </c>
      <c r="F195" t="s">
        <v>734</v>
      </c>
      <c r="G195" t="s">
        <v>145</v>
      </c>
      <c r="H195" t="s">
        <v>47</v>
      </c>
      <c r="I195" t="s">
        <v>129</v>
      </c>
      <c r="J195" t="s">
        <v>130</v>
      </c>
      <c r="K195" t="s">
        <v>131</v>
      </c>
      <c r="L195" t="s">
        <v>735</v>
      </c>
      <c r="M195" t="s">
        <v>736</v>
      </c>
      <c r="N195">
        <v>1.7638888880000001</v>
      </c>
      <c r="O195">
        <v>10</v>
      </c>
      <c r="P195">
        <v>4</v>
      </c>
      <c r="Q195">
        <v>0</v>
      </c>
      <c r="R195">
        <v>0</v>
      </c>
      <c r="S195">
        <v>0</v>
      </c>
      <c r="T195">
        <v>0</v>
      </c>
      <c r="U195">
        <v>17.638888999999999</v>
      </c>
      <c r="V195">
        <v>7.0555560000000002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1709764</v>
      </c>
      <c r="B196">
        <v>1</v>
      </c>
      <c r="C196" t="s">
        <v>77</v>
      </c>
      <c r="D196" t="s">
        <v>119</v>
      </c>
      <c r="E196" t="s">
        <v>139</v>
      </c>
      <c r="F196" t="s">
        <v>737</v>
      </c>
      <c r="G196" t="s">
        <v>141</v>
      </c>
      <c r="H196" t="s">
        <v>46</v>
      </c>
      <c r="I196" t="s">
        <v>129</v>
      </c>
      <c r="J196" t="s">
        <v>130</v>
      </c>
      <c r="K196" t="s">
        <v>131</v>
      </c>
      <c r="L196" t="s">
        <v>738</v>
      </c>
      <c r="M196" t="s">
        <v>739</v>
      </c>
      <c r="N196">
        <v>1.129444444</v>
      </c>
      <c r="O196">
        <v>0</v>
      </c>
      <c r="P196">
        <v>205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231.53611100000001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1709765</v>
      </c>
      <c r="B197">
        <v>1</v>
      </c>
      <c r="C197" t="s">
        <v>76</v>
      </c>
      <c r="D197" t="s">
        <v>102</v>
      </c>
      <c r="E197" t="s">
        <v>212</v>
      </c>
      <c r="F197" t="s">
        <v>740</v>
      </c>
      <c r="G197" t="s">
        <v>176</v>
      </c>
      <c r="H197" t="s">
        <v>47</v>
      </c>
      <c r="I197" t="s">
        <v>129</v>
      </c>
      <c r="J197" t="s">
        <v>130</v>
      </c>
      <c r="K197" t="s">
        <v>131</v>
      </c>
      <c r="L197" t="s">
        <v>741</v>
      </c>
      <c r="M197" t="s">
        <v>742</v>
      </c>
      <c r="N197">
        <v>0.57861111099999996</v>
      </c>
      <c r="O197">
        <v>0</v>
      </c>
      <c r="P197">
        <v>0</v>
      </c>
      <c r="Q197">
        <v>0</v>
      </c>
      <c r="R197">
        <v>0</v>
      </c>
      <c r="S197">
        <v>56</v>
      </c>
      <c r="T197">
        <v>206</v>
      </c>
      <c r="U197">
        <v>0</v>
      </c>
      <c r="V197">
        <v>0</v>
      </c>
      <c r="W197">
        <v>0</v>
      </c>
      <c r="X197">
        <v>0</v>
      </c>
      <c r="Y197">
        <v>32.402222000000002</v>
      </c>
      <c r="Z197">
        <v>119.193889</v>
      </c>
    </row>
    <row r="198" spans="1:26" x14ac:dyDescent="0.25">
      <c r="A198">
        <v>1709777</v>
      </c>
      <c r="B198">
        <v>1</v>
      </c>
      <c r="C198" t="s">
        <v>76</v>
      </c>
      <c r="D198" t="s">
        <v>100</v>
      </c>
      <c r="E198" t="s">
        <v>134</v>
      </c>
      <c r="F198" t="s">
        <v>743</v>
      </c>
      <c r="G198" t="s">
        <v>209</v>
      </c>
      <c r="H198" t="s">
        <v>46</v>
      </c>
      <c r="I198" t="s">
        <v>129</v>
      </c>
      <c r="J198" t="s">
        <v>130</v>
      </c>
      <c r="K198" t="s">
        <v>131</v>
      </c>
      <c r="L198" t="s">
        <v>744</v>
      </c>
      <c r="M198" t="s">
        <v>745</v>
      </c>
      <c r="N198">
        <v>6.7377777769999998</v>
      </c>
      <c r="O198">
        <v>0</v>
      </c>
      <c r="P198">
        <v>5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33.688889000000003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1709783</v>
      </c>
      <c r="B199">
        <v>1</v>
      </c>
      <c r="C199" t="s">
        <v>76</v>
      </c>
      <c r="D199" t="s">
        <v>86</v>
      </c>
      <c r="E199" t="s">
        <v>134</v>
      </c>
      <c r="F199" t="s">
        <v>746</v>
      </c>
      <c r="G199" t="s">
        <v>136</v>
      </c>
      <c r="H199" t="s">
        <v>46</v>
      </c>
      <c r="I199" t="s">
        <v>129</v>
      </c>
      <c r="J199" t="s">
        <v>130</v>
      </c>
      <c r="K199" t="s">
        <v>131</v>
      </c>
      <c r="L199" t="s">
        <v>747</v>
      </c>
      <c r="M199" t="s">
        <v>748</v>
      </c>
      <c r="N199">
        <v>5.8344444439999998</v>
      </c>
      <c r="O199">
        <v>0</v>
      </c>
      <c r="P199">
        <v>2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11.668889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1709770</v>
      </c>
      <c r="B200">
        <v>1</v>
      </c>
      <c r="C200" t="s">
        <v>76</v>
      </c>
      <c r="D200" t="s">
        <v>86</v>
      </c>
      <c r="E200" t="s">
        <v>148</v>
      </c>
      <c r="F200" t="s">
        <v>749</v>
      </c>
      <c r="G200" t="s">
        <v>289</v>
      </c>
      <c r="H200" t="s">
        <v>47</v>
      </c>
      <c r="I200" t="s">
        <v>129</v>
      </c>
      <c r="J200" t="s">
        <v>15</v>
      </c>
      <c r="K200" t="s">
        <v>131</v>
      </c>
      <c r="L200" t="s">
        <v>750</v>
      </c>
      <c r="M200" t="s">
        <v>751</v>
      </c>
      <c r="N200">
        <v>0.96861111099999997</v>
      </c>
      <c r="O200">
        <v>13</v>
      </c>
      <c r="P200">
        <v>3620</v>
      </c>
      <c r="Q200">
        <v>0</v>
      </c>
      <c r="R200">
        <v>0</v>
      </c>
      <c r="S200">
        <v>0</v>
      </c>
      <c r="T200">
        <v>0</v>
      </c>
      <c r="U200">
        <v>12.591944</v>
      </c>
      <c r="V200">
        <v>3506.372222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1709767</v>
      </c>
      <c r="B201">
        <v>1</v>
      </c>
      <c r="C201" t="s">
        <v>76</v>
      </c>
      <c r="D201" t="s">
        <v>86</v>
      </c>
      <c r="E201" t="s">
        <v>148</v>
      </c>
      <c r="F201" t="s">
        <v>752</v>
      </c>
      <c r="G201" t="s">
        <v>289</v>
      </c>
      <c r="H201" t="s">
        <v>47</v>
      </c>
      <c r="I201" t="s">
        <v>129</v>
      </c>
      <c r="J201" t="s">
        <v>15</v>
      </c>
      <c r="K201" t="s">
        <v>131</v>
      </c>
      <c r="L201" t="s">
        <v>753</v>
      </c>
      <c r="M201" t="s">
        <v>754</v>
      </c>
      <c r="N201">
        <v>0.83833333300000001</v>
      </c>
      <c r="O201">
        <v>19</v>
      </c>
      <c r="P201">
        <v>6882</v>
      </c>
      <c r="Q201">
        <v>0</v>
      </c>
      <c r="R201">
        <v>0</v>
      </c>
      <c r="S201">
        <v>0</v>
      </c>
      <c r="T201">
        <v>0</v>
      </c>
      <c r="U201">
        <v>15.928333</v>
      </c>
      <c r="V201">
        <v>5769.4099980000001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1709773</v>
      </c>
      <c r="B202">
        <v>1</v>
      </c>
      <c r="C202" t="s">
        <v>76</v>
      </c>
      <c r="D202" t="s">
        <v>92</v>
      </c>
      <c r="E202" t="s">
        <v>134</v>
      </c>
      <c r="F202" t="s">
        <v>755</v>
      </c>
      <c r="G202" t="s">
        <v>136</v>
      </c>
      <c r="H202" t="s">
        <v>46</v>
      </c>
      <c r="I202" t="s">
        <v>129</v>
      </c>
      <c r="J202" t="s">
        <v>130</v>
      </c>
      <c r="K202" t="s">
        <v>131</v>
      </c>
      <c r="L202" t="s">
        <v>756</v>
      </c>
      <c r="M202" t="s">
        <v>757</v>
      </c>
      <c r="N202">
        <v>1.7050000000000001</v>
      </c>
      <c r="O202">
        <v>0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1.7050000000000001</v>
      </c>
      <c r="Y202">
        <v>0</v>
      </c>
      <c r="Z202">
        <v>0</v>
      </c>
    </row>
    <row r="203" spans="1:26" x14ac:dyDescent="0.25">
      <c r="A203">
        <v>1709781</v>
      </c>
      <c r="B203">
        <v>1</v>
      </c>
      <c r="C203" t="s">
        <v>76</v>
      </c>
      <c r="D203" t="s">
        <v>78</v>
      </c>
      <c r="E203" t="s">
        <v>164</v>
      </c>
      <c r="F203" t="s">
        <v>758</v>
      </c>
      <c r="G203" t="s">
        <v>141</v>
      </c>
      <c r="H203" t="s">
        <v>46</v>
      </c>
      <c r="I203" t="s">
        <v>129</v>
      </c>
      <c r="J203" t="s">
        <v>130</v>
      </c>
      <c r="K203" t="s">
        <v>131</v>
      </c>
      <c r="L203" t="s">
        <v>759</v>
      </c>
      <c r="M203" t="s">
        <v>760</v>
      </c>
      <c r="N203">
        <v>2.114166666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2.1141670000000001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1709778</v>
      </c>
      <c r="B204">
        <v>1</v>
      </c>
      <c r="C204" t="s">
        <v>76</v>
      </c>
      <c r="D204" t="s">
        <v>89</v>
      </c>
      <c r="E204" t="s">
        <v>134</v>
      </c>
      <c r="F204" t="s">
        <v>761</v>
      </c>
      <c r="G204" t="s">
        <v>136</v>
      </c>
      <c r="H204" t="s">
        <v>46</v>
      </c>
      <c r="I204" t="s">
        <v>129</v>
      </c>
      <c r="J204" t="s">
        <v>130</v>
      </c>
      <c r="K204" t="s">
        <v>131</v>
      </c>
      <c r="L204" t="s">
        <v>762</v>
      </c>
      <c r="M204" t="s">
        <v>763</v>
      </c>
      <c r="N204">
        <v>2.8472222220000001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2.8472219999999999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1709782</v>
      </c>
      <c r="B205">
        <v>1</v>
      </c>
      <c r="C205" t="s">
        <v>77</v>
      </c>
      <c r="D205" t="s">
        <v>108</v>
      </c>
      <c r="E205" t="s">
        <v>158</v>
      </c>
      <c r="F205" t="s">
        <v>764</v>
      </c>
      <c r="G205" t="s">
        <v>145</v>
      </c>
      <c r="H205" t="s">
        <v>47</v>
      </c>
      <c r="I205" t="s">
        <v>129</v>
      </c>
      <c r="J205" t="s">
        <v>130</v>
      </c>
      <c r="K205" t="s">
        <v>131</v>
      </c>
      <c r="L205" t="s">
        <v>765</v>
      </c>
      <c r="M205" t="s">
        <v>766</v>
      </c>
      <c r="N205">
        <v>0.515833333</v>
      </c>
      <c r="O205">
        <v>0</v>
      </c>
      <c r="P205">
        <v>0</v>
      </c>
      <c r="Q205">
        <v>28</v>
      </c>
      <c r="R205">
        <v>7</v>
      </c>
      <c r="S205">
        <v>8</v>
      </c>
      <c r="T205">
        <v>20</v>
      </c>
      <c r="U205">
        <v>0</v>
      </c>
      <c r="V205">
        <v>0</v>
      </c>
      <c r="W205">
        <v>14.443333000000001</v>
      </c>
      <c r="X205">
        <v>3.610833</v>
      </c>
      <c r="Y205">
        <v>4.1266670000000003</v>
      </c>
      <c r="Z205">
        <v>10.316667000000001</v>
      </c>
    </row>
    <row r="206" spans="1:26" x14ac:dyDescent="0.25">
      <c r="A206">
        <v>1709804</v>
      </c>
      <c r="B206">
        <v>1</v>
      </c>
      <c r="C206" t="s">
        <v>76</v>
      </c>
      <c r="D206" t="s">
        <v>103</v>
      </c>
      <c r="E206" t="s">
        <v>134</v>
      </c>
      <c r="F206" t="s">
        <v>767</v>
      </c>
      <c r="G206" t="s">
        <v>209</v>
      </c>
      <c r="H206" t="s">
        <v>46</v>
      </c>
      <c r="I206" t="s">
        <v>129</v>
      </c>
      <c r="J206" t="s">
        <v>130</v>
      </c>
      <c r="K206" t="s">
        <v>131</v>
      </c>
      <c r="L206" t="s">
        <v>768</v>
      </c>
      <c r="M206" t="s">
        <v>769</v>
      </c>
      <c r="N206">
        <v>2.0802777770000001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2.0802779999999998</v>
      </c>
      <c r="Y206">
        <v>0</v>
      </c>
      <c r="Z206">
        <v>0</v>
      </c>
    </row>
    <row r="207" spans="1:26" x14ac:dyDescent="0.25">
      <c r="A207">
        <v>1709785</v>
      </c>
      <c r="B207">
        <v>1</v>
      </c>
      <c r="C207" t="s">
        <v>77</v>
      </c>
      <c r="D207" t="s">
        <v>109</v>
      </c>
      <c r="E207" t="s">
        <v>139</v>
      </c>
      <c r="F207" t="s">
        <v>770</v>
      </c>
      <c r="G207" t="s">
        <v>141</v>
      </c>
      <c r="H207" t="s">
        <v>46</v>
      </c>
      <c r="I207" t="s">
        <v>129</v>
      </c>
      <c r="J207" t="s">
        <v>130</v>
      </c>
      <c r="K207" t="s">
        <v>131</v>
      </c>
      <c r="L207" t="s">
        <v>771</v>
      </c>
      <c r="M207" t="s">
        <v>772</v>
      </c>
      <c r="N207">
        <v>0.778888888</v>
      </c>
      <c r="O207">
        <v>0</v>
      </c>
      <c r="P207">
        <v>20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15.577778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1709792</v>
      </c>
      <c r="B208">
        <v>1</v>
      </c>
      <c r="C208" t="s">
        <v>76</v>
      </c>
      <c r="D208" t="s">
        <v>84</v>
      </c>
      <c r="E208" t="s">
        <v>134</v>
      </c>
      <c r="F208" t="s">
        <v>773</v>
      </c>
      <c r="G208" t="s">
        <v>289</v>
      </c>
      <c r="H208" t="s">
        <v>46</v>
      </c>
      <c r="I208" t="s">
        <v>129</v>
      </c>
      <c r="J208" t="s">
        <v>130</v>
      </c>
      <c r="K208" t="s">
        <v>131</v>
      </c>
      <c r="L208" t="s">
        <v>774</v>
      </c>
      <c r="M208" t="s">
        <v>775</v>
      </c>
      <c r="N208">
        <v>4.3211111109999996</v>
      </c>
      <c r="O208">
        <v>0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8.6422220000000003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1709796</v>
      </c>
      <c r="B209">
        <v>1</v>
      </c>
      <c r="C209" t="s">
        <v>76</v>
      </c>
      <c r="D209" t="s">
        <v>78</v>
      </c>
      <c r="E209" t="s">
        <v>134</v>
      </c>
      <c r="F209" t="s">
        <v>776</v>
      </c>
      <c r="G209" t="s">
        <v>136</v>
      </c>
      <c r="H209" t="s">
        <v>46</v>
      </c>
      <c r="I209" t="s">
        <v>129</v>
      </c>
      <c r="J209" t="s">
        <v>130</v>
      </c>
      <c r="K209" t="s">
        <v>131</v>
      </c>
      <c r="L209" t="s">
        <v>777</v>
      </c>
      <c r="M209" t="s">
        <v>778</v>
      </c>
      <c r="N209">
        <v>1.1613888880000001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1.161389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1709794</v>
      </c>
      <c r="B210">
        <v>1</v>
      </c>
      <c r="C210" t="s">
        <v>76</v>
      </c>
      <c r="D210" t="s">
        <v>93</v>
      </c>
      <c r="E210" t="s">
        <v>158</v>
      </c>
      <c r="F210" t="s">
        <v>347</v>
      </c>
      <c r="G210" t="s">
        <v>150</v>
      </c>
      <c r="H210" t="s">
        <v>47</v>
      </c>
      <c r="I210" t="s">
        <v>129</v>
      </c>
      <c r="J210" t="s">
        <v>130</v>
      </c>
      <c r="K210" t="s">
        <v>161</v>
      </c>
      <c r="L210" t="s">
        <v>779</v>
      </c>
      <c r="M210" t="s">
        <v>780</v>
      </c>
      <c r="N210">
        <v>0.61250000000000004</v>
      </c>
      <c r="O210">
        <v>32</v>
      </c>
      <c r="P210">
        <v>3804</v>
      </c>
      <c r="Q210">
        <v>0</v>
      </c>
      <c r="R210">
        <v>0</v>
      </c>
      <c r="S210">
        <v>0</v>
      </c>
      <c r="T210">
        <v>0</v>
      </c>
      <c r="U210">
        <v>19.600000000000001</v>
      </c>
      <c r="V210">
        <v>2329.9499999999998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1709793</v>
      </c>
      <c r="B211">
        <v>1</v>
      </c>
      <c r="C211" t="s">
        <v>77</v>
      </c>
      <c r="D211" t="s">
        <v>122</v>
      </c>
      <c r="E211" t="s">
        <v>126</v>
      </c>
      <c r="F211" t="s">
        <v>781</v>
      </c>
      <c r="G211" t="s">
        <v>431</v>
      </c>
      <c r="H211" t="s">
        <v>47</v>
      </c>
      <c r="I211" t="s">
        <v>129</v>
      </c>
      <c r="J211" t="s">
        <v>130</v>
      </c>
      <c r="K211" t="s">
        <v>131</v>
      </c>
      <c r="L211" t="s">
        <v>782</v>
      </c>
      <c r="M211" t="s">
        <v>783</v>
      </c>
      <c r="N211">
        <v>2.0027777769999999</v>
      </c>
      <c r="O211">
        <v>0</v>
      </c>
      <c r="P211">
        <v>0</v>
      </c>
      <c r="Q211">
        <v>0</v>
      </c>
      <c r="R211">
        <v>0</v>
      </c>
      <c r="S211">
        <v>2</v>
      </c>
      <c r="T211">
        <v>51</v>
      </c>
      <c r="U211">
        <v>0</v>
      </c>
      <c r="V211">
        <v>0</v>
      </c>
      <c r="W211">
        <v>0</v>
      </c>
      <c r="X211">
        <v>0</v>
      </c>
      <c r="Y211">
        <v>4.0055560000000003</v>
      </c>
      <c r="Z211">
        <v>102.141667</v>
      </c>
    </row>
    <row r="212" spans="1:26" x14ac:dyDescent="0.25">
      <c r="A212">
        <v>1709802</v>
      </c>
      <c r="B212">
        <v>1</v>
      </c>
      <c r="C212" t="s">
        <v>76</v>
      </c>
      <c r="D212" t="s">
        <v>102</v>
      </c>
      <c r="E212" t="s">
        <v>134</v>
      </c>
      <c r="F212" t="s">
        <v>784</v>
      </c>
      <c r="G212" t="s">
        <v>136</v>
      </c>
      <c r="H212" t="s">
        <v>46</v>
      </c>
      <c r="I212" t="s">
        <v>129</v>
      </c>
      <c r="J212" t="s">
        <v>130</v>
      </c>
      <c r="K212" t="s">
        <v>131</v>
      </c>
      <c r="L212" t="s">
        <v>785</v>
      </c>
      <c r="M212" t="s">
        <v>786</v>
      </c>
      <c r="N212">
        <v>1.9613888880000001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1.961389</v>
      </c>
    </row>
    <row r="213" spans="1:26" x14ac:dyDescent="0.25">
      <c r="A213">
        <v>1709795</v>
      </c>
      <c r="B213">
        <v>1</v>
      </c>
      <c r="C213" t="s">
        <v>77</v>
      </c>
      <c r="D213" t="s">
        <v>108</v>
      </c>
      <c r="E213" t="s">
        <v>134</v>
      </c>
      <c r="F213" t="s">
        <v>787</v>
      </c>
      <c r="G213" t="s">
        <v>136</v>
      </c>
      <c r="H213" t="s">
        <v>46</v>
      </c>
      <c r="I213" t="s">
        <v>129</v>
      </c>
      <c r="J213" t="s">
        <v>130</v>
      </c>
      <c r="K213" t="s">
        <v>131</v>
      </c>
      <c r="L213" t="s">
        <v>788</v>
      </c>
      <c r="M213" t="s">
        <v>789</v>
      </c>
      <c r="N213">
        <v>1.3516666660000001</v>
      </c>
      <c r="O213">
        <v>0</v>
      </c>
      <c r="P213">
        <v>9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12.164999999999999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1709799</v>
      </c>
      <c r="B214">
        <v>1</v>
      </c>
      <c r="C214" t="s">
        <v>77</v>
      </c>
      <c r="D214" t="s">
        <v>109</v>
      </c>
      <c r="E214" t="s">
        <v>164</v>
      </c>
      <c r="F214" t="s">
        <v>790</v>
      </c>
      <c r="G214" t="s">
        <v>462</v>
      </c>
      <c r="H214" t="s">
        <v>46</v>
      </c>
      <c r="I214" t="s">
        <v>129</v>
      </c>
      <c r="J214" t="s">
        <v>130</v>
      </c>
      <c r="K214" t="s">
        <v>131</v>
      </c>
      <c r="L214" t="s">
        <v>791</v>
      </c>
      <c r="M214" t="s">
        <v>792</v>
      </c>
      <c r="N214">
        <v>0.57527777700000005</v>
      </c>
      <c r="O214">
        <v>0</v>
      </c>
      <c r="P214">
        <v>0</v>
      </c>
      <c r="Q214">
        <v>3</v>
      </c>
      <c r="R214">
        <v>50</v>
      </c>
      <c r="S214">
        <v>0</v>
      </c>
      <c r="T214">
        <v>0</v>
      </c>
      <c r="U214">
        <v>0</v>
      </c>
      <c r="V214">
        <v>0</v>
      </c>
      <c r="W214">
        <v>1.725833</v>
      </c>
      <c r="X214">
        <v>28.763888999999999</v>
      </c>
      <c r="Y214">
        <v>0</v>
      </c>
      <c r="Z214">
        <v>0</v>
      </c>
    </row>
    <row r="215" spans="1:26" x14ac:dyDescent="0.25">
      <c r="A215">
        <v>1709797</v>
      </c>
      <c r="B215">
        <v>1</v>
      </c>
      <c r="C215" t="s">
        <v>76</v>
      </c>
      <c r="D215" t="s">
        <v>79</v>
      </c>
      <c r="E215" t="s">
        <v>134</v>
      </c>
      <c r="F215" t="s">
        <v>793</v>
      </c>
      <c r="G215" t="s">
        <v>136</v>
      </c>
      <c r="H215" t="s">
        <v>46</v>
      </c>
      <c r="I215" t="s">
        <v>129</v>
      </c>
      <c r="J215" t="s">
        <v>130</v>
      </c>
      <c r="K215" t="s">
        <v>131</v>
      </c>
      <c r="L215" t="s">
        <v>794</v>
      </c>
      <c r="M215" t="s">
        <v>795</v>
      </c>
      <c r="N215">
        <v>1.4027777770000001</v>
      </c>
      <c r="O215">
        <v>1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1.4027780000000001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1709809</v>
      </c>
      <c r="B216">
        <v>1</v>
      </c>
      <c r="C216" t="s">
        <v>76</v>
      </c>
      <c r="D216" t="s">
        <v>91</v>
      </c>
      <c r="E216" t="s">
        <v>126</v>
      </c>
      <c r="F216" t="s">
        <v>796</v>
      </c>
      <c r="G216" t="s">
        <v>145</v>
      </c>
      <c r="H216" t="s">
        <v>47</v>
      </c>
      <c r="I216" t="s">
        <v>129</v>
      </c>
      <c r="J216" t="s">
        <v>130</v>
      </c>
      <c r="K216" t="s">
        <v>131</v>
      </c>
      <c r="L216" t="s">
        <v>797</v>
      </c>
      <c r="M216" t="s">
        <v>798</v>
      </c>
      <c r="N216">
        <v>1.4355555550000001</v>
      </c>
      <c r="O216">
        <v>13</v>
      </c>
      <c r="P216">
        <v>715</v>
      </c>
      <c r="Q216">
        <v>0</v>
      </c>
      <c r="R216">
        <v>0</v>
      </c>
      <c r="S216">
        <v>0</v>
      </c>
      <c r="T216">
        <v>0</v>
      </c>
      <c r="U216">
        <v>18.662222</v>
      </c>
      <c r="V216">
        <v>1026.4222219999999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1709812</v>
      </c>
      <c r="B217">
        <v>1</v>
      </c>
      <c r="C217" t="s">
        <v>77</v>
      </c>
      <c r="D217" t="s">
        <v>119</v>
      </c>
      <c r="E217" t="s">
        <v>134</v>
      </c>
      <c r="F217" t="s">
        <v>799</v>
      </c>
      <c r="G217" t="s">
        <v>155</v>
      </c>
      <c r="H217" t="s">
        <v>46</v>
      </c>
      <c r="I217" t="s">
        <v>129</v>
      </c>
      <c r="J217" t="s">
        <v>130</v>
      </c>
      <c r="K217" t="s">
        <v>131</v>
      </c>
      <c r="L217" t="s">
        <v>772</v>
      </c>
      <c r="M217" t="s">
        <v>800</v>
      </c>
      <c r="N217">
        <v>0.69222222200000005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0.692222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1709807</v>
      </c>
      <c r="B218">
        <v>1</v>
      </c>
      <c r="C218" t="s">
        <v>76</v>
      </c>
      <c r="D218" t="s">
        <v>96</v>
      </c>
      <c r="E218" t="s">
        <v>139</v>
      </c>
      <c r="F218" t="s">
        <v>801</v>
      </c>
      <c r="G218" t="s">
        <v>232</v>
      </c>
      <c r="H218" t="s">
        <v>46</v>
      </c>
      <c r="I218" t="s">
        <v>129</v>
      </c>
      <c r="J218" t="s">
        <v>130</v>
      </c>
      <c r="K218" t="s">
        <v>131</v>
      </c>
      <c r="L218" t="s">
        <v>802</v>
      </c>
      <c r="M218" t="s">
        <v>803</v>
      </c>
      <c r="N218">
        <v>0.633611111</v>
      </c>
      <c r="O218">
        <v>0</v>
      </c>
      <c r="P218">
        <v>141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89.339167000000003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1709818</v>
      </c>
      <c r="B219">
        <v>1</v>
      </c>
      <c r="C219" t="s">
        <v>76</v>
      </c>
      <c r="D219" t="s">
        <v>79</v>
      </c>
      <c r="E219" t="s">
        <v>212</v>
      </c>
      <c r="F219" t="s">
        <v>804</v>
      </c>
      <c r="G219" t="s">
        <v>176</v>
      </c>
      <c r="H219" t="s">
        <v>47</v>
      </c>
      <c r="I219" t="s">
        <v>129</v>
      </c>
      <c r="J219" t="s">
        <v>130</v>
      </c>
      <c r="K219" t="s">
        <v>131</v>
      </c>
      <c r="L219" t="s">
        <v>805</v>
      </c>
      <c r="M219" t="s">
        <v>806</v>
      </c>
      <c r="N219">
        <v>2.3475000000000001</v>
      </c>
      <c r="O219">
        <v>10</v>
      </c>
      <c r="P219">
        <v>642</v>
      </c>
      <c r="Q219">
        <v>0</v>
      </c>
      <c r="R219">
        <v>0</v>
      </c>
      <c r="S219">
        <v>0</v>
      </c>
      <c r="T219">
        <v>0</v>
      </c>
      <c r="U219">
        <v>23.475000000000001</v>
      </c>
      <c r="V219">
        <v>1507.095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1709816</v>
      </c>
      <c r="B220">
        <v>1</v>
      </c>
      <c r="C220" t="s">
        <v>77</v>
      </c>
      <c r="D220" t="s">
        <v>124</v>
      </c>
      <c r="E220" t="s">
        <v>134</v>
      </c>
      <c r="F220" t="s">
        <v>807</v>
      </c>
      <c r="G220" t="s">
        <v>209</v>
      </c>
      <c r="H220" t="s">
        <v>46</v>
      </c>
      <c r="I220" t="s">
        <v>129</v>
      </c>
      <c r="J220" t="s">
        <v>130</v>
      </c>
      <c r="K220" t="s">
        <v>131</v>
      </c>
      <c r="L220" t="s">
        <v>808</v>
      </c>
      <c r="M220" t="s">
        <v>809</v>
      </c>
      <c r="N220">
        <v>5.8511111109999998</v>
      </c>
      <c r="O220">
        <v>0</v>
      </c>
      <c r="P220">
        <v>2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11.702222000000001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1709823</v>
      </c>
      <c r="B221">
        <v>1</v>
      </c>
      <c r="C221" t="s">
        <v>76</v>
      </c>
      <c r="D221" t="s">
        <v>80</v>
      </c>
      <c r="E221" t="s">
        <v>139</v>
      </c>
      <c r="F221" t="s">
        <v>810</v>
      </c>
      <c r="G221" t="s">
        <v>462</v>
      </c>
      <c r="H221" t="s">
        <v>46</v>
      </c>
      <c r="I221" t="s">
        <v>129</v>
      </c>
      <c r="J221" t="s">
        <v>130</v>
      </c>
      <c r="K221" t="s">
        <v>131</v>
      </c>
      <c r="L221" t="s">
        <v>811</v>
      </c>
      <c r="M221" t="s">
        <v>812</v>
      </c>
      <c r="N221">
        <v>0.39638888799999999</v>
      </c>
      <c r="O221">
        <v>0</v>
      </c>
      <c r="P221">
        <v>2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0.79277799999999998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1709822</v>
      </c>
      <c r="B222">
        <v>1</v>
      </c>
      <c r="C222" t="s">
        <v>76</v>
      </c>
      <c r="D222" t="s">
        <v>86</v>
      </c>
      <c r="E222" t="s">
        <v>134</v>
      </c>
      <c r="F222" t="s">
        <v>813</v>
      </c>
      <c r="G222" t="s">
        <v>155</v>
      </c>
      <c r="H222" t="s">
        <v>46</v>
      </c>
      <c r="I222" t="s">
        <v>129</v>
      </c>
      <c r="J222" t="s">
        <v>130</v>
      </c>
      <c r="K222" t="s">
        <v>131</v>
      </c>
      <c r="L222" t="s">
        <v>814</v>
      </c>
      <c r="M222" t="s">
        <v>815</v>
      </c>
      <c r="N222">
        <v>2.3652777770000002</v>
      </c>
      <c r="O222">
        <v>0</v>
      </c>
      <c r="P222">
        <v>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7.0958329999999998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1709820</v>
      </c>
      <c r="B223">
        <v>1</v>
      </c>
      <c r="C223" t="s">
        <v>77</v>
      </c>
      <c r="D223" t="s">
        <v>114</v>
      </c>
      <c r="E223" t="s">
        <v>126</v>
      </c>
      <c r="F223" t="s">
        <v>816</v>
      </c>
      <c r="G223" t="s">
        <v>176</v>
      </c>
      <c r="H223" t="s">
        <v>47</v>
      </c>
      <c r="I223" t="s">
        <v>151</v>
      </c>
      <c r="J223" t="s">
        <v>130</v>
      </c>
      <c r="K223" t="s">
        <v>131</v>
      </c>
      <c r="L223" t="s">
        <v>817</v>
      </c>
      <c r="M223" t="s">
        <v>818</v>
      </c>
      <c r="N223">
        <v>5.5555550000000002E-3</v>
      </c>
      <c r="O223">
        <v>0</v>
      </c>
      <c r="P223">
        <v>0</v>
      </c>
      <c r="Q223">
        <v>0</v>
      </c>
      <c r="R223">
        <v>0</v>
      </c>
      <c r="S223">
        <v>69</v>
      </c>
      <c r="T223">
        <v>208</v>
      </c>
      <c r="U223">
        <v>0</v>
      </c>
      <c r="V223">
        <v>0</v>
      </c>
      <c r="W223">
        <v>0</v>
      </c>
      <c r="X223">
        <v>0</v>
      </c>
      <c r="Y223">
        <v>0.38333299999999998</v>
      </c>
      <c r="Z223">
        <v>1.1555550000000001</v>
      </c>
    </row>
    <row r="224" spans="1:26" x14ac:dyDescent="0.25">
      <c r="A224">
        <v>1709827</v>
      </c>
      <c r="B224">
        <v>1</v>
      </c>
      <c r="C224" t="s">
        <v>76</v>
      </c>
      <c r="D224" t="s">
        <v>103</v>
      </c>
      <c r="E224" t="s">
        <v>134</v>
      </c>
      <c r="F224" t="s">
        <v>819</v>
      </c>
      <c r="G224" t="s">
        <v>209</v>
      </c>
      <c r="H224" t="s">
        <v>46</v>
      </c>
      <c r="I224" t="s">
        <v>129</v>
      </c>
      <c r="J224" t="s">
        <v>130</v>
      </c>
      <c r="K224" t="s">
        <v>131</v>
      </c>
      <c r="L224" t="s">
        <v>820</v>
      </c>
      <c r="M224" t="s">
        <v>821</v>
      </c>
      <c r="N224">
        <v>5.5294444440000001</v>
      </c>
      <c r="O224">
        <v>0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5.5294439999999998</v>
      </c>
      <c r="Y224">
        <v>0</v>
      </c>
      <c r="Z224">
        <v>0</v>
      </c>
    </row>
    <row r="225" spans="1:26" x14ac:dyDescent="0.25">
      <c r="A225">
        <v>1709828</v>
      </c>
      <c r="B225">
        <v>1</v>
      </c>
      <c r="C225" t="s">
        <v>76</v>
      </c>
      <c r="D225" t="s">
        <v>95</v>
      </c>
      <c r="E225" t="s">
        <v>139</v>
      </c>
      <c r="F225" t="s">
        <v>822</v>
      </c>
      <c r="G225" t="s">
        <v>269</v>
      </c>
      <c r="H225" t="s">
        <v>46</v>
      </c>
      <c r="I225" t="s">
        <v>129</v>
      </c>
      <c r="J225" t="s">
        <v>130</v>
      </c>
      <c r="K225" t="s">
        <v>131</v>
      </c>
      <c r="L225" t="s">
        <v>823</v>
      </c>
      <c r="M225" t="s">
        <v>824</v>
      </c>
      <c r="N225">
        <v>0.96083333299999996</v>
      </c>
      <c r="O225">
        <v>0</v>
      </c>
      <c r="P225">
        <v>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7.6866669999999999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1709829</v>
      </c>
      <c r="B226">
        <v>1</v>
      </c>
      <c r="C226" t="s">
        <v>76</v>
      </c>
      <c r="D226" t="s">
        <v>104</v>
      </c>
      <c r="E226" t="s">
        <v>134</v>
      </c>
      <c r="F226" t="s">
        <v>825</v>
      </c>
      <c r="G226" t="s">
        <v>136</v>
      </c>
      <c r="H226" t="s">
        <v>46</v>
      </c>
      <c r="I226" t="s">
        <v>129</v>
      </c>
      <c r="J226" t="s">
        <v>130</v>
      </c>
      <c r="K226" t="s">
        <v>131</v>
      </c>
      <c r="L226" t="s">
        <v>826</v>
      </c>
      <c r="M226" t="s">
        <v>827</v>
      </c>
      <c r="N226">
        <v>0.83527777700000005</v>
      </c>
      <c r="O226">
        <v>0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0.83527799999999996</v>
      </c>
      <c r="Y226">
        <v>0</v>
      </c>
      <c r="Z226">
        <v>0</v>
      </c>
    </row>
    <row r="227" spans="1:26" x14ac:dyDescent="0.25">
      <c r="A227">
        <v>1709832</v>
      </c>
      <c r="B227">
        <v>1</v>
      </c>
      <c r="C227" t="s">
        <v>77</v>
      </c>
      <c r="D227" t="s">
        <v>110</v>
      </c>
      <c r="E227" t="s">
        <v>139</v>
      </c>
      <c r="F227" t="s">
        <v>828</v>
      </c>
      <c r="G227" t="s">
        <v>141</v>
      </c>
      <c r="H227" t="s">
        <v>46</v>
      </c>
      <c r="I227" t="s">
        <v>129</v>
      </c>
      <c r="J227" t="s">
        <v>130</v>
      </c>
      <c r="K227" t="s">
        <v>131</v>
      </c>
      <c r="L227" t="s">
        <v>829</v>
      </c>
      <c r="M227" t="s">
        <v>830</v>
      </c>
      <c r="N227">
        <v>1.9680555550000001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17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33.456944</v>
      </c>
    </row>
    <row r="228" spans="1:26" x14ac:dyDescent="0.25">
      <c r="A228">
        <v>1709837</v>
      </c>
      <c r="B228">
        <v>1</v>
      </c>
      <c r="C228" t="s">
        <v>76</v>
      </c>
      <c r="D228" t="s">
        <v>92</v>
      </c>
      <c r="E228" t="s">
        <v>139</v>
      </c>
      <c r="F228" t="s">
        <v>831</v>
      </c>
      <c r="G228" t="s">
        <v>141</v>
      </c>
      <c r="H228" t="s">
        <v>46</v>
      </c>
      <c r="I228" t="s">
        <v>129</v>
      </c>
      <c r="J228" t="s">
        <v>130</v>
      </c>
      <c r="K228" t="s">
        <v>131</v>
      </c>
      <c r="L228" t="s">
        <v>832</v>
      </c>
      <c r="M228" t="s">
        <v>833</v>
      </c>
      <c r="N228">
        <v>3.7749999999999999</v>
      </c>
      <c r="O228">
        <v>0</v>
      </c>
      <c r="P228">
        <v>0</v>
      </c>
      <c r="Q228">
        <v>0</v>
      </c>
      <c r="R228">
        <v>41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154.77500000000001</v>
      </c>
      <c r="Y228">
        <v>0</v>
      </c>
      <c r="Z228">
        <v>0</v>
      </c>
    </row>
    <row r="229" spans="1:26" x14ac:dyDescent="0.25">
      <c r="A229">
        <v>1709830</v>
      </c>
      <c r="B229">
        <v>1</v>
      </c>
      <c r="C229" t="s">
        <v>76</v>
      </c>
      <c r="D229" t="s">
        <v>91</v>
      </c>
      <c r="E229" t="s">
        <v>212</v>
      </c>
      <c r="F229" t="s">
        <v>834</v>
      </c>
      <c r="G229" t="s">
        <v>176</v>
      </c>
      <c r="H229" t="s">
        <v>47</v>
      </c>
      <c r="I229" t="s">
        <v>151</v>
      </c>
      <c r="J229" t="s">
        <v>130</v>
      </c>
      <c r="K229" t="s">
        <v>131</v>
      </c>
      <c r="L229" t="s">
        <v>835</v>
      </c>
      <c r="M229" t="s">
        <v>836</v>
      </c>
      <c r="N229">
        <v>4.4444444E-2</v>
      </c>
      <c r="O229">
        <v>13</v>
      </c>
      <c r="P229">
        <v>715</v>
      </c>
      <c r="Q229">
        <v>0</v>
      </c>
      <c r="R229">
        <v>0</v>
      </c>
      <c r="S229">
        <v>0</v>
      </c>
      <c r="T229">
        <v>0</v>
      </c>
      <c r="U229">
        <v>0.57777800000000001</v>
      </c>
      <c r="V229">
        <v>31.777777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1709831</v>
      </c>
      <c r="B230">
        <v>1</v>
      </c>
      <c r="C230" t="s">
        <v>76</v>
      </c>
      <c r="D230" t="s">
        <v>93</v>
      </c>
      <c r="E230" t="s">
        <v>139</v>
      </c>
      <c r="F230" t="s">
        <v>837</v>
      </c>
      <c r="G230" t="s">
        <v>141</v>
      </c>
      <c r="H230" t="s">
        <v>46</v>
      </c>
      <c r="I230" t="s">
        <v>129</v>
      </c>
      <c r="J230" t="s">
        <v>130</v>
      </c>
      <c r="K230" t="s">
        <v>131</v>
      </c>
      <c r="L230" t="s">
        <v>838</v>
      </c>
      <c r="M230" t="s">
        <v>839</v>
      </c>
      <c r="N230">
        <v>0.260833333</v>
      </c>
      <c r="O230">
        <v>0</v>
      </c>
      <c r="P230">
        <v>26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6.7816669999999997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1709836</v>
      </c>
      <c r="B231">
        <v>1</v>
      </c>
      <c r="C231" t="s">
        <v>76</v>
      </c>
      <c r="D231" t="s">
        <v>106</v>
      </c>
      <c r="E231" t="s">
        <v>134</v>
      </c>
      <c r="F231" t="s">
        <v>840</v>
      </c>
      <c r="G231" t="s">
        <v>136</v>
      </c>
      <c r="H231" t="s">
        <v>46</v>
      </c>
      <c r="I231" t="s">
        <v>129</v>
      </c>
      <c r="J231" t="s">
        <v>130</v>
      </c>
      <c r="K231" t="s">
        <v>131</v>
      </c>
      <c r="L231" t="s">
        <v>841</v>
      </c>
      <c r="M231" t="s">
        <v>842</v>
      </c>
      <c r="N231">
        <v>2.542777777</v>
      </c>
      <c r="O231">
        <v>0</v>
      </c>
      <c r="P231">
        <v>3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7.6283329999999996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1709834</v>
      </c>
      <c r="B232">
        <v>1</v>
      </c>
      <c r="C232" t="s">
        <v>77</v>
      </c>
      <c r="D232" t="s">
        <v>109</v>
      </c>
      <c r="E232" t="s">
        <v>134</v>
      </c>
      <c r="F232" t="s">
        <v>843</v>
      </c>
      <c r="G232" t="s">
        <v>136</v>
      </c>
      <c r="H232" t="s">
        <v>46</v>
      </c>
      <c r="I232" t="s">
        <v>129</v>
      </c>
      <c r="J232" t="s">
        <v>130</v>
      </c>
      <c r="K232" t="s">
        <v>131</v>
      </c>
      <c r="L232" t="s">
        <v>844</v>
      </c>
      <c r="M232" t="s">
        <v>845</v>
      </c>
      <c r="N232">
        <v>0.96111111100000002</v>
      </c>
      <c r="O232">
        <v>0</v>
      </c>
      <c r="P232">
        <v>1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0.96111100000000005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1709838</v>
      </c>
      <c r="B233">
        <v>1</v>
      </c>
      <c r="C233" t="s">
        <v>76</v>
      </c>
      <c r="D233" t="s">
        <v>81</v>
      </c>
      <c r="E233" t="s">
        <v>134</v>
      </c>
      <c r="F233" t="s">
        <v>846</v>
      </c>
      <c r="G233" t="s">
        <v>136</v>
      </c>
      <c r="H233" t="s">
        <v>46</v>
      </c>
      <c r="I233" t="s">
        <v>129</v>
      </c>
      <c r="J233" t="s">
        <v>130</v>
      </c>
      <c r="K233" t="s">
        <v>131</v>
      </c>
      <c r="L233" t="s">
        <v>847</v>
      </c>
      <c r="M233" t="s">
        <v>848</v>
      </c>
      <c r="N233">
        <v>1.098055555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1.0980559999999999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1709839</v>
      </c>
      <c r="B234">
        <v>1</v>
      </c>
      <c r="C234" t="s">
        <v>76</v>
      </c>
      <c r="D234" t="s">
        <v>92</v>
      </c>
      <c r="E234" t="s">
        <v>139</v>
      </c>
      <c r="F234" t="s">
        <v>849</v>
      </c>
      <c r="G234" t="s">
        <v>269</v>
      </c>
      <c r="H234" t="s">
        <v>46</v>
      </c>
      <c r="I234" t="s">
        <v>129</v>
      </c>
      <c r="J234" t="s">
        <v>130</v>
      </c>
      <c r="K234" t="s">
        <v>131</v>
      </c>
      <c r="L234" t="s">
        <v>850</v>
      </c>
      <c r="M234" t="s">
        <v>851</v>
      </c>
      <c r="N234">
        <v>4.8186111110000001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93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448.130833</v>
      </c>
    </row>
    <row r="235" spans="1:26" x14ac:dyDescent="0.25">
      <c r="A235">
        <v>1709840</v>
      </c>
      <c r="B235">
        <v>1</v>
      </c>
      <c r="C235" t="s">
        <v>77</v>
      </c>
      <c r="D235" t="s">
        <v>124</v>
      </c>
      <c r="E235" t="s">
        <v>134</v>
      </c>
      <c r="F235" t="s">
        <v>852</v>
      </c>
      <c r="G235" t="s">
        <v>136</v>
      </c>
      <c r="H235" t="s">
        <v>46</v>
      </c>
      <c r="I235" t="s">
        <v>129</v>
      </c>
      <c r="J235" t="s">
        <v>130</v>
      </c>
      <c r="K235" t="s">
        <v>131</v>
      </c>
      <c r="L235" t="s">
        <v>853</v>
      </c>
      <c r="M235" t="s">
        <v>854</v>
      </c>
      <c r="N235">
        <v>1.834166666</v>
      </c>
      <c r="O235">
        <v>0</v>
      </c>
      <c r="P235">
        <v>2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3.6683330000000001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1709841</v>
      </c>
      <c r="B236">
        <v>1</v>
      </c>
      <c r="C236" t="s">
        <v>76</v>
      </c>
      <c r="D236" t="s">
        <v>99</v>
      </c>
      <c r="E236" t="s">
        <v>134</v>
      </c>
      <c r="F236" t="s">
        <v>855</v>
      </c>
      <c r="G236" t="s">
        <v>136</v>
      </c>
      <c r="H236" t="s">
        <v>46</v>
      </c>
      <c r="I236" t="s">
        <v>129</v>
      </c>
      <c r="J236" t="s">
        <v>130</v>
      </c>
      <c r="K236" t="s">
        <v>131</v>
      </c>
      <c r="L236" t="s">
        <v>856</v>
      </c>
      <c r="M236" t="s">
        <v>857</v>
      </c>
      <c r="N236">
        <v>2.4383333330000001</v>
      </c>
      <c r="O236">
        <v>0</v>
      </c>
      <c r="P236">
        <v>10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24.383333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1709847</v>
      </c>
      <c r="B237">
        <v>1</v>
      </c>
      <c r="C237" t="s">
        <v>77</v>
      </c>
      <c r="D237" t="s">
        <v>119</v>
      </c>
      <c r="E237" t="s">
        <v>212</v>
      </c>
      <c r="F237" t="s">
        <v>858</v>
      </c>
      <c r="G237" t="s">
        <v>176</v>
      </c>
      <c r="H237" t="s">
        <v>47</v>
      </c>
      <c r="I237" t="s">
        <v>129</v>
      </c>
      <c r="J237" t="s">
        <v>130</v>
      </c>
      <c r="K237" t="s">
        <v>131</v>
      </c>
      <c r="L237" t="s">
        <v>859</v>
      </c>
      <c r="M237" t="s">
        <v>860</v>
      </c>
      <c r="N237">
        <v>1.1599999999999999</v>
      </c>
      <c r="O237">
        <v>5</v>
      </c>
      <c r="P237">
        <v>837</v>
      </c>
      <c r="Q237">
        <v>0</v>
      </c>
      <c r="R237">
        <v>0</v>
      </c>
      <c r="S237">
        <v>0</v>
      </c>
      <c r="T237">
        <v>0</v>
      </c>
      <c r="U237">
        <v>5.8</v>
      </c>
      <c r="V237">
        <v>970.92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1709844</v>
      </c>
      <c r="B238">
        <v>1</v>
      </c>
      <c r="C238" t="s">
        <v>76</v>
      </c>
      <c r="D238" t="s">
        <v>78</v>
      </c>
      <c r="E238" t="s">
        <v>139</v>
      </c>
      <c r="F238" t="s">
        <v>861</v>
      </c>
      <c r="G238" t="s">
        <v>141</v>
      </c>
      <c r="H238" t="s">
        <v>46</v>
      </c>
      <c r="I238" t="s">
        <v>129</v>
      </c>
      <c r="J238" t="s">
        <v>130</v>
      </c>
      <c r="K238" t="s">
        <v>131</v>
      </c>
      <c r="L238" t="s">
        <v>862</v>
      </c>
      <c r="M238" t="s">
        <v>863</v>
      </c>
      <c r="N238">
        <v>1.0277777770000001</v>
      </c>
      <c r="O238">
        <v>0</v>
      </c>
      <c r="P238">
        <v>70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71.944444000000004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1709849</v>
      </c>
      <c r="B239">
        <v>1</v>
      </c>
      <c r="C239" t="s">
        <v>77</v>
      </c>
      <c r="D239" t="s">
        <v>124</v>
      </c>
      <c r="E239" t="s">
        <v>134</v>
      </c>
      <c r="F239" t="s">
        <v>864</v>
      </c>
      <c r="G239" t="s">
        <v>136</v>
      </c>
      <c r="H239" t="s">
        <v>46</v>
      </c>
      <c r="I239" t="s">
        <v>129</v>
      </c>
      <c r="J239" t="s">
        <v>130</v>
      </c>
      <c r="K239" t="s">
        <v>131</v>
      </c>
      <c r="L239" t="s">
        <v>865</v>
      </c>
      <c r="M239" t="s">
        <v>866</v>
      </c>
      <c r="N239">
        <v>3.0625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3.0625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1709853</v>
      </c>
      <c r="B240">
        <v>1</v>
      </c>
      <c r="C240" t="s">
        <v>77</v>
      </c>
      <c r="D240" t="s">
        <v>111</v>
      </c>
      <c r="E240" t="s">
        <v>139</v>
      </c>
      <c r="F240" t="s">
        <v>867</v>
      </c>
      <c r="G240" t="s">
        <v>141</v>
      </c>
      <c r="H240" t="s">
        <v>46</v>
      </c>
      <c r="I240" t="s">
        <v>129</v>
      </c>
      <c r="J240" t="s">
        <v>130</v>
      </c>
      <c r="K240" t="s">
        <v>131</v>
      </c>
      <c r="L240" t="s">
        <v>868</v>
      </c>
      <c r="M240" t="s">
        <v>869</v>
      </c>
      <c r="N240">
        <v>1.3119444440000001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2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2.6238890000000001</v>
      </c>
    </row>
    <row r="241" spans="1:26" x14ac:dyDescent="0.25">
      <c r="A241">
        <v>1709855</v>
      </c>
      <c r="B241">
        <v>1</v>
      </c>
      <c r="C241" t="s">
        <v>77</v>
      </c>
      <c r="D241" t="s">
        <v>109</v>
      </c>
      <c r="E241" t="s">
        <v>134</v>
      </c>
      <c r="F241" t="s">
        <v>870</v>
      </c>
      <c r="G241" t="s">
        <v>155</v>
      </c>
      <c r="H241" t="s">
        <v>46</v>
      </c>
      <c r="I241" t="s">
        <v>129</v>
      </c>
      <c r="J241" t="s">
        <v>130</v>
      </c>
      <c r="K241" t="s">
        <v>131</v>
      </c>
      <c r="L241" t="s">
        <v>871</v>
      </c>
      <c r="M241" t="s">
        <v>872</v>
      </c>
      <c r="N241">
        <v>1.136111111</v>
      </c>
      <c r="O241">
        <v>0</v>
      </c>
      <c r="P241">
        <v>12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13.633333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1709856</v>
      </c>
      <c r="B242">
        <v>1</v>
      </c>
      <c r="C242" t="s">
        <v>76</v>
      </c>
      <c r="D242" t="s">
        <v>89</v>
      </c>
      <c r="E242" t="s">
        <v>134</v>
      </c>
      <c r="F242" t="s">
        <v>873</v>
      </c>
      <c r="G242" t="s">
        <v>136</v>
      </c>
      <c r="H242" t="s">
        <v>46</v>
      </c>
      <c r="I242" t="s">
        <v>129</v>
      </c>
      <c r="J242" t="s">
        <v>130</v>
      </c>
      <c r="K242" t="s">
        <v>131</v>
      </c>
      <c r="L242" t="s">
        <v>874</v>
      </c>
      <c r="M242" t="s">
        <v>875</v>
      </c>
      <c r="N242">
        <v>4.2497222219999999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4.2497220000000002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1709861</v>
      </c>
      <c r="B243">
        <v>1</v>
      </c>
      <c r="C243" t="s">
        <v>77</v>
      </c>
      <c r="D243" t="s">
        <v>124</v>
      </c>
      <c r="E243" t="s">
        <v>139</v>
      </c>
      <c r="F243" t="s">
        <v>876</v>
      </c>
      <c r="G243" t="s">
        <v>182</v>
      </c>
      <c r="H243" t="s">
        <v>46</v>
      </c>
      <c r="I243" t="s">
        <v>129</v>
      </c>
      <c r="J243" t="s">
        <v>130</v>
      </c>
      <c r="K243" t="s">
        <v>131</v>
      </c>
      <c r="L243" t="s">
        <v>877</v>
      </c>
      <c r="M243" t="s">
        <v>878</v>
      </c>
      <c r="N243">
        <v>4.8822222220000002</v>
      </c>
      <c r="O243">
        <v>0</v>
      </c>
      <c r="P243">
        <v>293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1430.491111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1709872</v>
      </c>
      <c r="B244">
        <v>1</v>
      </c>
      <c r="C244" t="s">
        <v>76</v>
      </c>
      <c r="D244" t="s">
        <v>93</v>
      </c>
      <c r="E244" t="s">
        <v>134</v>
      </c>
      <c r="F244" t="s">
        <v>879</v>
      </c>
      <c r="G244" t="s">
        <v>136</v>
      </c>
      <c r="H244" t="s">
        <v>46</v>
      </c>
      <c r="I244" t="s">
        <v>129</v>
      </c>
      <c r="J244" t="s">
        <v>130</v>
      </c>
      <c r="K244" t="s">
        <v>131</v>
      </c>
      <c r="L244" t="s">
        <v>880</v>
      </c>
      <c r="M244" t="s">
        <v>881</v>
      </c>
      <c r="N244">
        <v>1.7947222220000001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1.7947219999999999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1709866</v>
      </c>
      <c r="B245">
        <v>1</v>
      </c>
      <c r="C245" t="s">
        <v>76</v>
      </c>
      <c r="D245" t="s">
        <v>93</v>
      </c>
      <c r="E245" t="s">
        <v>134</v>
      </c>
      <c r="F245" t="s">
        <v>882</v>
      </c>
      <c r="G245" t="s">
        <v>136</v>
      </c>
      <c r="H245" t="s">
        <v>46</v>
      </c>
      <c r="I245" t="s">
        <v>129</v>
      </c>
      <c r="J245" t="s">
        <v>130</v>
      </c>
      <c r="K245" t="s">
        <v>131</v>
      </c>
      <c r="L245" t="s">
        <v>883</v>
      </c>
      <c r="M245" t="s">
        <v>884</v>
      </c>
      <c r="N245">
        <v>3.443888888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3.443889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1709867</v>
      </c>
      <c r="B246">
        <v>1</v>
      </c>
      <c r="C246" t="s">
        <v>77</v>
      </c>
      <c r="D246" t="s">
        <v>124</v>
      </c>
      <c r="E246" t="s">
        <v>164</v>
      </c>
      <c r="F246" t="s">
        <v>885</v>
      </c>
      <c r="G246" t="s">
        <v>256</v>
      </c>
      <c r="H246" t="s">
        <v>46</v>
      </c>
      <c r="I246" t="s">
        <v>129</v>
      </c>
      <c r="J246" t="s">
        <v>130</v>
      </c>
      <c r="K246" t="s">
        <v>131</v>
      </c>
      <c r="L246" t="s">
        <v>886</v>
      </c>
      <c r="M246" t="s">
        <v>887</v>
      </c>
      <c r="N246">
        <v>1.621111111</v>
      </c>
      <c r="O246">
        <v>1</v>
      </c>
      <c r="P246">
        <v>69</v>
      </c>
      <c r="Q246">
        <v>0</v>
      </c>
      <c r="R246">
        <v>0</v>
      </c>
      <c r="S246">
        <v>0</v>
      </c>
      <c r="T246">
        <v>0</v>
      </c>
      <c r="U246">
        <v>1.621111</v>
      </c>
      <c r="V246">
        <v>111.856667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1709869</v>
      </c>
      <c r="B247">
        <v>1</v>
      </c>
      <c r="C247" t="s">
        <v>76</v>
      </c>
      <c r="D247" t="s">
        <v>94</v>
      </c>
      <c r="E247" t="s">
        <v>134</v>
      </c>
      <c r="F247" t="s">
        <v>888</v>
      </c>
      <c r="G247" t="s">
        <v>136</v>
      </c>
      <c r="H247" t="s">
        <v>46</v>
      </c>
      <c r="I247" t="s">
        <v>129</v>
      </c>
      <c r="J247" t="s">
        <v>130</v>
      </c>
      <c r="K247" t="s">
        <v>131</v>
      </c>
      <c r="L247" t="s">
        <v>889</v>
      </c>
      <c r="M247" t="s">
        <v>890</v>
      </c>
      <c r="N247">
        <v>2.4069444440000001</v>
      </c>
      <c r="O247">
        <v>0</v>
      </c>
      <c r="P247">
        <v>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2.4069440000000002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1709871</v>
      </c>
      <c r="B248">
        <v>1</v>
      </c>
      <c r="C248" t="s">
        <v>76</v>
      </c>
      <c r="D248" t="s">
        <v>93</v>
      </c>
      <c r="E248" t="s">
        <v>164</v>
      </c>
      <c r="F248" t="s">
        <v>891</v>
      </c>
      <c r="G248" t="s">
        <v>186</v>
      </c>
      <c r="H248" t="s">
        <v>46</v>
      </c>
      <c r="I248" t="s">
        <v>129</v>
      </c>
      <c r="J248" t="s">
        <v>130</v>
      </c>
      <c r="K248" t="s">
        <v>131</v>
      </c>
      <c r="L248" t="s">
        <v>892</v>
      </c>
      <c r="M248" t="s">
        <v>893</v>
      </c>
      <c r="N248">
        <v>1.5366666659999999</v>
      </c>
      <c r="O248">
        <v>2</v>
      </c>
      <c r="P248">
        <v>132</v>
      </c>
      <c r="Q248">
        <v>0</v>
      </c>
      <c r="R248">
        <v>0</v>
      </c>
      <c r="S248">
        <v>0</v>
      </c>
      <c r="T248">
        <v>0</v>
      </c>
      <c r="U248">
        <v>3.0733329999999999</v>
      </c>
      <c r="V248">
        <v>202.84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1709878</v>
      </c>
      <c r="B249">
        <v>1</v>
      </c>
      <c r="C249" t="s">
        <v>76</v>
      </c>
      <c r="D249" t="s">
        <v>78</v>
      </c>
      <c r="E249" t="s">
        <v>134</v>
      </c>
      <c r="F249" t="s">
        <v>894</v>
      </c>
      <c r="G249" t="s">
        <v>136</v>
      </c>
      <c r="H249" t="s">
        <v>46</v>
      </c>
      <c r="I249" t="s">
        <v>129</v>
      </c>
      <c r="J249" t="s">
        <v>130</v>
      </c>
      <c r="K249" t="s">
        <v>131</v>
      </c>
      <c r="L249" t="s">
        <v>895</v>
      </c>
      <c r="M249" t="s">
        <v>896</v>
      </c>
      <c r="N249">
        <v>2.8966666659999998</v>
      </c>
      <c r="O249">
        <v>0</v>
      </c>
      <c r="P249">
        <v>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2.8966669999999999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1709879</v>
      </c>
      <c r="B250">
        <v>1</v>
      </c>
      <c r="C250" t="s">
        <v>77</v>
      </c>
      <c r="D250" t="s">
        <v>116</v>
      </c>
      <c r="E250" t="s">
        <v>139</v>
      </c>
      <c r="F250" t="s">
        <v>897</v>
      </c>
      <c r="G250" t="s">
        <v>141</v>
      </c>
      <c r="H250" t="s">
        <v>46</v>
      </c>
      <c r="I250" t="s">
        <v>129</v>
      </c>
      <c r="J250" t="s">
        <v>130</v>
      </c>
      <c r="K250" t="s">
        <v>131</v>
      </c>
      <c r="L250" t="s">
        <v>898</v>
      </c>
      <c r="M250" t="s">
        <v>899</v>
      </c>
      <c r="N250">
        <v>1.9769444439999999</v>
      </c>
      <c r="O250">
        <v>0</v>
      </c>
      <c r="P250">
        <v>66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130.47833299999999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1709880</v>
      </c>
      <c r="B251">
        <v>1</v>
      </c>
      <c r="C251" t="s">
        <v>76</v>
      </c>
      <c r="D251" t="s">
        <v>96</v>
      </c>
      <c r="E251" t="s">
        <v>158</v>
      </c>
      <c r="F251" t="s">
        <v>900</v>
      </c>
      <c r="G251" t="s">
        <v>150</v>
      </c>
      <c r="H251" t="s">
        <v>47</v>
      </c>
      <c r="I251" t="s">
        <v>129</v>
      </c>
      <c r="J251" t="s">
        <v>130</v>
      </c>
      <c r="K251" t="s">
        <v>131</v>
      </c>
      <c r="L251" t="s">
        <v>901</v>
      </c>
      <c r="M251" t="s">
        <v>902</v>
      </c>
      <c r="N251">
        <v>0.181388888</v>
      </c>
      <c r="O251">
        <v>46</v>
      </c>
      <c r="P251">
        <v>1140</v>
      </c>
      <c r="Q251">
        <v>0</v>
      </c>
      <c r="R251">
        <v>0</v>
      </c>
      <c r="S251">
        <v>0</v>
      </c>
      <c r="T251">
        <v>0</v>
      </c>
      <c r="U251">
        <v>8.3438890000000008</v>
      </c>
      <c r="V251">
        <v>206.783332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1709882</v>
      </c>
      <c r="B252">
        <v>1</v>
      </c>
      <c r="C252" t="s">
        <v>77</v>
      </c>
      <c r="D252" t="s">
        <v>116</v>
      </c>
      <c r="E252" t="s">
        <v>134</v>
      </c>
      <c r="F252" t="s">
        <v>903</v>
      </c>
      <c r="G252" t="s">
        <v>136</v>
      </c>
      <c r="H252" t="s">
        <v>46</v>
      </c>
      <c r="I252" t="s">
        <v>129</v>
      </c>
      <c r="J252" t="s">
        <v>130</v>
      </c>
      <c r="K252" t="s">
        <v>131</v>
      </c>
      <c r="L252" t="s">
        <v>904</v>
      </c>
      <c r="M252" t="s">
        <v>905</v>
      </c>
      <c r="N252">
        <v>1.901944444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1.9019440000000001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1709886</v>
      </c>
      <c r="B253">
        <v>1</v>
      </c>
      <c r="C253" t="s">
        <v>76</v>
      </c>
      <c r="D253" t="s">
        <v>84</v>
      </c>
      <c r="E253" t="s">
        <v>191</v>
      </c>
      <c r="F253" t="s">
        <v>906</v>
      </c>
      <c r="G253" t="s">
        <v>907</v>
      </c>
      <c r="H253" t="s">
        <v>46</v>
      </c>
      <c r="I253" t="s">
        <v>129</v>
      </c>
      <c r="J253" t="s">
        <v>130</v>
      </c>
      <c r="K253" t="s">
        <v>131</v>
      </c>
      <c r="L253" t="s">
        <v>908</v>
      </c>
      <c r="M253" t="s">
        <v>909</v>
      </c>
      <c r="N253">
        <v>0.57805555500000005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0.57805600000000001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1709889</v>
      </c>
      <c r="B254">
        <v>1</v>
      </c>
      <c r="C254" t="s">
        <v>76</v>
      </c>
      <c r="D254" t="s">
        <v>84</v>
      </c>
      <c r="E254" t="s">
        <v>126</v>
      </c>
      <c r="F254" t="s">
        <v>910</v>
      </c>
      <c r="G254" t="s">
        <v>176</v>
      </c>
      <c r="H254" t="s">
        <v>47</v>
      </c>
      <c r="I254" t="s">
        <v>129</v>
      </c>
      <c r="J254" t="s">
        <v>130</v>
      </c>
      <c r="K254" t="s">
        <v>131</v>
      </c>
      <c r="L254" t="s">
        <v>911</v>
      </c>
      <c r="M254" t="s">
        <v>912</v>
      </c>
      <c r="N254">
        <v>1.4058333329999999</v>
      </c>
      <c r="O254">
        <v>25</v>
      </c>
      <c r="P254">
        <v>607</v>
      </c>
      <c r="Q254">
        <v>0</v>
      </c>
      <c r="R254">
        <v>0</v>
      </c>
      <c r="S254">
        <v>0</v>
      </c>
      <c r="T254">
        <v>0</v>
      </c>
      <c r="U254">
        <v>35.145833000000003</v>
      </c>
      <c r="V254">
        <v>853.34083299999998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1709896</v>
      </c>
      <c r="B255">
        <v>1</v>
      </c>
      <c r="C255" t="s">
        <v>76</v>
      </c>
      <c r="D255" t="s">
        <v>93</v>
      </c>
      <c r="E255" t="s">
        <v>134</v>
      </c>
      <c r="F255" t="s">
        <v>913</v>
      </c>
      <c r="G255" t="s">
        <v>209</v>
      </c>
      <c r="H255" t="s">
        <v>46</v>
      </c>
      <c r="I255" t="s">
        <v>129</v>
      </c>
      <c r="J255" t="s">
        <v>130</v>
      </c>
      <c r="K255" t="s">
        <v>131</v>
      </c>
      <c r="L255" t="s">
        <v>914</v>
      </c>
      <c r="M255" t="s">
        <v>915</v>
      </c>
      <c r="N255">
        <v>2.798611111</v>
      </c>
      <c r="O255">
        <v>0</v>
      </c>
      <c r="P255">
        <v>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5.5972220000000004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1709893</v>
      </c>
      <c r="B256">
        <v>1</v>
      </c>
      <c r="C256" t="s">
        <v>76</v>
      </c>
      <c r="D256" t="s">
        <v>96</v>
      </c>
      <c r="E256" t="s">
        <v>139</v>
      </c>
      <c r="F256" t="s">
        <v>916</v>
      </c>
      <c r="G256" t="s">
        <v>141</v>
      </c>
      <c r="H256" t="s">
        <v>46</v>
      </c>
      <c r="I256" t="s">
        <v>129</v>
      </c>
      <c r="J256" t="s">
        <v>130</v>
      </c>
      <c r="K256" t="s">
        <v>131</v>
      </c>
      <c r="L256" t="s">
        <v>917</v>
      </c>
      <c r="M256" t="s">
        <v>918</v>
      </c>
      <c r="N256">
        <v>0.441111111</v>
      </c>
      <c r="O256">
        <v>0</v>
      </c>
      <c r="P256">
        <v>230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101.455556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1709894</v>
      </c>
      <c r="B257">
        <v>1</v>
      </c>
      <c r="C257" t="s">
        <v>76</v>
      </c>
      <c r="D257" t="s">
        <v>96</v>
      </c>
      <c r="E257" t="s">
        <v>134</v>
      </c>
      <c r="F257" t="s">
        <v>919</v>
      </c>
      <c r="G257" t="s">
        <v>136</v>
      </c>
      <c r="H257" t="s">
        <v>46</v>
      </c>
      <c r="I257" t="s">
        <v>129</v>
      </c>
      <c r="J257" t="s">
        <v>130</v>
      </c>
      <c r="K257" t="s">
        <v>131</v>
      </c>
      <c r="L257" t="s">
        <v>920</v>
      </c>
      <c r="M257" t="s">
        <v>921</v>
      </c>
      <c r="N257">
        <v>0.48749999999999999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0.48749999999999999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1709897</v>
      </c>
      <c r="B258">
        <v>1</v>
      </c>
      <c r="C258" t="s">
        <v>76</v>
      </c>
      <c r="D258" t="s">
        <v>79</v>
      </c>
      <c r="E258" t="s">
        <v>134</v>
      </c>
      <c r="F258" t="s">
        <v>922</v>
      </c>
      <c r="G258" t="s">
        <v>136</v>
      </c>
      <c r="H258" t="s">
        <v>46</v>
      </c>
      <c r="I258" t="s">
        <v>129</v>
      </c>
      <c r="J258" t="s">
        <v>130</v>
      </c>
      <c r="K258" t="s">
        <v>131</v>
      </c>
      <c r="L258" t="s">
        <v>923</v>
      </c>
      <c r="M258" t="s">
        <v>924</v>
      </c>
      <c r="N258">
        <v>1.728888888</v>
      </c>
      <c r="O258">
        <v>0</v>
      </c>
      <c r="P258">
        <v>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6.9155559999999996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1709900</v>
      </c>
      <c r="B259">
        <v>1</v>
      </c>
      <c r="C259" t="s">
        <v>77</v>
      </c>
      <c r="D259" t="s">
        <v>109</v>
      </c>
      <c r="E259" t="s">
        <v>148</v>
      </c>
      <c r="F259" t="s">
        <v>925</v>
      </c>
      <c r="G259" t="s">
        <v>150</v>
      </c>
      <c r="H259" t="s">
        <v>160</v>
      </c>
      <c r="I259" t="s">
        <v>151</v>
      </c>
      <c r="J259" t="s">
        <v>130</v>
      </c>
      <c r="K259" t="s">
        <v>161</v>
      </c>
      <c r="L259" t="s">
        <v>926</v>
      </c>
      <c r="M259" t="s">
        <v>927</v>
      </c>
      <c r="N259">
        <v>2.7777777E-2</v>
      </c>
      <c r="O259">
        <v>795</v>
      </c>
      <c r="P259">
        <v>23144</v>
      </c>
      <c r="Q259">
        <v>237</v>
      </c>
      <c r="R259">
        <v>8651</v>
      </c>
      <c r="S259">
        <v>535</v>
      </c>
      <c r="T259">
        <v>6890</v>
      </c>
      <c r="U259">
        <v>22.083333</v>
      </c>
      <c r="V259">
        <v>642.88887099999999</v>
      </c>
      <c r="W259">
        <v>6.5833329999999997</v>
      </c>
      <c r="X259">
        <v>240.30554900000001</v>
      </c>
      <c r="Y259">
        <v>14.861110999999999</v>
      </c>
      <c r="Z259">
        <v>191.38888399999999</v>
      </c>
    </row>
    <row r="260" spans="1:26" x14ac:dyDescent="0.25">
      <c r="A260">
        <v>1709901</v>
      </c>
      <c r="B260">
        <v>1</v>
      </c>
      <c r="C260" t="s">
        <v>77</v>
      </c>
      <c r="D260" t="s">
        <v>109</v>
      </c>
      <c r="E260" t="s">
        <v>148</v>
      </c>
      <c r="F260" t="s">
        <v>925</v>
      </c>
      <c r="G260" t="s">
        <v>928</v>
      </c>
      <c r="H260" t="s">
        <v>160</v>
      </c>
      <c r="I260" t="s">
        <v>129</v>
      </c>
      <c r="J260" t="s">
        <v>130</v>
      </c>
      <c r="K260" t="s">
        <v>161</v>
      </c>
      <c r="L260" t="s">
        <v>929</v>
      </c>
      <c r="M260" t="s">
        <v>930</v>
      </c>
      <c r="N260">
        <v>0.48944444399999998</v>
      </c>
      <c r="O260">
        <v>795</v>
      </c>
      <c r="P260">
        <v>23144</v>
      </c>
      <c r="Q260">
        <v>237</v>
      </c>
      <c r="R260">
        <v>8651</v>
      </c>
      <c r="S260">
        <v>535</v>
      </c>
      <c r="T260">
        <v>6890</v>
      </c>
      <c r="U260">
        <v>389.10833300000002</v>
      </c>
      <c r="V260">
        <v>11327.702212</v>
      </c>
      <c r="W260">
        <v>115.998333</v>
      </c>
      <c r="X260">
        <v>4234.1838850000004</v>
      </c>
      <c r="Y260">
        <v>261.852778</v>
      </c>
      <c r="Z260">
        <v>3372.272219</v>
      </c>
    </row>
    <row r="261" spans="1:26" x14ac:dyDescent="0.25">
      <c r="A261">
        <v>1709902</v>
      </c>
      <c r="B261">
        <v>1</v>
      </c>
      <c r="C261" t="s">
        <v>76</v>
      </c>
      <c r="D261" t="s">
        <v>96</v>
      </c>
      <c r="E261" t="s">
        <v>139</v>
      </c>
      <c r="F261" t="s">
        <v>931</v>
      </c>
      <c r="G261" t="s">
        <v>141</v>
      </c>
      <c r="H261" t="s">
        <v>46</v>
      </c>
      <c r="I261" t="s">
        <v>129</v>
      </c>
      <c r="J261" t="s">
        <v>130</v>
      </c>
      <c r="K261" t="s">
        <v>131</v>
      </c>
      <c r="L261" t="s">
        <v>932</v>
      </c>
      <c r="M261" t="s">
        <v>933</v>
      </c>
      <c r="N261">
        <v>0.44805555499999999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0.44805600000000001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1709905</v>
      </c>
      <c r="B262">
        <v>1</v>
      </c>
      <c r="C262" t="s">
        <v>76</v>
      </c>
      <c r="D262" t="s">
        <v>82</v>
      </c>
      <c r="E262" t="s">
        <v>126</v>
      </c>
      <c r="F262" t="s">
        <v>934</v>
      </c>
      <c r="G262" t="s">
        <v>150</v>
      </c>
      <c r="H262" t="s">
        <v>47</v>
      </c>
      <c r="I262" t="s">
        <v>129</v>
      </c>
      <c r="J262" t="s">
        <v>130</v>
      </c>
      <c r="K262" t="s">
        <v>161</v>
      </c>
      <c r="L262" t="s">
        <v>935</v>
      </c>
      <c r="M262" t="s">
        <v>936</v>
      </c>
      <c r="N262">
        <v>0.20401666600000001</v>
      </c>
      <c r="O262">
        <v>1</v>
      </c>
      <c r="P262">
        <v>390</v>
      </c>
      <c r="Q262">
        <v>0</v>
      </c>
      <c r="R262">
        <v>0</v>
      </c>
      <c r="S262">
        <v>0</v>
      </c>
      <c r="T262">
        <v>0</v>
      </c>
      <c r="U262">
        <v>0.204017</v>
      </c>
      <c r="V262">
        <v>79.566500000000005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1709907</v>
      </c>
      <c r="B263">
        <v>1</v>
      </c>
      <c r="C263" t="s">
        <v>76</v>
      </c>
      <c r="D263" t="s">
        <v>79</v>
      </c>
      <c r="E263" t="s">
        <v>126</v>
      </c>
      <c r="F263" t="s">
        <v>937</v>
      </c>
      <c r="G263" t="s">
        <v>281</v>
      </c>
      <c r="H263" t="s">
        <v>47</v>
      </c>
      <c r="I263" t="s">
        <v>129</v>
      </c>
      <c r="J263" t="s">
        <v>130</v>
      </c>
      <c r="K263" t="s">
        <v>161</v>
      </c>
      <c r="L263" t="s">
        <v>938</v>
      </c>
      <c r="M263" t="s">
        <v>939</v>
      </c>
      <c r="N263">
        <v>1.274486944</v>
      </c>
      <c r="O263">
        <v>4</v>
      </c>
      <c r="P263">
        <v>1139</v>
      </c>
      <c r="Q263">
        <v>0</v>
      </c>
      <c r="R263">
        <v>0</v>
      </c>
      <c r="S263">
        <v>0</v>
      </c>
      <c r="T263">
        <v>0</v>
      </c>
      <c r="U263">
        <v>5.0979479999999997</v>
      </c>
      <c r="V263">
        <v>1451.640629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1709910</v>
      </c>
      <c r="B264">
        <v>1</v>
      </c>
      <c r="C264" t="s">
        <v>76</v>
      </c>
      <c r="D264" t="s">
        <v>93</v>
      </c>
      <c r="E264" t="s">
        <v>139</v>
      </c>
      <c r="F264" t="s">
        <v>940</v>
      </c>
      <c r="G264" t="s">
        <v>141</v>
      </c>
      <c r="H264" t="s">
        <v>46</v>
      </c>
      <c r="I264" t="s">
        <v>129</v>
      </c>
      <c r="J264" t="s">
        <v>130</v>
      </c>
      <c r="K264" t="s">
        <v>131</v>
      </c>
      <c r="L264" t="s">
        <v>941</v>
      </c>
      <c r="M264" t="s">
        <v>942</v>
      </c>
      <c r="N264">
        <v>5.8611111109999996</v>
      </c>
      <c r="O264">
        <v>0</v>
      </c>
      <c r="P264">
        <v>61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357.52777800000001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1709911</v>
      </c>
      <c r="B265">
        <v>1</v>
      </c>
      <c r="C265" t="s">
        <v>76</v>
      </c>
      <c r="D265" t="s">
        <v>79</v>
      </c>
      <c r="E265" t="s">
        <v>126</v>
      </c>
      <c r="F265" t="s">
        <v>943</v>
      </c>
      <c r="G265" t="s">
        <v>150</v>
      </c>
      <c r="H265" t="s">
        <v>47</v>
      </c>
      <c r="I265" t="s">
        <v>129</v>
      </c>
      <c r="J265" t="s">
        <v>130</v>
      </c>
      <c r="K265" t="s">
        <v>161</v>
      </c>
      <c r="L265" t="s">
        <v>944</v>
      </c>
      <c r="M265" t="s">
        <v>945</v>
      </c>
      <c r="N265">
        <v>0.27805555500000001</v>
      </c>
      <c r="O265">
        <v>17</v>
      </c>
      <c r="P265">
        <v>210</v>
      </c>
      <c r="Q265">
        <v>0</v>
      </c>
      <c r="R265">
        <v>0</v>
      </c>
      <c r="S265">
        <v>0</v>
      </c>
      <c r="T265">
        <v>0</v>
      </c>
      <c r="U265">
        <v>4.7269439999999996</v>
      </c>
      <c r="V265">
        <v>58.391666999999998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1709917</v>
      </c>
      <c r="B266">
        <v>1</v>
      </c>
      <c r="C266" t="s">
        <v>76</v>
      </c>
      <c r="D266" t="s">
        <v>107</v>
      </c>
      <c r="E266" t="s">
        <v>134</v>
      </c>
      <c r="F266" t="s">
        <v>946</v>
      </c>
      <c r="G266" t="s">
        <v>209</v>
      </c>
      <c r="H266" t="s">
        <v>46</v>
      </c>
      <c r="I266" t="s">
        <v>129</v>
      </c>
      <c r="J266" t="s">
        <v>130</v>
      </c>
      <c r="K266" t="s">
        <v>131</v>
      </c>
      <c r="L266" t="s">
        <v>947</v>
      </c>
      <c r="M266" t="s">
        <v>948</v>
      </c>
      <c r="N266">
        <v>7.7527777770000004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7.7527780000000002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1709918</v>
      </c>
      <c r="B267">
        <v>1</v>
      </c>
      <c r="C267" t="s">
        <v>76</v>
      </c>
      <c r="D267" t="s">
        <v>93</v>
      </c>
      <c r="E267" t="s">
        <v>164</v>
      </c>
      <c r="F267" t="s">
        <v>949</v>
      </c>
      <c r="G267" t="s">
        <v>950</v>
      </c>
      <c r="H267" t="s">
        <v>46</v>
      </c>
      <c r="I267" t="s">
        <v>129</v>
      </c>
      <c r="J267" t="s">
        <v>130</v>
      </c>
      <c r="K267" t="s">
        <v>131</v>
      </c>
      <c r="L267" t="s">
        <v>951</v>
      </c>
      <c r="M267" t="s">
        <v>952</v>
      </c>
      <c r="N267">
        <v>6.3747222219999999</v>
      </c>
      <c r="O267">
        <v>1</v>
      </c>
      <c r="P267">
        <v>155</v>
      </c>
      <c r="Q267">
        <v>0</v>
      </c>
      <c r="R267">
        <v>0</v>
      </c>
      <c r="S267">
        <v>0</v>
      </c>
      <c r="T267">
        <v>0</v>
      </c>
      <c r="U267">
        <v>6.3747220000000002</v>
      </c>
      <c r="V267">
        <v>988.08194400000002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1709926</v>
      </c>
      <c r="B268">
        <v>1</v>
      </c>
      <c r="C268" t="s">
        <v>77</v>
      </c>
      <c r="D268" t="s">
        <v>112</v>
      </c>
      <c r="E268" t="s">
        <v>126</v>
      </c>
      <c r="F268" t="s">
        <v>953</v>
      </c>
      <c r="G268" t="s">
        <v>431</v>
      </c>
      <c r="H268" t="s">
        <v>47</v>
      </c>
      <c r="I268" t="s">
        <v>129</v>
      </c>
      <c r="J268" t="s">
        <v>130</v>
      </c>
      <c r="K268" t="s">
        <v>131</v>
      </c>
      <c r="L268" t="s">
        <v>954</v>
      </c>
      <c r="M268" t="s">
        <v>955</v>
      </c>
      <c r="N268">
        <v>3.1391666659999999</v>
      </c>
      <c r="O268">
        <v>0</v>
      </c>
      <c r="P268">
        <v>0</v>
      </c>
      <c r="Q268">
        <v>0</v>
      </c>
      <c r="R268">
        <v>0</v>
      </c>
      <c r="S268">
        <v>15</v>
      </c>
      <c r="T268">
        <v>142</v>
      </c>
      <c r="U268">
        <v>0</v>
      </c>
      <c r="V268">
        <v>0</v>
      </c>
      <c r="W268">
        <v>0</v>
      </c>
      <c r="X268">
        <v>0</v>
      </c>
      <c r="Y268">
        <v>47.087499999999999</v>
      </c>
      <c r="Z268">
        <v>445.76166699999999</v>
      </c>
    </row>
    <row r="269" spans="1:26" x14ac:dyDescent="0.25">
      <c r="A269">
        <v>1709927</v>
      </c>
      <c r="B269">
        <v>1</v>
      </c>
      <c r="C269" t="s">
        <v>77</v>
      </c>
      <c r="D269" t="s">
        <v>115</v>
      </c>
      <c r="E269" t="s">
        <v>126</v>
      </c>
      <c r="F269" t="s">
        <v>956</v>
      </c>
      <c r="G269" t="s">
        <v>533</v>
      </c>
      <c r="H269" t="s">
        <v>47</v>
      </c>
      <c r="I269" t="s">
        <v>129</v>
      </c>
      <c r="J269" t="s">
        <v>130</v>
      </c>
      <c r="K269" t="s">
        <v>131</v>
      </c>
      <c r="L269" t="s">
        <v>957</v>
      </c>
      <c r="M269" t="s">
        <v>958</v>
      </c>
      <c r="N269">
        <v>0.99611111100000005</v>
      </c>
      <c r="O269">
        <v>0</v>
      </c>
      <c r="P269">
        <v>0</v>
      </c>
      <c r="Q269">
        <v>0</v>
      </c>
      <c r="R269">
        <v>0</v>
      </c>
      <c r="S269">
        <v>1</v>
      </c>
      <c r="T269">
        <v>136</v>
      </c>
      <c r="U269">
        <v>0</v>
      </c>
      <c r="V269">
        <v>0</v>
      </c>
      <c r="W269">
        <v>0</v>
      </c>
      <c r="X269">
        <v>0</v>
      </c>
      <c r="Y269">
        <v>0.99611099999999997</v>
      </c>
      <c r="Z269">
        <v>135.47111100000001</v>
      </c>
    </row>
    <row r="270" spans="1:26" x14ac:dyDescent="0.25">
      <c r="A270">
        <v>1709930</v>
      </c>
      <c r="B270">
        <v>1</v>
      </c>
      <c r="C270" t="s">
        <v>77</v>
      </c>
      <c r="D270" t="s">
        <v>124</v>
      </c>
      <c r="E270" t="s">
        <v>134</v>
      </c>
      <c r="F270" t="s">
        <v>959</v>
      </c>
      <c r="G270" t="s">
        <v>209</v>
      </c>
      <c r="H270" t="s">
        <v>46</v>
      </c>
      <c r="I270" t="s">
        <v>129</v>
      </c>
      <c r="J270" t="s">
        <v>130</v>
      </c>
      <c r="K270" t="s">
        <v>131</v>
      </c>
      <c r="L270" t="s">
        <v>960</v>
      </c>
      <c r="M270" t="s">
        <v>961</v>
      </c>
      <c r="N270">
        <v>10.089166666000001</v>
      </c>
      <c r="O270">
        <v>0</v>
      </c>
      <c r="P270">
        <v>3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30.267499999999998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1709931</v>
      </c>
      <c r="B271">
        <v>1</v>
      </c>
      <c r="C271" t="s">
        <v>77</v>
      </c>
      <c r="D271" t="s">
        <v>111</v>
      </c>
      <c r="E271" t="s">
        <v>191</v>
      </c>
      <c r="F271" t="s">
        <v>962</v>
      </c>
      <c r="G271" t="s">
        <v>907</v>
      </c>
      <c r="H271" t="s">
        <v>46</v>
      </c>
      <c r="I271" t="s">
        <v>129</v>
      </c>
      <c r="J271" t="s">
        <v>130</v>
      </c>
      <c r="K271" t="s">
        <v>131</v>
      </c>
      <c r="L271" t="s">
        <v>963</v>
      </c>
      <c r="M271" t="s">
        <v>964</v>
      </c>
      <c r="N271">
        <v>0.56361111100000005</v>
      </c>
      <c r="O271">
        <v>0</v>
      </c>
      <c r="P271">
        <v>0</v>
      </c>
      <c r="Q271">
        <v>0</v>
      </c>
      <c r="R271">
        <v>21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11.835832999999999</v>
      </c>
      <c r="Y271">
        <v>0</v>
      </c>
      <c r="Z271">
        <v>0</v>
      </c>
    </row>
    <row r="272" spans="1:26" x14ac:dyDescent="0.25">
      <c r="A272">
        <v>1709933</v>
      </c>
      <c r="B272">
        <v>1</v>
      </c>
      <c r="C272" t="s">
        <v>76</v>
      </c>
      <c r="D272" t="s">
        <v>88</v>
      </c>
      <c r="E272" t="s">
        <v>191</v>
      </c>
      <c r="F272" t="s">
        <v>965</v>
      </c>
      <c r="G272" t="s">
        <v>193</v>
      </c>
      <c r="H272" t="s">
        <v>46</v>
      </c>
      <c r="I272" t="s">
        <v>129</v>
      </c>
      <c r="J272" t="s">
        <v>130</v>
      </c>
      <c r="K272" t="s">
        <v>131</v>
      </c>
      <c r="L272" t="s">
        <v>966</v>
      </c>
      <c r="M272" t="s">
        <v>967</v>
      </c>
      <c r="N272">
        <v>3.9383333330000001</v>
      </c>
      <c r="O272">
        <v>0</v>
      </c>
      <c r="P272">
        <v>21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82.704999999999998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1709947</v>
      </c>
      <c r="B273">
        <v>1</v>
      </c>
      <c r="C273" t="s">
        <v>77</v>
      </c>
      <c r="D273" t="s">
        <v>118</v>
      </c>
      <c r="E273" t="s">
        <v>139</v>
      </c>
      <c r="F273" t="s">
        <v>968</v>
      </c>
      <c r="G273" t="s">
        <v>141</v>
      </c>
      <c r="H273" t="s">
        <v>46</v>
      </c>
      <c r="I273" t="s">
        <v>129</v>
      </c>
      <c r="J273" t="s">
        <v>130</v>
      </c>
      <c r="K273" t="s">
        <v>131</v>
      </c>
      <c r="L273" t="s">
        <v>969</v>
      </c>
      <c r="M273" t="s">
        <v>970</v>
      </c>
      <c r="N273">
        <v>2.9288888879999999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2.9288889999999999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1709943</v>
      </c>
      <c r="B274">
        <v>1</v>
      </c>
      <c r="C274" t="s">
        <v>76</v>
      </c>
      <c r="D274" t="s">
        <v>104</v>
      </c>
      <c r="E274" t="s">
        <v>139</v>
      </c>
      <c r="F274" t="s">
        <v>971</v>
      </c>
      <c r="G274" t="s">
        <v>633</v>
      </c>
      <c r="H274" t="s">
        <v>46</v>
      </c>
      <c r="I274" t="s">
        <v>129</v>
      </c>
      <c r="J274" t="s">
        <v>130</v>
      </c>
      <c r="K274" t="s">
        <v>131</v>
      </c>
      <c r="L274" t="s">
        <v>972</v>
      </c>
      <c r="M274" t="s">
        <v>973</v>
      </c>
      <c r="N274">
        <v>4.0483333330000004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28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113.35333300000001</v>
      </c>
    </row>
    <row r="275" spans="1:26" x14ac:dyDescent="0.25">
      <c r="A275">
        <v>1709951</v>
      </c>
      <c r="B275">
        <v>1</v>
      </c>
      <c r="C275" t="s">
        <v>77</v>
      </c>
      <c r="D275" t="s">
        <v>123</v>
      </c>
      <c r="E275" t="s">
        <v>139</v>
      </c>
      <c r="F275" t="s">
        <v>974</v>
      </c>
      <c r="G275" t="s">
        <v>141</v>
      </c>
      <c r="H275" t="s">
        <v>46</v>
      </c>
      <c r="I275" t="s">
        <v>129</v>
      </c>
      <c r="J275" t="s">
        <v>130</v>
      </c>
      <c r="K275" t="s">
        <v>131</v>
      </c>
      <c r="L275" t="s">
        <v>975</v>
      </c>
      <c r="M275" t="s">
        <v>976</v>
      </c>
      <c r="N275">
        <v>2.1311111110000001</v>
      </c>
      <c r="O275">
        <v>0</v>
      </c>
      <c r="P275">
        <v>35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74.588888999999995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1709950</v>
      </c>
      <c r="B276">
        <v>1</v>
      </c>
      <c r="C276" t="s">
        <v>76</v>
      </c>
      <c r="D276" t="s">
        <v>106</v>
      </c>
      <c r="E276" t="s">
        <v>164</v>
      </c>
      <c r="F276" t="s">
        <v>977</v>
      </c>
      <c r="G276" t="s">
        <v>462</v>
      </c>
      <c r="H276" t="s">
        <v>46</v>
      </c>
      <c r="I276" t="s">
        <v>129</v>
      </c>
      <c r="J276" t="s">
        <v>130</v>
      </c>
      <c r="K276" t="s">
        <v>131</v>
      </c>
      <c r="L276" t="s">
        <v>978</v>
      </c>
      <c r="M276" t="s">
        <v>979</v>
      </c>
      <c r="N276">
        <v>1.7375</v>
      </c>
      <c r="O276">
        <v>1</v>
      </c>
      <c r="P276">
        <v>371</v>
      </c>
      <c r="Q276">
        <v>0</v>
      </c>
      <c r="R276">
        <v>0</v>
      </c>
      <c r="S276">
        <v>0</v>
      </c>
      <c r="T276">
        <v>0</v>
      </c>
      <c r="U276">
        <v>1.7375</v>
      </c>
      <c r="V276">
        <v>644.61249999999995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1709952</v>
      </c>
      <c r="B277">
        <v>1</v>
      </c>
      <c r="C277" t="s">
        <v>76</v>
      </c>
      <c r="D277" t="s">
        <v>95</v>
      </c>
      <c r="E277" t="s">
        <v>139</v>
      </c>
      <c r="F277" t="s">
        <v>980</v>
      </c>
      <c r="G277" t="s">
        <v>269</v>
      </c>
      <c r="H277" t="s">
        <v>46</v>
      </c>
      <c r="I277" t="s">
        <v>129</v>
      </c>
      <c r="J277" t="s">
        <v>130</v>
      </c>
      <c r="K277" t="s">
        <v>131</v>
      </c>
      <c r="L277" t="s">
        <v>981</v>
      </c>
      <c r="M277" t="s">
        <v>982</v>
      </c>
      <c r="N277">
        <v>8.6630555549999997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16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138.608889</v>
      </c>
    </row>
    <row r="278" spans="1:26" x14ac:dyDescent="0.25">
      <c r="A278">
        <v>1709989</v>
      </c>
      <c r="B278">
        <v>1</v>
      </c>
      <c r="C278" t="s">
        <v>76</v>
      </c>
      <c r="D278" t="s">
        <v>93</v>
      </c>
      <c r="E278" t="s">
        <v>139</v>
      </c>
      <c r="F278" t="s">
        <v>983</v>
      </c>
      <c r="G278" t="s">
        <v>141</v>
      </c>
      <c r="H278" t="s">
        <v>46</v>
      </c>
      <c r="I278" t="s">
        <v>129</v>
      </c>
      <c r="J278" t="s">
        <v>130</v>
      </c>
      <c r="K278" t="s">
        <v>131</v>
      </c>
      <c r="L278" t="s">
        <v>984</v>
      </c>
      <c r="M278" t="s">
        <v>985</v>
      </c>
      <c r="N278">
        <v>2.5219444439999998</v>
      </c>
      <c r="O278">
        <v>0</v>
      </c>
      <c r="P278">
        <v>33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83.224166999999994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1709955</v>
      </c>
      <c r="B279">
        <v>1</v>
      </c>
      <c r="C279" t="s">
        <v>76</v>
      </c>
      <c r="D279" t="s">
        <v>102</v>
      </c>
      <c r="E279" t="s">
        <v>164</v>
      </c>
      <c r="F279" t="s">
        <v>986</v>
      </c>
      <c r="G279" t="s">
        <v>182</v>
      </c>
      <c r="H279" t="s">
        <v>46</v>
      </c>
      <c r="I279" t="s">
        <v>129</v>
      </c>
      <c r="J279" t="s">
        <v>130</v>
      </c>
      <c r="K279" t="s">
        <v>131</v>
      </c>
      <c r="L279" t="s">
        <v>987</v>
      </c>
      <c r="M279" t="s">
        <v>988</v>
      </c>
      <c r="N279">
        <v>0.69361111099999995</v>
      </c>
      <c r="O279">
        <v>2</v>
      </c>
      <c r="P279">
        <v>595</v>
      </c>
      <c r="Q279">
        <v>0</v>
      </c>
      <c r="R279">
        <v>0</v>
      </c>
      <c r="S279">
        <v>0</v>
      </c>
      <c r="T279">
        <v>0</v>
      </c>
      <c r="U279">
        <v>1.387222</v>
      </c>
      <c r="V279">
        <v>412.69861100000003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1709960</v>
      </c>
      <c r="B280">
        <v>1</v>
      </c>
      <c r="C280" t="s">
        <v>76</v>
      </c>
      <c r="D280" t="s">
        <v>87</v>
      </c>
      <c r="E280" t="s">
        <v>134</v>
      </c>
      <c r="F280" t="s">
        <v>989</v>
      </c>
      <c r="G280" t="s">
        <v>209</v>
      </c>
      <c r="H280" t="s">
        <v>46</v>
      </c>
      <c r="I280" t="s">
        <v>129</v>
      </c>
      <c r="J280" t="s">
        <v>130</v>
      </c>
      <c r="K280" t="s">
        <v>131</v>
      </c>
      <c r="L280" t="s">
        <v>990</v>
      </c>
      <c r="M280" t="s">
        <v>991</v>
      </c>
      <c r="N280">
        <v>1.1658333329999999</v>
      </c>
      <c r="O280">
        <v>0</v>
      </c>
      <c r="P280">
        <v>3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3.4975000000000001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1709953</v>
      </c>
      <c r="B281">
        <v>1</v>
      </c>
      <c r="C281" t="s">
        <v>77</v>
      </c>
      <c r="D281" t="s">
        <v>111</v>
      </c>
      <c r="E281" t="s">
        <v>139</v>
      </c>
      <c r="F281" t="s">
        <v>992</v>
      </c>
      <c r="G281" t="s">
        <v>633</v>
      </c>
      <c r="H281" t="s">
        <v>46</v>
      </c>
      <c r="I281" t="s">
        <v>129</v>
      </c>
      <c r="J281" t="s">
        <v>130</v>
      </c>
      <c r="K281" t="s">
        <v>131</v>
      </c>
      <c r="L281" t="s">
        <v>993</v>
      </c>
      <c r="M281" t="s">
        <v>994</v>
      </c>
      <c r="N281">
        <v>5.0183333330000002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82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411.503333</v>
      </c>
    </row>
    <row r="282" spans="1:26" x14ac:dyDescent="0.25">
      <c r="A282">
        <v>1709954</v>
      </c>
      <c r="B282">
        <v>1</v>
      </c>
      <c r="C282" t="s">
        <v>76</v>
      </c>
      <c r="D282" t="s">
        <v>79</v>
      </c>
      <c r="E282" t="s">
        <v>158</v>
      </c>
      <c r="F282" t="s">
        <v>995</v>
      </c>
      <c r="G282" t="s">
        <v>996</v>
      </c>
      <c r="H282" t="s">
        <v>47</v>
      </c>
      <c r="I282" t="s">
        <v>129</v>
      </c>
      <c r="J282" t="s">
        <v>130</v>
      </c>
      <c r="K282" t="s">
        <v>131</v>
      </c>
      <c r="L282" t="s">
        <v>997</v>
      </c>
      <c r="M282" t="s">
        <v>998</v>
      </c>
      <c r="N282">
        <v>1.5608333329999999</v>
      </c>
      <c r="O282">
        <v>25</v>
      </c>
      <c r="P282">
        <v>1466</v>
      </c>
      <c r="Q282">
        <v>0</v>
      </c>
      <c r="R282">
        <v>0</v>
      </c>
      <c r="S282">
        <v>0</v>
      </c>
      <c r="T282">
        <v>0</v>
      </c>
      <c r="U282">
        <v>39.020833000000003</v>
      </c>
      <c r="V282">
        <v>2288.181666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1709958</v>
      </c>
      <c r="B283">
        <v>1</v>
      </c>
      <c r="C283" t="s">
        <v>76</v>
      </c>
      <c r="D283" t="s">
        <v>79</v>
      </c>
      <c r="E283" t="s">
        <v>134</v>
      </c>
      <c r="F283" t="s">
        <v>999</v>
      </c>
      <c r="G283" t="s">
        <v>136</v>
      </c>
      <c r="H283" t="s">
        <v>46</v>
      </c>
      <c r="I283" t="s">
        <v>129</v>
      </c>
      <c r="J283" t="s">
        <v>130</v>
      </c>
      <c r="K283" t="s">
        <v>131</v>
      </c>
      <c r="L283" t="s">
        <v>1000</v>
      </c>
      <c r="M283" t="s">
        <v>1001</v>
      </c>
      <c r="N283">
        <v>0.87638888800000003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0.87638899999999997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1709964</v>
      </c>
      <c r="B284">
        <v>1</v>
      </c>
      <c r="C284" t="s">
        <v>76</v>
      </c>
      <c r="D284" t="s">
        <v>101</v>
      </c>
      <c r="E284" t="s">
        <v>134</v>
      </c>
      <c r="F284" t="s">
        <v>1002</v>
      </c>
      <c r="G284" t="s">
        <v>209</v>
      </c>
      <c r="H284" t="s">
        <v>46</v>
      </c>
      <c r="I284" t="s">
        <v>129</v>
      </c>
      <c r="J284" t="s">
        <v>130</v>
      </c>
      <c r="K284" t="s">
        <v>131</v>
      </c>
      <c r="L284" t="s">
        <v>1003</v>
      </c>
      <c r="M284" t="s">
        <v>1004</v>
      </c>
      <c r="N284">
        <v>3.0663888880000001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6.1327780000000001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1710034</v>
      </c>
      <c r="B285">
        <v>1</v>
      </c>
      <c r="C285" t="s">
        <v>76</v>
      </c>
      <c r="D285" t="s">
        <v>92</v>
      </c>
      <c r="E285" t="s">
        <v>139</v>
      </c>
      <c r="F285" t="s">
        <v>1005</v>
      </c>
      <c r="G285" t="s">
        <v>182</v>
      </c>
      <c r="H285" t="s">
        <v>46</v>
      </c>
      <c r="I285" t="s">
        <v>129</v>
      </c>
      <c r="J285" t="s">
        <v>130</v>
      </c>
      <c r="K285" t="s">
        <v>131</v>
      </c>
      <c r="L285" t="s">
        <v>1006</v>
      </c>
      <c r="M285" t="s">
        <v>1007</v>
      </c>
      <c r="N285">
        <v>4.1363888879999999</v>
      </c>
      <c r="O285">
        <v>0</v>
      </c>
      <c r="P285">
        <v>0</v>
      </c>
      <c r="Q285">
        <v>0</v>
      </c>
      <c r="R285">
        <v>27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111.6825</v>
      </c>
      <c r="Y285">
        <v>0</v>
      </c>
      <c r="Z285">
        <v>0</v>
      </c>
    </row>
    <row r="286" spans="1:26" x14ac:dyDescent="0.25">
      <c r="A286">
        <v>1709966</v>
      </c>
      <c r="B286">
        <v>1</v>
      </c>
      <c r="C286" t="s">
        <v>76</v>
      </c>
      <c r="D286" t="s">
        <v>102</v>
      </c>
      <c r="E286" t="s">
        <v>139</v>
      </c>
      <c r="F286" t="s">
        <v>1008</v>
      </c>
      <c r="G286" t="s">
        <v>141</v>
      </c>
      <c r="H286" t="s">
        <v>46</v>
      </c>
      <c r="I286" t="s">
        <v>129</v>
      </c>
      <c r="J286" t="s">
        <v>130</v>
      </c>
      <c r="K286" t="s">
        <v>131</v>
      </c>
      <c r="L286" t="s">
        <v>1009</v>
      </c>
      <c r="M286" t="s">
        <v>1010</v>
      </c>
      <c r="N286">
        <v>2.6716666660000001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2.6716669999999998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1709961</v>
      </c>
      <c r="B287">
        <v>1</v>
      </c>
      <c r="C287" t="s">
        <v>76</v>
      </c>
      <c r="D287" t="s">
        <v>99</v>
      </c>
      <c r="E287" t="s">
        <v>139</v>
      </c>
      <c r="F287" t="s">
        <v>1011</v>
      </c>
      <c r="G287" t="s">
        <v>1012</v>
      </c>
      <c r="H287" t="s">
        <v>46</v>
      </c>
      <c r="I287" t="s">
        <v>129</v>
      </c>
      <c r="J287" t="s">
        <v>130</v>
      </c>
      <c r="K287" t="s">
        <v>131</v>
      </c>
      <c r="L287" t="s">
        <v>1013</v>
      </c>
      <c r="M287" t="s">
        <v>1014</v>
      </c>
      <c r="N287">
        <v>2.7708333330000001</v>
      </c>
      <c r="O287">
        <v>0</v>
      </c>
      <c r="P287">
        <v>104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288.16666700000002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1709965</v>
      </c>
      <c r="B288">
        <v>1</v>
      </c>
      <c r="C288" t="s">
        <v>76</v>
      </c>
      <c r="D288" t="s">
        <v>78</v>
      </c>
      <c r="E288" t="s">
        <v>134</v>
      </c>
      <c r="F288" t="s">
        <v>1015</v>
      </c>
      <c r="G288" t="s">
        <v>136</v>
      </c>
      <c r="H288" t="s">
        <v>46</v>
      </c>
      <c r="I288" t="s">
        <v>129</v>
      </c>
      <c r="J288" t="s">
        <v>130</v>
      </c>
      <c r="K288" t="s">
        <v>131</v>
      </c>
      <c r="L288" t="s">
        <v>1016</v>
      </c>
      <c r="M288" t="s">
        <v>1017</v>
      </c>
      <c r="N288">
        <v>1.6588888879999999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1.6588890000000001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1709962</v>
      </c>
      <c r="B289">
        <v>1</v>
      </c>
      <c r="C289" t="s">
        <v>77</v>
      </c>
      <c r="D289" t="s">
        <v>119</v>
      </c>
      <c r="E289" t="s">
        <v>126</v>
      </c>
      <c r="F289" t="s">
        <v>1018</v>
      </c>
      <c r="G289" t="s">
        <v>285</v>
      </c>
      <c r="H289" t="s">
        <v>47</v>
      </c>
      <c r="I289" t="s">
        <v>129</v>
      </c>
      <c r="J289" t="s">
        <v>130</v>
      </c>
      <c r="K289" t="s">
        <v>161</v>
      </c>
      <c r="L289" t="s">
        <v>1016</v>
      </c>
      <c r="M289" t="s">
        <v>1019</v>
      </c>
      <c r="N289">
        <v>10.175339722</v>
      </c>
      <c r="O289">
        <v>1</v>
      </c>
      <c r="P289">
        <v>1</v>
      </c>
      <c r="Q289">
        <v>0</v>
      </c>
      <c r="R289">
        <v>0</v>
      </c>
      <c r="S289">
        <v>0</v>
      </c>
      <c r="T289">
        <v>0</v>
      </c>
      <c r="U289">
        <v>10.17534</v>
      </c>
      <c r="V289">
        <v>10.17534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1710004</v>
      </c>
      <c r="B290">
        <v>1</v>
      </c>
      <c r="C290" t="s">
        <v>76</v>
      </c>
      <c r="D290" t="s">
        <v>100</v>
      </c>
      <c r="E290" t="s">
        <v>134</v>
      </c>
      <c r="F290" t="s">
        <v>1020</v>
      </c>
      <c r="G290" t="s">
        <v>136</v>
      </c>
      <c r="H290" t="s">
        <v>46</v>
      </c>
      <c r="I290" t="s">
        <v>129</v>
      </c>
      <c r="J290" t="s">
        <v>130</v>
      </c>
      <c r="K290" t="s">
        <v>131</v>
      </c>
      <c r="L290" t="s">
        <v>1021</v>
      </c>
      <c r="M290" t="s">
        <v>1022</v>
      </c>
      <c r="N290">
        <v>2.7263888879999998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2.7263890000000002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1709963</v>
      </c>
      <c r="B291">
        <v>1</v>
      </c>
      <c r="C291" t="s">
        <v>76</v>
      </c>
      <c r="D291" t="s">
        <v>101</v>
      </c>
      <c r="E291" t="s">
        <v>126</v>
      </c>
      <c r="F291" t="s">
        <v>1023</v>
      </c>
      <c r="G291" t="s">
        <v>150</v>
      </c>
      <c r="H291" t="s">
        <v>47</v>
      </c>
      <c r="I291" t="s">
        <v>129</v>
      </c>
      <c r="J291" t="s">
        <v>130</v>
      </c>
      <c r="K291" t="s">
        <v>161</v>
      </c>
      <c r="L291" t="s">
        <v>1024</v>
      </c>
      <c r="M291" t="s">
        <v>1025</v>
      </c>
      <c r="N291">
        <v>0.149984166</v>
      </c>
      <c r="O291">
        <v>2</v>
      </c>
      <c r="P291">
        <v>334</v>
      </c>
      <c r="Q291">
        <v>0</v>
      </c>
      <c r="R291">
        <v>0</v>
      </c>
      <c r="S291">
        <v>0</v>
      </c>
      <c r="T291">
        <v>0</v>
      </c>
      <c r="U291">
        <v>0.29996800000000001</v>
      </c>
      <c r="V291">
        <v>50.094710999999997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1709968</v>
      </c>
      <c r="B292">
        <v>1</v>
      </c>
      <c r="C292" t="s">
        <v>77</v>
      </c>
      <c r="D292" t="s">
        <v>114</v>
      </c>
      <c r="E292" t="s">
        <v>164</v>
      </c>
      <c r="F292" t="s">
        <v>1026</v>
      </c>
      <c r="G292" t="s">
        <v>285</v>
      </c>
      <c r="H292" t="s">
        <v>46</v>
      </c>
      <c r="I292" t="s">
        <v>129</v>
      </c>
      <c r="J292" t="s">
        <v>130</v>
      </c>
      <c r="K292" t="s">
        <v>161</v>
      </c>
      <c r="L292" t="s">
        <v>1027</v>
      </c>
      <c r="M292" t="s">
        <v>1028</v>
      </c>
      <c r="N292">
        <v>8.5588888880000003</v>
      </c>
      <c r="O292">
        <v>0</v>
      </c>
      <c r="P292">
        <v>0</v>
      </c>
      <c r="Q292">
        <v>0</v>
      </c>
      <c r="R292">
        <v>0</v>
      </c>
      <c r="S292">
        <v>1</v>
      </c>
      <c r="T292">
        <v>206</v>
      </c>
      <c r="U292">
        <v>0</v>
      </c>
      <c r="V292">
        <v>0</v>
      </c>
      <c r="W292">
        <v>0</v>
      </c>
      <c r="X292">
        <v>0</v>
      </c>
      <c r="Y292">
        <v>8.5588890000000006</v>
      </c>
      <c r="Z292">
        <v>1763.1311109999999</v>
      </c>
    </row>
    <row r="293" spans="1:26" x14ac:dyDescent="0.25">
      <c r="A293">
        <v>1709985</v>
      </c>
      <c r="B293">
        <v>1</v>
      </c>
      <c r="C293" t="s">
        <v>77</v>
      </c>
      <c r="D293" t="s">
        <v>114</v>
      </c>
      <c r="E293" t="s">
        <v>126</v>
      </c>
      <c r="F293" t="s">
        <v>1029</v>
      </c>
      <c r="G293" t="s">
        <v>285</v>
      </c>
      <c r="H293" t="s">
        <v>47</v>
      </c>
      <c r="I293" t="s">
        <v>129</v>
      </c>
      <c r="J293" t="s">
        <v>130</v>
      </c>
      <c r="K293" t="s">
        <v>161</v>
      </c>
      <c r="L293" t="s">
        <v>1030</v>
      </c>
      <c r="M293" t="s">
        <v>1031</v>
      </c>
      <c r="N293">
        <v>3.6838888879999998</v>
      </c>
      <c r="O293">
        <v>1</v>
      </c>
      <c r="P293">
        <v>0</v>
      </c>
      <c r="Q293">
        <v>0</v>
      </c>
      <c r="R293">
        <v>0</v>
      </c>
      <c r="S293">
        <v>283</v>
      </c>
      <c r="T293">
        <v>2423</v>
      </c>
      <c r="U293">
        <v>3.6838890000000002</v>
      </c>
      <c r="V293">
        <v>0</v>
      </c>
      <c r="W293">
        <v>0</v>
      </c>
      <c r="X293">
        <v>0</v>
      </c>
      <c r="Y293">
        <v>1042.540555</v>
      </c>
      <c r="Z293">
        <v>8926.0627760000007</v>
      </c>
    </row>
    <row r="294" spans="1:26" x14ac:dyDescent="0.25">
      <c r="A294">
        <v>1709971</v>
      </c>
      <c r="B294">
        <v>1</v>
      </c>
      <c r="C294" t="s">
        <v>76</v>
      </c>
      <c r="D294" t="s">
        <v>83</v>
      </c>
      <c r="E294" t="s">
        <v>191</v>
      </c>
      <c r="F294" t="s">
        <v>461</v>
      </c>
      <c r="G294" t="s">
        <v>285</v>
      </c>
      <c r="H294" t="s">
        <v>46</v>
      </c>
      <c r="I294" t="s">
        <v>129</v>
      </c>
      <c r="J294" t="s">
        <v>130</v>
      </c>
      <c r="K294" t="s">
        <v>161</v>
      </c>
      <c r="L294" t="s">
        <v>1032</v>
      </c>
      <c r="M294" t="s">
        <v>1033</v>
      </c>
      <c r="N294">
        <v>2.671104444</v>
      </c>
      <c r="O294">
        <v>0</v>
      </c>
      <c r="P294">
        <v>11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29.382148999999998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1709972</v>
      </c>
      <c r="B295">
        <v>1</v>
      </c>
      <c r="C295" t="s">
        <v>76</v>
      </c>
      <c r="D295" t="s">
        <v>88</v>
      </c>
      <c r="E295" t="s">
        <v>139</v>
      </c>
      <c r="F295" t="s">
        <v>1034</v>
      </c>
      <c r="G295" t="s">
        <v>285</v>
      </c>
      <c r="H295" t="s">
        <v>46</v>
      </c>
      <c r="I295" t="s">
        <v>129</v>
      </c>
      <c r="J295" t="s">
        <v>130</v>
      </c>
      <c r="K295" t="s">
        <v>161</v>
      </c>
      <c r="L295" t="s">
        <v>1035</v>
      </c>
      <c r="M295" t="s">
        <v>1036</v>
      </c>
      <c r="N295">
        <v>8.2787675000000007</v>
      </c>
      <c r="O295">
        <v>0</v>
      </c>
      <c r="P295">
        <v>23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190.411653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1709982</v>
      </c>
      <c r="B296">
        <v>1</v>
      </c>
      <c r="C296" t="s">
        <v>76</v>
      </c>
      <c r="D296" t="s">
        <v>102</v>
      </c>
      <c r="E296" t="s">
        <v>134</v>
      </c>
      <c r="F296" t="s">
        <v>1037</v>
      </c>
      <c r="G296" t="s">
        <v>136</v>
      </c>
      <c r="H296" t="s">
        <v>46</v>
      </c>
      <c r="I296" t="s">
        <v>129</v>
      </c>
      <c r="J296" t="s">
        <v>130</v>
      </c>
      <c r="K296" t="s">
        <v>131</v>
      </c>
      <c r="L296" t="s">
        <v>1038</v>
      </c>
      <c r="M296" t="s">
        <v>1039</v>
      </c>
      <c r="N296">
        <v>3.1769444440000001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3.1769440000000002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1709974</v>
      </c>
      <c r="B297">
        <v>1</v>
      </c>
      <c r="C297" t="s">
        <v>76</v>
      </c>
      <c r="D297" t="s">
        <v>92</v>
      </c>
      <c r="E297" t="s">
        <v>139</v>
      </c>
      <c r="F297" t="s">
        <v>313</v>
      </c>
      <c r="G297" t="s">
        <v>285</v>
      </c>
      <c r="H297" t="s">
        <v>46</v>
      </c>
      <c r="I297" t="s">
        <v>129</v>
      </c>
      <c r="J297" t="s">
        <v>130</v>
      </c>
      <c r="K297" t="s">
        <v>161</v>
      </c>
      <c r="L297" t="s">
        <v>1040</v>
      </c>
      <c r="M297" t="s">
        <v>1041</v>
      </c>
      <c r="N297">
        <v>7.4333333330000002</v>
      </c>
      <c r="O297">
        <v>0</v>
      </c>
      <c r="P297">
        <v>0</v>
      </c>
      <c r="Q297">
        <v>0</v>
      </c>
      <c r="R297">
        <v>40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297.33333299999998</v>
      </c>
      <c r="Y297">
        <v>0</v>
      </c>
      <c r="Z297">
        <v>0</v>
      </c>
    </row>
    <row r="298" spans="1:26" x14ac:dyDescent="0.25">
      <c r="A298">
        <v>1709976</v>
      </c>
      <c r="B298">
        <v>1</v>
      </c>
      <c r="C298" t="s">
        <v>76</v>
      </c>
      <c r="D298" t="s">
        <v>90</v>
      </c>
      <c r="E298" t="s">
        <v>158</v>
      </c>
      <c r="F298" t="s">
        <v>1042</v>
      </c>
      <c r="G298" t="s">
        <v>1043</v>
      </c>
      <c r="H298" t="s">
        <v>47</v>
      </c>
      <c r="I298" t="s">
        <v>129</v>
      </c>
      <c r="J298" t="s">
        <v>130</v>
      </c>
      <c r="K298" t="s">
        <v>131</v>
      </c>
      <c r="L298" t="s">
        <v>1040</v>
      </c>
      <c r="M298" t="s">
        <v>1044</v>
      </c>
      <c r="N298">
        <v>2.2941666660000002</v>
      </c>
      <c r="O298">
        <v>0</v>
      </c>
      <c r="P298">
        <v>0</v>
      </c>
      <c r="Q298">
        <v>0</v>
      </c>
      <c r="R298">
        <v>0</v>
      </c>
      <c r="S298">
        <v>6</v>
      </c>
      <c r="T298">
        <v>69</v>
      </c>
      <c r="U298">
        <v>0</v>
      </c>
      <c r="V298">
        <v>0</v>
      </c>
      <c r="W298">
        <v>0</v>
      </c>
      <c r="X298">
        <v>0</v>
      </c>
      <c r="Y298">
        <v>13.765000000000001</v>
      </c>
      <c r="Z298">
        <v>158.29750000000001</v>
      </c>
    </row>
    <row r="299" spans="1:26" x14ac:dyDescent="0.25">
      <c r="A299">
        <v>1709984</v>
      </c>
      <c r="B299">
        <v>1</v>
      </c>
      <c r="C299" t="s">
        <v>76</v>
      </c>
      <c r="D299" t="s">
        <v>92</v>
      </c>
      <c r="E299" t="s">
        <v>139</v>
      </c>
      <c r="F299" t="s">
        <v>1045</v>
      </c>
      <c r="G299" t="s">
        <v>285</v>
      </c>
      <c r="H299" t="s">
        <v>46</v>
      </c>
      <c r="I299" t="s">
        <v>129</v>
      </c>
      <c r="J299" t="s">
        <v>130</v>
      </c>
      <c r="K299" t="s">
        <v>161</v>
      </c>
      <c r="L299" t="s">
        <v>1046</v>
      </c>
      <c r="M299" t="s">
        <v>1047</v>
      </c>
      <c r="N299">
        <v>6.1969444439999997</v>
      </c>
      <c r="O299">
        <v>0</v>
      </c>
      <c r="P299">
        <v>0</v>
      </c>
      <c r="Q299">
        <v>0</v>
      </c>
      <c r="R299">
        <v>63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390.40750000000003</v>
      </c>
      <c r="Y299">
        <v>0</v>
      </c>
      <c r="Z299">
        <v>0</v>
      </c>
    </row>
    <row r="300" spans="1:26" x14ac:dyDescent="0.25">
      <c r="A300">
        <v>1709975</v>
      </c>
      <c r="B300">
        <v>1</v>
      </c>
      <c r="C300" t="s">
        <v>76</v>
      </c>
      <c r="D300" t="s">
        <v>94</v>
      </c>
      <c r="E300" t="s">
        <v>164</v>
      </c>
      <c r="F300" t="s">
        <v>1048</v>
      </c>
      <c r="G300" t="s">
        <v>285</v>
      </c>
      <c r="H300" t="s">
        <v>46</v>
      </c>
      <c r="I300" t="s">
        <v>129</v>
      </c>
      <c r="J300" t="s">
        <v>130</v>
      </c>
      <c r="K300" t="s">
        <v>161</v>
      </c>
      <c r="L300" t="s">
        <v>1049</v>
      </c>
      <c r="M300" t="s">
        <v>1050</v>
      </c>
      <c r="N300">
        <v>7.9590888880000001</v>
      </c>
      <c r="O300">
        <v>0</v>
      </c>
      <c r="P300">
        <v>53</v>
      </c>
      <c r="Q300">
        <v>1</v>
      </c>
      <c r="R300">
        <v>264</v>
      </c>
      <c r="S300">
        <v>0</v>
      </c>
      <c r="T300">
        <v>0</v>
      </c>
      <c r="U300">
        <v>0</v>
      </c>
      <c r="V300">
        <v>421.83171099999998</v>
      </c>
      <c r="W300">
        <v>7.9590889999999996</v>
      </c>
      <c r="X300">
        <v>2101.199466</v>
      </c>
      <c r="Y300">
        <v>0</v>
      </c>
      <c r="Z300">
        <v>0</v>
      </c>
    </row>
    <row r="301" spans="1:26" x14ac:dyDescent="0.25">
      <c r="A301">
        <v>1709977</v>
      </c>
      <c r="B301">
        <v>1</v>
      </c>
      <c r="C301" t="s">
        <v>76</v>
      </c>
      <c r="D301" t="s">
        <v>86</v>
      </c>
      <c r="E301" t="s">
        <v>164</v>
      </c>
      <c r="F301" t="s">
        <v>1051</v>
      </c>
      <c r="G301" t="s">
        <v>281</v>
      </c>
      <c r="H301" t="s">
        <v>46</v>
      </c>
      <c r="I301" t="s">
        <v>129</v>
      </c>
      <c r="J301" t="s">
        <v>130</v>
      </c>
      <c r="K301" t="s">
        <v>161</v>
      </c>
      <c r="L301" t="s">
        <v>1052</v>
      </c>
      <c r="M301" t="s">
        <v>1053</v>
      </c>
      <c r="N301">
        <v>5.1554619439999998</v>
      </c>
      <c r="O301">
        <v>0</v>
      </c>
      <c r="P301">
        <v>811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4181.0796369999998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1709978</v>
      </c>
      <c r="B302">
        <v>1</v>
      </c>
      <c r="C302" t="s">
        <v>76</v>
      </c>
      <c r="D302" t="s">
        <v>94</v>
      </c>
      <c r="E302" t="s">
        <v>139</v>
      </c>
      <c r="F302" t="s">
        <v>1054</v>
      </c>
      <c r="G302" t="s">
        <v>285</v>
      </c>
      <c r="H302" t="s">
        <v>46</v>
      </c>
      <c r="I302" t="s">
        <v>129</v>
      </c>
      <c r="J302" t="s">
        <v>130</v>
      </c>
      <c r="K302" t="s">
        <v>161</v>
      </c>
      <c r="L302" t="s">
        <v>1055</v>
      </c>
      <c r="M302" t="s">
        <v>1056</v>
      </c>
      <c r="N302">
        <v>7.7915749999999999</v>
      </c>
      <c r="O302">
        <v>0</v>
      </c>
      <c r="P302">
        <v>24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186.99780000000001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1709979</v>
      </c>
      <c r="B303">
        <v>1</v>
      </c>
      <c r="C303" t="s">
        <v>77</v>
      </c>
      <c r="D303" t="s">
        <v>110</v>
      </c>
      <c r="E303" t="s">
        <v>139</v>
      </c>
      <c r="F303" t="s">
        <v>1057</v>
      </c>
      <c r="G303" t="s">
        <v>293</v>
      </c>
      <c r="H303" t="s">
        <v>160</v>
      </c>
      <c r="I303" t="s">
        <v>129</v>
      </c>
      <c r="J303" t="s">
        <v>130</v>
      </c>
      <c r="K303" t="s">
        <v>161</v>
      </c>
      <c r="L303" t="s">
        <v>1058</v>
      </c>
      <c r="M303" t="s">
        <v>1059</v>
      </c>
      <c r="N303">
        <v>9.9373388879999993</v>
      </c>
      <c r="O303">
        <v>0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9.9373389999999997</v>
      </c>
      <c r="Y303">
        <v>0</v>
      </c>
      <c r="Z303">
        <v>0</v>
      </c>
    </row>
    <row r="304" spans="1:26" x14ac:dyDescent="0.25">
      <c r="A304">
        <v>1709980</v>
      </c>
      <c r="B304">
        <v>1</v>
      </c>
      <c r="C304" t="s">
        <v>77</v>
      </c>
      <c r="D304" t="s">
        <v>108</v>
      </c>
      <c r="E304" t="s">
        <v>164</v>
      </c>
      <c r="F304" t="s">
        <v>1060</v>
      </c>
      <c r="G304" t="s">
        <v>281</v>
      </c>
      <c r="H304" t="s">
        <v>46</v>
      </c>
      <c r="I304" t="s">
        <v>129</v>
      </c>
      <c r="J304" t="s">
        <v>130</v>
      </c>
      <c r="K304" t="s">
        <v>161</v>
      </c>
      <c r="L304" t="s">
        <v>1061</v>
      </c>
      <c r="M304" t="s">
        <v>1062</v>
      </c>
      <c r="N304">
        <v>5.9294722220000002</v>
      </c>
      <c r="O304">
        <v>1</v>
      </c>
      <c r="P304">
        <v>384</v>
      </c>
      <c r="Q304">
        <v>0</v>
      </c>
      <c r="R304">
        <v>0</v>
      </c>
      <c r="S304">
        <v>0</v>
      </c>
      <c r="T304">
        <v>0</v>
      </c>
      <c r="U304">
        <v>5.9294719999999996</v>
      </c>
      <c r="V304">
        <v>2276.9173329999999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1709981</v>
      </c>
      <c r="B305">
        <v>1</v>
      </c>
      <c r="C305" t="s">
        <v>76</v>
      </c>
      <c r="D305" t="s">
        <v>78</v>
      </c>
      <c r="E305" t="s">
        <v>139</v>
      </c>
      <c r="F305" t="s">
        <v>1063</v>
      </c>
      <c r="G305" t="s">
        <v>285</v>
      </c>
      <c r="H305" t="s">
        <v>46</v>
      </c>
      <c r="I305" t="s">
        <v>129</v>
      </c>
      <c r="J305" t="s">
        <v>130</v>
      </c>
      <c r="K305" t="s">
        <v>161</v>
      </c>
      <c r="L305" t="s">
        <v>1064</v>
      </c>
      <c r="M305" t="s">
        <v>1065</v>
      </c>
      <c r="N305">
        <v>7.9280083330000002</v>
      </c>
      <c r="O305">
        <v>0</v>
      </c>
      <c r="P305">
        <v>265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2100.922208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1710014</v>
      </c>
      <c r="B306">
        <v>1</v>
      </c>
      <c r="C306" t="s">
        <v>76</v>
      </c>
      <c r="D306" t="s">
        <v>87</v>
      </c>
      <c r="E306" t="s">
        <v>134</v>
      </c>
      <c r="F306" t="s">
        <v>1066</v>
      </c>
      <c r="G306" t="s">
        <v>209</v>
      </c>
      <c r="H306" t="s">
        <v>46</v>
      </c>
      <c r="I306" t="s">
        <v>129</v>
      </c>
      <c r="J306" t="s">
        <v>130</v>
      </c>
      <c r="K306" t="s">
        <v>131</v>
      </c>
      <c r="L306" t="s">
        <v>1067</v>
      </c>
      <c r="M306" t="s">
        <v>1068</v>
      </c>
      <c r="N306">
        <v>6.2033333329999998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6.2033329999999998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1709986</v>
      </c>
      <c r="B307">
        <v>1</v>
      </c>
      <c r="C307" t="s">
        <v>76</v>
      </c>
      <c r="D307" t="s">
        <v>94</v>
      </c>
      <c r="E307" t="s">
        <v>126</v>
      </c>
      <c r="F307" t="s">
        <v>1069</v>
      </c>
      <c r="G307" t="s">
        <v>150</v>
      </c>
      <c r="H307" t="s">
        <v>47</v>
      </c>
      <c r="I307" t="s">
        <v>129</v>
      </c>
      <c r="J307" t="s">
        <v>130</v>
      </c>
      <c r="K307" t="s">
        <v>131</v>
      </c>
      <c r="L307" t="s">
        <v>1070</v>
      </c>
      <c r="M307" t="s">
        <v>1071</v>
      </c>
      <c r="N307">
        <v>0.125</v>
      </c>
      <c r="O307">
        <v>15</v>
      </c>
      <c r="P307">
        <v>2067</v>
      </c>
      <c r="Q307">
        <v>4</v>
      </c>
      <c r="R307">
        <v>632</v>
      </c>
      <c r="S307">
        <v>0</v>
      </c>
      <c r="T307">
        <v>0</v>
      </c>
      <c r="U307">
        <v>1.875</v>
      </c>
      <c r="V307">
        <v>258.375</v>
      </c>
      <c r="W307">
        <v>0.5</v>
      </c>
      <c r="X307">
        <v>79</v>
      </c>
      <c r="Y307">
        <v>0</v>
      </c>
      <c r="Z307">
        <v>0</v>
      </c>
    </row>
    <row r="308" spans="1:26" x14ac:dyDescent="0.25">
      <c r="A308">
        <v>1709988</v>
      </c>
      <c r="B308">
        <v>1</v>
      </c>
      <c r="C308" t="s">
        <v>76</v>
      </c>
      <c r="D308" t="s">
        <v>94</v>
      </c>
      <c r="E308" t="s">
        <v>164</v>
      </c>
      <c r="F308" t="s">
        <v>1072</v>
      </c>
      <c r="G308" t="s">
        <v>285</v>
      </c>
      <c r="H308" t="s">
        <v>46</v>
      </c>
      <c r="I308" t="s">
        <v>129</v>
      </c>
      <c r="J308" t="s">
        <v>130</v>
      </c>
      <c r="K308" t="s">
        <v>161</v>
      </c>
      <c r="L308" t="s">
        <v>1073</v>
      </c>
      <c r="M308" t="s">
        <v>1074</v>
      </c>
      <c r="N308">
        <v>0.44790638799999999</v>
      </c>
      <c r="O308">
        <v>2</v>
      </c>
      <c r="P308">
        <v>123</v>
      </c>
      <c r="Q308">
        <v>0</v>
      </c>
      <c r="R308">
        <v>83</v>
      </c>
      <c r="S308">
        <v>0</v>
      </c>
      <c r="T308">
        <v>0</v>
      </c>
      <c r="U308">
        <v>0.89581299999999997</v>
      </c>
      <c r="V308">
        <v>55.092486000000001</v>
      </c>
      <c r="W308">
        <v>0</v>
      </c>
      <c r="X308">
        <v>37.176229999999997</v>
      </c>
      <c r="Y308">
        <v>0</v>
      </c>
      <c r="Z308">
        <v>0</v>
      </c>
    </row>
    <row r="309" spans="1:26" x14ac:dyDescent="0.25">
      <c r="A309">
        <v>1710008</v>
      </c>
      <c r="B309">
        <v>1</v>
      </c>
      <c r="C309" t="s">
        <v>76</v>
      </c>
      <c r="D309" t="s">
        <v>90</v>
      </c>
      <c r="E309" t="s">
        <v>126</v>
      </c>
      <c r="F309" t="s">
        <v>1075</v>
      </c>
      <c r="G309" t="s">
        <v>285</v>
      </c>
      <c r="H309" t="s">
        <v>47</v>
      </c>
      <c r="I309" t="s">
        <v>129</v>
      </c>
      <c r="J309" t="s">
        <v>130</v>
      </c>
      <c r="K309" t="s">
        <v>161</v>
      </c>
      <c r="L309" t="s">
        <v>1076</v>
      </c>
      <c r="M309" t="s">
        <v>1077</v>
      </c>
      <c r="N309">
        <v>11.086666665999999</v>
      </c>
      <c r="O309">
        <v>0</v>
      </c>
      <c r="P309">
        <v>0</v>
      </c>
      <c r="Q309">
        <v>0</v>
      </c>
      <c r="R309">
        <v>0</v>
      </c>
      <c r="S309">
        <v>4</v>
      </c>
      <c r="T309">
        <v>291</v>
      </c>
      <c r="U309">
        <v>0</v>
      </c>
      <c r="V309">
        <v>0</v>
      </c>
      <c r="W309">
        <v>0</v>
      </c>
      <c r="X309">
        <v>0</v>
      </c>
      <c r="Y309">
        <v>44.346666999999997</v>
      </c>
      <c r="Z309">
        <v>3226.22</v>
      </c>
    </row>
    <row r="310" spans="1:26" x14ac:dyDescent="0.25">
      <c r="A310">
        <v>1710005</v>
      </c>
      <c r="B310">
        <v>1</v>
      </c>
      <c r="C310" t="s">
        <v>76</v>
      </c>
      <c r="D310" t="s">
        <v>90</v>
      </c>
      <c r="E310" t="s">
        <v>164</v>
      </c>
      <c r="F310" t="s">
        <v>1078</v>
      </c>
      <c r="G310" t="s">
        <v>256</v>
      </c>
      <c r="H310" t="s">
        <v>46</v>
      </c>
      <c r="I310" t="s">
        <v>129</v>
      </c>
      <c r="J310" t="s">
        <v>130</v>
      </c>
      <c r="K310" t="s">
        <v>131</v>
      </c>
      <c r="L310" t="s">
        <v>1079</v>
      </c>
      <c r="M310" t="s">
        <v>1080</v>
      </c>
      <c r="N310">
        <v>1.497222222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17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25.452777999999999</v>
      </c>
    </row>
    <row r="311" spans="1:26" x14ac:dyDescent="0.25">
      <c r="A311">
        <v>1709991</v>
      </c>
      <c r="B311">
        <v>1</v>
      </c>
      <c r="C311" t="s">
        <v>77</v>
      </c>
      <c r="D311" t="s">
        <v>115</v>
      </c>
      <c r="E311" t="s">
        <v>126</v>
      </c>
      <c r="F311" t="s">
        <v>1081</v>
      </c>
      <c r="G311" t="s">
        <v>281</v>
      </c>
      <c r="H311" t="s">
        <v>47</v>
      </c>
      <c r="I311" t="s">
        <v>129</v>
      </c>
      <c r="J311" t="s">
        <v>130</v>
      </c>
      <c r="K311" t="s">
        <v>161</v>
      </c>
      <c r="L311" t="s">
        <v>1082</v>
      </c>
      <c r="M311" t="s">
        <v>1083</v>
      </c>
      <c r="N311">
        <v>6.0925341660000001</v>
      </c>
      <c r="O311">
        <v>0</v>
      </c>
      <c r="P311">
        <v>0</v>
      </c>
      <c r="Q311">
        <v>0</v>
      </c>
      <c r="R311">
        <v>0</v>
      </c>
      <c r="S311">
        <v>4</v>
      </c>
      <c r="T311">
        <v>66</v>
      </c>
      <c r="U311">
        <v>0</v>
      </c>
      <c r="V311">
        <v>0</v>
      </c>
      <c r="W311">
        <v>0</v>
      </c>
      <c r="X311">
        <v>0</v>
      </c>
      <c r="Y311">
        <v>24.370137</v>
      </c>
      <c r="Z311">
        <v>402.10725500000001</v>
      </c>
    </row>
    <row r="312" spans="1:26" x14ac:dyDescent="0.25">
      <c r="A312">
        <v>1709994</v>
      </c>
      <c r="B312">
        <v>1</v>
      </c>
      <c r="C312" t="s">
        <v>77</v>
      </c>
      <c r="D312" t="s">
        <v>124</v>
      </c>
      <c r="E312" t="s">
        <v>139</v>
      </c>
      <c r="F312" t="s">
        <v>1084</v>
      </c>
      <c r="G312" t="s">
        <v>285</v>
      </c>
      <c r="H312" t="s">
        <v>46</v>
      </c>
      <c r="I312" t="s">
        <v>129</v>
      </c>
      <c r="J312" t="s">
        <v>130</v>
      </c>
      <c r="K312" t="s">
        <v>161</v>
      </c>
      <c r="L312" t="s">
        <v>1085</v>
      </c>
      <c r="M312" t="s">
        <v>1086</v>
      </c>
      <c r="N312">
        <v>2.3674452769999998</v>
      </c>
      <c r="O312">
        <v>0</v>
      </c>
      <c r="P312">
        <v>136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321.97255799999999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1709995</v>
      </c>
      <c r="B313">
        <v>1</v>
      </c>
      <c r="C313" t="s">
        <v>76</v>
      </c>
      <c r="D313" t="s">
        <v>89</v>
      </c>
      <c r="E313" t="s">
        <v>139</v>
      </c>
      <c r="F313" t="s">
        <v>1087</v>
      </c>
      <c r="G313" t="s">
        <v>285</v>
      </c>
      <c r="H313" t="s">
        <v>46</v>
      </c>
      <c r="I313" t="s">
        <v>129</v>
      </c>
      <c r="J313" t="s">
        <v>130</v>
      </c>
      <c r="K313" t="s">
        <v>161</v>
      </c>
      <c r="L313" t="s">
        <v>1088</v>
      </c>
      <c r="M313" t="s">
        <v>1089</v>
      </c>
      <c r="N313">
        <v>7.6347388880000002</v>
      </c>
      <c r="O313">
        <v>0</v>
      </c>
      <c r="P313">
        <v>47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358.83272799999997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1709997</v>
      </c>
      <c r="B314">
        <v>1</v>
      </c>
      <c r="C314" t="s">
        <v>76</v>
      </c>
      <c r="D314" t="s">
        <v>97</v>
      </c>
      <c r="E314" t="s">
        <v>164</v>
      </c>
      <c r="F314" t="s">
        <v>1090</v>
      </c>
      <c r="G314" t="s">
        <v>281</v>
      </c>
      <c r="H314" t="s">
        <v>46</v>
      </c>
      <c r="I314" t="s">
        <v>129</v>
      </c>
      <c r="J314" t="s">
        <v>130</v>
      </c>
      <c r="K314" t="s">
        <v>161</v>
      </c>
      <c r="L314" t="s">
        <v>1091</v>
      </c>
      <c r="M314" t="s">
        <v>1092</v>
      </c>
      <c r="N314">
        <v>3.004353611</v>
      </c>
      <c r="O314">
        <v>1</v>
      </c>
      <c r="P314">
        <v>335</v>
      </c>
      <c r="Q314">
        <v>0</v>
      </c>
      <c r="R314">
        <v>0</v>
      </c>
      <c r="S314">
        <v>0</v>
      </c>
      <c r="T314">
        <v>0</v>
      </c>
      <c r="U314">
        <v>3.0043540000000002</v>
      </c>
      <c r="V314">
        <v>1006.4584599999999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1709998</v>
      </c>
      <c r="B315">
        <v>1</v>
      </c>
      <c r="C315" t="s">
        <v>76</v>
      </c>
      <c r="D315" t="s">
        <v>93</v>
      </c>
      <c r="E315" t="s">
        <v>139</v>
      </c>
      <c r="F315" t="s">
        <v>1093</v>
      </c>
      <c r="G315" t="s">
        <v>285</v>
      </c>
      <c r="H315" t="s">
        <v>46</v>
      </c>
      <c r="I315" t="s">
        <v>129</v>
      </c>
      <c r="J315" t="s">
        <v>130</v>
      </c>
      <c r="K315" t="s">
        <v>161</v>
      </c>
      <c r="L315" t="s">
        <v>1094</v>
      </c>
      <c r="M315" t="s">
        <v>1095</v>
      </c>
      <c r="N315">
        <v>8.1328952769999994</v>
      </c>
      <c r="O315">
        <v>0</v>
      </c>
      <c r="P315">
        <v>24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195.18948700000001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1710035</v>
      </c>
      <c r="B316">
        <v>1</v>
      </c>
      <c r="C316" t="s">
        <v>76</v>
      </c>
      <c r="D316" t="s">
        <v>92</v>
      </c>
      <c r="E316" t="s">
        <v>139</v>
      </c>
      <c r="F316" t="s">
        <v>1096</v>
      </c>
      <c r="G316" t="s">
        <v>182</v>
      </c>
      <c r="H316" t="s">
        <v>46</v>
      </c>
      <c r="I316" t="s">
        <v>129</v>
      </c>
      <c r="J316" t="s">
        <v>130</v>
      </c>
      <c r="K316" t="s">
        <v>131</v>
      </c>
      <c r="L316" t="s">
        <v>1097</v>
      </c>
      <c r="M316" t="s">
        <v>1098</v>
      </c>
      <c r="N316">
        <v>4.403888888</v>
      </c>
      <c r="O316">
        <v>0</v>
      </c>
      <c r="P316">
        <v>0</v>
      </c>
      <c r="Q316">
        <v>0</v>
      </c>
      <c r="R316">
        <v>43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189.367222</v>
      </c>
      <c r="Y316">
        <v>0</v>
      </c>
      <c r="Z316">
        <v>0</v>
      </c>
    </row>
    <row r="317" spans="1:26" x14ac:dyDescent="0.25">
      <c r="A317">
        <v>1710000</v>
      </c>
      <c r="B317">
        <v>1</v>
      </c>
      <c r="C317" t="s">
        <v>76</v>
      </c>
      <c r="D317" t="s">
        <v>96</v>
      </c>
      <c r="E317" t="s">
        <v>126</v>
      </c>
      <c r="F317" t="s">
        <v>1099</v>
      </c>
      <c r="G317" t="s">
        <v>285</v>
      </c>
      <c r="H317" t="s">
        <v>47</v>
      </c>
      <c r="I317" t="s">
        <v>129</v>
      </c>
      <c r="J317" t="s">
        <v>130</v>
      </c>
      <c r="K317" t="s">
        <v>161</v>
      </c>
      <c r="L317" t="s">
        <v>1100</v>
      </c>
      <c r="M317" t="s">
        <v>1101</v>
      </c>
      <c r="N317">
        <v>7.8746063880000001</v>
      </c>
      <c r="O317">
        <v>1</v>
      </c>
      <c r="P317">
        <v>136</v>
      </c>
      <c r="Q317">
        <v>0</v>
      </c>
      <c r="R317">
        <v>0</v>
      </c>
      <c r="S317">
        <v>0</v>
      </c>
      <c r="T317">
        <v>0</v>
      </c>
      <c r="U317">
        <v>7.874606</v>
      </c>
      <c r="V317">
        <v>1070.946469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1710006</v>
      </c>
      <c r="B318">
        <v>1</v>
      </c>
      <c r="C318" t="s">
        <v>77</v>
      </c>
      <c r="D318" t="s">
        <v>114</v>
      </c>
      <c r="E318" t="s">
        <v>134</v>
      </c>
      <c r="F318" t="s">
        <v>1102</v>
      </c>
      <c r="G318" t="s">
        <v>136</v>
      </c>
      <c r="H318" t="s">
        <v>46</v>
      </c>
      <c r="I318" t="s">
        <v>129</v>
      </c>
      <c r="J318" t="s">
        <v>130</v>
      </c>
      <c r="K318" t="s">
        <v>131</v>
      </c>
      <c r="L318" t="s">
        <v>1103</v>
      </c>
      <c r="M318" t="s">
        <v>1104</v>
      </c>
      <c r="N318">
        <v>3.483333333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3.483333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1710002</v>
      </c>
      <c r="B319">
        <v>1</v>
      </c>
      <c r="C319" t="s">
        <v>76</v>
      </c>
      <c r="D319" t="s">
        <v>82</v>
      </c>
      <c r="E319" t="s">
        <v>164</v>
      </c>
      <c r="F319" t="s">
        <v>1105</v>
      </c>
      <c r="G319" t="s">
        <v>281</v>
      </c>
      <c r="H319" t="s">
        <v>46</v>
      </c>
      <c r="I319" t="s">
        <v>129</v>
      </c>
      <c r="J319" t="s">
        <v>130</v>
      </c>
      <c r="K319" t="s">
        <v>161</v>
      </c>
      <c r="L319" t="s">
        <v>1106</v>
      </c>
      <c r="M319" t="s">
        <v>1107</v>
      </c>
      <c r="N319">
        <v>1.429512777</v>
      </c>
      <c r="O319">
        <v>2</v>
      </c>
      <c r="P319">
        <v>317</v>
      </c>
      <c r="Q319">
        <v>0</v>
      </c>
      <c r="R319">
        <v>0</v>
      </c>
      <c r="S319">
        <v>0</v>
      </c>
      <c r="T319">
        <v>0</v>
      </c>
      <c r="U319">
        <v>2.8590260000000001</v>
      </c>
      <c r="V319">
        <v>453.15555000000001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1710003</v>
      </c>
      <c r="B320">
        <v>1</v>
      </c>
      <c r="C320" t="s">
        <v>76</v>
      </c>
      <c r="D320" t="s">
        <v>104</v>
      </c>
      <c r="E320" t="s">
        <v>164</v>
      </c>
      <c r="F320" t="s">
        <v>1108</v>
      </c>
      <c r="G320" t="s">
        <v>281</v>
      </c>
      <c r="H320" t="s">
        <v>46</v>
      </c>
      <c r="I320" t="s">
        <v>129</v>
      </c>
      <c r="J320" t="s">
        <v>130</v>
      </c>
      <c r="K320" t="s">
        <v>161</v>
      </c>
      <c r="L320" t="s">
        <v>1109</v>
      </c>
      <c r="M320" t="s">
        <v>1110</v>
      </c>
      <c r="N320">
        <v>6.5202277769999997</v>
      </c>
      <c r="O320">
        <v>0</v>
      </c>
      <c r="P320">
        <v>0</v>
      </c>
      <c r="Q320">
        <v>0</v>
      </c>
      <c r="R320">
        <v>0</v>
      </c>
      <c r="S320">
        <v>1</v>
      </c>
      <c r="T320">
        <v>27</v>
      </c>
      <c r="U320">
        <v>0</v>
      </c>
      <c r="V320">
        <v>0</v>
      </c>
      <c r="W320">
        <v>0</v>
      </c>
      <c r="X320">
        <v>0</v>
      </c>
      <c r="Y320">
        <v>6.5202280000000004</v>
      </c>
      <c r="Z320">
        <v>176.04615000000001</v>
      </c>
    </row>
    <row r="321" spans="1:26" x14ac:dyDescent="0.25">
      <c r="A321">
        <v>1710009</v>
      </c>
      <c r="B321">
        <v>1</v>
      </c>
      <c r="C321" t="s">
        <v>77</v>
      </c>
      <c r="D321" t="s">
        <v>124</v>
      </c>
      <c r="E321" t="s">
        <v>139</v>
      </c>
      <c r="F321" t="s">
        <v>1111</v>
      </c>
      <c r="G321" t="s">
        <v>197</v>
      </c>
      <c r="H321" t="s">
        <v>46</v>
      </c>
      <c r="I321" t="s">
        <v>129</v>
      </c>
      <c r="J321" t="s">
        <v>130</v>
      </c>
      <c r="K321" t="s">
        <v>131</v>
      </c>
      <c r="L321" t="s">
        <v>1112</v>
      </c>
      <c r="M321" t="s">
        <v>1113</v>
      </c>
      <c r="N321">
        <v>10.698333333000001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80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855.86666700000001</v>
      </c>
    </row>
    <row r="322" spans="1:26" x14ac:dyDescent="0.25">
      <c r="A322">
        <v>1710015</v>
      </c>
      <c r="B322">
        <v>1</v>
      </c>
      <c r="C322" t="s">
        <v>76</v>
      </c>
      <c r="D322" t="s">
        <v>91</v>
      </c>
      <c r="E322" t="s">
        <v>212</v>
      </c>
      <c r="F322" t="s">
        <v>1114</v>
      </c>
      <c r="G322" t="s">
        <v>176</v>
      </c>
      <c r="H322" t="s">
        <v>47</v>
      </c>
      <c r="I322" t="s">
        <v>129</v>
      </c>
      <c r="J322" t="s">
        <v>130</v>
      </c>
      <c r="K322" t="s">
        <v>131</v>
      </c>
      <c r="L322" t="s">
        <v>1115</v>
      </c>
      <c r="M322" t="s">
        <v>1116</v>
      </c>
      <c r="N322">
        <v>0.586388888</v>
      </c>
      <c r="O322">
        <v>17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9.9686109999999992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1710022</v>
      </c>
      <c r="B323">
        <v>1</v>
      </c>
      <c r="C323" t="s">
        <v>76</v>
      </c>
      <c r="D323" t="s">
        <v>100</v>
      </c>
      <c r="E323" t="s">
        <v>158</v>
      </c>
      <c r="F323" t="s">
        <v>1117</v>
      </c>
      <c r="G323" t="s">
        <v>1043</v>
      </c>
      <c r="H323" t="s">
        <v>47</v>
      </c>
      <c r="I323" t="s">
        <v>129</v>
      </c>
      <c r="J323" t="s">
        <v>130</v>
      </c>
      <c r="K323" t="s">
        <v>161</v>
      </c>
      <c r="L323" t="s">
        <v>1118</v>
      </c>
      <c r="M323" t="s">
        <v>1119</v>
      </c>
      <c r="N323">
        <v>1.1044444440000001</v>
      </c>
      <c r="O323">
        <v>278</v>
      </c>
      <c r="P323">
        <v>2635</v>
      </c>
      <c r="Q323">
        <v>0</v>
      </c>
      <c r="R323">
        <v>0</v>
      </c>
      <c r="S323">
        <v>0</v>
      </c>
      <c r="T323">
        <v>0</v>
      </c>
      <c r="U323">
        <v>307.03555499999999</v>
      </c>
      <c r="V323">
        <v>2910.2111100000002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1710020</v>
      </c>
      <c r="B324">
        <v>1</v>
      </c>
      <c r="C324" t="s">
        <v>76</v>
      </c>
      <c r="D324" t="s">
        <v>101</v>
      </c>
      <c r="E324" t="s">
        <v>134</v>
      </c>
      <c r="F324" t="s">
        <v>1120</v>
      </c>
      <c r="G324" t="s">
        <v>155</v>
      </c>
      <c r="H324" t="s">
        <v>46</v>
      </c>
      <c r="I324" t="s">
        <v>129</v>
      </c>
      <c r="J324" t="s">
        <v>130</v>
      </c>
      <c r="K324" t="s">
        <v>131</v>
      </c>
      <c r="L324" t="s">
        <v>1121</v>
      </c>
      <c r="M324" t="s">
        <v>1122</v>
      </c>
      <c r="N324">
        <v>1.1713888880000001</v>
      </c>
      <c r="O324">
        <v>0</v>
      </c>
      <c r="P324">
        <v>12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14.056666999999999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1710037</v>
      </c>
      <c r="B325">
        <v>1</v>
      </c>
      <c r="C325" t="s">
        <v>77</v>
      </c>
      <c r="D325" t="s">
        <v>122</v>
      </c>
      <c r="E325" t="s">
        <v>191</v>
      </c>
      <c r="F325" t="s">
        <v>1123</v>
      </c>
      <c r="G325" t="s">
        <v>907</v>
      </c>
      <c r="H325" t="s">
        <v>46</v>
      </c>
      <c r="I325" t="s">
        <v>129</v>
      </c>
      <c r="J325" t="s">
        <v>130</v>
      </c>
      <c r="K325" t="s">
        <v>131</v>
      </c>
      <c r="L325" t="s">
        <v>1124</v>
      </c>
      <c r="M325" t="s">
        <v>1125</v>
      </c>
      <c r="N325">
        <v>1.3</v>
      </c>
      <c r="O325">
        <v>0</v>
      </c>
      <c r="P325">
        <v>0</v>
      </c>
      <c r="Q325">
        <v>0</v>
      </c>
      <c r="R325">
        <v>137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178.1</v>
      </c>
      <c r="Y325">
        <v>0</v>
      </c>
      <c r="Z325">
        <v>0</v>
      </c>
    </row>
    <row r="326" spans="1:26" x14ac:dyDescent="0.25">
      <c r="A326">
        <v>1710013</v>
      </c>
      <c r="B326">
        <v>1</v>
      </c>
      <c r="C326" t="s">
        <v>76</v>
      </c>
      <c r="D326" t="s">
        <v>93</v>
      </c>
      <c r="E326" t="s">
        <v>134</v>
      </c>
      <c r="F326" t="s">
        <v>1126</v>
      </c>
      <c r="G326" t="s">
        <v>136</v>
      </c>
      <c r="H326" t="s">
        <v>46</v>
      </c>
      <c r="I326" t="s">
        <v>129</v>
      </c>
      <c r="J326" t="s">
        <v>130</v>
      </c>
      <c r="K326" t="s">
        <v>131</v>
      </c>
      <c r="L326" t="s">
        <v>1127</v>
      </c>
      <c r="M326" t="s">
        <v>1128</v>
      </c>
      <c r="N326">
        <v>3.6850000000000001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3.6850000000000001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1710017</v>
      </c>
      <c r="B327">
        <v>1</v>
      </c>
      <c r="C327" t="s">
        <v>77</v>
      </c>
      <c r="D327" t="s">
        <v>124</v>
      </c>
      <c r="E327" t="s">
        <v>212</v>
      </c>
      <c r="F327" t="s">
        <v>1129</v>
      </c>
      <c r="G327" t="s">
        <v>281</v>
      </c>
      <c r="H327" t="s">
        <v>47</v>
      </c>
      <c r="I327" t="s">
        <v>129</v>
      </c>
      <c r="J327" t="s">
        <v>130</v>
      </c>
      <c r="K327" t="s">
        <v>161</v>
      </c>
      <c r="L327" t="s">
        <v>1130</v>
      </c>
      <c r="M327" t="s">
        <v>1131</v>
      </c>
      <c r="N327">
        <v>6.1869555549999999</v>
      </c>
      <c r="O327">
        <v>11</v>
      </c>
      <c r="P327">
        <v>381</v>
      </c>
      <c r="Q327">
        <v>0</v>
      </c>
      <c r="R327">
        <v>0</v>
      </c>
      <c r="S327">
        <v>28</v>
      </c>
      <c r="T327">
        <v>963</v>
      </c>
      <c r="U327">
        <v>68.056511</v>
      </c>
      <c r="V327">
        <v>2357.2300660000001</v>
      </c>
      <c r="W327">
        <v>0</v>
      </c>
      <c r="X327">
        <v>0</v>
      </c>
      <c r="Y327">
        <v>173.234756</v>
      </c>
      <c r="Z327">
        <v>5958.0381989999996</v>
      </c>
    </row>
    <row r="328" spans="1:26" x14ac:dyDescent="0.25">
      <c r="A328">
        <v>1710023</v>
      </c>
      <c r="B328">
        <v>1</v>
      </c>
      <c r="C328" t="s">
        <v>77</v>
      </c>
      <c r="D328" t="s">
        <v>114</v>
      </c>
      <c r="E328" t="s">
        <v>134</v>
      </c>
      <c r="F328" t="s">
        <v>1132</v>
      </c>
      <c r="G328" t="s">
        <v>209</v>
      </c>
      <c r="H328" t="s">
        <v>46</v>
      </c>
      <c r="I328" t="s">
        <v>129</v>
      </c>
      <c r="J328" t="s">
        <v>130</v>
      </c>
      <c r="K328" t="s">
        <v>131</v>
      </c>
      <c r="L328" t="s">
        <v>1133</v>
      </c>
      <c r="M328" t="s">
        <v>1134</v>
      </c>
      <c r="N328">
        <v>1.65</v>
      </c>
      <c r="O328">
        <v>0</v>
      </c>
      <c r="P328">
        <v>10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16.5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1710089</v>
      </c>
      <c r="B329">
        <v>1</v>
      </c>
      <c r="C329" t="s">
        <v>76</v>
      </c>
      <c r="D329" t="s">
        <v>100</v>
      </c>
      <c r="E329" t="s">
        <v>139</v>
      </c>
      <c r="F329" t="s">
        <v>1135</v>
      </c>
      <c r="G329" t="s">
        <v>141</v>
      </c>
      <c r="H329" t="s">
        <v>46</v>
      </c>
      <c r="I329" t="s">
        <v>129</v>
      </c>
      <c r="J329" t="s">
        <v>130</v>
      </c>
      <c r="K329" t="s">
        <v>131</v>
      </c>
      <c r="L329" t="s">
        <v>1136</v>
      </c>
      <c r="M329" t="s">
        <v>1137</v>
      </c>
      <c r="N329">
        <v>4.5758333330000003</v>
      </c>
      <c r="O329">
        <v>0</v>
      </c>
      <c r="P329">
        <v>12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54.91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1710021</v>
      </c>
      <c r="B330">
        <v>1</v>
      </c>
      <c r="C330" t="s">
        <v>76</v>
      </c>
      <c r="D330" t="s">
        <v>92</v>
      </c>
      <c r="E330" t="s">
        <v>134</v>
      </c>
      <c r="F330" t="s">
        <v>1138</v>
      </c>
      <c r="G330" t="s">
        <v>136</v>
      </c>
      <c r="H330" t="s">
        <v>46</v>
      </c>
      <c r="I330" t="s">
        <v>129</v>
      </c>
      <c r="J330" t="s">
        <v>130</v>
      </c>
      <c r="K330" t="s">
        <v>131</v>
      </c>
      <c r="L330" t="s">
        <v>1139</v>
      </c>
      <c r="M330" t="s">
        <v>1140</v>
      </c>
      <c r="N330">
        <v>26.060555555000001</v>
      </c>
      <c r="O330">
        <v>0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26.060555999999998</v>
      </c>
      <c r="Y330">
        <v>0</v>
      </c>
      <c r="Z330">
        <v>0</v>
      </c>
    </row>
    <row r="331" spans="1:26" x14ac:dyDescent="0.25">
      <c r="A331">
        <v>1710031</v>
      </c>
      <c r="B331">
        <v>1</v>
      </c>
      <c r="C331" t="s">
        <v>77</v>
      </c>
      <c r="D331" t="s">
        <v>116</v>
      </c>
      <c r="E331" t="s">
        <v>134</v>
      </c>
      <c r="F331" t="s">
        <v>1141</v>
      </c>
      <c r="G331" t="s">
        <v>155</v>
      </c>
      <c r="H331" t="s">
        <v>46</v>
      </c>
      <c r="I331" t="s">
        <v>129</v>
      </c>
      <c r="J331" t="s">
        <v>130</v>
      </c>
      <c r="K331" t="s">
        <v>131</v>
      </c>
      <c r="L331" t="s">
        <v>1142</v>
      </c>
      <c r="M331" t="s">
        <v>1143</v>
      </c>
      <c r="N331">
        <v>1.8586111110000001</v>
      </c>
      <c r="O331">
        <v>0</v>
      </c>
      <c r="P331">
        <v>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1.858611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1710092</v>
      </c>
      <c r="B332">
        <v>1</v>
      </c>
      <c r="C332" t="s">
        <v>76</v>
      </c>
      <c r="D332" t="s">
        <v>88</v>
      </c>
      <c r="E332" t="s">
        <v>134</v>
      </c>
      <c r="F332" t="s">
        <v>1144</v>
      </c>
      <c r="G332" t="s">
        <v>136</v>
      </c>
      <c r="H332" t="s">
        <v>46</v>
      </c>
      <c r="I332" t="s">
        <v>129</v>
      </c>
      <c r="J332" t="s">
        <v>130</v>
      </c>
      <c r="K332" t="s">
        <v>131</v>
      </c>
      <c r="L332" t="s">
        <v>1145</v>
      </c>
      <c r="M332" t="s">
        <v>1146</v>
      </c>
      <c r="N332">
        <v>2.5669444440000002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2.5669439999999999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1710041</v>
      </c>
      <c r="B333">
        <v>1</v>
      </c>
      <c r="C333" t="s">
        <v>76</v>
      </c>
      <c r="D333" t="s">
        <v>95</v>
      </c>
      <c r="E333" t="s">
        <v>139</v>
      </c>
      <c r="F333" t="s">
        <v>1147</v>
      </c>
      <c r="G333" t="s">
        <v>232</v>
      </c>
      <c r="H333" t="s">
        <v>46</v>
      </c>
      <c r="I333" t="s">
        <v>129</v>
      </c>
      <c r="J333" t="s">
        <v>130</v>
      </c>
      <c r="K333" t="s">
        <v>131</v>
      </c>
      <c r="L333" t="s">
        <v>1148</v>
      </c>
      <c r="M333" t="s">
        <v>1149</v>
      </c>
      <c r="N333">
        <v>9.0763888880000003</v>
      </c>
      <c r="O333">
        <v>0</v>
      </c>
      <c r="P333">
        <v>0</v>
      </c>
      <c r="Q333">
        <v>0</v>
      </c>
      <c r="R333">
        <v>29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263.21527800000001</v>
      </c>
      <c r="Y333">
        <v>0</v>
      </c>
      <c r="Z333">
        <v>0</v>
      </c>
    </row>
    <row r="334" spans="1:26" x14ac:dyDescent="0.25">
      <c r="A334">
        <v>1710088</v>
      </c>
      <c r="B334">
        <v>1</v>
      </c>
      <c r="C334" t="s">
        <v>76</v>
      </c>
      <c r="D334" t="s">
        <v>89</v>
      </c>
      <c r="E334" t="s">
        <v>139</v>
      </c>
      <c r="F334" t="s">
        <v>1150</v>
      </c>
      <c r="G334" t="s">
        <v>269</v>
      </c>
      <c r="H334" t="s">
        <v>46</v>
      </c>
      <c r="I334" t="s">
        <v>129</v>
      </c>
      <c r="J334" t="s">
        <v>130</v>
      </c>
      <c r="K334" t="s">
        <v>131</v>
      </c>
      <c r="L334" t="s">
        <v>1151</v>
      </c>
      <c r="M334" t="s">
        <v>1152</v>
      </c>
      <c r="N334">
        <v>3.1349999999999998</v>
      </c>
      <c r="O334">
        <v>0</v>
      </c>
      <c r="P334">
        <v>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9.4049999999999994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1710025</v>
      </c>
      <c r="B335">
        <v>1</v>
      </c>
      <c r="C335" t="s">
        <v>77</v>
      </c>
      <c r="D335" t="s">
        <v>113</v>
      </c>
      <c r="E335" t="s">
        <v>212</v>
      </c>
      <c r="F335" t="s">
        <v>1153</v>
      </c>
      <c r="G335" t="s">
        <v>281</v>
      </c>
      <c r="H335" t="s">
        <v>47</v>
      </c>
      <c r="I335" t="s">
        <v>129</v>
      </c>
      <c r="J335" t="s">
        <v>130</v>
      </c>
      <c r="K335" t="s">
        <v>161</v>
      </c>
      <c r="L335" t="s">
        <v>1154</v>
      </c>
      <c r="M335" t="s">
        <v>1155</v>
      </c>
      <c r="N335">
        <v>6.0408333330000001</v>
      </c>
      <c r="O335">
        <v>0</v>
      </c>
      <c r="P335">
        <v>0</v>
      </c>
      <c r="Q335">
        <v>26</v>
      </c>
      <c r="R335">
        <v>154</v>
      </c>
      <c r="S335">
        <v>13</v>
      </c>
      <c r="T335">
        <v>162</v>
      </c>
      <c r="U335">
        <v>0</v>
      </c>
      <c r="V335">
        <v>0</v>
      </c>
      <c r="W335">
        <v>157.061667</v>
      </c>
      <c r="X335">
        <v>930.28833299999997</v>
      </c>
      <c r="Y335">
        <v>78.530833000000001</v>
      </c>
      <c r="Z335">
        <v>978.61500000000001</v>
      </c>
    </row>
    <row r="336" spans="1:26" x14ac:dyDescent="0.25">
      <c r="A336">
        <v>1710027</v>
      </c>
      <c r="B336">
        <v>1</v>
      </c>
      <c r="C336" t="s">
        <v>76</v>
      </c>
      <c r="D336" t="s">
        <v>87</v>
      </c>
      <c r="E336" t="s">
        <v>164</v>
      </c>
      <c r="F336" t="s">
        <v>1156</v>
      </c>
      <c r="G336" t="s">
        <v>256</v>
      </c>
      <c r="H336" t="s">
        <v>46</v>
      </c>
      <c r="I336" t="s">
        <v>129</v>
      </c>
      <c r="J336" t="s">
        <v>130</v>
      </c>
      <c r="K336" t="s">
        <v>131</v>
      </c>
      <c r="L336" t="s">
        <v>1157</v>
      </c>
      <c r="M336" t="s">
        <v>1158</v>
      </c>
      <c r="N336">
        <v>2.7508333330000001</v>
      </c>
      <c r="O336">
        <v>0</v>
      </c>
      <c r="P336">
        <v>0</v>
      </c>
      <c r="Q336">
        <v>1</v>
      </c>
      <c r="R336">
        <v>3</v>
      </c>
      <c r="S336">
        <v>0</v>
      </c>
      <c r="T336">
        <v>0</v>
      </c>
      <c r="U336">
        <v>0</v>
      </c>
      <c r="V336">
        <v>0</v>
      </c>
      <c r="W336">
        <v>2.7508330000000001</v>
      </c>
      <c r="X336">
        <v>8.2524999999999995</v>
      </c>
      <c r="Y336">
        <v>0</v>
      </c>
      <c r="Z336">
        <v>0</v>
      </c>
    </row>
    <row r="337" spans="1:26" x14ac:dyDescent="0.25">
      <c r="A337">
        <v>1710026</v>
      </c>
      <c r="B337">
        <v>1</v>
      </c>
      <c r="C337" t="s">
        <v>76</v>
      </c>
      <c r="D337" t="s">
        <v>89</v>
      </c>
      <c r="E337" t="s">
        <v>158</v>
      </c>
      <c r="F337" t="s">
        <v>1159</v>
      </c>
      <c r="G337" t="s">
        <v>285</v>
      </c>
      <c r="H337" t="s">
        <v>47</v>
      </c>
      <c r="I337" t="s">
        <v>129</v>
      </c>
      <c r="J337" t="s">
        <v>130</v>
      </c>
      <c r="K337" t="s">
        <v>161</v>
      </c>
      <c r="L337" t="s">
        <v>1160</v>
      </c>
      <c r="M337" t="s">
        <v>1161</v>
      </c>
      <c r="N337">
        <v>2.9192619440000001</v>
      </c>
      <c r="O337">
        <v>207</v>
      </c>
      <c r="P337">
        <v>3186</v>
      </c>
      <c r="Q337">
        <v>0</v>
      </c>
      <c r="R337">
        <v>0</v>
      </c>
      <c r="S337">
        <v>65</v>
      </c>
      <c r="T337">
        <v>1573</v>
      </c>
      <c r="U337">
        <v>604.28722200000004</v>
      </c>
      <c r="V337">
        <v>9300.7685540000002</v>
      </c>
      <c r="W337">
        <v>0</v>
      </c>
      <c r="X337">
        <v>0</v>
      </c>
      <c r="Y337">
        <v>189.752026</v>
      </c>
      <c r="Z337">
        <v>4591.9990379999999</v>
      </c>
    </row>
    <row r="338" spans="1:26" x14ac:dyDescent="0.25">
      <c r="A338">
        <v>1710038</v>
      </c>
      <c r="B338">
        <v>1</v>
      </c>
      <c r="C338" t="s">
        <v>76</v>
      </c>
      <c r="D338" t="s">
        <v>89</v>
      </c>
      <c r="E338" t="s">
        <v>158</v>
      </c>
      <c r="F338" t="s">
        <v>421</v>
      </c>
      <c r="G338" t="s">
        <v>285</v>
      </c>
      <c r="H338" t="s">
        <v>47</v>
      </c>
      <c r="I338" t="s">
        <v>129</v>
      </c>
      <c r="J338" t="s">
        <v>130</v>
      </c>
      <c r="K338" t="s">
        <v>161</v>
      </c>
      <c r="L338" t="s">
        <v>1162</v>
      </c>
      <c r="M338" t="s">
        <v>1163</v>
      </c>
      <c r="N338">
        <v>7.2575000000000003</v>
      </c>
      <c r="O338">
        <v>61</v>
      </c>
      <c r="P338">
        <v>624</v>
      </c>
      <c r="Q338">
        <v>0</v>
      </c>
      <c r="R338">
        <v>0</v>
      </c>
      <c r="S338">
        <v>0</v>
      </c>
      <c r="T338">
        <v>0</v>
      </c>
      <c r="U338">
        <v>442.70749999999998</v>
      </c>
      <c r="V338">
        <v>4528.68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1710028</v>
      </c>
      <c r="B339">
        <v>1</v>
      </c>
      <c r="C339" t="s">
        <v>76</v>
      </c>
      <c r="D339" t="s">
        <v>89</v>
      </c>
      <c r="E339" t="s">
        <v>148</v>
      </c>
      <c r="F339" t="s">
        <v>1164</v>
      </c>
      <c r="G339" t="s">
        <v>285</v>
      </c>
      <c r="H339" t="s">
        <v>47</v>
      </c>
      <c r="I339" t="s">
        <v>129</v>
      </c>
      <c r="J339" t="s">
        <v>130</v>
      </c>
      <c r="K339" t="s">
        <v>161</v>
      </c>
      <c r="L339" t="s">
        <v>1165</v>
      </c>
      <c r="M339" t="s">
        <v>1166</v>
      </c>
      <c r="N339">
        <v>6.5611111109999998</v>
      </c>
      <c r="O339">
        <v>24</v>
      </c>
      <c r="P339">
        <v>42</v>
      </c>
      <c r="Q339">
        <v>0</v>
      </c>
      <c r="R339">
        <v>0</v>
      </c>
      <c r="S339">
        <v>0</v>
      </c>
      <c r="T339">
        <v>0</v>
      </c>
      <c r="U339">
        <v>157.466667</v>
      </c>
      <c r="V339">
        <v>275.566667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1710043</v>
      </c>
      <c r="B340">
        <v>1</v>
      </c>
      <c r="C340" t="s">
        <v>76</v>
      </c>
      <c r="D340" t="s">
        <v>103</v>
      </c>
      <c r="E340" t="s">
        <v>134</v>
      </c>
      <c r="F340" t="s">
        <v>1167</v>
      </c>
      <c r="G340" t="s">
        <v>136</v>
      </c>
      <c r="H340" t="s">
        <v>46</v>
      </c>
      <c r="I340" t="s">
        <v>129</v>
      </c>
      <c r="J340" t="s">
        <v>130</v>
      </c>
      <c r="K340" t="s">
        <v>131</v>
      </c>
      <c r="L340" t="s">
        <v>1168</v>
      </c>
      <c r="M340" t="s">
        <v>1169</v>
      </c>
      <c r="N340">
        <v>2.1324999999999998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2.1324999999999998</v>
      </c>
    </row>
    <row r="341" spans="1:26" x14ac:dyDescent="0.25">
      <c r="A341">
        <v>1710056</v>
      </c>
      <c r="B341">
        <v>1</v>
      </c>
      <c r="C341" t="s">
        <v>76</v>
      </c>
      <c r="D341" t="s">
        <v>93</v>
      </c>
      <c r="E341" t="s">
        <v>191</v>
      </c>
      <c r="F341" t="s">
        <v>1170</v>
      </c>
      <c r="G341" t="s">
        <v>141</v>
      </c>
      <c r="H341" t="s">
        <v>46</v>
      </c>
      <c r="I341" t="s">
        <v>129</v>
      </c>
      <c r="J341" t="s">
        <v>130</v>
      </c>
      <c r="K341" t="s">
        <v>131</v>
      </c>
      <c r="L341" t="s">
        <v>1171</v>
      </c>
      <c r="M341" t="s">
        <v>1172</v>
      </c>
      <c r="N341">
        <v>1.798611111</v>
      </c>
      <c r="O341">
        <v>0</v>
      </c>
      <c r="P341">
        <v>18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32.375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1710039</v>
      </c>
      <c r="B342">
        <v>1</v>
      </c>
      <c r="C342" t="s">
        <v>77</v>
      </c>
      <c r="D342" t="s">
        <v>109</v>
      </c>
      <c r="E342" t="s">
        <v>126</v>
      </c>
      <c r="F342" t="s">
        <v>1173</v>
      </c>
      <c r="G342" t="s">
        <v>281</v>
      </c>
      <c r="H342" t="s">
        <v>47</v>
      </c>
      <c r="I342" t="s">
        <v>129</v>
      </c>
      <c r="J342" t="s">
        <v>130</v>
      </c>
      <c r="K342" t="s">
        <v>161</v>
      </c>
      <c r="L342" t="s">
        <v>1174</v>
      </c>
      <c r="M342" t="s">
        <v>1175</v>
      </c>
      <c r="N342">
        <v>4.9583647219999998</v>
      </c>
      <c r="O342">
        <v>0</v>
      </c>
      <c r="P342">
        <v>0</v>
      </c>
      <c r="Q342">
        <v>0</v>
      </c>
      <c r="R342">
        <v>0</v>
      </c>
      <c r="S342">
        <v>2</v>
      </c>
      <c r="T342">
        <v>45</v>
      </c>
      <c r="U342">
        <v>0</v>
      </c>
      <c r="V342">
        <v>0</v>
      </c>
      <c r="W342">
        <v>0</v>
      </c>
      <c r="X342">
        <v>0</v>
      </c>
      <c r="Y342">
        <v>9.9167290000000001</v>
      </c>
      <c r="Z342">
        <v>223.12641199999999</v>
      </c>
    </row>
    <row r="343" spans="1:26" x14ac:dyDescent="0.25">
      <c r="A343">
        <v>1710048</v>
      </c>
      <c r="B343">
        <v>1</v>
      </c>
      <c r="C343" t="s">
        <v>76</v>
      </c>
      <c r="D343" t="s">
        <v>89</v>
      </c>
      <c r="E343" t="s">
        <v>148</v>
      </c>
      <c r="F343" t="s">
        <v>1176</v>
      </c>
      <c r="G343" t="s">
        <v>285</v>
      </c>
      <c r="H343" t="s">
        <v>47</v>
      </c>
      <c r="I343" t="s">
        <v>129</v>
      </c>
      <c r="J343" t="s">
        <v>130</v>
      </c>
      <c r="K343" t="s">
        <v>161</v>
      </c>
      <c r="L343" t="s">
        <v>998</v>
      </c>
      <c r="M343" t="s">
        <v>1177</v>
      </c>
      <c r="N343">
        <v>2.5690638880000001</v>
      </c>
      <c r="O343">
        <v>5</v>
      </c>
      <c r="P343">
        <v>27</v>
      </c>
      <c r="Q343">
        <v>0</v>
      </c>
      <c r="R343">
        <v>0</v>
      </c>
      <c r="S343">
        <v>0</v>
      </c>
      <c r="T343">
        <v>0</v>
      </c>
      <c r="U343">
        <v>12.845319</v>
      </c>
      <c r="V343">
        <v>69.364725000000007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1710076</v>
      </c>
      <c r="B344">
        <v>1</v>
      </c>
      <c r="C344" t="s">
        <v>76</v>
      </c>
      <c r="D344" t="s">
        <v>84</v>
      </c>
      <c r="E344" t="s">
        <v>164</v>
      </c>
      <c r="F344" t="s">
        <v>1178</v>
      </c>
      <c r="G344" t="s">
        <v>281</v>
      </c>
      <c r="H344" t="s">
        <v>46</v>
      </c>
      <c r="I344" t="s">
        <v>129</v>
      </c>
      <c r="J344" t="s">
        <v>130</v>
      </c>
      <c r="K344" t="s">
        <v>161</v>
      </c>
      <c r="L344" t="s">
        <v>1179</v>
      </c>
      <c r="M344" t="s">
        <v>1180</v>
      </c>
      <c r="N344">
        <v>1.8205555550000001</v>
      </c>
      <c r="O344">
        <v>1</v>
      </c>
      <c r="P344">
        <v>301</v>
      </c>
      <c r="Q344">
        <v>0</v>
      </c>
      <c r="R344">
        <v>0</v>
      </c>
      <c r="S344">
        <v>0</v>
      </c>
      <c r="T344">
        <v>0</v>
      </c>
      <c r="U344">
        <v>1.8205560000000001</v>
      </c>
      <c r="V344">
        <v>547.98722199999997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1710057</v>
      </c>
      <c r="B345">
        <v>1</v>
      </c>
      <c r="C345" t="s">
        <v>77</v>
      </c>
      <c r="D345" t="s">
        <v>119</v>
      </c>
      <c r="E345" t="s">
        <v>139</v>
      </c>
      <c r="F345" t="s">
        <v>1181</v>
      </c>
      <c r="G345" t="s">
        <v>141</v>
      </c>
      <c r="H345" t="s">
        <v>46</v>
      </c>
      <c r="I345" t="s">
        <v>129</v>
      </c>
      <c r="J345" t="s">
        <v>130</v>
      </c>
      <c r="K345" t="s">
        <v>131</v>
      </c>
      <c r="L345" t="s">
        <v>1182</v>
      </c>
      <c r="M345" t="s">
        <v>1183</v>
      </c>
      <c r="N345">
        <v>2.8547222219999999</v>
      </c>
      <c r="O345">
        <v>0</v>
      </c>
      <c r="P345">
        <v>18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51.384999999999998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1710063</v>
      </c>
      <c r="B346">
        <v>1</v>
      </c>
      <c r="C346" t="s">
        <v>76</v>
      </c>
      <c r="D346" t="s">
        <v>80</v>
      </c>
      <c r="E346" t="s">
        <v>134</v>
      </c>
      <c r="F346" t="s">
        <v>1184</v>
      </c>
      <c r="G346" t="s">
        <v>136</v>
      </c>
      <c r="H346" t="s">
        <v>46</v>
      </c>
      <c r="I346" t="s">
        <v>129</v>
      </c>
      <c r="J346" t="s">
        <v>130</v>
      </c>
      <c r="K346" t="s">
        <v>131</v>
      </c>
      <c r="L346" t="s">
        <v>1185</v>
      </c>
      <c r="M346" t="s">
        <v>1186</v>
      </c>
      <c r="N346">
        <v>1.644722222</v>
      </c>
      <c r="O346">
        <v>0</v>
      </c>
      <c r="P346">
        <v>3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4.9341670000000004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1710072</v>
      </c>
      <c r="B347">
        <v>1</v>
      </c>
      <c r="C347" t="s">
        <v>76</v>
      </c>
      <c r="D347" t="s">
        <v>97</v>
      </c>
      <c r="E347" t="s">
        <v>134</v>
      </c>
      <c r="F347" t="s">
        <v>1187</v>
      </c>
      <c r="G347" t="s">
        <v>289</v>
      </c>
      <c r="H347" t="s">
        <v>46</v>
      </c>
      <c r="I347" t="s">
        <v>129</v>
      </c>
      <c r="J347" t="s">
        <v>130</v>
      </c>
      <c r="K347" t="s">
        <v>131</v>
      </c>
      <c r="L347" t="s">
        <v>1188</v>
      </c>
      <c r="M347" t="s">
        <v>1189</v>
      </c>
      <c r="N347">
        <v>4.4827777769999999</v>
      </c>
      <c r="O347">
        <v>0</v>
      </c>
      <c r="P347">
        <v>7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31.379443999999999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1710064</v>
      </c>
      <c r="B348">
        <v>1</v>
      </c>
      <c r="C348" t="s">
        <v>76</v>
      </c>
      <c r="D348" t="s">
        <v>91</v>
      </c>
      <c r="E348" t="s">
        <v>139</v>
      </c>
      <c r="F348" t="s">
        <v>1190</v>
      </c>
      <c r="G348" t="s">
        <v>462</v>
      </c>
      <c r="H348" t="s">
        <v>46</v>
      </c>
      <c r="I348" t="s">
        <v>129</v>
      </c>
      <c r="J348" t="s">
        <v>130</v>
      </c>
      <c r="K348" t="s">
        <v>131</v>
      </c>
      <c r="L348" t="s">
        <v>1191</v>
      </c>
      <c r="M348" t="s">
        <v>1192</v>
      </c>
      <c r="N348">
        <v>0.24916666600000001</v>
      </c>
      <c r="O348">
        <v>0</v>
      </c>
      <c r="P348">
        <v>51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12.7075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1710070</v>
      </c>
      <c r="B349">
        <v>1</v>
      </c>
      <c r="C349" t="s">
        <v>76</v>
      </c>
      <c r="D349" t="s">
        <v>97</v>
      </c>
      <c r="E349" t="s">
        <v>134</v>
      </c>
      <c r="F349" t="s">
        <v>1193</v>
      </c>
      <c r="G349" t="s">
        <v>289</v>
      </c>
      <c r="H349" t="s">
        <v>46</v>
      </c>
      <c r="I349" t="s">
        <v>129</v>
      </c>
      <c r="J349" t="s">
        <v>130</v>
      </c>
      <c r="K349" t="s">
        <v>131</v>
      </c>
      <c r="L349" t="s">
        <v>1194</v>
      </c>
      <c r="M349" t="s">
        <v>1195</v>
      </c>
      <c r="N349">
        <v>7.4469444439999997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7.4469440000000002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1710101</v>
      </c>
      <c r="B350">
        <v>1</v>
      </c>
      <c r="C350" t="s">
        <v>76</v>
      </c>
      <c r="D350" t="s">
        <v>96</v>
      </c>
      <c r="E350" t="s">
        <v>139</v>
      </c>
      <c r="F350" t="s">
        <v>1196</v>
      </c>
      <c r="G350" t="s">
        <v>141</v>
      </c>
      <c r="H350" t="s">
        <v>46</v>
      </c>
      <c r="I350" t="s">
        <v>129</v>
      </c>
      <c r="J350" t="s">
        <v>130</v>
      </c>
      <c r="K350" t="s">
        <v>131</v>
      </c>
      <c r="L350" t="s">
        <v>1197</v>
      </c>
      <c r="M350" t="s">
        <v>1198</v>
      </c>
      <c r="N350">
        <v>1.605</v>
      </c>
      <c r="O350">
        <v>0</v>
      </c>
      <c r="P350">
        <v>67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107.535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1710069</v>
      </c>
      <c r="B351">
        <v>1</v>
      </c>
      <c r="C351" t="s">
        <v>76</v>
      </c>
      <c r="D351" t="s">
        <v>90</v>
      </c>
      <c r="E351" t="s">
        <v>158</v>
      </c>
      <c r="F351" t="s">
        <v>1199</v>
      </c>
      <c r="G351" t="s">
        <v>285</v>
      </c>
      <c r="H351" t="s">
        <v>47</v>
      </c>
      <c r="I351" t="s">
        <v>129</v>
      </c>
      <c r="J351" t="s">
        <v>130</v>
      </c>
      <c r="K351" t="s">
        <v>161</v>
      </c>
      <c r="L351" t="s">
        <v>1200</v>
      </c>
      <c r="M351" t="s">
        <v>1201</v>
      </c>
      <c r="N351">
        <v>0.67472222199999998</v>
      </c>
      <c r="O351">
        <v>23</v>
      </c>
      <c r="P351">
        <v>4</v>
      </c>
      <c r="Q351">
        <v>6</v>
      </c>
      <c r="R351">
        <v>122</v>
      </c>
      <c r="S351">
        <v>171</v>
      </c>
      <c r="T351">
        <v>4788</v>
      </c>
      <c r="U351">
        <v>15.518611</v>
      </c>
      <c r="V351">
        <v>2.6988889999999999</v>
      </c>
      <c r="W351">
        <v>4.0483330000000004</v>
      </c>
      <c r="X351">
        <v>82.316111000000006</v>
      </c>
      <c r="Y351">
        <v>115.3775</v>
      </c>
      <c r="Z351">
        <v>3230.5699989999998</v>
      </c>
    </row>
    <row r="352" spans="1:26" x14ac:dyDescent="0.25">
      <c r="A352">
        <v>1710066</v>
      </c>
      <c r="B352">
        <v>1</v>
      </c>
      <c r="C352" t="s">
        <v>76</v>
      </c>
      <c r="D352" t="s">
        <v>99</v>
      </c>
      <c r="E352" t="s">
        <v>164</v>
      </c>
      <c r="F352" t="s">
        <v>1202</v>
      </c>
      <c r="G352" t="s">
        <v>281</v>
      </c>
      <c r="H352" t="s">
        <v>46</v>
      </c>
      <c r="I352" t="s">
        <v>129</v>
      </c>
      <c r="J352" t="s">
        <v>130</v>
      </c>
      <c r="K352" t="s">
        <v>161</v>
      </c>
      <c r="L352" t="s">
        <v>1203</v>
      </c>
      <c r="M352" t="s">
        <v>1204</v>
      </c>
      <c r="N352">
        <v>3.1584016660000001</v>
      </c>
      <c r="O352">
        <v>1</v>
      </c>
      <c r="P352">
        <v>273</v>
      </c>
      <c r="Q352">
        <v>0</v>
      </c>
      <c r="R352">
        <v>0</v>
      </c>
      <c r="S352">
        <v>0</v>
      </c>
      <c r="T352">
        <v>0</v>
      </c>
      <c r="U352">
        <v>3.1584020000000002</v>
      </c>
      <c r="V352">
        <v>862.24365499999999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1710086</v>
      </c>
      <c r="B353">
        <v>1</v>
      </c>
      <c r="C353" t="s">
        <v>76</v>
      </c>
      <c r="D353" t="s">
        <v>106</v>
      </c>
      <c r="E353" t="s">
        <v>134</v>
      </c>
      <c r="F353" t="s">
        <v>1205</v>
      </c>
      <c r="G353" t="s">
        <v>209</v>
      </c>
      <c r="H353" t="s">
        <v>46</v>
      </c>
      <c r="I353" t="s">
        <v>129</v>
      </c>
      <c r="J353" t="s">
        <v>130</v>
      </c>
      <c r="K353" t="s">
        <v>131</v>
      </c>
      <c r="L353" t="s">
        <v>1206</v>
      </c>
      <c r="M353" t="s">
        <v>1207</v>
      </c>
      <c r="N353">
        <v>7.1211111110000003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7.121111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1710059</v>
      </c>
      <c r="B354">
        <v>1</v>
      </c>
      <c r="C354" t="s">
        <v>76</v>
      </c>
      <c r="D354" t="s">
        <v>96</v>
      </c>
      <c r="E354" t="s">
        <v>158</v>
      </c>
      <c r="F354" t="s">
        <v>1208</v>
      </c>
      <c r="G354" t="s">
        <v>1209</v>
      </c>
      <c r="H354" t="s">
        <v>47</v>
      </c>
      <c r="I354" t="s">
        <v>129</v>
      </c>
      <c r="J354" t="s">
        <v>15</v>
      </c>
      <c r="K354" t="s">
        <v>131</v>
      </c>
      <c r="L354" t="s">
        <v>1210</v>
      </c>
      <c r="M354" t="s">
        <v>1211</v>
      </c>
      <c r="N354">
        <v>0.16888888799999999</v>
      </c>
      <c r="O354">
        <v>59</v>
      </c>
      <c r="P354">
        <v>640</v>
      </c>
      <c r="Q354">
        <v>0</v>
      </c>
      <c r="R354">
        <v>0</v>
      </c>
      <c r="S354">
        <v>0</v>
      </c>
      <c r="T354">
        <v>0</v>
      </c>
      <c r="U354">
        <v>9.9644440000000003</v>
      </c>
      <c r="V354">
        <v>108.088888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1710068</v>
      </c>
      <c r="B355">
        <v>1</v>
      </c>
      <c r="C355" t="s">
        <v>76</v>
      </c>
      <c r="D355" t="s">
        <v>100</v>
      </c>
      <c r="E355" t="s">
        <v>134</v>
      </c>
      <c r="F355" t="s">
        <v>1212</v>
      </c>
      <c r="G355" t="s">
        <v>136</v>
      </c>
      <c r="H355" t="s">
        <v>46</v>
      </c>
      <c r="I355" t="s">
        <v>129</v>
      </c>
      <c r="J355" t="s">
        <v>130</v>
      </c>
      <c r="K355" t="s">
        <v>131</v>
      </c>
      <c r="L355" t="s">
        <v>1213</v>
      </c>
      <c r="M355" t="s">
        <v>1214</v>
      </c>
      <c r="N355">
        <v>1.5708333329999999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1.5708329999999999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1710082</v>
      </c>
      <c r="B356">
        <v>1</v>
      </c>
      <c r="C356" t="s">
        <v>77</v>
      </c>
      <c r="D356" t="s">
        <v>114</v>
      </c>
      <c r="E356" t="s">
        <v>212</v>
      </c>
      <c r="F356" t="s">
        <v>1215</v>
      </c>
      <c r="G356" t="s">
        <v>176</v>
      </c>
      <c r="H356" t="s">
        <v>47</v>
      </c>
      <c r="I356" t="s">
        <v>129</v>
      </c>
      <c r="J356" t="s">
        <v>130</v>
      </c>
      <c r="K356" t="s">
        <v>131</v>
      </c>
      <c r="L356" t="s">
        <v>1216</v>
      </c>
      <c r="M356" t="s">
        <v>1217</v>
      </c>
      <c r="N356">
        <v>0.69388888800000004</v>
      </c>
      <c r="O356">
        <v>29</v>
      </c>
      <c r="P356">
        <v>213</v>
      </c>
      <c r="Q356">
        <v>0</v>
      </c>
      <c r="R356">
        <v>0</v>
      </c>
      <c r="S356">
        <v>0</v>
      </c>
      <c r="T356">
        <v>0</v>
      </c>
      <c r="U356">
        <v>20.122778</v>
      </c>
      <c r="V356">
        <v>147.79833300000001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1710077</v>
      </c>
      <c r="B357">
        <v>1</v>
      </c>
      <c r="C357" t="s">
        <v>77</v>
      </c>
      <c r="D357" t="s">
        <v>111</v>
      </c>
      <c r="E357" t="s">
        <v>139</v>
      </c>
      <c r="F357" t="s">
        <v>1218</v>
      </c>
      <c r="G357" t="s">
        <v>633</v>
      </c>
      <c r="H357" t="s">
        <v>46</v>
      </c>
      <c r="I357" t="s">
        <v>129</v>
      </c>
      <c r="J357" t="s">
        <v>130</v>
      </c>
      <c r="K357" t="s">
        <v>131</v>
      </c>
      <c r="L357" t="s">
        <v>1219</v>
      </c>
      <c r="M357" t="s">
        <v>1220</v>
      </c>
      <c r="N357">
        <v>3.343611111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20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66.872221999999994</v>
      </c>
    </row>
    <row r="358" spans="1:26" x14ac:dyDescent="0.25">
      <c r="A358">
        <v>1710102</v>
      </c>
      <c r="B358">
        <v>1</v>
      </c>
      <c r="C358" t="s">
        <v>77</v>
      </c>
      <c r="D358" t="s">
        <v>123</v>
      </c>
      <c r="E358" t="s">
        <v>191</v>
      </c>
      <c r="F358" t="s">
        <v>1221</v>
      </c>
      <c r="G358" t="s">
        <v>907</v>
      </c>
      <c r="H358" t="s">
        <v>46</v>
      </c>
      <c r="I358" t="s">
        <v>129</v>
      </c>
      <c r="J358" t="s">
        <v>130</v>
      </c>
      <c r="K358" t="s">
        <v>131</v>
      </c>
      <c r="L358" t="s">
        <v>1222</v>
      </c>
      <c r="M358" t="s">
        <v>1223</v>
      </c>
      <c r="N358">
        <v>1.2366666660000001</v>
      </c>
      <c r="O358">
        <v>0</v>
      </c>
      <c r="P358">
        <v>61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75.436667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1710085</v>
      </c>
      <c r="B359">
        <v>1</v>
      </c>
      <c r="C359" t="s">
        <v>76</v>
      </c>
      <c r="D359" t="s">
        <v>92</v>
      </c>
      <c r="E359" t="s">
        <v>134</v>
      </c>
      <c r="F359" t="s">
        <v>1224</v>
      </c>
      <c r="G359" t="s">
        <v>155</v>
      </c>
      <c r="H359" t="s">
        <v>46</v>
      </c>
      <c r="I359" t="s">
        <v>129</v>
      </c>
      <c r="J359" t="s">
        <v>130</v>
      </c>
      <c r="K359" t="s">
        <v>131</v>
      </c>
      <c r="L359" t="s">
        <v>1225</v>
      </c>
      <c r="M359" t="s">
        <v>1226</v>
      </c>
      <c r="N359">
        <v>0.33555555500000001</v>
      </c>
      <c r="O359">
        <v>0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0.33555600000000002</v>
      </c>
      <c r="Y359">
        <v>0</v>
      </c>
      <c r="Z359">
        <v>0</v>
      </c>
    </row>
    <row r="360" spans="1:26" x14ac:dyDescent="0.25">
      <c r="A360">
        <v>1710108</v>
      </c>
      <c r="B360">
        <v>1</v>
      </c>
      <c r="C360" t="s">
        <v>77</v>
      </c>
      <c r="D360" t="s">
        <v>117</v>
      </c>
      <c r="E360" t="s">
        <v>158</v>
      </c>
      <c r="F360" t="s">
        <v>1227</v>
      </c>
      <c r="G360" t="s">
        <v>281</v>
      </c>
      <c r="H360" t="s">
        <v>47</v>
      </c>
      <c r="I360" t="s">
        <v>129</v>
      </c>
      <c r="J360" t="s">
        <v>130</v>
      </c>
      <c r="K360" t="s">
        <v>161</v>
      </c>
      <c r="L360" t="s">
        <v>1228</v>
      </c>
      <c r="M360" t="s">
        <v>1229</v>
      </c>
      <c r="N360">
        <v>4.2836111109999999</v>
      </c>
      <c r="O360">
        <v>0</v>
      </c>
      <c r="P360">
        <v>0</v>
      </c>
      <c r="Q360">
        <v>40</v>
      </c>
      <c r="R360">
        <v>2142</v>
      </c>
      <c r="S360">
        <v>0</v>
      </c>
      <c r="T360">
        <v>0</v>
      </c>
      <c r="U360">
        <v>0</v>
      </c>
      <c r="V360">
        <v>0</v>
      </c>
      <c r="W360">
        <v>171.34444400000001</v>
      </c>
      <c r="X360">
        <v>9175.4950000000008</v>
      </c>
      <c r="Y360">
        <v>0</v>
      </c>
      <c r="Z360">
        <v>0</v>
      </c>
    </row>
    <row r="361" spans="1:26" x14ac:dyDescent="0.25">
      <c r="A361">
        <v>1710093</v>
      </c>
      <c r="B361">
        <v>1</v>
      </c>
      <c r="C361" t="s">
        <v>77</v>
      </c>
      <c r="D361" t="s">
        <v>111</v>
      </c>
      <c r="E361" t="s">
        <v>139</v>
      </c>
      <c r="F361" t="s">
        <v>1230</v>
      </c>
      <c r="G361" t="s">
        <v>141</v>
      </c>
      <c r="H361" t="s">
        <v>46</v>
      </c>
      <c r="I361" t="s">
        <v>129</v>
      </c>
      <c r="J361" t="s">
        <v>130</v>
      </c>
      <c r="K361" t="s">
        <v>131</v>
      </c>
      <c r="L361" t="s">
        <v>1231</v>
      </c>
      <c r="M361" t="s">
        <v>1232</v>
      </c>
      <c r="N361">
        <v>4.0469444440000002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15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60.704166999999998</v>
      </c>
    </row>
    <row r="362" spans="1:26" x14ac:dyDescent="0.25">
      <c r="A362">
        <v>1710115</v>
      </c>
      <c r="B362">
        <v>1</v>
      </c>
      <c r="C362" t="s">
        <v>77</v>
      </c>
      <c r="D362" t="s">
        <v>123</v>
      </c>
      <c r="E362" t="s">
        <v>134</v>
      </c>
      <c r="F362" t="s">
        <v>1233</v>
      </c>
      <c r="G362" t="s">
        <v>136</v>
      </c>
      <c r="H362" t="s">
        <v>46</v>
      </c>
      <c r="I362" t="s">
        <v>129</v>
      </c>
      <c r="J362" t="s">
        <v>130</v>
      </c>
      <c r="K362" t="s">
        <v>131</v>
      </c>
      <c r="L362" t="s">
        <v>1234</v>
      </c>
      <c r="M362" t="s">
        <v>1235</v>
      </c>
      <c r="N362">
        <v>2.028888888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2.0288889999999999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1710090</v>
      </c>
      <c r="B363">
        <v>1</v>
      </c>
      <c r="C363" t="s">
        <v>76</v>
      </c>
      <c r="D363" t="s">
        <v>101</v>
      </c>
      <c r="E363" t="s">
        <v>139</v>
      </c>
      <c r="F363" t="s">
        <v>1236</v>
      </c>
      <c r="G363" t="s">
        <v>462</v>
      </c>
      <c r="H363" t="s">
        <v>46</v>
      </c>
      <c r="I363" t="s">
        <v>129</v>
      </c>
      <c r="J363" t="s">
        <v>130</v>
      </c>
      <c r="K363" t="s">
        <v>131</v>
      </c>
      <c r="L363" t="s">
        <v>1237</v>
      </c>
      <c r="M363" t="s">
        <v>1238</v>
      </c>
      <c r="N363">
        <v>0.60916666600000002</v>
      </c>
      <c r="O363">
        <v>0</v>
      </c>
      <c r="P363">
        <v>98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59.698332999999998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1710107</v>
      </c>
      <c r="B364">
        <v>1</v>
      </c>
      <c r="C364" t="s">
        <v>76</v>
      </c>
      <c r="D364" t="s">
        <v>102</v>
      </c>
      <c r="E364" t="s">
        <v>134</v>
      </c>
      <c r="F364" t="s">
        <v>1239</v>
      </c>
      <c r="G364" t="s">
        <v>136</v>
      </c>
      <c r="H364" t="s">
        <v>46</v>
      </c>
      <c r="I364" t="s">
        <v>129</v>
      </c>
      <c r="J364" t="s">
        <v>130</v>
      </c>
      <c r="K364" t="s">
        <v>131</v>
      </c>
      <c r="L364" t="s">
        <v>1240</v>
      </c>
      <c r="M364" t="s">
        <v>1241</v>
      </c>
      <c r="N364">
        <v>1.919444444</v>
      </c>
      <c r="O364">
        <v>0</v>
      </c>
      <c r="P364">
        <v>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9.5972220000000004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1710100</v>
      </c>
      <c r="B365">
        <v>1</v>
      </c>
      <c r="C365" t="s">
        <v>77</v>
      </c>
      <c r="D365" t="s">
        <v>114</v>
      </c>
      <c r="E365" t="s">
        <v>134</v>
      </c>
      <c r="F365" t="s">
        <v>1242</v>
      </c>
      <c r="G365" t="s">
        <v>136</v>
      </c>
      <c r="H365" t="s">
        <v>46</v>
      </c>
      <c r="I365" t="s">
        <v>129</v>
      </c>
      <c r="J365" t="s">
        <v>130</v>
      </c>
      <c r="K365" t="s">
        <v>131</v>
      </c>
      <c r="L365" t="s">
        <v>1243</v>
      </c>
      <c r="M365" t="s">
        <v>1244</v>
      </c>
      <c r="N365">
        <v>2.4186111110000001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2.4186109999999998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1710123</v>
      </c>
      <c r="B366">
        <v>1</v>
      </c>
      <c r="C366" t="s">
        <v>76</v>
      </c>
      <c r="D366" t="s">
        <v>90</v>
      </c>
      <c r="E366" t="s">
        <v>158</v>
      </c>
      <c r="F366" t="s">
        <v>1245</v>
      </c>
      <c r="G366" t="s">
        <v>285</v>
      </c>
      <c r="H366" t="s">
        <v>47</v>
      </c>
      <c r="I366" t="s">
        <v>129</v>
      </c>
      <c r="J366" t="s">
        <v>130</v>
      </c>
      <c r="K366" t="s">
        <v>161</v>
      </c>
      <c r="L366" t="s">
        <v>1246</v>
      </c>
      <c r="M366" t="s">
        <v>1247</v>
      </c>
      <c r="N366">
        <v>4.4877777769999998</v>
      </c>
      <c r="O366">
        <v>17</v>
      </c>
      <c r="P366">
        <v>4</v>
      </c>
      <c r="Q366">
        <v>6</v>
      </c>
      <c r="R366">
        <v>122</v>
      </c>
      <c r="S366">
        <v>66</v>
      </c>
      <c r="T366">
        <v>1201</v>
      </c>
      <c r="U366">
        <v>76.292221999999995</v>
      </c>
      <c r="V366">
        <v>17.951111000000001</v>
      </c>
      <c r="W366">
        <v>26.926666999999998</v>
      </c>
      <c r="X366">
        <v>547.50888899999995</v>
      </c>
      <c r="Y366">
        <v>296.193333</v>
      </c>
      <c r="Z366">
        <v>5389.8211099999999</v>
      </c>
    </row>
    <row r="367" spans="1:26" x14ac:dyDescent="0.25">
      <c r="A367">
        <v>1710106</v>
      </c>
      <c r="B367">
        <v>1</v>
      </c>
      <c r="C367" t="s">
        <v>77</v>
      </c>
      <c r="D367" t="s">
        <v>123</v>
      </c>
      <c r="E367" t="s">
        <v>126</v>
      </c>
      <c r="F367" t="s">
        <v>1248</v>
      </c>
      <c r="G367" t="s">
        <v>176</v>
      </c>
      <c r="H367" t="s">
        <v>47</v>
      </c>
      <c r="I367" t="s">
        <v>129</v>
      </c>
      <c r="J367" t="s">
        <v>130</v>
      </c>
      <c r="K367" t="s">
        <v>131</v>
      </c>
      <c r="L367" t="s">
        <v>1249</v>
      </c>
      <c r="M367" t="s">
        <v>1250</v>
      </c>
      <c r="N367">
        <v>1.466388888</v>
      </c>
      <c r="O367">
        <v>173</v>
      </c>
      <c r="P367">
        <v>6</v>
      </c>
      <c r="Q367">
        <v>0</v>
      </c>
      <c r="R367">
        <v>0</v>
      </c>
      <c r="S367">
        <v>0</v>
      </c>
      <c r="T367">
        <v>0</v>
      </c>
      <c r="U367">
        <v>253.68527800000001</v>
      </c>
      <c r="V367">
        <v>8.7983329999999995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1710116</v>
      </c>
      <c r="B368">
        <v>1</v>
      </c>
      <c r="C368" t="s">
        <v>76</v>
      </c>
      <c r="D368" t="s">
        <v>96</v>
      </c>
      <c r="E368" t="s">
        <v>126</v>
      </c>
      <c r="F368" t="s">
        <v>1251</v>
      </c>
      <c r="G368" t="s">
        <v>285</v>
      </c>
      <c r="H368" t="s">
        <v>47</v>
      </c>
      <c r="I368" t="s">
        <v>129</v>
      </c>
      <c r="J368" t="s">
        <v>130</v>
      </c>
      <c r="K368" t="s">
        <v>161</v>
      </c>
      <c r="L368" t="s">
        <v>1252</v>
      </c>
      <c r="M368" t="s">
        <v>1253</v>
      </c>
      <c r="N368">
        <v>1.6143544439999999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1.6143540000000001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1710126</v>
      </c>
      <c r="B369">
        <v>1</v>
      </c>
      <c r="C369" t="s">
        <v>76</v>
      </c>
      <c r="D369" t="s">
        <v>94</v>
      </c>
      <c r="E369" t="s">
        <v>139</v>
      </c>
      <c r="F369" t="s">
        <v>1254</v>
      </c>
      <c r="G369" t="s">
        <v>633</v>
      </c>
      <c r="H369" t="s">
        <v>46</v>
      </c>
      <c r="I369" t="s">
        <v>129</v>
      </c>
      <c r="J369" t="s">
        <v>130</v>
      </c>
      <c r="K369" t="s">
        <v>131</v>
      </c>
      <c r="L369" t="s">
        <v>1255</v>
      </c>
      <c r="M369" t="s">
        <v>1161</v>
      </c>
      <c r="N369">
        <v>1.4075</v>
      </c>
      <c r="O369">
        <v>0</v>
      </c>
      <c r="P369">
        <v>4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5.63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1710125</v>
      </c>
      <c r="B370">
        <v>1</v>
      </c>
      <c r="C370" t="s">
        <v>76</v>
      </c>
      <c r="D370" t="s">
        <v>90</v>
      </c>
      <c r="E370" t="s">
        <v>158</v>
      </c>
      <c r="F370" t="s">
        <v>1256</v>
      </c>
      <c r="G370" t="s">
        <v>176</v>
      </c>
      <c r="H370" t="s">
        <v>47</v>
      </c>
      <c r="I370" t="s">
        <v>129</v>
      </c>
      <c r="J370" t="s">
        <v>130</v>
      </c>
      <c r="K370" t="s">
        <v>131</v>
      </c>
      <c r="L370" t="s">
        <v>1257</v>
      </c>
      <c r="M370" t="s">
        <v>1258</v>
      </c>
      <c r="N370">
        <v>0.443611111</v>
      </c>
      <c r="O370">
        <v>0</v>
      </c>
      <c r="P370">
        <v>0</v>
      </c>
      <c r="Q370">
        <v>0</v>
      </c>
      <c r="R370">
        <v>0</v>
      </c>
      <c r="S370">
        <v>6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2.661667</v>
      </c>
      <c r="Z370">
        <v>0</v>
      </c>
    </row>
    <row r="371" spans="1:26" x14ac:dyDescent="0.25">
      <c r="A371">
        <v>1710135</v>
      </c>
      <c r="B371">
        <v>1</v>
      </c>
      <c r="C371" t="s">
        <v>77</v>
      </c>
      <c r="D371" t="s">
        <v>108</v>
      </c>
      <c r="E371" t="s">
        <v>164</v>
      </c>
      <c r="F371" t="s">
        <v>1259</v>
      </c>
      <c r="G371" t="s">
        <v>256</v>
      </c>
      <c r="H371" t="s">
        <v>46</v>
      </c>
      <c r="I371" t="s">
        <v>129</v>
      </c>
      <c r="J371" t="s">
        <v>130</v>
      </c>
      <c r="K371" t="s">
        <v>131</v>
      </c>
      <c r="L371" t="s">
        <v>1260</v>
      </c>
      <c r="M371" t="s">
        <v>1261</v>
      </c>
      <c r="N371">
        <v>2.6994444440000001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47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126.87388900000001</v>
      </c>
    </row>
    <row r="372" spans="1:26" x14ac:dyDescent="0.25">
      <c r="A372">
        <v>1710140</v>
      </c>
      <c r="B372">
        <v>1</v>
      </c>
      <c r="C372" t="s">
        <v>76</v>
      </c>
      <c r="D372" t="s">
        <v>101</v>
      </c>
      <c r="E372" t="s">
        <v>134</v>
      </c>
      <c r="F372" t="s">
        <v>1262</v>
      </c>
      <c r="G372" t="s">
        <v>136</v>
      </c>
      <c r="H372" t="s">
        <v>46</v>
      </c>
      <c r="I372" t="s">
        <v>129</v>
      </c>
      <c r="J372" t="s">
        <v>130</v>
      </c>
      <c r="K372" t="s">
        <v>131</v>
      </c>
      <c r="L372" t="s">
        <v>1263</v>
      </c>
      <c r="M372" t="s">
        <v>1264</v>
      </c>
      <c r="N372">
        <v>1.125</v>
      </c>
      <c r="O372">
        <v>0</v>
      </c>
      <c r="P372">
        <v>2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2.25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1710138</v>
      </c>
      <c r="B373">
        <v>1</v>
      </c>
      <c r="C373" t="s">
        <v>76</v>
      </c>
      <c r="D373" t="s">
        <v>93</v>
      </c>
      <c r="E373" t="s">
        <v>134</v>
      </c>
      <c r="F373" t="s">
        <v>1265</v>
      </c>
      <c r="G373" t="s">
        <v>136</v>
      </c>
      <c r="H373" t="s">
        <v>46</v>
      </c>
      <c r="I373" t="s">
        <v>129</v>
      </c>
      <c r="J373" t="s">
        <v>130</v>
      </c>
      <c r="K373" t="s">
        <v>131</v>
      </c>
      <c r="L373" t="s">
        <v>1266</v>
      </c>
      <c r="M373" t="s">
        <v>1267</v>
      </c>
      <c r="N373">
        <v>5.3330555549999996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5.333056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1710139</v>
      </c>
      <c r="B374">
        <v>1</v>
      </c>
      <c r="C374" t="s">
        <v>76</v>
      </c>
      <c r="D374" t="s">
        <v>93</v>
      </c>
      <c r="E374" t="s">
        <v>139</v>
      </c>
      <c r="F374" t="s">
        <v>1268</v>
      </c>
      <c r="G374" t="s">
        <v>197</v>
      </c>
      <c r="H374" t="s">
        <v>46</v>
      </c>
      <c r="I374" t="s">
        <v>129</v>
      </c>
      <c r="J374" t="s">
        <v>130</v>
      </c>
      <c r="K374" t="s">
        <v>131</v>
      </c>
      <c r="L374" t="s">
        <v>1269</v>
      </c>
      <c r="M374" t="s">
        <v>1270</v>
      </c>
      <c r="N374">
        <v>2.613611111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110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287.49722200000002</v>
      </c>
    </row>
    <row r="375" spans="1:26" x14ac:dyDescent="0.25">
      <c r="A375">
        <v>1710110</v>
      </c>
      <c r="B375">
        <v>1</v>
      </c>
      <c r="C375" t="s">
        <v>76</v>
      </c>
      <c r="D375" t="s">
        <v>103</v>
      </c>
      <c r="E375" t="s">
        <v>164</v>
      </c>
      <c r="F375" t="s">
        <v>1271</v>
      </c>
      <c r="G375" t="s">
        <v>1272</v>
      </c>
      <c r="H375" t="s">
        <v>46</v>
      </c>
      <c r="I375" t="s">
        <v>129</v>
      </c>
      <c r="J375" t="s">
        <v>130</v>
      </c>
      <c r="K375" t="s">
        <v>131</v>
      </c>
      <c r="L375" t="s">
        <v>1273</v>
      </c>
      <c r="M375" t="s">
        <v>1274</v>
      </c>
      <c r="N375">
        <v>3.4258333329999999</v>
      </c>
      <c r="O375">
        <v>0</v>
      </c>
      <c r="P375">
        <v>0</v>
      </c>
      <c r="Q375">
        <v>1</v>
      </c>
      <c r="R375">
        <v>306</v>
      </c>
      <c r="S375">
        <v>0</v>
      </c>
      <c r="T375">
        <v>0</v>
      </c>
      <c r="U375">
        <v>0</v>
      </c>
      <c r="V375">
        <v>0</v>
      </c>
      <c r="W375">
        <v>3.4258329999999999</v>
      </c>
      <c r="X375">
        <v>1048.3050000000001</v>
      </c>
      <c r="Y375">
        <v>0</v>
      </c>
      <c r="Z375">
        <v>0</v>
      </c>
    </row>
    <row r="376" spans="1:26" x14ac:dyDescent="0.25">
      <c r="A376">
        <v>1710143</v>
      </c>
      <c r="B376">
        <v>1</v>
      </c>
      <c r="C376" t="s">
        <v>76</v>
      </c>
      <c r="D376" t="s">
        <v>94</v>
      </c>
      <c r="E376" t="s">
        <v>134</v>
      </c>
      <c r="F376" t="s">
        <v>1275</v>
      </c>
      <c r="G376" t="s">
        <v>209</v>
      </c>
      <c r="H376" t="s">
        <v>46</v>
      </c>
      <c r="I376" t="s">
        <v>129</v>
      </c>
      <c r="J376" t="s">
        <v>130</v>
      </c>
      <c r="K376" t="s">
        <v>131</v>
      </c>
      <c r="L376" t="s">
        <v>1276</v>
      </c>
      <c r="M376" t="s">
        <v>1277</v>
      </c>
      <c r="N376">
        <v>1.696388888</v>
      </c>
      <c r="O376">
        <v>0</v>
      </c>
      <c r="P376">
        <v>3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5.0891669999999998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1710144</v>
      </c>
      <c r="B377">
        <v>1</v>
      </c>
      <c r="C377" t="s">
        <v>76</v>
      </c>
      <c r="D377" t="s">
        <v>90</v>
      </c>
      <c r="E377" t="s">
        <v>126</v>
      </c>
      <c r="F377" t="s">
        <v>1278</v>
      </c>
      <c r="G377" t="s">
        <v>145</v>
      </c>
      <c r="H377" t="s">
        <v>47</v>
      </c>
      <c r="I377" t="s">
        <v>129</v>
      </c>
      <c r="J377" t="s">
        <v>130</v>
      </c>
      <c r="K377" t="s">
        <v>131</v>
      </c>
      <c r="L377" t="s">
        <v>1279</v>
      </c>
      <c r="M377" t="s">
        <v>1280</v>
      </c>
      <c r="N377">
        <v>1.9530555549999999</v>
      </c>
      <c r="O377">
        <v>0</v>
      </c>
      <c r="P377">
        <v>0</v>
      </c>
      <c r="Q377">
        <v>0</v>
      </c>
      <c r="R377">
        <v>0</v>
      </c>
      <c r="S377">
        <v>1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1.9530559999999999</v>
      </c>
      <c r="Z377">
        <v>0</v>
      </c>
    </row>
    <row r="378" spans="1:26" x14ac:dyDescent="0.25">
      <c r="A378">
        <v>1710149</v>
      </c>
      <c r="B378">
        <v>1</v>
      </c>
      <c r="C378" t="s">
        <v>76</v>
      </c>
      <c r="D378" t="s">
        <v>79</v>
      </c>
      <c r="E378" t="s">
        <v>134</v>
      </c>
      <c r="F378" t="s">
        <v>1281</v>
      </c>
      <c r="G378" t="s">
        <v>136</v>
      </c>
      <c r="H378" t="s">
        <v>46</v>
      </c>
      <c r="I378" t="s">
        <v>129</v>
      </c>
      <c r="J378" t="s">
        <v>130</v>
      </c>
      <c r="K378" t="s">
        <v>131</v>
      </c>
      <c r="L378" t="s">
        <v>1282</v>
      </c>
      <c r="M378" t="s">
        <v>1283</v>
      </c>
      <c r="N378">
        <v>1.270277777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1.270278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1710146</v>
      </c>
      <c r="B379">
        <v>1</v>
      </c>
      <c r="C379" t="s">
        <v>77</v>
      </c>
      <c r="D379" t="s">
        <v>124</v>
      </c>
      <c r="E379" t="s">
        <v>134</v>
      </c>
      <c r="F379" t="s">
        <v>1284</v>
      </c>
      <c r="G379" t="s">
        <v>136</v>
      </c>
      <c r="H379" t="s">
        <v>46</v>
      </c>
      <c r="I379" t="s">
        <v>129</v>
      </c>
      <c r="J379" t="s">
        <v>130</v>
      </c>
      <c r="K379" t="s">
        <v>131</v>
      </c>
      <c r="L379" t="s">
        <v>1285</v>
      </c>
      <c r="M379" t="s">
        <v>1286</v>
      </c>
      <c r="N379">
        <v>5.6461111109999997</v>
      </c>
      <c r="O379">
        <v>0</v>
      </c>
      <c r="P379">
        <v>11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62.107222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1710145</v>
      </c>
      <c r="B380">
        <v>1</v>
      </c>
      <c r="C380" t="s">
        <v>77</v>
      </c>
      <c r="D380" t="s">
        <v>109</v>
      </c>
      <c r="E380" t="s">
        <v>158</v>
      </c>
      <c r="F380" t="s">
        <v>1287</v>
      </c>
      <c r="G380" t="s">
        <v>176</v>
      </c>
      <c r="H380" t="s">
        <v>47</v>
      </c>
      <c r="I380" t="s">
        <v>151</v>
      </c>
      <c r="J380" t="s">
        <v>130</v>
      </c>
      <c r="K380" t="s">
        <v>131</v>
      </c>
      <c r="L380" t="s">
        <v>1288</v>
      </c>
      <c r="M380" t="s">
        <v>1289</v>
      </c>
      <c r="N380">
        <v>1.3888888E-2</v>
      </c>
      <c r="O380">
        <v>0</v>
      </c>
      <c r="P380">
        <v>0</v>
      </c>
      <c r="Q380">
        <v>42</v>
      </c>
      <c r="R380">
        <v>14</v>
      </c>
      <c r="S380">
        <v>147</v>
      </c>
      <c r="T380">
        <v>542</v>
      </c>
      <c r="U380">
        <v>0</v>
      </c>
      <c r="V380">
        <v>0</v>
      </c>
      <c r="W380">
        <v>0.58333299999999999</v>
      </c>
      <c r="X380">
        <v>0.19444400000000001</v>
      </c>
      <c r="Y380">
        <v>2.0416669999999999</v>
      </c>
      <c r="Z380">
        <v>7.5277770000000004</v>
      </c>
    </row>
    <row r="381" spans="1:26" x14ac:dyDescent="0.25">
      <c r="A381">
        <v>1710150</v>
      </c>
      <c r="B381">
        <v>1</v>
      </c>
      <c r="C381" t="s">
        <v>76</v>
      </c>
      <c r="D381" t="s">
        <v>96</v>
      </c>
      <c r="E381" t="s">
        <v>139</v>
      </c>
      <c r="F381" t="s">
        <v>1290</v>
      </c>
      <c r="G381" t="s">
        <v>462</v>
      </c>
      <c r="H381" t="s">
        <v>46</v>
      </c>
      <c r="I381" t="s">
        <v>129</v>
      </c>
      <c r="J381" t="s">
        <v>130</v>
      </c>
      <c r="K381" t="s">
        <v>131</v>
      </c>
      <c r="L381" t="s">
        <v>1291</v>
      </c>
      <c r="M381" t="s">
        <v>1292</v>
      </c>
      <c r="N381">
        <v>3.2102777769999999</v>
      </c>
      <c r="O381">
        <v>0</v>
      </c>
      <c r="P381">
        <v>20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64.205556000000001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1710151</v>
      </c>
      <c r="B382">
        <v>1</v>
      </c>
      <c r="C382" t="s">
        <v>76</v>
      </c>
      <c r="D382" t="s">
        <v>96</v>
      </c>
      <c r="E382" t="s">
        <v>139</v>
      </c>
      <c r="F382" t="s">
        <v>1293</v>
      </c>
      <c r="G382" t="s">
        <v>462</v>
      </c>
      <c r="H382" t="s">
        <v>46</v>
      </c>
      <c r="I382" t="s">
        <v>129</v>
      </c>
      <c r="J382" t="s">
        <v>130</v>
      </c>
      <c r="K382" t="s">
        <v>131</v>
      </c>
      <c r="L382" t="s">
        <v>1294</v>
      </c>
      <c r="M382" t="s">
        <v>1295</v>
      </c>
      <c r="N382">
        <v>5.3852777769999998</v>
      </c>
      <c r="O382">
        <v>0</v>
      </c>
      <c r="P382">
        <v>101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543.91305499999999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1710160</v>
      </c>
      <c r="B383">
        <v>1</v>
      </c>
      <c r="C383" t="s">
        <v>76</v>
      </c>
      <c r="D383" t="s">
        <v>88</v>
      </c>
      <c r="E383" t="s">
        <v>134</v>
      </c>
      <c r="F383" t="s">
        <v>1296</v>
      </c>
      <c r="G383" t="s">
        <v>136</v>
      </c>
      <c r="H383" t="s">
        <v>46</v>
      </c>
      <c r="I383" t="s">
        <v>129</v>
      </c>
      <c r="J383" t="s">
        <v>130</v>
      </c>
      <c r="K383" t="s">
        <v>131</v>
      </c>
      <c r="L383" t="s">
        <v>1297</v>
      </c>
      <c r="M383" t="s">
        <v>1298</v>
      </c>
      <c r="N383">
        <v>2.3891666659999999</v>
      </c>
      <c r="O383">
        <v>0</v>
      </c>
      <c r="P383">
        <v>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2.389167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1710162</v>
      </c>
      <c r="B384">
        <v>1</v>
      </c>
      <c r="C384" t="s">
        <v>77</v>
      </c>
      <c r="D384" t="s">
        <v>118</v>
      </c>
      <c r="E384" t="s">
        <v>134</v>
      </c>
      <c r="F384" t="s">
        <v>1299</v>
      </c>
      <c r="G384" t="s">
        <v>136</v>
      </c>
      <c r="H384" t="s">
        <v>46</v>
      </c>
      <c r="I384" t="s">
        <v>129</v>
      </c>
      <c r="J384" t="s">
        <v>130</v>
      </c>
      <c r="K384" t="s">
        <v>131</v>
      </c>
      <c r="L384" t="s">
        <v>1300</v>
      </c>
      <c r="M384" t="s">
        <v>1301</v>
      </c>
      <c r="N384">
        <v>1.6616666659999999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1.661667</v>
      </c>
    </row>
    <row r="385" spans="1:26" x14ac:dyDescent="0.25">
      <c r="A385">
        <v>1710161</v>
      </c>
      <c r="B385">
        <v>1</v>
      </c>
      <c r="C385" t="s">
        <v>76</v>
      </c>
      <c r="D385" t="s">
        <v>96</v>
      </c>
      <c r="E385" t="s">
        <v>134</v>
      </c>
      <c r="F385" t="s">
        <v>1302</v>
      </c>
      <c r="G385" t="s">
        <v>136</v>
      </c>
      <c r="H385" t="s">
        <v>46</v>
      </c>
      <c r="I385" t="s">
        <v>129</v>
      </c>
      <c r="J385" t="s">
        <v>130</v>
      </c>
      <c r="K385" t="s">
        <v>131</v>
      </c>
      <c r="L385" t="s">
        <v>1303</v>
      </c>
      <c r="M385" t="s">
        <v>1304</v>
      </c>
      <c r="N385">
        <v>2.1383333329999998</v>
      </c>
      <c r="O385">
        <v>0</v>
      </c>
      <c r="P385">
        <v>2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4.2766669999999998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1710152</v>
      </c>
      <c r="B386">
        <v>1</v>
      </c>
      <c r="C386" t="s">
        <v>76</v>
      </c>
      <c r="D386" t="s">
        <v>83</v>
      </c>
      <c r="E386" t="s">
        <v>158</v>
      </c>
      <c r="F386" t="s">
        <v>1305</v>
      </c>
      <c r="G386" t="s">
        <v>176</v>
      </c>
      <c r="H386" t="s">
        <v>47</v>
      </c>
      <c r="I386" t="s">
        <v>129</v>
      </c>
      <c r="J386" t="s">
        <v>130</v>
      </c>
      <c r="K386" t="s">
        <v>131</v>
      </c>
      <c r="L386" t="s">
        <v>1306</v>
      </c>
      <c r="M386" t="s">
        <v>1307</v>
      </c>
      <c r="N386">
        <v>8.8888887999999999E-2</v>
      </c>
      <c r="O386">
        <v>98</v>
      </c>
      <c r="P386">
        <v>2008</v>
      </c>
      <c r="Q386">
        <v>0</v>
      </c>
      <c r="R386">
        <v>0</v>
      </c>
      <c r="S386">
        <v>0</v>
      </c>
      <c r="T386">
        <v>0</v>
      </c>
      <c r="U386">
        <v>8.7111110000000007</v>
      </c>
      <c r="V386">
        <v>178.48888700000001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1710154</v>
      </c>
      <c r="B387">
        <v>1</v>
      </c>
      <c r="C387" t="s">
        <v>76</v>
      </c>
      <c r="D387" t="s">
        <v>83</v>
      </c>
      <c r="E387" t="s">
        <v>148</v>
      </c>
      <c r="F387" t="s">
        <v>1308</v>
      </c>
      <c r="G387" t="s">
        <v>996</v>
      </c>
      <c r="H387" t="s">
        <v>47</v>
      </c>
      <c r="I387" t="s">
        <v>129</v>
      </c>
      <c r="J387" t="s">
        <v>130</v>
      </c>
      <c r="K387" t="s">
        <v>131</v>
      </c>
      <c r="L387" t="s">
        <v>1309</v>
      </c>
      <c r="M387" t="s">
        <v>1310</v>
      </c>
      <c r="N387">
        <v>0.15916666600000001</v>
      </c>
      <c r="O387">
        <v>152</v>
      </c>
      <c r="P387">
        <v>16458</v>
      </c>
      <c r="Q387">
        <v>0</v>
      </c>
      <c r="R387">
        <v>0</v>
      </c>
      <c r="S387">
        <v>0</v>
      </c>
      <c r="T387">
        <v>0</v>
      </c>
      <c r="U387">
        <v>24.193332999999999</v>
      </c>
      <c r="V387">
        <v>2619.564989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1710175</v>
      </c>
      <c r="B388">
        <v>1</v>
      </c>
      <c r="C388" t="s">
        <v>76</v>
      </c>
      <c r="D388" t="s">
        <v>90</v>
      </c>
      <c r="E388" t="s">
        <v>126</v>
      </c>
      <c r="F388" t="s">
        <v>1311</v>
      </c>
      <c r="G388" t="s">
        <v>145</v>
      </c>
      <c r="H388" t="s">
        <v>47</v>
      </c>
      <c r="I388" t="s">
        <v>129</v>
      </c>
      <c r="J388" t="s">
        <v>130</v>
      </c>
      <c r="K388" t="s">
        <v>131</v>
      </c>
      <c r="L388" t="s">
        <v>1312</v>
      </c>
      <c r="M388" t="s">
        <v>1313</v>
      </c>
      <c r="N388">
        <v>3.5416666659999998</v>
      </c>
      <c r="O388">
        <v>4</v>
      </c>
      <c r="P388">
        <v>0</v>
      </c>
      <c r="Q388">
        <v>0</v>
      </c>
      <c r="R388">
        <v>0</v>
      </c>
      <c r="S388">
        <v>18</v>
      </c>
      <c r="T388">
        <v>144</v>
      </c>
      <c r="U388">
        <v>14.166667</v>
      </c>
      <c r="V388">
        <v>0</v>
      </c>
      <c r="W388">
        <v>0</v>
      </c>
      <c r="X388">
        <v>0</v>
      </c>
      <c r="Y388">
        <v>63.75</v>
      </c>
      <c r="Z388">
        <v>510</v>
      </c>
    </row>
    <row r="389" spans="1:26" x14ac:dyDescent="0.25">
      <c r="A389">
        <v>1710167</v>
      </c>
      <c r="B389">
        <v>1</v>
      </c>
      <c r="C389" t="s">
        <v>77</v>
      </c>
      <c r="D389" t="s">
        <v>124</v>
      </c>
      <c r="E389" t="s">
        <v>139</v>
      </c>
      <c r="F389" t="s">
        <v>1084</v>
      </c>
      <c r="G389" t="s">
        <v>907</v>
      </c>
      <c r="H389" t="s">
        <v>46</v>
      </c>
      <c r="I389" t="s">
        <v>129</v>
      </c>
      <c r="J389" t="s">
        <v>130</v>
      </c>
      <c r="K389" t="s">
        <v>131</v>
      </c>
      <c r="L389" t="s">
        <v>1314</v>
      </c>
      <c r="M389" t="s">
        <v>1315</v>
      </c>
      <c r="N389">
        <v>4.3533333330000001</v>
      </c>
      <c r="O389">
        <v>0</v>
      </c>
      <c r="P389">
        <v>136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592.05333299999995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1710163</v>
      </c>
      <c r="B390">
        <v>1</v>
      </c>
      <c r="C390" t="s">
        <v>76</v>
      </c>
      <c r="D390" t="s">
        <v>83</v>
      </c>
      <c r="E390" t="s">
        <v>158</v>
      </c>
      <c r="F390" t="s">
        <v>1316</v>
      </c>
      <c r="G390" t="s">
        <v>996</v>
      </c>
      <c r="H390" t="s">
        <v>47</v>
      </c>
      <c r="I390" t="s">
        <v>129</v>
      </c>
      <c r="J390" t="s">
        <v>130</v>
      </c>
      <c r="K390" t="s">
        <v>131</v>
      </c>
      <c r="L390" t="s">
        <v>1317</v>
      </c>
      <c r="M390" t="s">
        <v>1318</v>
      </c>
      <c r="N390">
        <v>1.6913888880000001</v>
      </c>
      <c r="O390">
        <v>98</v>
      </c>
      <c r="P390">
        <v>2008</v>
      </c>
      <c r="Q390">
        <v>0</v>
      </c>
      <c r="R390">
        <v>0</v>
      </c>
      <c r="S390">
        <v>0</v>
      </c>
      <c r="T390">
        <v>0</v>
      </c>
      <c r="U390">
        <v>165.756111</v>
      </c>
      <c r="V390">
        <v>3396.3088870000001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1710165</v>
      </c>
      <c r="B391">
        <v>1</v>
      </c>
      <c r="C391" t="s">
        <v>76</v>
      </c>
      <c r="D391" t="s">
        <v>92</v>
      </c>
      <c r="E391" t="s">
        <v>134</v>
      </c>
      <c r="F391" t="s">
        <v>1319</v>
      </c>
      <c r="G391" t="s">
        <v>136</v>
      </c>
      <c r="H391" t="s">
        <v>46</v>
      </c>
      <c r="I391" t="s">
        <v>129</v>
      </c>
      <c r="J391" t="s">
        <v>130</v>
      </c>
      <c r="K391" t="s">
        <v>131</v>
      </c>
      <c r="L391" t="s">
        <v>1320</v>
      </c>
      <c r="M391" t="s">
        <v>1321</v>
      </c>
      <c r="N391">
        <v>7.153611111</v>
      </c>
      <c r="O391">
        <v>0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7.1536109999999997</v>
      </c>
      <c r="Y391">
        <v>0</v>
      </c>
      <c r="Z391">
        <v>0</v>
      </c>
    </row>
    <row r="392" spans="1:26" x14ac:dyDescent="0.25">
      <c r="A392">
        <v>1710168</v>
      </c>
      <c r="B392">
        <v>1</v>
      </c>
      <c r="C392" t="s">
        <v>76</v>
      </c>
      <c r="D392" t="s">
        <v>89</v>
      </c>
      <c r="E392" t="s">
        <v>134</v>
      </c>
      <c r="F392" t="s">
        <v>1322</v>
      </c>
      <c r="G392" t="s">
        <v>155</v>
      </c>
      <c r="H392" t="s">
        <v>46</v>
      </c>
      <c r="I392" t="s">
        <v>129</v>
      </c>
      <c r="J392" t="s">
        <v>130</v>
      </c>
      <c r="K392" t="s">
        <v>131</v>
      </c>
      <c r="L392" t="s">
        <v>1323</v>
      </c>
      <c r="M392" t="s">
        <v>1324</v>
      </c>
      <c r="N392">
        <v>2.3475000000000001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2.3475000000000001</v>
      </c>
    </row>
    <row r="393" spans="1:26" x14ac:dyDescent="0.25">
      <c r="A393">
        <v>1710174</v>
      </c>
      <c r="B393">
        <v>1</v>
      </c>
      <c r="C393" t="s">
        <v>76</v>
      </c>
      <c r="D393" t="s">
        <v>79</v>
      </c>
      <c r="E393" t="s">
        <v>134</v>
      </c>
      <c r="F393" t="s">
        <v>1325</v>
      </c>
      <c r="G393" t="s">
        <v>136</v>
      </c>
      <c r="H393" t="s">
        <v>46</v>
      </c>
      <c r="I393" t="s">
        <v>129</v>
      </c>
      <c r="J393" t="s">
        <v>130</v>
      </c>
      <c r="K393" t="s">
        <v>131</v>
      </c>
      <c r="L393" t="s">
        <v>1326</v>
      </c>
      <c r="M393" t="s">
        <v>1327</v>
      </c>
      <c r="N393">
        <v>3.6061111110000001</v>
      </c>
      <c r="O393">
        <v>0</v>
      </c>
      <c r="P393">
        <v>3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10.818333000000001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1710166</v>
      </c>
      <c r="B394">
        <v>1</v>
      </c>
      <c r="C394" t="s">
        <v>76</v>
      </c>
      <c r="D394" t="s">
        <v>102</v>
      </c>
      <c r="E394" t="s">
        <v>139</v>
      </c>
      <c r="F394" t="s">
        <v>1328</v>
      </c>
      <c r="G394" t="s">
        <v>462</v>
      </c>
      <c r="H394" t="s">
        <v>46</v>
      </c>
      <c r="I394" t="s">
        <v>129</v>
      </c>
      <c r="J394" t="s">
        <v>130</v>
      </c>
      <c r="K394" t="s">
        <v>131</v>
      </c>
      <c r="L394" t="s">
        <v>1329</v>
      </c>
      <c r="M394" t="s">
        <v>1330</v>
      </c>
      <c r="N394">
        <v>1.196111111</v>
      </c>
      <c r="O394">
        <v>0</v>
      </c>
      <c r="P394">
        <v>26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31.098889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1710184</v>
      </c>
      <c r="B395">
        <v>1</v>
      </c>
      <c r="C395" t="s">
        <v>76</v>
      </c>
      <c r="D395" t="s">
        <v>99</v>
      </c>
      <c r="E395" t="s">
        <v>134</v>
      </c>
      <c r="F395" t="s">
        <v>1331</v>
      </c>
      <c r="G395" t="s">
        <v>136</v>
      </c>
      <c r="H395" t="s">
        <v>46</v>
      </c>
      <c r="I395" t="s">
        <v>129</v>
      </c>
      <c r="J395" t="s">
        <v>130</v>
      </c>
      <c r="K395" t="s">
        <v>131</v>
      </c>
      <c r="L395" t="s">
        <v>1332</v>
      </c>
      <c r="M395" t="s">
        <v>1333</v>
      </c>
      <c r="N395">
        <v>1.7322222220000001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1.7322219999999999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1710181</v>
      </c>
      <c r="B396">
        <v>1</v>
      </c>
      <c r="C396" t="s">
        <v>76</v>
      </c>
      <c r="D396" t="s">
        <v>100</v>
      </c>
      <c r="E396" t="s">
        <v>134</v>
      </c>
      <c r="F396" t="s">
        <v>1334</v>
      </c>
      <c r="G396" t="s">
        <v>136</v>
      </c>
      <c r="H396" t="s">
        <v>46</v>
      </c>
      <c r="I396" t="s">
        <v>129</v>
      </c>
      <c r="J396" t="s">
        <v>130</v>
      </c>
      <c r="K396" t="s">
        <v>131</v>
      </c>
      <c r="L396" t="s">
        <v>1335</v>
      </c>
      <c r="M396" t="s">
        <v>1336</v>
      </c>
      <c r="N396">
        <v>3.0577777770000001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3.0577779999999999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1710170</v>
      </c>
      <c r="B397">
        <v>1</v>
      </c>
      <c r="C397" t="s">
        <v>76</v>
      </c>
      <c r="D397" t="s">
        <v>92</v>
      </c>
      <c r="E397" t="s">
        <v>134</v>
      </c>
      <c r="F397" t="s">
        <v>1337</v>
      </c>
      <c r="G397" t="s">
        <v>209</v>
      </c>
      <c r="H397" t="s">
        <v>46</v>
      </c>
      <c r="I397" t="s">
        <v>129</v>
      </c>
      <c r="J397" t="s">
        <v>130</v>
      </c>
      <c r="K397" t="s">
        <v>131</v>
      </c>
      <c r="L397" t="s">
        <v>1338</v>
      </c>
      <c r="M397" t="s">
        <v>1339</v>
      </c>
      <c r="N397">
        <v>6.0324999999999998</v>
      </c>
      <c r="O397">
        <v>0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6.0324999999999998</v>
      </c>
      <c r="Y397">
        <v>0</v>
      </c>
      <c r="Z397">
        <v>0</v>
      </c>
    </row>
    <row r="398" spans="1:26" x14ac:dyDescent="0.25">
      <c r="A398">
        <v>1710171</v>
      </c>
      <c r="B398">
        <v>1</v>
      </c>
      <c r="C398" t="s">
        <v>76</v>
      </c>
      <c r="D398" t="s">
        <v>86</v>
      </c>
      <c r="E398" t="s">
        <v>134</v>
      </c>
      <c r="F398" t="s">
        <v>1340</v>
      </c>
      <c r="G398" t="s">
        <v>136</v>
      </c>
      <c r="H398" t="s">
        <v>46</v>
      </c>
      <c r="I398" t="s">
        <v>129</v>
      </c>
      <c r="J398" t="s">
        <v>130</v>
      </c>
      <c r="K398" t="s">
        <v>131</v>
      </c>
      <c r="L398" t="s">
        <v>1341</v>
      </c>
      <c r="M398" t="s">
        <v>1342</v>
      </c>
      <c r="N398">
        <v>5.9725000000000001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5.9725000000000001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1710256</v>
      </c>
      <c r="B399">
        <v>1</v>
      </c>
      <c r="C399" t="s">
        <v>76</v>
      </c>
      <c r="D399" t="s">
        <v>96</v>
      </c>
      <c r="E399" t="s">
        <v>126</v>
      </c>
      <c r="F399" t="s">
        <v>1343</v>
      </c>
      <c r="G399" t="s">
        <v>145</v>
      </c>
      <c r="H399" t="s">
        <v>47</v>
      </c>
      <c r="I399" t="s">
        <v>129</v>
      </c>
      <c r="J399" t="s">
        <v>130</v>
      </c>
      <c r="K399" t="s">
        <v>131</v>
      </c>
      <c r="L399" t="s">
        <v>1344</v>
      </c>
      <c r="M399" t="s">
        <v>1345</v>
      </c>
      <c r="N399">
        <v>3.1058333330000001</v>
      </c>
      <c r="O399">
        <v>1</v>
      </c>
      <c r="P399">
        <v>305</v>
      </c>
      <c r="Q399">
        <v>0</v>
      </c>
      <c r="R399">
        <v>0</v>
      </c>
      <c r="S399">
        <v>0</v>
      </c>
      <c r="T399">
        <v>0</v>
      </c>
      <c r="U399">
        <v>3.1058330000000001</v>
      </c>
      <c r="V399">
        <v>947.27916700000003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1710176</v>
      </c>
      <c r="B400">
        <v>1</v>
      </c>
      <c r="C400" t="s">
        <v>77</v>
      </c>
      <c r="D400" t="s">
        <v>114</v>
      </c>
      <c r="E400" t="s">
        <v>126</v>
      </c>
      <c r="F400" t="s">
        <v>1029</v>
      </c>
      <c r="G400" t="s">
        <v>285</v>
      </c>
      <c r="H400" t="s">
        <v>47</v>
      </c>
      <c r="I400" t="s">
        <v>129</v>
      </c>
      <c r="J400" t="s">
        <v>130</v>
      </c>
      <c r="K400" t="s">
        <v>161</v>
      </c>
      <c r="L400" t="s">
        <v>1031</v>
      </c>
      <c r="M400" t="s">
        <v>1346</v>
      </c>
      <c r="N400">
        <v>3.7738888880000001</v>
      </c>
      <c r="O400">
        <v>1</v>
      </c>
      <c r="P400">
        <v>0</v>
      </c>
      <c r="Q400">
        <v>0</v>
      </c>
      <c r="R400">
        <v>0</v>
      </c>
      <c r="S400">
        <v>283</v>
      </c>
      <c r="T400">
        <v>2423</v>
      </c>
      <c r="U400">
        <v>3.773889</v>
      </c>
      <c r="V400">
        <v>0</v>
      </c>
      <c r="W400">
        <v>0</v>
      </c>
      <c r="X400">
        <v>0</v>
      </c>
      <c r="Y400">
        <v>1068.0105550000001</v>
      </c>
      <c r="Z400">
        <v>9144.1327760000004</v>
      </c>
    </row>
    <row r="401" spans="1:26" x14ac:dyDescent="0.25">
      <c r="A401">
        <v>1710189</v>
      </c>
      <c r="B401">
        <v>1</v>
      </c>
      <c r="C401" t="s">
        <v>76</v>
      </c>
      <c r="D401" t="s">
        <v>100</v>
      </c>
      <c r="E401" t="s">
        <v>134</v>
      </c>
      <c r="F401" t="s">
        <v>1347</v>
      </c>
      <c r="G401" t="s">
        <v>136</v>
      </c>
      <c r="H401" t="s">
        <v>46</v>
      </c>
      <c r="I401" t="s">
        <v>129</v>
      </c>
      <c r="J401" t="s">
        <v>130</v>
      </c>
      <c r="K401" t="s">
        <v>131</v>
      </c>
      <c r="L401" t="s">
        <v>1348</v>
      </c>
      <c r="M401" t="s">
        <v>1349</v>
      </c>
      <c r="N401">
        <v>3.2850000000000001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3.2850000000000001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1710182</v>
      </c>
      <c r="B402">
        <v>1</v>
      </c>
      <c r="C402" t="s">
        <v>77</v>
      </c>
      <c r="D402" t="s">
        <v>114</v>
      </c>
      <c r="E402" t="s">
        <v>212</v>
      </c>
      <c r="F402" t="s">
        <v>1215</v>
      </c>
      <c r="G402" t="s">
        <v>176</v>
      </c>
      <c r="H402" t="s">
        <v>47</v>
      </c>
      <c r="I402" t="s">
        <v>129</v>
      </c>
      <c r="J402" t="s">
        <v>130</v>
      </c>
      <c r="K402" t="s">
        <v>131</v>
      </c>
      <c r="L402" t="s">
        <v>1350</v>
      </c>
      <c r="M402" t="s">
        <v>1351</v>
      </c>
      <c r="N402">
        <v>2.8019444440000001</v>
      </c>
      <c r="O402">
        <v>29</v>
      </c>
      <c r="P402">
        <v>213</v>
      </c>
      <c r="Q402">
        <v>0</v>
      </c>
      <c r="R402">
        <v>0</v>
      </c>
      <c r="S402">
        <v>0</v>
      </c>
      <c r="T402">
        <v>0</v>
      </c>
      <c r="U402">
        <v>81.256388999999999</v>
      </c>
      <c r="V402">
        <v>596.814167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1710177</v>
      </c>
      <c r="B403">
        <v>1</v>
      </c>
      <c r="C403" t="s">
        <v>77</v>
      </c>
      <c r="D403" t="s">
        <v>123</v>
      </c>
      <c r="E403" t="s">
        <v>212</v>
      </c>
      <c r="F403" t="s">
        <v>1352</v>
      </c>
      <c r="G403" t="s">
        <v>176</v>
      </c>
      <c r="H403" t="s">
        <v>47</v>
      </c>
      <c r="I403" t="s">
        <v>129</v>
      </c>
      <c r="J403" t="s">
        <v>130</v>
      </c>
      <c r="K403" t="s">
        <v>131</v>
      </c>
      <c r="L403" t="s">
        <v>1353</v>
      </c>
      <c r="M403" t="s">
        <v>1354</v>
      </c>
      <c r="N403">
        <v>1.791666666</v>
      </c>
      <c r="O403">
        <v>30</v>
      </c>
      <c r="P403">
        <v>198</v>
      </c>
      <c r="Q403">
        <v>0</v>
      </c>
      <c r="R403">
        <v>0</v>
      </c>
      <c r="S403">
        <v>0</v>
      </c>
      <c r="T403">
        <v>0</v>
      </c>
      <c r="U403">
        <v>53.75</v>
      </c>
      <c r="V403">
        <v>354.75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1710180</v>
      </c>
      <c r="B404">
        <v>1</v>
      </c>
      <c r="C404" t="s">
        <v>76</v>
      </c>
      <c r="D404" t="s">
        <v>91</v>
      </c>
      <c r="E404" t="s">
        <v>126</v>
      </c>
      <c r="F404" t="s">
        <v>1355</v>
      </c>
      <c r="G404" t="s">
        <v>431</v>
      </c>
      <c r="H404" t="s">
        <v>47</v>
      </c>
      <c r="I404" t="s">
        <v>129</v>
      </c>
      <c r="J404" t="s">
        <v>130</v>
      </c>
      <c r="K404" t="s">
        <v>131</v>
      </c>
      <c r="L404" t="s">
        <v>1356</v>
      </c>
      <c r="M404" t="s">
        <v>1357</v>
      </c>
      <c r="N404">
        <v>1.5536111109999999</v>
      </c>
      <c r="O404">
        <v>3</v>
      </c>
      <c r="P404">
        <v>104</v>
      </c>
      <c r="Q404">
        <v>0</v>
      </c>
      <c r="R404">
        <v>0</v>
      </c>
      <c r="S404">
        <v>0</v>
      </c>
      <c r="T404">
        <v>0</v>
      </c>
      <c r="U404">
        <v>4.6608330000000002</v>
      </c>
      <c r="V404">
        <v>161.57555600000001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1710183</v>
      </c>
      <c r="B405">
        <v>1</v>
      </c>
      <c r="C405" t="s">
        <v>76</v>
      </c>
      <c r="D405" t="s">
        <v>92</v>
      </c>
      <c r="E405" t="s">
        <v>139</v>
      </c>
      <c r="F405" t="s">
        <v>1358</v>
      </c>
      <c r="G405" t="s">
        <v>633</v>
      </c>
      <c r="H405" t="s">
        <v>46</v>
      </c>
      <c r="I405" t="s">
        <v>129</v>
      </c>
      <c r="J405" t="s">
        <v>130</v>
      </c>
      <c r="K405" t="s">
        <v>131</v>
      </c>
      <c r="L405" t="s">
        <v>1359</v>
      </c>
      <c r="M405" t="s">
        <v>1360</v>
      </c>
      <c r="N405">
        <v>1.5013888879999999</v>
      </c>
      <c r="O405">
        <v>0</v>
      </c>
      <c r="P405">
        <v>0</v>
      </c>
      <c r="Q405">
        <v>0</v>
      </c>
      <c r="R405">
        <v>99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148.63749999999999</v>
      </c>
      <c r="Y405">
        <v>0</v>
      </c>
      <c r="Z405">
        <v>0</v>
      </c>
    </row>
    <row r="406" spans="1:26" x14ac:dyDescent="0.25">
      <c r="A406">
        <v>1710187</v>
      </c>
      <c r="B406">
        <v>1</v>
      </c>
      <c r="C406" t="s">
        <v>76</v>
      </c>
      <c r="D406" t="s">
        <v>101</v>
      </c>
      <c r="E406" t="s">
        <v>126</v>
      </c>
      <c r="F406" t="s">
        <v>1361</v>
      </c>
      <c r="G406" t="s">
        <v>176</v>
      </c>
      <c r="H406" t="s">
        <v>47</v>
      </c>
      <c r="I406" t="s">
        <v>129</v>
      </c>
      <c r="J406" t="s">
        <v>130</v>
      </c>
      <c r="K406" t="s">
        <v>131</v>
      </c>
      <c r="L406" t="s">
        <v>1362</v>
      </c>
      <c r="M406" t="s">
        <v>1363</v>
      </c>
      <c r="N406">
        <v>0.73277777700000002</v>
      </c>
      <c r="O406">
        <v>16</v>
      </c>
      <c r="P406">
        <v>1554</v>
      </c>
      <c r="Q406">
        <v>0</v>
      </c>
      <c r="R406">
        <v>0</v>
      </c>
      <c r="S406">
        <v>0</v>
      </c>
      <c r="T406">
        <v>0</v>
      </c>
      <c r="U406">
        <v>11.724444</v>
      </c>
      <c r="V406">
        <v>1138.7366649999999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1710192</v>
      </c>
      <c r="B407">
        <v>1</v>
      </c>
      <c r="C407" t="s">
        <v>76</v>
      </c>
      <c r="D407" t="s">
        <v>92</v>
      </c>
      <c r="E407" t="s">
        <v>134</v>
      </c>
      <c r="F407" t="s">
        <v>1364</v>
      </c>
      <c r="G407" t="s">
        <v>289</v>
      </c>
      <c r="H407" t="s">
        <v>46</v>
      </c>
      <c r="I407" t="s">
        <v>129</v>
      </c>
      <c r="J407" t="s">
        <v>130</v>
      </c>
      <c r="K407" t="s">
        <v>131</v>
      </c>
      <c r="L407" t="s">
        <v>1365</v>
      </c>
      <c r="M407" t="s">
        <v>1366</v>
      </c>
      <c r="N407">
        <v>1.5722222219999999</v>
      </c>
      <c r="O407">
        <v>0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1.572222</v>
      </c>
      <c r="Y407">
        <v>0</v>
      </c>
      <c r="Z407">
        <v>0</v>
      </c>
    </row>
    <row r="408" spans="1:26" x14ac:dyDescent="0.25">
      <c r="A408">
        <v>1710211</v>
      </c>
      <c r="B408">
        <v>1</v>
      </c>
      <c r="C408" t="s">
        <v>76</v>
      </c>
      <c r="D408" t="s">
        <v>88</v>
      </c>
      <c r="E408" t="s">
        <v>134</v>
      </c>
      <c r="F408" t="s">
        <v>1367</v>
      </c>
      <c r="G408" t="s">
        <v>462</v>
      </c>
      <c r="H408" t="s">
        <v>46</v>
      </c>
      <c r="I408" t="s">
        <v>129</v>
      </c>
      <c r="J408" t="s">
        <v>130</v>
      </c>
      <c r="K408" t="s">
        <v>131</v>
      </c>
      <c r="L408" t="s">
        <v>1368</v>
      </c>
      <c r="M408" t="s">
        <v>1369</v>
      </c>
      <c r="N408">
        <v>4.0625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4.0625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1710193</v>
      </c>
      <c r="B409">
        <v>1</v>
      </c>
      <c r="C409" t="s">
        <v>77</v>
      </c>
      <c r="D409" t="s">
        <v>124</v>
      </c>
      <c r="E409" t="s">
        <v>139</v>
      </c>
      <c r="F409" t="s">
        <v>1370</v>
      </c>
      <c r="G409" t="s">
        <v>269</v>
      </c>
      <c r="H409" t="s">
        <v>46</v>
      </c>
      <c r="I409" t="s">
        <v>129</v>
      </c>
      <c r="J409" t="s">
        <v>130</v>
      </c>
      <c r="K409" t="s">
        <v>131</v>
      </c>
      <c r="L409" t="s">
        <v>1371</v>
      </c>
      <c r="M409" t="s">
        <v>1372</v>
      </c>
      <c r="N409">
        <v>7.1913888879999996</v>
      </c>
      <c r="O409">
        <v>0</v>
      </c>
      <c r="P409">
        <v>151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1085.8997220000001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1710210</v>
      </c>
      <c r="B410">
        <v>1</v>
      </c>
      <c r="C410" t="s">
        <v>76</v>
      </c>
      <c r="D410" t="s">
        <v>96</v>
      </c>
      <c r="E410" t="s">
        <v>126</v>
      </c>
      <c r="F410" t="s">
        <v>1373</v>
      </c>
      <c r="G410" t="s">
        <v>145</v>
      </c>
      <c r="H410" t="s">
        <v>47</v>
      </c>
      <c r="I410" t="s">
        <v>129</v>
      </c>
      <c r="J410" t="s">
        <v>130</v>
      </c>
      <c r="K410" t="s">
        <v>131</v>
      </c>
      <c r="L410" t="s">
        <v>1374</v>
      </c>
      <c r="M410" t="s">
        <v>1375</v>
      </c>
      <c r="N410">
        <v>2.0591666659999999</v>
      </c>
      <c r="O410">
        <v>2</v>
      </c>
      <c r="P410">
        <v>285</v>
      </c>
      <c r="Q410">
        <v>0</v>
      </c>
      <c r="R410">
        <v>0</v>
      </c>
      <c r="S410">
        <v>0</v>
      </c>
      <c r="T410">
        <v>0</v>
      </c>
      <c r="U410">
        <v>4.1183329999999998</v>
      </c>
      <c r="V410">
        <v>586.86249999999995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1710195</v>
      </c>
      <c r="B411">
        <v>1</v>
      </c>
      <c r="C411" t="s">
        <v>76</v>
      </c>
      <c r="D411" t="s">
        <v>88</v>
      </c>
      <c r="E411" t="s">
        <v>134</v>
      </c>
      <c r="F411" t="s">
        <v>1376</v>
      </c>
      <c r="G411" t="s">
        <v>136</v>
      </c>
      <c r="H411" t="s">
        <v>46</v>
      </c>
      <c r="I411" t="s">
        <v>129</v>
      </c>
      <c r="J411" t="s">
        <v>130</v>
      </c>
      <c r="K411" t="s">
        <v>131</v>
      </c>
      <c r="L411" t="s">
        <v>1377</v>
      </c>
      <c r="M411" t="s">
        <v>1378</v>
      </c>
      <c r="N411">
        <v>6.5430555549999996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6.543056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1710197</v>
      </c>
      <c r="B412">
        <v>1</v>
      </c>
      <c r="C412" t="s">
        <v>77</v>
      </c>
      <c r="D412" t="s">
        <v>116</v>
      </c>
      <c r="E412" t="s">
        <v>158</v>
      </c>
      <c r="F412" t="s">
        <v>1379</v>
      </c>
      <c r="G412" t="s">
        <v>176</v>
      </c>
      <c r="H412" t="s">
        <v>47</v>
      </c>
      <c r="I412" t="s">
        <v>129</v>
      </c>
      <c r="J412" t="s">
        <v>130</v>
      </c>
      <c r="K412" t="s">
        <v>131</v>
      </c>
      <c r="L412" t="s">
        <v>1380</v>
      </c>
      <c r="M412" t="s">
        <v>1381</v>
      </c>
      <c r="N412">
        <v>2.2705555550000001</v>
      </c>
      <c r="O412">
        <v>2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4.5411109999999999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1710194</v>
      </c>
      <c r="B413">
        <v>1</v>
      </c>
      <c r="C413" t="s">
        <v>76</v>
      </c>
      <c r="D413" t="s">
        <v>102</v>
      </c>
      <c r="E413" t="s">
        <v>164</v>
      </c>
      <c r="F413" t="s">
        <v>1382</v>
      </c>
      <c r="G413" t="s">
        <v>1012</v>
      </c>
      <c r="H413" t="s">
        <v>46</v>
      </c>
      <c r="I413" t="s">
        <v>129</v>
      </c>
      <c r="J413" t="s">
        <v>130</v>
      </c>
      <c r="K413" t="s">
        <v>131</v>
      </c>
      <c r="L413" t="s">
        <v>1383</v>
      </c>
      <c r="M413" t="s">
        <v>1384</v>
      </c>
      <c r="N413">
        <v>0.65777777699999995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11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7.2355559999999999</v>
      </c>
    </row>
    <row r="414" spans="1:26" x14ac:dyDescent="0.25">
      <c r="A414">
        <v>1710209</v>
      </c>
      <c r="B414">
        <v>1</v>
      </c>
      <c r="C414" t="s">
        <v>76</v>
      </c>
      <c r="D414" t="s">
        <v>90</v>
      </c>
      <c r="E414" t="s">
        <v>134</v>
      </c>
      <c r="F414" t="s">
        <v>1385</v>
      </c>
      <c r="G414" t="s">
        <v>136</v>
      </c>
      <c r="H414" t="s">
        <v>46</v>
      </c>
      <c r="I414" t="s">
        <v>129</v>
      </c>
      <c r="J414" t="s">
        <v>130</v>
      </c>
      <c r="K414" t="s">
        <v>131</v>
      </c>
      <c r="L414" t="s">
        <v>1386</v>
      </c>
      <c r="M414" t="s">
        <v>1387</v>
      </c>
      <c r="N414">
        <v>3.773055555</v>
      </c>
      <c r="O414">
        <v>0</v>
      </c>
      <c r="P414">
        <v>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7.5461109999999998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1710207</v>
      </c>
      <c r="B415">
        <v>1</v>
      </c>
      <c r="C415" t="s">
        <v>76</v>
      </c>
      <c r="D415" t="s">
        <v>86</v>
      </c>
      <c r="E415" t="s">
        <v>134</v>
      </c>
      <c r="F415" t="s">
        <v>1388</v>
      </c>
      <c r="G415" t="s">
        <v>136</v>
      </c>
      <c r="H415" t="s">
        <v>46</v>
      </c>
      <c r="I415" t="s">
        <v>129</v>
      </c>
      <c r="J415" t="s">
        <v>130</v>
      </c>
      <c r="K415" t="s">
        <v>131</v>
      </c>
      <c r="L415" t="s">
        <v>1389</v>
      </c>
      <c r="M415" t="s">
        <v>1390</v>
      </c>
      <c r="N415">
        <v>1.9938888880000001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1.993889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1710198</v>
      </c>
      <c r="B416">
        <v>1</v>
      </c>
      <c r="C416" t="s">
        <v>76</v>
      </c>
      <c r="D416" t="s">
        <v>81</v>
      </c>
      <c r="E416" t="s">
        <v>164</v>
      </c>
      <c r="F416" t="s">
        <v>1391</v>
      </c>
      <c r="G416" t="s">
        <v>462</v>
      </c>
      <c r="H416" t="s">
        <v>46</v>
      </c>
      <c r="I416" t="s">
        <v>129</v>
      </c>
      <c r="J416" t="s">
        <v>130</v>
      </c>
      <c r="K416" t="s">
        <v>131</v>
      </c>
      <c r="L416" t="s">
        <v>1392</v>
      </c>
      <c r="M416" t="s">
        <v>1393</v>
      </c>
      <c r="N416">
        <v>0.84972222200000003</v>
      </c>
      <c r="O416">
        <v>1</v>
      </c>
      <c r="P416">
        <v>146</v>
      </c>
      <c r="Q416">
        <v>0</v>
      </c>
      <c r="R416">
        <v>0</v>
      </c>
      <c r="S416">
        <v>0</v>
      </c>
      <c r="T416">
        <v>0</v>
      </c>
      <c r="U416">
        <v>0.84972199999999998</v>
      </c>
      <c r="V416">
        <v>124.059444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1710212</v>
      </c>
      <c r="B417">
        <v>1</v>
      </c>
      <c r="C417" t="s">
        <v>76</v>
      </c>
      <c r="D417" t="s">
        <v>93</v>
      </c>
      <c r="E417" t="s">
        <v>139</v>
      </c>
      <c r="F417" t="s">
        <v>1394</v>
      </c>
      <c r="G417" t="s">
        <v>141</v>
      </c>
      <c r="H417" t="s">
        <v>46</v>
      </c>
      <c r="I417" t="s">
        <v>129</v>
      </c>
      <c r="J417" t="s">
        <v>130</v>
      </c>
      <c r="K417" t="s">
        <v>131</v>
      </c>
      <c r="L417" t="s">
        <v>1395</v>
      </c>
      <c r="M417" t="s">
        <v>1396</v>
      </c>
      <c r="N417">
        <v>4.6727777770000003</v>
      </c>
      <c r="O417">
        <v>0</v>
      </c>
      <c r="P417">
        <v>29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135.51055600000001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1710208</v>
      </c>
      <c r="B418">
        <v>1</v>
      </c>
      <c r="C418" t="s">
        <v>77</v>
      </c>
      <c r="D418" t="s">
        <v>121</v>
      </c>
      <c r="E418" t="s">
        <v>139</v>
      </c>
      <c r="F418" t="s">
        <v>1397</v>
      </c>
      <c r="G418" t="s">
        <v>269</v>
      </c>
      <c r="H418" t="s">
        <v>46</v>
      </c>
      <c r="I418" t="s">
        <v>129</v>
      </c>
      <c r="J418" t="s">
        <v>130</v>
      </c>
      <c r="K418" t="s">
        <v>131</v>
      </c>
      <c r="L418" t="s">
        <v>1398</v>
      </c>
      <c r="M418" t="s">
        <v>1399</v>
      </c>
      <c r="N418">
        <v>1.7649999999999999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1.7649999999999999</v>
      </c>
      <c r="Y418">
        <v>0</v>
      </c>
      <c r="Z418">
        <v>0</v>
      </c>
    </row>
    <row r="419" spans="1:26" x14ac:dyDescent="0.25">
      <c r="A419">
        <v>1710219</v>
      </c>
      <c r="B419">
        <v>1</v>
      </c>
      <c r="C419" t="s">
        <v>77</v>
      </c>
      <c r="D419" t="s">
        <v>123</v>
      </c>
      <c r="E419" t="s">
        <v>126</v>
      </c>
      <c r="F419" t="s">
        <v>1400</v>
      </c>
      <c r="G419" t="s">
        <v>176</v>
      </c>
      <c r="H419" t="s">
        <v>47</v>
      </c>
      <c r="I419" t="s">
        <v>129</v>
      </c>
      <c r="J419" t="s">
        <v>130</v>
      </c>
      <c r="K419" t="s">
        <v>131</v>
      </c>
      <c r="L419" t="s">
        <v>1401</v>
      </c>
      <c r="M419" t="s">
        <v>1402</v>
      </c>
      <c r="N419">
        <v>4.3288888879999998</v>
      </c>
      <c r="O419">
        <v>173</v>
      </c>
      <c r="P419">
        <v>6</v>
      </c>
      <c r="Q419">
        <v>0</v>
      </c>
      <c r="R419">
        <v>0</v>
      </c>
      <c r="S419">
        <v>0</v>
      </c>
      <c r="T419">
        <v>0</v>
      </c>
      <c r="U419">
        <v>748.89777800000002</v>
      </c>
      <c r="V419">
        <v>25.973333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1710217</v>
      </c>
      <c r="B420">
        <v>1</v>
      </c>
      <c r="C420" t="s">
        <v>76</v>
      </c>
      <c r="D420" t="s">
        <v>88</v>
      </c>
      <c r="E420" t="s">
        <v>134</v>
      </c>
      <c r="F420" t="s">
        <v>1403</v>
      </c>
      <c r="G420" t="s">
        <v>209</v>
      </c>
      <c r="H420" t="s">
        <v>46</v>
      </c>
      <c r="I420" t="s">
        <v>129</v>
      </c>
      <c r="J420" t="s">
        <v>130</v>
      </c>
      <c r="K420" t="s">
        <v>131</v>
      </c>
      <c r="L420" t="s">
        <v>1404</v>
      </c>
      <c r="M420" t="s">
        <v>1405</v>
      </c>
      <c r="N420">
        <v>1.7933333330000001</v>
      </c>
      <c r="O420">
        <v>0</v>
      </c>
      <c r="P420">
        <v>3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5.38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1710216</v>
      </c>
      <c r="B421">
        <v>1</v>
      </c>
      <c r="C421" t="s">
        <v>77</v>
      </c>
      <c r="D421" t="s">
        <v>124</v>
      </c>
      <c r="E421" t="s">
        <v>126</v>
      </c>
      <c r="F421" t="s">
        <v>1406</v>
      </c>
      <c r="G421" t="s">
        <v>618</v>
      </c>
      <c r="H421" t="s">
        <v>47</v>
      </c>
      <c r="I421" t="s">
        <v>129</v>
      </c>
      <c r="J421" t="s">
        <v>130</v>
      </c>
      <c r="K421" t="s">
        <v>131</v>
      </c>
      <c r="L421" t="s">
        <v>1407</v>
      </c>
      <c r="M421" t="s">
        <v>1408</v>
      </c>
      <c r="N421">
        <v>1.278888888</v>
      </c>
      <c r="O421">
        <v>16</v>
      </c>
      <c r="P421">
        <v>1296</v>
      </c>
      <c r="Q421">
        <v>0</v>
      </c>
      <c r="R421">
        <v>0</v>
      </c>
      <c r="S421">
        <v>0</v>
      </c>
      <c r="T421">
        <v>0</v>
      </c>
      <c r="U421">
        <v>20.462222000000001</v>
      </c>
      <c r="V421">
        <v>1657.4399989999999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1710215</v>
      </c>
      <c r="B422">
        <v>1</v>
      </c>
      <c r="C422" t="s">
        <v>77</v>
      </c>
      <c r="D422" t="s">
        <v>124</v>
      </c>
      <c r="E422" t="s">
        <v>126</v>
      </c>
      <c r="F422" t="s">
        <v>1409</v>
      </c>
      <c r="G422" t="s">
        <v>176</v>
      </c>
      <c r="H422" t="s">
        <v>47</v>
      </c>
      <c r="I422" t="s">
        <v>129</v>
      </c>
      <c r="J422" t="s">
        <v>130</v>
      </c>
      <c r="K422" t="s">
        <v>131</v>
      </c>
      <c r="L422" t="s">
        <v>1410</v>
      </c>
      <c r="M422" t="s">
        <v>1411</v>
      </c>
      <c r="N422">
        <v>6.9444443999999994E-2</v>
      </c>
      <c r="O422">
        <v>14</v>
      </c>
      <c r="P422">
        <v>720</v>
      </c>
      <c r="Q422">
        <v>0</v>
      </c>
      <c r="R422">
        <v>0</v>
      </c>
      <c r="S422">
        <v>0</v>
      </c>
      <c r="T422">
        <v>0</v>
      </c>
      <c r="U422">
        <v>0.97222200000000003</v>
      </c>
      <c r="V422">
        <v>50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1710201</v>
      </c>
      <c r="B423">
        <v>1</v>
      </c>
      <c r="C423" t="s">
        <v>76</v>
      </c>
      <c r="D423" t="s">
        <v>91</v>
      </c>
      <c r="E423" t="s">
        <v>148</v>
      </c>
      <c r="F423" t="s">
        <v>1412</v>
      </c>
      <c r="G423" t="s">
        <v>176</v>
      </c>
      <c r="H423" t="s">
        <v>47</v>
      </c>
      <c r="I423" t="s">
        <v>129</v>
      </c>
      <c r="J423" t="s">
        <v>130</v>
      </c>
      <c r="K423" t="s">
        <v>131</v>
      </c>
      <c r="L423" t="s">
        <v>1413</v>
      </c>
      <c r="M423" t="s">
        <v>1414</v>
      </c>
      <c r="N423">
        <v>0.34361111100000002</v>
      </c>
      <c r="O423">
        <v>315</v>
      </c>
      <c r="P423">
        <v>5685</v>
      </c>
      <c r="Q423">
        <v>0</v>
      </c>
      <c r="R423">
        <v>0</v>
      </c>
      <c r="S423">
        <v>0</v>
      </c>
      <c r="T423">
        <v>0</v>
      </c>
      <c r="U423">
        <v>108.2375</v>
      </c>
      <c r="V423">
        <v>1953.4291659999999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1710218</v>
      </c>
      <c r="B424">
        <v>1</v>
      </c>
      <c r="C424" t="s">
        <v>76</v>
      </c>
      <c r="D424" t="s">
        <v>101</v>
      </c>
      <c r="E424" t="s">
        <v>158</v>
      </c>
      <c r="F424" t="s">
        <v>1415</v>
      </c>
      <c r="G424" t="s">
        <v>176</v>
      </c>
      <c r="H424" t="s">
        <v>47</v>
      </c>
      <c r="I424" t="s">
        <v>129</v>
      </c>
      <c r="J424" t="s">
        <v>130</v>
      </c>
      <c r="K424" t="s">
        <v>131</v>
      </c>
      <c r="L424" t="s">
        <v>1416</v>
      </c>
      <c r="M424" t="s">
        <v>1417</v>
      </c>
      <c r="N424">
        <v>0.38027777699999998</v>
      </c>
      <c r="O424">
        <v>16</v>
      </c>
      <c r="P424">
        <v>452</v>
      </c>
      <c r="Q424">
        <v>0</v>
      </c>
      <c r="R424">
        <v>0</v>
      </c>
      <c r="S424">
        <v>0</v>
      </c>
      <c r="T424">
        <v>0</v>
      </c>
      <c r="U424">
        <v>6.0844440000000004</v>
      </c>
      <c r="V424">
        <v>171.88555500000001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1710223</v>
      </c>
      <c r="B425">
        <v>1</v>
      </c>
      <c r="C425" t="s">
        <v>77</v>
      </c>
      <c r="D425" t="s">
        <v>113</v>
      </c>
      <c r="E425" t="s">
        <v>134</v>
      </c>
      <c r="F425" t="s">
        <v>1418</v>
      </c>
      <c r="G425" t="s">
        <v>136</v>
      </c>
      <c r="H425" t="s">
        <v>46</v>
      </c>
      <c r="I425" t="s">
        <v>129</v>
      </c>
      <c r="J425" t="s">
        <v>130</v>
      </c>
      <c r="K425" t="s">
        <v>131</v>
      </c>
      <c r="L425" t="s">
        <v>1419</v>
      </c>
      <c r="M425" t="s">
        <v>1420</v>
      </c>
      <c r="N425">
        <v>4.66</v>
      </c>
      <c r="O425">
        <v>0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4.66</v>
      </c>
      <c r="Y425">
        <v>0</v>
      </c>
      <c r="Z425">
        <v>0</v>
      </c>
    </row>
    <row r="426" spans="1:26" x14ac:dyDescent="0.25">
      <c r="A426">
        <v>1710224</v>
      </c>
      <c r="B426">
        <v>1</v>
      </c>
      <c r="C426" t="s">
        <v>77</v>
      </c>
      <c r="D426" t="s">
        <v>109</v>
      </c>
      <c r="E426" t="s">
        <v>126</v>
      </c>
      <c r="F426" t="s">
        <v>1421</v>
      </c>
      <c r="G426" t="s">
        <v>145</v>
      </c>
      <c r="H426" t="s">
        <v>47</v>
      </c>
      <c r="I426" t="s">
        <v>129</v>
      </c>
      <c r="J426" t="s">
        <v>130</v>
      </c>
      <c r="K426" t="s">
        <v>131</v>
      </c>
      <c r="L426" t="s">
        <v>1422</v>
      </c>
      <c r="M426" t="s">
        <v>1423</v>
      </c>
      <c r="N426">
        <v>1.681944444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19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31.956944</v>
      </c>
    </row>
    <row r="427" spans="1:26" x14ac:dyDescent="0.25">
      <c r="A427">
        <v>1710222</v>
      </c>
      <c r="B427">
        <v>1</v>
      </c>
      <c r="C427" t="s">
        <v>76</v>
      </c>
      <c r="D427" t="s">
        <v>98</v>
      </c>
      <c r="E427" t="s">
        <v>158</v>
      </c>
      <c r="F427" t="s">
        <v>1424</v>
      </c>
      <c r="G427" t="s">
        <v>176</v>
      </c>
      <c r="H427" t="s">
        <v>47</v>
      </c>
      <c r="I427" t="s">
        <v>129</v>
      </c>
      <c r="J427" t="s">
        <v>130</v>
      </c>
      <c r="K427" t="s">
        <v>131</v>
      </c>
      <c r="L427" t="s">
        <v>1425</v>
      </c>
      <c r="M427" t="s">
        <v>1426</v>
      </c>
      <c r="N427">
        <v>0.55222222200000004</v>
      </c>
      <c r="O427">
        <v>0</v>
      </c>
      <c r="P427">
        <v>0</v>
      </c>
      <c r="Q427">
        <v>19</v>
      </c>
      <c r="R427">
        <v>404</v>
      </c>
      <c r="S427">
        <v>27</v>
      </c>
      <c r="T427">
        <v>730</v>
      </c>
      <c r="U427">
        <v>0</v>
      </c>
      <c r="V427">
        <v>0</v>
      </c>
      <c r="W427">
        <v>10.492222</v>
      </c>
      <c r="X427">
        <v>223.09777800000001</v>
      </c>
      <c r="Y427">
        <v>14.91</v>
      </c>
      <c r="Z427">
        <v>403.12222200000002</v>
      </c>
    </row>
    <row r="428" spans="1:26" x14ac:dyDescent="0.25">
      <c r="A428">
        <v>1710225</v>
      </c>
      <c r="B428">
        <v>1</v>
      </c>
      <c r="C428" t="s">
        <v>77</v>
      </c>
      <c r="D428" t="s">
        <v>123</v>
      </c>
      <c r="E428" t="s">
        <v>134</v>
      </c>
      <c r="F428" t="s">
        <v>1427</v>
      </c>
      <c r="G428" t="s">
        <v>209</v>
      </c>
      <c r="H428" t="s">
        <v>46</v>
      </c>
      <c r="I428" t="s">
        <v>129</v>
      </c>
      <c r="J428" t="s">
        <v>130</v>
      </c>
      <c r="K428" t="s">
        <v>131</v>
      </c>
      <c r="L428" t="s">
        <v>1428</v>
      </c>
      <c r="M428" t="s">
        <v>1429</v>
      </c>
      <c r="N428">
        <v>0.93305555500000004</v>
      </c>
      <c r="O428">
        <v>0</v>
      </c>
      <c r="P428">
        <v>8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7.4644440000000003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1710310</v>
      </c>
      <c r="B429">
        <v>1</v>
      </c>
      <c r="C429" t="s">
        <v>76</v>
      </c>
      <c r="D429" t="s">
        <v>89</v>
      </c>
      <c r="E429" t="s">
        <v>164</v>
      </c>
      <c r="F429" t="s">
        <v>1430</v>
      </c>
      <c r="G429" t="s">
        <v>281</v>
      </c>
      <c r="H429" t="s">
        <v>46</v>
      </c>
      <c r="I429" t="s">
        <v>129</v>
      </c>
      <c r="J429" t="s">
        <v>130</v>
      </c>
      <c r="K429" t="s">
        <v>161</v>
      </c>
      <c r="L429" t="s">
        <v>1431</v>
      </c>
      <c r="M429" t="s">
        <v>1432</v>
      </c>
      <c r="N429">
        <v>2.6930555549999999</v>
      </c>
      <c r="O429">
        <v>0</v>
      </c>
      <c r="P429">
        <v>4</v>
      </c>
      <c r="Q429">
        <v>0</v>
      </c>
      <c r="R429">
        <v>0</v>
      </c>
      <c r="S429">
        <v>2</v>
      </c>
      <c r="T429">
        <v>16</v>
      </c>
      <c r="U429">
        <v>0</v>
      </c>
      <c r="V429">
        <v>10.772221999999999</v>
      </c>
      <c r="W429">
        <v>0</v>
      </c>
      <c r="X429">
        <v>0</v>
      </c>
      <c r="Y429">
        <v>5.3861109999999996</v>
      </c>
      <c r="Z429">
        <v>43.088889000000002</v>
      </c>
    </row>
    <row r="430" spans="1:26" x14ac:dyDescent="0.25">
      <c r="A430">
        <v>1710251</v>
      </c>
      <c r="B430">
        <v>1</v>
      </c>
      <c r="C430" t="s">
        <v>77</v>
      </c>
      <c r="D430" t="s">
        <v>124</v>
      </c>
      <c r="E430" t="s">
        <v>134</v>
      </c>
      <c r="F430" t="s">
        <v>1433</v>
      </c>
      <c r="G430" t="s">
        <v>136</v>
      </c>
      <c r="H430" t="s">
        <v>46</v>
      </c>
      <c r="I430" t="s">
        <v>129</v>
      </c>
      <c r="J430" t="s">
        <v>130</v>
      </c>
      <c r="K430" t="s">
        <v>131</v>
      </c>
      <c r="L430" t="s">
        <v>1434</v>
      </c>
      <c r="M430" t="s">
        <v>1435</v>
      </c>
      <c r="N430">
        <v>8.7063888879999993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8.7063889999999997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1710228</v>
      </c>
      <c r="B431">
        <v>1</v>
      </c>
      <c r="C431" t="s">
        <v>76</v>
      </c>
      <c r="D431" t="s">
        <v>78</v>
      </c>
      <c r="E431" t="s">
        <v>134</v>
      </c>
      <c r="F431" t="s">
        <v>1436</v>
      </c>
      <c r="G431" t="s">
        <v>136</v>
      </c>
      <c r="H431" t="s">
        <v>46</v>
      </c>
      <c r="I431" t="s">
        <v>129</v>
      </c>
      <c r="J431" t="s">
        <v>130</v>
      </c>
      <c r="K431" t="s">
        <v>131</v>
      </c>
      <c r="L431" t="s">
        <v>1437</v>
      </c>
      <c r="M431" t="s">
        <v>1438</v>
      </c>
      <c r="N431">
        <v>1.5719444440000001</v>
      </c>
      <c r="O431">
        <v>0</v>
      </c>
      <c r="P431">
        <v>5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7.8597219999999997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1710227</v>
      </c>
      <c r="B432">
        <v>1</v>
      </c>
      <c r="C432" t="s">
        <v>76</v>
      </c>
      <c r="D432" t="s">
        <v>90</v>
      </c>
      <c r="E432" t="s">
        <v>158</v>
      </c>
      <c r="F432" t="s">
        <v>1439</v>
      </c>
      <c r="G432" t="s">
        <v>176</v>
      </c>
      <c r="H432" t="s">
        <v>47</v>
      </c>
      <c r="I432" t="s">
        <v>129</v>
      </c>
      <c r="J432" t="s">
        <v>130</v>
      </c>
      <c r="K432" t="s">
        <v>131</v>
      </c>
      <c r="L432" t="s">
        <v>1440</v>
      </c>
      <c r="M432" t="s">
        <v>1441</v>
      </c>
      <c r="N432">
        <v>0.41722222199999998</v>
      </c>
      <c r="O432">
        <v>1</v>
      </c>
      <c r="P432">
        <v>444</v>
      </c>
      <c r="Q432">
        <v>0</v>
      </c>
      <c r="R432">
        <v>0</v>
      </c>
      <c r="S432">
        <v>0</v>
      </c>
      <c r="T432">
        <v>0</v>
      </c>
      <c r="U432">
        <v>0.41722199999999998</v>
      </c>
      <c r="V432">
        <v>185.246667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1710230</v>
      </c>
      <c r="B433">
        <v>1</v>
      </c>
      <c r="C433" t="s">
        <v>76</v>
      </c>
      <c r="D433" t="s">
        <v>93</v>
      </c>
      <c r="E433" t="s">
        <v>134</v>
      </c>
      <c r="F433" t="s">
        <v>1442</v>
      </c>
      <c r="G433" t="s">
        <v>209</v>
      </c>
      <c r="H433" t="s">
        <v>46</v>
      </c>
      <c r="I433" t="s">
        <v>129</v>
      </c>
      <c r="J433" t="s">
        <v>130</v>
      </c>
      <c r="K433" t="s">
        <v>131</v>
      </c>
      <c r="L433" t="s">
        <v>1443</v>
      </c>
      <c r="M433" t="s">
        <v>1444</v>
      </c>
      <c r="N433">
        <v>2.915</v>
      </c>
      <c r="O433">
        <v>0</v>
      </c>
      <c r="P433">
        <v>8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23.32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1710240</v>
      </c>
      <c r="B434">
        <v>1</v>
      </c>
      <c r="C434" t="s">
        <v>76</v>
      </c>
      <c r="D434" t="s">
        <v>92</v>
      </c>
      <c r="E434" t="s">
        <v>164</v>
      </c>
      <c r="F434" t="s">
        <v>1445</v>
      </c>
      <c r="G434" t="s">
        <v>256</v>
      </c>
      <c r="H434" t="s">
        <v>46</v>
      </c>
      <c r="I434" t="s">
        <v>129</v>
      </c>
      <c r="J434" t="s">
        <v>130</v>
      </c>
      <c r="K434" t="s">
        <v>131</v>
      </c>
      <c r="L434" t="s">
        <v>1446</v>
      </c>
      <c r="M434" t="s">
        <v>1447</v>
      </c>
      <c r="N434">
        <v>2.4938888879999999</v>
      </c>
      <c r="O434">
        <v>0</v>
      </c>
      <c r="P434">
        <v>0</v>
      </c>
      <c r="Q434">
        <v>1</v>
      </c>
      <c r="R434">
        <v>139</v>
      </c>
      <c r="S434">
        <v>0</v>
      </c>
      <c r="T434">
        <v>0</v>
      </c>
      <c r="U434">
        <v>0</v>
      </c>
      <c r="V434">
        <v>0</v>
      </c>
      <c r="W434">
        <v>2.4938889999999998</v>
      </c>
      <c r="X434">
        <v>346.650555</v>
      </c>
      <c r="Y434">
        <v>0</v>
      </c>
      <c r="Z434">
        <v>0</v>
      </c>
    </row>
    <row r="435" spans="1:26" x14ac:dyDescent="0.25">
      <c r="A435">
        <v>1710234</v>
      </c>
      <c r="B435">
        <v>1</v>
      </c>
      <c r="C435" t="s">
        <v>77</v>
      </c>
      <c r="D435" t="s">
        <v>114</v>
      </c>
      <c r="E435" t="s">
        <v>134</v>
      </c>
      <c r="F435" t="s">
        <v>1448</v>
      </c>
      <c r="G435" t="s">
        <v>136</v>
      </c>
      <c r="H435" t="s">
        <v>46</v>
      </c>
      <c r="I435" t="s">
        <v>129</v>
      </c>
      <c r="J435" t="s">
        <v>130</v>
      </c>
      <c r="K435" t="s">
        <v>131</v>
      </c>
      <c r="L435" t="s">
        <v>1449</v>
      </c>
      <c r="M435" t="s">
        <v>1450</v>
      </c>
      <c r="N435">
        <v>4.3958333329999997</v>
      </c>
      <c r="O435">
        <v>0</v>
      </c>
      <c r="P435">
        <v>2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8.7916670000000003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1710232</v>
      </c>
      <c r="B436">
        <v>1</v>
      </c>
      <c r="C436" t="s">
        <v>76</v>
      </c>
      <c r="D436" t="s">
        <v>93</v>
      </c>
      <c r="E436" t="s">
        <v>164</v>
      </c>
      <c r="F436" t="s">
        <v>1451</v>
      </c>
      <c r="G436" t="s">
        <v>462</v>
      </c>
      <c r="H436" t="s">
        <v>46</v>
      </c>
      <c r="I436" t="s">
        <v>129</v>
      </c>
      <c r="J436" t="s">
        <v>130</v>
      </c>
      <c r="K436" t="s">
        <v>131</v>
      </c>
      <c r="L436" t="s">
        <v>1452</v>
      </c>
      <c r="M436" t="s">
        <v>1453</v>
      </c>
      <c r="N436">
        <v>0.91805555500000002</v>
      </c>
      <c r="O436">
        <v>1</v>
      </c>
      <c r="P436">
        <v>241</v>
      </c>
      <c r="Q436">
        <v>0</v>
      </c>
      <c r="R436">
        <v>0</v>
      </c>
      <c r="S436">
        <v>0</v>
      </c>
      <c r="T436">
        <v>0</v>
      </c>
      <c r="U436">
        <v>0.91805599999999998</v>
      </c>
      <c r="V436">
        <v>221.25138899999999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1710237</v>
      </c>
      <c r="B437">
        <v>1</v>
      </c>
      <c r="C437" t="s">
        <v>76</v>
      </c>
      <c r="D437" t="s">
        <v>79</v>
      </c>
      <c r="E437" t="s">
        <v>134</v>
      </c>
      <c r="F437" t="s">
        <v>1454</v>
      </c>
      <c r="G437" t="s">
        <v>136</v>
      </c>
      <c r="H437" t="s">
        <v>46</v>
      </c>
      <c r="I437" t="s">
        <v>129</v>
      </c>
      <c r="J437" t="s">
        <v>130</v>
      </c>
      <c r="K437" t="s">
        <v>131</v>
      </c>
      <c r="L437" t="s">
        <v>1455</v>
      </c>
      <c r="M437" t="s">
        <v>1456</v>
      </c>
      <c r="N437">
        <v>4.6488888880000001</v>
      </c>
      <c r="O437">
        <v>0</v>
      </c>
      <c r="P437">
        <v>3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13.946667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1710238</v>
      </c>
      <c r="B438">
        <v>1</v>
      </c>
      <c r="C438" t="s">
        <v>76</v>
      </c>
      <c r="D438" t="s">
        <v>94</v>
      </c>
      <c r="E438" t="s">
        <v>139</v>
      </c>
      <c r="F438" t="s">
        <v>1457</v>
      </c>
      <c r="G438" t="s">
        <v>141</v>
      </c>
      <c r="H438" t="s">
        <v>46</v>
      </c>
      <c r="I438" t="s">
        <v>129</v>
      </c>
      <c r="J438" t="s">
        <v>130</v>
      </c>
      <c r="K438" t="s">
        <v>131</v>
      </c>
      <c r="L438" t="s">
        <v>1458</v>
      </c>
      <c r="M438" t="s">
        <v>1459</v>
      </c>
      <c r="N438">
        <v>0.95833333300000001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0.95833299999999999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1710246</v>
      </c>
      <c r="B439">
        <v>1</v>
      </c>
      <c r="C439" t="s">
        <v>76</v>
      </c>
      <c r="D439" t="s">
        <v>97</v>
      </c>
      <c r="E439" t="s">
        <v>126</v>
      </c>
      <c r="F439" t="s">
        <v>1460</v>
      </c>
      <c r="G439" t="s">
        <v>145</v>
      </c>
      <c r="H439" t="s">
        <v>47</v>
      </c>
      <c r="I439" t="s">
        <v>129</v>
      </c>
      <c r="J439" t="s">
        <v>130</v>
      </c>
      <c r="K439" t="s">
        <v>131</v>
      </c>
      <c r="L439" t="s">
        <v>1461</v>
      </c>
      <c r="M439" t="s">
        <v>1462</v>
      </c>
      <c r="N439">
        <v>2.1058333330000001</v>
      </c>
      <c r="O439">
        <v>4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8.4233329999999995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1710255</v>
      </c>
      <c r="B440">
        <v>1</v>
      </c>
      <c r="C440" t="s">
        <v>76</v>
      </c>
      <c r="D440" t="s">
        <v>101</v>
      </c>
      <c r="E440" t="s">
        <v>126</v>
      </c>
      <c r="F440" t="s">
        <v>1463</v>
      </c>
      <c r="G440" t="s">
        <v>145</v>
      </c>
      <c r="H440" t="s">
        <v>47</v>
      </c>
      <c r="I440" t="s">
        <v>129</v>
      </c>
      <c r="J440" t="s">
        <v>130</v>
      </c>
      <c r="K440" t="s">
        <v>131</v>
      </c>
      <c r="L440" t="s">
        <v>1464</v>
      </c>
      <c r="M440" t="s">
        <v>1465</v>
      </c>
      <c r="N440">
        <v>1.7641666659999999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1.764167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1710242</v>
      </c>
      <c r="B441">
        <v>1</v>
      </c>
      <c r="C441" t="s">
        <v>76</v>
      </c>
      <c r="D441" t="s">
        <v>106</v>
      </c>
      <c r="E441" t="s">
        <v>158</v>
      </c>
      <c r="F441" t="s">
        <v>1466</v>
      </c>
      <c r="G441" t="s">
        <v>176</v>
      </c>
      <c r="H441" t="s">
        <v>47</v>
      </c>
      <c r="I441" t="s">
        <v>129</v>
      </c>
      <c r="J441" t="s">
        <v>130</v>
      </c>
      <c r="K441" t="s">
        <v>131</v>
      </c>
      <c r="L441" t="s">
        <v>1467</v>
      </c>
      <c r="M441" t="s">
        <v>1468</v>
      </c>
      <c r="N441">
        <v>0.51361111100000001</v>
      </c>
      <c r="O441">
        <v>14</v>
      </c>
      <c r="P441">
        <v>3791</v>
      </c>
      <c r="Q441">
        <v>0</v>
      </c>
      <c r="R441">
        <v>0</v>
      </c>
      <c r="S441">
        <v>0</v>
      </c>
      <c r="T441">
        <v>0</v>
      </c>
      <c r="U441">
        <v>7.1905559999999999</v>
      </c>
      <c r="V441">
        <v>1947.0997219999999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1710254</v>
      </c>
      <c r="B442">
        <v>1</v>
      </c>
      <c r="C442" t="s">
        <v>76</v>
      </c>
      <c r="D442" t="s">
        <v>93</v>
      </c>
      <c r="E442" t="s">
        <v>134</v>
      </c>
      <c r="F442" t="s">
        <v>1469</v>
      </c>
      <c r="G442" t="s">
        <v>289</v>
      </c>
      <c r="H442" t="s">
        <v>46</v>
      </c>
      <c r="I442" t="s">
        <v>129</v>
      </c>
      <c r="J442" t="s">
        <v>130</v>
      </c>
      <c r="K442" t="s">
        <v>131</v>
      </c>
      <c r="L442" t="s">
        <v>1470</v>
      </c>
      <c r="M442" t="s">
        <v>1471</v>
      </c>
      <c r="N442">
        <v>2.142222222</v>
      </c>
      <c r="O442">
        <v>0</v>
      </c>
      <c r="P442">
        <v>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4.2844439999999997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1710267</v>
      </c>
      <c r="B443">
        <v>1</v>
      </c>
      <c r="C443" t="s">
        <v>77</v>
      </c>
      <c r="D443" t="s">
        <v>109</v>
      </c>
      <c r="E443" t="s">
        <v>164</v>
      </c>
      <c r="F443" t="s">
        <v>1472</v>
      </c>
      <c r="G443" t="s">
        <v>256</v>
      </c>
      <c r="H443" t="s">
        <v>46</v>
      </c>
      <c r="I443" t="s">
        <v>129</v>
      </c>
      <c r="J443" t="s">
        <v>130</v>
      </c>
      <c r="K443" t="s">
        <v>131</v>
      </c>
      <c r="L443" t="s">
        <v>1473</v>
      </c>
      <c r="M443" t="s">
        <v>1474</v>
      </c>
      <c r="N443">
        <v>0.87416666600000004</v>
      </c>
      <c r="O443">
        <v>1</v>
      </c>
      <c r="P443">
        <v>27</v>
      </c>
      <c r="Q443">
        <v>0</v>
      </c>
      <c r="R443">
        <v>0</v>
      </c>
      <c r="S443">
        <v>0</v>
      </c>
      <c r="T443">
        <v>0</v>
      </c>
      <c r="U443">
        <v>0.87416700000000003</v>
      </c>
      <c r="V443">
        <v>23.602499999999999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1710264</v>
      </c>
      <c r="B444">
        <v>1</v>
      </c>
      <c r="C444" t="s">
        <v>77</v>
      </c>
      <c r="D444" t="s">
        <v>109</v>
      </c>
      <c r="E444" t="s">
        <v>158</v>
      </c>
      <c r="F444" t="s">
        <v>1475</v>
      </c>
      <c r="G444" t="s">
        <v>176</v>
      </c>
      <c r="H444" t="s">
        <v>47</v>
      </c>
      <c r="I444" t="s">
        <v>129</v>
      </c>
      <c r="J444" t="s">
        <v>130</v>
      </c>
      <c r="K444" t="s">
        <v>131</v>
      </c>
      <c r="L444" t="s">
        <v>1476</v>
      </c>
      <c r="M444" t="s">
        <v>1477</v>
      </c>
      <c r="N444">
        <v>0.66527777700000001</v>
      </c>
      <c r="O444">
        <v>0</v>
      </c>
      <c r="P444">
        <v>0</v>
      </c>
      <c r="Q444">
        <v>42</v>
      </c>
      <c r="R444">
        <v>14</v>
      </c>
      <c r="S444">
        <v>147</v>
      </c>
      <c r="T444">
        <v>542</v>
      </c>
      <c r="U444">
        <v>0</v>
      </c>
      <c r="V444">
        <v>0</v>
      </c>
      <c r="W444">
        <v>27.941666999999999</v>
      </c>
      <c r="X444">
        <v>9.3138889999999996</v>
      </c>
      <c r="Y444">
        <v>97.795833000000002</v>
      </c>
      <c r="Z444">
        <v>360.580555</v>
      </c>
    </row>
    <row r="445" spans="1:26" x14ac:dyDescent="0.25">
      <c r="A445">
        <v>1710271</v>
      </c>
      <c r="B445">
        <v>1</v>
      </c>
      <c r="C445" t="s">
        <v>76</v>
      </c>
      <c r="D445" t="s">
        <v>85</v>
      </c>
      <c r="E445" t="s">
        <v>134</v>
      </c>
      <c r="F445" t="s">
        <v>1478</v>
      </c>
      <c r="G445" t="s">
        <v>289</v>
      </c>
      <c r="H445" t="s">
        <v>46</v>
      </c>
      <c r="I445" t="s">
        <v>129</v>
      </c>
      <c r="J445" t="s">
        <v>15</v>
      </c>
      <c r="K445" t="s">
        <v>131</v>
      </c>
      <c r="L445" t="s">
        <v>1479</v>
      </c>
      <c r="M445" t="s">
        <v>1480</v>
      </c>
      <c r="N445">
        <v>3.878333333</v>
      </c>
      <c r="O445">
        <v>1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3.878333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1710280</v>
      </c>
      <c r="B446">
        <v>1</v>
      </c>
      <c r="C446" t="s">
        <v>76</v>
      </c>
      <c r="D446" t="s">
        <v>88</v>
      </c>
      <c r="E446" t="s">
        <v>134</v>
      </c>
      <c r="F446" t="s">
        <v>1481</v>
      </c>
      <c r="G446" t="s">
        <v>136</v>
      </c>
      <c r="H446" t="s">
        <v>46</v>
      </c>
      <c r="I446" t="s">
        <v>129</v>
      </c>
      <c r="J446" t="s">
        <v>130</v>
      </c>
      <c r="K446" t="s">
        <v>131</v>
      </c>
      <c r="L446" t="s">
        <v>1482</v>
      </c>
      <c r="M446" t="s">
        <v>1483</v>
      </c>
      <c r="N446">
        <v>3.9980555550000001</v>
      </c>
      <c r="O446">
        <v>0</v>
      </c>
      <c r="P446">
        <v>2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7.996111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1710275</v>
      </c>
      <c r="B447">
        <v>1</v>
      </c>
      <c r="C447" t="s">
        <v>76</v>
      </c>
      <c r="D447" t="s">
        <v>89</v>
      </c>
      <c r="E447" t="s">
        <v>139</v>
      </c>
      <c r="F447" t="s">
        <v>1484</v>
      </c>
      <c r="G447" t="s">
        <v>141</v>
      </c>
      <c r="H447" t="s">
        <v>46</v>
      </c>
      <c r="I447" t="s">
        <v>129</v>
      </c>
      <c r="J447" t="s">
        <v>130</v>
      </c>
      <c r="K447" t="s">
        <v>131</v>
      </c>
      <c r="L447" t="s">
        <v>1485</v>
      </c>
      <c r="M447" t="s">
        <v>1486</v>
      </c>
      <c r="N447">
        <v>0.775277777</v>
      </c>
      <c r="O447">
        <v>0</v>
      </c>
      <c r="P447">
        <v>0</v>
      </c>
      <c r="Q447">
        <v>0</v>
      </c>
      <c r="R447">
        <v>9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6.9775</v>
      </c>
      <c r="Y447">
        <v>0</v>
      </c>
      <c r="Z447">
        <v>0</v>
      </c>
    </row>
    <row r="448" spans="1:26" x14ac:dyDescent="0.25">
      <c r="A448">
        <v>1710286</v>
      </c>
      <c r="B448">
        <v>1</v>
      </c>
      <c r="C448" t="s">
        <v>76</v>
      </c>
      <c r="D448" t="s">
        <v>87</v>
      </c>
      <c r="E448" t="s">
        <v>134</v>
      </c>
      <c r="F448" t="s">
        <v>1487</v>
      </c>
      <c r="G448" t="s">
        <v>155</v>
      </c>
      <c r="H448" t="s">
        <v>46</v>
      </c>
      <c r="I448" t="s">
        <v>129</v>
      </c>
      <c r="J448" t="s">
        <v>130</v>
      </c>
      <c r="K448" t="s">
        <v>131</v>
      </c>
      <c r="L448" t="s">
        <v>1488</v>
      </c>
      <c r="M448" t="s">
        <v>1489</v>
      </c>
      <c r="N448">
        <v>1.1202777770000001</v>
      </c>
      <c r="O448">
        <v>0</v>
      </c>
      <c r="P448">
        <v>0</v>
      </c>
      <c r="Q448">
        <v>0</v>
      </c>
      <c r="R448">
        <v>4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4.4811110000000003</v>
      </c>
      <c r="Y448">
        <v>0</v>
      </c>
      <c r="Z448">
        <v>0</v>
      </c>
    </row>
    <row r="449" spans="1:26" x14ac:dyDescent="0.25">
      <c r="A449">
        <v>1710282</v>
      </c>
      <c r="B449">
        <v>1</v>
      </c>
      <c r="C449" t="s">
        <v>76</v>
      </c>
      <c r="D449" t="s">
        <v>78</v>
      </c>
      <c r="E449" t="s">
        <v>191</v>
      </c>
      <c r="F449" t="s">
        <v>1490</v>
      </c>
      <c r="G449" t="s">
        <v>907</v>
      </c>
      <c r="H449" t="s">
        <v>46</v>
      </c>
      <c r="I449" t="s">
        <v>129</v>
      </c>
      <c r="J449" t="s">
        <v>130</v>
      </c>
      <c r="K449" t="s">
        <v>131</v>
      </c>
      <c r="L449" t="s">
        <v>1491</v>
      </c>
      <c r="M449" t="s">
        <v>1492</v>
      </c>
      <c r="N449">
        <v>2.213055555</v>
      </c>
      <c r="O449">
        <v>0</v>
      </c>
      <c r="P449">
        <v>159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351.875833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1710283</v>
      </c>
      <c r="B450">
        <v>1</v>
      </c>
      <c r="C450" t="s">
        <v>76</v>
      </c>
      <c r="D450" t="s">
        <v>83</v>
      </c>
      <c r="E450" t="s">
        <v>134</v>
      </c>
      <c r="F450" t="s">
        <v>1493</v>
      </c>
      <c r="G450" t="s">
        <v>209</v>
      </c>
      <c r="H450" t="s">
        <v>46</v>
      </c>
      <c r="I450" t="s">
        <v>129</v>
      </c>
      <c r="J450" t="s">
        <v>130</v>
      </c>
      <c r="K450" t="s">
        <v>131</v>
      </c>
      <c r="L450" t="s">
        <v>1494</v>
      </c>
      <c r="M450" t="s">
        <v>1495</v>
      </c>
      <c r="N450">
        <v>2.5480555549999999</v>
      </c>
      <c r="O450">
        <v>0</v>
      </c>
      <c r="P450">
        <v>11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28.028611000000001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1710285</v>
      </c>
      <c r="B451">
        <v>1</v>
      </c>
      <c r="C451" t="s">
        <v>76</v>
      </c>
      <c r="D451" t="s">
        <v>78</v>
      </c>
      <c r="E451" t="s">
        <v>134</v>
      </c>
      <c r="F451" t="s">
        <v>1496</v>
      </c>
      <c r="G451" t="s">
        <v>136</v>
      </c>
      <c r="H451" t="s">
        <v>46</v>
      </c>
      <c r="I451" t="s">
        <v>129</v>
      </c>
      <c r="J451" t="s">
        <v>130</v>
      </c>
      <c r="K451" t="s">
        <v>131</v>
      </c>
      <c r="L451" t="s">
        <v>1497</v>
      </c>
      <c r="M451" t="s">
        <v>1498</v>
      </c>
      <c r="N451">
        <v>1.500555555</v>
      </c>
      <c r="O451">
        <v>0</v>
      </c>
      <c r="P451">
        <v>2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3.0011109999999999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1710300</v>
      </c>
      <c r="B452">
        <v>1</v>
      </c>
      <c r="C452" t="s">
        <v>76</v>
      </c>
      <c r="D452" t="s">
        <v>93</v>
      </c>
      <c r="E452" t="s">
        <v>139</v>
      </c>
      <c r="F452" t="s">
        <v>1499</v>
      </c>
      <c r="G452" t="s">
        <v>141</v>
      </c>
      <c r="H452" t="s">
        <v>46</v>
      </c>
      <c r="I452" t="s">
        <v>129</v>
      </c>
      <c r="J452" t="s">
        <v>130</v>
      </c>
      <c r="K452" t="s">
        <v>131</v>
      </c>
      <c r="L452" t="s">
        <v>1500</v>
      </c>
      <c r="M452" t="s">
        <v>1501</v>
      </c>
      <c r="N452">
        <v>2.1608333329999998</v>
      </c>
      <c r="O452">
        <v>0</v>
      </c>
      <c r="P452">
        <v>56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121.00666699999999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1710292</v>
      </c>
      <c r="B453">
        <v>1</v>
      </c>
      <c r="C453" t="s">
        <v>76</v>
      </c>
      <c r="D453" t="s">
        <v>102</v>
      </c>
      <c r="E453" t="s">
        <v>134</v>
      </c>
      <c r="F453" t="s">
        <v>1502</v>
      </c>
      <c r="G453" t="s">
        <v>136</v>
      </c>
      <c r="H453" t="s">
        <v>46</v>
      </c>
      <c r="I453" t="s">
        <v>129</v>
      </c>
      <c r="J453" t="s">
        <v>130</v>
      </c>
      <c r="K453" t="s">
        <v>131</v>
      </c>
      <c r="L453" t="s">
        <v>1503</v>
      </c>
      <c r="M453" t="s">
        <v>1504</v>
      </c>
      <c r="N453">
        <v>1.5166666660000001</v>
      </c>
      <c r="O453">
        <v>0</v>
      </c>
      <c r="P453">
        <v>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1.516667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1710289</v>
      </c>
      <c r="B454">
        <v>1</v>
      </c>
      <c r="C454" t="s">
        <v>77</v>
      </c>
      <c r="D454" t="s">
        <v>114</v>
      </c>
      <c r="E454" t="s">
        <v>212</v>
      </c>
      <c r="F454" t="s">
        <v>1215</v>
      </c>
      <c r="G454" t="s">
        <v>1505</v>
      </c>
      <c r="H454" t="s">
        <v>47</v>
      </c>
      <c r="I454" t="s">
        <v>129</v>
      </c>
      <c r="J454" t="s">
        <v>130</v>
      </c>
      <c r="K454" t="s">
        <v>131</v>
      </c>
      <c r="L454" t="s">
        <v>1506</v>
      </c>
      <c r="M454" t="s">
        <v>1507</v>
      </c>
      <c r="N454">
        <v>0.946944444</v>
      </c>
      <c r="O454">
        <v>29</v>
      </c>
      <c r="P454">
        <v>213</v>
      </c>
      <c r="Q454">
        <v>0</v>
      </c>
      <c r="R454">
        <v>0</v>
      </c>
      <c r="S454">
        <v>0</v>
      </c>
      <c r="T454">
        <v>0</v>
      </c>
      <c r="U454">
        <v>27.461389</v>
      </c>
      <c r="V454">
        <v>201.69916699999999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1710291</v>
      </c>
      <c r="B455">
        <v>1</v>
      </c>
      <c r="C455" t="s">
        <v>76</v>
      </c>
      <c r="D455" t="s">
        <v>100</v>
      </c>
      <c r="E455" t="s">
        <v>134</v>
      </c>
      <c r="F455" t="s">
        <v>1508</v>
      </c>
      <c r="G455" t="s">
        <v>136</v>
      </c>
      <c r="H455" t="s">
        <v>46</v>
      </c>
      <c r="I455" t="s">
        <v>129</v>
      </c>
      <c r="J455" t="s">
        <v>130</v>
      </c>
      <c r="K455" t="s">
        <v>131</v>
      </c>
      <c r="L455" t="s">
        <v>1509</v>
      </c>
      <c r="M455" t="s">
        <v>1510</v>
      </c>
      <c r="N455">
        <v>3.9458333329999999</v>
      </c>
      <c r="O455">
        <v>0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3.9458329999999999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1710295</v>
      </c>
      <c r="B456">
        <v>1</v>
      </c>
      <c r="C456" t="s">
        <v>76</v>
      </c>
      <c r="D456" t="s">
        <v>104</v>
      </c>
      <c r="E456" t="s">
        <v>139</v>
      </c>
      <c r="F456" t="s">
        <v>216</v>
      </c>
      <c r="G456" t="s">
        <v>141</v>
      </c>
      <c r="H456" t="s">
        <v>46</v>
      </c>
      <c r="I456" t="s">
        <v>129</v>
      </c>
      <c r="J456" t="s">
        <v>130</v>
      </c>
      <c r="K456" t="s">
        <v>131</v>
      </c>
      <c r="L456" t="s">
        <v>1511</v>
      </c>
      <c r="M456" t="s">
        <v>1512</v>
      </c>
      <c r="N456">
        <v>1.558888888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3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4.6766670000000001</v>
      </c>
    </row>
    <row r="457" spans="1:26" x14ac:dyDescent="0.25">
      <c r="A457">
        <v>1710296</v>
      </c>
      <c r="B457">
        <v>1</v>
      </c>
      <c r="C457" t="s">
        <v>76</v>
      </c>
      <c r="D457" t="s">
        <v>78</v>
      </c>
      <c r="E457" t="s">
        <v>139</v>
      </c>
      <c r="F457" t="s">
        <v>1513</v>
      </c>
      <c r="G457" t="s">
        <v>141</v>
      </c>
      <c r="H457" t="s">
        <v>46</v>
      </c>
      <c r="I457" t="s">
        <v>129</v>
      </c>
      <c r="J457" t="s">
        <v>130</v>
      </c>
      <c r="K457" t="s">
        <v>131</v>
      </c>
      <c r="L457" t="s">
        <v>1514</v>
      </c>
      <c r="M457" t="s">
        <v>1515</v>
      </c>
      <c r="N457">
        <v>2.5983333329999998</v>
      </c>
      <c r="O457">
        <v>0</v>
      </c>
      <c r="P457">
        <v>90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233.85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1710298</v>
      </c>
      <c r="B458">
        <v>1</v>
      </c>
      <c r="C458" t="s">
        <v>77</v>
      </c>
      <c r="D458" t="s">
        <v>109</v>
      </c>
      <c r="E458" t="s">
        <v>164</v>
      </c>
      <c r="F458" t="s">
        <v>1516</v>
      </c>
      <c r="G458" t="s">
        <v>269</v>
      </c>
      <c r="H458" t="s">
        <v>46</v>
      </c>
      <c r="I458" t="s">
        <v>129</v>
      </c>
      <c r="J458" t="s">
        <v>130</v>
      </c>
      <c r="K458" t="s">
        <v>131</v>
      </c>
      <c r="L458" t="s">
        <v>1517</v>
      </c>
      <c r="M458" t="s">
        <v>1518</v>
      </c>
      <c r="N458">
        <v>2.3105555550000001</v>
      </c>
      <c r="O458">
        <v>1</v>
      </c>
      <c r="P458">
        <v>116</v>
      </c>
      <c r="Q458">
        <v>0</v>
      </c>
      <c r="R458">
        <v>0</v>
      </c>
      <c r="S458">
        <v>0</v>
      </c>
      <c r="T458">
        <v>0</v>
      </c>
      <c r="U458">
        <v>2.3105560000000001</v>
      </c>
      <c r="V458">
        <v>268.02444400000002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1710299</v>
      </c>
      <c r="B459">
        <v>1</v>
      </c>
      <c r="C459" t="s">
        <v>77</v>
      </c>
      <c r="D459" t="s">
        <v>114</v>
      </c>
      <c r="E459" t="s">
        <v>139</v>
      </c>
      <c r="F459" t="s">
        <v>1519</v>
      </c>
      <c r="G459" t="s">
        <v>197</v>
      </c>
      <c r="H459" t="s">
        <v>46</v>
      </c>
      <c r="I459" t="s">
        <v>129</v>
      </c>
      <c r="J459" t="s">
        <v>130</v>
      </c>
      <c r="K459" t="s">
        <v>131</v>
      </c>
      <c r="L459" t="s">
        <v>1520</v>
      </c>
      <c r="M459" t="s">
        <v>1521</v>
      </c>
      <c r="N459">
        <v>2.3199999999999998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2.3199999999999998</v>
      </c>
    </row>
    <row r="460" spans="1:26" x14ac:dyDescent="0.25">
      <c r="A460">
        <v>1710306</v>
      </c>
      <c r="B460">
        <v>1</v>
      </c>
      <c r="C460" t="s">
        <v>76</v>
      </c>
      <c r="D460" t="s">
        <v>84</v>
      </c>
      <c r="E460" t="s">
        <v>134</v>
      </c>
      <c r="F460" t="s">
        <v>1522</v>
      </c>
      <c r="G460" t="s">
        <v>289</v>
      </c>
      <c r="H460" t="s">
        <v>46</v>
      </c>
      <c r="I460" t="s">
        <v>129</v>
      </c>
      <c r="J460" t="s">
        <v>130</v>
      </c>
      <c r="K460" t="s">
        <v>131</v>
      </c>
      <c r="L460" t="s">
        <v>1523</v>
      </c>
      <c r="M460" t="s">
        <v>1524</v>
      </c>
      <c r="N460">
        <v>3.0530555549999998</v>
      </c>
      <c r="O460">
        <v>0</v>
      </c>
      <c r="P460">
        <v>5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15.265278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1710309</v>
      </c>
      <c r="B461">
        <v>1</v>
      </c>
      <c r="C461" t="s">
        <v>76</v>
      </c>
      <c r="D461" t="s">
        <v>79</v>
      </c>
      <c r="E461" t="s">
        <v>134</v>
      </c>
      <c r="F461" t="s">
        <v>1525</v>
      </c>
      <c r="G461" t="s">
        <v>136</v>
      </c>
      <c r="H461" t="s">
        <v>46</v>
      </c>
      <c r="I461" t="s">
        <v>129</v>
      </c>
      <c r="J461" t="s">
        <v>130</v>
      </c>
      <c r="K461" t="s">
        <v>131</v>
      </c>
      <c r="L461" t="s">
        <v>1526</v>
      </c>
      <c r="M461" t="s">
        <v>1527</v>
      </c>
      <c r="N461">
        <v>1.673611111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1.673611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1710301</v>
      </c>
      <c r="B462">
        <v>1</v>
      </c>
      <c r="C462" t="s">
        <v>76</v>
      </c>
      <c r="D462" t="s">
        <v>106</v>
      </c>
      <c r="E462" t="s">
        <v>139</v>
      </c>
      <c r="F462" t="s">
        <v>1528</v>
      </c>
      <c r="G462" t="s">
        <v>462</v>
      </c>
      <c r="H462" t="s">
        <v>46</v>
      </c>
      <c r="I462" t="s">
        <v>129</v>
      </c>
      <c r="J462" t="s">
        <v>130</v>
      </c>
      <c r="K462" t="s">
        <v>131</v>
      </c>
      <c r="L462" t="s">
        <v>1529</v>
      </c>
      <c r="M462" t="s">
        <v>1530</v>
      </c>
      <c r="N462">
        <v>0.60833333300000003</v>
      </c>
      <c r="O462">
        <v>0</v>
      </c>
      <c r="P462">
        <v>236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143.566667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1710311</v>
      </c>
      <c r="B463">
        <v>1</v>
      </c>
      <c r="C463" t="s">
        <v>77</v>
      </c>
      <c r="D463" t="s">
        <v>114</v>
      </c>
      <c r="E463" t="s">
        <v>134</v>
      </c>
      <c r="F463" t="s">
        <v>1531</v>
      </c>
      <c r="G463" t="s">
        <v>136</v>
      </c>
      <c r="H463" t="s">
        <v>46</v>
      </c>
      <c r="I463" t="s">
        <v>129</v>
      </c>
      <c r="J463" t="s">
        <v>130</v>
      </c>
      <c r="K463" t="s">
        <v>131</v>
      </c>
      <c r="L463" t="s">
        <v>1532</v>
      </c>
      <c r="M463" t="s">
        <v>1533</v>
      </c>
      <c r="N463">
        <v>1.531666666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1.5316669999999999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1710302</v>
      </c>
      <c r="B464">
        <v>1</v>
      </c>
      <c r="C464" t="s">
        <v>76</v>
      </c>
      <c r="D464" t="s">
        <v>94</v>
      </c>
      <c r="E464" t="s">
        <v>126</v>
      </c>
      <c r="F464" t="s">
        <v>1534</v>
      </c>
      <c r="G464" t="s">
        <v>150</v>
      </c>
      <c r="H464" t="s">
        <v>47</v>
      </c>
      <c r="I464" t="s">
        <v>129</v>
      </c>
      <c r="J464" t="s">
        <v>130</v>
      </c>
      <c r="K464" t="s">
        <v>161</v>
      </c>
      <c r="L464" t="s">
        <v>1535</v>
      </c>
      <c r="M464" t="s">
        <v>1536</v>
      </c>
      <c r="N464">
        <v>0.437930555</v>
      </c>
      <c r="O464">
        <v>17</v>
      </c>
      <c r="P464">
        <v>2239</v>
      </c>
      <c r="Q464">
        <v>6</v>
      </c>
      <c r="R464">
        <v>942</v>
      </c>
      <c r="S464">
        <v>0</v>
      </c>
      <c r="T464">
        <v>0</v>
      </c>
      <c r="U464">
        <v>7.4448189999999999</v>
      </c>
      <c r="V464">
        <v>980.52651300000002</v>
      </c>
      <c r="W464">
        <v>2.627583</v>
      </c>
      <c r="X464">
        <v>412.53058299999998</v>
      </c>
      <c r="Y464">
        <v>0</v>
      </c>
      <c r="Z464">
        <v>0</v>
      </c>
    </row>
    <row r="465" spans="1:26" x14ac:dyDescent="0.25">
      <c r="A465">
        <v>1710304</v>
      </c>
      <c r="B465">
        <v>1</v>
      </c>
      <c r="C465" t="s">
        <v>76</v>
      </c>
      <c r="D465" t="s">
        <v>78</v>
      </c>
      <c r="E465" t="s">
        <v>164</v>
      </c>
      <c r="F465" t="s">
        <v>1537</v>
      </c>
      <c r="G465" t="s">
        <v>462</v>
      </c>
      <c r="H465" t="s">
        <v>46</v>
      </c>
      <c r="I465" t="s">
        <v>129</v>
      </c>
      <c r="J465" t="s">
        <v>130</v>
      </c>
      <c r="K465" t="s">
        <v>131</v>
      </c>
      <c r="L465" t="s">
        <v>1538</v>
      </c>
      <c r="M465" t="s">
        <v>1539</v>
      </c>
      <c r="N465">
        <v>1</v>
      </c>
      <c r="O465">
        <v>0</v>
      </c>
      <c r="P465">
        <v>381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381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1710305</v>
      </c>
      <c r="B466">
        <v>1</v>
      </c>
      <c r="C466" t="s">
        <v>77</v>
      </c>
      <c r="D466" t="s">
        <v>114</v>
      </c>
      <c r="E466" t="s">
        <v>126</v>
      </c>
      <c r="F466" t="s">
        <v>1540</v>
      </c>
      <c r="G466" t="s">
        <v>176</v>
      </c>
      <c r="H466" t="s">
        <v>47</v>
      </c>
      <c r="I466" t="s">
        <v>129</v>
      </c>
      <c r="J466" t="s">
        <v>130</v>
      </c>
      <c r="K466" t="s">
        <v>131</v>
      </c>
      <c r="L466" t="s">
        <v>1541</v>
      </c>
      <c r="M466" t="s">
        <v>1542</v>
      </c>
      <c r="N466">
        <v>0.71916666600000001</v>
      </c>
      <c r="O466">
        <v>19</v>
      </c>
      <c r="P466">
        <v>1259</v>
      </c>
      <c r="Q466">
        <v>0</v>
      </c>
      <c r="R466">
        <v>0</v>
      </c>
      <c r="S466">
        <v>0</v>
      </c>
      <c r="T466">
        <v>0</v>
      </c>
      <c r="U466">
        <v>13.664167000000001</v>
      </c>
      <c r="V466">
        <v>905.43083200000001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1710315</v>
      </c>
      <c r="B467">
        <v>1</v>
      </c>
      <c r="C467" t="s">
        <v>76</v>
      </c>
      <c r="D467" t="s">
        <v>81</v>
      </c>
      <c r="E467" t="s">
        <v>134</v>
      </c>
      <c r="F467" t="s">
        <v>1543</v>
      </c>
      <c r="G467" t="s">
        <v>136</v>
      </c>
      <c r="H467" t="s">
        <v>46</v>
      </c>
      <c r="I467" t="s">
        <v>129</v>
      </c>
      <c r="J467" t="s">
        <v>130</v>
      </c>
      <c r="K467" t="s">
        <v>131</v>
      </c>
      <c r="L467" t="s">
        <v>1544</v>
      </c>
      <c r="M467" t="s">
        <v>1545</v>
      </c>
      <c r="N467">
        <v>1.302777777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1.302778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1710319</v>
      </c>
      <c r="B468">
        <v>1</v>
      </c>
      <c r="C468" t="s">
        <v>77</v>
      </c>
      <c r="D468" t="s">
        <v>116</v>
      </c>
      <c r="E468" t="s">
        <v>139</v>
      </c>
      <c r="F468" t="s">
        <v>1546</v>
      </c>
      <c r="G468" t="s">
        <v>141</v>
      </c>
      <c r="H468" t="s">
        <v>46</v>
      </c>
      <c r="I468" t="s">
        <v>129</v>
      </c>
      <c r="J468" t="s">
        <v>130</v>
      </c>
      <c r="K468" t="s">
        <v>131</v>
      </c>
      <c r="L468" t="s">
        <v>1547</v>
      </c>
      <c r="M468" t="s">
        <v>1548</v>
      </c>
      <c r="N468">
        <v>0.97694444400000002</v>
      </c>
      <c r="O468">
        <v>0</v>
      </c>
      <c r="P468">
        <v>6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5.8616669999999997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1710323</v>
      </c>
      <c r="B469">
        <v>1</v>
      </c>
      <c r="C469" t="s">
        <v>77</v>
      </c>
      <c r="D469" t="s">
        <v>121</v>
      </c>
      <c r="E469" t="s">
        <v>139</v>
      </c>
      <c r="F469" t="s">
        <v>1397</v>
      </c>
      <c r="G469" t="s">
        <v>141</v>
      </c>
      <c r="H469" t="s">
        <v>46</v>
      </c>
      <c r="I469" t="s">
        <v>129</v>
      </c>
      <c r="J469" t="s">
        <v>130</v>
      </c>
      <c r="K469" t="s">
        <v>131</v>
      </c>
      <c r="L469" t="s">
        <v>1549</v>
      </c>
      <c r="M469" t="s">
        <v>1550</v>
      </c>
      <c r="N469">
        <v>1.1586111109999999</v>
      </c>
      <c r="O469">
        <v>0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1.1586110000000001</v>
      </c>
      <c r="Y469">
        <v>0</v>
      </c>
      <c r="Z469">
        <v>0</v>
      </c>
    </row>
    <row r="470" spans="1:26" x14ac:dyDescent="0.25">
      <c r="A470">
        <v>1710325</v>
      </c>
      <c r="B470">
        <v>1</v>
      </c>
      <c r="C470" t="s">
        <v>77</v>
      </c>
      <c r="D470" t="s">
        <v>113</v>
      </c>
      <c r="E470" t="s">
        <v>212</v>
      </c>
      <c r="F470" t="s">
        <v>1551</v>
      </c>
      <c r="G470" t="s">
        <v>176</v>
      </c>
      <c r="H470" t="s">
        <v>47</v>
      </c>
      <c r="I470" t="s">
        <v>129</v>
      </c>
      <c r="J470" t="s">
        <v>130</v>
      </c>
      <c r="K470" t="s">
        <v>131</v>
      </c>
      <c r="L470" t="s">
        <v>1552</v>
      </c>
      <c r="M470" t="s">
        <v>1553</v>
      </c>
      <c r="N470">
        <v>1.1005555549999999</v>
      </c>
      <c r="O470">
        <v>0</v>
      </c>
      <c r="P470">
        <v>0</v>
      </c>
      <c r="Q470">
        <v>26</v>
      </c>
      <c r="R470">
        <v>154</v>
      </c>
      <c r="S470">
        <v>13</v>
      </c>
      <c r="T470">
        <v>162</v>
      </c>
      <c r="U470">
        <v>0</v>
      </c>
      <c r="V470">
        <v>0</v>
      </c>
      <c r="W470">
        <v>28.614443999999999</v>
      </c>
      <c r="X470">
        <v>169.48555500000001</v>
      </c>
      <c r="Y470">
        <v>14.307221999999999</v>
      </c>
      <c r="Z470">
        <v>178.29</v>
      </c>
    </row>
    <row r="471" spans="1:26" x14ac:dyDescent="0.25">
      <c r="A471">
        <v>1710320</v>
      </c>
      <c r="B471">
        <v>1</v>
      </c>
      <c r="C471" t="s">
        <v>77</v>
      </c>
      <c r="D471" t="s">
        <v>109</v>
      </c>
      <c r="E471" t="s">
        <v>139</v>
      </c>
      <c r="F471" t="s">
        <v>770</v>
      </c>
      <c r="G471" t="s">
        <v>182</v>
      </c>
      <c r="H471" t="s">
        <v>46</v>
      </c>
      <c r="I471" t="s">
        <v>129</v>
      </c>
      <c r="J471" t="s">
        <v>130</v>
      </c>
      <c r="K471" t="s">
        <v>131</v>
      </c>
      <c r="L471" t="s">
        <v>1554</v>
      </c>
      <c r="M471" t="s">
        <v>1555</v>
      </c>
      <c r="N471">
        <v>1.1497222220000001</v>
      </c>
      <c r="O471">
        <v>0</v>
      </c>
      <c r="P471">
        <v>20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22.994444000000001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1710330</v>
      </c>
      <c r="B472">
        <v>1</v>
      </c>
      <c r="C472" t="s">
        <v>77</v>
      </c>
      <c r="D472" t="s">
        <v>108</v>
      </c>
      <c r="E472" t="s">
        <v>134</v>
      </c>
      <c r="F472" t="s">
        <v>1556</v>
      </c>
      <c r="G472" t="s">
        <v>209</v>
      </c>
      <c r="H472" t="s">
        <v>46</v>
      </c>
      <c r="I472" t="s">
        <v>129</v>
      </c>
      <c r="J472" t="s">
        <v>130</v>
      </c>
      <c r="K472" t="s">
        <v>131</v>
      </c>
      <c r="L472" t="s">
        <v>1557</v>
      </c>
      <c r="M472" t="s">
        <v>1558</v>
      </c>
      <c r="N472">
        <v>1.3877777769999999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1.387778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1710331</v>
      </c>
      <c r="B473">
        <v>1</v>
      </c>
      <c r="C473" t="s">
        <v>76</v>
      </c>
      <c r="D473" t="s">
        <v>88</v>
      </c>
      <c r="E473" t="s">
        <v>134</v>
      </c>
      <c r="F473" t="s">
        <v>1559</v>
      </c>
      <c r="G473" t="s">
        <v>136</v>
      </c>
      <c r="H473" t="s">
        <v>46</v>
      </c>
      <c r="I473" t="s">
        <v>129</v>
      </c>
      <c r="J473" t="s">
        <v>130</v>
      </c>
      <c r="K473" t="s">
        <v>131</v>
      </c>
      <c r="L473" t="s">
        <v>1560</v>
      </c>
      <c r="M473" t="s">
        <v>1561</v>
      </c>
      <c r="N473">
        <v>0.66611111099999998</v>
      </c>
      <c r="O473">
        <v>0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0.66611100000000001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1710339</v>
      </c>
      <c r="B474">
        <v>1</v>
      </c>
      <c r="C474" t="s">
        <v>77</v>
      </c>
      <c r="D474" t="s">
        <v>120</v>
      </c>
      <c r="E474" t="s">
        <v>212</v>
      </c>
      <c r="F474" t="s">
        <v>1562</v>
      </c>
      <c r="G474" t="s">
        <v>176</v>
      </c>
      <c r="H474" t="s">
        <v>47</v>
      </c>
      <c r="I474" t="s">
        <v>129</v>
      </c>
      <c r="J474" t="s">
        <v>130</v>
      </c>
      <c r="K474" t="s">
        <v>131</v>
      </c>
      <c r="L474" t="s">
        <v>1563</v>
      </c>
      <c r="M474" t="s">
        <v>1564</v>
      </c>
      <c r="N474">
        <v>1.27</v>
      </c>
      <c r="O474">
        <v>0</v>
      </c>
      <c r="P474">
        <v>0</v>
      </c>
      <c r="Q474">
        <v>43</v>
      </c>
      <c r="R474">
        <v>0</v>
      </c>
      <c r="S474">
        <v>303</v>
      </c>
      <c r="T474">
        <v>539</v>
      </c>
      <c r="U474">
        <v>0</v>
      </c>
      <c r="V474">
        <v>0</v>
      </c>
      <c r="W474">
        <v>54.61</v>
      </c>
      <c r="X474">
        <v>0</v>
      </c>
      <c r="Y474">
        <v>384.81</v>
      </c>
      <c r="Z474">
        <v>684.53</v>
      </c>
    </row>
    <row r="475" spans="1:26" x14ac:dyDescent="0.25">
      <c r="A475">
        <v>1710340</v>
      </c>
      <c r="B475">
        <v>1</v>
      </c>
      <c r="C475" t="s">
        <v>76</v>
      </c>
      <c r="D475" t="s">
        <v>85</v>
      </c>
      <c r="E475" t="s">
        <v>134</v>
      </c>
      <c r="F475" t="s">
        <v>1565</v>
      </c>
      <c r="G475" t="s">
        <v>136</v>
      </c>
      <c r="H475" t="s">
        <v>46</v>
      </c>
      <c r="I475" t="s">
        <v>129</v>
      </c>
      <c r="J475" t="s">
        <v>130</v>
      </c>
      <c r="K475" t="s">
        <v>131</v>
      </c>
      <c r="L475" t="s">
        <v>1566</v>
      </c>
      <c r="M475" t="s">
        <v>1567</v>
      </c>
      <c r="N475">
        <v>2.679166666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2.6791670000000001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1710348</v>
      </c>
      <c r="B476">
        <v>1</v>
      </c>
      <c r="C476" t="s">
        <v>76</v>
      </c>
      <c r="D476" t="s">
        <v>100</v>
      </c>
      <c r="E476" t="s">
        <v>134</v>
      </c>
      <c r="F476" t="s">
        <v>1568</v>
      </c>
      <c r="G476" t="s">
        <v>136</v>
      </c>
      <c r="H476" t="s">
        <v>46</v>
      </c>
      <c r="I476" t="s">
        <v>129</v>
      </c>
      <c r="J476" t="s">
        <v>130</v>
      </c>
      <c r="K476" t="s">
        <v>131</v>
      </c>
      <c r="L476" t="s">
        <v>1569</v>
      </c>
      <c r="M476" t="s">
        <v>1570</v>
      </c>
      <c r="N476">
        <v>2.5386111109999998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2.538611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1710343</v>
      </c>
      <c r="B477">
        <v>1</v>
      </c>
      <c r="C477" t="s">
        <v>77</v>
      </c>
      <c r="D477" t="s">
        <v>115</v>
      </c>
      <c r="E477" t="s">
        <v>134</v>
      </c>
      <c r="F477" t="s">
        <v>1571</v>
      </c>
      <c r="G477" t="s">
        <v>136</v>
      </c>
      <c r="H477" t="s">
        <v>46</v>
      </c>
      <c r="I477" t="s">
        <v>129</v>
      </c>
      <c r="J477" t="s">
        <v>130</v>
      </c>
      <c r="K477" t="s">
        <v>131</v>
      </c>
      <c r="L477" t="s">
        <v>1572</v>
      </c>
      <c r="M477" t="s">
        <v>1573</v>
      </c>
      <c r="N477">
        <v>2.0791666659999999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2.079167</v>
      </c>
      <c r="Y477">
        <v>0</v>
      </c>
      <c r="Z477">
        <v>0</v>
      </c>
    </row>
    <row r="478" spans="1:26" x14ac:dyDescent="0.25">
      <c r="A478">
        <v>1710226</v>
      </c>
      <c r="B478">
        <v>1</v>
      </c>
      <c r="C478" t="s">
        <v>77</v>
      </c>
      <c r="D478" t="s">
        <v>123</v>
      </c>
      <c r="E478" t="s">
        <v>134</v>
      </c>
      <c r="F478" t="s">
        <v>1574</v>
      </c>
      <c r="G478" t="s">
        <v>136</v>
      </c>
      <c r="H478" t="s">
        <v>46</v>
      </c>
      <c r="I478" t="s">
        <v>129</v>
      </c>
      <c r="J478" t="s">
        <v>130</v>
      </c>
      <c r="K478" t="s">
        <v>131</v>
      </c>
      <c r="L478" t="s">
        <v>1575</v>
      </c>
      <c r="M478" t="s">
        <v>1576</v>
      </c>
      <c r="N478">
        <v>1.099722222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1.0997220000000001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1710353</v>
      </c>
      <c r="B479">
        <v>1</v>
      </c>
      <c r="C479" t="s">
        <v>76</v>
      </c>
      <c r="D479" t="s">
        <v>89</v>
      </c>
      <c r="E479" t="s">
        <v>134</v>
      </c>
      <c r="F479" t="s">
        <v>1577</v>
      </c>
      <c r="G479" t="s">
        <v>155</v>
      </c>
      <c r="H479" t="s">
        <v>46</v>
      </c>
      <c r="I479" t="s">
        <v>129</v>
      </c>
      <c r="J479" t="s">
        <v>130</v>
      </c>
      <c r="K479" t="s">
        <v>131</v>
      </c>
      <c r="L479" t="s">
        <v>1578</v>
      </c>
      <c r="M479" t="s">
        <v>1579</v>
      </c>
      <c r="N479">
        <v>0.81861111099999995</v>
      </c>
      <c r="O479">
        <v>0</v>
      </c>
      <c r="P479">
        <v>1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0.81861099999999998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1710345</v>
      </c>
      <c r="B480">
        <v>1</v>
      </c>
      <c r="C480" t="s">
        <v>76</v>
      </c>
      <c r="D480" t="s">
        <v>83</v>
      </c>
      <c r="E480" t="s">
        <v>134</v>
      </c>
      <c r="F480" t="s">
        <v>1580</v>
      </c>
      <c r="G480" t="s">
        <v>462</v>
      </c>
      <c r="H480" t="s">
        <v>46</v>
      </c>
      <c r="I480" t="s">
        <v>129</v>
      </c>
      <c r="J480" t="s">
        <v>130</v>
      </c>
      <c r="K480" t="s">
        <v>131</v>
      </c>
      <c r="L480" t="s">
        <v>1581</v>
      </c>
      <c r="M480" t="s">
        <v>1582</v>
      </c>
      <c r="N480">
        <v>1.3672222220000001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1.3672219999999999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1710355</v>
      </c>
      <c r="B481">
        <v>1</v>
      </c>
      <c r="C481" t="s">
        <v>76</v>
      </c>
      <c r="D481" t="s">
        <v>96</v>
      </c>
      <c r="E481" t="s">
        <v>164</v>
      </c>
      <c r="F481" t="s">
        <v>1583</v>
      </c>
      <c r="G481" t="s">
        <v>141</v>
      </c>
      <c r="H481" t="s">
        <v>46</v>
      </c>
      <c r="I481" t="s">
        <v>129</v>
      </c>
      <c r="J481" t="s">
        <v>130</v>
      </c>
      <c r="K481" t="s">
        <v>131</v>
      </c>
      <c r="L481" t="s">
        <v>1584</v>
      </c>
      <c r="M481" t="s">
        <v>1585</v>
      </c>
      <c r="N481">
        <v>2.4077777770000002</v>
      </c>
      <c r="O481">
        <v>2</v>
      </c>
      <c r="P481">
        <v>305</v>
      </c>
      <c r="Q481">
        <v>0</v>
      </c>
      <c r="R481">
        <v>0</v>
      </c>
      <c r="S481">
        <v>0</v>
      </c>
      <c r="T481">
        <v>0</v>
      </c>
      <c r="U481">
        <v>4.8155559999999999</v>
      </c>
      <c r="V481">
        <v>734.37222199999997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1710357</v>
      </c>
      <c r="B482">
        <v>1</v>
      </c>
      <c r="C482" t="s">
        <v>76</v>
      </c>
      <c r="D482" t="s">
        <v>90</v>
      </c>
      <c r="E482" t="s">
        <v>158</v>
      </c>
      <c r="F482" t="s">
        <v>1586</v>
      </c>
      <c r="G482" t="s">
        <v>176</v>
      </c>
      <c r="H482" t="s">
        <v>47</v>
      </c>
      <c r="I482" t="s">
        <v>129</v>
      </c>
      <c r="J482" t="s">
        <v>130</v>
      </c>
      <c r="K482" t="s">
        <v>131</v>
      </c>
      <c r="L482" t="s">
        <v>1587</v>
      </c>
      <c r="M482" t="s">
        <v>1588</v>
      </c>
      <c r="N482">
        <v>1.666666666</v>
      </c>
      <c r="O482">
        <v>0</v>
      </c>
      <c r="P482">
        <v>0</v>
      </c>
      <c r="Q482">
        <v>0</v>
      </c>
      <c r="R482">
        <v>0</v>
      </c>
      <c r="S482">
        <v>7</v>
      </c>
      <c r="T482">
        <v>149</v>
      </c>
      <c r="U482">
        <v>0</v>
      </c>
      <c r="V482">
        <v>0</v>
      </c>
      <c r="W482">
        <v>0</v>
      </c>
      <c r="X482">
        <v>0</v>
      </c>
      <c r="Y482">
        <v>11.666667</v>
      </c>
      <c r="Z482">
        <v>248.33333300000001</v>
      </c>
    </row>
    <row r="483" spans="1:26" x14ac:dyDescent="0.25">
      <c r="A483">
        <v>1710358</v>
      </c>
      <c r="B483">
        <v>1</v>
      </c>
      <c r="C483" t="s">
        <v>76</v>
      </c>
      <c r="D483" t="s">
        <v>99</v>
      </c>
      <c r="E483" t="s">
        <v>134</v>
      </c>
      <c r="F483" t="s">
        <v>1589</v>
      </c>
      <c r="G483" t="s">
        <v>136</v>
      </c>
      <c r="H483" t="s">
        <v>46</v>
      </c>
      <c r="I483" t="s">
        <v>129</v>
      </c>
      <c r="J483" t="s">
        <v>130</v>
      </c>
      <c r="K483" t="s">
        <v>131</v>
      </c>
      <c r="L483" t="s">
        <v>1590</v>
      </c>
      <c r="M483" t="s">
        <v>1591</v>
      </c>
      <c r="N483">
        <v>1.2538888880000001</v>
      </c>
      <c r="O483">
        <v>0</v>
      </c>
      <c r="P483">
        <v>4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5.0155560000000001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1710360</v>
      </c>
      <c r="B484">
        <v>1</v>
      </c>
      <c r="C484" t="s">
        <v>76</v>
      </c>
      <c r="D484" t="s">
        <v>85</v>
      </c>
      <c r="E484" t="s">
        <v>134</v>
      </c>
      <c r="F484" t="s">
        <v>1592</v>
      </c>
      <c r="G484" t="s">
        <v>136</v>
      </c>
      <c r="H484" t="s">
        <v>46</v>
      </c>
      <c r="I484" t="s">
        <v>129</v>
      </c>
      <c r="J484" t="s">
        <v>130</v>
      </c>
      <c r="K484" t="s">
        <v>131</v>
      </c>
      <c r="L484" t="s">
        <v>1593</v>
      </c>
      <c r="M484" t="s">
        <v>1594</v>
      </c>
      <c r="N484">
        <v>2.1524999999999999</v>
      </c>
      <c r="O484">
        <v>0</v>
      </c>
      <c r="P484">
        <v>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4.3049999999999997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1710361</v>
      </c>
      <c r="B485">
        <v>1</v>
      </c>
      <c r="C485" t="s">
        <v>76</v>
      </c>
      <c r="D485" t="s">
        <v>103</v>
      </c>
      <c r="E485" t="s">
        <v>139</v>
      </c>
      <c r="F485" t="s">
        <v>1595</v>
      </c>
      <c r="G485" t="s">
        <v>1596</v>
      </c>
      <c r="H485" t="s">
        <v>46</v>
      </c>
      <c r="I485" t="s">
        <v>129</v>
      </c>
      <c r="J485" t="s">
        <v>130</v>
      </c>
      <c r="K485" t="s">
        <v>131</v>
      </c>
      <c r="L485" t="s">
        <v>1597</v>
      </c>
      <c r="M485" t="s">
        <v>1598</v>
      </c>
      <c r="N485">
        <v>1.4483333329999999</v>
      </c>
      <c r="O485">
        <v>0</v>
      </c>
      <c r="P485">
        <v>0</v>
      </c>
      <c r="Q485">
        <v>0</v>
      </c>
      <c r="R485">
        <v>70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101.38333299999999</v>
      </c>
      <c r="Y485">
        <v>0</v>
      </c>
      <c r="Z485">
        <v>0</v>
      </c>
    </row>
    <row r="486" spans="1:26" x14ac:dyDescent="0.25">
      <c r="A486">
        <v>1710363</v>
      </c>
      <c r="B486">
        <v>1</v>
      </c>
      <c r="C486" t="s">
        <v>77</v>
      </c>
      <c r="D486" t="s">
        <v>116</v>
      </c>
      <c r="E486" t="s">
        <v>134</v>
      </c>
      <c r="F486" t="s">
        <v>1599</v>
      </c>
      <c r="G486" t="s">
        <v>136</v>
      </c>
      <c r="H486" t="s">
        <v>46</v>
      </c>
      <c r="I486" t="s">
        <v>129</v>
      </c>
      <c r="J486" t="s">
        <v>130</v>
      </c>
      <c r="K486" t="s">
        <v>131</v>
      </c>
      <c r="L486" t="s">
        <v>1600</v>
      </c>
      <c r="M486" t="s">
        <v>1601</v>
      </c>
      <c r="N486">
        <v>1.934722222</v>
      </c>
      <c r="O486">
        <v>0</v>
      </c>
      <c r="P486">
        <v>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3.8694440000000001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1710364</v>
      </c>
      <c r="B487">
        <v>1</v>
      </c>
      <c r="C487" t="s">
        <v>76</v>
      </c>
      <c r="D487" t="s">
        <v>81</v>
      </c>
      <c r="E487" t="s">
        <v>134</v>
      </c>
      <c r="F487" t="s">
        <v>1602</v>
      </c>
      <c r="G487" t="s">
        <v>136</v>
      </c>
      <c r="H487" t="s">
        <v>46</v>
      </c>
      <c r="I487" t="s">
        <v>129</v>
      </c>
      <c r="J487" t="s">
        <v>130</v>
      </c>
      <c r="K487" t="s">
        <v>131</v>
      </c>
      <c r="L487" t="s">
        <v>1603</v>
      </c>
      <c r="M487" t="s">
        <v>1604</v>
      </c>
      <c r="N487">
        <v>0.92194444399999997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1.8438889999999999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1710370</v>
      </c>
      <c r="B488">
        <v>1</v>
      </c>
      <c r="C488" t="s">
        <v>76</v>
      </c>
      <c r="D488" t="s">
        <v>88</v>
      </c>
      <c r="E488" t="s">
        <v>139</v>
      </c>
      <c r="F488" t="s">
        <v>1605</v>
      </c>
      <c r="G488" t="s">
        <v>907</v>
      </c>
      <c r="H488" t="s">
        <v>46</v>
      </c>
      <c r="I488" t="s">
        <v>129</v>
      </c>
      <c r="J488" t="s">
        <v>130</v>
      </c>
      <c r="K488" t="s">
        <v>131</v>
      </c>
      <c r="L488" t="s">
        <v>1606</v>
      </c>
      <c r="M488" t="s">
        <v>1607</v>
      </c>
      <c r="N488">
        <v>0.87027777699999997</v>
      </c>
      <c r="O488">
        <v>0</v>
      </c>
      <c r="P488">
        <v>13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11.313611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1710368</v>
      </c>
      <c r="B489">
        <v>1</v>
      </c>
      <c r="C489" t="s">
        <v>76</v>
      </c>
      <c r="D489" t="s">
        <v>95</v>
      </c>
      <c r="E489" t="s">
        <v>134</v>
      </c>
      <c r="F489" t="s">
        <v>1608</v>
      </c>
      <c r="G489" t="s">
        <v>136</v>
      </c>
      <c r="H489" t="s">
        <v>46</v>
      </c>
      <c r="I489" t="s">
        <v>129</v>
      </c>
      <c r="J489" t="s">
        <v>130</v>
      </c>
      <c r="K489" t="s">
        <v>131</v>
      </c>
      <c r="L489" t="s">
        <v>1609</v>
      </c>
      <c r="M489" t="s">
        <v>1610</v>
      </c>
      <c r="N489">
        <v>1.1225000000000001</v>
      </c>
      <c r="O489">
        <v>0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1.1225000000000001</v>
      </c>
      <c r="Y489">
        <v>0</v>
      </c>
      <c r="Z489">
        <v>0</v>
      </c>
    </row>
    <row r="490" spans="1:26" x14ac:dyDescent="0.25">
      <c r="A490">
        <v>1710371</v>
      </c>
      <c r="B490">
        <v>1</v>
      </c>
      <c r="C490" t="s">
        <v>76</v>
      </c>
      <c r="D490" t="s">
        <v>93</v>
      </c>
      <c r="E490" t="s">
        <v>139</v>
      </c>
      <c r="F490" t="s">
        <v>1394</v>
      </c>
      <c r="G490" t="s">
        <v>141</v>
      </c>
      <c r="H490" t="s">
        <v>46</v>
      </c>
      <c r="I490" t="s">
        <v>129</v>
      </c>
      <c r="J490" t="s">
        <v>130</v>
      </c>
      <c r="K490" t="s">
        <v>131</v>
      </c>
      <c r="L490" t="s">
        <v>1611</v>
      </c>
      <c r="M490" t="s">
        <v>1612</v>
      </c>
      <c r="N490">
        <v>1.4724999999999999</v>
      </c>
      <c r="O490">
        <v>0</v>
      </c>
      <c r="P490">
        <v>29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42.702500000000001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1710367</v>
      </c>
      <c r="B491">
        <v>1</v>
      </c>
      <c r="C491" t="s">
        <v>77</v>
      </c>
      <c r="D491" t="s">
        <v>108</v>
      </c>
      <c r="E491" t="s">
        <v>134</v>
      </c>
      <c r="F491" t="s">
        <v>1613</v>
      </c>
      <c r="G491" t="s">
        <v>209</v>
      </c>
      <c r="H491" t="s">
        <v>46</v>
      </c>
      <c r="I491" t="s">
        <v>129</v>
      </c>
      <c r="J491" t="s">
        <v>130</v>
      </c>
      <c r="K491" t="s">
        <v>131</v>
      </c>
      <c r="L491" t="s">
        <v>1614</v>
      </c>
      <c r="M491" t="s">
        <v>1615</v>
      </c>
      <c r="N491">
        <v>3.3447222220000001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3.344722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1710372</v>
      </c>
      <c r="B492">
        <v>1</v>
      </c>
      <c r="C492" t="s">
        <v>76</v>
      </c>
      <c r="D492" t="s">
        <v>93</v>
      </c>
      <c r="E492" t="s">
        <v>134</v>
      </c>
      <c r="F492" t="s">
        <v>1616</v>
      </c>
      <c r="G492" t="s">
        <v>155</v>
      </c>
      <c r="H492" t="s">
        <v>46</v>
      </c>
      <c r="I492" t="s">
        <v>129</v>
      </c>
      <c r="J492" t="s">
        <v>130</v>
      </c>
      <c r="K492" t="s">
        <v>131</v>
      </c>
      <c r="L492" t="s">
        <v>1617</v>
      </c>
      <c r="M492" t="s">
        <v>1618</v>
      </c>
      <c r="N492">
        <v>3.2572222219999998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3.2572220000000001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1710374</v>
      </c>
      <c r="B493">
        <v>1</v>
      </c>
      <c r="C493" t="s">
        <v>76</v>
      </c>
      <c r="D493" t="s">
        <v>93</v>
      </c>
      <c r="E493" t="s">
        <v>139</v>
      </c>
      <c r="F493" t="s">
        <v>1619</v>
      </c>
      <c r="G493" t="s">
        <v>269</v>
      </c>
      <c r="H493" t="s">
        <v>46</v>
      </c>
      <c r="I493" t="s">
        <v>129</v>
      </c>
      <c r="J493" t="s">
        <v>130</v>
      </c>
      <c r="K493" t="s">
        <v>131</v>
      </c>
      <c r="L493" t="s">
        <v>1620</v>
      </c>
      <c r="M493" t="s">
        <v>1621</v>
      </c>
      <c r="N493">
        <v>1.0127777769999999</v>
      </c>
      <c r="O493">
        <v>0</v>
      </c>
      <c r="P493">
        <v>49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49.626111000000002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1710373</v>
      </c>
      <c r="B494">
        <v>1</v>
      </c>
      <c r="C494" t="s">
        <v>76</v>
      </c>
      <c r="D494" t="s">
        <v>78</v>
      </c>
      <c r="E494" t="s">
        <v>134</v>
      </c>
      <c r="F494" t="s">
        <v>1622</v>
      </c>
      <c r="G494" t="s">
        <v>136</v>
      </c>
      <c r="H494" t="s">
        <v>46</v>
      </c>
      <c r="I494" t="s">
        <v>129</v>
      </c>
      <c r="J494" t="s">
        <v>130</v>
      </c>
      <c r="K494" t="s">
        <v>131</v>
      </c>
      <c r="L494" t="s">
        <v>1623</v>
      </c>
      <c r="M494" t="s">
        <v>1624</v>
      </c>
      <c r="N494">
        <v>1.5858333330000001</v>
      </c>
      <c r="O494">
        <v>0</v>
      </c>
      <c r="P494">
        <v>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1.585833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1710380</v>
      </c>
      <c r="B495">
        <v>1</v>
      </c>
      <c r="C495" t="s">
        <v>77</v>
      </c>
      <c r="D495" t="s">
        <v>119</v>
      </c>
      <c r="E495" t="s">
        <v>212</v>
      </c>
      <c r="F495" t="s">
        <v>1625</v>
      </c>
      <c r="G495" t="s">
        <v>176</v>
      </c>
      <c r="H495" t="s">
        <v>47</v>
      </c>
      <c r="I495" t="s">
        <v>129</v>
      </c>
      <c r="J495" t="s">
        <v>130</v>
      </c>
      <c r="K495" t="s">
        <v>131</v>
      </c>
      <c r="L495" t="s">
        <v>1626</v>
      </c>
      <c r="M495" t="s">
        <v>1627</v>
      </c>
      <c r="N495">
        <v>0.54694444399999997</v>
      </c>
      <c r="O495">
        <v>452</v>
      </c>
      <c r="P495">
        <v>1129</v>
      </c>
      <c r="Q495">
        <v>0</v>
      </c>
      <c r="R495">
        <v>0</v>
      </c>
      <c r="S495">
        <v>0</v>
      </c>
      <c r="T495">
        <v>0</v>
      </c>
      <c r="U495">
        <v>247.21888899999999</v>
      </c>
      <c r="V495">
        <v>617.50027699999998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1710397</v>
      </c>
      <c r="B496">
        <v>1</v>
      </c>
      <c r="C496" t="s">
        <v>76</v>
      </c>
      <c r="D496" t="s">
        <v>93</v>
      </c>
      <c r="E496" t="s">
        <v>134</v>
      </c>
      <c r="F496" t="s">
        <v>1628</v>
      </c>
      <c r="G496" t="s">
        <v>136</v>
      </c>
      <c r="H496" t="s">
        <v>46</v>
      </c>
      <c r="I496" t="s">
        <v>129</v>
      </c>
      <c r="J496" t="s">
        <v>130</v>
      </c>
      <c r="K496" t="s">
        <v>131</v>
      </c>
      <c r="L496" t="s">
        <v>1629</v>
      </c>
      <c r="M496" t="s">
        <v>1630</v>
      </c>
      <c r="N496">
        <v>2.6311111110000001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2.6311110000000002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1710382</v>
      </c>
      <c r="B497">
        <v>1</v>
      </c>
      <c r="C497" t="s">
        <v>76</v>
      </c>
      <c r="D497" t="s">
        <v>80</v>
      </c>
      <c r="E497" t="s">
        <v>134</v>
      </c>
      <c r="F497" t="s">
        <v>1631</v>
      </c>
      <c r="G497" t="s">
        <v>155</v>
      </c>
      <c r="H497" t="s">
        <v>46</v>
      </c>
      <c r="I497" t="s">
        <v>129</v>
      </c>
      <c r="J497" t="s">
        <v>130</v>
      </c>
      <c r="K497" t="s">
        <v>131</v>
      </c>
      <c r="L497" t="s">
        <v>1632</v>
      </c>
      <c r="M497" t="s">
        <v>1633</v>
      </c>
      <c r="N497">
        <v>2.4794444439999999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2.479444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1710379</v>
      </c>
      <c r="B498">
        <v>1</v>
      </c>
      <c r="C498" t="s">
        <v>76</v>
      </c>
      <c r="D498" t="s">
        <v>84</v>
      </c>
      <c r="E498" t="s">
        <v>164</v>
      </c>
      <c r="F498" t="s">
        <v>1634</v>
      </c>
      <c r="G498" t="s">
        <v>462</v>
      </c>
      <c r="H498" t="s">
        <v>46</v>
      </c>
      <c r="I498" t="s">
        <v>129</v>
      </c>
      <c r="J498" t="s">
        <v>130</v>
      </c>
      <c r="K498" t="s">
        <v>131</v>
      </c>
      <c r="L498" t="s">
        <v>1635</v>
      </c>
      <c r="M498" t="s">
        <v>1636</v>
      </c>
      <c r="N498">
        <v>0.52333333299999996</v>
      </c>
      <c r="O498">
        <v>1</v>
      </c>
      <c r="P498">
        <v>894</v>
      </c>
      <c r="Q498">
        <v>0</v>
      </c>
      <c r="R498">
        <v>0</v>
      </c>
      <c r="S498">
        <v>0</v>
      </c>
      <c r="T498">
        <v>0</v>
      </c>
      <c r="U498">
        <v>0.52333300000000005</v>
      </c>
      <c r="V498">
        <v>467.86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1710381</v>
      </c>
      <c r="B499">
        <v>1</v>
      </c>
      <c r="C499" t="s">
        <v>76</v>
      </c>
      <c r="D499" t="s">
        <v>97</v>
      </c>
      <c r="E499" t="s">
        <v>139</v>
      </c>
      <c r="F499" t="s">
        <v>1637</v>
      </c>
      <c r="G499" t="s">
        <v>141</v>
      </c>
      <c r="H499" t="s">
        <v>46</v>
      </c>
      <c r="I499" t="s">
        <v>129</v>
      </c>
      <c r="J499" t="s">
        <v>130</v>
      </c>
      <c r="K499" t="s">
        <v>131</v>
      </c>
      <c r="L499" t="s">
        <v>1638</v>
      </c>
      <c r="M499" t="s">
        <v>1639</v>
      </c>
      <c r="N499">
        <v>0.86277777700000002</v>
      </c>
      <c r="O499">
        <v>0</v>
      </c>
      <c r="P499">
        <v>146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125.96555499999999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1710394</v>
      </c>
      <c r="B500">
        <v>1</v>
      </c>
      <c r="C500" t="s">
        <v>76</v>
      </c>
      <c r="D500" t="s">
        <v>92</v>
      </c>
      <c r="E500" t="s">
        <v>164</v>
      </c>
      <c r="F500" t="s">
        <v>1640</v>
      </c>
      <c r="G500" t="s">
        <v>256</v>
      </c>
      <c r="H500" t="s">
        <v>46</v>
      </c>
      <c r="I500" t="s">
        <v>129</v>
      </c>
      <c r="J500" t="s">
        <v>130</v>
      </c>
      <c r="K500" t="s">
        <v>131</v>
      </c>
      <c r="L500" t="s">
        <v>1641</v>
      </c>
      <c r="M500" t="s">
        <v>1642</v>
      </c>
      <c r="N500">
        <v>1.271111111</v>
      </c>
      <c r="O500">
        <v>0</v>
      </c>
      <c r="P500">
        <v>0</v>
      </c>
      <c r="Q500">
        <v>1</v>
      </c>
      <c r="R500">
        <v>13</v>
      </c>
      <c r="S500">
        <v>0</v>
      </c>
      <c r="T500">
        <v>0</v>
      </c>
      <c r="U500">
        <v>0</v>
      </c>
      <c r="V500">
        <v>0</v>
      </c>
      <c r="W500">
        <v>1.2711110000000001</v>
      </c>
      <c r="X500">
        <v>16.524443999999999</v>
      </c>
      <c r="Y500">
        <v>0</v>
      </c>
      <c r="Z500">
        <v>0</v>
      </c>
    </row>
    <row r="501" spans="1:26" x14ac:dyDescent="0.25">
      <c r="A501">
        <v>1710383</v>
      </c>
      <c r="B501">
        <v>1</v>
      </c>
      <c r="C501" t="s">
        <v>76</v>
      </c>
      <c r="D501" t="s">
        <v>91</v>
      </c>
      <c r="E501" t="s">
        <v>139</v>
      </c>
      <c r="F501" t="s">
        <v>1643</v>
      </c>
      <c r="G501" t="s">
        <v>462</v>
      </c>
      <c r="H501" t="s">
        <v>46</v>
      </c>
      <c r="I501" t="s">
        <v>129</v>
      </c>
      <c r="J501" t="s">
        <v>130</v>
      </c>
      <c r="K501" t="s">
        <v>131</v>
      </c>
      <c r="L501" t="s">
        <v>1644</v>
      </c>
      <c r="M501" t="s">
        <v>1645</v>
      </c>
      <c r="N501">
        <v>0.63833333299999995</v>
      </c>
      <c r="O501">
        <v>0</v>
      </c>
      <c r="P501">
        <v>259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165.32833299999999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1710384</v>
      </c>
      <c r="B502">
        <v>1</v>
      </c>
      <c r="C502" t="s">
        <v>77</v>
      </c>
      <c r="D502" t="s">
        <v>108</v>
      </c>
      <c r="E502" t="s">
        <v>134</v>
      </c>
      <c r="F502" t="s">
        <v>1646</v>
      </c>
      <c r="G502" t="s">
        <v>136</v>
      </c>
      <c r="H502" t="s">
        <v>46</v>
      </c>
      <c r="I502" t="s">
        <v>129</v>
      </c>
      <c r="J502" t="s">
        <v>130</v>
      </c>
      <c r="K502" t="s">
        <v>131</v>
      </c>
      <c r="L502" t="s">
        <v>1647</v>
      </c>
      <c r="M502" t="s">
        <v>1648</v>
      </c>
      <c r="N502">
        <v>0.48305555500000003</v>
      </c>
      <c r="O502">
        <v>0</v>
      </c>
      <c r="P502">
        <v>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0.48305599999999999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1710390</v>
      </c>
      <c r="B503">
        <v>1</v>
      </c>
      <c r="C503" t="s">
        <v>77</v>
      </c>
      <c r="D503" t="s">
        <v>124</v>
      </c>
      <c r="E503" t="s">
        <v>139</v>
      </c>
      <c r="F503" t="s">
        <v>1649</v>
      </c>
      <c r="G503" t="s">
        <v>269</v>
      </c>
      <c r="H503" t="s">
        <v>46</v>
      </c>
      <c r="I503" t="s">
        <v>129</v>
      </c>
      <c r="J503" t="s">
        <v>130</v>
      </c>
      <c r="K503" t="s">
        <v>131</v>
      </c>
      <c r="L503" t="s">
        <v>1650</v>
      </c>
      <c r="M503" t="s">
        <v>1651</v>
      </c>
      <c r="N503">
        <v>4.51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23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103.73</v>
      </c>
    </row>
    <row r="504" spans="1:26" x14ac:dyDescent="0.25">
      <c r="A504">
        <v>1710393</v>
      </c>
      <c r="B504">
        <v>1</v>
      </c>
      <c r="C504" t="s">
        <v>76</v>
      </c>
      <c r="D504" t="s">
        <v>98</v>
      </c>
      <c r="E504" t="s">
        <v>134</v>
      </c>
      <c r="F504" t="s">
        <v>1652</v>
      </c>
      <c r="G504" t="s">
        <v>136</v>
      </c>
      <c r="H504" t="s">
        <v>46</v>
      </c>
      <c r="I504" t="s">
        <v>129</v>
      </c>
      <c r="J504" t="s">
        <v>130</v>
      </c>
      <c r="K504" t="s">
        <v>131</v>
      </c>
      <c r="L504" t="s">
        <v>1653</v>
      </c>
      <c r="M504" t="s">
        <v>1654</v>
      </c>
      <c r="N504">
        <v>2.0605555550000001</v>
      </c>
      <c r="O504">
        <v>0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2.0605560000000001</v>
      </c>
      <c r="Y504">
        <v>0</v>
      </c>
      <c r="Z504">
        <v>0</v>
      </c>
    </row>
    <row r="505" spans="1:26" x14ac:dyDescent="0.25">
      <c r="A505">
        <v>1710389</v>
      </c>
      <c r="B505">
        <v>1</v>
      </c>
      <c r="C505" t="s">
        <v>76</v>
      </c>
      <c r="D505" t="s">
        <v>106</v>
      </c>
      <c r="E505" t="s">
        <v>134</v>
      </c>
      <c r="F505" t="s">
        <v>1655</v>
      </c>
      <c r="G505" t="s">
        <v>155</v>
      </c>
      <c r="H505" t="s">
        <v>46</v>
      </c>
      <c r="I505" t="s">
        <v>129</v>
      </c>
      <c r="J505" t="s">
        <v>130</v>
      </c>
      <c r="K505" t="s">
        <v>131</v>
      </c>
      <c r="L505" t="s">
        <v>1656</v>
      </c>
      <c r="M505" t="s">
        <v>1657</v>
      </c>
      <c r="N505">
        <v>0.71555555500000001</v>
      </c>
      <c r="O505">
        <v>0</v>
      </c>
      <c r="P505">
        <v>13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9.3022220000000004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1710396</v>
      </c>
      <c r="B506">
        <v>1</v>
      </c>
      <c r="C506" t="s">
        <v>76</v>
      </c>
      <c r="D506" t="s">
        <v>80</v>
      </c>
      <c r="E506" t="s">
        <v>139</v>
      </c>
      <c r="F506" t="s">
        <v>1658</v>
      </c>
      <c r="G506" t="s">
        <v>269</v>
      </c>
      <c r="H506" t="s">
        <v>46</v>
      </c>
      <c r="I506" t="s">
        <v>129</v>
      </c>
      <c r="J506" t="s">
        <v>130</v>
      </c>
      <c r="K506" t="s">
        <v>131</v>
      </c>
      <c r="L506" t="s">
        <v>1659</v>
      </c>
      <c r="M506" t="s">
        <v>1660</v>
      </c>
      <c r="N506">
        <v>5.5011111110000002</v>
      </c>
      <c r="O506">
        <v>0</v>
      </c>
      <c r="P506">
        <v>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27.505555999999999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1710405</v>
      </c>
      <c r="B507">
        <v>1</v>
      </c>
      <c r="C507" t="s">
        <v>76</v>
      </c>
      <c r="D507" t="s">
        <v>92</v>
      </c>
      <c r="E507" t="s">
        <v>134</v>
      </c>
      <c r="F507" t="s">
        <v>1661</v>
      </c>
      <c r="G507" t="s">
        <v>155</v>
      </c>
      <c r="H507" t="s">
        <v>46</v>
      </c>
      <c r="I507" t="s">
        <v>129</v>
      </c>
      <c r="J507" t="s">
        <v>130</v>
      </c>
      <c r="K507" t="s">
        <v>131</v>
      </c>
      <c r="L507" t="s">
        <v>1662</v>
      </c>
      <c r="M507" t="s">
        <v>1663</v>
      </c>
      <c r="N507">
        <v>1.4883333329999999</v>
      </c>
      <c r="O507">
        <v>0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1.4883329999999999</v>
      </c>
      <c r="Y507">
        <v>0</v>
      </c>
      <c r="Z507">
        <v>0</v>
      </c>
    </row>
    <row r="508" spans="1:26" x14ac:dyDescent="0.25">
      <c r="A508">
        <v>1710398</v>
      </c>
      <c r="B508">
        <v>1</v>
      </c>
      <c r="C508" t="s">
        <v>76</v>
      </c>
      <c r="D508" t="s">
        <v>103</v>
      </c>
      <c r="E508" t="s">
        <v>139</v>
      </c>
      <c r="F508" t="s">
        <v>1664</v>
      </c>
      <c r="G508" t="s">
        <v>141</v>
      </c>
      <c r="H508" t="s">
        <v>46</v>
      </c>
      <c r="I508" t="s">
        <v>129</v>
      </c>
      <c r="J508" t="s">
        <v>130</v>
      </c>
      <c r="K508" t="s">
        <v>131</v>
      </c>
      <c r="L508" t="s">
        <v>1665</v>
      </c>
      <c r="M508" t="s">
        <v>1666</v>
      </c>
      <c r="N508">
        <v>0.84416666600000001</v>
      </c>
      <c r="O508">
        <v>0</v>
      </c>
      <c r="P508">
        <v>0</v>
      </c>
      <c r="Q508">
        <v>0</v>
      </c>
      <c r="R508">
        <v>40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33.766666999999998</v>
      </c>
      <c r="Y508">
        <v>0</v>
      </c>
      <c r="Z508">
        <v>0</v>
      </c>
    </row>
    <row r="509" spans="1:26" x14ac:dyDescent="0.25">
      <c r="A509">
        <v>1710399</v>
      </c>
      <c r="B509">
        <v>1</v>
      </c>
      <c r="C509" t="s">
        <v>76</v>
      </c>
      <c r="D509" t="s">
        <v>106</v>
      </c>
      <c r="E509" t="s">
        <v>134</v>
      </c>
      <c r="F509" t="s">
        <v>1667</v>
      </c>
      <c r="G509" t="s">
        <v>155</v>
      </c>
      <c r="H509" t="s">
        <v>46</v>
      </c>
      <c r="I509" t="s">
        <v>129</v>
      </c>
      <c r="J509" t="s">
        <v>130</v>
      </c>
      <c r="K509" t="s">
        <v>131</v>
      </c>
      <c r="L509" t="s">
        <v>1668</v>
      </c>
      <c r="M509" t="s">
        <v>1669</v>
      </c>
      <c r="N509">
        <v>0.775277777</v>
      </c>
      <c r="O509">
        <v>0</v>
      </c>
      <c r="P509">
        <v>1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0.77527800000000002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1710403</v>
      </c>
      <c r="B510">
        <v>1</v>
      </c>
      <c r="C510" t="s">
        <v>77</v>
      </c>
      <c r="D510" t="s">
        <v>112</v>
      </c>
      <c r="E510" t="s">
        <v>134</v>
      </c>
      <c r="F510" t="s">
        <v>1670</v>
      </c>
      <c r="G510" t="s">
        <v>136</v>
      </c>
      <c r="H510" t="s">
        <v>46</v>
      </c>
      <c r="I510" t="s">
        <v>129</v>
      </c>
      <c r="J510" t="s">
        <v>130</v>
      </c>
      <c r="K510" t="s">
        <v>131</v>
      </c>
      <c r="L510" t="s">
        <v>1671</v>
      </c>
      <c r="M510" t="s">
        <v>1672</v>
      </c>
      <c r="N510">
        <v>1.8047222220000001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1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1.8047219999999999</v>
      </c>
    </row>
    <row r="511" spans="1:26" x14ac:dyDescent="0.25">
      <c r="A511">
        <v>1710406</v>
      </c>
      <c r="B511">
        <v>1</v>
      </c>
      <c r="C511" t="s">
        <v>76</v>
      </c>
      <c r="D511" t="s">
        <v>92</v>
      </c>
      <c r="E511" t="s">
        <v>134</v>
      </c>
      <c r="F511" t="s">
        <v>1673</v>
      </c>
      <c r="G511" t="s">
        <v>209</v>
      </c>
      <c r="H511" t="s">
        <v>46</v>
      </c>
      <c r="I511" t="s">
        <v>129</v>
      </c>
      <c r="J511" t="s">
        <v>130</v>
      </c>
      <c r="K511" t="s">
        <v>131</v>
      </c>
      <c r="L511" t="s">
        <v>1674</v>
      </c>
      <c r="M511" t="s">
        <v>1675</v>
      </c>
      <c r="N511">
        <v>5.3977777769999999</v>
      </c>
      <c r="O511">
        <v>0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5.3977779999999997</v>
      </c>
      <c r="Y511">
        <v>0</v>
      </c>
      <c r="Z511">
        <v>0</v>
      </c>
    </row>
    <row r="512" spans="1:26" x14ac:dyDescent="0.25">
      <c r="A512">
        <v>1710404</v>
      </c>
      <c r="B512">
        <v>1</v>
      </c>
      <c r="C512" t="s">
        <v>77</v>
      </c>
      <c r="D512" t="s">
        <v>113</v>
      </c>
      <c r="E512" t="s">
        <v>134</v>
      </c>
      <c r="F512" t="s">
        <v>1676</v>
      </c>
      <c r="G512" t="s">
        <v>136</v>
      </c>
      <c r="H512" t="s">
        <v>46</v>
      </c>
      <c r="I512" t="s">
        <v>129</v>
      </c>
      <c r="J512" t="s">
        <v>130</v>
      </c>
      <c r="K512" t="s">
        <v>131</v>
      </c>
      <c r="L512" t="s">
        <v>1677</v>
      </c>
      <c r="M512" t="s">
        <v>1678</v>
      </c>
      <c r="N512">
        <v>0.73027777699999996</v>
      </c>
      <c r="O512">
        <v>0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0.73027799999999998</v>
      </c>
      <c r="Y512">
        <v>0</v>
      </c>
      <c r="Z512">
        <v>0</v>
      </c>
    </row>
    <row r="513" spans="1:26" x14ac:dyDescent="0.25">
      <c r="A513">
        <v>1710411</v>
      </c>
      <c r="B513">
        <v>1</v>
      </c>
      <c r="C513" t="s">
        <v>76</v>
      </c>
      <c r="D513" t="s">
        <v>93</v>
      </c>
      <c r="E513" t="s">
        <v>134</v>
      </c>
      <c r="F513" t="s">
        <v>1679</v>
      </c>
      <c r="G513" t="s">
        <v>136</v>
      </c>
      <c r="H513" t="s">
        <v>46</v>
      </c>
      <c r="I513" t="s">
        <v>129</v>
      </c>
      <c r="J513" t="s">
        <v>130</v>
      </c>
      <c r="K513" t="s">
        <v>131</v>
      </c>
      <c r="L513" t="s">
        <v>1680</v>
      </c>
      <c r="M513" t="s">
        <v>1681</v>
      </c>
      <c r="N513">
        <v>2.4138888879999998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2.4138890000000002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1710409</v>
      </c>
      <c r="B514">
        <v>1</v>
      </c>
      <c r="C514" t="s">
        <v>76</v>
      </c>
      <c r="D514" t="s">
        <v>100</v>
      </c>
      <c r="E514" t="s">
        <v>126</v>
      </c>
      <c r="F514" t="s">
        <v>1682</v>
      </c>
      <c r="G514" t="s">
        <v>145</v>
      </c>
      <c r="H514" t="s">
        <v>47</v>
      </c>
      <c r="I514" t="s">
        <v>129</v>
      </c>
      <c r="J514" t="s">
        <v>130</v>
      </c>
      <c r="K514" t="s">
        <v>131</v>
      </c>
      <c r="L514" t="s">
        <v>1683</v>
      </c>
      <c r="M514" t="s">
        <v>1684</v>
      </c>
      <c r="N514">
        <v>2.1058333330000001</v>
      </c>
      <c r="O514">
        <v>1</v>
      </c>
      <c r="P514">
        <v>202</v>
      </c>
      <c r="Q514">
        <v>0</v>
      </c>
      <c r="R514">
        <v>0</v>
      </c>
      <c r="S514">
        <v>0</v>
      </c>
      <c r="T514">
        <v>0</v>
      </c>
      <c r="U514">
        <v>2.1058330000000001</v>
      </c>
      <c r="V514">
        <v>425.378333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1710412</v>
      </c>
      <c r="B515">
        <v>1</v>
      </c>
      <c r="C515" t="s">
        <v>76</v>
      </c>
      <c r="D515" t="s">
        <v>96</v>
      </c>
      <c r="E515" t="s">
        <v>134</v>
      </c>
      <c r="F515" t="s">
        <v>1685</v>
      </c>
      <c r="G515" t="s">
        <v>136</v>
      </c>
      <c r="H515" t="s">
        <v>46</v>
      </c>
      <c r="I515" t="s">
        <v>129</v>
      </c>
      <c r="J515" t="s">
        <v>130</v>
      </c>
      <c r="K515" t="s">
        <v>131</v>
      </c>
      <c r="L515" t="s">
        <v>1686</v>
      </c>
      <c r="M515" t="s">
        <v>1687</v>
      </c>
      <c r="N515">
        <v>4.4524999999999997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4.4524999999999997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1710414</v>
      </c>
      <c r="B516">
        <v>1</v>
      </c>
      <c r="C516" t="s">
        <v>76</v>
      </c>
      <c r="D516" t="s">
        <v>103</v>
      </c>
      <c r="E516" t="s">
        <v>139</v>
      </c>
      <c r="F516" t="s">
        <v>1688</v>
      </c>
      <c r="G516" t="s">
        <v>141</v>
      </c>
      <c r="H516" t="s">
        <v>46</v>
      </c>
      <c r="I516" t="s">
        <v>129</v>
      </c>
      <c r="J516" t="s">
        <v>130</v>
      </c>
      <c r="K516" t="s">
        <v>131</v>
      </c>
      <c r="L516" t="s">
        <v>1689</v>
      </c>
      <c r="M516" t="s">
        <v>1690</v>
      </c>
      <c r="N516">
        <v>2.4241666660000001</v>
      </c>
      <c r="O516">
        <v>0</v>
      </c>
      <c r="P516">
        <v>0</v>
      </c>
      <c r="Q516">
        <v>0</v>
      </c>
      <c r="R516">
        <v>199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482.40916700000002</v>
      </c>
      <c r="Y516">
        <v>0</v>
      </c>
      <c r="Z516">
        <v>0</v>
      </c>
    </row>
    <row r="517" spans="1:26" x14ac:dyDescent="0.25">
      <c r="A517">
        <v>1710418</v>
      </c>
      <c r="B517">
        <v>1</v>
      </c>
      <c r="C517" t="s">
        <v>76</v>
      </c>
      <c r="D517" t="s">
        <v>78</v>
      </c>
      <c r="E517" t="s">
        <v>134</v>
      </c>
      <c r="F517" t="s">
        <v>1691</v>
      </c>
      <c r="G517" t="s">
        <v>136</v>
      </c>
      <c r="H517" t="s">
        <v>46</v>
      </c>
      <c r="I517" t="s">
        <v>129</v>
      </c>
      <c r="J517" t="s">
        <v>130</v>
      </c>
      <c r="K517" t="s">
        <v>131</v>
      </c>
      <c r="L517" t="s">
        <v>1692</v>
      </c>
      <c r="M517" t="s">
        <v>1693</v>
      </c>
      <c r="N517">
        <v>1.167777777</v>
      </c>
      <c r="O517">
        <v>0</v>
      </c>
      <c r="P517">
        <v>3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3.503333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1710416</v>
      </c>
      <c r="B518">
        <v>1</v>
      </c>
      <c r="C518" t="s">
        <v>76</v>
      </c>
      <c r="D518" t="s">
        <v>79</v>
      </c>
      <c r="E518" t="s">
        <v>134</v>
      </c>
      <c r="F518" t="s">
        <v>1694</v>
      </c>
      <c r="G518" t="s">
        <v>136</v>
      </c>
      <c r="H518" t="s">
        <v>46</v>
      </c>
      <c r="I518" t="s">
        <v>129</v>
      </c>
      <c r="J518" t="s">
        <v>130</v>
      </c>
      <c r="K518" t="s">
        <v>131</v>
      </c>
      <c r="L518" t="s">
        <v>1695</v>
      </c>
      <c r="M518" t="s">
        <v>1696</v>
      </c>
      <c r="N518">
        <v>0.89361111100000001</v>
      </c>
      <c r="O518">
        <v>0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1.7872220000000001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1710420</v>
      </c>
      <c r="B519">
        <v>1</v>
      </c>
      <c r="C519" t="s">
        <v>76</v>
      </c>
      <c r="D519" t="s">
        <v>81</v>
      </c>
      <c r="E519" t="s">
        <v>134</v>
      </c>
      <c r="F519" t="s">
        <v>1697</v>
      </c>
      <c r="G519" t="s">
        <v>136</v>
      </c>
      <c r="H519" t="s">
        <v>46</v>
      </c>
      <c r="I519" t="s">
        <v>129</v>
      </c>
      <c r="J519" t="s">
        <v>130</v>
      </c>
      <c r="K519" t="s">
        <v>131</v>
      </c>
      <c r="L519" t="s">
        <v>1698</v>
      </c>
      <c r="M519" t="s">
        <v>1699</v>
      </c>
      <c r="N519">
        <v>1.1416666660000001</v>
      </c>
      <c r="O519">
        <v>0</v>
      </c>
      <c r="P519">
        <v>48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54.8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1710419</v>
      </c>
      <c r="B520">
        <v>1</v>
      </c>
      <c r="C520" t="s">
        <v>76</v>
      </c>
      <c r="D520" t="s">
        <v>103</v>
      </c>
      <c r="E520" t="s">
        <v>139</v>
      </c>
      <c r="F520" t="s">
        <v>1664</v>
      </c>
      <c r="G520" t="s">
        <v>141</v>
      </c>
      <c r="H520" t="s">
        <v>46</v>
      </c>
      <c r="I520" t="s">
        <v>129</v>
      </c>
      <c r="J520" t="s">
        <v>130</v>
      </c>
      <c r="K520" t="s">
        <v>131</v>
      </c>
      <c r="L520" t="s">
        <v>1700</v>
      </c>
      <c r="M520" t="s">
        <v>1701</v>
      </c>
      <c r="N520">
        <v>3.6777777770000002</v>
      </c>
      <c r="O520">
        <v>0</v>
      </c>
      <c r="P520">
        <v>0</v>
      </c>
      <c r="Q520">
        <v>0</v>
      </c>
      <c r="R520">
        <v>40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147.11111099999999</v>
      </c>
      <c r="Y520">
        <v>0</v>
      </c>
      <c r="Z520">
        <v>0</v>
      </c>
    </row>
    <row r="521" spans="1:26" x14ac:dyDescent="0.25">
      <c r="A521">
        <v>1710422</v>
      </c>
      <c r="B521">
        <v>1</v>
      </c>
      <c r="C521" t="s">
        <v>76</v>
      </c>
      <c r="D521" t="s">
        <v>80</v>
      </c>
      <c r="E521" t="s">
        <v>134</v>
      </c>
      <c r="F521" t="s">
        <v>1702</v>
      </c>
      <c r="G521" t="s">
        <v>136</v>
      </c>
      <c r="H521" t="s">
        <v>46</v>
      </c>
      <c r="I521" t="s">
        <v>129</v>
      </c>
      <c r="J521" t="s">
        <v>130</v>
      </c>
      <c r="K521" t="s">
        <v>131</v>
      </c>
      <c r="L521" t="s">
        <v>1703</v>
      </c>
      <c r="M521" t="s">
        <v>1704</v>
      </c>
      <c r="N521">
        <v>1.279722222</v>
      </c>
      <c r="O521">
        <v>0</v>
      </c>
      <c r="P521">
        <v>5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6.3986109999999998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1710425</v>
      </c>
      <c r="B522">
        <v>1</v>
      </c>
      <c r="C522" t="s">
        <v>76</v>
      </c>
      <c r="D522" t="s">
        <v>106</v>
      </c>
      <c r="E522" t="s">
        <v>126</v>
      </c>
      <c r="F522" t="s">
        <v>1705</v>
      </c>
      <c r="G522" t="s">
        <v>176</v>
      </c>
      <c r="H522" t="s">
        <v>47</v>
      </c>
      <c r="I522" t="s">
        <v>129</v>
      </c>
      <c r="J522" t="s">
        <v>130</v>
      </c>
      <c r="K522" t="s">
        <v>131</v>
      </c>
      <c r="L522" t="s">
        <v>1706</v>
      </c>
      <c r="M522" t="s">
        <v>1707</v>
      </c>
      <c r="N522">
        <v>1.458611111</v>
      </c>
      <c r="O522">
        <v>25</v>
      </c>
      <c r="P522">
        <v>1302</v>
      </c>
      <c r="Q522">
        <v>0</v>
      </c>
      <c r="R522">
        <v>0</v>
      </c>
      <c r="S522">
        <v>0</v>
      </c>
      <c r="T522">
        <v>0</v>
      </c>
      <c r="U522">
        <v>36.465277999999998</v>
      </c>
      <c r="V522">
        <v>1899.1116669999999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1710426</v>
      </c>
      <c r="B523">
        <v>1</v>
      </c>
      <c r="C523" t="s">
        <v>76</v>
      </c>
      <c r="D523" t="s">
        <v>99</v>
      </c>
      <c r="E523" t="s">
        <v>134</v>
      </c>
      <c r="F523" t="s">
        <v>1708</v>
      </c>
      <c r="G523" t="s">
        <v>155</v>
      </c>
      <c r="H523" t="s">
        <v>46</v>
      </c>
      <c r="I523" t="s">
        <v>129</v>
      </c>
      <c r="J523" t="s">
        <v>130</v>
      </c>
      <c r="K523" t="s">
        <v>131</v>
      </c>
      <c r="L523" t="s">
        <v>1709</v>
      </c>
      <c r="M523" t="s">
        <v>1710</v>
      </c>
      <c r="N523">
        <v>0.42527777700000002</v>
      </c>
      <c r="O523">
        <v>1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0.42527799999999999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1710431</v>
      </c>
      <c r="B524">
        <v>1</v>
      </c>
      <c r="C524" t="s">
        <v>76</v>
      </c>
      <c r="D524" t="s">
        <v>104</v>
      </c>
      <c r="E524" t="s">
        <v>164</v>
      </c>
      <c r="F524" t="s">
        <v>1711</v>
      </c>
      <c r="G524" t="s">
        <v>256</v>
      </c>
      <c r="H524" t="s">
        <v>46</v>
      </c>
      <c r="I524" t="s">
        <v>129</v>
      </c>
      <c r="J524" t="s">
        <v>130</v>
      </c>
      <c r="K524" t="s">
        <v>131</v>
      </c>
      <c r="L524" t="s">
        <v>1712</v>
      </c>
      <c r="M524" t="s">
        <v>1713</v>
      </c>
      <c r="N524">
        <v>1.9313888880000001</v>
      </c>
      <c r="O524">
        <v>0</v>
      </c>
      <c r="P524">
        <v>0</v>
      </c>
      <c r="Q524">
        <v>1</v>
      </c>
      <c r="R524">
        <v>41</v>
      </c>
      <c r="S524">
        <v>0</v>
      </c>
      <c r="T524">
        <v>0</v>
      </c>
      <c r="U524">
        <v>0</v>
      </c>
      <c r="V524">
        <v>0</v>
      </c>
      <c r="W524">
        <v>1.931389</v>
      </c>
      <c r="X524">
        <v>79.186943999999997</v>
      </c>
      <c r="Y524">
        <v>0</v>
      </c>
      <c r="Z524">
        <v>0</v>
      </c>
    </row>
    <row r="525" spans="1:26" x14ac:dyDescent="0.25">
      <c r="A525">
        <v>1710433</v>
      </c>
      <c r="B525">
        <v>1</v>
      </c>
      <c r="C525" t="s">
        <v>76</v>
      </c>
      <c r="D525" t="s">
        <v>92</v>
      </c>
      <c r="E525" t="s">
        <v>164</v>
      </c>
      <c r="F525" t="s">
        <v>1714</v>
      </c>
      <c r="G525" t="s">
        <v>256</v>
      </c>
      <c r="H525" t="s">
        <v>46</v>
      </c>
      <c r="I525" t="s">
        <v>129</v>
      </c>
      <c r="J525" t="s">
        <v>130</v>
      </c>
      <c r="K525" t="s">
        <v>131</v>
      </c>
      <c r="L525" t="s">
        <v>1715</v>
      </c>
      <c r="M525" t="s">
        <v>1716</v>
      </c>
      <c r="N525">
        <v>1.0036111109999999</v>
      </c>
      <c r="O525">
        <v>0</v>
      </c>
      <c r="P525">
        <v>0</v>
      </c>
      <c r="Q525">
        <v>2</v>
      </c>
      <c r="R525">
        <v>161</v>
      </c>
      <c r="S525">
        <v>0</v>
      </c>
      <c r="T525">
        <v>0</v>
      </c>
      <c r="U525">
        <v>0</v>
      </c>
      <c r="V525">
        <v>0</v>
      </c>
      <c r="W525">
        <v>2.0072220000000001</v>
      </c>
      <c r="X525">
        <v>161.581389</v>
      </c>
      <c r="Y525">
        <v>0</v>
      </c>
      <c r="Z525">
        <v>0</v>
      </c>
    </row>
    <row r="526" spans="1:26" x14ac:dyDescent="0.25">
      <c r="A526">
        <v>1710434</v>
      </c>
      <c r="B526">
        <v>1</v>
      </c>
      <c r="C526" t="s">
        <v>76</v>
      </c>
      <c r="D526" t="s">
        <v>80</v>
      </c>
      <c r="E526" t="s">
        <v>134</v>
      </c>
      <c r="F526" t="s">
        <v>1717</v>
      </c>
      <c r="G526" t="s">
        <v>155</v>
      </c>
      <c r="H526" t="s">
        <v>46</v>
      </c>
      <c r="I526" t="s">
        <v>129</v>
      </c>
      <c r="J526" t="s">
        <v>130</v>
      </c>
      <c r="K526" t="s">
        <v>131</v>
      </c>
      <c r="L526" t="s">
        <v>1715</v>
      </c>
      <c r="M526" t="s">
        <v>1718</v>
      </c>
      <c r="N526">
        <v>4.2380555549999999</v>
      </c>
      <c r="O526">
        <v>0</v>
      </c>
      <c r="P526">
        <v>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4.2380560000000003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1710432</v>
      </c>
      <c r="B527">
        <v>1</v>
      </c>
      <c r="C527" t="s">
        <v>77</v>
      </c>
      <c r="D527" t="s">
        <v>124</v>
      </c>
      <c r="E527" t="s">
        <v>134</v>
      </c>
      <c r="F527" t="s">
        <v>1719</v>
      </c>
      <c r="G527" t="s">
        <v>136</v>
      </c>
      <c r="H527" t="s">
        <v>46</v>
      </c>
      <c r="I527" t="s">
        <v>129</v>
      </c>
      <c r="J527" t="s">
        <v>130</v>
      </c>
      <c r="K527" t="s">
        <v>131</v>
      </c>
      <c r="L527" t="s">
        <v>1720</v>
      </c>
      <c r="M527" t="s">
        <v>1721</v>
      </c>
      <c r="N527">
        <v>3.008888888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3.0088889999999999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1710437</v>
      </c>
      <c r="B528">
        <v>1</v>
      </c>
      <c r="C528" t="s">
        <v>76</v>
      </c>
      <c r="D528" t="s">
        <v>99</v>
      </c>
      <c r="E528" t="s">
        <v>134</v>
      </c>
      <c r="F528" t="s">
        <v>1722</v>
      </c>
      <c r="G528" t="s">
        <v>155</v>
      </c>
      <c r="H528" t="s">
        <v>46</v>
      </c>
      <c r="I528" t="s">
        <v>129</v>
      </c>
      <c r="J528" t="s">
        <v>130</v>
      </c>
      <c r="K528" t="s">
        <v>131</v>
      </c>
      <c r="L528" t="s">
        <v>1723</v>
      </c>
      <c r="M528" t="s">
        <v>1724</v>
      </c>
      <c r="N528">
        <v>0.85333333300000003</v>
      </c>
      <c r="O528">
        <v>0</v>
      </c>
      <c r="P528">
        <v>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1.7066669999999999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1710435</v>
      </c>
      <c r="B529">
        <v>1</v>
      </c>
      <c r="C529" t="s">
        <v>76</v>
      </c>
      <c r="D529" t="s">
        <v>99</v>
      </c>
      <c r="E529" t="s">
        <v>164</v>
      </c>
      <c r="F529" t="s">
        <v>1725</v>
      </c>
      <c r="G529" t="s">
        <v>256</v>
      </c>
      <c r="H529" t="s">
        <v>46</v>
      </c>
      <c r="I529" t="s">
        <v>129</v>
      </c>
      <c r="J529" t="s">
        <v>130</v>
      </c>
      <c r="K529" t="s">
        <v>131</v>
      </c>
      <c r="L529" t="s">
        <v>1726</v>
      </c>
      <c r="M529" t="s">
        <v>1727</v>
      </c>
      <c r="N529">
        <v>0.42527777700000002</v>
      </c>
      <c r="O529">
        <v>0</v>
      </c>
      <c r="P529">
        <v>24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10.206666999999999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1710436</v>
      </c>
      <c r="B530">
        <v>1</v>
      </c>
      <c r="C530" t="s">
        <v>76</v>
      </c>
      <c r="D530" t="s">
        <v>78</v>
      </c>
      <c r="E530" t="s">
        <v>139</v>
      </c>
      <c r="F530" t="s">
        <v>1728</v>
      </c>
      <c r="G530" t="s">
        <v>1596</v>
      </c>
      <c r="H530" t="s">
        <v>46</v>
      </c>
      <c r="I530" t="s">
        <v>129</v>
      </c>
      <c r="J530" t="s">
        <v>130</v>
      </c>
      <c r="K530" t="s">
        <v>131</v>
      </c>
      <c r="L530" t="s">
        <v>1729</v>
      </c>
      <c r="M530" t="s">
        <v>1730</v>
      </c>
      <c r="N530">
        <v>1.7013888880000001</v>
      </c>
      <c r="O530">
        <v>0</v>
      </c>
      <c r="P530">
        <v>399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678.85416599999996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1710438</v>
      </c>
      <c r="B531">
        <v>1</v>
      </c>
      <c r="C531" t="s">
        <v>76</v>
      </c>
      <c r="D531" t="s">
        <v>79</v>
      </c>
      <c r="E531" t="s">
        <v>164</v>
      </c>
      <c r="F531" t="s">
        <v>1731</v>
      </c>
      <c r="G531" t="s">
        <v>186</v>
      </c>
      <c r="H531" t="s">
        <v>46</v>
      </c>
      <c r="I531" t="s">
        <v>129</v>
      </c>
      <c r="J531" t="s">
        <v>130</v>
      </c>
      <c r="K531" t="s">
        <v>131</v>
      </c>
      <c r="L531" t="s">
        <v>1732</v>
      </c>
      <c r="M531" t="s">
        <v>1733</v>
      </c>
      <c r="N531">
        <v>2.3961111110000002</v>
      </c>
      <c r="O531">
        <v>1</v>
      </c>
      <c r="P531">
        <v>58</v>
      </c>
      <c r="Q531">
        <v>0</v>
      </c>
      <c r="R531">
        <v>0</v>
      </c>
      <c r="S531">
        <v>0</v>
      </c>
      <c r="T531">
        <v>0</v>
      </c>
      <c r="U531">
        <v>2.3961109999999999</v>
      </c>
      <c r="V531">
        <v>138.97444400000001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1710440</v>
      </c>
      <c r="B532">
        <v>1</v>
      </c>
      <c r="C532" t="s">
        <v>77</v>
      </c>
      <c r="D532" t="s">
        <v>120</v>
      </c>
      <c r="E532" t="s">
        <v>134</v>
      </c>
      <c r="F532" t="s">
        <v>1734</v>
      </c>
      <c r="G532" t="s">
        <v>136</v>
      </c>
      <c r="H532" t="s">
        <v>46</v>
      </c>
      <c r="I532" t="s">
        <v>129</v>
      </c>
      <c r="J532" t="s">
        <v>130</v>
      </c>
      <c r="K532" t="s">
        <v>131</v>
      </c>
      <c r="L532" t="s">
        <v>1735</v>
      </c>
      <c r="M532" t="s">
        <v>1736</v>
      </c>
      <c r="N532">
        <v>0.85444444399999997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0.85444399999999998</v>
      </c>
    </row>
    <row r="533" spans="1:26" x14ac:dyDescent="0.25">
      <c r="A533">
        <v>1710441</v>
      </c>
      <c r="B533">
        <v>1</v>
      </c>
      <c r="C533" t="s">
        <v>76</v>
      </c>
      <c r="D533" t="s">
        <v>100</v>
      </c>
      <c r="E533" t="s">
        <v>126</v>
      </c>
      <c r="F533" t="s">
        <v>1737</v>
      </c>
      <c r="G533" t="s">
        <v>150</v>
      </c>
      <c r="H533" t="s">
        <v>47</v>
      </c>
      <c r="I533" t="s">
        <v>129</v>
      </c>
      <c r="J533" t="s">
        <v>130</v>
      </c>
      <c r="K533" t="s">
        <v>131</v>
      </c>
      <c r="L533" t="s">
        <v>1738</v>
      </c>
      <c r="M533" t="s">
        <v>1739</v>
      </c>
      <c r="N533">
        <v>0.18472222199999999</v>
      </c>
      <c r="O533">
        <v>35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6.4652779999999996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1710447</v>
      </c>
      <c r="B534">
        <v>1</v>
      </c>
      <c r="C534" t="s">
        <v>76</v>
      </c>
      <c r="D534" t="s">
        <v>99</v>
      </c>
      <c r="E534" t="s">
        <v>158</v>
      </c>
      <c r="F534" t="s">
        <v>1740</v>
      </c>
      <c r="G534" t="s">
        <v>176</v>
      </c>
      <c r="H534" t="s">
        <v>47</v>
      </c>
      <c r="I534" t="s">
        <v>129</v>
      </c>
      <c r="J534" t="s">
        <v>130</v>
      </c>
      <c r="K534" t="s">
        <v>131</v>
      </c>
      <c r="L534" t="s">
        <v>1741</v>
      </c>
      <c r="M534" t="s">
        <v>1742</v>
      </c>
      <c r="N534">
        <v>0.49194444399999998</v>
      </c>
      <c r="O534">
        <v>81</v>
      </c>
      <c r="P534">
        <v>2</v>
      </c>
      <c r="Q534">
        <v>0</v>
      </c>
      <c r="R534">
        <v>0</v>
      </c>
      <c r="S534">
        <v>0</v>
      </c>
      <c r="T534">
        <v>0</v>
      </c>
      <c r="U534">
        <v>39.847499999999997</v>
      </c>
      <c r="V534">
        <v>0.98388900000000001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1710443</v>
      </c>
      <c r="B535">
        <v>1</v>
      </c>
      <c r="C535" t="s">
        <v>76</v>
      </c>
      <c r="D535" t="s">
        <v>88</v>
      </c>
      <c r="E535" t="s">
        <v>212</v>
      </c>
      <c r="F535" t="s">
        <v>1743</v>
      </c>
      <c r="G535" t="s">
        <v>176</v>
      </c>
      <c r="H535" t="s">
        <v>47</v>
      </c>
      <c r="I535" t="s">
        <v>129</v>
      </c>
      <c r="J535" t="s">
        <v>130</v>
      </c>
      <c r="K535" t="s">
        <v>131</v>
      </c>
      <c r="L535" t="s">
        <v>1744</v>
      </c>
      <c r="M535" t="s">
        <v>1745</v>
      </c>
      <c r="N535">
        <v>0.95083333299999995</v>
      </c>
      <c r="O535">
        <v>9</v>
      </c>
      <c r="P535">
        <v>776</v>
      </c>
      <c r="Q535">
        <v>0</v>
      </c>
      <c r="R535">
        <v>0</v>
      </c>
      <c r="S535">
        <v>0</v>
      </c>
      <c r="T535">
        <v>0</v>
      </c>
      <c r="U535">
        <v>8.5574999999999992</v>
      </c>
      <c r="V535">
        <v>737.84666600000003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1710448</v>
      </c>
      <c r="B536">
        <v>1</v>
      </c>
      <c r="C536" t="s">
        <v>76</v>
      </c>
      <c r="D536" t="s">
        <v>103</v>
      </c>
      <c r="E536" t="s">
        <v>164</v>
      </c>
      <c r="F536" t="s">
        <v>1746</v>
      </c>
      <c r="G536" t="s">
        <v>950</v>
      </c>
      <c r="H536" t="s">
        <v>46</v>
      </c>
      <c r="I536" t="s">
        <v>129</v>
      </c>
      <c r="J536" t="s">
        <v>130</v>
      </c>
      <c r="K536" t="s">
        <v>131</v>
      </c>
      <c r="L536" t="s">
        <v>1747</v>
      </c>
      <c r="M536" t="s">
        <v>1748</v>
      </c>
      <c r="N536">
        <v>3.7522222219999999</v>
      </c>
      <c r="O536">
        <v>0</v>
      </c>
      <c r="P536">
        <v>0</v>
      </c>
      <c r="Q536">
        <v>1</v>
      </c>
      <c r="R536">
        <v>854</v>
      </c>
      <c r="S536">
        <v>0</v>
      </c>
      <c r="T536">
        <v>0</v>
      </c>
      <c r="U536">
        <v>0</v>
      </c>
      <c r="V536">
        <v>0</v>
      </c>
      <c r="W536">
        <v>3.7522220000000002</v>
      </c>
      <c r="X536">
        <v>3204.397778</v>
      </c>
      <c r="Y536">
        <v>0</v>
      </c>
      <c r="Z536">
        <v>0</v>
      </c>
    </row>
    <row r="537" spans="1:26" x14ac:dyDescent="0.25">
      <c r="A537">
        <v>1710452</v>
      </c>
      <c r="B537">
        <v>1</v>
      </c>
      <c r="C537" t="s">
        <v>76</v>
      </c>
      <c r="D537" t="s">
        <v>104</v>
      </c>
      <c r="E537" t="s">
        <v>126</v>
      </c>
      <c r="F537" t="s">
        <v>1749</v>
      </c>
      <c r="G537" t="s">
        <v>145</v>
      </c>
      <c r="H537" t="s">
        <v>47</v>
      </c>
      <c r="I537" t="s">
        <v>129</v>
      </c>
      <c r="J537" t="s">
        <v>130</v>
      </c>
      <c r="K537" t="s">
        <v>131</v>
      </c>
      <c r="L537" t="s">
        <v>1750</v>
      </c>
      <c r="M537" t="s">
        <v>1751</v>
      </c>
      <c r="N537">
        <v>2.2263888879999998</v>
      </c>
      <c r="O537">
        <v>0</v>
      </c>
      <c r="P537">
        <v>0</v>
      </c>
      <c r="Q537">
        <v>1</v>
      </c>
      <c r="R537">
        <v>35</v>
      </c>
      <c r="S537">
        <v>0</v>
      </c>
      <c r="T537">
        <v>0</v>
      </c>
      <c r="U537">
        <v>0</v>
      </c>
      <c r="V537">
        <v>0</v>
      </c>
      <c r="W537">
        <v>2.2263890000000002</v>
      </c>
      <c r="X537">
        <v>77.923610999999994</v>
      </c>
      <c r="Y537">
        <v>0</v>
      </c>
      <c r="Z537">
        <v>0</v>
      </c>
    </row>
    <row r="538" spans="1:26" x14ac:dyDescent="0.25">
      <c r="A538">
        <v>1710451</v>
      </c>
      <c r="B538">
        <v>1</v>
      </c>
      <c r="C538" t="s">
        <v>77</v>
      </c>
      <c r="D538" t="s">
        <v>123</v>
      </c>
      <c r="E538" t="s">
        <v>139</v>
      </c>
      <c r="F538" t="s">
        <v>1752</v>
      </c>
      <c r="G538" t="s">
        <v>141</v>
      </c>
      <c r="H538" t="s">
        <v>46</v>
      </c>
      <c r="I538" t="s">
        <v>129</v>
      </c>
      <c r="J538" t="s">
        <v>130</v>
      </c>
      <c r="K538" t="s">
        <v>131</v>
      </c>
      <c r="L538" t="s">
        <v>1753</v>
      </c>
      <c r="M538" t="s">
        <v>1754</v>
      </c>
      <c r="N538">
        <v>5.2013888880000003</v>
      </c>
      <c r="O538">
        <v>0</v>
      </c>
      <c r="P538">
        <v>43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223.65972199999999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1710453</v>
      </c>
      <c r="B539">
        <v>1</v>
      </c>
      <c r="C539" t="s">
        <v>76</v>
      </c>
      <c r="D539" t="s">
        <v>99</v>
      </c>
      <c r="E539" t="s">
        <v>212</v>
      </c>
      <c r="F539" t="s">
        <v>1755</v>
      </c>
      <c r="G539" t="s">
        <v>176</v>
      </c>
      <c r="H539" t="s">
        <v>47</v>
      </c>
      <c r="I539" t="s">
        <v>129</v>
      </c>
      <c r="J539" t="s">
        <v>130</v>
      </c>
      <c r="K539" t="s">
        <v>131</v>
      </c>
      <c r="L539" t="s">
        <v>1756</v>
      </c>
      <c r="M539" t="s">
        <v>1757</v>
      </c>
      <c r="N539">
        <v>0.75055555500000004</v>
      </c>
      <c r="O539">
        <v>78</v>
      </c>
      <c r="P539">
        <v>2</v>
      </c>
      <c r="Q539">
        <v>0</v>
      </c>
      <c r="R539">
        <v>0</v>
      </c>
      <c r="S539">
        <v>0</v>
      </c>
      <c r="T539">
        <v>0</v>
      </c>
      <c r="U539">
        <v>58.543332999999997</v>
      </c>
      <c r="V539">
        <v>1.5011110000000001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1710454</v>
      </c>
      <c r="B540">
        <v>1</v>
      </c>
      <c r="C540" t="s">
        <v>76</v>
      </c>
      <c r="D540" t="s">
        <v>92</v>
      </c>
      <c r="E540" t="s">
        <v>164</v>
      </c>
      <c r="F540" t="s">
        <v>1714</v>
      </c>
      <c r="G540" t="s">
        <v>256</v>
      </c>
      <c r="H540" t="s">
        <v>46</v>
      </c>
      <c r="I540" t="s">
        <v>129</v>
      </c>
      <c r="J540" t="s">
        <v>130</v>
      </c>
      <c r="K540" t="s">
        <v>131</v>
      </c>
      <c r="L540" t="s">
        <v>1758</v>
      </c>
      <c r="M540" t="s">
        <v>1759</v>
      </c>
      <c r="N540">
        <v>1.534166666</v>
      </c>
      <c r="O540">
        <v>0</v>
      </c>
      <c r="P540">
        <v>0</v>
      </c>
      <c r="Q540">
        <v>2</v>
      </c>
      <c r="R540">
        <v>161</v>
      </c>
      <c r="S540">
        <v>0</v>
      </c>
      <c r="T540">
        <v>0</v>
      </c>
      <c r="U540">
        <v>0</v>
      </c>
      <c r="V540">
        <v>0</v>
      </c>
      <c r="W540">
        <v>3.068333</v>
      </c>
      <c r="X540">
        <v>247.000833</v>
      </c>
      <c r="Y540">
        <v>0</v>
      </c>
      <c r="Z540">
        <v>0</v>
      </c>
    </row>
    <row r="541" spans="1:26" x14ac:dyDescent="0.25">
      <c r="A541">
        <v>1710455</v>
      </c>
      <c r="B541">
        <v>1</v>
      </c>
      <c r="C541" t="s">
        <v>76</v>
      </c>
      <c r="D541" t="s">
        <v>99</v>
      </c>
      <c r="E541" t="s">
        <v>139</v>
      </c>
      <c r="F541" t="s">
        <v>1760</v>
      </c>
      <c r="G541" t="s">
        <v>141</v>
      </c>
      <c r="H541" t="s">
        <v>46</v>
      </c>
      <c r="I541" t="s">
        <v>129</v>
      </c>
      <c r="J541" t="s">
        <v>130</v>
      </c>
      <c r="K541" t="s">
        <v>131</v>
      </c>
      <c r="L541" t="s">
        <v>1761</v>
      </c>
      <c r="M541" t="s">
        <v>1762</v>
      </c>
      <c r="N541">
        <v>1.1497222220000001</v>
      </c>
      <c r="O541">
        <v>0</v>
      </c>
      <c r="P541">
        <v>7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8.0480560000000008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1710456</v>
      </c>
      <c r="B542">
        <v>1</v>
      </c>
      <c r="C542" t="s">
        <v>76</v>
      </c>
      <c r="D542" t="s">
        <v>88</v>
      </c>
      <c r="E542" t="s">
        <v>164</v>
      </c>
      <c r="F542" t="s">
        <v>1763</v>
      </c>
      <c r="G542" t="s">
        <v>186</v>
      </c>
      <c r="H542" t="s">
        <v>46</v>
      </c>
      <c r="I542" t="s">
        <v>129</v>
      </c>
      <c r="J542" t="s">
        <v>130</v>
      </c>
      <c r="K542" t="s">
        <v>131</v>
      </c>
      <c r="L542" t="s">
        <v>1764</v>
      </c>
      <c r="M542" t="s">
        <v>1765</v>
      </c>
      <c r="N542">
        <v>1.881388888</v>
      </c>
      <c r="O542">
        <v>1</v>
      </c>
      <c r="P542">
        <v>267</v>
      </c>
      <c r="Q542">
        <v>0</v>
      </c>
      <c r="R542">
        <v>0</v>
      </c>
      <c r="S542">
        <v>0</v>
      </c>
      <c r="T542">
        <v>0</v>
      </c>
      <c r="U542">
        <v>1.881389</v>
      </c>
      <c r="V542">
        <v>502.33083299999998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1710457</v>
      </c>
      <c r="B543">
        <v>1</v>
      </c>
      <c r="C543" t="s">
        <v>76</v>
      </c>
      <c r="D543" t="s">
        <v>103</v>
      </c>
      <c r="E543" t="s">
        <v>126</v>
      </c>
      <c r="F543" t="s">
        <v>1766</v>
      </c>
      <c r="G543" t="s">
        <v>176</v>
      </c>
      <c r="H543" t="s">
        <v>47</v>
      </c>
      <c r="I543" t="s">
        <v>129</v>
      </c>
      <c r="J543" t="s">
        <v>130</v>
      </c>
      <c r="K543" t="s">
        <v>131</v>
      </c>
      <c r="L543" t="s">
        <v>1767</v>
      </c>
      <c r="M543" t="s">
        <v>1768</v>
      </c>
      <c r="N543">
        <v>2.8791666660000002</v>
      </c>
      <c r="O543">
        <v>0</v>
      </c>
      <c r="P543">
        <v>0</v>
      </c>
      <c r="Q543">
        <v>4</v>
      </c>
      <c r="R543">
        <v>1353</v>
      </c>
      <c r="S543">
        <v>0</v>
      </c>
      <c r="T543">
        <v>0</v>
      </c>
      <c r="U543">
        <v>0</v>
      </c>
      <c r="V543">
        <v>0</v>
      </c>
      <c r="W543">
        <v>11.516667</v>
      </c>
      <c r="X543">
        <v>3895.5124989999999</v>
      </c>
      <c r="Y543">
        <v>0</v>
      </c>
      <c r="Z543">
        <v>0</v>
      </c>
    </row>
    <row r="544" spans="1:26" x14ac:dyDescent="0.25">
      <c r="A544">
        <v>1710464</v>
      </c>
      <c r="B544">
        <v>1</v>
      </c>
      <c r="C544" t="s">
        <v>76</v>
      </c>
      <c r="D544" t="s">
        <v>79</v>
      </c>
      <c r="E544" t="s">
        <v>134</v>
      </c>
      <c r="F544" t="s">
        <v>1769</v>
      </c>
      <c r="G544" t="s">
        <v>155</v>
      </c>
      <c r="H544" t="s">
        <v>46</v>
      </c>
      <c r="I544" t="s">
        <v>129</v>
      </c>
      <c r="J544" t="s">
        <v>130</v>
      </c>
      <c r="K544" t="s">
        <v>131</v>
      </c>
      <c r="L544" t="s">
        <v>1770</v>
      </c>
      <c r="M544" t="s">
        <v>1771</v>
      </c>
      <c r="N544">
        <v>1.9027777770000001</v>
      </c>
      <c r="O544">
        <v>0</v>
      </c>
      <c r="P544">
        <v>3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5.7083329999999997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1710459</v>
      </c>
      <c r="B545">
        <v>1</v>
      </c>
      <c r="C545" t="s">
        <v>76</v>
      </c>
      <c r="D545" t="s">
        <v>104</v>
      </c>
      <c r="E545" t="s">
        <v>164</v>
      </c>
      <c r="F545" t="s">
        <v>1772</v>
      </c>
      <c r="G545" t="s">
        <v>256</v>
      </c>
      <c r="H545" t="s">
        <v>46</v>
      </c>
      <c r="I545" t="s">
        <v>129</v>
      </c>
      <c r="J545" t="s">
        <v>130</v>
      </c>
      <c r="K545" t="s">
        <v>131</v>
      </c>
      <c r="L545" t="s">
        <v>1773</v>
      </c>
      <c r="M545" t="s">
        <v>1774</v>
      </c>
      <c r="N545">
        <v>2.2227777770000001</v>
      </c>
      <c r="O545">
        <v>0</v>
      </c>
      <c r="P545">
        <v>0</v>
      </c>
      <c r="Q545">
        <v>0</v>
      </c>
      <c r="R545">
        <v>0</v>
      </c>
      <c r="S545">
        <v>1</v>
      </c>
      <c r="T545">
        <v>124</v>
      </c>
      <c r="U545">
        <v>0</v>
      </c>
      <c r="V545">
        <v>0</v>
      </c>
      <c r="W545">
        <v>0</v>
      </c>
      <c r="X545">
        <v>0</v>
      </c>
      <c r="Y545">
        <v>2.2227779999999999</v>
      </c>
      <c r="Z545">
        <v>275.62444399999998</v>
      </c>
    </row>
    <row r="546" spans="1:26" x14ac:dyDescent="0.25">
      <c r="A546">
        <v>1710460</v>
      </c>
      <c r="B546">
        <v>1</v>
      </c>
      <c r="C546" t="s">
        <v>76</v>
      </c>
      <c r="D546" t="s">
        <v>89</v>
      </c>
      <c r="E546" t="s">
        <v>158</v>
      </c>
      <c r="F546" t="s">
        <v>1775</v>
      </c>
      <c r="G546" t="s">
        <v>176</v>
      </c>
      <c r="H546" t="s">
        <v>47</v>
      </c>
      <c r="I546" t="s">
        <v>151</v>
      </c>
      <c r="J546" t="s">
        <v>130</v>
      </c>
      <c r="K546" t="s">
        <v>131</v>
      </c>
      <c r="L546" t="s">
        <v>1776</v>
      </c>
      <c r="M546" t="s">
        <v>1777</v>
      </c>
      <c r="N546">
        <v>1.3888888E-2</v>
      </c>
      <c r="O546">
        <v>48</v>
      </c>
      <c r="P546">
        <v>712</v>
      </c>
      <c r="Q546">
        <v>0</v>
      </c>
      <c r="R546">
        <v>0</v>
      </c>
      <c r="S546">
        <v>1</v>
      </c>
      <c r="T546">
        <v>0</v>
      </c>
      <c r="U546">
        <v>0.66666700000000001</v>
      </c>
      <c r="V546">
        <v>9.8888879999999997</v>
      </c>
      <c r="W546">
        <v>0</v>
      </c>
      <c r="X546">
        <v>0</v>
      </c>
      <c r="Y546">
        <v>1.3889E-2</v>
      </c>
      <c r="Z546">
        <v>0</v>
      </c>
    </row>
    <row r="547" spans="1:26" x14ac:dyDescent="0.25">
      <c r="A547">
        <v>1710461</v>
      </c>
      <c r="B547">
        <v>1</v>
      </c>
      <c r="C547" t="s">
        <v>76</v>
      </c>
      <c r="D547" t="s">
        <v>104</v>
      </c>
      <c r="E547" t="s">
        <v>212</v>
      </c>
      <c r="F547" t="s">
        <v>1778</v>
      </c>
      <c r="G547" t="s">
        <v>176</v>
      </c>
      <c r="H547" t="s">
        <v>47</v>
      </c>
      <c r="I547" t="s">
        <v>129</v>
      </c>
      <c r="J547" t="s">
        <v>130</v>
      </c>
      <c r="K547" t="s">
        <v>131</v>
      </c>
      <c r="L547" t="s">
        <v>1779</v>
      </c>
      <c r="M547" t="s">
        <v>1780</v>
      </c>
      <c r="N547">
        <v>0.161111111</v>
      </c>
      <c r="O547">
        <v>1</v>
      </c>
      <c r="P547">
        <v>1</v>
      </c>
      <c r="Q547">
        <v>19</v>
      </c>
      <c r="R547">
        <v>283</v>
      </c>
      <c r="S547">
        <v>19</v>
      </c>
      <c r="T547">
        <v>242</v>
      </c>
      <c r="U547">
        <v>0.161111</v>
      </c>
      <c r="V547">
        <v>0.161111</v>
      </c>
      <c r="W547">
        <v>3.0611109999999999</v>
      </c>
      <c r="X547">
        <v>45.594444000000003</v>
      </c>
      <c r="Y547">
        <v>3.0611109999999999</v>
      </c>
      <c r="Z547">
        <v>38.988889</v>
      </c>
    </row>
    <row r="548" spans="1:26" x14ac:dyDescent="0.25">
      <c r="A548">
        <v>1710465</v>
      </c>
      <c r="B548">
        <v>1</v>
      </c>
      <c r="C548" t="s">
        <v>76</v>
      </c>
      <c r="D548" t="s">
        <v>79</v>
      </c>
      <c r="E548" t="s">
        <v>139</v>
      </c>
      <c r="F548" t="s">
        <v>1781</v>
      </c>
      <c r="G548" t="s">
        <v>193</v>
      </c>
      <c r="H548" t="s">
        <v>46</v>
      </c>
      <c r="I548" t="s">
        <v>129</v>
      </c>
      <c r="J548" t="s">
        <v>130</v>
      </c>
      <c r="K548" t="s">
        <v>131</v>
      </c>
      <c r="L548" t="s">
        <v>1782</v>
      </c>
      <c r="M548" t="s">
        <v>1783</v>
      </c>
      <c r="N548">
        <v>3.5702777769999998</v>
      </c>
      <c r="O548">
        <v>0</v>
      </c>
      <c r="P548">
        <v>63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224.92750000000001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1710468</v>
      </c>
      <c r="B549">
        <v>1</v>
      </c>
      <c r="C549" t="s">
        <v>76</v>
      </c>
      <c r="D549" t="s">
        <v>92</v>
      </c>
      <c r="E549" t="s">
        <v>139</v>
      </c>
      <c r="F549" t="s">
        <v>1784</v>
      </c>
      <c r="G549" t="s">
        <v>269</v>
      </c>
      <c r="H549" t="s">
        <v>46</v>
      </c>
      <c r="I549" t="s">
        <v>129</v>
      </c>
      <c r="J549" t="s">
        <v>130</v>
      </c>
      <c r="K549" t="s">
        <v>131</v>
      </c>
      <c r="L549" t="s">
        <v>1785</v>
      </c>
      <c r="M549" t="s">
        <v>1786</v>
      </c>
      <c r="N549">
        <v>2.9966666659999999</v>
      </c>
      <c r="O549">
        <v>0</v>
      </c>
      <c r="P549">
        <v>0</v>
      </c>
      <c r="Q549">
        <v>0</v>
      </c>
      <c r="R549">
        <v>53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158.82333299999999</v>
      </c>
      <c r="Y549">
        <v>0</v>
      </c>
      <c r="Z549">
        <v>0</v>
      </c>
    </row>
    <row r="550" spans="1:26" x14ac:dyDescent="0.25">
      <c r="A550">
        <v>1710467</v>
      </c>
      <c r="B550">
        <v>1</v>
      </c>
      <c r="C550" t="s">
        <v>76</v>
      </c>
      <c r="D550" t="s">
        <v>103</v>
      </c>
      <c r="E550" t="s">
        <v>134</v>
      </c>
      <c r="F550" t="s">
        <v>1787</v>
      </c>
      <c r="G550" t="s">
        <v>136</v>
      </c>
      <c r="H550" t="s">
        <v>46</v>
      </c>
      <c r="I550" t="s">
        <v>129</v>
      </c>
      <c r="J550" t="s">
        <v>130</v>
      </c>
      <c r="K550" t="s">
        <v>131</v>
      </c>
      <c r="L550" t="s">
        <v>1788</v>
      </c>
      <c r="M550" t="s">
        <v>1789</v>
      </c>
      <c r="N550">
        <v>7.0927777770000002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7.092778</v>
      </c>
      <c r="Y550">
        <v>0</v>
      </c>
      <c r="Z550">
        <v>0</v>
      </c>
    </row>
    <row r="551" spans="1:26" x14ac:dyDescent="0.25">
      <c r="A551">
        <v>1710469</v>
      </c>
      <c r="B551">
        <v>1</v>
      </c>
      <c r="C551" t="s">
        <v>77</v>
      </c>
      <c r="D551" t="s">
        <v>117</v>
      </c>
      <c r="E551" t="s">
        <v>212</v>
      </c>
      <c r="F551" t="s">
        <v>1790</v>
      </c>
      <c r="G551" t="s">
        <v>176</v>
      </c>
      <c r="H551" t="s">
        <v>47</v>
      </c>
      <c r="I551" t="s">
        <v>129</v>
      </c>
      <c r="J551" t="s">
        <v>130</v>
      </c>
      <c r="K551" t="s">
        <v>131</v>
      </c>
      <c r="L551" t="s">
        <v>1791</v>
      </c>
      <c r="M551" t="s">
        <v>1792</v>
      </c>
      <c r="N551">
        <v>2.630833333</v>
      </c>
      <c r="O551">
        <v>0</v>
      </c>
      <c r="P551">
        <v>0</v>
      </c>
      <c r="Q551">
        <v>2</v>
      </c>
      <c r="R551">
        <v>24</v>
      </c>
      <c r="S551">
        <v>23</v>
      </c>
      <c r="T551">
        <v>748</v>
      </c>
      <c r="U551">
        <v>0</v>
      </c>
      <c r="V551">
        <v>0</v>
      </c>
      <c r="W551">
        <v>5.2616670000000001</v>
      </c>
      <c r="X551">
        <v>63.14</v>
      </c>
      <c r="Y551">
        <v>60.509166999999998</v>
      </c>
      <c r="Z551">
        <v>1967.863333</v>
      </c>
    </row>
    <row r="552" spans="1:26" x14ac:dyDescent="0.25">
      <c r="A552">
        <v>1710473</v>
      </c>
      <c r="B552">
        <v>1</v>
      </c>
      <c r="C552" t="s">
        <v>76</v>
      </c>
      <c r="D552" t="s">
        <v>94</v>
      </c>
      <c r="E552" t="s">
        <v>126</v>
      </c>
      <c r="F552" t="s">
        <v>1793</v>
      </c>
      <c r="G552" t="s">
        <v>431</v>
      </c>
      <c r="H552" t="s">
        <v>47</v>
      </c>
      <c r="I552" t="s">
        <v>129</v>
      </c>
      <c r="J552" t="s">
        <v>130</v>
      </c>
      <c r="K552" t="s">
        <v>131</v>
      </c>
      <c r="L552" t="s">
        <v>1794</v>
      </c>
      <c r="M552" t="s">
        <v>1795</v>
      </c>
      <c r="N552">
        <v>1.7538888880000001</v>
      </c>
      <c r="O552">
        <v>1</v>
      </c>
      <c r="P552">
        <v>36</v>
      </c>
      <c r="Q552">
        <v>0</v>
      </c>
      <c r="R552">
        <v>0</v>
      </c>
      <c r="S552">
        <v>0</v>
      </c>
      <c r="T552">
        <v>0</v>
      </c>
      <c r="U552">
        <v>1.753889</v>
      </c>
      <c r="V552">
        <v>63.14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1710474</v>
      </c>
      <c r="B553">
        <v>1</v>
      </c>
      <c r="C553" t="s">
        <v>76</v>
      </c>
      <c r="D553" t="s">
        <v>103</v>
      </c>
      <c r="E553" t="s">
        <v>139</v>
      </c>
      <c r="F553" t="s">
        <v>1664</v>
      </c>
      <c r="G553" t="s">
        <v>141</v>
      </c>
      <c r="H553" t="s">
        <v>46</v>
      </c>
      <c r="I553" t="s">
        <v>129</v>
      </c>
      <c r="J553" t="s">
        <v>130</v>
      </c>
      <c r="K553" t="s">
        <v>131</v>
      </c>
      <c r="L553" t="s">
        <v>1796</v>
      </c>
      <c r="M553" t="s">
        <v>1797</v>
      </c>
      <c r="N553">
        <v>1.608333333</v>
      </c>
      <c r="O553">
        <v>0</v>
      </c>
      <c r="P553">
        <v>0</v>
      </c>
      <c r="Q553">
        <v>0</v>
      </c>
      <c r="R553">
        <v>40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64.333332999999996</v>
      </c>
      <c r="Y553">
        <v>0</v>
      </c>
      <c r="Z553">
        <v>0</v>
      </c>
    </row>
    <row r="554" spans="1:26" x14ac:dyDescent="0.25">
      <c r="A554">
        <v>1710475</v>
      </c>
      <c r="B554">
        <v>1</v>
      </c>
      <c r="C554" t="s">
        <v>76</v>
      </c>
      <c r="D554" t="s">
        <v>80</v>
      </c>
      <c r="E554" t="s">
        <v>134</v>
      </c>
      <c r="F554" t="s">
        <v>1798</v>
      </c>
      <c r="G554" t="s">
        <v>136</v>
      </c>
      <c r="H554" t="s">
        <v>46</v>
      </c>
      <c r="I554" t="s">
        <v>129</v>
      </c>
      <c r="J554" t="s">
        <v>130</v>
      </c>
      <c r="K554" t="s">
        <v>131</v>
      </c>
      <c r="L554" t="s">
        <v>1799</v>
      </c>
      <c r="M554" t="s">
        <v>1800</v>
      </c>
      <c r="N554">
        <v>1.596944444</v>
      </c>
      <c r="O554">
        <v>0</v>
      </c>
      <c r="P554">
        <v>2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3.193889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1710476</v>
      </c>
      <c r="B555">
        <v>1</v>
      </c>
      <c r="C555" t="s">
        <v>76</v>
      </c>
      <c r="D555" t="s">
        <v>80</v>
      </c>
      <c r="E555" t="s">
        <v>134</v>
      </c>
      <c r="F555" t="s">
        <v>1631</v>
      </c>
      <c r="G555" t="s">
        <v>155</v>
      </c>
      <c r="H555" t="s">
        <v>46</v>
      </c>
      <c r="I555" t="s">
        <v>129</v>
      </c>
      <c r="J555" t="s">
        <v>130</v>
      </c>
      <c r="K555" t="s">
        <v>131</v>
      </c>
      <c r="L555" t="s">
        <v>1801</v>
      </c>
      <c r="M555" t="s">
        <v>1802</v>
      </c>
      <c r="N555">
        <v>0.65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0.65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1710483</v>
      </c>
      <c r="B556">
        <v>1</v>
      </c>
      <c r="C556" t="s">
        <v>77</v>
      </c>
      <c r="D556" t="s">
        <v>109</v>
      </c>
      <c r="E556" t="s">
        <v>148</v>
      </c>
      <c r="F556" t="s">
        <v>925</v>
      </c>
      <c r="G556" t="s">
        <v>1803</v>
      </c>
      <c r="H556" t="s">
        <v>160</v>
      </c>
      <c r="I556" t="s">
        <v>129</v>
      </c>
      <c r="J556" t="s">
        <v>130</v>
      </c>
      <c r="K556" t="s">
        <v>161</v>
      </c>
      <c r="L556" t="s">
        <v>1804</v>
      </c>
      <c r="M556" t="s">
        <v>1805</v>
      </c>
      <c r="N556">
        <v>0.51968499999999995</v>
      </c>
      <c r="O556">
        <v>795</v>
      </c>
      <c r="P556">
        <v>23144</v>
      </c>
      <c r="Q556">
        <v>237</v>
      </c>
      <c r="R556">
        <v>8651</v>
      </c>
      <c r="S556">
        <v>535</v>
      </c>
      <c r="T556">
        <v>6890</v>
      </c>
      <c r="U556">
        <v>413.14957500000003</v>
      </c>
      <c r="V556">
        <v>12027.58964</v>
      </c>
      <c r="W556">
        <v>123.165345</v>
      </c>
      <c r="X556">
        <v>4495.7949349999999</v>
      </c>
      <c r="Y556">
        <v>278.031475</v>
      </c>
      <c r="Z556">
        <v>3580.6296499999999</v>
      </c>
    </row>
    <row r="557" spans="1:26" x14ac:dyDescent="0.25">
      <c r="A557">
        <v>1710485</v>
      </c>
      <c r="B557">
        <v>1</v>
      </c>
      <c r="C557" t="s">
        <v>76</v>
      </c>
      <c r="D557" t="s">
        <v>104</v>
      </c>
      <c r="E557" t="s">
        <v>139</v>
      </c>
      <c r="F557" t="s">
        <v>1806</v>
      </c>
      <c r="G557" t="s">
        <v>141</v>
      </c>
      <c r="H557" t="s">
        <v>46</v>
      </c>
      <c r="I557" t="s">
        <v>129</v>
      </c>
      <c r="J557" t="s">
        <v>130</v>
      </c>
      <c r="K557" t="s">
        <v>131</v>
      </c>
      <c r="L557" t="s">
        <v>1807</v>
      </c>
      <c r="M557" t="s">
        <v>1808</v>
      </c>
      <c r="N557">
        <v>0.59361111099999997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74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43.927222</v>
      </c>
    </row>
    <row r="558" spans="1:26" x14ac:dyDescent="0.25">
      <c r="A558">
        <v>1710489</v>
      </c>
      <c r="B558">
        <v>1</v>
      </c>
      <c r="C558" t="s">
        <v>77</v>
      </c>
      <c r="D558" t="s">
        <v>123</v>
      </c>
      <c r="E558" t="s">
        <v>126</v>
      </c>
      <c r="F558" t="s">
        <v>1809</v>
      </c>
      <c r="G558" t="s">
        <v>145</v>
      </c>
      <c r="H558" t="s">
        <v>47</v>
      </c>
      <c r="I558" t="s">
        <v>129</v>
      </c>
      <c r="J558" t="s">
        <v>130</v>
      </c>
      <c r="K558" t="s">
        <v>131</v>
      </c>
      <c r="L558" t="s">
        <v>1810</v>
      </c>
      <c r="M558" t="s">
        <v>1811</v>
      </c>
      <c r="N558">
        <v>4.7613888879999999</v>
      </c>
      <c r="O558">
        <v>3</v>
      </c>
      <c r="P558">
        <v>19</v>
      </c>
      <c r="Q558">
        <v>0</v>
      </c>
      <c r="R558">
        <v>0</v>
      </c>
      <c r="S558">
        <v>0</v>
      </c>
      <c r="T558">
        <v>0</v>
      </c>
      <c r="U558">
        <v>14.284167</v>
      </c>
      <c r="V558">
        <v>90.466389000000007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1710490</v>
      </c>
      <c r="B559">
        <v>1</v>
      </c>
      <c r="C559" t="s">
        <v>76</v>
      </c>
      <c r="D559" t="s">
        <v>78</v>
      </c>
      <c r="E559" t="s">
        <v>139</v>
      </c>
      <c r="F559" t="s">
        <v>1812</v>
      </c>
      <c r="G559" t="s">
        <v>186</v>
      </c>
      <c r="H559" t="s">
        <v>46</v>
      </c>
      <c r="I559" t="s">
        <v>129</v>
      </c>
      <c r="J559" t="s">
        <v>130</v>
      </c>
      <c r="K559" t="s">
        <v>131</v>
      </c>
      <c r="L559" t="s">
        <v>1813</v>
      </c>
      <c r="M559" t="s">
        <v>1814</v>
      </c>
      <c r="N559">
        <v>1.6669444440000001</v>
      </c>
      <c r="O559">
        <v>0</v>
      </c>
      <c r="P559">
        <v>49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81.680278000000001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1710488</v>
      </c>
      <c r="B560">
        <v>1</v>
      </c>
      <c r="C560" t="s">
        <v>76</v>
      </c>
      <c r="D560" t="s">
        <v>78</v>
      </c>
      <c r="E560" t="s">
        <v>164</v>
      </c>
      <c r="F560" t="s">
        <v>1815</v>
      </c>
      <c r="G560" t="s">
        <v>618</v>
      </c>
      <c r="H560" t="s">
        <v>46</v>
      </c>
      <c r="I560" t="s">
        <v>129</v>
      </c>
      <c r="J560" t="s">
        <v>17</v>
      </c>
      <c r="K560" t="s">
        <v>131</v>
      </c>
      <c r="L560" t="s">
        <v>1816</v>
      </c>
      <c r="M560" t="s">
        <v>1817</v>
      </c>
      <c r="N560">
        <v>6.6241666659999998</v>
      </c>
      <c r="O560">
        <v>1</v>
      </c>
      <c r="P560">
        <v>240</v>
      </c>
      <c r="Q560">
        <v>0</v>
      </c>
      <c r="R560">
        <v>0</v>
      </c>
      <c r="S560">
        <v>0</v>
      </c>
      <c r="T560">
        <v>0</v>
      </c>
      <c r="U560">
        <v>6.6241669999999999</v>
      </c>
      <c r="V560">
        <v>1589.8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1710487</v>
      </c>
      <c r="B561">
        <v>1</v>
      </c>
      <c r="C561" t="s">
        <v>76</v>
      </c>
      <c r="D561" t="s">
        <v>103</v>
      </c>
      <c r="E561" t="s">
        <v>139</v>
      </c>
      <c r="F561" t="s">
        <v>1818</v>
      </c>
      <c r="G561" t="s">
        <v>193</v>
      </c>
      <c r="H561" t="s">
        <v>46</v>
      </c>
      <c r="I561" t="s">
        <v>129</v>
      </c>
      <c r="J561" t="s">
        <v>130</v>
      </c>
      <c r="K561" t="s">
        <v>131</v>
      </c>
      <c r="L561" t="s">
        <v>1819</v>
      </c>
      <c r="M561" t="s">
        <v>1820</v>
      </c>
      <c r="N561">
        <v>1.673611111</v>
      </c>
      <c r="O561">
        <v>0</v>
      </c>
      <c r="P561">
        <v>0</v>
      </c>
      <c r="Q561">
        <v>0</v>
      </c>
      <c r="R561">
        <v>79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132.21527800000001</v>
      </c>
      <c r="Y561">
        <v>0</v>
      </c>
      <c r="Z561">
        <v>0</v>
      </c>
    </row>
    <row r="562" spans="1:26" x14ac:dyDescent="0.25">
      <c r="A562">
        <v>1710491</v>
      </c>
      <c r="B562">
        <v>1</v>
      </c>
      <c r="C562" t="s">
        <v>77</v>
      </c>
      <c r="D562" t="s">
        <v>119</v>
      </c>
      <c r="E562" t="s">
        <v>126</v>
      </c>
      <c r="F562" t="s">
        <v>1821</v>
      </c>
      <c r="G562" t="s">
        <v>176</v>
      </c>
      <c r="H562" t="s">
        <v>47</v>
      </c>
      <c r="I562" t="s">
        <v>151</v>
      </c>
      <c r="J562" t="s">
        <v>130</v>
      </c>
      <c r="K562" t="s">
        <v>131</v>
      </c>
      <c r="L562" t="s">
        <v>1822</v>
      </c>
      <c r="M562" t="s">
        <v>1823</v>
      </c>
      <c r="N562">
        <v>2.5000000000000001E-2</v>
      </c>
      <c r="O562">
        <v>23</v>
      </c>
      <c r="P562">
        <v>5154</v>
      </c>
      <c r="Q562">
        <v>0</v>
      </c>
      <c r="R562">
        <v>0</v>
      </c>
      <c r="S562">
        <v>0</v>
      </c>
      <c r="T562">
        <v>0</v>
      </c>
      <c r="U562">
        <v>0.57499999999999996</v>
      </c>
      <c r="V562">
        <v>128.85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1710496</v>
      </c>
      <c r="B563">
        <v>1</v>
      </c>
      <c r="C563" t="s">
        <v>76</v>
      </c>
      <c r="D563" t="s">
        <v>93</v>
      </c>
      <c r="E563" t="s">
        <v>126</v>
      </c>
      <c r="F563" t="s">
        <v>1824</v>
      </c>
      <c r="G563" t="s">
        <v>145</v>
      </c>
      <c r="H563" t="s">
        <v>47</v>
      </c>
      <c r="I563" t="s">
        <v>129</v>
      </c>
      <c r="J563" t="s">
        <v>130</v>
      </c>
      <c r="K563" t="s">
        <v>131</v>
      </c>
      <c r="L563" t="s">
        <v>1825</v>
      </c>
      <c r="M563" t="s">
        <v>1826</v>
      </c>
      <c r="N563">
        <v>2.4597222219999999</v>
      </c>
      <c r="O563">
        <v>0</v>
      </c>
      <c r="P563">
        <v>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14.758333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1710497</v>
      </c>
      <c r="B564">
        <v>1</v>
      </c>
      <c r="C564" t="s">
        <v>77</v>
      </c>
      <c r="D564" t="s">
        <v>109</v>
      </c>
      <c r="E564" t="s">
        <v>126</v>
      </c>
      <c r="F564" t="s">
        <v>1827</v>
      </c>
      <c r="G564" t="s">
        <v>431</v>
      </c>
      <c r="H564" t="s">
        <v>47</v>
      </c>
      <c r="I564" t="s">
        <v>129</v>
      </c>
      <c r="J564" t="s">
        <v>130</v>
      </c>
      <c r="K564" t="s">
        <v>131</v>
      </c>
      <c r="L564" t="s">
        <v>1828</v>
      </c>
      <c r="M564" t="s">
        <v>1829</v>
      </c>
      <c r="N564">
        <v>3.2394444440000001</v>
      </c>
      <c r="O564">
        <v>0</v>
      </c>
      <c r="P564">
        <v>0</v>
      </c>
      <c r="Q564">
        <v>0</v>
      </c>
      <c r="R564">
        <v>0</v>
      </c>
      <c r="S564">
        <v>10</v>
      </c>
      <c r="T564">
        <v>32</v>
      </c>
      <c r="U564">
        <v>0</v>
      </c>
      <c r="V564">
        <v>0</v>
      </c>
      <c r="W564">
        <v>0</v>
      </c>
      <c r="X564">
        <v>0</v>
      </c>
      <c r="Y564">
        <v>32.394444</v>
      </c>
      <c r="Z564">
        <v>103.662222</v>
      </c>
    </row>
    <row r="565" spans="1:26" x14ac:dyDescent="0.25">
      <c r="A565">
        <v>1710502</v>
      </c>
      <c r="B565">
        <v>1</v>
      </c>
      <c r="C565" t="s">
        <v>77</v>
      </c>
      <c r="D565" t="s">
        <v>119</v>
      </c>
      <c r="E565" t="s">
        <v>134</v>
      </c>
      <c r="F565" t="s">
        <v>1830</v>
      </c>
      <c r="G565" t="s">
        <v>155</v>
      </c>
      <c r="H565" t="s">
        <v>46</v>
      </c>
      <c r="I565" t="s">
        <v>129</v>
      </c>
      <c r="J565" t="s">
        <v>130</v>
      </c>
      <c r="K565" t="s">
        <v>131</v>
      </c>
      <c r="L565" t="s">
        <v>1831</v>
      </c>
      <c r="M565" t="s">
        <v>1832</v>
      </c>
      <c r="N565">
        <v>2.4224999999999999</v>
      </c>
      <c r="O565">
        <v>0</v>
      </c>
      <c r="P565">
        <v>1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2.4224999999999999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1710500</v>
      </c>
      <c r="B566">
        <v>1</v>
      </c>
      <c r="C566" t="s">
        <v>76</v>
      </c>
      <c r="D566" t="s">
        <v>99</v>
      </c>
      <c r="E566" t="s">
        <v>212</v>
      </c>
      <c r="F566" t="s">
        <v>1833</v>
      </c>
      <c r="G566" t="s">
        <v>176</v>
      </c>
      <c r="H566" t="s">
        <v>47</v>
      </c>
      <c r="I566" t="s">
        <v>129</v>
      </c>
      <c r="J566" t="s">
        <v>130</v>
      </c>
      <c r="K566" t="s">
        <v>131</v>
      </c>
      <c r="L566" t="s">
        <v>1834</v>
      </c>
      <c r="M566" t="s">
        <v>1835</v>
      </c>
      <c r="N566">
        <v>0.20583333300000001</v>
      </c>
      <c r="O566">
        <v>65</v>
      </c>
      <c r="P566">
        <v>2214</v>
      </c>
      <c r="Q566">
        <v>0</v>
      </c>
      <c r="R566">
        <v>0</v>
      </c>
      <c r="S566">
        <v>0</v>
      </c>
      <c r="T566">
        <v>0</v>
      </c>
      <c r="U566">
        <v>13.379167000000001</v>
      </c>
      <c r="V566">
        <v>455.71499899999998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1710501</v>
      </c>
      <c r="B567">
        <v>1</v>
      </c>
      <c r="C567" t="s">
        <v>77</v>
      </c>
      <c r="D567" t="s">
        <v>109</v>
      </c>
      <c r="E567" t="s">
        <v>126</v>
      </c>
      <c r="F567" t="s">
        <v>1836</v>
      </c>
      <c r="G567" t="s">
        <v>176</v>
      </c>
      <c r="H567" t="s">
        <v>47</v>
      </c>
      <c r="I567" t="s">
        <v>129</v>
      </c>
      <c r="J567" t="s">
        <v>130</v>
      </c>
      <c r="K567" t="s">
        <v>131</v>
      </c>
      <c r="L567" t="s">
        <v>1837</v>
      </c>
      <c r="M567" t="s">
        <v>1838</v>
      </c>
      <c r="N567">
        <v>0.59861111099999997</v>
      </c>
      <c r="O567">
        <v>9</v>
      </c>
      <c r="P567">
        <v>1445</v>
      </c>
      <c r="Q567">
        <v>0</v>
      </c>
      <c r="R567">
        <v>0</v>
      </c>
      <c r="S567">
        <v>0</v>
      </c>
      <c r="T567">
        <v>0</v>
      </c>
      <c r="U567">
        <v>5.3875000000000002</v>
      </c>
      <c r="V567">
        <v>864.99305500000003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1710505</v>
      </c>
      <c r="B568">
        <v>1</v>
      </c>
      <c r="C568" t="s">
        <v>76</v>
      </c>
      <c r="D568" t="s">
        <v>89</v>
      </c>
      <c r="E568" t="s">
        <v>164</v>
      </c>
      <c r="F568" t="s">
        <v>1430</v>
      </c>
      <c r="G568" t="s">
        <v>1839</v>
      </c>
      <c r="H568" t="s">
        <v>46</v>
      </c>
      <c r="I568" t="s">
        <v>129</v>
      </c>
      <c r="J568" t="s">
        <v>130</v>
      </c>
      <c r="K568" t="s">
        <v>131</v>
      </c>
      <c r="L568" t="s">
        <v>1840</v>
      </c>
      <c r="M568" t="s">
        <v>1841</v>
      </c>
      <c r="N568">
        <v>2.4811111110000001</v>
      </c>
      <c r="O568">
        <v>0</v>
      </c>
      <c r="P568">
        <v>4</v>
      </c>
      <c r="Q568">
        <v>0</v>
      </c>
      <c r="R568">
        <v>0</v>
      </c>
      <c r="S568">
        <v>2</v>
      </c>
      <c r="T568">
        <v>16</v>
      </c>
      <c r="U568">
        <v>0</v>
      </c>
      <c r="V568">
        <v>9.9244439999999994</v>
      </c>
      <c r="W568">
        <v>0</v>
      </c>
      <c r="X568">
        <v>0</v>
      </c>
      <c r="Y568">
        <v>4.9622219999999997</v>
      </c>
      <c r="Z568">
        <v>39.697778</v>
      </c>
    </row>
    <row r="569" spans="1:26" x14ac:dyDescent="0.25">
      <c r="A569">
        <v>1710507</v>
      </c>
      <c r="B569">
        <v>1</v>
      </c>
      <c r="C569" t="s">
        <v>76</v>
      </c>
      <c r="D569" t="s">
        <v>84</v>
      </c>
      <c r="E569" t="s">
        <v>134</v>
      </c>
      <c r="F569" t="s">
        <v>1842</v>
      </c>
      <c r="G569" t="s">
        <v>462</v>
      </c>
      <c r="H569" t="s">
        <v>46</v>
      </c>
      <c r="I569" t="s">
        <v>129</v>
      </c>
      <c r="J569" t="s">
        <v>17</v>
      </c>
      <c r="K569" t="s">
        <v>131</v>
      </c>
      <c r="L569" t="s">
        <v>1843</v>
      </c>
      <c r="M569" t="s">
        <v>1844</v>
      </c>
      <c r="N569">
        <v>0.521666666</v>
      </c>
      <c r="O569">
        <v>0</v>
      </c>
      <c r="P569">
        <v>10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5.2166670000000002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1710508</v>
      </c>
      <c r="B570">
        <v>1</v>
      </c>
      <c r="C570" t="s">
        <v>76</v>
      </c>
      <c r="D570" t="s">
        <v>84</v>
      </c>
      <c r="E570" t="s">
        <v>134</v>
      </c>
      <c r="F570" t="s">
        <v>1842</v>
      </c>
      <c r="G570" t="s">
        <v>462</v>
      </c>
      <c r="H570" t="s">
        <v>46</v>
      </c>
      <c r="I570" t="s">
        <v>129</v>
      </c>
      <c r="J570" t="s">
        <v>17</v>
      </c>
      <c r="K570" t="s">
        <v>131</v>
      </c>
      <c r="L570" t="s">
        <v>1845</v>
      </c>
      <c r="M570" t="s">
        <v>1846</v>
      </c>
      <c r="N570">
        <v>0.66666666600000002</v>
      </c>
      <c r="O570">
        <v>0</v>
      </c>
      <c r="P570">
        <v>10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6.6666670000000003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1710509</v>
      </c>
      <c r="B571">
        <v>1</v>
      </c>
      <c r="C571" t="s">
        <v>76</v>
      </c>
      <c r="D571" t="s">
        <v>84</v>
      </c>
      <c r="E571" t="s">
        <v>134</v>
      </c>
      <c r="F571" t="s">
        <v>1847</v>
      </c>
      <c r="G571" t="s">
        <v>462</v>
      </c>
      <c r="H571" t="s">
        <v>46</v>
      </c>
      <c r="I571" t="s">
        <v>129</v>
      </c>
      <c r="J571" t="s">
        <v>17</v>
      </c>
      <c r="K571" t="s">
        <v>131</v>
      </c>
      <c r="L571" t="s">
        <v>1848</v>
      </c>
      <c r="M571" t="s">
        <v>1849</v>
      </c>
      <c r="N571">
        <v>0.55111111099999999</v>
      </c>
      <c r="O571">
        <v>0</v>
      </c>
      <c r="P571">
        <v>10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5.5111109999999996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1710510</v>
      </c>
      <c r="B572">
        <v>1</v>
      </c>
      <c r="C572" t="s">
        <v>76</v>
      </c>
      <c r="D572" t="s">
        <v>84</v>
      </c>
      <c r="E572" t="s">
        <v>134</v>
      </c>
      <c r="F572" t="s">
        <v>1847</v>
      </c>
      <c r="G572" t="s">
        <v>462</v>
      </c>
      <c r="H572" t="s">
        <v>46</v>
      </c>
      <c r="I572" t="s">
        <v>129</v>
      </c>
      <c r="J572" t="s">
        <v>17</v>
      </c>
      <c r="K572" t="s">
        <v>131</v>
      </c>
      <c r="L572" t="s">
        <v>1848</v>
      </c>
      <c r="M572" t="s">
        <v>1850</v>
      </c>
      <c r="N572">
        <v>0.508611111</v>
      </c>
      <c r="O572">
        <v>0</v>
      </c>
      <c r="P572">
        <v>10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5.0861109999999998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1710515</v>
      </c>
      <c r="B573">
        <v>1</v>
      </c>
      <c r="C573" t="s">
        <v>76</v>
      </c>
      <c r="D573" t="s">
        <v>92</v>
      </c>
      <c r="E573" t="s">
        <v>158</v>
      </c>
      <c r="F573" t="s">
        <v>1851</v>
      </c>
      <c r="G573" t="s">
        <v>361</v>
      </c>
      <c r="H573" t="s">
        <v>47</v>
      </c>
      <c r="I573" t="s">
        <v>129</v>
      </c>
      <c r="J573" t="s">
        <v>130</v>
      </c>
      <c r="K573" t="s">
        <v>131</v>
      </c>
      <c r="L573" t="s">
        <v>1852</v>
      </c>
      <c r="M573" t="s">
        <v>1853</v>
      </c>
      <c r="N573">
        <v>2.8686111109999999</v>
      </c>
      <c r="O573">
        <v>0</v>
      </c>
      <c r="P573">
        <v>0</v>
      </c>
      <c r="Q573">
        <v>7</v>
      </c>
      <c r="R573">
        <v>9</v>
      </c>
      <c r="S573">
        <v>7</v>
      </c>
      <c r="T573">
        <v>19</v>
      </c>
      <c r="U573">
        <v>0</v>
      </c>
      <c r="V573">
        <v>0</v>
      </c>
      <c r="W573">
        <v>20.080278</v>
      </c>
      <c r="X573">
        <v>25.817499999999999</v>
      </c>
      <c r="Y573">
        <v>20.080278</v>
      </c>
      <c r="Z573">
        <v>54.503610999999999</v>
      </c>
    </row>
    <row r="574" spans="1:26" x14ac:dyDescent="0.25">
      <c r="A574">
        <v>1710513</v>
      </c>
      <c r="B574">
        <v>1</v>
      </c>
      <c r="C574" t="s">
        <v>76</v>
      </c>
      <c r="D574" t="s">
        <v>101</v>
      </c>
      <c r="E574" t="s">
        <v>158</v>
      </c>
      <c r="F574" t="s">
        <v>1854</v>
      </c>
      <c r="G574" t="s">
        <v>176</v>
      </c>
      <c r="H574" t="s">
        <v>47</v>
      </c>
      <c r="I574" t="s">
        <v>129</v>
      </c>
      <c r="J574" t="s">
        <v>130</v>
      </c>
      <c r="K574" t="s">
        <v>131</v>
      </c>
      <c r="L574" t="s">
        <v>1855</v>
      </c>
      <c r="M574" t="s">
        <v>1856</v>
      </c>
      <c r="N574">
        <v>0.65222222200000002</v>
      </c>
      <c r="O574">
        <v>21</v>
      </c>
      <c r="P574">
        <v>551</v>
      </c>
      <c r="Q574">
        <v>0</v>
      </c>
      <c r="R574">
        <v>0</v>
      </c>
      <c r="S574">
        <v>0</v>
      </c>
      <c r="T574">
        <v>0</v>
      </c>
      <c r="U574">
        <v>13.696667</v>
      </c>
      <c r="V574">
        <v>359.37444399999998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1710512</v>
      </c>
      <c r="B575">
        <v>1</v>
      </c>
      <c r="C575" t="s">
        <v>76</v>
      </c>
      <c r="D575" t="s">
        <v>106</v>
      </c>
      <c r="E575" t="s">
        <v>134</v>
      </c>
      <c r="F575" t="s">
        <v>1857</v>
      </c>
      <c r="G575" t="s">
        <v>462</v>
      </c>
      <c r="H575" t="s">
        <v>46</v>
      </c>
      <c r="I575" t="s">
        <v>129</v>
      </c>
      <c r="J575" t="s">
        <v>17</v>
      </c>
      <c r="K575" t="s">
        <v>131</v>
      </c>
      <c r="L575" t="s">
        <v>1858</v>
      </c>
      <c r="M575" t="s">
        <v>1859</v>
      </c>
      <c r="N575">
        <v>0.156388888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0.156389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1710526</v>
      </c>
      <c r="B576">
        <v>1</v>
      </c>
      <c r="C576" t="s">
        <v>76</v>
      </c>
      <c r="D576" t="s">
        <v>93</v>
      </c>
      <c r="E576" t="s">
        <v>139</v>
      </c>
      <c r="F576" t="s">
        <v>1860</v>
      </c>
      <c r="G576" t="s">
        <v>141</v>
      </c>
      <c r="H576" t="s">
        <v>46</v>
      </c>
      <c r="I576" t="s">
        <v>129</v>
      </c>
      <c r="J576" t="s">
        <v>130</v>
      </c>
      <c r="K576" t="s">
        <v>131</v>
      </c>
      <c r="L576" t="s">
        <v>1861</v>
      </c>
      <c r="M576" t="s">
        <v>1862</v>
      </c>
      <c r="N576">
        <v>0.81055555499999998</v>
      </c>
      <c r="O576">
        <v>0</v>
      </c>
      <c r="P576">
        <v>9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7.2949999999999999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1710530</v>
      </c>
      <c r="B577">
        <v>1</v>
      </c>
      <c r="C577" t="s">
        <v>76</v>
      </c>
      <c r="D577" t="s">
        <v>88</v>
      </c>
      <c r="E577" t="s">
        <v>191</v>
      </c>
      <c r="F577" t="s">
        <v>1863</v>
      </c>
      <c r="G577" t="s">
        <v>193</v>
      </c>
      <c r="H577" t="s">
        <v>46</v>
      </c>
      <c r="I577" t="s">
        <v>129</v>
      </c>
      <c r="J577" t="s">
        <v>130</v>
      </c>
      <c r="K577" t="s">
        <v>131</v>
      </c>
      <c r="L577" t="s">
        <v>1864</v>
      </c>
      <c r="M577" t="s">
        <v>1865</v>
      </c>
      <c r="N577">
        <v>2.7949999999999999</v>
      </c>
      <c r="O577">
        <v>0</v>
      </c>
      <c r="P577">
        <v>41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114.595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1710528</v>
      </c>
      <c r="B578">
        <v>1</v>
      </c>
      <c r="C578" t="s">
        <v>76</v>
      </c>
      <c r="D578" t="s">
        <v>104</v>
      </c>
      <c r="E578" t="s">
        <v>139</v>
      </c>
      <c r="F578" t="s">
        <v>1866</v>
      </c>
      <c r="G578" t="s">
        <v>197</v>
      </c>
      <c r="H578" t="s">
        <v>46</v>
      </c>
      <c r="I578" t="s">
        <v>129</v>
      </c>
      <c r="J578" t="s">
        <v>130</v>
      </c>
      <c r="K578" t="s">
        <v>131</v>
      </c>
      <c r="L578" t="s">
        <v>1867</v>
      </c>
      <c r="M578" t="s">
        <v>1868</v>
      </c>
      <c r="N578">
        <v>2.2174999999999998</v>
      </c>
      <c r="O578">
        <v>0</v>
      </c>
      <c r="P578">
        <v>0</v>
      </c>
      <c r="Q578">
        <v>0</v>
      </c>
      <c r="R578">
        <v>21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46.567500000000003</v>
      </c>
      <c r="Y578">
        <v>0</v>
      </c>
      <c r="Z578">
        <v>0</v>
      </c>
    </row>
    <row r="579" spans="1:26" x14ac:dyDescent="0.25">
      <c r="A579">
        <v>1710538</v>
      </c>
      <c r="B579">
        <v>1</v>
      </c>
      <c r="C579" t="s">
        <v>76</v>
      </c>
      <c r="D579" t="s">
        <v>92</v>
      </c>
      <c r="E579" t="s">
        <v>134</v>
      </c>
      <c r="F579" t="s">
        <v>1869</v>
      </c>
      <c r="G579" t="s">
        <v>155</v>
      </c>
      <c r="H579" t="s">
        <v>46</v>
      </c>
      <c r="I579" t="s">
        <v>129</v>
      </c>
      <c r="J579" t="s">
        <v>130</v>
      </c>
      <c r="K579" t="s">
        <v>131</v>
      </c>
      <c r="L579" t="s">
        <v>1870</v>
      </c>
      <c r="M579" t="s">
        <v>1871</v>
      </c>
      <c r="N579">
        <v>5.4161111110000002</v>
      </c>
      <c r="O579">
        <v>0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5.4161109999999999</v>
      </c>
      <c r="Y579">
        <v>0</v>
      </c>
      <c r="Z579">
        <v>0</v>
      </c>
    </row>
    <row r="580" spans="1:26" x14ac:dyDescent="0.25">
      <c r="A580">
        <v>1710532</v>
      </c>
      <c r="B580">
        <v>1</v>
      </c>
      <c r="C580" t="s">
        <v>76</v>
      </c>
      <c r="D580" t="s">
        <v>83</v>
      </c>
      <c r="E580" t="s">
        <v>164</v>
      </c>
      <c r="F580" t="s">
        <v>1872</v>
      </c>
      <c r="G580" t="s">
        <v>1012</v>
      </c>
      <c r="H580" t="s">
        <v>46</v>
      </c>
      <c r="I580" t="s">
        <v>129</v>
      </c>
      <c r="J580" t="s">
        <v>130</v>
      </c>
      <c r="K580" t="s">
        <v>131</v>
      </c>
      <c r="L580" t="s">
        <v>1873</v>
      </c>
      <c r="M580" t="s">
        <v>1874</v>
      </c>
      <c r="N580">
        <v>1.734722222</v>
      </c>
      <c r="O580">
        <v>0</v>
      </c>
      <c r="P580">
        <v>288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499.6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1710536</v>
      </c>
      <c r="B581">
        <v>1</v>
      </c>
      <c r="C581" t="s">
        <v>77</v>
      </c>
      <c r="D581" t="s">
        <v>118</v>
      </c>
      <c r="E581" t="s">
        <v>158</v>
      </c>
      <c r="F581" t="s">
        <v>1875</v>
      </c>
      <c r="G581" t="s">
        <v>150</v>
      </c>
      <c r="H581" t="s">
        <v>47</v>
      </c>
      <c r="I581" t="s">
        <v>129</v>
      </c>
      <c r="J581" t="s">
        <v>130</v>
      </c>
      <c r="K581" t="s">
        <v>161</v>
      </c>
      <c r="L581" t="s">
        <v>1846</v>
      </c>
      <c r="M581" t="s">
        <v>1876</v>
      </c>
      <c r="N581">
        <v>0.108611111</v>
      </c>
      <c r="O581">
        <v>16</v>
      </c>
      <c r="P581">
        <v>3150</v>
      </c>
      <c r="Q581">
        <v>0</v>
      </c>
      <c r="R581">
        <v>0</v>
      </c>
      <c r="S581">
        <v>0</v>
      </c>
      <c r="T581">
        <v>0</v>
      </c>
      <c r="U581">
        <v>1.737778</v>
      </c>
      <c r="V581">
        <v>342.125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1710544</v>
      </c>
      <c r="B582">
        <v>1</v>
      </c>
      <c r="C582" t="s">
        <v>77</v>
      </c>
      <c r="D582" t="s">
        <v>108</v>
      </c>
      <c r="E582" t="s">
        <v>134</v>
      </c>
      <c r="F582" t="s">
        <v>1877</v>
      </c>
      <c r="G582" t="s">
        <v>209</v>
      </c>
      <c r="H582" t="s">
        <v>46</v>
      </c>
      <c r="I582" t="s">
        <v>129</v>
      </c>
      <c r="J582" t="s">
        <v>130</v>
      </c>
      <c r="K582" t="s">
        <v>131</v>
      </c>
      <c r="L582" t="s">
        <v>1878</v>
      </c>
      <c r="M582" t="s">
        <v>1879</v>
      </c>
      <c r="N582">
        <v>1.3533333329999999</v>
      </c>
      <c r="O582">
        <v>0</v>
      </c>
      <c r="P582">
        <v>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1.3533329999999999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1710537</v>
      </c>
      <c r="B583">
        <v>1</v>
      </c>
      <c r="C583" t="s">
        <v>77</v>
      </c>
      <c r="D583" t="s">
        <v>115</v>
      </c>
      <c r="E583" t="s">
        <v>212</v>
      </c>
      <c r="F583" t="s">
        <v>1880</v>
      </c>
      <c r="G583" t="s">
        <v>281</v>
      </c>
      <c r="H583" t="s">
        <v>47</v>
      </c>
      <c r="I583" t="s">
        <v>129</v>
      </c>
      <c r="J583" t="s">
        <v>130</v>
      </c>
      <c r="K583" t="s">
        <v>161</v>
      </c>
      <c r="L583" t="s">
        <v>1881</v>
      </c>
      <c r="M583" t="s">
        <v>1882</v>
      </c>
      <c r="N583">
        <v>0.43916666599999998</v>
      </c>
      <c r="O583">
        <v>0</v>
      </c>
      <c r="P583">
        <v>0</v>
      </c>
      <c r="Q583">
        <v>48</v>
      </c>
      <c r="R583">
        <v>708</v>
      </c>
      <c r="S583">
        <v>0</v>
      </c>
      <c r="T583">
        <v>0</v>
      </c>
      <c r="U583">
        <v>0</v>
      </c>
      <c r="V583">
        <v>0</v>
      </c>
      <c r="W583">
        <v>21.08</v>
      </c>
      <c r="X583">
        <v>310.93</v>
      </c>
      <c r="Y583">
        <v>0</v>
      </c>
      <c r="Z583">
        <v>0</v>
      </c>
    </row>
    <row r="584" spans="1:26" x14ac:dyDescent="0.25">
      <c r="A584">
        <v>1710570</v>
      </c>
      <c r="B584">
        <v>1</v>
      </c>
      <c r="C584" t="s">
        <v>77</v>
      </c>
      <c r="D584" t="s">
        <v>118</v>
      </c>
      <c r="E584" t="s">
        <v>158</v>
      </c>
      <c r="F584" t="s">
        <v>1883</v>
      </c>
      <c r="G584" t="s">
        <v>281</v>
      </c>
      <c r="H584" t="s">
        <v>47</v>
      </c>
      <c r="I584" t="s">
        <v>129</v>
      </c>
      <c r="J584" t="s">
        <v>130</v>
      </c>
      <c r="K584" t="s">
        <v>161</v>
      </c>
      <c r="L584" t="s">
        <v>1881</v>
      </c>
      <c r="M584" t="s">
        <v>1884</v>
      </c>
      <c r="N584">
        <v>0.47805555500000002</v>
      </c>
      <c r="O584">
        <v>15</v>
      </c>
      <c r="P584">
        <v>4293</v>
      </c>
      <c r="Q584">
        <v>0</v>
      </c>
      <c r="R584">
        <v>0</v>
      </c>
      <c r="S584">
        <v>0</v>
      </c>
      <c r="T584">
        <v>0</v>
      </c>
      <c r="U584">
        <v>7.170833</v>
      </c>
      <c r="V584">
        <v>2052.2924979999998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1710547</v>
      </c>
      <c r="B585">
        <v>1</v>
      </c>
      <c r="C585" t="s">
        <v>77</v>
      </c>
      <c r="D585" t="s">
        <v>114</v>
      </c>
      <c r="E585" t="s">
        <v>134</v>
      </c>
      <c r="F585" t="s">
        <v>1885</v>
      </c>
      <c r="G585" t="s">
        <v>209</v>
      </c>
      <c r="H585" t="s">
        <v>46</v>
      </c>
      <c r="I585" t="s">
        <v>129</v>
      </c>
      <c r="J585" t="s">
        <v>130</v>
      </c>
      <c r="K585" t="s">
        <v>131</v>
      </c>
      <c r="L585" t="s">
        <v>1886</v>
      </c>
      <c r="M585" t="s">
        <v>1887</v>
      </c>
      <c r="N585">
        <v>4.8791666659999997</v>
      </c>
      <c r="O585">
        <v>0</v>
      </c>
      <c r="P585">
        <v>18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87.825000000000003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1710545</v>
      </c>
      <c r="B586">
        <v>1</v>
      </c>
      <c r="C586" t="s">
        <v>77</v>
      </c>
      <c r="D586" t="s">
        <v>116</v>
      </c>
      <c r="E586" t="s">
        <v>212</v>
      </c>
      <c r="F586" t="s">
        <v>1888</v>
      </c>
      <c r="G586" t="s">
        <v>176</v>
      </c>
      <c r="H586" t="s">
        <v>47</v>
      </c>
      <c r="I586" t="s">
        <v>129</v>
      </c>
      <c r="J586" t="s">
        <v>130</v>
      </c>
      <c r="K586" t="s">
        <v>131</v>
      </c>
      <c r="L586" t="s">
        <v>1889</v>
      </c>
      <c r="M586" t="s">
        <v>1890</v>
      </c>
      <c r="N586">
        <v>1.2227777769999999</v>
      </c>
      <c r="O586">
        <v>3</v>
      </c>
      <c r="P586">
        <v>504</v>
      </c>
      <c r="Q586">
        <v>0</v>
      </c>
      <c r="R586">
        <v>0</v>
      </c>
      <c r="S586">
        <v>0</v>
      </c>
      <c r="T586">
        <v>0</v>
      </c>
      <c r="U586">
        <v>3.6683330000000001</v>
      </c>
      <c r="V586">
        <v>616.28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1710540</v>
      </c>
      <c r="B587">
        <v>1</v>
      </c>
      <c r="C587" t="s">
        <v>76</v>
      </c>
      <c r="D587" t="s">
        <v>93</v>
      </c>
      <c r="E587" t="s">
        <v>134</v>
      </c>
      <c r="F587" t="s">
        <v>1891</v>
      </c>
      <c r="G587" t="s">
        <v>136</v>
      </c>
      <c r="H587" t="s">
        <v>46</v>
      </c>
      <c r="I587" t="s">
        <v>129</v>
      </c>
      <c r="J587" t="s">
        <v>130</v>
      </c>
      <c r="K587" t="s">
        <v>131</v>
      </c>
      <c r="L587" t="s">
        <v>1892</v>
      </c>
      <c r="M587" t="s">
        <v>1893</v>
      </c>
      <c r="N587">
        <v>2.8891666659999999</v>
      </c>
      <c r="O587">
        <v>0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2.889167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1710541</v>
      </c>
      <c r="B588">
        <v>1</v>
      </c>
      <c r="C588" t="s">
        <v>77</v>
      </c>
      <c r="D588" t="s">
        <v>123</v>
      </c>
      <c r="E588" t="s">
        <v>164</v>
      </c>
      <c r="F588" t="s">
        <v>1894</v>
      </c>
      <c r="G588" t="s">
        <v>197</v>
      </c>
      <c r="H588" t="s">
        <v>46</v>
      </c>
      <c r="I588" t="s">
        <v>129</v>
      </c>
      <c r="J588" t="s">
        <v>130</v>
      </c>
      <c r="K588" t="s">
        <v>131</v>
      </c>
      <c r="L588" t="s">
        <v>1895</v>
      </c>
      <c r="M588" t="s">
        <v>1896</v>
      </c>
      <c r="N588">
        <v>3.0730555549999998</v>
      </c>
      <c r="O588">
        <v>1</v>
      </c>
      <c r="P588">
        <v>150</v>
      </c>
      <c r="Q588">
        <v>0</v>
      </c>
      <c r="R588">
        <v>0</v>
      </c>
      <c r="S588">
        <v>0</v>
      </c>
      <c r="T588">
        <v>0</v>
      </c>
      <c r="U588">
        <v>3.0730559999999998</v>
      </c>
      <c r="V588">
        <v>460.95833299999998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1710548</v>
      </c>
      <c r="B589">
        <v>1</v>
      </c>
      <c r="C589" t="s">
        <v>77</v>
      </c>
      <c r="D589" t="s">
        <v>118</v>
      </c>
      <c r="E589" t="s">
        <v>134</v>
      </c>
      <c r="F589" t="s">
        <v>1897</v>
      </c>
      <c r="G589" t="s">
        <v>136</v>
      </c>
      <c r="H589" t="s">
        <v>46</v>
      </c>
      <c r="I589" t="s">
        <v>129</v>
      </c>
      <c r="J589" t="s">
        <v>130</v>
      </c>
      <c r="K589" t="s">
        <v>131</v>
      </c>
      <c r="L589" t="s">
        <v>1898</v>
      </c>
      <c r="M589" t="s">
        <v>1899</v>
      </c>
      <c r="N589">
        <v>7.4850000000000003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7.4850000000000003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1710543</v>
      </c>
      <c r="B590">
        <v>1</v>
      </c>
      <c r="C590" t="s">
        <v>76</v>
      </c>
      <c r="D590" t="s">
        <v>92</v>
      </c>
      <c r="E590" t="s">
        <v>139</v>
      </c>
      <c r="F590" t="s">
        <v>1900</v>
      </c>
      <c r="G590" t="s">
        <v>285</v>
      </c>
      <c r="H590" t="s">
        <v>46</v>
      </c>
      <c r="I590" t="s">
        <v>129</v>
      </c>
      <c r="J590" t="s">
        <v>130</v>
      </c>
      <c r="K590" t="s">
        <v>161</v>
      </c>
      <c r="L590" t="s">
        <v>1901</v>
      </c>
      <c r="M590" t="s">
        <v>1902</v>
      </c>
      <c r="N590">
        <v>7.0166666659999999</v>
      </c>
      <c r="O590">
        <v>0</v>
      </c>
      <c r="P590">
        <v>0</v>
      </c>
      <c r="Q590">
        <v>0</v>
      </c>
      <c r="R590">
        <v>35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245.58333300000001</v>
      </c>
      <c r="Y590">
        <v>0</v>
      </c>
      <c r="Z590">
        <v>0</v>
      </c>
    </row>
    <row r="591" spans="1:26" x14ac:dyDescent="0.25">
      <c r="A591">
        <v>1710556</v>
      </c>
      <c r="B591">
        <v>1</v>
      </c>
      <c r="C591" t="s">
        <v>76</v>
      </c>
      <c r="D591" t="s">
        <v>96</v>
      </c>
      <c r="E591" t="s">
        <v>134</v>
      </c>
      <c r="F591" t="s">
        <v>1903</v>
      </c>
      <c r="G591" t="s">
        <v>136</v>
      </c>
      <c r="H591" t="s">
        <v>46</v>
      </c>
      <c r="I591" t="s">
        <v>129</v>
      </c>
      <c r="J591" t="s">
        <v>130</v>
      </c>
      <c r="K591" t="s">
        <v>131</v>
      </c>
      <c r="L591" t="s">
        <v>1904</v>
      </c>
      <c r="M591" t="s">
        <v>1905</v>
      </c>
      <c r="N591">
        <v>2.7038888879999998</v>
      </c>
      <c r="O591">
        <v>0</v>
      </c>
      <c r="P591">
        <v>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2.7038890000000002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1710549</v>
      </c>
      <c r="B592">
        <v>1</v>
      </c>
      <c r="C592" t="s">
        <v>77</v>
      </c>
      <c r="D592" t="s">
        <v>114</v>
      </c>
      <c r="E592" t="s">
        <v>212</v>
      </c>
      <c r="F592" t="s">
        <v>1906</v>
      </c>
      <c r="G592" t="s">
        <v>285</v>
      </c>
      <c r="H592" t="s">
        <v>47</v>
      </c>
      <c r="I592" t="s">
        <v>129</v>
      </c>
      <c r="J592" t="s">
        <v>130</v>
      </c>
      <c r="K592" t="s">
        <v>161</v>
      </c>
      <c r="L592" t="s">
        <v>1907</v>
      </c>
      <c r="M592" t="s">
        <v>1908</v>
      </c>
      <c r="N592">
        <v>8.9886972220000008</v>
      </c>
      <c r="O592">
        <v>34</v>
      </c>
      <c r="P592">
        <v>608</v>
      </c>
      <c r="Q592">
        <v>0</v>
      </c>
      <c r="R592">
        <v>0</v>
      </c>
      <c r="S592">
        <v>0</v>
      </c>
      <c r="T592">
        <v>0</v>
      </c>
      <c r="U592">
        <v>305.61570599999999</v>
      </c>
      <c r="V592">
        <v>5465.1279109999996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1710551</v>
      </c>
      <c r="B593">
        <v>1</v>
      </c>
      <c r="C593" t="s">
        <v>77</v>
      </c>
      <c r="D593" t="s">
        <v>114</v>
      </c>
      <c r="E593" t="s">
        <v>212</v>
      </c>
      <c r="F593" t="s">
        <v>284</v>
      </c>
      <c r="G593" t="s">
        <v>285</v>
      </c>
      <c r="H593" t="s">
        <v>47</v>
      </c>
      <c r="I593" t="s">
        <v>129</v>
      </c>
      <c r="J593" t="s">
        <v>130</v>
      </c>
      <c r="K593" t="s">
        <v>161</v>
      </c>
      <c r="L593" t="s">
        <v>1909</v>
      </c>
      <c r="M593" t="s">
        <v>1910</v>
      </c>
      <c r="N593">
        <v>8.4499999999999993</v>
      </c>
      <c r="O593">
        <v>20</v>
      </c>
      <c r="P593">
        <v>445</v>
      </c>
      <c r="Q593">
        <v>0</v>
      </c>
      <c r="R593">
        <v>0</v>
      </c>
      <c r="S593">
        <v>68</v>
      </c>
      <c r="T593">
        <v>731</v>
      </c>
      <c r="U593">
        <v>169</v>
      </c>
      <c r="V593">
        <v>3760.25</v>
      </c>
      <c r="W593">
        <v>0</v>
      </c>
      <c r="X593">
        <v>0</v>
      </c>
      <c r="Y593">
        <v>574.6</v>
      </c>
      <c r="Z593">
        <v>6176.95</v>
      </c>
    </row>
    <row r="594" spans="1:26" x14ac:dyDescent="0.25">
      <c r="A594">
        <v>1710552</v>
      </c>
      <c r="B594">
        <v>1</v>
      </c>
      <c r="C594" t="s">
        <v>77</v>
      </c>
      <c r="D594" t="s">
        <v>114</v>
      </c>
      <c r="E594" t="s">
        <v>164</v>
      </c>
      <c r="F594" t="s">
        <v>1026</v>
      </c>
      <c r="G594" t="s">
        <v>285</v>
      </c>
      <c r="H594" t="s">
        <v>46</v>
      </c>
      <c r="I594" t="s">
        <v>129</v>
      </c>
      <c r="J594" t="s">
        <v>130</v>
      </c>
      <c r="K594" t="s">
        <v>161</v>
      </c>
      <c r="L594" t="s">
        <v>1911</v>
      </c>
      <c r="M594" t="s">
        <v>1912</v>
      </c>
      <c r="N594">
        <v>8.0811111110000002</v>
      </c>
      <c r="O594">
        <v>0</v>
      </c>
      <c r="P594">
        <v>0</v>
      </c>
      <c r="Q594">
        <v>0</v>
      </c>
      <c r="R594">
        <v>0</v>
      </c>
      <c r="S594">
        <v>1</v>
      </c>
      <c r="T594">
        <v>206</v>
      </c>
      <c r="U594">
        <v>0</v>
      </c>
      <c r="V594">
        <v>0</v>
      </c>
      <c r="W594">
        <v>0</v>
      </c>
      <c r="X594">
        <v>0</v>
      </c>
      <c r="Y594">
        <v>8.0811109999999999</v>
      </c>
      <c r="Z594">
        <v>1664.708889</v>
      </c>
    </row>
    <row r="595" spans="1:26" x14ac:dyDescent="0.25">
      <c r="A595">
        <v>1710569</v>
      </c>
      <c r="B595">
        <v>1</v>
      </c>
      <c r="C595" t="s">
        <v>77</v>
      </c>
      <c r="D595" t="s">
        <v>117</v>
      </c>
      <c r="E595" t="s">
        <v>158</v>
      </c>
      <c r="F595" t="s">
        <v>1913</v>
      </c>
      <c r="G595" t="s">
        <v>281</v>
      </c>
      <c r="H595" t="s">
        <v>47</v>
      </c>
      <c r="I595" t="s">
        <v>129</v>
      </c>
      <c r="J595" t="s">
        <v>130</v>
      </c>
      <c r="K595" t="s">
        <v>161</v>
      </c>
      <c r="L595" t="s">
        <v>1914</v>
      </c>
      <c r="M595" t="s">
        <v>1915</v>
      </c>
      <c r="N595">
        <v>0.65861111100000003</v>
      </c>
      <c r="O595">
        <v>0</v>
      </c>
      <c r="P595">
        <v>0</v>
      </c>
      <c r="Q595">
        <v>7</v>
      </c>
      <c r="R595">
        <v>211</v>
      </c>
      <c r="S595">
        <v>37</v>
      </c>
      <c r="T595">
        <v>1138</v>
      </c>
      <c r="U595">
        <v>0</v>
      </c>
      <c r="V595">
        <v>0</v>
      </c>
      <c r="W595">
        <v>4.6102780000000001</v>
      </c>
      <c r="X595">
        <v>138.96694400000001</v>
      </c>
      <c r="Y595">
        <v>24.368611000000001</v>
      </c>
      <c r="Z595">
        <v>749.49944400000004</v>
      </c>
    </row>
    <row r="596" spans="1:26" x14ac:dyDescent="0.25">
      <c r="A596">
        <v>1710568</v>
      </c>
      <c r="B596">
        <v>1</v>
      </c>
      <c r="C596" t="s">
        <v>76</v>
      </c>
      <c r="D596" t="s">
        <v>97</v>
      </c>
      <c r="E596" t="s">
        <v>134</v>
      </c>
      <c r="F596" t="s">
        <v>1916</v>
      </c>
      <c r="G596" t="s">
        <v>209</v>
      </c>
      <c r="H596" t="s">
        <v>46</v>
      </c>
      <c r="I596" t="s">
        <v>129</v>
      </c>
      <c r="J596" t="s">
        <v>130</v>
      </c>
      <c r="K596" t="s">
        <v>131</v>
      </c>
      <c r="L596" t="s">
        <v>1917</v>
      </c>
      <c r="M596" t="s">
        <v>1918</v>
      </c>
      <c r="N596">
        <v>4.6358333329999999</v>
      </c>
      <c r="O596">
        <v>0</v>
      </c>
      <c r="P596">
        <v>4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18.543333000000001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1710555</v>
      </c>
      <c r="B597">
        <v>1</v>
      </c>
      <c r="C597" t="s">
        <v>77</v>
      </c>
      <c r="D597" t="s">
        <v>115</v>
      </c>
      <c r="E597" t="s">
        <v>126</v>
      </c>
      <c r="F597" t="s">
        <v>1919</v>
      </c>
      <c r="G597" t="s">
        <v>281</v>
      </c>
      <c r="H597" t="s">
        <v>47</v>
      </c>
      <c r="I597" t="s">
        <v>129</v>
      </c>
      <c r="J597" t="s">
        <v>130</v>
      </c>
      <c r="K597" t="s">
        <v>161</v>
      </c>
      <c r="L597" t="s">
        <v>1920</v>
      </c>
      <c r="M597" t="s">
        <v>1921</v>
      </c>
      <c r="N597">
        <v>7.6499072220000004</v>
      </c>
      <c r="O597">
        <v>0</v>
      </c>
      <c r="P597">
        <v>0</v>
      </c>
      <c r="Q597">
        <v>6</v>
      </c>
      <c r="R597">
        <v>18</v>
      </c>
      <c r="S597">
        <v>108</v>
      </c>
      <c r="T597">
        <v>1416</v>
      </c>
      <c r="U597">
        <v>0</v>
      </c>
      <c r="V597">
        <v>0</v>
      </c>
      <c r="W597">
        <v>45.899442999999998</v>
      </c>
      <c r="X597">
        <v>137.69833</v>
      </c>
      <c r="Y597">
        <v>826.18997999999999</v>
      </c>
      <c r="Z597">
        <v>10832.268625999999</v>
      </c>
    </row>
    <row r="598" spans="1:26" x14ac:dyDescent="0.25">
      <c r="A598">
        <v>1710567</v>
      </c>
      <c r="B598">
        <v>1</v>
      </c>
      <c r="C598" t="s">
        <v>77</v>
      </c>
      <c r="D598" t="s">
        <v>118</v>
      </c>
      <c r="E598" t="s">
        <v>158</v>
      </c>
      <c r="F598" t="s">
        <v>1922</v>
      </c>
      <c r="G598" t="s">
        <v>281</v>
      </c>
      <c r="H598" t="s">
        <v>47</v>
      </c>
      <c r="I598" t="s">
        <v>129</v>
      </c>
      <c r="J598" t="s">
        <v>130</v>
      </c>
      <c r="K598" t="s">
        <v>161</v>
      </c>
      <c r="L598" t="s">
        <v>1923</v>
      </c>
      <c r="M598" t="s">
        <v>1924</v>
      </c>
      <c r="N598">
        <v>4.5519444440000001</v>
      </c>
      <c r="O598">
        <v>1</v>
      </c>
      <c r="P598">
        <v>835</v>
      </c>
      <c r="Q598">
        <v>0</v>
      </c>
      <c r="R598">
        <v>0</v>
      </c>
      <c r="S598">
        <v>0</v>
      </c>
      <c r="T598">
        <v>0</v>
      </c>
      <c r="U598">
        <v>4.5519439999999998</v>
      </c>
      <c r="V598">
        <v>3800.873611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1710565</v>
      </c>
      <c r="B599">
        <v>1</v>
      </c>
      <c r="C599" t="s">
        <v>76</v>
      </c>
      <c r="D599" t="s">
        <v>99</v>
      </c>
      <c r="E599" t="s">
        <v>212</v>
      </c>
      <c r="F599" t="s">
        <v>1925</v>
      </c>
      <c r="G599" t="s">
        <v>285</v>
      </c>
      <c r="H599" t="s">
        <v>47</v>
      </c>
      <c r="I599" t="s">
        <v>129</v>
      </c>
      <c r="J599" t="s">
        <v>130</v>
      </c>
      <c r="K599" t="s">
        <v>161</v>
      </c>
      <c r="L599" t="s">
        <v>1926</v>
      </c>
      <c r="M599" t="s">
        <v>1927</v>
      </c>
      <c r="N599">
        <v>2.6497222219999998</v>
      </c>
      <c r="O599">
        <v>10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26.497222000000001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1710562</v>
      </c>
      <c r="B600">
        <v>1</v>
      </c>
      <c r="C600" t="s">
        <v>76</v>
      </c>
      <c r="D600" t="s">
        <v>88</v>
      </c>
      <c r="E600" t="s">
        <v>139</v>
      </c>
      <c r="F600" t="s">
        <v>1928</v>
      </c>
      <c r="G600" t="s">
        <v>285</v>
      </c>
      <c r="H600" t="s">
        <v>46</v>
      </c>
      <c r="I600" t="s">
        <v>129</v>
      </c>
      <c r="J600" t="s">
        <v>130</v>
      </c>
      <c r="K600" t="s">
        <v>161</v>
      </c>
      <c r="L600" t="s">
        <v>1929</v>
      </c>
      <c r="M600" t="s">
        <v>1930</v>
      </c>
      <c r="N600">
        <v>7.9279472220000002</v>
      </c>
      <c r="O600">
        <v>0</v>
      </c>
      <c r="P600">
        <v>138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1094.0567169999999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1710564</v>
      </c>
      <c r="B601">
        <v>1</v>
      </c>
      <c r="C601" t="s">
        <v>77</v>
      </c>
      <c r="D601" t="s">
        <v>119</v>
      </c>
      <c r="E601" t="s">
        <v>212</v>
      </c>
      <c r="F601" t="s">
        <v>1931</v>
      </c>
      <c r="G601" t="s">
        <v>285</v>
      </c>
      <c r="H601" t="s">
        <v>47</v>
      </c>
      <c r="I601" t="s">
        <v>129</v>
      </c>
      <c r="J601" t="s">
        <v>130</v>
      </c>
      <c r="K601" t="s">
        <v>161</v>
      </c>
      <c r="L601" t="s">
        <v>1932</v>
      </c>
      <c r="M601" t="s">
        <v>1933</v>
      </c>
      <c r="N601">
        <v>1.4997888880000001</v>
      </c>
      <c r="O601">
        <v>2</v>
      </c>
      <c r="P601">
        <v>407</v>
      </c>
      <c r="Q601">
        <v>0</v>
      </c>
      <c r="R601">
        <v>0</v>
      </c>
      <c r="S601">
        <v>0</v>
      </c>
      <c r="T601">
        <v>0</v>
      </c>
      <c r="U601">
        <v>2.9995780000000001</v>
      </c>
      <c r="V601">
        <v>610.41407700000002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1710578</v>
      </c>
      <c r="B602">
        <v>1</v>
      </c>
      <c r="C602" t="s">
        <v>76</v>
      </c>
      <c r="D602" t="s">
        <v>83</v>
      </c>
      <c r="E602" t="s">
        <v>139</v>
      </c>
      <c r="F602" t="s">
        <v>1934</v>
      </c>
      <c r="G602" t="s">
        <v>285</v>
      </c>
      <c r="H602" t="s">
        <v>46</v>
      </c>
      <c r="I602" t="s">
        <v>129</v>
      </c>
      <c r="J602" t="s">
        <v>130</v>
      </c>
      <c r="K602" t="s">
        <v>161</v>
      </c>
      <c r="L602" t="s">
        <v>1935</v>
      </c>
      <c r="M602" t="s">
        <v>1936</v>
      </c>
      <c r="N602">
        <v>7.7119444440000002</v>
      </c>
      <c r="O602">
        <v>0</v>
      </c>
      <c r="P602">
        <v>84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647.80333299999995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1710566</v>
      </c>
      <c r="B603">
        <v>1</v>
      </c>
      <c r="C603" t="s">
        <v>76</v>
      </c>
      <c r="D603" t="s">
        <v>96</v>
      </c>
      <c r="E603" t="s">
        <v>126</v>
      </c>
      <c r="F603" t="s">
        <v>1099</v>
      </c>
      <c r="G603" t="s">
        <v>285</v>
      </c>
      <c r="H603" t="s">
        <v>47</v>
      </c>
      <c r="I603" t="s">
        <v>129</v>
      </c>
      <c r="J603" t="s">
        <v>130</v>
      </c>
      <c r="K603" t="s">
        <v>161</v>
      </c>
      <c r="L603" t="s">
        <v>1937</v>
      </c>
      <c r="M603" t="s">
        <v>1938</v>
      </c>
      <c r="N603">
        <v>8.1326619440000005</v>
      </c>
      <c r="O603">
        <v>1</v>
      </c>
      <c r="P603">
        <v>136</v>
      </c>
      <c r="Q603">
        <v>0</v>
      </c>
      <c r="R603">
        <v>0</v>
      </c>
      <c r="S603">
        <v>0</v>
      </c>
      <c r="T603">
        <v>0</v>
      </c>
      <c r="U603">
        <v>8.1326619999999998</v>
      </c>
      <c r="V603">
        <v>1106.0420240000001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1710588</v>
      </c>
      <c r="B604">
        <v>1</v>
      </c>
      <c r="C604" t="s">
        <v>76</v>
      </c>
      <c r="D604" t="s">
        <v>107</v>
      </c>
      <c r="E604" t="s">
        <v>164</v>
      </c>
      <c r="F604" t="s">
        <v>1939</v>
      </c>
      <c r="G604" t="s">
        <v>281</v>
      </c>
      <c r="H604" t="s">
        <v>46</v>
      </c>
      <c r="I604" t="s">
        <v>129</v>
      </c>
      <c r="J604" t="s">
        <v>130</v>
      </c>
      <c r="K604" t="s">
        <v>161</v>
      </c>
      <c r="L604" t="s">
        <v>1940</v>
      </c>
      <c r="M604" t="s">
        <v>1941</v>
      </c>
      <c r="N604">
        <v>3.2805555549999998</v>
      </c>
      <c r="O604">
        <v>2</v>
      </c>
      <c r="P604">
        <v>1091</v>
      </c>
      <c r="Q604">
        <v>0</v>
      </c>
      <c r="R604">
        <v>0</v>
      </c>
      <c r="S604">
        <v>0</v>
      </c>
      <c r="T604">
        <v>0</v>
      </c>
      <c r="U604">
        <v>6.5611110000000004</v>
      </c>
      <c r="V604">
        <v>3579.0861110000001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1710572</v>
      </c>
      <c r="B605">
        <v>1</v>
      </c>
      <c r="C605" t="s">
        <v>76</v>
      </c>
      <c r="D605" t="s">
        <v>89</v>
      </c>
      <c r="E605" t="s">
        <v>158</v>
      </c>
      <c r="F605" t="s">
        <v>1942</v>
      </c>
      <c r="G605" t="s">
        <v>285</v>
      </c>
      <c r="H605" t="s">
        <v>47</v>
      </c>
      <c r="I605" t="s">
        <v>129</v>
      </c>
      <c r="J605" t="s">
        <v>130</v>
      </c>
      <c r="K605" t="s">
        <v>161</v>
      </c>
      <c r="L605" t="s">
        <v>1943</v>
      </c>
      <c r="M605" t="s">
        <v>1944</v>
      </c>
      <c r="N605">
        <v>7.9019611110000003</v>
      </c>
      <c r="O605">
        <v>61</v>
      </c>
      <c r="P605">
        <v>624</v>
      </c>
      <c r="Q605">
        <v>0</v>
      </c>
      <c r="R605">
        <v>0</v>
      </c>
      <c r="S605">
        <v>0</v>
      </c>
      <c r="T605">
        <v>0</v>
      </c>
      <c r="U605">
        <v>482.01962800000001</v>
      </c>
      <c r="V605">
        <v>4930.8237330000002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1710579</v>
      </c>
      <c r="B606">
        <v>1</v>
      </c>
      <c r="C606" t="s">
        <v>76</v>
      </c>
      <c r="D606" t="s">
        <v>93</v>
      </c>
      <c r="E606" t="s">
        <v>134</v>
      </c>
      <c r="F606" t="s">
        <v>1945</v>
      </c>
      <c r="G606" t="s">
        <v>136</v>
      </c>
      <c r="H606" t="s">
        <v>46</v>
      </c>
      <c r="I606" t="s">
        <v>129</v>
      </c>
      <c r="J606" t="s">
        <v>130</v>
      </c>
      <c r="K606" t="s">
        <v>131</v>
      </c>
      <c r="L606" t="s">
        <v>1946</v>
      </c>
      <c r="M606" t="s">
        <v>1947</v>
      </c>
      <c r="N606">
        <v>1.095277777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1.095278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1710599</v>
      </c>
      <c r="B607">
        <v>1</v>
      </c>
      <c r="C607" t="s">
        <v>76</v>
      </c>
      <c r="D607" t="s">
        <v>104</v>
      </c>
      <c r="E607" t="s">
        <v>212</v>
      </c>
      <c r="F607" t="s">
        <v>1948</v>
      </c>
      <c r="G607" t="s">
        <v>281</v>
      </c>
      <c r="H607" t="s">
        <v>47</v>
      </c>
      <c r="I607" t="s">
        <v>129</v>
      </c>
      <c r="J607" t="s">
        <v>130</v>
      </c>
      <c r="K607" t="s">
        <v>161</v>
      </c>
      <c r="L607" t="s">
        <v>1949</v>
      </c>
      <c r="M607" t="s">
        <v>1950</v>
      </c>
      <c r="N607">
        <v>0.62</v>
      </c>
      <c r="O607">
        <v>0</v>
      </c>
      <c r="P607">
        <v>0</v>
      </c>
      <c r="Q607">
        <v>94</v>
      </c>
      <c r="R607">
        <v>2410</v>
      </c>
      <c r="S607">
        <v>34</v>
      </c>
      <c r="T607">
        <v>659</v>
      </c>
      <c r="U607">
        <v>0</v>
      </c>
      <c r="V607">
        <v>0</v>
      </c>
      <c r="W607">
        <v>58.28</v>
      </c>
      <c r="X607">
        <v>1494.2</v>
      </c>
      <c r="Y607">
        <v>21.08</v>
      </c>
      <c r="Z607">
        <v>408.58</v>
      </c>
    </row>
    <row r="608" spans="1:26" x14ac:dyDescent="0.25">
      <c r="A608">
        <v>1710589</v>
      </c>
      <c r="B608">
        <v>1</v>
      </c>
      <c r="C608" t="s">
        <v>76</v>
      </c>
      <c r="D608" t="s">
        <v>103</v>
      </c>
      <c r="E608" t="s">
        <v>139</v>
      </c>
      <c r="F608" t="s">
        <v>1951</v>
      </c>
      <c r="G608" t="s">
        <v>462</v>
      </c>
      <c r="H608" t="s">
        <v>46</v>
      </c>
      <c r="I608" t="s">
        <v>129</v>
      </c>
      <c r="J608" t="s">
        <v>130</v>
      </c>
      <c r="K608" t="s">
        <v>131</v>
      </c>
      <c r="L608" t="s">
        <v>1952</v>
      </c>
      <c r="M608" t="s">
        <v>1953</v>
      </c>
      <c r="N608">
        <v>2.38</v>
      </c>
      <c r="O608">
        <v>0</v>
      </c>
      <c r="P608">
        <v>0</v>
      </c>
      <c r="Q608">
        <v>0</v>
      </c>
      <c r="R608">
        <v>19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45.22</v>
      </c>
      <c r="Y608">
        <v>0</v>
      </c>
      <c r="Z608">
        <v>0</v>
      </c>
    </row>
    <row r="609" spans="1:26" x14ac:dyDescent="0.25">
      <c r="A609">
        <v>1710574</v>
      </c>
      <c r="B609">
        <v>1</v>
      </c>
      <c r="C609" t="s">
        <v>76</v>
      </c>
      <c r="D609" t="s">
        <v>81</v>
      </c>
      <c r="E609" t="s">
        <v>134</v>
      </c>
      <c r="F609" t="s">
        <v>1954</v>
      </c>
      <c r="G609" t="s">
        <v>462</v>
      </c>
      <c r="H609" t="s">
        <v>46</v>
      </c>
      <c r="I609" t="s">
        <v>129</v>
      </c>
      <c r="J609" t="s">
        <v>17</v>
      </c>
      <c r="K609" t="s">
        <v>131</v>
      </c>
      <c r="L609" t="s">
        <v>1955</v>
      </c>
      <c r="M609" t="s">
        <v>1956</v>
      </c>
      <c r="N609">
        <v>3.5808333330000002</v>
      </c>
      <c r="O609">
        <v>0</v>
      </c>
      <c r="P609">
        <v>27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96.682500000000005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1710577</v>
      </c>
      <c r="B610">
        <v>1</v>
      </c>
      <c r="C610" t="s">
        <v>76</v>
      </c>
      <c r="D610" t="s">
        <v>99</v>
      </c>
      <c r="E610" t="s">
        <v>212</v>
      </c>
      <c r="F610" t="s">
        <v>1833</v>
      </c>
      <c r="G610" t="s">
        <v>285</v>
      </c>
      <c r="H610" t="s">
        <v>47</v>
      </c>
      <c r="I610" t="s">
        <v>129</v>
      </c>
      <c r="J610" t="s">
        <v>130</v>
      </c>
      <c r="K610" t="s">
        <v>161</v>
      </c>
      <c r="L610" t="s">
        <v>1957</v>
      </c>
      <c r="M610" t="s">
        <v>1958</v>
      </c>
      <c r="N610">
        <v>5.813055555</v>
      </c>
      <c r="O610">
        <v>65</v>
      </c>
      <c r="P610">
        <v>2214</v>
      </c>
      <c r="Q610">
        <v>0</v>
      </c>
      <c r="R610">
        <v>0</v>
      </c>
      <c r="S610">
        <v>0</v>
      </c>
      <c r="T610">
        <v>0</v>
      </c>
      <c r="U610">
        <v>377.84861100000001</v>
      </c>
      <c r="V610">
        <v>12870.104998999999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1710575</v>
      </c>
      <c r="B611">
        <v>1</v>
      </c>
      <c r="C611" t="s">
        <v>76</v>
      </c>
      <c r="D611" t="s">
        <v>93</v>
      </c>
      <c r="E611" t="s">
        <v>139</v>
      </c>
      <c r="F611" t="s">
        <v>1959</v>
      </c>
      <c r="G611" t="s">
        <v>285</v>
      </c>
      <c r="H611" t="s">
        <v>46</v>
      </c>
      <c r="I611" t="s">
        <v>129</v>
      </c>
      <c r="J611" t="s">
        <v>130</v>
      </c>
      <c r="K611" t="s">
        <v>161</v>
      </c>
      <c r="L611" t="s">
        <v>1960</v>
      </c>
      <c r="M611" t="s">
        <v>1961</v>
      </c>
      <c r="N611">
        <v>8.5135183330000004</v>
      </c>
      <c r="O611">
        <v>0</v>
      </c>
      <c r="P611">
        <v>65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553.378692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1710591</v>
      </c>
      <c r="B612">
        <v>1</v>
      </c>
      <c r="C612" t="s">
        <v>76</v>
      </c>
      <c r="D612" t="s">
        <v>83</v>
      </c>
      <c r="E612" t="s">
        <v>134</v>
      </c>
      <c r="F612" t="s">
        <v>1962</v>
      </c>
      <c r="G612" t="s">
        <v>136</v>
      </c>
      <c r="H612" t="s">
        <v>46</v>
      </c>
      <c r="I612" t="s">
        <v>129</v>
      </c>
      <c r="J612" t="s">
        <v>130</v>
      </c>
      <c r="K612" t="s">
        <v>131</v>
      </c>
      <c r="L612" t="s">
        <v>1963</v>
      </c>
      <c r="M612" t="s">
        <v>1964</v>
      </c>
      <c r="N612">
        <v>1.590833333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1.5908329999999999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1710586</v>
      </c>
      <c r="B613">
        <v>1</v>
      </c>
      <c r="C613" t="s">
        <v>77</v>
      </c>
      <c r="D613" t="s">
        <v>124</v>
      </c>
      <c r="E613" t="s">
        <v>139</v>
      </c>
      <c r="F613" t="s">
        <v>1965</v>
      </c>
      <c r="G613" t="s">
        <v>141</v>
      </c>
      <c r="H613" t="s">
        <v>46</v>
      </c>
      <c r="I613" t="s">
        <v>129</v>
      </c>
      <c r="J613" t="s">
        <v>130</v>
      </c>
      <c r="K613" t="s">
        <v>131</v>
      </c>
      <c r="L613" t="s">
        <v>1966</v>
      </c>
      <c r="M613" t="s">
        <v>1967</v>
      </c>
      <c r="N613">
        <v>2.804444444</v>
      </c>
      <c r="O613">
        <v>0</v>
      </c>
      <c r="P613">
        <v>7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19.631111000000001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1710581</v>
      </c>
      <c r="B614">
        <v>1</v>
      </c>
      <c r="C614" t="s">
        <v>77</v>
      </c>
      <c r="D614" t="s">
        <v>115</v>
      </c>
      <c r="E614" t="s">
        <v>139</v>
      </c>
      <c r="F614" t="s">
        <v>1968</v>
      </c>
      <c r="G614" t="s">
        <v>141</v>
      </c>
      <c r="H614" t="s">
        <v>46</v>
      </c>
      <c r="I614" t="s">
        <v>129</v>
      </c>
      <c r="J614" t="s">
        <v>130</v>
      </c>
      <c r="K614" t="s">
        <v>131</v>
      </c>
      <c r="L614" t="s">
        <v>1969</v>
      </c>
      <c r="M614" t="s">
        <v>1970</v>
      </c>
      <c r="N614">
        <v>0.36194444399999998</v>
      </c>
      <c r="O614">
        <v>0</v>
      </c>
      <c r="P614">
        <v>0</v>
      </c>
      <c r="Q614">
        <v>0</v>
      </c>
      <c r="R614">
        <v>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0.723889</v>
      </c>
      <c r="Y614">
        <v>0</v>
      </c>
      <c r="Z614">
        <v>0</v>
      </c>
    </row>
    <row r="615" spans="1:26" x14ac:dyDescent="0.25">
      <c r="A615">
        <v>1710580</v>
      </c>
      <c r="B615">
        <v>1</v>
      </c>
      <c r="C615" t="s">
        <v>76</v>
      </c>
      <c r="D615" t="s">
        <v>92</v>
      </c>
      <c r="E615" t="s">
        <v>158</v>
      </c>
      <c r="F615" t="s">
        <v>1971</v>
      </c>
      <c r="G615" t="s">
        <v>176</v>
      </c>
      <c r="H615" t="s">
        <v>47</v>
      </c>
      <c r="I615" t="s">
        <v>129</v>
      </c>
      <c r="J615" t="s">
        <v>130</v>
      </c>
      <c r="K615" t="s">
        <v>131</v>
      </c>
      <c r="L615" t="s">
        <v>1972</v>
      </c>
      <c r="M615" t="s">
        <v>1973</v>
      </c>
      <c r="N615">
        <v>0.87555555500000004</v>
      </c>
      <c r="O615">
        <v>0</v>
      </c>
      <c r="P615">
        <v>0</v>
      </c>
      <c r="Q615">
        <v>7</v>
      </c>
      <c r="R615">
        <v>9</v>
      </c>
      <c r="S615">
        <v>7</v>
      </c>
      <c r="T615">
        <v>19</v>
      </c>
      <c r="U615">
        <v>0</v>
      </c>
      <c r="V615">
        <v>0</v>
      </c>
      <c r="W615">
        <v>6.128889</v>
      </c>
      <c r="X615">
        <v>7.88</v>
      </c>
      <c r="Y615">
        <v>6.128889</v>
      </c>
      <c r="Z615">
        <v>16.635556000000001</v>
      </c>
    </row>
    <row r="616" spans="1:26" x14ac:dyDescent="0.25">
      <c r="A616">
        <v>1710584</v>
      </c>
      <c r="B616">
        <v>1</v>
      </c>
      <c r="C616" t="s">
        <v>76</v>
      </c>
      <c r="D616" t="s">
        <v>86</v>
      </c>
      <c r="E616" t="s">
        <v>164</v>
      </c>
      <c r="F616" t="s">
        <v>1974</v>
      </c>
      <c r="G616" t="s">
        <v>1012</v>
      </c>
      <c r="H616" t="s">
        <v>46</v>
      </c>
      <c r="I616" t="s">
        <v>129</v>
      </c>
      <c r="J616" t="s">
        <v>130</v>
      </c>
      <c r="K616" t="s">
        <v>131</v>
      </c>
      <c r="L616" t="s">
        <v>1975</v>
      </c>
      <c r="M616" t="s">
        <v>1976</v>
      </c>
      <c r="N616">
        <v>1.3877777769999999</v>
      </c>
      <c r="O616">
        <v>1</v>
      </c>
      <c r="P616">
        <v>491</v>
      </c>
      <c r="Q616">
        <v>0</v>
      </c>
      <c r="R616">
        <v>0</v>
      </c>
      <c r="S616">
        <v>0</v>
      </c>
      <c r="T616">
        <v>0</v>
      </c>
      <c r="U616">
        <v>1.387778</v>
      </c>
      <c r="V616">
        <v>681.39888900000005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1710607</v>
      </c>
      <c r="B617">
        <v>1</v>
      </c>
      <c r="C617" t="s">
        <v>76</v>
      </c>
      <c r="D617" t="s">
        <v>92</v>
      </c>
      <c r="E617" t="s">
        <v>139</v>
      </c>
      <c r="F617" t="s">
        <v>344</v>
      </c>
      <c r="G617" t="s">
        <v>285</v>
      </c>
      <c r="H617" t="s">
        <v>46</v>
      </c>
      <c r="I617" t="s">
        <v>129</v>
      </c>
      <c r="J617" t="s">
        <v>130</v>
      </c>
      <c r="K617" t="s">
        <v>161</v>
      </c>
      <c r="L617" t="s">
        <v>1977</v>
      </c>
      <c r="M617" t="s">
        <v>1978</v>
      </c>
      <c r="N617">
        <v>6.0166666659999999</v>
      </c>
      <c r="O617">
        <v>0</v>
      </c>
      <c r="P617">
        <v>0</v>
      </c>
      <c r="Q617">
        <v>0</v>
      </c>
      <c r="R617">
        <v>10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60.166666999999997</v>
      </c>
      <c r="Y617">
        <v>0</v>
      </c>
      <c r="Z617">
        <v>0</v>
      </c>
    </row>
    <row r="618" spans="1:26" x14ac:dyDescent="0.25">
      <c r="A618">
        <v>1710571</v>
      </c>
      <c r="B618">
        <v>1</v>
      </c>
      <c r="C618" t="s">
        <v>77</v>
      </c>
      <c r="D618" t="s">
        <v>118</v>
      </c>
      <c r="E618" t="s">
        <v>158</v>
      </c>
      <c r="F618" t="s">
        <v>1979</v>
      </c>
      <c r="G618" t="s">
        <v>281</v>
      </c>
      <c r="H618" t="s">
        <v>47</v>
      </c>
      <c r="I618" t="s">
        <v>129</v>
      </c>
      <c r="J618" t="s">
        <v>130</v>
      </c>
      <c r="K618" t="s">
        <v>161</v>
      </c>
      <c r="L618" t="s">
        <v>1980</v>
      </c>
      <c r="M618" t="s">
        <v>1981</v>
      </c>
      <c r="N618">
        <v>4.1386111110000003</v>
      </c>
      <c r="O618">
        <v>16</v>
      </c>
      <c r="P618">
        <v>3150</v>
      </c>
      <c r="Q618">
        <v>0</v>
      </c>
      <c r="R618">
        <v>0</v>
      </c>
      <c r="S618">
        <v>0</v>
      </c>
      <c r="T618">
        <v>0</v>
      </c>
      <c r="U618">
        <v>66.217777999999996</v>
      </c>
      <c r="V618">
        <v>13036.625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1710600</v>
      </c>
      <c r="B619">
        <v>1</v>
      </c>
      <c r="C619" t="s">
        <v>76</v>
      </c>
      <c r="D619" t="s">
        <v>99</v>
      </c>
      <c r="E619" t="s">
        <v>134</v>
      </c>
      <c r="F619" t="s">
        <v>1982</v>
      </c>
      <c r="G619" t="s">
        <v>136</v>
      </c>
      <c r="H619" t="s">
        <v>46</v>
      </c>
      <c r="I619" t="s">
        <v>129</v>
      </c>
      <c r="J619" t="s">
        <v>130</v>
      </c>
      <c r="K619" t="s">
        <v>131</v>
      </c>
      <c r="L619" t="s">
        <v>1983</v>
      </c>
      <c r="M619" t="s">
        <v>1865</v>
      </c>
      <c r="N619">
        <v>1.6744444439999999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1.674444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1710595</v>
      </c>
      <c r="B620">
        <v>1</v>
      </c>
      <c r="C620" t="s">
        <v>77</v>
      </c>
      <c r="D620" t="s">
        <v>117</v>
      </c>
      <c r="E620" t="s">
        <v>158</v>
      </c>
      <c r="F620" t="s">
        <v>1984</v>
      </c>
      <c r="G620" t="s">
        <v>176</v>
      </c>
      <c r="H620" t="s">
        <v>47</v>
      </c>
      <c r="I620" t="s">
        <v>151</v>
      </c>
      <c r="J620" t="s">
        <v>130</v>
      </c>
      <c r="K620" t="s">
        <v>131</v>
      </c>
      <c r="L620" t="s">
        <v>1985</v>
      </c>
      <c r="M620" t="s">
        <v>1986</v>
      </c>
      <c r="N620">
        <v>8.3333330000000001E-3</v>
      </c>
      <c r="O620">
        <v>0</v>
      </c>
      <c r="P620">
        <v>0</v>
      </c>
      <c r="Q620">
        <v>24</v>
      </c>
      <c r="R620">
        <v>213</v>
      </c>
      <c r="S620">
        <v>58</v>
      </c>
      <c r="T620">
        <v>1303</v>
      </c>
      <c r="U620">
        <v>0</v>
      </c>
      <c r="V620">
        <v>0</v>
      </c>
      <c r="W620">
        <v>0.2</v>
      </c>
      <c r="X620">
        <v>1.7749999999999999</v>
      </c>
      <c r="Y620">
        <v>0.48333300000000001</v>
      </c>
      <c r="Z620">
        <v>10.858333</v>
      </c>
    </row>
    <row r="621" spans="1:26" x14ac:dyDescent="0.25">
      <c r="A621">
        <v>1710598</v>
      </c>
      <c r="B621">
        <v>1</v>
      </c>
      <c r="C621" t="s">
        <v>77</v>
      </c>
      <c r="D621" t="s">
        <v>114</v>
      </c>
      <c r="E621" t="s">
        <v>148</v>
      </c>
      <c r="F621" t="s">
        <v>1987</v>
      </c>
      <c r="G621" t="s">
        <v>176</v>
      </c>
      <c r="H621" t="s">
        <v>47</v>
      </c>
      <c r="I621" t="s">
        <v>129</v>
      </c>
      <c r="J621" t="s">
        <v>130</v>
      </c>
      <c r="K621" t="s">
        <v>131</v>
      </c>
      <c r="L621" t="s">
        <v>1988</v>
      </c>
      <c r="M621" t="s">
        <v>1989</v>
      </c>
      <c r="N621">
        <v>0.105555555</v>
      </c>
      <c r="O621">
        <v>22</v>
      </c>
      <c r="P621">
        <v>146</v>
      </c>
      <c r="Q621">
        <v>0</v>
      </c>
      <c r="R621">
        <v>0</v>
      </c>
      <c r="S621">
        <v>191</v>
      </c>
      <c r="T621">
        <v>1577</v>
      </c>
      <c r="U621">
        <v>2.322222</v>
      </c>
      <c r="V621">
        <v>15.411111</v>
      </c>
      <c r="W621">
        <v>0</v>
      </c>
      <c r="X621">
        <v>0</v>
      </c>
      <c r="Y621">
        <v>20.161110999999998</v>
      </c>
      <c r="Z621">
        <v>166.46110999999999</v>
      </c>
    </row>
    <row r="622" spans="1:26" x14ac:dyDescent="0.25">
      <c r="A622">
        <v>1710597</v>
      </c>
      <c r="B622">
        <v>1</v>
      </c>
      <c r="C622" t="s">
        <v>76</v>
      </c>
      <c r="D622" t="s">
        <v>89</v>
      </c>
      <c r="E622" t="s">
        <v>164</v>
      </c>
      <c r="F622" t="s">
        <v>1990</v>
      </c>
      <c r="G622" t="s">
        <v>285</v>
      </c>
      <c r="H622" t="s">
        <v>46</v>
      </c>
      <c r="I622" t="s">
        <v>129</v>
      </c>
      <c r="J622" t="s">
        <v>130</v>
      </c>
      <c r="K622" t="s">
        <v>161</v>
      </c>
      <c r="L622" t="s">
        <v>1991</v>
      </c>
      <c r="M622" t="s">
        <v>1992</v>
      </c>
      <c r="N622">
        <v>1.1248944439999999</v>
      </c>
      <c r="O622">
        <v>2</v>
      </c>
      <c r="P622">
        <v>1127</v>
      </c>
      <c r="Q622">
        <v>0</v>
      </c>
      <c r="R622">
        <v>0</v>
      </c>
      <c r="S622">
        <v>0</v>
      </c>
      <c r="T622">
        <v>0</v>
      </c>
      <c r="U622">
        <v>2.2497889999999998</v>
      </c>
      <c r="V622">
        <v>1267.756038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1710604</v>
      </c>
      <c r="B623">
        <v>1</v>
      </c>
      <c r="C623" t="s">
        <v>77</v>
      </c>
      <c r="D623" t="s">
        <v>124</v>
      </c>
      <c r="E623" t="s">
        <v>134</v>
      </c>
      <c r="F623" t="s">
        <v>1993</v>
      </c>
      <c r="G623" t="s">
        <v>209</v>
      </c>
      <c r="H623" t="s">
        <v>46</v>
      </c>
      <c r="I623" t="s">
        <v>129</v>
      </c>
      <c r="J623" t="s">
        <v>130</v>
      </c>
      <c r="K623" t="s">
        <v>131</v>
      </c>
      <c r="L623" t="s">
        <v>1994</v>
      </c>
      <c r="M623" t="s">
        <v>1995</v>
      </c>
      <c r="N623">
        <v>3.0897222219999998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3.0897220000000001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1710601</v>
      </c>
      <c r="B624">
        <v>1</v>
      </c>
      <c r="C624" t="s">
        <v>76</v>
      </c>
      <c r="D624" t="s">
        <v>79</v>
      </c>
      <c r="E624" t="s">
        <v>212</v>
      </c>
      <c r="F624" t="s">
        <v>1996</v>
      </c>
      <c r="G624" t="s">
        <v>281</v>
      </c>
      <c r="H624" t="s">
        <v>47</v>
      </c>
      <c r="I624" t="s">
        <v>129</v>
      </c>
      <c r="J624" t="s">
        <v>130</v>
      </c>
      <c r="K624" t="s">
        <v>161</v>
      </c>
      <c r="L624" t="s">
        <v>1997</v>
      </c>
      <c r="M624" t="s">
        <v>1998</v>
      </c>
      <c r="N624">
        <v>4.4644444439999997</v>
      </c>
      <c r="O624">
        <v>2</v>
      </c>
      <c r="P624">
        <v>218</v>
      </c>
      <c r="Q624">
        <v>0</v>
      </c>
      <c r="R624">
        <v>0</v>
      </c>
      <c r="S624">
        <v>0</v>
      </c>
      <c r="T624">
        <v>0</v>
      </c>
      <c r="U624">
        <v>8.9288889999999999</v>
      </c>
      <c r="V624">
        <v>973.24888899999996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1710602</v>
      </c>
      <c r="B625">
        <v>1</v>
      </c>
      <c r="C625" t="s">
        <v>77</v>
      </c>
      <c r="D625" t="s">
        <v>108</v>
      </c>
      <c r="E625" t="s">
        <v>164</v>
      </c>
      <c r="F625" t="s">
        <v>1999</v>
      </c>
      <c r="G625" t="s">
        <v>281</v>
      </c>
      <c r="H625" t="s">
        <v>46</v>
      </c>
      <c r="I625" t="s">
        <v>129</v>
      </c>
      <c r="J625" t="s">
        <v>130</v>
      </c>
      <c r="K625" t="s">
        <v>161</v>
      </c>
      <c r="L625" t="s">
        <v>2000</v>
      </c>
      <c r="M625" t="s">
        <v>2001</v>
      </c>
      <c r="N625">
        <v>3.3619444440000001</v>
      </c>
      <c r="O625">
        <v>1</v>
      </c>
      <c r="P625">
        <v>3</v>
      </c>
      <c r="Q625">
        <v>0</v>
      </c>
      <c r="R625">
        <v>0</v>
      </c>
      <c r="S625">
        <v>0</v>
      </c>
      <c r="T625">
        <v>0</v>
      </c>
      <c r="U625">
        <v>3.3619439999999998</v>
      </c>
      <c r="V625">
        <v>10.085832999999999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1710613</v>
      </c>
      <c r="B626">
        <v>1</v>
      </c>
      <c r="C626" t="s">
        <v>76</v>
      </c>
      <c r="D626" t="s">
        <v>93</v>
      </c>
      <c r="E626" t="s">
        <v>134</v>
      </c>
      <c r="F626" t="s">
        <v>2002</v>
      </c>
      <c r="G626" t="s">
        <v>462</v>
      </c>
      <c r="H626" t="s">
        <v>46</v>
      </c>
      <c r="I626" t="s">
        <v>129</v>
      </c>
      <c r="J626" t="s">
        <v>130</v>
      </c>
      <c r="K626" t="s">
        <v>131</v>
      </c>
      <c r="L626" t="s">
        <v>2003</v>
      </c>
      <c r="M626" t="s">
        <v>2004</v>
      </c>
      <c r="N626">
        <v>4.7374999999999998</v>
      </c>
      <c r="O626">
        <v>0</v>
      </c>
      <c r="P626">
        <v>2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9.4749999999999996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1710603</v>
      </c>
      <c r="B627">
        <v>1</v>
      </c>
      <c r="C627" t="s">
        <v>76</v>
      </c>
      <c r="D627" t="s">
        <v>101</v>
      </c>
      <c r="E627" t="s">
        <v>134</v>
      </c>
      <c r="F627" t="s">
        <v>2005</v>
      </c>
      <c r="G627" t="s">
        <v>462</v>
      </c>
      <c r="H627" t="s">
        <v>46</v>
      </c>
      <c r="I627" t="s">
        <v>129</v>
      </c>
      <c r="J627" t="s">
        <v>130</v>
      </c>
      <c r="K627" t="s">
        <v>131</v>
      </c>
      <c r="L627" t="s">
        <v>2006</v>
      </c>
      <c r="M627" t="s">
        <v>2007</v>
      </c>
      <c r="N627">
        <v>1.508888888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1.5088889999999999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1710605</v>
      </c>
      <c r="B628">
        <v>1</v>
      </c>
      <c r="C628" t="s">
        <v>76</v>
      </c>
      <c r="D628" t="s">
        <v>87</v>
      </c>
      <c r="E628" t="s">
        <v>126</v>
      </c>
      <c r="F628" t="s">
        <v>2008</v>
      </c>
      <c r="G628" t="s">
        <v>285</v>
      </c>
      <c r="H628" t="s">
        <v>47</v>
      </c>
      <c r="I628" t="s">
        <v>129</v>
      </c>
      <c r="J628" t="s">
        <v>130</v>
      </c>
      <c r="K628" t="s">
        <v>161</v>
      </c>
      <c r="L628" t="s">
        <v>2009</v>
      </c>
      <c r="M628" t="s">
        <v>2010</v>
      </c>
      <c r="N628">
        <v>7.3953361109999998</v>
      </c>
      <c r="O628">
        <v>1</v>
      </c>
      <c r="P628">
        <v>16</v>
      </c>
      <c r="Q628">
        <v>0</v>
      </c>
      <c r="R628">
        <v>0</v>
      </c>
      <c r="S628">
        <v>0</v>
      </c>
      <c r="T628">
        <v>0</v>
      </c>
      <c r="U628">
        <v>7.3953360000000004</v>
      </c>
      <c r="V628">
        <v>118.325378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1710663</v>
      </c>
      <c r="B629">
        <v>1</v>
      </c>
      <c r="C629" t="s">
        <v>76</v>
      </c>
      <c r="D629" t="s">
        <v>89</v>
      </c>
      <c r="E629" t="s">
        <v>164</v>
      </c>
      <c r="F629" t="s">
        <v>2011</v>
      </c>
      <c r="G629" t="s">
        <v>285</v>
      </c>
      <c r="H629" t="s">
        <v>46</v>
      </c>
      <c r="I629" t="s">
        <v>129</v>
      </c>
      <c r="J629" t="s">
        <v>130</v>
      </c>
      <c r="K629" t="s">
        <v>161</v>
      </c>
      <c r="L629" t="s">
        <v>2012</v>
      </c>
      <c r="M629" t="s">
        <v>2013</v>
      </c>
      <c r="N629">
        <v>8.625555555</v>
      </c>
      <c r="O629">
        <v>1</v>
      </c>
      <c r="P629">
        <v>60</v>
      </c>
      <c r="Q629">
        <v>0</v>
      </c>
      <c r="R629">
        <v>0</v>
      </c>
      <c r="S629">
        <v>0</v>
      </c>
      <c r="T629">
        <v>0</v>
      </c>
      <c r="U629">
        <v>8.6255559999999996</v>
      </c>
      <c r="V629">
        <v>517.53333299999997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1710606</v>
      </c>
      <c r="B630">
        <v>1</v>
      </c>
      <c r="C630" t="s">
        <v>76</v>
      </c>
      <c r="D630" t="s">
        <v>100</v>
      </c>
      <c r="E630" t="s">
        <v>134</v>
      </c>
      <c r="F630" t="s">
        <v>2014</v>
      </c>
      <c r="G630" t="s">
        <v>462</v>
      </c>
      <c r="H630" t="s">
        <v>46</v>
      </c>
      <c r="I630" t="s">
        <v>129</v>
      </c>
      <c r="J630" t="s">
        <v>17</v>
      </c>
      <c r="K630" t="s">
        <v>131</v>
      </c>
      <c r="L630" t="s">
        <v>1989</v>
      </c>
      <c r="M630" t="s">
        <v>2015</v>
      </c>
      <c r="N630">
        <v>0.263333333</v>
      </c>
      <c r="O630">
        <v>0</v>
      </c>
      <c r="P630">
        <v>1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0.26333299999999998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1710609</v>
      </c>
      <c r="B631">
        <v>1</v>
      </c>
      <c r="C631" t="s">
        <v>76</v>
      </c>
      <c r="D631" t="s">
        <v>97</v>
      </c>
      <c r="E631" t="s">
        <v>134</v>
      </c>
      <c r="F631" t="s">
        <v>2016</v>
      </c>
      <c r="G631" t="s">
        <v>462</v>
      </c>
      <c r="H631" t="s">
        <v>46</v>
      </c>
      <c r="I631" t="s">
        <v>151</v>
      </c>
      <c r="J631" t="s">
        <v>17</v>
      </c>
      <c r="K631" t="s">
        <v>131</v>
      </c>
      <c r="L631" t="s">
        <v>2017</v>
      </c>
      <c r="M631" t="s">
        <v>2018</v>
      </c>
      <c r="N631">
        <v>3.3333333E-2</v>
      </c>
      <c r="O631">
        <v>0</v>
      </c>
      <c r="P631">
        <v>7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0.23333300000000001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1710608</v>
      </c>
      <c r="B632">
        <v>1</v>
      </c>
      <c r="C632" t="s">
        <v>76</v>
      </c>
      <c r="D632" t="s">
        <v>85</v>
      </c>
      <c r="E632" t="s">
        <v>139</v>
      </c>
      <c r="F632" t="s">
        <v>2019</v>
      </c>
      <c r="G632" t="s">
        <v>707</v>
      </c>
      <c r="H632" t="s">
        <v>46</v>
      </c>
      <c r="I632" t="s">
        <v>129</v>
      </c>
      <c r="J632" t="s">
        <v>130</v>
      </c>
      <c r="K632" t="s">
        <v>131</v>
      </c>
      <c r="L632" t="s">
        <v>1915</v>
      </c>
      <c r="M632" t="s">
        <v>2020</v>
      </c>
      <c r="N632">
        <v>0.41444444400000002</v>
      </c>
      <c r="O632">
        <v>0</v>
      </c>
      <c r="P632">
        <v>22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9.1177779999999995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1710618</v>
      </c>
      <c r="B633">
        <v>1</v>
      </c>
      <c r="C633" t="s">
        <v>76</v>
      </c>
      <c r="D633" t="s">
        <v>92</v>
      </c>
      <c r="E633" t="s">
        <v>164</v>
      </c>
      <c r="F633" t="s">
        <v>1714</v>
      </c>
      <c r="G633" t="s">
        <v>256</v>
      </c>
      <c r="H633" t="s">
        <v>46</v>
      </c>
      <c r="I633" t="s">
        <v>129</v>
      </c>
      <c r="J633" t="s">
        <v>130</v>
      </c>
      <c r="K633" t="s">
        <v>131</v>
      </c>
      <c r="L633" t="s">
        <v>2021</v>
      </c>
      <c r="M633" t="s">
        <v>2022</v>
      </c>
      <c r="N633">
        <v>1.559722222</v>
      </c>
      <c r="O633">
        <v>0</v>
      </c>
      <c r="P633">
        <v>0</v>
      </c>
      <c r="Q633">
        <v>2</v>
      </c>
      <c r="R633">
        <v>161</v>
      </c>
      <c r="S633">
        <v>0</v>
      </c>
      <c r="T633">
        <v>0</v>
      </c>
      <c r="U633">
        <v>0</v>
      </c>
      <c r="V633">
        <v>0</v>
      </c>
      <c r="W633">
        <v>3.1194440000000001</v>
      </c>
      <c r="X633">
        <v>251.11527799999999</v>
      </c>
      <c r="Y633">
        <v>0</v>
      </c>
      <c r="Z633">
        <v>0</v>
      </c>
    </row>
    <row r="634" spans="1:26" x14ac:dyDescent="0.25">
      <c r="A634">
        <v>1710626</v>
      </c>
      <c r="B634">
        <v>1</v>
      </c>
      <c r="C634" t="s">
        <v>77</v>
      </c>
      <c r="D634" t="s">
        <v>117</v>
      </c>
      <c r="E634" t="s">
        <v>158</v>
      </c>
      <c r="F634" t="s">
        <v>1913</v>
      </c>
      <c r="G634" t="s">
        <v>281</v>
      </c>
      <c r="H634" t="s">
        <v>47</v>
      </c>
      <c r="I634" t="s">
        <v>129</v>
      </c>
      <c r="J634" t="s">
        <v>130</v>
      </c>
      <c r="K634" t="s">
        <v>161</v>
      </c>
      <c r="L634" t="s">
        <v>2023</v>
      </c>
      <c r="M634" t="s">
        <v>2024</v>
      </c>
      <c r="N634">
        <v>5.0999999999999996</v>
      </c>
      <c r="O634">
        <v>0</v>
      </c>
      <c r="P634">
        <v>0</v>
      </c>
      <c r="Q634">
        <v>7</v>
      </c>
      <c r="R634">
        <v>211</v>
      </c>
      <c r="S634">
        <v>37</v>
      </c>
      <c r="T634">
        <v>1138</v>
      </c>
      <c r="U634">
        <v>0</v>
      </c>
      <c r="V634">
        <v>0</v>
      </c>
      <c r="W634">
        <v>35.700000000000003</v>
      </c>
      <c r="X634">
        <v>1076.0999999999999</v>
      </c>
      <c r="Y634">
        <v>188.7</v>
      </c>
      <c r="Z634">
        <v>5803.8</v>
      </c>
    </row>
    <row r="635" spans="1:26" x14ac:dyDescent="0.25">
      <c r="A635">
        <v>1710621</v>
      </c>
      <c r="B635">
        <v>1</v>
      </c>
      <c r="C635" t="s">
        <v>76</v>
      </c>
      <c r="D635" t="s">
        <v>97</v>
      </c>
      <c r="E635" t="s">
        <v>134</v>
      </c>
      <c r="F635" t="s">
        <v>2025</v>
      </c>
      <c r="G635" t="s">
        <v>209</v>
      </c>
      <c r="H635" t="s">
        <v>46</v>
      </c>
      <c r="I635" t="s">
        <v>129</v>
      </c>
      <c r="J635" t="s">
        <v>130</v>
      </c>
      <c r="K635" t="s">
        <v>131</v>
      </c>
      <c r="L635" t="s">
        <v>2026</v>
      </c>
      <c r="M635" t="s">
        <v>2027</v>
      </c>
      <c r="N635">
        <v>8.1549999999999994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8.1549999999999994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1710635</v>
      </c>
      <c r="B636">
        <v>1</v>
      </c>
      <c r="C636" t="s">
        <v>76</v>
      </c>
      <c r="D636" t="s">
        <v>92</v>
      </c>
      <c r="E636" t="s">
        <v>134</v>
      </c>
      <c r="F636" t="s">
        <v>2028</v>
      </c>
      <c r="G636" t="s">
        <v>209</v>
      </c>
      <c r="H636" t="s">
        <v>46</v>
      </c>
      <c r="I636" t="s">
        <v>129</v>
      </c>
      <c r="J636" t="s">
        <v>130</v>
      </c>
      <c r="K636" t="s">
        <v>131</v>
      </c>
      <c r="L636" t="s">
        <v>2029</v>
      </c>
      <c r="M636" t="s">
        <v>2030</v>
      </c>
      <c r="N636">
        <v>4.5997222219999996</v>
      </c>
      <c r="O636">
        <v>0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4.5997219999999999</v>
      </c>
      <c r="Y636">
        <v>0</v>
      </c>
      <c r="Z636">
        <v>0</v>
      </c>
    </row>
    <row r="637" spans="1:26" x14ac:dyDescent="0.25">
      <c r="A637">
        <v>1710612</v>
      </c>
      <c r="B637">
        <v>1</v>
      </c>
      <c r="C637" t="s">
        <v>77</v>
      </c>
      <c r="D637" t="s">
        <v>117</v>
      </c>
      <c r="E637" t="s">
        <v>126</v>
      </c>
      <c r="F637" t="s">
        <v>2031</v>
      </c>
      <c r="G637" t="s">
        <v>145</v>
      </c>
      <c r="H637" t="s">
        <v>47</v>
      </c>
      <c r="I637" t="s">
        <v>129</v>
      </c>
      <c r="J637" t="s">
        <v>130</v>
      </c>
      <c r="K637" t="s">
        <v>131</v>
      </c>
      <c r="L637" t="s">
        <v>2032</v>
      </c>
      <c r="M637" t="s">
        <v>2033</v>
      </c>
      <c r="N637">
        <v>2.1427777770000001</v>
      </c>
      <c r="O637">
        <v>0</v>
      </c>
      <c r="P637">
        <v>0</v>
      </c>
      <c r="Q637">
        <v>17</v>
      </c>
      <c r="R637">
        <v>152</v>
      </c>
      <c r="S637">
        <v>0</v>
      </c>
      <c r="T637">
        <v>0</v>
      </c>
      <c r="U637">
        <v>0</v>
      </c>
      <c r="V637">
        <v>0</v>
      </c>
      <c r="W637">
        <v>36.427222</v>
      </c>
      <c r="X637">
        <v>325.70222200000001</v>
      </c>
      <c r="Y637">
        <v>0</v>
      </c>
      <c r="Z637">
        <v>0</v>
      </c>
    </row>
    <row r="638" spans="1:26" x14ac:dyDescent="0.25">
      <c r="A638">
        <v>1710650</v>
      </c>
      <c r="B638">
        <v>1</v>
      </c>
      <c r="C638" t="s">
        <v>77</v>
      </c>
      <c r="D638" t="s">
        <v>111</v>
      </c>
      <c r="E638" t="s">
        <v>139</v>
      </c>
      <c r="F638" t="s">
        <v>2034</v>
      </c>
      <c r="G638" t="s">
        <v>197</v>
      </c>
      <c r="H638" t="s">
        <v>46</v>
      </c>
      <c r="I638" t="s">
        <v>129</v>
      </c>
      <c r="J638" t="s">
        <v>130</v>
      </c>
      <c r="K638" t="s">
        <v>131</v>
      </c>
      <c r="L638" t="s">
        <v>2035</v>
      </c>
      <c r="M638" t="s">
        <v>2036</v>
      </c>
      <c r="N638">
        <v>4.6558333330000004</v>
      </c>
      <c r="O638">
        <v>0</v>
      </c>
      <c r="P638">
        <v>0</v>
      </c>
      <c r="Q638">
        <v>0</v>
      </c>
      <c r="R638">
        <v>14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65.181667000000004</v>
      </c>
      <c r="Y638">
        <v>0</v>
      </c>
      <c r="Z638">
        <v>0</v>
      </c>
    </row>
    <row r="639" spans="1:26" x14ac:dyDescent="0.25">
      <c r="A639">
        <v>1710610</v>
      </c>
      <c r="B639">
        <v>1</v>
      </c>
      <c r="C639" t="s">
        <v>76</v>
      </c>
      <c r="D639" t="s">
        <v>90</v>
      </c>
      <c r="E639" t="s">
        <v>158</v>
      </c>
      <c r="F639" t="s">
        <v>2037</v>
      </c>
      <c r="G639" t="s">
        <v>176</v>
      </c>
      <c r="H639" t="s">
        <v>47</v>
      </c>
      <c r="I639" t="s">
        <v>129</v>
      </c>
      <c r="J639" t="s">
        <v>130</v>
      </c>
      <c r="K639" t="s">
        <v>131</v>
      </c>
      <c r="L639" t="s">
        <v>2038</v>
      </c>
      <c r="M639" t="s">
        <v>2039</v>
      </c>
      <c r="N639">
        <v>0.10305555499999999</v>
      </c>
      <c r="O639">
        <v>26</v>
      </c>
      <c r="P639">
        <v>788</v>
      </c>
      <c r="Q639">
        <v>0</v>
      </c>
      <c r="R639">
        <v>0</v>
      </c>
      <c r="S639">
        <v>44</v>
      </c>
      <c r="T639">
        <v>81</v>
      </c>
      <c r="U639">
        <v>2.6794440000000002</v>
      </c>
      <c r="V639">
        <v>81.207776999999993</v>
      </c>
      <c r="W639">
        <v>0</v>
      </c>
      <c r="X639">
        <v>0</v>
      </c>
      <c r="Y639">
        <v>4.5344439999999997</v>
      </c>
      <c r="Z639">
        <v>8.3475000000000001</v>
      </c>
    </row>
    <row r="640" spans="1:26" x14ac:dyDescent="0.25">
      <c r="A640">
        <v>1710620</v>
      </c>
      <c r="B640">
        <v>1</v>
      </c>
      <c r="C640" t="s">
        <v>76</v>
      </c>
      <c r="D640" t="s">
        <v>104</v>
      </c>
      <c r="E640" t="s">
        <v>158</v>
      </c>
      <c r="F640" t="s">
        <v>2040</v>
      </c>
      <c r="G640" t="s">
        <v>281</v>
      </c>
      <c r="H640" t="s">
        <v>47</v>
      </c>
      <c r="I640" t="s">
        <v>129</v>
      </c>
      <c r="J640" t="s">
        <v>130</v>
      </c>
      <c r="K640" t="s">
        <v>161</v>
      </c>
      <c r="L640" t="s">
        <v>2041</v>
      </c>
      <c r="M640" t="s">
        <v>2042</v>
      </c>
      <c r="N640">
        <v>4.0208333329999997</v>
      </c>
      <c r="O640">
        <v>0</v>
      </c>
      <c r="P640">
        <v>0</v>
      </c>
      <c r="Q640">
        <v>94</v>
      </c>
      <c r="R640">
        <v>2431</v>
      </c>
      <c r="S640">
        <v>34</v>
      </c>
      <c r="T640">
        <v>659</v>
      </c>
      <c r="U640">
        <v>0</v>
      </c>
      <c r="V640">
        <v>0</v>
      </c>
      <c r="W640">
        <v>377.95833299999998</v>
      </c>
      <c r="X640">
        <v>9774.6458330000005</v>
      </c>
      <c r="Y640">
        <v>136.70833300000001</v>
      </c>
      <c r="Z640">
        <v>2649.7291660000001</v>
      </c>
    </row>
    <row r="641" spans="1:26" x14ac:dyDescent="0.25">
      <c r="A641">
        <v>1710623</v>
      </c>
      <c r="B641">
        <v>1</v>
      </c>
      <c r="C641" t="s">
        <v>77</v>
      </c>
      <c r="D641" t="s">
        <v>109</v>
      </c>
      <c r="E641" t="s">
        <v>134</v>
      </c>
      <c r="F641" t="s">
        <v>2043</v>
      </c>
      <c r="G641" t="s">
        <v>136</v>
      </c>
      <c r="H641" t="s">
        <v>46</v>
      </c>
      <c r="I641" t="s">
        <v>129</v>
      </c>
      <c r="J641" t="s">
        <v>130</v>
      </c>
      <c r="K641" t="s">
        <v>131</v>
      </c>
      <c r="L641" t="s">
        <v>2044</v>
      </c>
      <c r="M641" t="s">
        <v>2045</v>
      </c>
      <c r="N641">
        <v>1.528333333</v>
      </c>
      <c r="O641">
        <v>0</v>
      </c>
      <c r="P641">
        <v>1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1.5283329999999999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1710611</v>
      </c>
      <c r="B642">
        <v>1</v>
      </c>
      <c r="C642" t="s">
        <v>76</v>
      </c>
      <c r="D642" t="s">
        <v>80</v>
      </c>
      <c r="E642" t="s">
        <v>164</v>
      </c>
      <c r="F642" t="s">
        <v>2046</v>
      </c>
      <c r="G642" t="s">
        <v>285</v>
      </c>
      <c r="H642" t="s">
        <v>46</v>
      </c>
      <c r="I642" t="s">
        <v>129</v>
      </c>
      <c r="J642" t="s">
        <v>130</v>
      </c>
      <c r="K642" t="s">
        <v>161</v>
      </c>
      <c r="L642" t="s">
        <v>2047</v>
      </c>
      <c r="M642" t="s">
        <v>2048</v>
      </c>
      <c r="N642">
        <v>4.5044063879999996</v>
      </c>
      <c r="O642">
        <v>0</v>
      </c>
      <c r="P642">
        <v>211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950.42974800000002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1710642</v>
      </c>
      <c r="B643">
        <v>1</v>
      </c>
      <c r="C643" t="s">
        <v>76</v>
      </c>
      <c r="D643" t="s">
        <v>101</v>
      </c>
      <c r="E643" t="s">
        <v>212</v>
      </c>
      <c r="F643" t="s">
        <v>2049</v>
      </c>
      <c r="G643" t="s">
        <v>1803</v>
      </c>
      <c r="H643" t="s">
        <v>47</v>
      </c>
      <c r="I643" t="s">
        <v>129</v>
      </c>
      <c r="J643" t="s">
        <v>130</v>
      </c>
      <c r="K643" t="s">
        <v>161</v>
      </c>
      <c r="L643" t="s">
        <v>2050</v>
      </c>
      <c r="M643" t="s">
        <v>2051</v>
      </c>
      <c r="N643">
        <v>2.3761111110000002</v>
      </c>
      <c r="O643">
        <v>18</v>
      </c>
      <c r="P643">
        <v>1717</v>
      </c>
      <c r="Q643">
        <v>0</v>
      </c>
      <c r="R643">
        <v>0</v>
      </c>
      <c r="S643">
        <v>0</v>
      </c>
      <c r="T643">
        <v>0</v>
      </c>
      <c r="U643">
        <v>42.77</v>
      </c>
      <c r="V643">
        <v>4079.7827779999998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1710624</v>
      </c>
      <c r="B644">
        <v>1</v>
      </c>
      <c r="C644" t="s">
        <v>76</v>
      </c>
      <c r="D644" t="s">
        <v>78</v>
      </c>
      <c r="E644" t="s">
        <v>164</v>
      </c>
      <c r="F644" t="s">
        <v>2052</v>
      </c>
      <c r="G644" t="s">
        <v>141</v>
      </c>
      <c r="H644" t="s">
        <v>46</v>
      </c>
      <c r="I644" t="s">
        <v>129</v>
      </c>
      <c r="J644" t="s">
        <v>130</v>
      </c>
      <c r="K644" t="s">
        <v>131</v>
      </c>
      <c r="L644" t="s">
        <v>2053</v>
      </c>
      <c r="M644" t="s">
        <v>2054</v>
      </c>
      <c r="N644">
        <v>1.9386111109999999</v>
      </c>
      <c r="O644">
        <v>0</v>
      </c>
      <c r="P644">
        <v>295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571.89027799999997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1710617</v>
      </c>
      <c r="B645">
        <v>1</v>
      </c>
      <c r="C645" t="s">
        <v>77</v>
      </c>
      <c r="D645" t="s">
        <v>114</v>
      </c>
      <c r="E645" t="s">
        <v>212</v>
      </c>
      <c r="F645" t="s">
        <v>2055</v>
      </c>
      <c r="G645" t="s">
        <v>176</v>
      </c>
      <c r="H645" t="s">
        <v>47</v>
      </c>
      <c r="I645" t="s">
        <v>129</v>
      </c>
      <c r="J645" t="s">
        <v>130</v>
      </c>
      <c r="K645" t="s">
        <v>131</v>
      </c>
      <c r="L645" t="s">
        <v>2056</v>
      </c>
      <c r="M645" t="s">
        <v>2057</v>
      </c>
      <c r="N645">
        <v>0.443611111</v>
      </c>
      <c r="O645">
        <v>115</v>
      </c>
      <c r="P645">
        <v>484</v>
      </c>
      <c r="Q645">
        <v>0</v>
      </c>
      <c r="R645">
        <v>0</v>
      </c>
      <c r="S645">
        <v>27</v>
      </c>
      <c r="T645">
        <v>370</v>
      </c>
      <c r="U645">
        <v>51.015278000000002</v>
      </c>
      <c r="V645">
        <v>214.70777799999999</v>
      </c>
      <c r="W645">
        <v>0</v>
      </c>
      <c r="X645">
        <v>0</v>
      </c>
      <c r="Y645">
        <v>11.977499999999999</v>
      </c>
      <c r="Z645">
        <v>164.136111</v>
      </c>
    </row>
    <row r="646" spans="1:26" x14ac:dyDescent="0.25">
      <c r="A646">
        <v>1710622</v>
      </c>
      <c r="B646">
        <v>1</v>
      </c>
      <c r="C646" t="s">
        <v>76</v>
      </c>
      <c r="D646" t="s">
        <v>92</v>
      </c>
      <c r="E646" t="s">
        <v>139</v>
      </c>
      <c r="F646" t="s">
        <v>831</v>
      </c>
      <c r="G646" t="s">
        <v>285</v>
      </c>
      <c r="H646" t="s">
        <v>46</v>
      </c>
      <c r="I646" t="s">
        <v>129</v>
      </c>
      <c r="J646" t="s">
        <v>130</v>
      </c>
      <c r="K646" t="s">
        <v>161</v>
      </c>
      <c r="L646" t="s">
        <v>2058</v>
      </c>
      <c r="M646" t="s">
        <v>1978</v>
      </c>
      <c r="N646">
        <v>5.5666666659999997</v>
      </c>
      <c r="O646">
        <v>0</v>
      </c>
      <c r="P646">
        <v>0</v>
      </c>
      <c r="Q646">
        <v>0</v>
      </c>
      <c r="R646">
        <v>41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228.23333299999999</v>
      </c>
      <c r="Y646">
        <v>0</v>
      </c>
      <c r="Z646">
        <v>0</v>
      </c>
    </row>
    <row r="647" spans="1:26" x14ac:dyDescent="0.25">
      <c r="A647">
        <v>1710651</v>
      </c>
      <c r="B647">
        <v>1</v>
      </c>
      <c r="C647" t="s">
        <v>76</v>
      </c>
      <c r="D647" t="s">
        <v>100</v>
      </c>
      <c r="E647" t="s">
        <v>139</v>
      </c>
      <c r="F647" t="s">
        <v>2059</v>
      </c>
      <c r="G647" t="s">
        <v>269</v>
      </c>
      <c r="H647" t="s">
        <v>46</v>
      </c>
      <c r="I647" t="s">
        <v>129</v>
      </c>
      <c r="J647" t="s">
        <v>130</v>
      </c>
      <c r="K647" t="s">
        <v>131</v>
      </c>
      <c r="L647" t="s">
        <v>2060</v>
      </c>
      <c r="M647" t="s">
        <v>2061</v>
      </c>
      <c r="N647">
        <v>2.3116666659999998</v>
      </c>
      <c r="O647">
        <v>0</v>
      </c>
      <c r="P647">
        <v>6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13.87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1710629</v>
      </c>
      <c r="B648">
        <v>1</v>
      </c>
      <c r="C648" t="s">
        <v>76</v>
      </c>
      <c r="D648" t="s">
        <v>80</v>
      </c>
      <c r="E648" t="s">
        <v>134</v>
      </c>
      <c r="F648" t="s">
        <v>2062</v>
      </c>
      <c r="G648" t="s">
        <v>209</v>
      </c>
      <c r="H648" t="s">
        <v>46</v>
      </c>
      <c r="I648" t="s">
        <v>129</v>
      </c>
      <c r="J648" t="s">
        <v>130</v>
      </c>
      <c r="K648" t="s">
        <v>131</v>
      </c>
      <c r="L648" t="s">
        <v>2063</v>
      </c>
      <c r="M648" t="s">
        <v>2064</v>
      </c>
      <c r="N648">
        <v>2.0277777769999998</v>
      </c>
      <c r="O648">
        <v>0</v>
      </c>
      <c r="P648">
        <v>5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10.138889000000001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1710634</v>
      </c>
      <c r="B649">
        <v>1</v>
      </c>
      <c r="C649" t="s">
        <v>77</v>
      </c>
      <c r="D649" t="s">
        <v>109</v>
      </c>
      <c r="E649" t="s">
        <v>134</v>
      </c>
      <c r="F649" t="s">
        <v>2065</v>
      </c>
      <c r="G649" t="s">
        <v>136</v>
      </c>
      <c r="H649" t="s">
        <v>46</v>
      </c>
      <c r="I649" t="s">
        <v>129</v>
      </c>
      <c r="J649" t="s">
        <v>130</v>
      </c>
      <c r="K649" t="s">
        <v>131</v>
      </c>
      <c r="L649" t="s">
        <v>2066</v>
      </c>
      <c r="M649" t="s">
        <v>2067</v>
      </c>
      <c r="N649">
        <v>2.1305555549999999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2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4.2611109999999996</v>
      </c>
    </row>
    <row r="650" spans="1:26" x14ac:dyDescent="0.25">
      <c r="A650">
        <v>1710627</v>
      </c>
      <c r="B650">
        <v>1</v>
      </c>
      <c r="C650" t="s">
        <v>76</v>
      </c>
      <c r="D650" t="s">
        <v>79</v>
      </c>
      <c r="E650" t="s">
        <v>134</v>
      </c>
      <c r="F650" t="s">
        <v>2068</v>
      </c>
      <c r="G650" t="s">
        <v>136</v>
      </c>
      <c r="H650" t="s">
        <v>46</v>
      </c>
      <c r="I650" t="s">
        <v>129</v>
      </c>
      <c r="J650" t="s">
        <v>130</v>
      </c>
      <c r="K650" t="s">
        <v>131</v>
      </c>
      <c r="L650" t="s">
        <v>2069</v>
      </c>
      <c r="M650" t="s">
        <v>2070</v>
      </c>
      <c r="N650">
        <v>1.1702777769999999</v>
      </c>
      <c r="O650">
        <v>0</v>
      </c>
      <c r="P650">
        <v>4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4.6811109999999996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1710636</v>
      </c>
      <c r="B651">
        <v>1</v>
      </c>
      <c r="C651" t="s">
        <v>76</v>
      </c>
      <c r="D651" t="s">
        <v>80</v>
      </c>
      <c r="E651" t="s">
        <v>134</v>
      </c>
      <c r="F651" t="s">
        <v>2071</v>
      </c>
      <c r="G651" t="s">
        <v>136</v>
      </c>
      <c r="H651" t="s">
        <v>46</v>
      </c>
      <c r="I651" t="s">
        <v>129</v>
      </c>
      <c r="J651" t="s">
        <v>130</v>
      </c>
      <c r="K651" t="s">
        <v>131</v>
      </c>
      <c r="L651" t="s">
        <v>2072</v>
      </c>
      <c r="M651" t="s">
        <v>2073</v>
      </c>
      <c r="N651">
        <v>2.6686111110000001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2.6686109999999998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1710628</v>
      </c>
      <c r="B652">
        <v>1</v>
      </c>
      <c r="C652" t="s">
        <v>77</v>
      </c>
      <c r="D652" t="s">
        <v>119</v>
      </c>
      <c r="E652" t="s">
        <v>139</v>
      </c>
      <c r="F652" t="s">
        <v>2074</v>
      </c>
      <c r="G652" t="s">
        <v>197</v>
      </c>
      <c r="H652" t="s">
        <v>46</v>
      </c>
      <c r="I652" t="s">
        <v>129</v>
      </c>
      <c r="J652" t="s">
        <v>130</v>
      </c>
      <c r="K652" t="s">
        <v>131</v>
      </c>
      <c r="L652" t="s">
        <v>2075</v>
      </c>
      <c r="M652" t="s">
        <v>2076</v>
      </c>
      <c r="N652">
        <v>2.2705555550000001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87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197.53833299999999</v>
      </c>
    </row>
    <row r="653" spans="1:26" x14ac:dyDescent="0.25">
      <c r="A653">
        <v>1710625</v>
      </c>
      <c r="B653">
        <v>1</v>
      </c>
      <c r="C653" t="s">
        <v>76</v>
      </c>
      <c r="D653" t="s">
        <v>101</v>
      </c>
      <c r="E653" t="s">
        <v>126</v>
      </c>
      <c r="F653" t="s">
        <v>2077</v>
      </c>
      <c r="G653" t="s">
        <v>176</v>
      </c>
      <c r="H653" t="s">
        <v>47</v>
      </c>
      <c r="I653" t="s">
        <v>151</v>
      </c>
      <c r="J653" t="s">
        <v>130</v>
      </c>
      <c r="K653" t="s">
        <v>131</v>
      </c>
      <c r="L653" t="s">
        <v>2078</v>
      </c>
      <c r="M653" t="s">
        <v>2079</v>
      </c>
      <c r="N653">
        <v>1.1111111E-2</v>
      </c>
      <c r="O653">
        <v>8</v>
      </c>
      <c r="P653">
        <v>880</v>
      </c>
      <c r="Q653">
        <v>0</v>
      </c>
      <c r="R653">
        <v>0</v>
      </c>
      <c r="S653">
        <v>0</v>
      </c>
      <c r="T653">
        <v>0</v>
      </c>
      <c r="U653">
        <v>8.8888999999999996E-2</v>
      </c>
      <c r="V653">
        <v>9.7777779999999996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1710647</v>
      </c>
      <c r="B654">
        <v>1</v>
      </c>
      <c r="C654" t="s">
        <v>77</v>
      </c>
      <c r="D654" t="s">
        <v>114</v>
      </c>
      <c r="E654" t="s">
        <v>126</v>
      </c>
      <c r="F654" t="s">
        <v>2080</v>
      </c>
      <c r="G654" t="s">
        <v>145</v>
      </c>
      <c r="H654" t="s">
        <v>47</v>
      </c>
      <c r="I654" t="s">
        <v>129</v>
      </c>
      <c r="J654" t="s">
        <v>130</v>
      </c>
      <c r="K654" t="s">
        <v>131</v>
      </c>
      <c r="L654" t="s">
        <v>2081</v>
      </c>
      <c r="M654" t="s">
        <v>2082</v>
      </c>
      <c r="N654">
        <v>2.8733333330000002</v>
      </c>
      <c r="O654">
        <v>0</v>
      </c>
      <c r="P654">
        <v>18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51.72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1710654</v>
      </c>
      <c r="B655">
        <v>1</v>
      </c>
      <c r="C655" t="s">
        <v>76</v>
      </c>
      <c r="D655" t="s">
        <v>104</v>
      </c>
      <c r="E655" t="s">
        <v>164</v>
      </c>
      <c r="F655" t="s">
        <v>2083</v>
      </c>
      <c r="G655" t="s">
        <v>256</v>
      </c>
      <c r="H655" t="s">
        <v>46</v>
      </c>
      <c r="I655" t="s">
        <v>129</v>
      </c>
      <c r="J655" t="s">
        <v>130</v>
      </c>
      <c r="K655" t="s">
        <v>131</v>
      </c>
      <c r="L655" t="s">
        <v>2084</v>
      </c>
      <c r="M655" t="s">
        <v>2085</v>
      </c>
      <c r="N655">
        <v>2.1722222219999998</v>
      </c>
      <c r="O655">
        <v>0</v>
      </c>
      <c r="P655">
        <v>0</v>
      </c>
      <c r="Q655">
        <v>0</v>
      </c>
      <c r="R655">
        <v>0</v>
      </c>
      <c r="S655">
        <v>1</v>
      </c>
      <c r="T655">
        <v>176</v>
      </c>
      <c r="U655">
        <v>0</v>
      </c>
      <c r="V655">
        <v>0</v>
      </c>
      <c r="W655">
        <v>0</v>
      </c>
      <c r="X655">
        <v>0</v>
      </c>
      <c r="Y655">
        <v>2.1722220000000001</v>
      </c>
      <c r="Z655">
        <v>382.31111099999998</v>
      </c>
    </row>
    <row r="656" spans="1:26" x14ac:dyDescent="0.25">
      <c r="A656">
        <v>1710638</v>
      </c>
      <c r="B656">
        <v>1</v>
      </c>
      <c r="C656" t="s">
        <v>77</v>
      </c>
      <c r="D656" t="s">
        <v>114</v>
      </c>
      <c r="E656" t="s">
        <v>191</v>
      </c>
      <c r="F656" t="s">
        <v>2086</v>
      </c>
      <c r="G656" t="s">
        <v>907</v>
      </c>
      <c r="H656" t="s">
        <v>46</v>
      </c>
      <c r="I656" t="s">
        <v>129</v>
      </c>
      <c r="J656" t="s">
        <v>130</v>
      </c>
      <c r="K656" t="s">
        <v>131</v>
      </c>
      <c r="L656" t="s">
        <v>2087</v>
      </c>
      <c r="M656" t="s">
        <v>2088</v>
      </c>
      <c r="N656">
        <v>0.60361111099999998</v>
      </c>
      <c r="O656">
        <v>0</v>
      </c>
      <c r="P656">
        <v>76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45.874443999999997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1710673</v>
      </c>
      <c r="B657">
        <v>1</v>
      </c>
      <c r="C657" t="s">
        <v>76</v>
      </c>
      <c r="D657" t="s">
        <v>93</v>
      </c>
      <c r="E657" t="s">
        <v>126</v>
      </c>
      <c r="F657" t="s">
        <v>1824</v>
      </c>
      <c r="G657" t="s">
        <v>145</v>
      </c>
      <c r="H657" t="s">
        <v>47</v>
      </c>
      <c r="I657" t="s">
        <v>129</v>
      </c>
      <c r="J657" t="s">
        <v>130</v>
      </c>
      <c r="K657" t="s">
        <v>131</v>
      </c>
      <c r="L657" t="s">
        <v>2089</v>
      </c>
      <c r="M657" t="s">
        <v>2090</v>
      </c>
      <c r="N657">
        <v>2.9952777770000001</v>
      </c>
      <c r="O657">
        <v>0</v>
      </c>
      <c r="P657">
        <v>6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17.971667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1710641</v>
      </c>
      <c r="B658">
        <v>1</v>
      </c>
      <c r="C658" t="s">
        <v>76</v>
      </c>
      <c r="D658" t="s">
        <v>96</v>
      </c>
      <c r="E658" t="s">
        <v>134</v>
      </c>
      <c r="F658" t="s">
        <v>2091</v>
      </c>
      <c r="G658" t="s">
        <v>462</v>
      </c>
      <c r="H658" t="s">
        <v>46</v>
      </c>
      <c r="I658" t="s">
        <v>129</v>
      </c>
      <c r="J658" t="s">
        <v>17</v>
      </c>
      <c r="K658" t="s">
        <v>131</v>
      </c>
      <c r="L658" t="s">
        <v>2092</v>
      </c>
      <c r="M658" t="s">
        <v>2093</v>
      </c>
      <c r="N658">
        <v>0.195833333</v>
      </c>
      <c r="O658">
        <v>0</v>
      </c>
      <c r="P658">
        <v>4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0.78333299999999995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1710649</v>
      </c>
      <c r="B659">
        <v>1</v>
      </c>
      <c r="C659" t="s">
        <v>76</v>
      </c>
      <c r="D659" t="s">
        <v>97</v>
      </c>
      <c r="E659" t="s">
        <v>134</v>
      </c>
      <c r="F659" t="s">
        <v>2094</v>
      </c>
      <c r="G659" t="s">
        <v>462</v>
      </c>
      <c r="H659" t="s">
        <v>46</v>
      </c>
      <c r="I659" t="s">
        <v>129</v>
      </c>
      <c r="J659" t="s">
        <v>17</v>
      </c>
      <c r="K659" t="s">
        <v>131</v>
      </c>
      <c r="L659" t="s">
        <v>2095</v>
      </c>
      <c r="M659" t="s">
        <v>2096</v>
      </c>
      <c r="N659">
        <v>0.18333333299999999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0.183333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1710639</v>
      </c>
      <c r="B660">
        <v>1</v>
      </c>
      <c r="C660" t="s">
        <v>77</v>
      </c>
      <c r="D660" t="s">
        <v>118</v>
      </c>
      <c r="E660" t="s">
        <v>212</v>
      </c>
      <c r="F660" t="s">
        <v>2097</v>
      </c>
      <c r="G660" t="s">
        <v>176</v>
      </c>
      <c r="H660" t="s">
        <v>47</v>
      </c>
      <c r="I660" t="s">
        <v>129</v>
      </c>
      <c r="J660" t="s">
        <v>130</v>
      </c>
      <c r="K660" t="s">
        <v>131</v>
      </c>
      <c r="L660" t="s">
        <v>2098</v>
      </c>
      <c r="M660" t="s">
        <v>2099</v>
      </c>
      <c r="N660">
        <v>0.80388888800000002</v>
      </c>
      <c r="O660">
        <v>2</v>
      </c>
      <c r="P660">
        <v>65</v>
      </c>
      <c r="Q660">
        <v>0</v>
      </c>
      <c r="R660">
        <v>0</v>
      </c>
      <c r="S660">
        <v>35</v>
      </c>
      <c r="T660">
        <v>506</v>
      </c>
      <c r="U660">
        <v>1.6077779999999999</v>
      </c>
      <c r="V660">
        <v>52.252777999999999</v>
      </c>
      <c r="W660">
        <v>0</v>
      </c>
      <c r="X660">
        <v>0</v>
      </c>
      <c r="Y660">
        <v>28.136111</v>
      </c>
      <c r="Z660">
        <v>406.76777700000002</v>
      </c>
    </row>
    <row r="661" spans="1:26" x14ac:dyDescent="0.25">
      <c r="A661">
        <v>1710640</v>
      </c>
      <c r="B661">
        <v>1</v>
      </c>
      <c r="C661" t="s">
        <v>76</v>
      </c>
      <c r="D661" t="s">
        <v>83</v>
      </c>
      <c r="E661" t="s">
        <v>134</v>
      </c>
      <c r="F661" t="s">
        <v>2100</v>
      </c>
      <c r="G661" t="s">
        <v>462</v>
      </c>
      <c r="H661" t="s">
        <v>46</v>
      </c>
      <c r="I661" t="s">
        <v>129</v>
      </c>
      <c r="J661" t="s">
        <v>130</v>
      </c>
      <c r="K661" t="s">
        <v>131</v>
      </c>
      <c r="L661" t="s">
        <v>2101</v>
      </c>
      <c r="M661" t="s">
        <v>2102</v>
      </c>
      <c r="N661">
        <v>1.970277777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1.970278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1710703</v>
      </c>
      <c r="B662">
        <v>1</v>
      </c>
      <c r="C662" t="s">
        <v>76</v>
      </c>
      <c r="D662" t="s">
        <v>96</v>
      </c>
      <c r="E662" t="s">
        <v>134</v>
      </c>
      <c r="F662" t="s">
        <v>2103</v>
      </c>
      <c r="G662" t="s">
        <v>136</v>
      </c>
      <c r="H662" t="s">
        <v>46</v>
      </c>
      <c r="I662" t="s">
        <v>129</v>
      </c>
      <c r="J662" t="s">
        <v>130</v>
      </c>
      <c r="K662" t="s">
        <v>131</v>
      </c>
      <c r="L662" t="s">
        <v>2104</v>
      </c>
      <c r="M662" t="s">
        <v>2105</v>
      </c>
      <c r="N662">
        <v>2.71</v>
      </c>
      <c r="O662">
        <v>0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2.71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1710645</v>
      </c>
      <c r="B663">
        <v>1</v>
      </c>
      <c r="C663" t="s">
        <v>76</v>
      </c>
      <c r="D663" t="s">
        <v>84</v>
      </c>
      <c r="E663" t="s">
        <v>134</v>
      </c>
      <c r="F663" t="s">
        <v>2106</v>
      </c>
      <c r="G663" t="s">
        <v>462</v>
      </c>
      <c r="H663" t="s">
        <v>46</v>
      </c>
      <c r="I663" t="s">
        <v>129</v>
      </c>
      <c r="J663" t="s">
        <v>17</v>
      </c>
      <c r="K663" t="s">
        <v>131</v>
      </c>
      <c r="L663" t="s">
        <v>2107</v>
      </c>
      <c r="M663" t="s">
        <v>2108</v>
      </c>
      <c r="N663">
        <v>0.22277777700000001</v>
      </c>
      <c r="O663">
        <v>0</v>
      </c>
      <c r="P663">
        <v>11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2.4505560000000002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1710656</v>
      </c>
      <c r="B664">
        <v>1</v>
      </c>
      <c r="C664" t="s">
        <v>76</v>
      </c>
      <c r="D664" t="s">
        <v>104</v>
      </c>
      <c r="E664" t="s">
        <v>139</v>
      </c>
      <c r="F664" t="s">
        <v>2109</v>
      </c>
      <c r="G664" t="s">
        <v>141</v>
      </c>
      <c r="H664" t="s">
        <v>46</v>
      </c>
      <c r="I664" t="s">
        <v>129</v>
      </c>
      <c r="J664" t="s">
        <v>130</v>
      </c>
      <c r="K664" t="s">
        <v>131</v>
      </c>
      <c r="L664" t="s">
        <v>2110</v>
      </c>
      <c r="M664" t="s">
        <v>2111</v>
      </c>
      <c r="N664">
        <v>3.9538888879999998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5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19.769444</v>
      </c>
    </row>
    <row r="665" spans="1:26" x14ac:dyDescent="0.25">
      <c r="A665">
        <v>1710653</v>
      </c>
      <c r="B665">
        <v>1</v>
      </c>
      <c r="C665" t="s">
        <v>76</v>
      </c>
      <c r="D665" t="s">
        <v>95</v>
      </c>
      <c r="E665" t="s">
        <v>134</v>
      </c>
      <c r="F665" t="s">
        <v>2112</v>
      </c>
      <c r="G665" t="s">
        <v>462</v>
      </c>
      <c r="H665" t="s">
        <v>46</v>
      </c>
      <c r="I665" t="s">
        <v>129</v>
      </c>
      <c r="J665" t="s">
        <v>17</v>
      </c>
      <c r="K665" t="s">
        <v>131</v>
      </c>
      <c r="L665" t="s">
        <v>2113</v>
      </c>
      <c r="M665" t="s">
        <v>2114</v>
      </c>
      <c r="N665">
        <v>2.6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2.6</v>
      </c>
    </row>
    <row r="666" spans="1:26" x14ac:dyDescent="0.25">
      <c r="A666">
        <v>1710665</v>
      </c>
      <c r="B666">
        <v>1</v>
      </c>
      <c r="C666" t="s">
        <v>76</v>
      </c>
      <c r="D666" t="s">
        <v>97</v>
      </c>
      <c r="E666" t="s">
        <v>134</v>
      </c>
      <c r="F666" t="s">
        <v>2115</v>
      </c>
      <c r="G666" t="s">
        <v>462</v>
      </c>
      <c r="H666" t="s">
        <v>46</v>
      </c>
      <c r="I666" t="s">
        <v>129</v>
      </c>
      <c r="J666" t="s">
        <v>17</v>
      </c>
      <c r="K666" t="s">
        <v>131</v>
      </c>
      <c r="L666" t="s">
        <v>2116</v>
      </c>
      <c r="M666" t="s">
        <v>2117</v>
      </c>
      <c r="N666">
        <v>0.383333333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0.38333299999999998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1710670</v>
      </c>
      <c r="B667">
        <v>1</v>
      </c>
      <c r="C667" t="s">
        <v>76</v>
      </c>
      <c r="D667" t="s">
        <v>94</v>
      </c>
      <c r="E667" t="s">
        <v>158</v>
      </c>
      <c r="F667" t="s">
        <v>2118</v>
      </c>
      <c r="G667" t="s">
        <v>281</v>
      </c>
      <c r="H667" t="s">
        <v>47</v>
      </c>
      <c r="I667" t="s">
        <v>129</v>
      </c>
      <c r="J667" t="s">
        <v>130</v>
      </c>
      <c r="K667" t="s">
        <v>161</v>
      </c>
      <c r="L667" t="s">
        <v>2119</v>
      </c>
      <c r="M667" t="s">
        <v>2120</v>
      </c>
      <c r="N667">
        <v>4.1297222219999998</v>
      </c>
      <c r="O667">
        <v>220</v>
      </c>
      <c r="P667">
        <v>3685</v>
      </c>
      <c r="Q667">
        <v>0</v>
      </c>
      <c r="R667">
        <v>0</v>
      </c>
      <c r="S667">
        <v>0</v>
      </c>
      <c r="T667">
        <v>0</v>
      </c>
      <c r="U667">
        <v>908.53888900000004</v>
      </c>
      <c r="V667">
        <v>15218.026388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1710708</v>
      </c>
      <c r="B668">
        <v>1</v>
      </c>
      <c r="C668" t="s">
        <v>76</v>
      </c>
      <c r="D668" t="s">
        <v>89</v>
      </c>
      <c r="E668" t="s">
        <v>139</v>
      </c>
      <c r="F668" t="s">
        <v>2121</v>
      </c>
      <c r="G668" t="s">
        <v>197</v>
      </c>
      <c r="H668" t="s">
        <v>46</v>
      </c>
      <c r="I668" t="s">
        <v>129</v>
      </c>
      <c r="J668" t="s">
        <v>130</v>
      </c>
      <c r="K668" t="s">
        <v>131</v>
      </c>
      <c r="L668" t="s">
        <v>2122</v>
      </c>
      <c r="M668" t="s">
        <v>2123</v>
      </c>
      <c r="N668">
        <v>4.4527777769999997</v>
      </c>
      <c r="O668">
        <v>0</v>
      </c>
      <c r="P668">
        <v>0</v>
      </c>
      <c r="Q668">
        <v>0</v>
      </c>
      <c r="R668">
        <v>13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57.886111</v>
      </c>
      <c r="Y668">
        <v>0</v>
      </c>
      <c r="Z668">
        <v>0</v>
      </c>
    </row>
    <row r="669" spans="1:26" x14ac:dyDescent="0.25">
      <c r="A669">
        <v>1710689</v>
      </c>
      <c r="B669">
        <v>1</v>
      </c>
      <c r="C669" t="s">
        <v>76</v>
      </c>
      <c r="D669" t="s">
        <v>100</v>
      </c>
      <c r="E669" t="s">
        <v>158</v>
      </c>
      <c r="F669" t="s">
        <v>2124</v>
      </c>
      <c r="G669" t="s">
        <v>176</v>
      </c>
      <c r="H669" t="s">
        <v>47</v>
      </c>
      <c r="I669" t="s">
        <v>129</v>
      </c>
      <c r="J669" t="s">
        <v>130</v>
      </c>
      <c r="K669" t="s">
        <v>131</v>
      </c>
      <c r="L669" t="s">
        <v>2125</v>
      </c>
      <c r="M669" t="s">
        <v>2126</v>
      </c>
      <c r="N669">
        <v>1.083611111</v>
      </c>
      <c r="O669">
        <v>260</v>
      </c>
      <c r="P669">
        <v>462</v>
      </c>
      <c r="Q669">
        <v>0</v>
      </c>
      <c r="R669">
        <v>0</v>
      </c>
      <c r="S669">
        <v>0</v>
      </c>
      <c r="T669">
        <v>0</v>
      </c>
      <c r="U669">
        <v>281.73888899999997</v>
      </c>
      <c r="V669">
        <v>500.628333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1710669</v>
      </c>
      <c r="B670">
        <v>1</v>
      </c>
      <c r="C670" t="s">
        <v>77</v>
      </c>
      <c r="D670" t="s">
        <v>124</v>
      </c>
      <c r="E670" t="s">
        <v>134</v>
      </c>
      <c r="F670" t="s">
        <v>2127</v>
      </c>
      <c r="G670" t="s">
        <v>209</v>
      </c>
      <c r="H670" t="s">
        <v>46</v>
      </c>
      <c r="I670" t="s">
        <v>129</v>
      </c>
      <c r="J670" t="s">
        <v>130</v>
      </c>
      <c r="K670" t="s">
        <v>131</v>
      </c>
      <c r="L670" t="s">
        <v>2128</v>
      </c>
      <c r="M670" t="s">
        <v>2129</v>
      </c>
      <c r="N670">
        <v>6.3561111109999997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6.3561110000000003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1710676</v>
      </c>
      <c r="B671">
        <v>1</v>
      </c>
      <c r="C671" t="s">
        <v>76</v>
      </c>
      <c r="D671" t="s">
        <v>100</v>
      </c>
      <c r="E671" t="s">
        <v>134</v>
      </c>
      <c r="F671" t="s">
        <v>2130</v>
      </c>
      <c r="G671" t="s">
        <v>462</v>
      </c>
      <c r="H671" t="s">
        <v>46</v>
      </c>
      <c r="I671" t="s">
        <v>129</v>
      </c>
      <c r="J671" t="s">
        <v>17</v>
      </c>
      <c r="K671" t="s">
        <v>131</v>
      </c>
      <c r="L671" t="s">
        <v>2131</v>
      </c>
      <c r="M671" t="s">
        <v>2132</v>
      </c>
      <c r="N671">
        <v>0.67194444399999997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0.67194399999999999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1710675</v>
      </c>
      <c r="B672">
        <v>1</v>
      </c>
      <c r="C672" t="s">
        <v>76</v>
      </c>
      <c r="D672" t="s">
        <v>78</v>
      </c>
      <c r="E672" t="s">
        <v>134</v>
      </c>
      <c r="F672" t="s">
        <v>2133</v>
      </c>
      <c r="G672" t="s">
        <v>136</v>
      </c>
      <c r="H672" t="s">
        <v>46</v>
      </c>
      <c r="I672" t="s">
        <v>129</v>
      </c>
      <c r="J672" t="s">
        <v>130</v>
      </c>
      <c r="K672" t="s">
        <v>131</v>
      </c>
      <c r="L672" t="s">
        <v>2134</v>
      </c>
      <c r="M672" t="s">
        <v>2135</v>
      </c>
      <c r="N672">
        <v>1.4013888880000001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1.401389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1710674</v>
      </c>
      <c r="B673">
        <v>1</v>
      </c>
      <c r="C673" t="s">
        <v>76</v>
      </c>
      <c r="D673" t="s">
        <v>84</v>
      </c>
      <c r="E673" t="s">
        <v>134</v>
      </c>
      <c r="F673" t="s">
        <v>2136</v>
      </c>
      <c r="G673" t="s">
        <v>462</v>
      </c>
      <c r="H673" t="s">
        <v>46</v>
      </c>
      <c r="I673" t="s">
        <v>129</v>
      </c>
      <c r="J673" t="s">
        <v>17</v>
      </c>
      <c r="K673" t="s">
        <v>131</v>
      </c>
      <c r="L673" t="s">
        <v>2137</v>
      </c>
      <c r="M673" t="s">
        <v>2138</v>
      </c>
      <c r="N673">
        <v>0.26527777699999999</v>
      </c>
      <c r="O673">
        <v>0</v>
      </c>
      <c r="P673">
        <v>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0.26527800000000001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1710679</v>
      </c>
      <c r="B674">
        <v>1</v>
      </c>
      <c r="C674" t="s">
        <v>76</v>
      </c>
      <c r="D674" t="s">
        <v>96</v>
      </c>
      <c r="E674" t="s">
        <v>134</v>
      </c>
      <c r="F674" t="s">
        <v>2139</v>
      </c>
      <c r="G674" t="s">
        <v>462</v>
      </c>
      <c r="H674" t="s">
        <v>46</v>
      </c>
      <c r="I674" t="s">
        <v>129</v>
      </c>
      <c r="J674" t="s">
        <v>17</v>
      </c>
      <c r="K674" t="s">
        <v>131</v>
      </c>
      <c r="L674" t="s">
        <v>2117</v>
      </c>
      <c r="M674" t="s">
        <v>2140</v>
      </c>
      <c r="N674">
        <v>0.17111111100000001</v>
      </c>
      <c r="O674">
        <v>0</v>
      </c>
      <c r="P674">
        <v>2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0.34222200000000003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1710680</v>
      </c>
      <c r="B675">
        <v>1</v>
      </c>
      <c r="C675" t="s">
        <v>76</v>
      </c>
      <c r="D675" t="s">
        <v>97</v>
      </c>
      <c r="E675" t="s">
        <v>134</v>
      </c>
      <c r="F675" t="s">
        <v>2141</v>
      </c>
      <c r="G675" t="s">
        <v>462</v>
      </c>
      <c r="H675" t="s">
        <v>46</v>
      </c>
      <c r="I675" t="s">
        <v>129</v>
      </c>
      <c r="J675" t="s">
        <v>17</v>
      </c>
      <c r="K675" t="s">
        <v>131</v>
      </c>
      <c r="L675" t="s">
        <v>2117</v>
      </c>
      <c r="M675" t="s">
        <v>2142</v>
      </c>
      <c r="N675">
        <v>0.2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0.2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1710681</v>
      </c>
      <c r="B676">
        <v>1</v>
      </c>
      <c r="C676" t="s">
        <v>76</v>
      </c>
      <c r="D676" t="s">
        <v>79</v>
      </c>
      <c r="E676" t="s">
        <v>134</v>
      </c>
      <c r="F676" t="s">
        <v>2143</v>
      </c>
      <c r="G676" t="s">
        <v>136</v>
      </c>
      <c r="H676" t="s">
        <v>46</v>
      </c>
      <c r="I676" t="s">
        <v>129</v>
      </c>
      <c r="J676" t="s">
        <v>130</v>
      </c>
      <c r="K676" t="s">
        <v>131</v>
      </c>
      <c r="L676" t="s">
        <v>2144</v>
      </c>
      <c r="M676" t="s">
        <v>2145</v>
      </c>
      <c r="N676">
        <v>2.3122222219999999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2.3122220000000002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1710682</v>
      </c>
      <c r="B677">
        <v>1</v>
      </c>
      <c r="C677" t="s">
        <v>76</v>
      </c>
      <c r="D677" t="s">
        <v>86</v>
      </c>
      <c r="E677" t="s">
        <v>134</v>
      </c>
      <c r="F677" t="s">
        <v>2146</v>
      </c>
      <c r="G677" t="s">
        <v>289</v>
      </c>
      <c r="H677" t="s">
        <v>46</v>
      </c>
      <c r="I677" t="s">
        <v>129</v>
      </c>
      <c r="J677" t="s">
        <v>130</v>
      </c>
      <c r="K677" t="s">
        <v>131</v>
      </c>
      <c r="L677" t="s">
        <v>2147</v>
      </c>
      <c r="M677" t="s">
        <v>2148</v>
      </c>
      <c r="N677">
        <v>6.1924999999999999</v>
      </c>
      <c r="O677">
        <v>0</v>
      </c>
      <c r="P677">
        <v>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24.77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1710690</v>
      </c>
      <c r="B678">
        <v>1</v>
      </c>
      <c r="C678" t="s">
        <v>76</v>
      </c>
      <c r="D678" t="s">
        <v>92</v>
      </c>
      <c r="E678" t="s">
        <v>134</v>
      </c>
      <c r="F678" t="s">
        <v>2149</v>
      </c>
      <c r="G678" t="s">
        <v>136</v>
      </c>
      <c r="H678" t="s">
        <v>46</v>
      </c>
      <c r="I678" t="s">
        <v>129</v>
      </c>
      <c r="J678" t="s">
        <v>130</v>
      </c>
      <c r="K678" t="s">
        <v>131</v>
      </c>
      <c r="L678" t="s">
        <v>2150</v>
      </c>
      <c r="M678" t="s">
        <v>2151</v>
      </c>
      <c r="N678">
        <v>9.2066666660000003</v>
      </c>
      <c r="O678">
        <v>0</v>
      </c>
      <c r="P678">
        <v>0</v>
      </c>
      <c r="Q678">
        <v>0</v>
      </c>
      <c r="R678">
        <v>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18.413333000000002</v>
      </c>
      <c r="Y678">
        <v>0</v>
      </c>
      <c r="Z678">
        <v>0</v>
      </c>
    </row>
    <row r="679" spans="1:26" x14ac:dyDescent="0.25">
      <c r="A679">
        <v>1710695</v>
      </c>
      <c r="B679">
        <v>1</v>
      </c>
      <c r="C679" t="s">
        <v>76</v>
      </c>
      <c r="D679" t="s">
        <v>104</v>
      </c>
      <c r="E679" t="s">
        <v>139</v>
      </c>
      <c r="F679" t="s">
        <v>2152</v>
      </c>
      <c r="G679" t="s">
        <v>269</v>
      </c>
      <c r="H679" t="s">
        <v>46</v>
      </c>
      <c r="I679" t="s">
        <v>129</v>
      </c>
      <c r="J679" t="s">
        <v>130</v>
      </c>
      <c r="K679" t="s">
        <v>131</v>
      </c>
      <c r="L679" t="s">
        <v>2153</v>
      </c>
      <c r="M679" t="s">
        <v>2154</v>
      </c>
      <c r="N679">
        <v>4.665277777</v>
      </c>
      <c r="O679">
        <v>0</v>
      </c>
      <c r="P679">
        <v>0</v>
      </c>
      <c r="Q679">
        <v>0</v>
      </c>
      <c r="R679">
        <v>32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149.28888900000001</v>
      </c>
      <c r="Y679">
        <v>0</v>
      </c>
      <c r="Z679">
        <v>0</v>
      </c>
    </row>
    <row r="680" spans="1:26" x14ac:dyDescent="0.25">
      <c r="A680">
        <v>1710688</v>
      </c>
      <c r="B680">
        <v>1</v>
      </c>
      <c r="C680" t="s">
        <v>77</v>
      </c>
      <c r="D680" t="s">
        <v>116</v>
      </c>
      <c r="E680" t="s">
        <v>134</v>
      </c>
      <c r="F680" t="s">
        <v>2155</v>
      </c>
      <c r="G680" t="s">
        <v>136</v>
      </c>
      <c r="H680" t="s">
        <v>46</v>
      </c>
      <c r="I680" t="s">
        <v>129</v>
      </c>
      <c r="J680" t="s">
        <v>130</v>
      </c>
      <c r="K680" t="s">
        <v>131</v>
      </c>
      <c r="L680" t="s">
        <v>2156</v>
      </c>
      <c r="M680" t="s">
        <v>2157</v>
      </c>
      <c r="N680">
        <v>3.1655555550000001</v>
      </c>
      <c r="O680">
        <v>0</v>
      </c>
      <c r="P680">
        <v>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3.165556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1710686</v>
      </c>
      <c r="B681">
        <v>1</v>
      </c>
      <c r="C681" t="s">
        <v>76</v>
      </c>
      <c r="D681" t="s">
        <v>104</v>
      </c>
      <c r="E681" t="s">
        <v>134</v>
      </c>
      <c r="F681" t="s">
        <v>2158</v>
      </c>
      <c r="G681" t="s">
        <v>462</v>
      </c>
      <c r="H681" t="s">
        <v>46</v>
      </c>
      <c r="I681" t="s">
        <v>129</v>
      </c>
      <c r="J681" t="s">
        <v>17</v>
      </c>
      <c r="K681" t="s">
        <v>131</v>
      </c>
      <c r="L681" t="s">
        <v>2159</v>
      </c>
      <c r="M681" t="s">
        <v>2160</v>
      </c>
      <c r="N681">
        <v>0.62111111100000005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0.62111099999999997</v>
      </c>
    </row>
    <row r="682" spans="1:26" x14ac:dyDescent="0.25">
      <c r="A682">
        <v>1710684</v>
      </c>
      <c r="B682">
        <v>1</v>
      </c>
      <c r="C682" t="s">
        <v>76</v>
      </c>
      <c r="D682" t="s">
        <v>82</v>
      </c>
      <c r="E682" t="s">
        <v>148</v>
      </c>
      <c r="F682" t="s">
        <v>2161</v>
      </c>
      <c r="G682" t="s">
        <v>289</v>
      </c>
      <c r="H682" t="s">
        <v>47</v>
      </c>
      <c r="I682" t="s">
        <v>129</v>
      </c>
      <c r="J682" t="s">
        <v>15</v>
      </c>
      <c r="K682" t="s">
        <v>131</v>
      </c>
      <c r="L682" t="s">
        <v>2162</v>
      </c>
      <c r="M682" t="s">
        <v>2163</v>
      </c>
      <c r="N682">
        <v>1.2949999999999999</v>
      </c>
      <c r="O682">
        <v>22</v>
      </c>
      <c r="P682">
        <v>1397</v>
      </c>
      <c r="Q682">
        <v>0</v>
      </c>
      <c r="R682">
        <v>0</v>
      </c>
      <c r="S682">
        <v>0</v>
      </c>
      <c r="T682">
        <v>0</v>
      </c>
      <c r="U682">
        <v>28.49</v>
      </c>
      <c r="V682">
        <v>1809.115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1710698</v>
      </c>
      <c r="B683">
        <v>1</v>
      </c>
      <c r="C683" t="s">
        <v>76</v>
      </c>
      <c r="D683" t="s">
        <v>97</v>
      </c>
      <c r="E683" t="s">
        <v>134</v>
      </c>
      <c r="F683" t="s">
        <v>2164</v>
      </c>
      <c r="G683" t="s">
        <v>462</v>
      </c>
      <c r="H683" t="s">
        <v>46</v>
      </c>
      <c r="I683" t="s">
        <v>129</v>
      </c>
      <c r="J683" t="s">
        <v>130</v>
      </c>
      <c r="K683" t="s">
        <v>131</v>
      </c>
      <c r="L683" t="s">
        <v>2165</v>
      </c>
      <c r="M683" t="s">
        <v>2166</v>
      </c>
      <c r="N683">
        <v>3.2855555550000002</v>
      </c>
      <c r="O683">
        <v>0</v>
      </c>
      <c r="P683">
        <v>2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6.5711110000000001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1710685</v>
      </c>
      <c r="B684">
        <v>1</v>
      </c>
      <c r="C684" t="s">
        <v>76</v>
      </c>
      <c r="D684" t="s">
        <v>86</v>
      </c>
      <c r="E684" t="s">
        <v>164</v>
      </c>
      <c r="F684" t="s">
        <v>2167</v>
      </c>
      <c r="G684" t="s">
        <v>1012</v>
      </c>
      <c r="H684" t="s">
        <v>46</v>
      </c>
      <c r="I684" t="s">
        <v>129</v>
      </c>
      <c r="J684" t="s">
        <v>130</v>
      </c>
      <c r="K684" t="s">
        <v>131</v>
      </c>
      <c r="L684" t="s">
        <v>2168</v>
      </c>
      <c r="M684" t="s">
        <v>2169</v>
      </c>
      <c r="N684">
        <v>0.45694444400000001</v>
      </c>
      <c r="O684">
        <v>1</v>
      </c>
      <c r="P684">
        <v>427</v>
      </c>
      <c r="Q684">
        <v>0</v>
      </c>
      <c r="R684">
        <v>0</v>
      </c>
      <c r="S684">
        <v>0</v>
      </c>
      <c r="T684">
        <v>0</v>
      </c>
      <c r="U684">
        <v>0.45694400000000002</v>
      </c>
      <c r="V684">
        <v>195.11527799999999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1710716</v>
      </c>
      <c r="B685">
        <v>1</v>
      </c>
      <c r="C685" t="s">
        <v>76</v>
      </c>
      <c r="D685" t="s">
        <v>102</v>
      </c>
      <c r="E685" t="s">
        <v>158</v>
      </c>
      <c r="F685" t="s">
        <v>2170</v>
      </c>
      <c r="G685" t="s">
        <v>281</v>
      </c>
      <c r="H685" t="s">
        <v>47</v>
      </c>
      <c r="I685" t="s">
        <v>129</v>
      </c>
      <c r="J685" t="s">
        <v>130</v>
      </c>
      <c r="K685" t="s">
        <v>161</v>
      </c>
      <c r="L685" t="s">
        <v>2171</v>
      </c>
      <c r="M685" t="s">
        <v>2172</v>
      </c>
      <c r="N685">
        <v>0.83333333300000001</v>
      </c>
      <c r="O685">
        <v>44</v>
      </c>
      <c r="P685">
        <v>105</v>
      </c>
      <c r="Q685">
        <v>0</v>
      </c>
      <c r="R685">
        <v>0</v>
      </c>
      <c r="S685">
        <v>0</v>
      </c>
      <c r="T685">
        <v>0</v>
      </c>
      <c r="U685">
        <v>36.666666999999997</v>
      </c>
      <c r="V685">
        <v>87.5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1710694</v>
      </c>
      <c r="B686">
        <v>1</v>
      </c>
      <c r="C686" t="s">
        <v>76</v>
      </c>
      <c r="D686" t="s">
        <v>106</v>
      </c>
      <c r="E686" t="s">
        <v>134</v>
      </c>
      <c r="F686" t="s">
        <v>1205</v>
      </c>
      <c r="G686" t="s">
        <v>209</v>
      </c>
      <c r="H686" t="s">
        <v>46</v>
      </c>
      <c r="I686" t="s">
        <v>129</v>
      </c>
      <c r="J686" t="s">
        <v>130</v>
      </c>
      <c r="K686" t="s">
        <v>131</v>
      </c>
      <c r="L686" t="s">
        <v>2173</v>
      </c>
      <c r="M686" t="s">
        <v>2174</v>
      </c>
      <c r="N686">
        <v>2.966111111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2.9661110000000002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1710700</v>
      </c>
      <c r="B687">
        <v>1</v>
      </c>
      <c r="C687" t="s">
        <v>77</v>
      </c>
      <c r="D687" t="s">
        <v>115</v>
      </c>
      <c r="E687" t="s">
        <v>134</v>
      </c>
      <c r="F687" t="s">
        <v>2175</v>
      </c>
      <c r="G687" t="s">
        <v>136</v>
      </c>
      <c r="H687" t="s">
        <v>46</v>
      </c>
      <c r="I687" t="s">
        <v>129</v>
      </c>
      <c r="J687" t="s">
        <v>130</v>
      </c>
      <c r="K687" t="s">
        <v>131</v>
      </c>
      <c r="L687" t="s">
        <v>2176</v>
      </c>
      <c r="M687" t="s">
        <v>2177</v>
      </c>
      <c r="N687">
        <v>2.7461111109999998</v>
      </c>
      <c r="O687">
        <v>0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2.746111</v>
      </c>
      <c r="Y687">
        <v>0</v>
      </c>
      <c r="Z687">
        <v>0</v>
      </c>
    </row>
    <row r="688" spans="1:26" x14ac:dyDescent="0.25">
      <c r="A688">
        <v>1710706</v>
      </c>
      <c r="B688">
        <v>1</v>
      </c>
      <c r="C688" t="s">
        <v>76</v>
      </c>
      <c r="D688" t="s">
        <v>93</v>
      </c>
      <c r="E688" t="s">
        <v>134</v>
      </c>
      <c r="F688" t="s">
        <v>2178</v>
      </c>
      <c r="G688" t="s">
        <v>209</v>
      </c>
      <c r="H688" t="s">
        <v>46</v>
      </c>
      <c r="I688" t="s">
        <v>129</v>
      </c>
      <c r="J688" t="s">
        <v>130</v>
      </c>
      <c r="K688" t="s">
        <v>131</v>
      </c>
      <c r="L688" t="s">
        <v>2179</v>
      </c>
      <c r="M688" t="s">
        <v>2180</v>
      </c>
      <c r="N688">
        <v>9.8930555550000001</v>
      </c>
      <c r="O688">
        <v>0</v>
      </c>
      <c r="P688">
        <v>2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19.786110999999998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1710707</v>
      </c>
      <c r="B689">
        <v>1</v>
      </c>
      <c r="C689" t="s">
        <v>76</v>
      </c>
      <c r="D689" t="s">
        <v>92</v>
      </c>
      <c r="E689" t="s">
        <v>134</v>
      </c>
      <c r="F689" t="s">
        <v>2181</v>
      </c>
      <c r="G689" t="s">
        <v>209</v>
      </c>
      <c r="H689" t="s">
        <v>46</v>
      </c>
      <c r="I689" t="s">
        <v>129</v>
      </c>
      <c r="J689" t="s">
        <v>130</v>
      </c>
      <c r="K689" t="s">
        <v>131</v>
      </c>
      <c r="L689" t="s">
        <v>2182</v>
      </c>
      <c r="M689" t="s">
        <v>2183</v>
      </c>
      <c r="N689">
        <v>3.9455555549999999</v>
      </c>
      <c r="O689">
        <v>0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3.9455559999999998</v>
      </c>
      <c r="Y689">
        <v>0</v>
      </c>
      <c r="Z689">
        <v>0</v>
      </c>
    </row>
    <row r="690" spans="1:26" x14ac:dyDescent="0.25">
      <c r="A690">
        <v>1710709</v>
      </c>
      <c r="B690">
        <v>1</v>
      </c>
      <c r="C690" t="s">
        <v>76</v>
      </c>
      <c r="D690" t="s">
        <v>97</v>
      </c>
      <c r="E690" t="s">
        <v>134</v>
      </c>
      <c r="F690" t="s">
        <v>2184</v>
      </c>
      <c r="G690" t="s">
        <v>209</v>
      </c>
      <c r="H690" t="s">
        <v>46</v>
      </c>
      <c r="I690" t="s">
        <v>129</v>
      </c>
      <c r="J690" t="s">
        <v>130</v>
      </c>
      <c r="K690" t="s">
        <v>131</v>
      </c>
      <c r="L690" t="s">
        <v>2185</v>
      </c>
      <c r="M690" t="s">
        <v>2186</v>
      </c>
      <c r="N690">
        <v>4.2633333330000003</v>
      </c>
      <c r="O690">
        <v>0</v>
      </c>
      <c r="P690">
        <v>9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38.369999999999997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1710731</v>
      </c>
      <c r="B691">
        <v>1</v>
      </c>
      <c r="C691" t="s">
        <v>77</v>
      </c>
      <c r="D691" t="s">
        <v>124</v>
      </c>
      <c r="E691" t="s">
        <v>134</v>
      </c>
      <c r="F691" t="s">
        <v>2187</v>
      </c>
      <c r="G691" t="s">
        <v>136</v>
      </c>
      <c r="H691" t="s">
        <v>46</v>
      </c>
      <c r="I691" t="s">
        <v>129</v>
      </c>
      <c r="J691" t="s">
        <v>130</v>
      </c>
      <c r="K691" t="s">
        <v>131</v>
      </c>
      <c r="L691" t="s">
        <v>2188</v>
      </c>
      <c r="M691" t="s">
        <v>2189</v>
      </c>
      <c r="N691">
        <v>3.6002777770000001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1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3.6002779999999999</v>
      </c>
    </row>
    <row r="692" spans="1:26" x14ac:dyDescent="0.25">
      <c r="A692">
        <v>1710705</v>
      </c>
      <c r="B692">
        <v>1</v>
      </c>
      <c r="C692" t="s">
        <v>76</v>
      </c>
      <c r="D692" t="s">
        <v>84</v>
      </c>
      <c r="E692" t="s">
        <v>134</v>
      </c>
      <c r="F692" t="s">
        <v>2190</v>
      </c>
      <c r="G692" t="s">
        <v>462</v>
      </c>
      <c r="H692" t="s">
        <v>46</v>
      </c>
      <c r="I692" t="s">
        <v>129</v>
      </c>
      <c r="J692" t="s">
        <v>17</v>
      </c>
      <c r="K692" t="s">
        <v>131</v>
      </c>
      <c r="L692" t="s">
        <v>2191</v>
      </c>
      <c r="M692" t="s">
        <v>2192</v>
      </c>
      <c r="N692">
        <v>0.379722222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0.379722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1710710</v>
      </c>
      <c r="B693">
        <v>1</v>
      </c>
      <c r="C693" t="s">
        <v>77</v>
      </c>
      <c r="D693" t="s">
        <v>110</v>
      </c>
      <c r="E693" t="s">
        <v>139</v>
      </c>
      <c r="F693" t="s">
        <v>2193</v>
      </c>
      <c r="G693" t="s">
        <v>141</v>
      </c>
      <c r="H693" t="s">
        <v>46</v>
      </c>
      <c r="I693" t="s">
        <v>129</v>
      </c>
      <c r="J693" t="s">
        <v>130</v>
      </c>
      <c r="K693" t="s">
        <v>131</v>
      </c>
      <c r="L693" t="s">
        <v>2194</v>
      </c>
      <c r="M693" t="s">
        <v>2195</v>
      </c>
      <c r="N693">
        <v>2.1924999999999999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26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57.005000000000003</v>
      </c>
    </row>
    <row r="694" spans="1:26" x14ac:dyDescent="0.25">
      <c r="A694">
        <v>1710712</v>
      </c>
      <c r="B694">
        <v>1</v>
      </c>
      <c r="C694" t="s">
        <v>76</v>
      </c>
      <c r="D694" t="s">
        <v>97</v>
      </c>
      <c r="E694" t="s">
        <v>134</v>
      </c>
      <c r="F694" t="s">
        <v>2196</v>
      </c>
      <c r="G694" t="s">
        <v>209</v>
      </c>
      <c r="H694" t="s">
        <v>46</v>
      </c>
      <c r="I694" t="s">
        <v>129</v>
      </c>
      <c r="J694" t="s">
        <v>130</v>
      </c>
      <c r="K694" t="s">
        <v>131</v>
      </c>
      <c r="L694" t="s">
        <v>2197</v>
      </c>
      <c r="M694" t="s">
        <v>2198</v>
      </c>
      <c r="N694">
        <v>1.6744444439999999</v>
      </c>
      <c r="O694">
        <v>0</v>
      </c>
      <c r="P694">
        <v>1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1.674444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1710720</v>
      </c>
      <c r="B695">
        <v>1</v>
      </c>
      <c r="C695" t="s">
        <v>76</v>
      </c>
      <c r="D695" t="s">
        <v>93</v>
      </c>
      <c r="E695" t="s">
        <v>134</v>
      </c>
      <c r="F695" t="s">
        <v>2199</v>
      </c>
      <c r="G695" t="s">
        <v>209</v>
      </c>
      <c r="H695" t="s">
        <v>46</v>
      </c>
      <c r="I695" t="s">
        <v>129</v>
      </c>
      <c r="J695" t="s">
        <v>130</v>
      </c>
      <c r="K695" t="s">
        <v>131</v>
      </c>
      <c r="L695" t="s">
        <v>2200</v>
      </c>
      <c r="M695" t="s">
        <v>2201</v>
      </c>
      <c r="N695">
        <v>4.3425000000000002</v>
      </c>
      <c r="O695">
        <v>1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4.3425000000000002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1710726</v>
      </c>
      <c r="B696">
        <v>1</v>
      </c>
      <c r="C696" t="s">
        <v>77</v>
      </c>
      <c r="D696" t="s">
        <v>108</v>
      </c>
      <c r="E696" t="s">
        <v>134</v>
      </c>
      <c r="F696" t="s">
        <v>2202</v>
      </c>
      <c r="G696" t="s">
        <v>136</v>
      </c>
      <c r="H696" t="s">
        <v>46</v>
      </c>
      <c r="I696" t="s">
        <v>129</v>
      </c>
      <c r="J696" t="s">
        <v>130</v>
      </c>
      <c r="K696" t="s">
        <v>131</v>
      </c>
      <c r="L696" t="s">
        <v>2203</v>
      </c>
      <c r="M696" t="s">
        <v>2090</v>
      </c>
      <c r="N696">
        <v>1.438055555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1.438056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1710721</v>
      </c>
      <c r="B697">
        <v>1</v>
      </c>
      <c r="C697" t="s">
        <v>77</v>
      </c>
      <c r="D697" t="s">
        <v>114</v>
      </c>
      <c r="E697" t="s">
        <v>134</v>
      </c>
      <c r="F697" t="s">
        <v>2204</v>
      </c>
      <c r="G697" t="s">
        <v>136</v>
      </c>
      <c r="H697" t="s">
        <v>46</v>
      </c>
      <c r="I697" t="s">
        <v>129</v>
      </c>
      <c r="J697" t="s">
        <v>130</v>
      </c>
      <c r="K697" t="s">
        <v>131</v>
      </c>
      <c r="L697" t="s">
        <v>2205</v>
      </c>
      <c r="M697" t="s">
        <v>2206</v>
      </c>
      <c r="N697">
        <v>3.0730555549999998</v>
      </c>
      <c r="O697">
        <v>0</v>
      </c>
      <c r="P697">
        <v>2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6.1461110000000003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1710713</v>
      </c>
      <c r="B698">
        <v>1</v>
      </c>
      <c r="C698" t="s">
        <v>76</v>
      </c>
      <c r="D698" t="s">
        <v>100</v>
      </c>
      <c r="E698" t="s">
        <v>134</v>
      </c>
      <c r="F698" t="s">
        <v>2207</v>
      </c>
      <c r="G698" t="s">
        <v>462</v>
      </c>
      <c r="H698" t="s">
        <v>46</v>
      </c>
      <c r="I698" t="s">
        <v>129</v>
      </c>
      <c r="J698" t="s">
        <v>17</v>
      </c>
      <c r="K698" t="s">
        <v>131</v>
      </c>
      <c r="L698" t="s">
        <v>2208</v>
      </c>
      <c r="M698" t="s">
        <v>2209</v>
      </c>
      <c r="N698">
        <v>0.447222222</v>
      </c>
      <c r="O698">
        <v>0</v>
      </c>
      <c r="P698">
        <v>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0.89444400000000002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1710722</v>
      </c>
      <c r="B699">
        <v>1</v>
      </c>
      <c r="C699" t="s">
        <v>76</v>
      </c>
      <c r="D699" t="s">
        <v>104</v>
      </c>
      <c r="E699" t="s">
        <v>139</v>
      </c>
      <c r="F699" t="s">
        <v>2210</v>
      </c>
      <c r="G699" t="s">
        <v>141</v>
      </c>
      <c r="H699" t="s">
        <v>46</v>
      </c>
      <c r="I699" t="s">
        <v>129</v>
      </c>
      <c r="J699" t="s">
        <v>130</v>
      </c>
      <c r="K699" t="s">
        <v>131</v>
      </c>
      <c r="L699" t="s">
        <v>2211</v>
      </c>
      <c r="M699" t="s">
        <v>2212</v>
      </c>
      <c r="N699">
        <v>0.92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33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30.36</v>
      </c>
    </row>
    <row r="700" spans="1:26" x14ac:dyDescent="0.25">
      <c r="A700">
        <v>1710728</v>
      </c>
      <c r="B700">
        <v>1</v>
      </c>
      <c r="C700" t="s">
        <v>77</v>
      </c>
      <c r="D700" t="s">
        <v>111</v>
      </c>
      <c r="E700" t="s">
        <v>126</v>
      </c>
      <c r="F700" t="s">
        <v>2213</v>
      </c>
      <c r="G700" t="s">
        <v>145</v>
      </c>
      <c r="H700" t="s">
        <v>47</v>
      </c>
      <c r="I700" t="s">
        <v>129</v>
      </c>
      <c r="J700" t="s">
        <v>130</v>
      </c>
      <c r="K700" t="s">
        <v>131</v>
      </c>
      <c r="L700" t="s">
        <v>2214</v>
      </c>
      <c r="M700" t="s">
        <v>2215</v>
      </c>
      <c r="N700">
        <v>1.896666666</v>
      </c>
      <c r="O700">
        <v>0</v>
      </c>
      <c r="P700">
        <v>0</v>
      </c>
      <c r="Q700">
        <v>0</v>
      </c>
      <c r="R700">
        <v>0</v>
      </c>
      <c r="S700">
        <v>1</v>
      </c>
      <c r="T700">
        <v>65</v>
      </c>
      <c r="U700">
        <v>0</v>
      </c>
      <c r="V700">
        <v>0</v>
      </c>
      <c r="W700">
        <v>0</v>
      </c>
      <c r="X700">
        <v>0</v>
      </c>
      <c r="Y700">
        <v>1.8966670000000001</v>
      </c>
      <c r="Z700">
        <v>123.283333</v>
      </c>
    </row>
    <row r="701" spans="1:26" x14ac:dyDescent="0.25">
      <c r="A701">
        <v>1710724</v>
      </c>
      <c r="B701">
        <v>1</v>
      </c>
      <c r="C701" t="s">
        <v>76</v>
      </c>
      <c r="D701" t="s">
        <v>99</v>
      </c>
      <c r="E701" t="s">
        <v>134</v>
      </c>
      <c r="F701" t="s">
        <v>2216</v>
      </c>
      <c r="G701" t="s">
        <v>289</v>
      </c>
      <c r="H701" t="s">
        <v>46</v>
      </c>
      <c r="I701" t="s">
        <v>129</v>
      </c>
      <c r="J701" t="s">
        <v>130</v>
      </c>
      <c r="K701" t="s">
        <v>131</v>
      </c>
      <c r="L701" t="s">
        <v>2217</v>
      </c>
      <c r="M701" t="s">
        <v>2218</v>
      </c>
      <c r="N701">
        <v>1.340833333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1.3408329999999999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1710727</v>
      </c>
      <c r="B702">
        <v>1</v>
      </c>
      <c r="C702" t="s">
        <v>76</v>
      </c>
      <c r="D702" t="s">
        <v>95</v>
      </c>
      <c r="E702" t="s">
        <v>134</v>
      </c>
      <c r="F702" t="s">
        <v>2219</v>
      </c>
      <c r="G702" t="s">
        <v>462</v>
      </c>
      <c r="H702" t="s">
        <v>46</v>
      </c>
      <c r="I702" t="s">
        <v>129</v>
      </c>
      <c r="J702" t="s">
        <v>17</v>
      </c>
      <c r="K702" t="s">
        <v>131</v>
      </c>
      <c r="L702" t="s">
        <v>2220</v>
      </c>
      <c r="M702" t="s">
        <v>2221</v>
      </c>
      <c r="N702">
        <v>1.2666666660000001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1.266667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1710730</v>
      </c>
      <c r="B703">
        <v>1</v>
      </c>
      <c r="C703" t="s">
        <v>76</v>
      </c>
      <c r="D703" t="s">
        <v>95</v>
      </c>
      <c r="E703" t="s">
        <v>134</v>
      </c>
      <c r="F703" t="s">
        <v>2222</v>
      </c>
      <c r="G703" t="s">
        <v>462</v>
      </c>
      <c r="H703" t="s">
        <v>46</v>
      </c>
      <c r="I703" t="s">
        <v>129</v>
      </c>
      <c r="J703" t="s">
        <v>17</v>
      </c>
      <c r="K703" t="s">
        <v>131</v>
      </c>
      <c r="L703" t="s">
        <v>2223</v>
      </c>
      <c r="M703" t="s">
        <v>2224</v>
      </c>
      <c r="N703">
        <v>1.183333333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1.183333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1710737</v>
      </c>
      <c r="B704">
        <v>1</v>
      </c>
      <c r="C704" t="s">
        <v>76</v>
      </c>
      <c r="D704" t="s">
        <v>92</v>
      </c>
      <c r="E704" t="s">
        <v>164</v>
      </c>
      <c r="F704" t="s">
        <v>1714</v>
      </c>
      <c r="G704" t="s">
        <v>256</v>
      </c>
      <c r="H704" t="s">
        <v>46</v>
      </c>
      <c r="I704" t="s">
        <v>129</v>
      </c>
      <c r="J704" t="s">
        <v>130</v>
      </c>
      <c r="K704" t="s">
        <v>131</v>
      </c>
      <c r="L704" t="s">
        <v>2225</v>
      </c>
      <c r="M704" t="s">
        <v>2226</v>
      </c>
      <c r="N704">
        <v>3.2727777769999999</v>
      </c>
      <c r="O704">
        <v>0</v>
      </c>
      <c r="P704">
        <v>0</v>
      </c>
      <c r="Q704">
        <v>2</v>
      </c>
      <c r="R704">
        <v>161</v>
      </c>
      <c r="S704">
        <v>0</v>
      </c>
      <c r="T704">
        <v>0</v>
      </c>
      <c r="U704">
        <v>0</v>
      </c>
      <c r="V704">
        <v>0</v>
      </c>
      <c r="W704">
        <v>6.5455560000000004</v>
      </c>
      <c r="X704">
        <v>526.91722200000004</v>
      </c>
      <c r="Y704">
        <v>0</v>
      </c>
      <c r="Z704">
        <v>0</v>
      </c>
    </row>
    <row r="705" spans="1:26" x14ac:dyDescent="0.25">
      <c r="A705">
        <v>1710740</v>
      </c>
      <c r="B705">
        <v>1</v>
      </c>
      <c r="C705" t="s">
        <v>77</v>
      </c>
      <c r="D705" t="s">
        <v>123</v>
      </c>
      <c r="E705" t="s">
        <v>134</v>
      </c>
      <c r="F705" t="s">
        <v>2227</v>
      </c>
      <c r="G705" t="s">
        <v>136</v>
      </c>
      <c r="H705" t="s">
        <v>46</v>
      </c>
      <c r="I705" t="s">
        <v>129</v>
      </c>
      <c r="J705" t="s">
        <v>130</v>
      </c>
      <c r="K705" t="s">
        <v>131</v>
      </c>
      <c r="L705" t="s">
        <v>2228</v>
      </c>
      <c r="M705" t="s">
        <v>2229</v>
      </c>
      <c r="N705">
        <v>6.9608333330000001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6.960833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1710733</v>
      </c>
      <c r="B706">
        <v>1</v>
      </c>
      <c r="C706" t="s">
        <v>77</v>
      </c>
      <c r="D706" t="s">
        <v>119</v>
      </c>
      <c r="E706" t="s">
        <v>139</v>
      </c>
      <c r="F706" t="s">
        <v>2230</v>
      </c>
      <c r="G706" t="s">
        <v>633</v>
      </c>
      <c r="H706" t="s">
        <v>46</v>
      </c>
      <c r="I706" t="s">
        <v>129</v>
      </c>
      <c r="J706" t="s">
        <v>130</v>
      </c>
      <c r="K706" t="s">
        <v>131</v>
      </c>
      <c r="L706" t="s">
        <v>2231</v>
      </c>
      <c r="M706" t="s">
        <v>2232</v>
      </c>
      <c r="N706">
        <v>2.2372222220000002</v>
      </c>
      <c r="O706">
        <v>0</v>
      </c>
      <c r="P706">
        <v>189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422.83499999999998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1710746</v>
      </c>
      <c r="B707">
        <v>1</v>
      </c>
      <c r="C707" t="s">
        <v>76</v>
      </c>
      <c r="D707" t="s">
        <v>106</v>
      </c>
      <c r="E707" t="s">
        <v>126</v>
      </c>
      <c r="F707" t="s">
        <v>1705</v>
      </c>
      <c r="G707" t="s">
        <v>176</v>
      </c>
      <c r="H707" t="s">
        <v>47</v>
      </c>
      <c r="I707" t="s">
        <v>129</v>
      </c>
      <c r="J707" t="s">
        <v>130</v>
      </c>
      <c r="K707" t="s">
        <v>131</v>
      </c>
      <c r="L707" t="s">
        <v>2233</v>
      </c>
      <c r="M707" t="s">
        <v>2234</v>
      </c>
      <c r="N707">
        <v>0.57444444400000005</v>
      </c>
      <c r="O707">
        <v>25</v>
      </c>
      <c r="P707">
        <v>1302</v>
      </c>
      <c r="Q707">
        <v>0</v>
      </c>
      <c r="R707">
        <v>0</v>
      </c>
      <c r="S707">
        <v>0</v>
      </c>
      <c r="T707">
        <v>0</v>
      </c>
      <c r="U707">
        <v>14.361110999999999</v>
      </c>
      <c r="V707">
        <v>747.92666599999995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1710743</v>
      </c>
      <c r="B708">
        <v>1</v>
      </c>
      <c r="C708" t="s">
        <v>77</v>
      </c>
      <c r="D708" t="s">
        <v>123</v>
      </c>
      <c r="E708" t="s">
        <v>164</v>
      </c>
      <c r="F708" t="s">
        <v>2235</v>
      </c>
      <c r="G708" t="s">
        <v>256</v>
      </c>
      <c r="H708" t="s">
        <v>46</v>
      </c>
      <c r="I708" t="s">
        <v>129</v>
      </c>
      <c r="J708" t="s">
        <v>130</v>
      </c>
      <c r="K708" t="s">
        <v>131</v>
      </c>
      <c r="L708" t="s">
        <v>2236</v>
      </c>
      <c r="M708" t="s">
        <v>2237</v>
      </c>
      <c r="N708">
        <v>4.3263888880000003</v>
      </c>
      <c r="O708">
        <v>1</v>
      </c>
      <c r="P708">
        <v>108</v>
      </c>
      <c r="Q708">
        <v>0</v>
      </c>
      <c r="R708">
        <v>0</v>
      </c>
      <c r="S708">
        <v>0</v>
      </c>
      <c r="T708">
        <v>0</v>
      </c>
      <c r="U708">
        <v>4.3263889999999998</v>
      </c>
      <c r="V708">
        <v>467.25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1710744</v>
      </c>
      <c r="B709">
        <v>1</v>
      </c>
      <c r="C709" t="s">
        <v>76</v>
      </c>
      <c r="D709" t="s">
        <v>82</v>
      </c>
      <c r="E709" t="s">
        <v>126</v>
      </c>
      <c r="F709" t="s">
        <v>2238</v>
      </c>
      <c r="G709" t="s">
        <v>289</v>
      </c>
      <c r="H709" t="s">
        <v>47</v>
      </c>
      <c r="I709" t="s">
        <v>129</v>
      </c>
      <c r="J709" t="s">
        <v>15</v>
      </c>
      <c r="K709" t="s">
        <v>131</v>
      </c>
      <c r="L709" t="s">
        <v>2239</v>
      </c>
      <c r="M709" t="s">
        <v>2240</v>
      </c>
      <c r="N709">
        <v>3.0061111110000001</v>
      </c>
      <c r="O709">
        <v>2</v>
      </c>
      <c r="P709">
        <v>225</v>
      </c>
      <c r="Q709">
        <v>0</v>
      </c>
      <c r="R709">
        <v>0</v>
      </c>
      <c r="S709">
        <v>0</v>
      </c>
      <c r="T709">
        <v>0</v>
      </c>
      <c r="U709">
        <v>6.0122220000000004</v>
      </c>
      <c r="V709">
        <v>676.375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1710741</v>
      </c>
      <c r="B710">
        <v>1</v>
      </c>
      <c r="C710" t="s">
        <v>76</v>
      </c>
      <c r="D710" t="s">
        <v>84</v>
      </c>
      <c r="E710" t="s">
        <v>134</v>
      </c>
      <c r="F710" t="s">
        <v>2241</v>
      </c>
      <c r="G710" t="s">
        <v>462</v>
      </c>
      <c r="H710" t="s">
        <v>46</v>
      </c>
      <c r="I710" t="s">
        <v>129</v>
      </c>
      <c r="J710" t="s">
        <v>17</v>
      </c>
      <c r="K710" t="s">
        <v>131</v>
      </c>
      <c r="L710" t="s">
        <v>2242</v>
      </c>
      <c r="M710" t="s">
        <v>2243</v>
      </c>
      <c r="N710">
        <v>0.26750000000000002</v>
      </c>
      <c r="O710">
        <v>0</v>
      </c>
      <c r="P710">
        <v>2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0.53500000000000003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1710748</v>
      </c>
      <c r="B711">
        <v>1</v>
      </c>
      <c r="C711" t="s">
        <v>77</v>
      </c>
      <c r="D711" t="s">
        <v>115</v>
      </c>
      <c r="E711" t="s">
        <v>134</v>
      </c>
      <c r="F711" t="s">
        <v>2244</v>
      </c>
      <c r="G711" t="s">
        <v>136</v>
      </c>
      <c r="H711" t="s">
        <v>46</v>
      </c>
      <c r="I711" t="s">
        <v>129</v>
      </c>
      <c r="J711" t="s">
        <v>130</v>
      </c>
      <c r="K711" t="s">
        <v>131</v>
      </c>
      <c r="L711" t="s">
        <v>2245</v>
      </c>
      <c r="M711" t="s">
        <v>2246</v>
      </c>
      <c r="N711">
        <v>2.2777777769999998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1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2.2777780000000001</v>
      </c>
    </row>
    <row r="712" spans="1:26" x14ac:dyDescent="0.25">
      <c r="A712">
        <v>1710745</v>
      </c>
      <c r="B712">
        <v>1</v>
      </c>
      <c r="C712" t="s">
        <v>76</v>
      </c>
      <c r="D712" t="s">
        <v>100</v>
      </c>
      <c r="E712" t="s">
        <v>134</v>
      </c>
      <c r="F712" t="s">
        <v>2247</v>
      </c>
      <c r="G712" t="s">
        <v>462</v>
      </c>
      <c r="H712" t="s">
        <v>46</v>
      </c>
      <c r="I712" t="s">
        <v>129</v>
      </c>
      <c r="J712" t="s">
        <v>17</v>
      </c>
      <c r="K712" t="s">
        <v>131</v>
      </c>
      <c r="L712" t="s">
        <v>2248</v>
      </c>
      <c r="M712" t="s">
        <v>2249</v>
      </c>
      <c r="N712">
        <v>0.41111111099999997</v>
      </c>
      <c r="O712">
        <v>0</v>
      </c>
      <c r="P712">
        <v>1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0.411111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1710768</v>
      </c>
      <c r="B713">
        <v>1</v>
      </c>
      <c r="C713" t="s">
        <v>76</v>
      </c>
      <c r="D713" t="s">
        <v>88</v>
      </c>
      <c r="E713" t="s">
        <v>134</v>
      </c>
      <c r="F713" t="s">
        <v>2250</v>
      </c>
      <c r="G713" t="s">
        <v>136</v>
      </c>
      <c r="H713" t="s">
        <v>46</v>
      </c>
      <c r="I713" t="s">
        <v>129</v>
      </c>
      <c r="J713" t="s">
        <v>130</v>
      </c>
      <c r="K713" t="s">
        <v>131</v>
      </c>
      <c r="L713" t="s">
        <v>2251</v>
      </c>
      <c r="M713" t="s">
        <v>2252</v>
      </c>
      <c r="N713">
        <v>2.0661111110000001</v>
      </c>
      <c r="O713">
        <v>0</v>
      </c>
      <c r="P713">
        <v>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2.0661109999999998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1710751</v>
      </c>
      <c r="B714">
        <v>1</v>
      </c>
      <c r="C714" t="s">
        <v>76</v>
      </c>
      <c r="D714" t="s">
        <v>104</v>
      </c>
      <c r="E714" t="s">
        <v>134</v>
      </c>
      <c r="F714" t="s">
        <v>2253</v>
      </c>
      <c r="G714" t="s">
        <v>462</v>
      </c>
      <c r="H714" t="s">
        <v>46</v>
      </c>
      <c r="I714" t="s">
        <v>129</v>
      </c>
      <c r="J714" t="s">
        <v>17</v>
      </c>
      <c r="K714" t="s">
        <v>131</v>
      </c>
      <c r="L714" t="s">
        <v>2254</v>
      </c>
      <c r="M714" t="s">
        <v>2255</v>
      </c>
      <c r="N714">
        <v>0.49194444399999998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0.49194399999999999</v>
      </c>
    </row>
    <row r="715" spans="1:26" x14ac:dyDescent="0.25">
      <c r="A715">
        <v>1710750</v>
      </c>
      <c r="B715">
        <v>1</v>
      </c>
      <c r="C715" t="s">
        <v>76</v>
      </c>
      <c r="D715" t="s">
        <v>78</v>
      </c>
      <c r="E715" t="s">
        <v>134</v>
      </c>
      <c r="F715" t="s">
        <v>2256</v>
      </c>
      <c r="G715" t="s">
        <v>462</v>
      </c>
      <c r="H715" t="s">
        <v>46</v>
      </c>
      <c r="I715" t="s">
        <v>129</v>
      </c>
      <c r="J715" t="s">
        <v>17</v>
      </c>
      <c r="K715" t="s">
        <v>131</v>
      </c>
      <c r="L715" t="s">
        <v>2257</v>
      </c>
      <c r="M715" t="s">
        <v>2258</v>
      </c>
      <c r="N715">
        <v>0.17111111100000001</v>
      </c>
      <c r="O715">
        <v>0</v>
      </c>
      <c r="P715">
        <v>6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1.026667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1710786</v>
      </c>
      <c r="B716">
        <v>1</v>
      </c>
      <c r="C716" t="s">
        <v>76</v>
      </c>
      <c r="D716" t="s">
        <v>89</v>
      </c>
      <c r="E716" t="s">
        <v>139</v>
      </c>
      <c r="F716" t="s">
        <v>2259</v>
      </c>
      <c r="G716" t="s">
        <v>285</v>
      </c>
      <c r="H716" t="s">
        <v>46</v>
      </c>
      <c r="I716" t="s">
        <v>129</v>
      </c>
      <c r="J716" t="s">
        <v>130</v>
      </c>
      <c r="K716" t="s">
        <v>161</v>
      </c>
      <c r="L716" t="s">
        <v>2260</v>
      </c>
      <c r="M716" t="s">
        <v>2261</v>
      </c>
      <c r="N716">
        <v>4.0566666659999999</v>
      </c>
      <c r="O716">
        <v>0</v>
      </c>
      <c r="P716">
        <v>209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847.84333300000003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1710767</v>
      </c>
      <c r="B717">
        <v>1</v>
      </c>
      <c r="C717" t="s">
        <v>76</v>
      </c>
      <c r="D717" t="s">
        <v>91</v>
      </c>
      <c r="E717" t="s">
        <v>134</v>
      </c>
      <c r="F717" t="s">
        <v>2262</v>
      </c>
      <c r="G717" t="s">
        <v>136</v>
      </c>
      <c r="H717" t="s">
        <v>46</v>
      </c>
      <c r="I717" t="s">
        <v>129</v>
      </c>
      <c r="J717" t="s">
        <v>130</v>
      </c>
      <c r="K717" t="s">
        <v>131</v>
      </c>
      <c r="L717" t="s">
        <v>2263</v>
      </c>
      <c r="M717" t="s">
        <v>2264</v>
      </c>
      <c r="N717">
        <v>1.6219444439999999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1.6219440000000001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1710758</v>
      </c>
      <c r="B718">
        <v>1</v>
      </c>
      <c r="C718" t="s">
        <v>76</v>
      </c>
      <c r="D718" t="s">
        <v>99</v>
      </c>
      <c r="E718" t="s">
        <v>134</v>
      </c>
      <c r="F718" t="s">
        <v>2265</v>
      </c>
      <c r="G718" t="s">
        <v>136</v>
      </c>
      <c r="H718" t="s">
        <v>46</v>
      </c>
      <c r="I718" t="s">
        <v>129</v>
      </c>
      <c r="J718" t="s">
        <v>130</v>
      </c>
      <c r="K718" t="s">
        <v>131</v>
      </c>
      <c r="L718" t="s">
        <v>2266</v>
      </c>
      <c r="M718" t="s">
        <v>2267</v>
      </c>
      <c r="N718">
        <v>1.3066666659999999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1.306667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1710762</v>
      </c>
      <c r="B719">
        <v>1</v>
      </c>
      <c r="C719" t="s">
        <v>77</v>
      </c>
      <c r="D719" t="s">
        <v>116</v>
      </c>
      <c r="E719" t="s">
        <v>134</v>
      </c>
      <c r="F719" t="s">
        <v>2268</v>
      </c>
      <c r="G719" t="s">
        <v>136</v>
      </c>
      <c r="H719" t="s">
        <v>46</v>
      </c>
      <c r="I719" t="s">
        <v>129</v>
      </c>
      <c r="J719" t="s">
        <v>130</v>
      </c>
      <c r="K719" t="s">
        <v>131</v>
      </c>
      <c r="L719" t="s">
        <v>2269</v>
      </c>
      <c r="M719" t="s">
        <v>2270</v>
      </c>
      <c r="N719">
        <v>2.9338888879999998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2.9338890000000002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1710790</v>
      </c>
      <c r="B720">
        <v>1</v>
      </c>
      <c r="C720" t="s">
        <v>76</v>
      </c>
      <c r="D720" t="s">
        <v>89</v>
      </c>
      <c r="E720" t="s">
        <v>139</v>
      </c>
      <c r="F720" t="s">
        <v>2271</v>
      </c>
      <c r="G720" t="s">
        <v>141</v>
      </c>
      <c r="H720" t="s">
        <v>46</v>
      </c>
      <c r="I720" t="s">
        <v>129</v>
      </c>
      <c r="J720" t="s">
        <v>130</v>
      </c>
      <c r="K720" t="s">
        <v>131</v>
      </c>
      <c r="L720" t="s">
        <v>2272</v>
      </c>
      <c r="M720" t="s">
        <v>2273</v>
      </c>
      <c r="N720">
        <v>2.8272222220000001</v>
      </c>
      <c r="O720">
        <v>0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2.8272219999999999</v>
      </c>
      <c r="Y720">
        <v>0</v>
      </c>
      <c r="Z720">
        <v>0</v>
      </c>
    </row>
    <row r="721" spans="1:26" x14ac:dyDescent="0.25">
      <c r="A721">
        <v>1710764</v>
      </c>
      <c r="B721">
        <v>1</v>
      </c>
      <c r="C721" t="s">
        <v>76</v>
      </c>
      <c r="D721" t="s">
        <v>96</v>
      </c>
      <c r="E721" t="s">
        <v>139</v>
      </c>
      <c r="F721" t="s">
        <v>2274</v>
      </c>
      <c r="G721" t="s">
        <v>186</v>
      </c>
      <c r="H721" t="s">
        <v>46</v>
      </c>
      <c r="I721" t="s">
        <v>129</v>
      </c>
      <c r="J721" t="s">
        <v>130</v>
      </c>
      <c r="K721" t="s">
        <v>131</v>
      </c>
      <c r="L721" t="s">
        <v>2275</v>
      </c>
      <c r="M721" t="s">
        <v>2276</v>
      </c>
      <c r="N721">
        <v>4.1747222219999998</v>
      </c>
      <c r="O721">
        <v>0</v>
      </c>
      <c r="P721">
        <v>139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580.28638899999999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1710766</v>
      </c>
      <c r="B722">
        <v>1</v>
      </c>
      <c r="C722" t="s">
        <v>76</v>
      </c>
      <c r="D722" t="s">
        <v>95</v>
      </c>
      <c r="E722" t="s">
        <v>134</v>
      </c>
      <c r="F722" t="s">
        <v>2277</v>
      </c>
      <c r="G722" t="s">
        <v>462</v>
      </c>
      <c r="H722" t="s">
        <v>46</v>
      </c>
      <c r="I722" t="s">
        <v>129</v>
      </c>
      <c r="J722" t="s">
        <v>17</v>
      </c>
      <c r="K722" t="s">
        <v>131</v>
      </c>
      <c r="L722" t="s">
        <v>2275</v>
      </c>
      <c r="M722" t="s">
        <v>2278</v>
      </c>
      <c r="N722">
        <v>0.28333333300000002</v>
      </c>
      <c r="O722">
        <v>0</v>
      </c>
      <c r="P722">
        <v>0</v>
      </c>
      <c r="Q722">
        <v>0</v>
      </c>
      <c r="R722">
        <v>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0.56666700000000003</v>
      </c>
      <c r="Y722">
        <v>0</v>
      </c>
      <c r="Z722">
        <v>0</v>
      </c>
    </row>
    <row r="723" spans="1:26" x14ac:dyDescent="0.25">
      <c r="A723">
        <v>1710769</v>
      </c>
      <c r="B723">
        <v>1</v>
      </c>
      <c r="C723" t="s">
        <v>76</v>
      </c>
      <c r="D723" t="s">
        <v>102</v>
      </c>
      <c r="E723" t="s">
        <v>212</v>
      </c>
      <c r="F723" t="s">
        <v>2279</v>
      </c>
      <c r="G723" t="s">
        <v>176</v>
      </c>
      <c r="H723" t="s">
        <v>47</v>
      </c>
      <c r="I723" t="s">
        <v>129</v>
      </c>
      <c r="J723" t="s">
        <v>130</v>
      </c>
      <c r="K723" t="s">
        <v>131</v>
      </c>
      <c r="L723" t="s">
        <v>2280</v>
      </c>
      <c r="M723" t="s">
        <v>2281</v>
      </c>
      <c r="N723">
        <v>3.7527777769999999</v>
      </c>
      <c r="O723">
        <v>0</v>
      </c>
      <c r="P723">
        <v>89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333.99722200000002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1710770</v>
      </c>
      <c r="B724">
        <v>1</v>
      </c>
      <c r="C724" t="s">
        <v>76</v>
      </c>
      <c r="D724" t="s">
        <v>100</v>
      </c>
      <c r="E724" t="s">
        <v>134</v>
      </c>
      <c r="F724" t="s">
        <v>2282</v>
      </c>
      <c r="G724" t="s">
        <v>462</v>
      </c>
      <c r="H724" t="s">
        <v>46</v>
      </c>
      <c r="I724" t="s">
        <v>129</v>
      </c>
      <c r="J724" t="s">
        <v>17</v>
      </c>
      <c r="K724" t="s">
        <v>131</v>
      </c>
      <c r="L724" t="s">
        <v>2283</v>
      </c>
      <c r="M724" t="s">
        <v>2284</v>
      </c>
      <c r="N724">
        <v>0.91749999999999998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0.91749999999999998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1710773</v>
      </c>
      <c r="B725">
        <v>1</v>
      </c>
      <c r="C725" t="s">
        <v>76</v>
      </c>
      <c r="D725" t="s">
        <v>95</v>
      </c>
      <c r="E725" t="s">
        <v>134</v>
      </c>
      <c r="F725" t="s">
        <v>2285</v>
      </c>
      <c r="G725" t="s">
        <v>462</v>
      </c>
      <c r="H725" t="s">
        <v>46</v>
      </c>
      <c r="I725" t="s">
        <v>129</v>
      </c>
      <c r="J725" t="s">
        <v>17</v>
      </c>
      <c r="K725" t="s">
        <v>131</v>
      </c>
      <c r="L725" t="s">
        <v>2286</v>
      </c>
      <c r="M725" t="s">
        <v>2287</v>
      </c>
      <c r="N725">
        <v>0.133333333</v>
      </c>
      <c r="O725">
        <v>0</v>
      </c>
      <c r="P725">
        <v>0</v>
      </c>
      <c r="Q725">
        <v>0</v>
      </c>
      <c r="R725">
        <v>2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0.26666699999999999</v>
      </c>
      <c r="Y725">
        <v>0</v>
      </c>
      <c r="Z725">
        <v>0</v>
      </c>
    </row>
    <row r="726" spans="1:26" x14ac:dyDescent="0.25">
      <c r="A726">
        <v>1710760</v>
      </c>
      <c r="B726">
        <v>1</v>
      </c>
      <c r="C726" t="s">
        <v>76</v>
      </c>
      <c r="D726" t="s">
        <v>102</v>
      </c>
      <c r="E726" t="s">
        <v>158</v>
      </c>
      <c r="F726" t="s">
        <v>2170</v>
      </c>
      <c r="G726" t="s">
        <v>2288</v>
      </c>
      <c r="H726" t="s">
        <v>47</v>
      </c>
      <c r="I726" t="s">
        <v>129</v>
      </c>
      <c r="J726" t="s">
        <v>130</v>
      </c>
      <c r="K726" t="s">
        <v>131</v>
      </c>
      <c r="L726" t="s">
        <v>2289</v>
      </c>
      <c r="M726" t="s">
        <v>2290</v>
      </c>
      <c r="N726">
        <v>1.838055555</v>
      </c>
      <c r="O726">
        <v>44</v>
      </c>
      <c r="P726">
        <v>105</v>
      </c>
      <c r="Q726">
        <v>0</v>
      </c>
      <c r="R726">
        <v>0</v>
      </c>
      <c r="S726">
        <v>0</v>
      </c>
      <c r="T726">
        <v>0</v>
      </c>
      <c r="U726">
        <v>80.874443999999997</v>
      </c>
      <c r="V726">
        <v>192.995833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1710789</v>
      </c>
      <c r="B727">
        <v>1</v>
      </c>
      <c r="C727" t="s">
        <v>77</v>
      </c>
      <c r="D727" t="s">
        <v>113</v>
      </c>
      <c r="E727" t="s">
        <v>134</v>
      </c>
      <c r="F727" t="s">
        <v>2291</v>
      </c>
      <c r="G727" t="s">
        <v>155</v>
      </c>
      <c r="H727" t="s">
        <v>46</v>
      </c>
      <c r="I727" t="s">
        <v>129</v>
      </c>
      <c r="J727" t="s">
        <v>130</v>
      </c>
      <c r="K727" t="s">
        <v>131</v>
      </c>
      <c r="L727" t="s">
        <v>2292</v>
      </c>
      <c r="M727" t="s">
        <v>2293</v>
      </c>
      <c r="N727">
        <v>2.1555555549999998</v>
      </c>
      <c r="O727">
        <v>0</v>
      </c>
      <c r="P727">
        <v>0</v>
      </c>
      <c r="Q727">
        <v>0</v>
      </c>
      <c r="R727">
        <v>3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6.4666670000000002</v>
      </c>
      <c r="Y727">
        <v>0</v>
      </c>
      <c r="Z727">
        <v>0</v>
      </c>
    </row>
    <row r="728" spans="1:26" x14ac:dyDescent="0.25">
      <c r="A728">
        <v>1710774</v>
      </c>
      <c r="B728">
        <v>1</v>
      </c>
      <c r="C728" t="s">
        <v>76</v>
      </c>
      <c r="D728" t="s">
        <v>81</v>
      </c>
      <c r="E728" t="s">
        <v>134</v>
      </c>
      <c r="F728" t="s">
        <v>2294</v>
      </c>
      <c r="G728" t="s">
        <v>462</v>
      </c>
      <c r="H728" t="s">
        <v>46</v>
      </c>
      <c r="I728" t="s">
        <v>129</v>
      </c>
      <c r="J728" t="s">
        <v>17</v>
      </c>
      <c r="K728" t="s">
        <v>131</v>
      </c>
      <c r="L728" t="s">
        <v>2295</v>
      </c>
      <c r="M728" t="s">
        <v>2296</v>
      </c>
      <c r="N728">
        <v>0.402777777</v>
      </c>
      <c r="O728">
        <v>0</v>
      </c>
      <c r="P728">
        <v>40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16.111111000000001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1710755</v>
      </c>
      <c r="B729">
        <v>1</v>
      </c>
      <c r="C729" t="s">
        <v>76</v>
      </c>
      <c r="D729" t="s">
        <v>101</v>
      </c>
      <c r="E729" t="s">
        <v>134</v>
      </c>
      <c r="F729" t="s">
        <v>2297</v>
      </c>
      <c r="G729" t="s">
        <v>462</v>
      </c>
      <c r="H729" t="s">
        <v>46</v>
      </c>
      <c r="I729" t="s">
        <v>129</v>
      </c>
      <c r="J729" t="s">
        <v>17</v>
      </c>
      <c r="K729" t="s">
        <v>131</v>
      </c>
      <c r="L729" t="s">
        <v>2298</v>
      </c>
      <c r="M729" t="s">
        <v>2299</v>
      </c>
      <c r="N729">
        <v>0.18333333299999999</v>
      </c>
      <c r="O729">
        <v>0</v>
      </c>
      <c r="P729">
        <v>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0.183333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1710792</v>
      </c>
      <c r="B730">
        <v>1</v>
      </c>
      <c r="C730" t="s">
        <v>77</v>
      </c>
      <c r="D730" t="s">
        <v>109</v>
      </c>
      <c r="E730" t="s">
        <v>134</v>
      </c>
      <c r="F730" t="s">
        <v>2300</v>
      </c>
      <c r="G730" t="s">
        <v>136</v>
      </c>
      <c r="H730" t="s">
        <v>46</v>
      </c>
      <c r="I730" t="s">
        <v>129</v>
      </c>
      <c r="J730" t="s">
        <v>130</v>
      </c>
      <c r="K730" t="s">
        <v>131</v>
      </c>
      <c r="L730" t="s">
        <v>2301</v>
      </c>
      <c r="M730" t="s">
        <v>2302</v>
      </c>
      <c r="N730">
        <v>4.9105555550000002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4.9105559999999997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1710779</v>
      </c>
      <c r="B731">
        <v>1</v>
      </c>
      <c r="C731" t="s">
        <v>76</v>
      </c>
      <c r="D731" t="s">
        <v>78</v>
      </c>
      <c r="E731" t="s">
        <v>134</v>
      </c>
      <c r="F731" t="s">
        <v>2303</v>
      </c>
      <c r="G731" t="s">
        <v>462</v>
      </c>
      <c r="H731" t="s">
        <v>46</v>
      </c>
      <c r="I731" t="s">
        <v>129</v>
      </c>
      <c r="J731" t="s">
        <v>17</v>
      </c>
      <c r="K731" t="s">
        <v>131</v>
      </c>
      <c r="L731" t="s">
        <v>2304</v>
      </c>
      <c r="M731" t="s">
        <v>2305</v>
      </c>
      <c r="N731">
        <v>0.32972222200000001</v>
      </c>
      <c r="O731">
        <v>0</v>
      </c>
      <c r="P731">
        <v>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0.65944400000000003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1710780</v>
      </c>
      <c r="B732">
        <v>1</v>
      </c>
      <c r="C732" t="s">
        <v>76</v>
      </c>
      <c r="D732" t="s">
        <v>86</v>
      </c>
      <c r="E732" t="s">
        <v>134</v>
      </c>
      <c r="F732" t="s">
        <v>2306</v>
      </c>
      <c r="G732" t="s">
        <v>462</v>
      </c>
      <c r="H732" t="s">
        <v>46</v>
      </c>
      <c r="I732" t="s">
        <v>129</v>
      </c>
      <c r="J732" t="s">
        <v>17</v>
      </c>
      <c r="K732" t="s">
        <v>131</v>
      </c>
      <c r="L732" t="s">
        <v>2307</v>
      </c>
      <c r="M732" t="s">
        <v>2308</v>
      </c>
      <c r="N732">
        <v>0.234444444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0.23444400000000001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1710785</v>
      </c>
      <c r="B733">
        <v>1</v>
      </c>
      <c r="C733" t="s">
        <v>77</v>
      </c>
      <c r="D733" t="s">
        <v>111</v>
      </c>
      <c r="E733" t="s">
        <v>134</v>
      </c>
      <c r="F733" t="s">
        <v>2309</v>
      </c>
      <c r="G733" t="s">
        <v>136</v>
      </c>
      <c r="H733" t="s">
        <v>46</v>
      </c>
      <c r="I733" t="s">
        <v>129</v>
      </c>
      <c r="J733" t="s">
        <v>130</v>
      </c>
      <c r="K733" t="s">
        <v>131</v>
      </c>
      <c r="L733" t="s">
        <v>2310</v>
      </c>
      <c r="M733" t="s">
        <v>2311</v>
      </c>
      <c r="N733">
        <v>2.4427777769999999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2.4427780000000001</v>
      </c>
    </row>
    <row r="734" spans="1:26" x14ac:dyDescent="0.25">
      <c r="A734">
        <v>1710787</v>
      </c>
      <c r="B734">
        <v>1</v>
      </c>
      <c r="C734" t="s">
        <v>76</v>
      </c>
      <c r="D734" t="s">
        <v>95</v>
      </c>
      <c r="E734" t="s">
        <v>134</v>
      </c>
      <c r="F734" t="s">
        <v>2312</v>
      </c>
      <c r="G734" t="s">
        <v>462</v>
      </c>
      <c r="H734" t="s">
        <v>46</v>
      </c>
      <c r="I734" t="s">
        <v>129</v>
      </c>
      <c r="J734" t="s">
        <v>17</v>
      </c>
      <c r="K734" t="s">
        <v>131</v>
      </c>
      <c r="L734" t="s">
        <v>2313</v>
      </c>
      <c r="M734" t="s">
        <v>2314</v>
      </c>
      <c r="N734">
        <v>0.2</v>
      </c>
      <c r="O734">
        <v>0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0.2</v>
      </c>
      <c r="Y734">
        <v>0</v>
      </c>
      <c r="Z734">
        <v>0</v>
      </c>
    </row>
    <row r="735" spans="1:26" x14ac:dyDescent="0.25">
      <c r="A735">
        <v>1710781</v>
      </c>
      <c r="B735">
        <v>1</v>
      </c>
      <c r="C735" t="s">
        <v>76</v>
      </c>
      <c r="D735" t="s">
        <v>103</v>
      </c>
      <c r="E735" t="s">
        <v>139</v>
      </c>
      <c r="F735" t="s">
        <v>1688</v>
      </c>
      <c r="G735" t="s">
        <v>1272</v>
      </c>
      <c r="H735" t="s">
        <v>46</v>
      </c>
      <c r="I735" t="s">
        <v>129</v>
      </c>
      <c r="J735" t="s">
        <v>130</v>
      </c>
      <c r="K735" t="s">
        <v>131</v>
      </c>
      <c r="L735" t="s">
        <v>2315</v>
      </c>
      <c r="M735" t="s">
        <v>2316</v>
      </c>
      <c r="N735">
        <v>1.055833333</v>
      </c>
      <c r="O735">
        <v>0</v>
      </c>
      <c r="P735">
        <v>0</v>
      </c>
      <c r="Q735">
        <v>0</v>
      </c>
      <c r="R735">
        <v>199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210.11083300000001</v>
      </c>
      <c r="Y735">
        <v>0</v>
      </c>
      <c r="Z735">
        <v>0</v>
      </c>
    </row>
    <row r="736" spans="1:26" x14ac:dyDescent="0.25">
      <c r="A736">
        <v>1710793</v>
      </c>
      <c r="B736">
        <v>1</v>
      </c>
      <c r="C736" t="s">
        <v>77</v>
      </c>
      <c r="D736" t="s">
        <v>119</v>
      </c>
      <c r="E736" t="s">
        <v>164</v>
      </c>
      <c r="F736" t="s">
        <v>2317</v>
      </c>
      <c r="G736" t="s">
        <v>141</v>
      </c>
      <c r="H736" t="s">
        <v>46</v>
      </c>
      <c r="I736" t="s">
        <v>129</v>
      </c>
      <c r="J736" t="s">
        <v>130</v>
      </c>
      <c r="K736" t="s">
        <v>131</v>
      </c>
      <c r="L736" t="s">
        <v>2318</v>
      </c>
      <c r="M736" t="s">
        <v>2319</v>
      </c>
      <c r="N736">
        <v>0.67888888800000002</v>
      </c>
      <c r="O736">
        <v>0</v>
      </c>
      <c r="P736">
        <v>42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28.513332999999999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1710795</v>
      </c>
      <c r="B737">
        <v>1</v>
      </c>
      <c r="C737" t="s">
        <v>76</v>
      </c>
      <c r="D737" t="s">
        <v>79</v>
      </c>
      <c r="E737" t="s">
        <v>134</v>
      </c>
      <c r="F737" t="s">
        <v>2320</v>
      </c>
      <c r="G737" t="s">
        <v>136</v>
      </c>
      <c r="H737" t="s">
        <v>46</v>
      </c>
      <c r="I737" t="s">
        <v>129</v>
      </c>
      <c r="J737" t="s">
        <v>130</v>
      </c>
      <c r="K737" t="s">
        <v>131</v>
      </c>
      <c r="L737" t="s">
        <v>2321</v>
      </c>
      <c r="M737" t="s">
        <v>2322</v>
      </c>
      <c r="N737">
        <v>1.3166666659999999</v>
      </c>
      <c r="O737">
        <v>0</v>
      </c>
      <c r="P737">
        <v>4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5.266667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1710831</v>
      </c>
      <c r="B738">
        <v>1</v>
      </c>
      <c r="C738" t="s">
        <v>77</v>
      </c>
      <c r="D738" t="s">
        <v>113</v>
      </c>
      <c r="E738" t="s">
        <v>134</v>
      </c>
      <c r="F738" t="s">
        <v>2323</v>
      </c>
      <c r="G738" t="s">
        <v>155</v>
      </c>
      <c r="H738" t="s">
        <v>46</v>
      </c>
      <c r="I738" t="s">
        <v>129</v>
      </c>
      <c r="J738" t="s">
        <v>130</v>
      </c>
      <c r="K738" t="s">
        <v>131</v>
      </c>
      <c r="L738" t="s">
        <v>2324</v>
      </c>
      <c r="M738" t="s">
        <v>2325</v>
      </c>
      <c r="N738">
        <v>1.5758333330000001</v>
      </c>
      <c r="O738">
        <v>0</v>
      </c>
      <c r="P738">
        <v>0</v>
      </c>
      <c r="Q738">
        <v>0</v>
      </c>
      <c r="R738">
        <v>8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12.606667</v>
      </c>
      <c r="Y738">
        <v>0</v>
      </c>
      <c r="Z738">
        <v>0</v>
      </c>
    </row>
    <row r="739" spans="1:26" x14ac:dyDescent="0.25">
      <c r="A739">
        <v>1710802</v>
      </c>
      <c r="B739">
        <v>1</v>
      </c>
      <c r="C739" t="s">
        <v>76</v>
      </c>
      <c r="D739" t="s">
        <v>86</v>
      </c>
      <c r="E739" t="s">
        <v>134</v>
      </c>
      <c r="F739" t="s">
        <v>2326</v>
      </c>
      <c r="G739" t="s">
        <v>136</v>
      </c>
      <c r="H739" t="s">
        <v>46</v>
      </c>
      <c r="I739" t="s">
        <v>129</v>
      </c>
      <c r="J739" t="s">
        <v>130</v>
      </c>
      <c r="K739" t="s">
        <v>131</v>
      </c>
      <c r="L739" t="s">
        <v>2327</v>
      </c>
      <c r="M739" t="s">
        <v>2328</v>
      </c>
      <c r="N739">
        <v>2.8716666659999999</v>
      </c>
      <c r="O739">
        <v>0</v>
      </c>
      <c r="P739">
        <v>5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14.358333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1710799</v>
      </c>
      <c r="B740">
        <v>1</v>
      </c>
      <c r="C740" t="s">
        <v>76</v>
      </c>
      <c r="D740" t="s">
        <v>93</v>
      </c>
      <c r="E740" t="s">
        <v>134</v>
      </c>
      <c r="F740" t="s">
        <v>2329</v>
      </c>
      <c r="G740" t="s">
        <v>136</v>
      </c>
      <c r="H740" t="s">
        <v>46</v>
      </c>
      <c r="I740" t="s">
        <v>129</v>
      </c>
      <c r="J740" t="s">
        <v>130</v>
      </c>
      <c r="K740" t="s">
        <v>131</v>
      </c>
      <c r="L740" t="s">
        <v>2330</v>
      </c>
      <c r="M740" t="s">
        <v>2331</v>
      </c>
      <c r="N740">
        <v>2.747777777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2.7477779999999998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1710796</v>
      </c>
      <c r="B741">
        <v>1</v>
      </c>
      <c r="C741" t="s">
        <v>77</v>
      </c>
      <c r="D741" t="s">
        <v>113</v>
      </c>
      <c r="E741" t="s">
        <v>158</v>
      </c>
      <c r="F741" t="s">
        <v>2332</v>
      </c>
      <c r="G741" t="s">
        <v>176</v>
      </c>
      <c r="H741" t="s">
        <v>47</v>
      </c>
      <c r="I741" t="s">
        <v>129</v>
      </c>
      <c r="J741" t="s">
        <v>130</v>
      </c>
      <c r="K741" t="s">
        <v>131</v>
      </c>
      <c r="L741" t="s">
        <v>2333</v>
      </c>
      <c r="M741" t="s">
        <v>2334</v>
      </c>
      <c r="N741">
        <v>8.5555555000000005E-2</v>
      </c>
      <c r="O741">
        <v>0</v>
      </c>
      <c r="P741">
        <v>12</v>
      </c>
      <c r="Q741">
        <v>27</v>
      </c>
      <c r="R741">
        <v>210</v>
      </c>
      <c r="S741">
        <v>35</v>
      </c>
      <c r="T741">
        <v>400</v>
      </c>
      <c r="U741">
        <v>0</v>
      </c>
      <c r="V741">
        <v>1.026667</v>
      </c>
      <c r="W741">
        <v>2.31</v>
      </c>
      <c r="X741">
        <v>17.966667000000001</v>
      </c>
      <c r="Y741">
        <v>2.9944440000000001</v>
      </c>
      <c r="Z741">
        <v>34.222222000000002</v>
      </c>
    </row>
    <row r="742" spans="1:26" x14ac:dyDescent="0.25">
      <c r="A742">
        <v>1710804</v>
      </c>
      <c r="B742">
        <v>1</v>
      </c>
      <c r="C742" t="s">
        <v>77</v>
      </c>
      <c r="D742" t="s">
        <v>118</v>
      </c>
      <c r="E742" t="s">
        <v>126</v>
      </c>
      <c r="F742" t="s">
        <v>2335</v>
      </c>
      <c r="G742" t="s">
        <v>176</v>
      </c>
      <c r="H742" t="s">
        <v>47</v>
      </c>
      <c r="I742" t="s">
        <v>129</v>
      </c>
      <c r="J742" t="s">
        <v>130</v>
      </c>
      <c r="K742" t="s">
        <v>131</v>
      </c>
      <c r="L742" t="s">
        <v>2336</v>
      </c>
      <c r="M742" t="s">
        <v>2337</v>
      </c>
      <c r="N742">
        <v>9.1666665999999994E-2</v>
      </c>
      <c r="O742">
        <v>6</v>
      </c>
      <c r="P742">
        <v>760</v>
      </c>
      <c r="Q742">
        <v>0</v>
      </c>
      <c r="R742">
        <v>0</v>
      </c>
      <c r="S742">
        <v>0</v>
      </c>
      <c r="T742">
        <v>0</v>
      </c>
      <c r="U742">
        <v>0.55000000000000004</v>
      </c>
      <c r="V742">
        <v>69.666666000000006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1710807</v>
      </c>
      <c r="B743">
        <v>1</v>
      </c>
      <c r="C743" t="s">
        <v>77</v>
      </c>
      <c r="D743" t="s">
        <v>119</v>
      </c>
      <c r="E743" t="s">
        <v>134</v>
      </c>
      <c r="F743" t="s">
        <v>2338</v>
      </c>
      <c r="G743" t="s">
        <v>136</v>
      </c>
      <c r="H743" t="s">
        <v>46</v>
      </c>
      <c r="I743" t="s">
        <v>129</v>
      </c>
      <c r="J743" t="s">
        <v>130</v>
      </c>
      <c r="K743" t="s">
        <v>131</v>
      </c>
      <c r="L743" t="s">
        <v>2339</v>
      </c>
      <c r="M743" t="s">
        <v>2340</v>
      </c>
      <c r="N743">
        <v>0.83361111099999996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0.83361099999999999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1710811</v>
      </c>
      <c r="B744">
        <v>1</v>
      </c>
      <c r="C744" t="s">
        <v>76</v>
      </c>
      <c r="D744" t="s">
        <v>102</v>
      </c>
      <c r="E744" t="s">
        <v>139</v>
      </c>
      <c r="F744" t="s">
        <v>2341</v>
      </c>
      <c r="G744" t="s">
        <v>1839</v>
      </c>
      <c r="H744" t="s">
        <v>46</v>
      </c>
      <c r="I744" t="s">
        <v>129</v>
      </c>
      <c r="J744" t="s">
        <v>130</v>
      </c>
      <c r="K744" t="s">
        <v>131</v>
      </c>
      <c r="L744" t="s">
        <v>2342</v>
      </c>
      <c r="M744" t="s">
        <v>2343</v>
      </c>
      <c r="N744">
        <v>1.599444444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9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14.395</v>
      </c>
    </row>
    <row r="745" spans="1:26" x14ac:dyDescent="0.25">
      <c r="A745">
        <v>1710816</v>
      </c>
      <c r="B745">
        <v>1</v>
      </c>
      <c r="C745" t="s">
        <v>76</v>
      </c>
      <c r="D745" t="s">
        <v>100</v>
      </c>
      <c r="E745" t="s">
        <v>134</v>
      </c>
      <c r="F745" t="s">
        <v>2344</v>
      </c>
      <c r="G745" t="s">
        <v>136</v>
      </c>
      <c r="H745" t="s">
        <v>46</v>
      </c>
      <c r="I745" t="s">
        <v>129</v>
      </c>
      <c r="J745" t="s">
        <v>130</v>
      </c>
      <c r="K745" t="s">
        <v>131</v>
      </c>
      <c r="L745" t="s">
        <v>2345</v>
      </c>
      <c r="M745" t="s">
        <v>2346</v>
      </c>
      <c r="N745">
        <v>1.9155555550000001</v>
      </c>
      <c r="O745">
        <v>0</v>
      </c>
      <c r="P745">
        <v>7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13.408889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1710808</v>
      </c>
      <c r="B746">
        <v>1</v>
      </c>
      <c r="C746" t="s">
        <v>76</v>
      </c>
      <c r="D746" t="s">
        <v>88</v>
      </c>
      <c r="E746" t="s">
        <v>191</v>
      </c>
      <c r="F746" t="s">
        <v>1863</v>
      </c>
      <c r="G746" t="s">
        <v>193</v>
      </c>
      <c r="H746" t="s">
        <v>46</v>
      </c>
      <c r="I746" t="s">
        <v>129</v>
      </c>
      <c r="J746" t="s">
        <v>130</v>
      </c>
      <c r="K746" t="s">
        <v>131</v>
      </c>
      <c r="L746" t="s">
        <v>2347</v>
      </c>
      <c r="M746" t="s">
        <v>2348</v>
      </c>
      <c r="N746">
        <v>0.64472222199999996</v>
      </c>
      <c r="O746">
        <v>0</v>
      </c>
      <c r="P746">
        <v>41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26.433610999999999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1710809</v>
      </c>
      <c r="B747">
        <v>1</v>
      </c>
      <c r="C747" t="s">
        <v>76</v>
      </c>
      <c r="D747" t="s">
        <v>100</v>
      </c>
      <c r="E747" t="s">
        <v>134</v>
      </c>
      <c r="F747" t="s">
        <v>2349</v>
      </c>
      <c r="G747" t="s">
        <v>462</v>
      </c>
      <c r="H747" t="s">
        <v>46</v>
      </c>
      <c r="I747" t="s">
        <v>129</v>
      </c>
      <c r="J747" t="s">
        <v>17</v>
      </c>
      <c r="K747" t="s">
        <v>131</v>
      </c>
      <c r="L747" t="s">
        <v>2347</v>
      </c>
      <c r="M747" t="s">
        <v>2350</v>
      </c>
      <c r="N747">
        <v>0.34499999999999997</v>
      </c>
      <c r="O747">
        <v>0</v>
      </c>
      <c r="P747">
        <v>1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0.34499999999999997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1710810</v>
      </c>
      <c r="B748">
        <v>1</v>
      </c>
      <c r="C748" t="s">
        <v>76</v>
      </c>
      <c r="D748" t="s">
        <v>100</v>
      </c>
      <c r="E748" t="s">
        <v>134</v>
      </c>
      <c r="F748" t="s">
        <v>2351</v>
      </c>
      <c r="G748" t="s">
        <v>462</v>
      </c>
      <c r="H748" t="s">
        <v>46</v>
      </c>
      <c r="I748" t="s">
        <v>129</v>
      </c>
      <c r="J748" t="s">
        <v>17</v>
      </c>
      <c r="K748" t="s">
        <v>131</v>
      </c>
      <c r="L748" t="s">
        <v>2352</v>
      </c>
      <c r="M748" t="s">
        <v>2353</v>
      </c>
      <c r="N748">
        <v>0.44638888799999998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0.44638899999999998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1710813</v>
      </c>
      <c r="B749">
        <v>1</v>
      </c>
      <c r="C749" t="s">
        <v>77</v>
      </c>
      <c r="D749" t="s">
        <v>108</v>
      </c>
      <c r="E749" t="s">
        <v>139</v>
      </c>
      <c r="F749" t="s">
        <v>2354</v>
      </c>
      <c r="G749" t="s">
        <v>269</v>
      </c>
      <c r="H749" t="s">
        <v>46</v>
      </c>
      <c r="I749" t="s">
        <v>129</v>
      </c>
      <c r="J749" t="s">
        <v>130</v>
      </c>
      <c r="K749" t="s">
        <v>131</v>
      </c>
      <c r="L749" t="s">
        <v>2355</v>
      </c>
      <c r="M749" t="s">
        <v>2356</v>
      </c>
      <c r="N749">
        <v>3.6036111110000002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26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93.693888999999999</v>
      </c>
    </row>
    <row r="750" spans="1:26" x14ac:dyDescent="0.25">
      <c r="A750">
        <v>1710812</v>
      </c>
      <c r="B750">
        <v>1</v>
      </c>
      <c r="C750" t="s">
        <v>76</v>
      </c>
      <c r="D750" t="s">
        <v>100</v>
      </c>
      <c r="E750" t="s">
        <v>134</v>
      </c>
      <c r="F750" t="s">
        <v>2357</v>
      </c>
      <c r="G750" t="s">
        <v>462</v>
      </c>
      <c r="H750" t="s">
        <v>46</v>
      </c>
      <c r="I750" t="s">
        <v>129</v>
      </c>
      <c r="J750" t="s">
        <v>17</v>
      </c>
      <c r="K750" t="s">
        <v>131</v>
      </c>
      <c r="L750" t="s">
        <v>2358</v>
      </c>
      <c r="M750" t="s">
        <v>2359</v>
      </c>
      <c r="N750">
        <v>0.31166666599999998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0.31166700000000003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1710814</v>
      </c>
      <c r="B751">
        <v>1</v>
      </c>
      <c r="C751" t="s">
        <v>76</v>
      </c>
      <c r="D751" t="s">
        <v>100</v>
      </c>
      <c r="E751" t="s">
        <v>134</v>
      </c>
      <c r="F751" t="s">
        <v>2360</v>
      </c>
      <c r="G751" t="s">
        <v>462</v>
      </c>
      <c r="H751" t="s">
        <v>46</v>
      </c>
      <c r="I751" t="s">
        <v>129</v>
      </c>
      <c r="J751" t="s">
        <v>17</v>
      </c>
      <c r="K751" t="s">
        <v>131</v>
      </c>
      <c r="L751" t="s">
        <v>2361</v>
      </c>
      <c r="M751" t="s">
        <v>2362</v>
      </c>
      <c r="N751">
        <v>0.24805555500000001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0.49611100000000002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1710818</v>
      </c>
      <c r="B752">
        <v>1</v>
      </c>
      <c r="C752" t="s">
        <v>76</v>
      </c>
      <c r="D752" t="s">
        <v>96</v>
      </c>
      <c r="E752" t="s">
        <v>134</v>
      </c>
      <c r="F752" t="s">
        <v>2363</v>
      </c>
      <c r="G752" t="s">
        <v>136</v>
      </c>
      <c r="H752" t="s">
        <v>46</v>
      </c>
      <c r="I752" t="s">
        <v>129</v>
      </c>
      <c r="J752" t="s">
        <v>130</v>
      </c>
      <c r="K752" t="s">
        <v>131</v>
      </c>
      <c r="L752" t="s">
        <v>2364</v>
      </c>
      <c r="M752" t="s">
        <v>2365</v>
      </c>
      <c r="N752">
        <v>2.7744444439999998</v>
      </c>
      <c r="O752">
        <v>0</v>
      </c>
      <c r="P752">
        <v>2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5.548889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1710825</v>
      </c>
      <c r="B753">
        <v>1</v>
      </c>
      <c r="C753" t="s">
        <v>76</v>
      </c>
      <c r="D753" t="s">
        <v>94</v>
      </c>
      <c r="E753" t="s">
        <v>139</v>
      </c>
      <c r="F753" t="s">
        <v>2366</v>
      </c>
      <c r="G753" t="s">
        <v>141</v>
      </c>
      <c r="H753" t="s">
        <v>46</v>
      </c>
      <c r="I753" t="s">
        <v>129</v>
      </c>
      <c r="J753" t="s">
        <v>130</v>
      </c>
      <c r="K753" t="s">
        <v>131</v>
      </c>
      <c r="L753" t="s">
        <v>2367</v>
      </c>
      <c r="M753" t="s">
        <v>2368</v>
      </c>
      <c r="N753">
        <v>1.2938888879999999</v>
      </c>
      <c r="O753">
        <v>0</v>
      </c>
      <c r="P753">
        <v>17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21.996110999999999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1710821</v>
      </c>
      <c r="B754">
        <v>1</v>
      </c>
      <c r="C754" t="s">
        <v>76</v>
      </c>
      <c r="D754" t="s">
        <v>88</v>
      </c>
      <c r="E754" t="s">
        <v>134</v>
      </c>
      <c r="F754" t="s">
        <v>2369</v>
      </c>
      <c r="G754" t="s">
        <v>136</v>
      </c>
      <c r="H754" t="s">
        <v>46</v>
      </c>
      <c r="I754" t="s">
        <v>129</v>
      </c>
      <c r="J754" t="s">
        <v>130</v>
      </c>
      <c r="K754" t="s">
        <v>131</v>
      </c>
      <c r="L754" t="s">
        <v>2370</v>
      </c>
      <c r="M754" t="s">
        <v>2371</v>
      </c>
      <c r="N754">
        <v>1.556944444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1.5569440000000001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1710820</v>
      </c>
      <c r="B755">
        <v>1</v>
      </c>
      <c r="C755" t="s">
        <v>77</v>
      </c>
      <c r="D755" t="s">
        <v>115</v>
      </c>
      <c r="E755" t="s">
        <v>164</v>
      </c>
      <c r="F755" t="s">
        <v>2372</v>
      </c>
      <c r="G755" t="s">
        <v>256</v>
      </c>
      <c r="H755" t="s">
        <v>46</v>
      </c>
      <c r="I755" t="s">
        <v>129</v>
      </c>
      <c r="J755" t="s">
        <v>130</v>
      </c>
      <c r="K755" t="s">
        <v>131</v>
      </c>
      <c r="L755" t="s">
        <v>2373</v>
      </c>
      <c r="M755" t="s">
        <v>2374</v>
      </c>
      <c r="N755">
        <v>1.33</v>
      </c>
      <c r="O755">
        <v>0</v>
      </c>
      <c r="P755">
        <v>0</v>
      </c>
      <c r="Q755">
        <v>0</v>
      </c>
      <c r="R755">
        <v>0</v>
      </c>
      <c r="S755">
        <v>1</v>
      </c>
      <c r="T755">
        <v>43</v>
      </c>
      <c r="U755">
        <v>0</v>
      </c>
      <c r="V755">
        <v>0</v>
      </c>
      <c r="W755">
        <v>0</v>
      </c>
      <c r="X755">
        <v>0</v>
      </c>
      <c r="Y755">
        <v>1.33</v>
      </c>
      <c r="Z755">
        <v>57.19</v>
      </c>
    </row>
    <row r="756" spans="1:26" x14ac:dyDescent="0.25">
      <c r="A756">
        <v>1710824</v>
      </c>
      <c r="B756">
        <v>1</v>
      </c>
      <c r="C756" t="s">
        <v>76</v>
      </c>
      <c r="D756" t="s">
        <v>90</v>
      </c>
      <c r="E756" t="s">
        <v>164</v>
      </c>
      <c r="F756" t="s">
        <v>2375</v>
      </c>
      <c r="G756" t="s">
        <v>256</v>
      </c>
      <c r="H756" t="s">
        <v>46</v>
      </c>
      <c r="I756" t="s">
        <v>129</v>
      </c>
      <c r="J756" t="s">
        <v>130</v>
      </c>
      <c r="K756" t="s">
        <v>131</v>
      </c>
      <c r="L756" t="s">
        <v>2376</v>
      </c>
      <c r="M756" t="s">
        <v>2377</v>
      </c>
      <c r="N756">
        <v>4.909444444</v>
      </c>
      <c r="O756">
        <v>0</v>
      </c>
      <c r="P756">
        <v>21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103.098333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1710888</v>
      </c>
      <c r="B757">
        <v>1</v>
      </c>
      <c r="C757" t="s">
        <v>76</v>
      </c>
      <c r="D757" t="s">
        <v>103</v>
      </c>
      <c r="E757" t="s">
        <v>139</v>
      </c>
      <c r="F757" t="s">
        <v>1688</v>
      </c>
      <c r="G757" t="s">
        <v>1272</v>
      </c>
      <c r="H757" t="s">
        <v>46</v>
      </c>
      <c r="I757" t="s">
        <v>129</v>
      </c>
      <c r="J757" t="s">
        <v>130</v>
      </c>
      <c r="K757" t="s">
        <v>131</v>
      </c>
      <c r="L757" t="s">
        <v>2378</v>
      </c>
      <c r="M757" t="s">
        <v>2379</v>
      </c>
      <c r="N757">
        <v>3.5166666659999999</v>
      </c>
      <c r="O757">
        <v>0</v>
      </c>
      <c r="P757">
        <v>0</v>
      </c>
      <c r="Q757">
        <v>0</v>
      </c>
      <c r="R757">
        <v>199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699.81666700000005</v>
      </c>
      <c r="Y757">
        <v>0</v>
      </c>
      <c r="Z757">
        <v>0</v>
      </c>
    </row>
    <row r="758" spans="1:26" x14ac:dyDescent="0.25">
      <c r="A758">
        <v>1710830</v>
      </c>
      <c r="B758">
        <v>1</v>
      </c>
      <c r="C758" t="s">
        <v>76</v>
      </c>
      <c r="D758" t="s">
        <v>106</v>
      </c>
      <c r="E758" t="s">
        <v>134</v>
      </c>
      <c r="F758" t="s">
        <v>2380</v>
      </c>
      <c r="G758" t="s">
        <v>209</v>
      </c>
      <c r="H758" t="s">
        <v>46</v>
      </c>
      <c r="I758" t="s">
        <v>129</v>
      </c>
      <c r="J758" t="s">
        <v>130</v>
      </c>
      <c r="K758" t="s">
        <v>131</v>
      </c>
      <c r="L758" t="s">
        <v>2381</v>
      </c>
      <c r="M758" t="s">
        <v>2382</v>
      </c>
      <c r="N758">
        <v>6.9969444440000004</v>
      </c>
      <c r="O758">
        <v>0</v>
      </c>
      <c r="P758">
        <v>24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167.92666700000001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1710827</v>
      </c>
      <c r="B759">
        <v>1</v>
      </c>
      <c r="C759" t="s">
        <v>77</v>
      </c>
      <c r="D759" t="s">
        <v>109</v>
      </c>
      <c r="E759" t="s">
        <v>164</v>
      </c>
      <c r="F759" t="s">
        <v>2383</v>
      </c>
      <c r="G759" t="s">
        <v>707</v>
      </c>
      <c r="H759" t="s">
        <v>46</v>
      </c>
      <c r="I759" t="s">
        <v>129</v>
      </c>
      <c r="J759" t="s">
        <v>130</v>
      </c>
      <c r="K759" t="s">
        <v>131</v>
      </c>
      <c r="L759" t="s">
        <v>2384</v>
      </c>
      <c r="M759" t="s">
        <v>2385</v>
      </c>
      <c r="N759">
        <v>1.138055555</v>
      </c>
      <c r="O759">
        <v>1</v>
      </c>
      <c r="P759">
        <v>52</v>
      </c>
      <c r="Q759">
        <v>0</v>
      </c>
      <c r="R759">
        <v>0</v>
      </c>
      <c r="S759">
        <v>0</v>
      </c>
      <c r="T759">
        <v>0</v>
      </c>
      <c r="U759">
        <v>1.138056</v>
      </c>
      <c r="V759">
        <v>59.178888999999998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1710836</v>
      </c>
      <c r="B760">
        <v>1</v>
      </c>
      <c r="C760" t="s">
        <v>76</v>
      </c>
      <c r="D760" t="s">
        <v>93</v>
      </c>
      <c r="E760" t="s">
        <v>134</v>
      </c>
      <c r="F760" t="s">
        <v>2386</v>
      </c>
      <c r="G760" t="s">
        <v>155</v>
      </c>
      <c r="H760" t="s">
        <v>46</v>
      </c>
      <c r="I760" t="s">
        <v>129</v>
      </c>
      <c r="J760" t="s">
        <v>130</v>
      </c>
      <c r="K760" t="s">
        <v>131</v>
      </c>
      <c r="L760" t="s">
        <v>2387</v>
      </c>
      <c r="M760" t="s">
        <v>2388</v>
      </c>
      <c r="N760">
        <v>3.7338888880000001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3.733889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1710833</v>
      </c>
      <c r="B761">
        <v>1</v>
      </c>
      <c r="C761" t="s">
        <v>76</v>
      </c>
      <c r="D761" t="s">
        <v>93</v>
      </c>
      <c r="E761" t="s">
        <v>134</v>
      </c>
      <c r="F761" t="s">
        <v>2389</v>
      </c>
      <c r="G761" t="s">
        <v>289</v>
      </c>
      <c r="H761" t="s">
        <v>46</v>
      </c>
      <c r="I761" t="s">
        <v>129</v>
      </c>
      <c r="J761" t="s">
        <v>130</v>
      </c>
      <c r="K761" t="s">
        <v>131</v>
      </c>
      <c r="L761" t="s">
        <v>2390</v>
      </c>
      <c r="M761" t="s">
        <v>2391</v>
      </c>
      <c r="N761">
        <v>2.8233333329999999</v>
      </c>
      <c r="O761">
        <v>0</v>
      </c>
      <c r="P761">
        <v>2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5.6466669999999999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1710839</v>
      </c>
      <c r="B762">
        <v>1</v>
      </c>
      <c r="C762" t="s">
        <v>76</v>
      </c>
      <c r="D762" t="s">
        <v>93</v>
      </c>
      <c r="E762" t="s">
        <v>134</v>
      </c>
      <c r="F762" t="s">
        <v>2392</v>
      </c>
      <c r="G762" t="s">
        <v>155</v>
      </c>
      <c r="H762" t="s">
        <v>46</v>
      </c>
      <c r="I762" t="s">
        <v>129</v>
      </c>
      <c r="J762" t="s">
        <v>130</v>
      </c>
      <c r="K762" t="s">
        <v>131</v>
      </c>
      <c r="L762" t="s">
        <v>2393</v>
      </c>
      <c r="M762" t="s">
        <v>2394</v>
      </c>
      <c r="N762">
        <v>4.4880555549999999</v>
      </c>
      <c r="O762">
        <v>0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4.4880560000000003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1710841</v>
      </c>
      <c r="B763">
        <v>1</v>
      </c>
      <c r="C763" t="s">
        <v>76</v>
      </c>
      <c r="D763" t="s">
        <v>89</v>
      </c>
      <c r="E763" t="s">
        <v>148</v>
      </c>
      <c r="F763" t="s">
        <v>2395</v>
      </c>
      <c r="G763" t="s">
        <v>145</v>
      </c>
      <c r="H763" t="s">
        <v>47</v>
      </c>
      <c r="I763" t="s">
        <v>129</v>
      </c>
      <c r="J763" t="s">
        <v>130</v>
      </c>
      <c r="K763" t="s">
        <v>131</v>
      </c>
      <c r="L763" t="s">
        <v>2396</v>
      </c>
      <c r="M763" t="s">
        <v>2397</v>
      </c>
      <c r="N763">
        <v>2.54</v>
      </c>
      <c r="O763">
        <v>21</v>
      </c>
      <c r="P763">
        <v>39</v>
      </c>
      <c r="Q763">
        <v>0</v>
      </c>
      <c r="R763">
        <v>0</v>
      </c>
      <c r="S763">
        <v>0</v>
      </c>
      <c r="T763">
        <v>0</v>
      </c>
      <c r="U763">
        <v>53.34</v>
      </c>
      <c r="V763">
        <v>99.06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1710846</v>
      </c>
      <c r="B764">
        <v>1</v>
      </c>
      <c r="C764" t="s">
        <v>76</v>
      </c>
      <c r="D764" t="s">
        <v>99</v>
      </c>
      <c r="E764" t="s">
        <v>134</v>
      </c>
      <c r="F764" t="s">
        <v>2398</v>
      </c>
      <c r="G764" t="s">
        <v>136</v>
      </c>
      <c r="H764" t="s">
        <v>46</v>
      </c>
      <c r="I764" t="s">
        <v>129</v>
      </c>
      <c r="J764" t="s">
        <v>130</v>
      </c>
      <c r="K764" t="s">
        <v>131</v>
      </c>
      <c r="L764" t="s">
        <v>2399</v>
      </c>
      <c r="M764" t="s">
        <v>2400</v>
      </c>
      <c r="N764">
        <v>1.4780555550000001</v>
      </c>
      <c r="O764">
        <v>0</v>
      </c>
      <c r="P764">
        <v>3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4.4341670000000004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1710842</v>
      </c>
      <c r="B765">
        <v>1</v>
      </c>
      <c r="C765" t="s">
        <v>77</v>
      </c>
      <c r="D765" t="s">
        <v>119</v>
      </c>
      <c r="E765" t="s">
        <v>139</v>
      </c>
      <c r="F765" t="s">
        <v>2401</v>
      </c>
      <c r="G765" t="s">
        <v>141</v>
      </c>
      <c r="H765" t="s">
        <v>46</v>
      </c>
      <c r="I765" t="s">
        <v>129</v>
      </c>
      <c r="J765" t="s">
        <v>130</v>
      </c>
      <c r="K765" t="s">
        <v>131</v>
      </c>
      <c r="L765" t="s">
        <v>2402</v>
      </c>
      <c r="M765" t="s">
        <v>2403</v>
      </c>
      <c r="N765">
        <v>2.8908333329999998</v>
      </c>
      <c r="O765">
        <v>0</v>
      </c>
      <c r="P765">
        <v>42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121.41500000000001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1710849</v>
      </c>
      <c r="B766">
        <v>1</v>
      </c>
      <c r="C766" t="s">
        <v>76</v>
      </c>
      <c r="D766" t="s">
        <v>100</v>
      </c>
      <c r="E766" t="s">
        <v>134</v>
      </c>
      <c r="F766" t="s">
        <v>2404</v>
      </c>
      <c r="G766" t="s">
        <v>462</v>
      </c>
      <c r="H766" t="s">
        <v>46</v>
      </c>
      <c r="I766" t="s">
        <v>129</v>
      </c>
      <c r="J766" t="s">
        <v>17</v>
      </c>
      <c r="K766" t="s">
        <v>131</v>
      </c>
      <c r="L766" t="s">
        <v>2405</v>
      </c>
      <c r="M766" t="s">
        <v>2406</v>
      </c>
      <c r="N766">
        <v>2.1850000000000001</v>
      </c>
      <c r="O766">
        <v>0</v>
      </c>
      <c r="P766">
        <v>1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2.1850000000000001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1710850</v>
      </c>
      <c r="B767">
        <v>1</v>
      </c>
      <c r="C767" t="s">
        <v>76</v>
      </c>
      <c r="D767" t="s">
        <v>100</v>
      </c>
      <c r="E767" t="s">
        <v>134</v>
      </c>
      <c r="F767" t="s">
        <v>2407</v>
      </c>
      <c r="G767" t="s">
        <v>462</v>
      </c>
      <c r="H767" t="s">
        <v>46</v>
      </c>
      <c r="I767" t="s">
        <v>129</v>
      </c>
      <c r="J767" t="s">
        <v>17</v>
      </c>
      <c r="K767" t="s">
        <v>131</v>
      </c>
      <c r="L767" t="s">
        <v>2408</v>
      </c>
      <c r="M767" t="s">
        <v>2409</v>
      </c>
      <c r="N767">
        <v>2.0647222219999999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2.0647220000000002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1710851</v>
      </c>
      <c r="B768">
        <v>1</v>
      </c>
      <c r="C768" t="s">
        <v>76</v>
      </c>
      <c r="D768" t="s">
        <v>100</v>
      </c>
      <c r="E768" t="s">
        <v>134</v>
      </c>
      <c r="F768" t="s">
        <v>2410</v>
      </c>
      <c r="G768" t="s">
        <v>462</v>
      </c>
      <c r="H768" t="s">
        <v>46</v>
      </c>
      <c r="I768" t="s">
        <v>129</v>
      </c>
      <c r="J768" t="s">
        <v>17</v>
      </c>
      <c r="K768" t="s">
        <v>131</v>
      </c>
      <c r="L768" t="s">
        <v>2411</v>
      </c>
      <c r="M768" t="s">
        <v>2412</v>
      </c>
      <c r="N768">
        <v>0.47916666600000002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0.47916700000000001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1710857</v>
      </c>
      <c r="B769">
        <v>1</v>
      </c>
      <c r="C769" t="s">
        <v>76</v>
      </c>
      <c r="D769" t="s">
        <v>92</v>
      </c>
      <c r="E769" t="s">
        <v>191</v>
      </c>
      <c r="F769" t="s">
        <v>2413</v>
      </c>
      <c r="G769" t="s">
        <v>193</v>
      </c>
      <c r="H769" t="s">
        <v>46</v>
      </c>
      <c r="I769" t="s">
        <v>129</v>
      </c>
      <c r="J769" t="s">
        <v>130</v>
      </c>
      <c r="K769" t="s">
        <v>131</v>
      </c>
      <c r="L769" t="s">
        <v>2414</v>
      </c>
      <c r="M769" t="s">
        <v>2415</v>
      </c>
      <c r="N769">
        <v>2.3897222220000001</v>
      </c>
      <c r="O769">
        <v>0</v>
      </c>
      <c r="P769">
        <v>0</v>
      </c>
      <c r="Q769">
        <v>0</v>
      </c>
      <c r="R769">
        <v>19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45.404722</v>
      </c>
      <c r="Y769">
        <v>0</v>
      </c>
      <c r="Z769">
        <v>0</v>
      </c>
    </row>
    <row r="770" spans="1:26" x14ac:dyDescent="0.25">
      <c r="A770">
        <v>1710854</v>
      </c>
      <c r="B770">
        <v>1</v>
      </c>
      <c r="C770" t="s">
        <v>77</v>
      </c>
      <c r="D770" t="s">
        <v>114</v>
      </c>
      <c r="E770" t="s">
        <v>126</v>
      </c>
      <c r="F770" t="s">
        <v>599</v>
      </c>
      <c r="G770" t="s">
        <v>145</v>
      </c>
      <c r="H770" t="s">
        <v>47</v>
      </c>
      <c r="I770" t="s">
        <v>129</v>
      </c>
      <c r="J770" t="s">
        <v>130</v>
      </c>
      <c r="K770" t="s">
        <v>131</v>
      </c>
      <c r="L770" t="s">
        <v>2416</v>
      </c>
      <c r="M770" t="s">
        <v>2417</v>
      </c>
      <c r="N770">
        <v>3.7491666659999998</v>
      </c>
      <c r="O770">
        <v>31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116.22416699999999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1710853</v>
      </c>
      <c r="B771">
        <v>1</v>
      </c>
      <c r="C771" t="s">
        <v>76</v>
      </c>
      <c r="D771" t="s">
        <v>100</v>
      </c>
      <c r="E771" t="s">
        <v>134</v>
      </c>
      <c r="F771" t="s">
        <v>2418</v>
      </c>
      <c r="G771" t="s">
        <v>462</v>
      </c>
      <c r="H771" t="s">
        <v>46</v>
      </c>
      <c r="I771" t="s">
        <v>129</v>
      </c>
      <c r="J771" t="s">
        <v>17</v>
      </c>
      <c r="K771" t="s">
        <v>131</v>
      </c>
      <c r="L771" t="s">
        <v>2419</v>
      </c>
      <c r="M771" t="s">
        <v>2420</v>
      </c>
      <c r="N771">
        <v>0.37527777699999998</v>
      </c>
      <c r="O771">
        <v>0</v>
      </c>
      <c r="P771">
        <v>2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0.750556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1710855</v>
      </c>
      <c r="B772">
        <v>1</v>
      </c>
      <c r="C772" t="s">
        <v>76</v>
      </c>
      <c r="D772" t="s">
        <v>100</v>
      </c>
      <c r="E772" t="s">
        <v>134</v>
      </c>
      <c r="F772" t="s">
        <v>2421</v>
      </c>
      <c r="G772" t="s">
        <v>462</v>
      </c>
      <c r="H772" t="s">
        <v>46</v>
      </c>
      <c r="I772" t="s">
        <v>129</v>
      </c>
      <c r="J772" t="s">
        <v>17</v>
      </c>
      <c r="K772" t="s">
        <v>131</v>
      </c>
      <c r="L772" t="s">
        <v>2422</v>
      </c>
      <c r="M772" t="s">
        <v>2423</v>
      </c>
      <c r="N772">
        <v>0.32527777699999999</v>
      </c>
      <c r="O772">
        <v>0</v>
      </c>
      <c r="P772">
        <v>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0.32527800000000001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1710856</v>
      </c>
      <c r="B773">
        <v>1</v>
      </c>
      <c r="C773" t="s">
        <v>76</v>
      </c>
      <c r="D773" t="s">
        <v>100</v>
      </c>
      <c r="E773" t="s">
        <v>134</v>
      </c>
      <c r="F773" t="s">
        <v>2424</v>
      </c>
      <c r="G773" t="s">
        <v>462</v>
      </c>
      <c r="H773" t="s">
        <v>46</v>
      </c>
      <c r="I773" t="s">
        <v>129</v>
      </c>
      <c r="J773" t="s">
        <v>17</v>
      </c>
      <c r="K773" t="s">
        <v>131</v>
      </c>
      <c r="L773" t="s">
        <v>2425</v>
      </c>
      <c r="M773" t="s">
        <v>2426</v>
      </c>
      <c r="N773">
        <v>0.181388888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0.36277799999999999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1710868</v>
      </c>
      <c r="B774">
        <v>1</v>
      </c>
      <c r="C774" t="s">
        <v>77</v>
      </c>
      <c r="D774" t="s">
        <v>117</v>
      </c>
      <c r="E774" t="s">
        <v>212</v>
      </c>
      <c r="F774" t="s">
        <v>2427</v>
      </c>
      <c r="G774" t="s">
        <v>176</v>
      </c>
      <c r="H774" t="s">
        <v>47</v>
      </c>
      <c r="I774" t="s">
        <v>129</v>
      </c>
      <c r="J774" t="s">
        <v>130</v>
      </c>
      <c r="K774" t="s">
        <v>131</v>
      </c>
      <c r="L774" t="s">
        <v>2428</v>
      </c>
      <c r="M774" t="s">
        <v>2429</v>
      </c>
      <c r="N774">
        <v>1.247777777</v>
      </c>
      <c r="O774">
        <v>0</v>
      </c>
      <c r="P774">
        <v>0</v>
      </c>
      <c r="Q774">
        <v>4</v>
      </c>
      <c r="R774">
        <v>80</v>
      </c>
      <c r="S774">
        <v>26</v>
      </c>
      <c r="T774">
        <v>259</v>
      </c>
      <c r="U774">
        <v>0</v>
      </c>
      <c r="V774">
        <v>0</v>
      </c>
      <c r="W774">
        <v>4.9911110000000001</v>
      </c>
      <c r="X774">
        <v>99.822221999999996</v>
      </c>
      <c r="Y774">
        <v>32.442222000000001</v>
      </c>
      <c r="Z774">
        <v>323.17444399999999</v>
      </c>
    </row>
    <row r="775" spans="1:26" x14ac:dyDescent="0.25">
      <c r="A775">
        <v>1710863</v>
      </c>
      <c r="B775">
        <v>1</v>
      </c>
      <c r="C775" t="s">
        <v>76</v>
      </c>
      <c r="D775" t="s">
        <v>99</v>
      </c>
      <c r="E775" t="s">
        <v>134</v>
      </c>
      <c r="F775" t="s">
        <v>2430</v>
      </c>
      <c r="G775" t="s">
        <v>289</v>
      </c>
      <c r="H775" t="s">
        <v>46</v>
      </c>
      <c r="I775" t="s">
        <v>129</v>
      </c>
      <c r="J775" t="s">
        <v>130</v>
      </c>
      <c r="K775" t="s">
        <v>131</v>
      </c>
      <c r="L775" t="s">
        <v>2431</v>
      </c>
      <c r="M775" t="s">
        <v>2432</v>
      </c>
      <c r="N775">
        <v>1.568888888</v>
      </c>
      <c r="O775">
        <v>0</v>
      </c>
      <c r="P775">
        <v>29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45.497777999999997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1710867</v>
      </c>
      <c r="B776">
        <v>1</v>
      </c>
      <c r="C776" t="s">
        <v>76</v>
      </c>
      <c r="D776" t="s">
        <v>94</v>
      </c>
      <c r="E776" t="s">
        <v>134</v>
      </c>
      <c r="F776" t="s">
        <v>2433</v>
      </c>
      <c r="G776" t="s">
        <v>136</v>
      </c>
      <c r="H776" t="s">
        <v>46</v>
      </c>
      <c r="I776" t="s">
        <v>129</v>
      </c>
      <c r="J776" t="s">
        <v>130</v>
      </c>
      <c r="K776" t="s">
        <v>131</v>
      </c>
      <c r="L776" t="s">
        <v>2434</v>
      </c>
      <c r="M776" t="s">
        <v>2435</v>
      </c>
      <c r="N776">
        <v>2.8547222219999999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2.8547220000000002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1710859</v>
      </c>
      <c r="B777">
        <v>1</v>
      </c>
      <c r="C777" t="s">
        <v>76</v>
      </c>
      <c r="D777" t="s">
        <v>104</v>
      </c>
      <c r="E777" t="s">
        <v>212</v>
      </c>
      <c r="F777" t="s">
        <v>1948</v>
      </c>
      <c r="G777" t="s">
        <v>150</v>
      </c>
      <c r="H777" t="s">
        <v>47</v>
      </c>
      <c r="I777" t="s">
        <v>129</v>
      </c>
      <c r="J777" t="s">
        <v>130</v>
      </c>
      <c r="K777" t="s">
        <v>161</v>
      </c>
      <c r="L777" t="s">
        <v>2436</v>
      </c>
      <c r="M777" t="s">
        <v>2437</v>
      </c>
      <c r="N777">
        <v>0.508611111</v>
      </c>
      <c r="O777">
        <v>0</v>
      </c>
      <c r="P777">
        <v>0</v>
      </c>
      <c r="Q777">
        <v>94</v>
      </c>
      <c r="R777">
        <v>2431</v>
      </c>
      <c r="S777">
        <v>34</v>
      </c>
      <c r="T777">
        <v>659</v>
      </c>
      <c r="U777">
        <v>0</v>
      </c>
      <c r="V777">
        <v>0</v>
      </c>
      <c r="W777">
        <v>47.809443999999999</v>
      </c>
      <c r="X777">
        <v>1236.4336109999999</v>
      </c>
      <c r="Y777">
        <v>17.292777999999998</v>
      </c>
      <c r="Z777">
        <v>335.17472199999997</v>
      </c>
    </row>
    <row r="778" spans="1:26" x14ac:dyDescent="0.25">
      <c r="A778">
        <v>1710870</v>
      </c>
      <c r="B778">
        <v>1</v>
      </c>
      <c r="C778" t="s">
        <v>77</v>
      </c>
      <c r="D778" t="s">
        <v>117</v>
      </c>
      <c r="E778" t="s">
        <v>164</v>
      </c>
      <c r="F778" t="s">
        <v>2438</v>
      </c>
      <c r="G778" t="s">
        <v>145</v>
      </c>
      <c r="H778" t="s">
        <v>47</v>
      </c>
      <c r="I778" t="s">
        <v>129</v>
      </c>
      <c r="J778" t="s">
        <v>130</v>
      </c>
      <c r="K778" t="s">
        <v>131</v>
      </c>
      <c r="L778" t="s">
        <v>2439</v>
      </c>
      <c r="M778" t="s">
        <v>2440</v>
      </c>
      <c r="N778">
        <v>1.6713888880000001</v>
      </c>
      <c r="O778">
        <v>0</v>
      </c>
      <c r="P778">
        <v>0</v>
      </c>
      <c r="Q778">
        <v>1</v>
      </c>
      <c r="R778">
        <v>24</v>
      </c>
      <c r="S778">
        <v>0</v>
      </c>
      <c r="T778">
        <v>2</v>
      </c>
      <c r="U778">
        <v>0</v>
      </c>
      <c r="V778">
        <v>0</v>
      </c>
      <c r="W778">
        <v>1.671389</v>
      </c>
      <c r="X778">
        <v>40.113332999999997</v>
      </c>
      <c r="Y778">
        <v>0</v>
      </c>
      <c r="Z778">
        <v>3.342778</v>
      </c>
    </row>
    <row r="779" spans="1:26" x14ac:dyDescent="0.25">
      <c r="A779">
        <v>1710866</v>
      </c>
      <c r="B779">
        <v>1</v>
      </c>
      <c r="C779" t="s">
        <v>76</v>
      </c>
      <c r="D779" t="s">
        <v>83</v>
      </c>
      <c r="E779" t="s">
        <v>134</v>
      </c>
      <c r="F779" t="s">
        <v>2441</v>
      </c>
      <c r="G779" t="s">
        <v>136</v>
      </c>
      <c r="H779" t="s">
        <v>46</v>
      </c>
      <c r="I779" t="s">
        <v>129</v>
      </c>
      <c r="J779" t="s">
        <v>130</v>
      </c>
      <c r="K779" t="s">
        <v>131</v>
      </c>
      <c r="L779" t="s">
        <v>2442</v>
      </c>
      <c r="M779" t="s">
        <v>2443</v>
      </c>
      <c r="N779">
        <v>3.2519444439999998</v>
      </c>
      <c r="O779">
        <v>0</v>
      </c>
      <c r="P779">
        <v>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3.2519439999999999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1710864</v>
      </c>
      <c r="B780">
        <v>1</v>
      </c>
      <c r="C780" t="s">
        <v>76</v>
      </c>
      <c r="D780" t="s">
        <v>78</v>
      </c>
      <c r="E780" t="s">
        <v>134</v>
      </c>
      <c r="F780" t="s">
        <v>2444</v>
      </c>
      <c r="G780" t="s">
        <v>462</v>
      </c>
      <c r="H780" t="s">
        <v>46</v>
      </c>
      <c r="I780" t="s">
        <v>129</v>
      </c>
      <c r="J780" t="s">
        <v>17</v>
      </c>
      <c r="K780" t="s">
        <v>131</v>
      </c>
      <c r="L780" t="s">
        <v>2445</v>
      </c>
      <c r="M780" t="s">
        <v>2446</v>
      </c>
      <c r="N780">
        <v>0.30249999999999999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0.30249999999999999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1710875</v>
      </c>
      <c r="B781">
        <v>1</v>
      </c>
      <c r="C781" t="s">
        <v>76</v>
      </c>
      <c r="D781" t="s">
        <v>95</v>
      </c>
      <c r="E781" t="s">
        <v>164</v>
      </c>
      <c r="F781" t="s">
        <v>2447</v>
      </c>
      <c r="G781" t="s">
        <v>462</v>
      </c>
      <c r="H781" t="s">
        <v>46</v>
      </c>
      <c r="I781" t="s">
        <v>129</v>
      </c>
      <c r="J781" t="s">
        <v>130</v>
      </c>
      <c r="K781" t="s">
        <v>131</v>
      </c>
      <c r="L781" t="s">
        <v>2448</v>
      </c>
      <c r="M781" t="s">
        <v>2449</v>
      </c>
      <c r="N781">
        <v>0.48916666600000003</v>
      </c>
      <c r="O781">
        <v>1</v>
      </c>
      <c r="P781">
        <v>83</v>
      </c>
      <c r="Q781">
        <v>0</v>
      </c>
      <c r="R781">
        <v>0</v>
      </c>
      <c r="S781">
        <v>0</v>
      </c>
      <c r="T781">
        <v>0</v>
      </c>
      <c r="U781">
        <v>0.48916700000000002</v>
      </c>
      <c r="V781">
        <v>40.600833000000002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1710880</v>
      </c>
      <c r="B782">
        <v>1</v>
      </c>
      <c r="C782" t="s">
        <v>76</v>
      </c>
      <c r="D782" t="s">
        <v>93</v>
      </c>
      <c r="E782" t="s">
        <v>134</v>
      </c>
      <c r="F782" t="s">
        <v>2002</v>
      </c>
      <c r="G782" t="s">
        <v>136</v>
      </c>
      <c r="H782" t="s">
        <v>46</v>
      </c>
      <c r="I782" t="s">
        <v>129</v>
      </c>
      <c r="J782" t="s">
        <v>130</v>
      </c>
      <c r="K782" t="s">
        <v>131</v>
      </c>
      <c r="L782" t="s">
        <v>2450</v>
      </c>
      <c r="M782" t="s">
        <v>2451</v>
      </c>
      <c r="N782">
        <v>2.0938888879999999</v>
      </c>
      <c r="O782">
        <v>0</v>
      </c>
      <c r="P782">
        <v>2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4.1877779999999998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1710884</v>
      </c>
      <c r="B783">
        <v>1</v>
      </c>
      <c r="C783" t="s">
        <v>76</v>
      </c>
      <c r="D783" t="s">
        <v>92</v>
      </c>
      <c r="E783" t="s">
        <v>134</v>
      </c>
      <c r="F783" t="s">
        <v>2452</v>
      </c>
      <c r="G783" t="s">
        <v>155</v>
      </c>
      <c r="H783" t="s">
        <v>46</v>
      </c>
      <c r="I783" t="s">
        <v>129</v>
      </c>
      <c r="J783" t="s">
        <v>130</v>
      </c>
      <c r="K783" t="s">
        <v>131</v>
      </c>
      <c r="L783" t="s">
        <v>2453</v>
      </c>
      <c r="M783" t="s">
        <v>2454</v>
      </c>
      <c r="N783">
        <v>2.460555555</v>
      </c>
      <c r="O783">
        <v>0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2.460556</v>
      </c>
      <c r="Y783">
        <v>0</v>
      </c>
      <c r="Z783">
        <v>0</v>
      </c>
    </row>
    <row r="784" spans="1:26" x14ac:dyDescent="0.25">
      <c r="A784">
        <v>1710874</v>
      </c>
      <c r="B784">
        <v>1</v>
      </c>
      <c r="C784" t="s">
        <v>76</v>
      </c>
      <c r="D784" t="s">
        <v>78</v>
      </c>
      <c r="E784" t="s">
        <v>139</v>
      </c>
      <c r="F784" t="s">
        <v>2455</v>
      </c>
      <c r="G784" t="s">
        <v>289</v>
      </c>
      <c r="H784" t="s">
        <v>46</v>
      </c>
      <c r="I784" t="s">
        <v>129</v>
      </c>
      <c r="J784" t="s">
        <v>15</v>
      </c>
      <c r="K784" t="s">
        <v>131</v>
      </c>
      <c r="L784" t="s">
        <v>2456</v>
      </c>
      <c r="M784" t="s">
        <v>2457</v>
      </c>
      <c r="N784">
        <v>3.207222222</v>
      </c>
      <c r="O784">
        <v>0</v>
      </c>
      <c r="P784">
        <v>38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121.874444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1710878</v>
      </c>
      <c r="B785">
        <v>1</v>
      </c>
      <c r="C785" t="s">
        <v>76</v>
      </c>
      <c r="D785" t="s">
        <v>80</v>
      </c>
      <c r="E785" t="s">
        <v>134</v>
      </c>
      <c r="F785" t="s">
        <v>2458</v>
      </c>
      <c r="G785" t="s">
        <v>462</v>
      </c>
      <c r="H785" t="s">
        <v>46</v>
      </c>
      <c r="I785" t="s">
        <v>129</v>
      </c>
      <c r="J785" t="s">
        <v>17</v>
      </c>
      <c r="K785" t="s">
        <v>131</v>
      </c>
      <c r="L785" t="s">
        <v>2459</v>
      </c>
      <c r="M785" t="s">
        <v>2460</v>
      </c>
      <c r="N785">
        <v>0.45472222200000001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0.45472200000000002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1710902</v>
      </c>
      <c r="B786">
        <v>1</v>
      </c>
      <c r="C786" t="s">
        <v>76</v>
      </c>
      <c r="D786" t="s">
        <v>92</v>
      </c>
      <c r="E786" t="s">
        <v>134</v>
      </c>
      <c r="F786" t="s">
        <v>2461</v>
      </c>
      <c r="G786" t="s">
        <v>136</v>
      </c>
      <c r="H786" t="s">
        <v>46</v>
      </c>
      <c r="I786" t="s">
        <v>129</v>
      </c>
      <c r="J786" t="s">
        <v>130</v>
      </c>
      <c r="K786" t="s">
        <v>131</v>
      </c>
      <c r="L786" t="s">
        <v>2462</v>
      </c>
      <c r="M786" t="s">
        <v>2463</v>
      </c>
      <c r="N786">
        <v>4.71</v>
      </c>
      <c r="O786">
        <v>0</v>
      </c>
      <c r="P786">
        <v>0</v>
      </c>
      <c r="Q786">
        <v>0</v>
      </c>
      <c r="R786">
        <v>2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9.42</v>
      </c>
      <c r="Y786">
        <v>0</v>
      </c>
      <c r="Z786">
        <v>0</v>
      </c>
    </row>
    <row r="787" spans="1:26" x14ac:dyDescent="0.25">
      <c r="A787">
        <v>1710876</v>
      </c>
      <c r="B787">
        <v>1</v>
      </c>
      <c r="C787" t="s">
        <v>77</v>
      </c>
      <c r="D787" t="s">
        <v>112</v>
      </c>
      <c r="E787" t="s">
        <v>139</v>
      </c>
      <c r="F787" t="s">
        <v>2464</v>
      </c>
      <c r="G787" t="s">
        <v>141</v>
      </c>
      <c r="H787" t="s">
        <v>46</v>
      </c>
      <c r="I787" t="s">
        <v>129</v>
      </c>
      <c r="J787" t="s">
        <v>130</v>
      </c>
      <c r="K787" t="s">
        <v>131</v>
      </c>
      <c r="L787" t="s">
        <v>2465</v>
      </c>
      <c r="M787" t="s">
        <v>2466</v>
      </c>
      <c r="N787">
        <v>1.071666666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29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31.078333000000001</v>
      </c>
    </row>
    <row r="788" spans="1:26" x14ac:dyDescent="0.25">
      <c r="A788">
        <v>1710877</v>
      </c>
      <c r="B788">
        <v>1</v>
      </c>
      <c r="C788" t="s">
        <v>76</v>
      </c>
      <c r="D788" t="s">
        <v>78</v>
      </c>
      <c r="E788" t="s">
        <v>134</v>
      </c>
      <c r="F788" t="s">
        <v>2467</v>
      </c>
      <c r="G788" t="s">
        <v>462</v>
      </c>
      <c r="H788" t="s">
        <v>46</v>
      </c>
      <c r="I788" t="s">
        <v>129</v>
      </c>
      <c r="J788" t="s">
        <v>17</v>
      </c>
      <c r="K788" t="s">
        <v>131</v>
      </c>
      <c r="L788" t="s">
        <v>2468</v>
      </c>
      <c r="M788" t="s">
        <v>2469</v>
      </c>
      <c r="N788">
        <v>0.53555555499999996</v>
      </c>
      <c r="O788">
        <v>0</v>
      </c>
      <c r="P788">
        <v>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0.53555600000000003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1710883</v>
      </c>
      <c r="B789">
        <v>1</v>
      </c>
      <c r="C789" t="s">
        <v>77</v>
      </c>
      <c r="D789" t="s">
        <v>113</v>
      </c>
      <c r="E789" t="s">
        <v>126</v>
      </c>
      <c r="F789" t="s">
        <v>2470</v>
      </c>
      <c r="G789" t="s">
        <v>145</v>
      </c>
      <c r="H789" t="s">
        <v>47</v>
      </c>
      <c r="I789" t="s">
        <v>129</v>
      </c>
      <c r="J789" t="s">
        <v>130</v>
      </c>
      <c r="K789" t="s">
        <v>131</v>
      </c>
      <c r="L789" t="s">
        <v>2471</v>
      </c>
      <c r="M789" t="s">
        <v>2472</v>
      </c>
      <c r="N789">
        <v>2.6516666660000001</v>
      </c>
      <c r="O789">
        <v>0</v>
      </c>
      <c r="P789">
        <v>0</v>
      </c>
      <c r="Q789">
        <v>0</v>
      </c>
      <c r="R789">
        <v>0</v>
      </c>
      <c r="S789">
        <v>2</v>
      </c>
      <c r="T789">
        <v>20</v>
      </c>
      <c r="U789">
        <v>0</v>
      </c>
      <c r="V789">
        <v>0</v>
      </c>
      <c r="W789">
        <v>0</v>
      </c>
      <c r="X789">
        <v>0</v>
      </c>
      <c r="Y789">
        <v>5.3033330000000003</v>
      </c>
      <c r="Z789">
        <v>53.033332999999999</v>
      </c>
    </row>
    <row r="790" spans="1:26" x14ac:dyDescent="0.25">
      <c r="A790">
        <v>1710887</v>
      </c>
      <c r="B790">
        <v>1</v>
      </c>
      <c r="C790" t="s">
        <v>77</v>
      </c>
      <c r="D790" t="s">
        <v>124</v>
      </c>
      <c r="E790" t="s">
        <v>139</v>
      </c>
      <c r="F790" t="s">
        <v>1111</v>
      </c>
      <c r="G790" t="s">
        <v>197</v>
      </c>
      <c r="H790" t="s">
        <v>46</v>
      </c>
      <c r="I790" t="s">
        <v>129</v>
      </c>
      <c r="J790" t="s">
        <v>130</v>
      </c>
      <c r="K790" t="s">
        <v>131</v>
      </c>
      <c r="L790" t="s">
        <v>2473</v>
      </c>
      <c r="M790" t="s">
        <v>2474</v>
      </c>
      <c r="N790">
        <v>6.0716666659999996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80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485.73333300000002</v>
      </c>
    </row>
    <row r="791" spans="1:26" x14ac:dyDescent="0.25">
      <c r="A791">
        <v>1710892</v>
      </c>
      <c r="B791">
        <v>1</v>
      </c>
      <c r="C791" t="s">
        <v>76</v>
      </c>
      <c r="D791" t="s">
        <v>100</v>
      </c>
      <c r="E791" t="s">
        <v>139</v>
      </c>
      <c r="F791" t="s">
        <v>2475</v>
      </c>
      <c r="G791" t="s">
        <v>141</v>
      </c>
      <c r="H791" t="s">
        <v>46</v>
      </c>
      <c r="I791" t="s">
        <v>129</v>
      </c>
      <c r="J791" t="s">
        <v>130</v>
      </c>
      <c r="K791" t="s">
        <v>131</v>
      </c>
      <c r="L791" t="s">
        <v>2476</v>
      </c>
      <c r="M791" t="s">
        <v>2477</v>
      </c>
      <c r="N791">
        <v>1.9011111110000001</v>
      </c>
      <c r="O791">
        <v>0</v>
      </c>
      <c r="P791">
        <v>25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47.527777999999998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1710903</v>
      </c>
      <c r="B792">
        <v>1</v>
      </c>
      <c r="C792" t="s">
        <v>77</v>
      </c>
      <c r="D792" t="s">
        <v>118</v>
      </c>
      <c r="E792" t="s">
        <v>126</v>
      </c>
      <c r="F792" t="s">
        <v>2478</v>
      </c>
      <c r="G792" t="s">
        <v>281</v>
      </c>
      <c r="H792" t="s">
        <v>47</v>
      </c>
      <c r="I792" t="s">
        <v>129</v>
      </c>
      <c r="J792" t="s">
        <v>130</v>
      </c>
      <c r="K792" t="s">
        <v>161</v>
      </c>
      <c r="L792" t="s">
        <v>2479</v>
      </c>
      <c r="M792" t="s">
        <v>2480</v>
      </c>
      <c r="N792">
        <v>0.89555555499999995</v>
      </c>
      <c r="O792">
        <v>4</v>
      </c>
      <c r="P792">
        <v>505</v>
      </c>
      <c r="Q792">
        <v>0</v>
      </c>
      <c r="R792">
        <v>0</v>
      </c>
      <c r="S792">
        <v>0</v>
      </c>
      <c r="T792">
        <v>0</v>
      </c>
      <c r="U792">
        <v>3.5822219999999998</v>
      </c>
      <c r="V792">
        <v>452.25555500000002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1710894</v>
      </c>
      <c r="B793">
        <v>1</v>
      </c>
      <c r="C793" t="s">
        <v>77</v>
      </c>
      <c r="D793" t="s">
        <v>114</v>
      </c>
      <c r="E793" t="s">
        <v>134</v>
      </c>
      <c r="F793" t="s">
        <v>2481</v>
      </c>
      <c r="G793" t="s">
        <v>136</v>
      </c>
      <c r="H793" t="s">
        <v>46</v>
      </c>
      <c r="I793" t="s">
        <v>129</v>
      </c>
      <c r="J793" t="s">
        <v>130</v>
      </c>
      <c r="K793" t="s">
        <v>131</v>
      </c>
      <c r="L793" t="s">
        <v>2482</v>
      </c>
      <c r="M793" t="s">
        <v>2483</v>
      </c>
      <c r="N793">
        <v>3.7372222220000002</v>
      </c>
      <c r="O793">
        <v>0</v>
      </c>
      <c r="P793">
        <v>1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3.737222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1710891</v>
      </c>
      <c r="B794">
        <v>1</v>
      </c>
      <c r="C794" t="s">
        <v>77</v>
      </c>
      <c r="D794" t="s">
        <v>124</v>
      </c>
      <c r="E794" t="s">
        <v>126</v>
      </c>
      <c r="F794" t="s">
        <v>2484</v>
      </c>
      <c r="G794" t="s">
        <v>128</v>
      </c>
      <c r="H794" t="s">
        <v>47</v>
      </c>
      <c r="I794" t="s">
        <v>129</v>
      </c>
      <c r="J794" t="s">
        <v>130</v>
      </c>
      <c r="K794" t="s">
        <v>131</v>
      </c>
      <c r="L794" t="s">
        <v>2485</v>
      </c>
      <c r="M794" t="s">
        <v>2486</v>
      </c>
      <c r="N794">
        <v>1.7466666660000001</v>
      </c>
      <c r="O794">
        <v>17</v>
      </c>
      <c r="P794">
        <v>297</v>
      </c>
      <c r="Q794">
        <v>0</v>
      </c>
      <c r="R794">
        <v>0</v>
      </c>
      <c r="S794">
        <v>0</v>
      </c>
      <c r="T794">
        <v>0</v>
      </c>
      <c r="U794">
        <v>29.693332999999999</v>
      </c>
      <c r="V794">
        <v>518.76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1710907</v>
      </c>
      <c r="B795">
        <v>1</v>
      </c>
      <c r="C795" t="s">
        <v>76</v>
      </c>
      <c r="D795" t="s">
        <v>95</v>
      </c>
      <c r="E795" t="s">
        <v>134</v>
      </c>
      <c r="F795" t="s">
        <v>2487</v>
      </c>
      <c r="G795" t="s">
        <v>136</v>
      </c>
      <c r="H795" t="s">
        <v>46</v>
      </c>
      <c r="I795" t="s">
        <v>129</v>
      </c>
      <c r="J795" t="s">
        <v>130</v>
      </c>
      <c r="K795" t="s">
        <v>131</v>
      </c>
      <c r="L795" t="s">
        <v>2488</v>
      </c>
      <c r="M795" t="s">
        <v>2489</v>
      </c>
      <c r="N795">
        <v>1.7649999999999999</v>
      </c>
      <c r="O795">
        <v>0</v>
      </c>
      <c r="P795">
        <v>0</v>
      </c>
      <c r="Q795">
        <v>0</v>
      </c>
      <c r="R795">
        <v>4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7.06</v>
      </c>
      <c r="Y795">
        <v>0</v>
      </c>
      <c r="Z795">
        <v>0</v>
      </c>
    </row>
    <row r="796" spans="1:26" x14ac:dyDescent="0.25">
      <c r="A796">
        <v>1710896</v>
      </c>
      <c r="B796">
        <v>1</v>
      </c>
      <c r="C796" t="s">
        <v>76</v>
      </c>
      <c r="D796" t="s">
        <v>79</v>
      </c>
      <c r="E796" t="s">
        <v>134</v>
      </c>
      <c r="F796" t="s">
        <v>2490</v>
      </c>
      <c r="G796" t="s">
        <v>136</v>
      </c>
      <c r="H796" t="s">
        <v>46</v>
      </c>
      <c r="I796" t="s">
        <v>129</v>
      </c>
      <c r="J796" t="s">
        <v>130</v>
      </c>
      <c r="K796" t="s">
        <v>131</v>
      </c>
      <c r="L796" t="s">
        <v>2491</v>
      </c>
      <c r="M796" t="s">
        <v>2492</v>
      </c>
      <c r="N796">
        <v>0.4975</v>
      </c>
      <c r="O796">
        <v>0</v>
      </c>
      <c r="P796">
        <v>6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2.9849999999999999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1710904</v>
      </c>
      <c r="B797">
        <v>1</v>
      </c>
      <c r="C797" t="s">
        <v>76</v>
      </c>
      <c r="D797" t="s">
        <v>94</v>
      </c>
      <c r="E797" t="s">
        <v>139</v>
      </c>
      <c r="F797" t="s">
        <v>2493</v>
      </c>
      <c r="G797" t="s">
        <v>141</v>
      </c>
      <c r="H797" t="s">
        <v>46</v>
      </c>
      <c r="I797" t="s">
        <v>129</v>
      </c>
      <c r="J797" t="s">
        <v>130</v>
      </c>
      <c r="K797" t="s">
        <v>131</v>
      </c>
      <c r="L797" t="s">
        <v>2494</v>
      </c>
      <c r="M797" t="s">
        <v>2495</v>
      </c>
      <c r="N797">
        <v>3.2402777770000002</v>
      </c>
      <c r="O797">
        <v>0</v>
      </c>
      <c r="P797">
        <v>45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145.8125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1710899</v>
      </c>
      <c r="B798">
        <v>1</v>
      </c>
      <c r="C798" t="s">
        <v>76</v>
      </c>
      <c r="D798" t="s">
        <v>78</v>
      </c>
      <c r="E798" t="s">
        <v>158</v>
      </c>
      <c r="F798" t="s">
        <v>2496</v>
      </c>
      <c r="G798" t="s">
        <v>176</v>
      </c>
      <c r="H798" t="s">
        <v>47</v>
      </c>
      <c r="I798" t="s">
        <v>129</v>
      </c>
      <c r="J798" t="s">
        <v>130</v>
      </c>
      <c r="K798" t="s">
        <v>131</v>
      </c>
      <c r="L798" t="s">
        <v>2497</v>
      </c>
      <c r="M798" t="s">
        <v>2498</v>
      </c>
      <c r="N798">
        <v>1.3916666660000001</v>
      </c>
      <c r="O798">
        <v>8</v>
      </c>
      <c r="P798">
        <v>1034</v>
      </c>
      <c r="Q798">
        <v>0</v>
      </c>
      <c r="R798">
        <v>0</v>
      </c>
      <c r="S798">
        <v>0</v>
      </c>
      <c r="T798">
        <v>0</v>
      </c>
      <c r="U798">
        <v>11.133333</v>
      </c>
      <c r="V798">
        <v>1438.9833329999999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1710897</v>
      </c>
      <c r="B799">
        <v>1</v>
      </c>
      <c r="C799" t="s">
        <v>76</v>
      </c>
      <c r="D799" t="s">
        <v>99</v>
      </c>
      <c r="E799" t="s">
        <v>212</v>
      </c>
      <c r="F799" t="s">
        <v>2499</v>
      </c>
      <c r="G799" t="s">
        <v>176</v>
      </c>
      <c r="H799" t="s">
        <v>47</v>
      </c>
      <c r="I799" t="s">
        <v>129</v>
      </c>
      <c r="J799" t="s">
        <v>130</v>
      </c>
      <c r="K799" t="s">
        <v>131</v>
      </c>
      <c r="L799" t="s">
        <v>2500</v>
      </c>
      <c r="M799" t="s">
        <v>2501</v>
      </c>
      <c r="N799">
        <v>0.67194444399999997</v>
      </c>
      <c r="O799">
        <v>103</v>
      </c>
      <c r="P799">
        <v>2913</v>
      </c>
      <c r="Q799">
        <v>0</v>
      </c>
      <c r="R799">
        <v>0</v>
      </c>
      <c r="S799">
        <v>0</v>
      </c>
      <c r="T799">
        <v>0</v>
      </c>
      <c r="U799">
        <v>69.210278000000002</v>
      </c>
      <c r="V799">
        <v>1957.3741649999999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1710901</v>
      </c>
      <c r="B800">
        <v>1</v>
      </c>
      <c r="C800" t="s">
        <v>77</v>
      </c>
      <c r="D800" t="s">
        <v>118</v>
      </c>
      <c r="E800" t="s">
        <v>158</v>
      </c>
      <c r="F800" t="s">
        <v>2502</v>
      </c>
      <c r="G800" t="s">
        <v>150</v>
      </c>
      <c r="H800" t="s">
        <v>47</v>
      </c>
      <c r="I800" t="s">
        <v>151</v>
      </c>
      <c r="J800" t="s">
        <v>130</v>
      </c>
      <c r="K800" t="s">
        <v>161</v>
      </c>
      <c r="L800" t="s">
        <v>2503</v>
      </c>
      <c r="M800" t="s">
        <v>2504</v>
      </c>
      <c r="N800">
        <v>3.0237777E-2</v>
      </c>
      <c r="O800">
        <v>15</v>
      </c>
      <c r="P800">
        <v>4293</v>
      </c>
      <c r="Q800">
        <v>0</v>
      </c>
      <c r="R800">
        <v>0</v>
      </c>
      <c r="S800">
        <v>0</v>
      </c>
      <c r="T800">
        <v>0</v>
      </c>
      <c r="U800">
        <v>0.453567</v>
      </c>
      <c r="V800">
        <v>129.810777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1710922</v>
      </c>
      <c r="B801">
        <v>1</v>
      </c>
      <c r="C801" t="s">
        <v>77</v>
      </c>
      <c r="D801" t="s">
        <v>111</v>
      </c>
      <c r="E801" t="s">
        <v>139</v>
      </c>
      <c r="F801" t="s">
        <v>2505</v>
      </c>
      <c r="G801" t="s">
        <v>141</v>
      </c>
      <c r="H801" t="s">
        <v>46</v>
      </c>
      <c r="I801" t="s">
        <v>129</v>
      </c>
      <c r="J801" t="s">
        <v>130</v>
      </c>
      <c r="K801" t="s">
        <v>131</v>
      </c>
      <c r="L801" t="s">
        <v>2506</v>
      </c>
      <c r="M801" t="s">
        <v>2507</v>
      </c>
      <c r="N801">
        <v>1.5308333329999999</v>
      </c>
      <c r="O801">
        <v>0</v>
      </c>
      <c r="P801">
        <v>0</v>
      </c>
      <c r="Q801">
        <v>0</v>
      </c>
      <c r="R801">
        <v>19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29.085833000000001</v>
      </c>
      <c r="Y801">
        <v>0</v>
      </c>
      <c r="Z801">
        <v>0</v>
      </c>
    </row>
    <row r="802" spans="1:26" x14ac:dyDescent="0.25">
      <c r="A802">
        <v>1710905</v>
      </c>
      <c r="B802">
        <v>1</v>
      </c>
      <c r="C802" t="s">
        <v>77</v>
      </c>
      <c r="D802" t="s">
        <v>115</v>
      </c>
      <c r="E802" t="s">
        <v>212</v>
      </c>
      <c r="F802" t="s">
        <v>1880</v>
      </c>
      <c r="G802" t="s">
        <v>150</v>
      </c>
      <c r="H802" t="s">
        <v>47</v>
      </c>
      <c r="I802" t="s">
        <v>129</v>
      </c>
      <c r="J802" t="s">
        <v>130</v>
      </c>
      <c r="K802" t="s">
        <v>161</v>
      </c>
      <c r="L802" t="s">
        <v>2508</v>
      </c>
      <c r="M802" t="s">
        <v>2509</v>
      </c>
      <c r="N802">
        <v>9.1886111000000006E-2</v>
      </c>
      <c r="O802">
        <v>0</v>
      </c>
      <c r="P802">
        <v>0</v>
      </c>
      <c r="Q802">
        <v>48</v>
      </c>
      <c r="R802">
        <v>708</v>
      </c>
      <c r="S802">
        <v>0</v>
      </c>
      <c r="T802">
        <v>0</v>
      </c>
      <c r="U802">
        <v>0</v>
      </c>
      <c r="V802">
        <v>0</v>
      </c>
      <c r="W802">
        <v>4.410533</v>
      </c>
      <c r="X802">
        <v>65.055367000000004</v>
      </c>
      <c r="Y802">
        <v>0</v>
      </c>
      <c r="Z802">
        <v>0</v>
      </c>
    </row>
    <row r="803" spans="1:26" x14ac:dyDescent="0.25">
      <c r="A803">
        <v>1710915</v>
      </c>
      <c r="B803">
        <v>1</v>
      </c>
      <c r="C803" t="s">
        <v>77</v>
      </c>
      <c r="D803" t="s">
        <v>117</v>
      </c>
      <c r="E803" t="s">
        <v>164</v>
      </c>
      <c r="F803" t="s">
        <v>2510</v>
      </c>
      <c r="G803" t="s">
        <v>256</v>
      </c>
      <c r="H803" t="s">
        <v>46</v>
      </c>
      <c r="I803" t="s">
        <v>129</v>
      </c>
      <c r="J803" t="s">
        <v>130</v>
      </c>
      <c r="K803" t="s">
        <v>131</v>
      </c>
      <c r="L803" t="s">
        <v>2511</v>
      </c>
      <c r="M803" t="s">
        <v>2512</v>
      </c>
      <c r="N803">
        <v>1.2136111110000001</v>
      </c>
      <c r="O803">
        <v>0</v>
      </c>
      <c r="P803">
        <v>0</v>
      </c>
      <c r="Q803">
        <v>0</v>
      </c>
      <c r="R803">
        <v>0</v>
      </c>
      <c r="S803">
        <v>1</v>
      </c>
      <c r="T803">
        <v>78</v>
      </c>
      <c r="U803">
        <v>0</v>
      </c>
      <c r="V803">
        <v>0</v>
      </c>
      <c r="W803">
        <v>0</v>
      </c>
      <c r="X803">
        <v>0</v>
      </c>
      <c r="Y803">
        <v>1.213611</v>
      </c>
      <c r="Z803">
        <v>94.661666999999994</v>
      </c>
    </row>
    <row r="804" spans="1:26" x14ac:dyDescent="0.25">
      <c r="A804">
        <v>1710911</v>
      </c>
      <c r="B804">
        <v>1</v>
      </c>
      <c r="C804" t="s">
        <v>77</v>
      </c>
      <c r="D804" t="s">
        <v>114</v>
      </c>
      <c r="E804" t="s">
        <v>134</v>
      </c>
      <c r="F804" t="s">
        <v>2513</v>
      </c>
      <c r="G804" t="s">
        <v>136</v>
      </c>
      <c r="H804" t="s">
        <v>46</v>
      </c>
      <c r="I804" t="s">
        <v>129</v>
      </c>
      <c r="J804" t="s">
        <v>130</v>
      </c>
      <c r="K804" t="s">
        <v>131</v>
      </c>
      <c r="L804" t="s">
        <v>2514</v>
      </c>
      <c r="M804" t="s">
        <v>2515</v>
      </c>
      <c r="N804">
        <v>1.5419444440000001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1.541944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1710913</v>
      </c>
      <c r="B805">
        <v>1</v>
      </c>
      <c r="C805" t="s">
        <v>76</v>
      </c>
      <c r="D805" t="s">
        <v>80</v>
      </c>
      <c r="E805" t="s">
        <v>139</v>
      </c>
      <c r="F805" t="s">
        <v>2516</v>
      </c>
      <c r="G805" t="s">
        <v>285</v>
      </c>
      <c r="H805" t="s">
        <v>46</v>
      </c>
      <c r="I805" t="s">
        <v>129</v>
      </c>
      <c r="J805" t="s">
        <v>130</v>
      </c>
      <c r="K805" t="s">
        <v>131</v>
      </c>
      <c r="L805" t="s">
        <v>2517</v>
      </c>
      <c r="M805" t="s">
        <v>2518</v>
      </c>
      <c r="N805">
        <v>0.93305555500000004</v>
      </c>
      <c r="O805">
        <v>0</v>
      </c>
      <c r="P805">
        <v>28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26.125556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1710917</v>
      </c>
      <c r="B806">
        <v>1</v>
      </c>
      <c r="C806" t="s">
        <v>77</v>
      </c>
      <c r="D806" t="s">
        <v>124</v>
      </c>
      <c r="E806" t="s">
        <v>134</v>
      </c>
      <c r="F806" t="s">
        <v>2519</v>
      </c>
      <c r="G806" t="s">
        <v>136</v>
      </c>
      <c r="H806" t="s">
        <v>46</v>
      </c>
      <c r="I806" t="s">
        <v>129</v>
      </c>
      <c r="J806" t="s">
        <v>130</v>
      </c>
      <c r="K806" t="s">
        <v>131</v>
      </c>
      <c r="L806" t="s">
        <v>2520</v>
      </c>
      <c r="M806" t="s">
        <v>2521</v>
      </c>
      <c r="N806">
        <v>6.7416666660000004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6.7416669999999996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1710933</v>
      </c>
      <c r="B807">
        <v>1</v>
      </c>
      <c r="C807" t="s">
        <v>76</v>
      </c>
      <c r="D807" t="s">
        <v>96</v>
      </c>
      <c r="E807" t="s">
        <v>164</v>
      </c>
      <c r="F807" t="s">
        <v>2522</v>
      </c>
      <c r="G807" t="s">
        <v>256</v>
      </c>
      <c r="H807" t="s">
        <v>46</v>
      </c>
      <c r="I807" t="s">
        <v>129</v>
      </c>
      <c r="J807" t="s">
        <v>130</v>
      </c>
      <c r="K807" t="s">
        <v>131</v>
      </c>
      <c r="L807" t="s">
        <v>2523</v>
      </c>
      <c r="M807" t="s">
        <v>2524</v>
      </c>
      <c r="N807">
        <v>2.4474999999999998</v>
      </c>
      <c r="O807">
        <v>1</v>
      </c>
      <c r="P807">
        <v>305</v>
      </c>
      <c r="Q807">
        <v>0</v>
      </c>
      <c r="R807">
        <v>0</v>
      </c>
      <c r="S807">
        <v>0</v>
      </c>
      <c r="T807">
        <v>0</v>
      </c>
      <c r="U807">
        <v>2.4474999999999998</v>
      </c>
      <c r="V807">
        <v>746.48749999999995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1710920</v>
      </c>
      <c r="B808">
        <v>1</v>
      </c>
      <c r="C808" t="s">
        <v>76</v>
      </c>
      <c r="D808" t="s">
        <v>104</v>
      </c>
      <c r="E808" t="s">
        <v>134</v>
      </c>
      <c r="F808" t="s">
        <v>2525</v>
      </c>
      <c r="G808" t="s">
        <v>462</v>
      </c>
      <c r="H808" t="s">
        <v>46</v>
      </c>
      <c r="I808" t="s">
        <v>129</v>
      </c>
      <c r="J808" t="s">
        <v>17</v>
      </c>
      <c r="K808" t="s">
        <v>131</v>
      </c>
      <c r="L808" t="s">
        <v>2526</v>
      </c>
      <c r="M808" t="s">
        <v>2527</v>
      </c>
      <c r="N808">
        <v>0.80388888800000002</v>
      </c>
      <c r="O808">
        <v>0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0.80388899999999996</v>
      </c>
      <c r="Y808">
        <v>0</v>
      </c>
      <c r="Z808">
        <v>0</v>
      </c>
    </row>
    <row r="809" spans="1:26" x14ac:dyDescent="0.25">
      <c r="A809">
        <v>1710929</v>
      </c>
      <c r="B809">
        <v>1</v>
      </c>
      <c r="C809" t="s">
        <v>77</v>
      </c>
      <c r="D809" t="s">
        <v>116</v>
      </c>
      <c r="E809" t="s">
        <v>164</v>
      </c>
      <c r="F809" t="s">
        <v>2528</v>
      </c>
      <c r="G809" t="s">
        <v>256</v>
      </c>
      <c r="H809" t="s">
        <v>46</v>
      </c>
      <c r="I809" t="s">
        <v>129</v>
      </c>
      <c r="J809" t="s">
        <v>130</v>
      </c>
      <c r="K809" t="s">
        <v>131</v>
      </c>
      <c r="L809" t="s">
        <v>2529</v>
      </c>
      <c r="M809" t="s">
        <v>2530</v>
      </c>
      <c r="N809">
        <v>1.690833333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5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8.454167</v>
      </c>
    </row>
    <row r="810" spans="1:26" x14ac:dyDescent="0.25">
      <c r="A810">
        <v>1710926</v>
      </c>
      <c r="B810">
        <v>1</v>
      </c>
      <c r="C810" t="s">
        <v>76</v>
      </c>
      <c r="D810" t="s">
        <v>79</v>
      </c>
      <c r="E810" t="s">
        <v>212</v>
      </c>
      <c r="F810" t="s">
        <v>2531</v>
      </c>
      <c r="G810" t="s">
        <v>176</v>
      </c>
      <c r="H810" t="s">
        <v>47</v>
      </c>
      <c r="I810" t="s">
        <v>129</v>
      </c>
      <c r="J810" t="s">
        <v>130</v>
      </c>
      <c r="K810" t="s">
        <v>131</v>
      </c>
      <c r="L810" t="s">
        <v>2532</v>
      </c>
      <c r="M810" t="s">
        <v>2533</v>
      </c>
      <c r="N810">
        <v>0.395277777</v>
      </c>
      <c r="O810">
        <v>20</v>
      </c>
      <c r="P810">
        <v>241</v>
      </c>
      <c r="Q810">
        <v>0</v>
      </c>
      <c r="R810">
        <v>0</v>
      </c>
      <c r="S810">
        <v>0</v>
      </c>
      <c r="T810">
        <v>0</v>
      </c>
      <c r="U810">
        <v>7.9055559999999998</v>
      </c>
      <c r="V810">
        <v>95.261944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1710931</v>
      </c>
      <c r="B811">
        <v>1</v>
      </c>
      <c r="C811" t="s">
        <v>76</v>
      </c>
      <c r="D811" t="s">
        <v>94</v>
      </c>
      <c r="E811" t="s">
        <v>139</v>
      </c>
      <c r="F811" t="s">
        <v>2534</v>
      </c>
      <c r="G811" t="s">
        <v>141</v>
      </c>
      <c r="H811" t="s">
        <v>46</v>
      </c>
      <c r="I811" t="s">
        <v>129</v>
      </c>
      <c r="J811" t="s">
        <v>130</v>
      </c>
      <c r="K811" t="s">
        <v>131</v>
      </c>
      <c r="L811" t="s">
        <v>2535</v>
      </c>
      <c r="M811" t="s">
        <v>2536</v>
      </c>
      <c r="N811">
        <v>4.1844444440000004</v>
      </c>
      <c r="O811">
        <v>0</v>
      </c>
      <c r="P811">
        <v>114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477.02666699999997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1710932</v>
      </c>
      <c r="B812">
        <v>1</v>
      </c>
      <c r="C812" t="s">
        <v>76</v>
      </c>
      <c r="D812" t="s">
        <v>92</v>
      </c>
      <c r="E812" t="s">
        <v>134</v>
      </c>
      <c r="F812" t="s">
        <v>2537</v>
      </c>
      <c r="G812" t="s">
        <v>209</v>
      </c>
      <c r="H812" t="s">
        <v>46</v>
      </c>
      <c r="I812" t="s">
        <v>129</v>
      </c>
      <c r="J812" t="s">
        <v>130</v>
      </c>
      <c r="K812" t="s">
        <v>131</v>
      </c>
      <c r="L812" t="s">
        <v>2538</v>
      </c>
      <c r="M812" t="s">
        <v>2539</v>
      </c>
      <c r="N812">
        <v>1.2188888879999999</v>
      </c>
      <c r="O812">
        <v>0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1.2188889999999999</v>
      </c>
      <c r="Y812">
        <v>0</v>
      </c>
      <c r="Z812">
        <v>0</v>
      </c>
    </row>
    <row r="813" spans="1:26" x14ac:dyDescent="0.25">
      <c r="A813">
        <v>1710934</v>
      </c>
      <c r="B813">
        <v>1</v>
      </c>
      <c r="C813" t="s">
        <v>76</v>
      </c>
      <c r="D813" t="s">
        <v>94</v>
      </c>
      <c r="E813" t="s">
        <v>134</v>
      </c>
      <c r="F813" t="s">
        <v>2540</v>
      </c>
      <c r="G813" t="s">
        <v>136</v>
      </c>
      <c r="H813" t="s">
        <v>46</v>
      </c>
      <c r="I813" t="s">
        <v>129</v>
      </c>
      <c r="J813" t="s">
        <v>130</v>
      </c>
      <c r="K813" t="s">
        <v>131</v>
      </c>
      <c r="L813" t="s">
        <v>2541</v>
      </c>
      <c r="M813" t="s">
        <v>2542</v>
      </c>
      <c r="N813">
        <v>5.7938888879999997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5.7938890000000001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1710928</v>
      </c>
      <c r="B814">
        <v>1</v>
      </c>
      <c r="C814" t="s">
        <v>77</v>
      </c>
      <c r="D814" t="s">
        <v>109</v>
      </c>
      <c r="E814" t="s">
        <v>139</v>
      </c>
      <c r="F814" t="s">
        <v>770</v>
      </c>
      <c r="G814" t="s">
        <v>193</v>
      </c>
      <c r="H814" t="s">
        <v>46</v>
      </c>
      <c r="I814" t="s">
        <v>129</v>
      </c>
      <c r="J814" t="s">
        <v>130</v>
      </c>
      <c r="K814" t="s">
        <v>131</v>
      </c>
      <c r="L814" t="s">
        <v>2543</v>
      </c>
      <c r="M814" t="s">
        <v>2544</v>
      </c>
      <c r="N814">
        <v>0.93722222200000005</v>
      </c>
      <c r="O814">
        <v>0</v>
      </c>
      <c r="P814">
        <v>20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18.744444000000001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1710938</v>
      </c>
      <c r="B815">
        <v>1</v>
      </c>
      <c r="C815" t="s">
        <v>76</v>
      </c>
      <c r="D815" t="s">
        <v>99</v>
      </c>
      <c r="E815" t="s">
        <v>126</v>
      </c>
      <c r="F815" t="s">
        <v>2545</v>
      </c>
      <c r="G815" t="s">
        <v>145</v>
      </c>
      <c r="H815" t="s">
        <v>47</v>
      </c>
      <c r="I815" t="s">
        <v>129</v>
      </c>
      <c r="J815" t="s">
        <v>130</v>
      </c>
      <c r="K815" t="s">
        <v>131</v>
      </c>
      <c r="L815" t="s">
        <v>2546</v>
      </c>
      <c r="M815" t="s">
        <v>2547</v>
      </c>
      <c r="N815">
        <v>2.042777777</v>
      </c>
      <c r="O815">
        <v>2</v>
      </c>
      <c r="P815">
        <v>93</v>
      </c>
      <c r="Q815">
        <v>0</v>
      </c>
      <c r="R815">
        <v>0</v>
      </c>
      <c r="S815">
        <v>0</v>
      </c>
      <c r="T815">
        <v>0</v>
      </c>
      <c r="U815">
        <v>4.0855560000000004</v>
      </c>
      <c r="V815">
        <v>189.97833299999999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1710939</v>
      </c>
      <c r="B816">
        <v>1</v>
      </c>
      <c r="C816" t="s">
        <v>77</v>
      </c>
      <c r="D816" t="s">
        <v>118</v>
      </c>
      <c r="E816" t="s">
        <v>126</v>
      </c>
      <c r="F816" t="s">
        <v>2548</v>
      </c>
      <c r="G816" t="s">
        <v>145</v>
      </c>
      <c r="H816" t="s">
        <v>47</v>
      </c>
      <c r="I816" t="s">
        <v>129</v>
      </c>
      <c r="J816" t="s">
        <v>130</v>
      </c>
      <c r="K816" t="s">
        <v>131</v>
      </c>
      <c r="L816" t="s">
        <v>2549</v>
      </c>
      <c r="M816" t="s">
        <v>2550</v>
      </c>
      <c r="N816">
        <v>2.474722222</v>
      </c>
      <c r="O816">
        <v>1</v>
      </c>
      <c r="P816">
        <v>65</v>
      </c>
      <c r="Q816">
        <v>0</v>
      </c>
      <c r="R816">
        <v>0</v>
      </c>
      <c r="S816">
        <v>0</v>
      </c>
      <c r="T816">
        <v>0</v>
      </c>
      <c r="U816">
        <v>2.4747219999999999</v>
      </c>
      <c r="V816">
        <v>160.856944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1710940</v>
      </c>
      <c r="B817">
        <v>1</v>
      </c>
      <c r="C817" t="s">
        <v>76</v>
      </c>
      <c r="D817" t="s">
        <v>97</v>
      </c>
      <c r="E817" t="s">
        <v>139</v>
      </c>
      <c r="F817" t="s">
        <v>2551</v>
      </c>
      <c r="G817" t="s">
        <v>269</v>
      </c>
      <c r="H817" t="s">
        <v>46</v>
      </c>
      <c r="I817" t="s">
        <v>129</v>
      </c>
      <c r="J817" t="s">
        <v>130</v>
      </c>
      <c r="K817" t="s">
        <v>131</v>
      </c>
      <c r="L817" t="s">
        <v>2552</v>
      </c>
      <c r="M817" t="s">
        <v>2553</v>
      </c>
      <c r="N817">
        <v>1.000277777</v>
      </c>
      <c r="O817">
        <v>0</v>
      </c>
      <c r="P817">
        <v>10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10.002777999999999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1710941</v>
      </c>
      <c r="B818">
        <v>1</v>
      </c>
      <c r="C818" t="s">
        <v>76</v>
      </c>
      <c r="D818" t="s">
        <v>102</v>
      </c>
      <c r="E818" t="s">
        <v>212</v>
      </c>
      <c r="F818" t="s">
        <v>2554</v>
      </c>
      <c r="G818" t="s">
        <v>176</v>
      </c>
      <c r="H818" t="s">
        <v>47</v>
      </c>
      <c r="I818" t="s">
        <v>129</v>
      </c>
      <c r="J818" t="s">
        <v>130</v>
      </c>
      <c r="K818" t="s">
        <v>131</v>
      </c>
      <c r="L818" t="s">
        <v>2555</v>
      </c>
      <c r="M818" t="s">
        <v>2556</v>
      </c>
      <c r="N818">
        <v>3.22</v>
      </c>
      <c r="O818">
        <v>0</v>
      </c>
      <c r="P818">
        <v>89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286.58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1710946</v>
      </c>
      <c r="B819">
        <v>1</v>
      </c>
      <c r="C819" t="s">
        <v>76</v>
      </c>
      <c r="D819" t="s">
        <v>104</v>
      </c>
      <c r="E819" t="s">
        <v>139</v>
      </c>
      <c r="F819" t="s">
        <v>2557</v>
      </c>
      <c r="G819" t="s">
        <v>141</v>
      </c>
      <c r="H819" t="s">
        <v>46</v>
      </c>
      <c r="I819" t="s">
        <v>129</v>
      </c>
      <c r="J819" t="s">
        <v>130</v>
      </c>
      <c r="K819" t="s">
        <v>131</v>
      </c>
      <c r="L819" t="s">
        <v>2558</v>
      </c>
      <c r="M819" t="s">
        <v>2559</v>
      </c>
      <c r="N819">
        <v>2.3302777770000001</v>
      </c>
      <c r="O819">
        <v>0</v>
      </c>
      <c r="P819">
        <v>0</v>
      </c>
      <c r="Q819">
        <v>0</v>
      </c>
      <c r="R819">
        <v>19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44.275278</v>
      </c>
      <c r="Y819">
        <v>0</v>
      </c>
      <c r="Z819">
        <v>0</v>
      </c>
    </row>
    <row r="820" spans="1:26" x14ac:dyDescent="0.25">
      <c r="A820">
        <v>1710947</v>
      </c>
      <c r="B820">
        <v>1</v>
      </c>
      <c r="C820" t="s">
        <v>77</v>
      </c>
      <c r="D820" t="s">
        <v>124</v>
      </c>
      <c r="E820" t="s">
        <v>134</v>
      </c>
      <c r="F820" t="s">
        <v>2560</v>
      </c>
      <c r="G820" t="s">
        <v>136</v>
      </c>
      <c r="H820" t="s">
        <v>46</v>
      </c>
      <c r="I820" t="s">
        <v>129</v>
      </c>
      <c r="J820" t="s">
        <v>130</v>
      </c>
      <c r="K820" t="s">
        <v>131</v>
      </c>
      <c r="L820" t="s">
        <v>2561</v>
      </c>
      <c r="M820" t="s">
        <v>2562</v>
      </c>
      <c r="N820">
        <v>7.7538888879999996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7.753889</v>
      </c>
    </row>
    <row r="821" spans="1:26" x14ac:dyDescent="0.25">
      <c r="A821">
        <v>1710945</v>
      </c>
      <c r="B821">
        <v>1</v>
      </c>
      <c r="C821" t="s">
        <v>76</v>
      </c>
      <c r="D821" t="s">
        <v>78</v>
      </c>
      <c r="E821" t="s">
        <v>134</v>
      </c>
      <c r="F821" t="s">
        <v>2563</v>
      </c>
      <c r="G821" t="s">
        <v>462</v>
      </c>
      <c r="H821" t="s">
        <v>46</v>
      </c>
      <c r="I821" t="s">
        <v>129</v>
      </c>
      <c r="J821" t="s">
        <v>17</v>
      </c>
      <c r="K821" t="s">
        <v>131</v>
      </c>
      <c r="L821" t="s">
        <v>2564</v>
      </c>
      <c r="M821" t="s">
        <v>2565</v>
      </c>
      <c r="N821">
        <v>1.108333333</v>
      </c>
      <c r="O821">
        <v>0</v>
      </c>
      <c r="P821">
        <v>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3.3250000000000002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1710948</v>
      </c>
      <c r="B822">
        <v>1</v>
      </c>
      <c r="C822" t="s">
        <v>76</v>
      </c>
      <c r="D822" t="s">
        <v>80</v>
      </c>
      <c r="E822" t="s">
        <v>134</v>
      </c>
      <c r="F822" t="s">
        <v>2566</v>
      </c>
      <c r="G822" t="s">
        <v>462</v>
      </c>
      <c r="H822" t="s">
        <v>46</v>
      </c>
      <c r="I822" t="s">
        <v>129</v>
      </c>
      <c r="J822" t="s">
        <v>17</v>
      </c>
      <c r="K822" t="s">
        <v>131</v>
      </c>
      <c r="L822" t="s">
        <v>2567</v>
      </c>
      <c r="M822" t="s">
        <v>2568</v>
      </c>
      <c r="N822">
        <v>0.13861111100000001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0.13861100000000001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1710951</v>
      </c>
      <c r="B823">
        <v>1</v>
      </c>
      <c r="C823" t="s">
        <v>77</v>
      </c>
      <c r="D823" t="s">
        <v>124</v>
      </c>
      <c r="E823" t="s">
        <v>134</v>
      </c>
      <c r="F823" t="s">
        <v>2569</v>
      </c>
      <c r="G823" t="s">
        <v>209</v>
      </c>
      <c r="H823" t="s">
        <v>46</v>
      </c>
      <c r="I823" t="s">
        <v>129</v>
      </c>
      <c r="J823" t="s">
        <v>130</v>
      </c>
      <c r="K823" t="s">
        <v>131</v>
      </c>
      <c r="L823" t="s">
        <v>2570</v>
      </c>
      <c r="M823" t="s">
        <v>2571</v>
      </c>
      <c r="N823">
        <v>0.6875</v>
      </c>
      <c r="O823">
        <v>0</v>
      </c>
      <c r="P823">
        <v>6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4.125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1710949</v>
      </c>
      <c r="B824">
        <v>1</v>
      </c>
      <c r="C824" t="s">
        <v>76</v>
      </c>
      <c r="D824" t="s">
        <v>78</v>
      </c>
      <c r="E824" t="s">
        <v>126</v>
      </c>
      <c r="F824" t="s">
        <v>2572</v>
      </c>
      <c r="G824" t="s">
        <v>2288</v>
      </c>
      <c r="H824" t="s">
        <v>47</v>
      </c>
      <c r="I824" t="s">
        <v>129</v>
      </c>
      <c r="J824" t="s">
        <v>130</v>
      </c>
      <c r="K824" t="s">
        <v>131</v>
      </c>
      <c r="L824" t="s">
        <v>2573</v>
      </c>
      <c r="M824" t="s">
        <v>2574</v>
      </c>
      <c r="N824">
        <v>1.237222222</v>
      </c>
      <c r="O824">
        <v>1</v>
      </c>
      <c r="P824">
        <v>416</v>
      </c>
      <c r="Q824">
        <v>0</v>
      </c>
      <c r="R824">
        <v>0</v>
      </c>
      <c r="S824">
        <v>0</v>
      </c>
      <c r="T824">
        <v>0</v>
      </c>
      <c r="U824">
        <v>1.237222</v>
      </c>
      <c r="V824">
        <v>514.68444399999998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1710952</v>
      </c>
      <c r="B825">
        <v>1</v>
      </c>
      <c r="C825" t="s">
        <v>77</v>
      </c>
      <c r="D825" t="s">
        <v>123</v>
      </c>
      <c r="E825" t="s">
        <v>126</v>
      </c>
      <c r="F825" t="s">
        <v>2575</v>
      </c>
      <c r="G825" t="s">
        <v>2576</v>
      </c>
      <c r="H825" t="s">
        <v>47</v>
      </c>
      <c r="I825" t="s">
        <v>129</v>
      </c>
      <c r="J825" t="s">
        <v>130</v>
      </c>
      <c r="K825" t="s">
        <v>131</v>
      </c>
      <c r="L825" t="s">
        <v>2577</v>
      </c>
      <c r="M825" t="s">
        <v>2578</v>
      </c>
      <c r="N825">
        <v>3.4272222220000002</v>
      </c>
      <c r="O825">
        <v>2</v>
      </c>
      <c r="P825">
        <v>39</v>
      </c>
      <c r="Q825">
        <v>0</v>
      </c>
      <c r="R825">
        <v>0</v>
      </c>
      <c r="S825">
        <v>0</v>
      </c>
      <c r="T825">
        <v>0</v>
      </c>
      <c r="U825">
        <v>6.854444</v>
      </c>
      <c r="V825">
        <v>133.66166699999999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1710953</v>
      </c>
      <c r="B826">
        <v>1</v>
      </c>
      <c r="C826" t="s">
        <v>77</v>
      </c>
      <c r="D826" t="s">
        <v>119</v>
      </c>
      <c r="E826" t="s">
        <v>158</v>
      </c>
      <c r="F826" t="s">
        <v>2579</v>
      </c>
      <c r="G826" t="s">
        <v>176</v>
      </c>
      <c r="H826" t="s">
        <v>47</v>
      </c>
      <c r="I826" t="s">
        <v>129</v>
      </c>
      <c r="J826" t="s">
        <v>130</v>
      </c>
      <c r="K826" t="s">
        <v>131</v>
      </c>
      <c r="L826" t="s">
        <v>2580</v>
      </c>
      <c r="M826" t="s">
        <v>2581</v>
      </c>
      <c r="N826">
        <v>0.465277777</v>
      </c>
      <c r="O826">
        <v>67</v>
      </c>
      <c r="P826">
        <v>319</v>
      </c>
      <c r="Q826">
        <v>43</v>
      </c>
      <c r="R826">
        <v>0</v>
      </c>
      <c r="S826">
        <v>312</v>
      </c>
      <c r="T826">
        <v>539</v>
      </c>
      <c r="U826">
        <v>31.173611000000001</v>
      </c>
      <c r="V826">
        <v>148.42361099999999</v>
      </c>
      <c r="W826">
        <v>20.006944000000001</v>
      </c>
      <c r="X826">
        <v>0</v>
      </c>
      <c r="Y826">
        <v>145.16666599999999</v>
      </c>
      <c r="Z826">
        <v>250.78472199999999</v>
      </c>
    </row>
    <row r="827" spans="1:26" x14ac:dyDescent="0.25">
      <c r="A827">
        <v>1710954</v>
      </c>
      <c r="B827">
        <v>1</v>
      </c>
      <c r="C827" t="s">
        <v>76</v>
      </c>
      <c r="D827" t="s">
        <v>80</v>
      </c>
      <c r="E827" t="s">
        <v>134</v>
      </c>
      <c r="F827" t="s">
        <v>2582</v>
      </c>
      <c r="G827" t="s">
        <v>462</v>
      </c>
      <c r="H827" t="s">
        <v>46</v>
      </c>
      <c r="I827" t="s">
        <v>129</v>
      </c>
      <c r="J827" t="s">
        <v>17</v>
      </c>
      <c r="K827" t="s">
        <v>131</v>
      </c>
      <c r="L827" t="s">
        <v>2583</v>
      </c>
      <c r="M827" t="s">
        <v>2584</v>
      </c>
      <c r="N827">
        <v>0.226111111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0.22611100000000001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1710955</v>
      </c>
      <c r="B828">
        <v>1</v>
      </c>
      <c r="C828" t="s">
        <v>76</v>
      </c>
      <c r="D828" t="s">
        <v>80</v>
      </c>
      <c r="E828" t="s">
        <v>134</v>
      </c>
      <c r="F828" t="s">
        <v>2585</v>
      </c>
      <c r="G828" t="s">
        <v>462</v>
      </c>
      <c r="H828" t="s">
        <v>46</v>
      </c>
      <c r="I828" t="s">
        <v>129</v>
      </c>
      <c r="J828" t="s">
        <v>17</v>
      </c>
      <c r="K828" t="s">
        <v>131</v>
      </c>
      <c r="L828" t="s">
        <v>2586</v>
      </c>
      <c r="M828" t="s">
        <v>2587</v>
      </c>
      <c r="N828">
        <v>0.15527777700000001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0.155278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1710956</v>
      </c>
      <c r="B829">
        <v>1</v>
      </c>
      <c r="C829" t="s">
        <v>76</v>
      </c>
      <c r="D829" t="s">
        <v>93</v>
      </c>
      <c r="E829" t="s">
        <v>134</v>
      </c>
      <c r="F829" t="s">
        <v>2588</v>
      </c>
      <c r="G829" t="s">
        <v>209</v>
      </c>
      <c r="H829" t="s">
        <v>46</v>
      </c>
      <c r="I829" t="s">
        <v>129</v>
      </c>
      <c r="J829" t="s">
        <v>130</v>
      </c>
      <c r="K829" t="s">
        <v>131</v>
      </c>
      <c r="L829" t="s">
        <v>2586</v>
      </c>
      <c r="M829" t="s">
        <v>2589</v>
      </c>
      <c r="N829">
        <v>0.266666666</v>
      </c>
      <c r="O829">
        <v>0</v>
      </c>
      <c r="P829">
        <v>2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0.53333299999999995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1710957</v>
      </c>
      <c r="B830">
        <v>1</v>
      </c>
      <c r="C830" t="s">
        <v>76</v>
      </c>
      <c r="D830" t="s">
        <v>80</v>
      </c>
      <c r="E830" t="s">
        <v>134</v>
      </c>
      <c r="F830" t="s">
        <v>2590</v>
      </c>
      <c r="G830" t="s">
        <v>462</v>
      </c>
      <c r="H830" t="s">
        <v>46</v>
      </c>
      <c r="I830" t="s">
        <v>129</v>
      </c>
      <c r="J830" t="s">
        <v>17</v>
      </c>
      <c r="K830" t="s">
        <v>131</v>
      </c>
      <c r="L830" t="s">
        <v>2591</v>
      </c>
      <c r="M830" t="s">
        <v>2592</v>
      </c>
      <c r="N830">
        <v>0.22805555499999999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0.22805600000000001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1710961</v>
      </c>
      <c r="B831">
        <v>1</v>
      </c>
      <c r="C831" t="s">
        <v>76</v>
      </c>
      <c r="D831" t="s">
        <v>104</v>
      </c>
      <c r="E831" t="s">
        <v>134</v>
      </c>
      <c r="F831" t="s">
        <v>2593</v>
      </c>
      <c r="G831" t="s">
        <v>462</v>
      </c>
      <c r="H831" t="s">
        <v>46</v>
      </c>
      <c r="I831" t="s">
        <v>129</v>
      </c>
      <c r="J831" t="s">
        <v>17</v>
      </c>
      <c r="K831" t="s">
        <v>131</v>
      </c>
      <c r="L831" t="s">
        <v>2594</v>
      </c>
      <c r="M831" t="s">
        <v>2595</v>
      </c>
      <c r="N831">
        <v>0.66055555499999996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1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0.66055600000000003</v>
      </c>
    </row>
    <row r="832" spans="1:26" x14ac:dyDescent="0.25">
      <c r="A832">
        <v>1710965</v>
      </c>
      <c r="B832">
        <v>1</v>
      </c>
      <c r="C832" t="s">
        <v>76</v>
      </c>
      <c r="D832" t="s">
        <v>88</v>
      </c>
      <c r="E832" t="s">
        <v>134</v>
      </c>
      <c r="F832" t="s">
        <v>2596</v>
      </c>
      <c r="G832" t="s">
        <v>136</v>
      </c>
      <c r="H832" t="s">
        <v>46</v>
      </c>
      <c r="I832" t="s">
        <v>129</v>
      </c>
      <c r="J832" t="s">
        <v>130</v>
      </c>
      <c r="K832" t="s">
        <v>131</v>
      </c>
      <c r="L832" t="s">
        <v>2597</v>
      </c>
      <c r="M832" t="s">
        <v>2598</v>
      </c>
      <c r="N832">
        <v>1.328333333</v>
      </c>
      <c r="O832">
        <v>0</v>
      </c>
      <c r="P832">
        <v>10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13.283333000000001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1710970</v>
      </c>
      <c r="B833">
        <v>1</v>
      </c>
      <c r="C833" t="s">
        <v>77</v>
      </c>
      <c r="D833" t="s">
        <v>115</v>
      </c>
      <c r="E833" t="s">
        <v>139</v>
      </c>
      <c r="F833" t="s">
        <v>2599</v>
      </c>
      <c r="G833" t="s">
        <v>141</v>
      </c>
      <c r="H833" t="s">
        <v>46</v>
      </c>
      <c r="I833" t="s">
        <v>129</v>
      </c>
      <c r="J833" t="s">
        <v>130</v>
      </c>
      <c r="K833" t="s">
        <v>131</v>
      </c>
      <c r="L833" t="s">
        <v>2600</v>
      </c>
      <c r="M833" t="s">
        <v>2601</v>
      </c>
      <c r="N833">
        <v>1.4158333329999999</v>
      </c>
      <c r="O833">
        <v>0</v>
      </c>
      <c r="P833">
        <v>0</v>
      </c>
      <c r="Q833">
        <v>0</v>
      </c>
      <c r="R833">
        <v>28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39.643332999999998</v>
      </c>
      <c r="Y833">
        <v>0</v>
      </c>
      <c r="Z833">
        <v>0</v>
      </c>
    </row>
    <row r="834" spans="1:26" x14ac:dyDescent="0.25">
      <c r="A834">
        <v>1710971</v>
      </c>
      <c r="B834">
        <v>1</v>
      </c>
      <c r="C834" t="s">
        <v>76</v>
      </c>
      <c r="D834" t="s">
        <v>92</v>
      </c>
      <c r="E834" t="s">
        <v>134</v>
      </c>
      <c r="F834" t="s">
        <v>2602</v>
      </c>
      <c r="G834" t="s">
        <v>136</v>
      </c>
      <c r="H834" t="s">
        <v>46</v>
      </c>
      <c r="I834" t="s">
        <v>129</v>
      </c>
      <c r="J834" t="s">
        <v>130</v>
      </c>
      <c r="K834" t="s">
        <v>131</v>
      </c>
      <c r="L834" t="s">
        <v>2603</v>
      </c>
      <c r="M834" t="s">
        <v>2604</v>
      </c>
      <c r="N834">
        <v>3.960555555</v>
      </c>
      <c r="O834">
        <v>0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3.960556</v>
      </c>
      <c r="Y834">
        <v>0</v>
      </c>
      <c r="Z834">
        <v>0</v>
      </c>
    </row>
    <row r="835" spans="1:26" x14ac:dyDescent="0.25">
      <c r="A835">
        <v>1710974</v>
      </c>
      <c r="B835">
        <v>1</v>
      </c>
      <c r="C835" t="s">
        <v>76</v>
      </c>
      <c r="D835" t="s">
        <v>101</v>
      </c>
      <c r="E835" t="s">
        <v>134</v>
      </c>
      <c r="F835" t="s">
        <v>2605</v>
      </c>
      <c r="G835" t="s">
        <v>136</v>
      </c>
      <c r="H835" t="s">
        <v>46</v>
      </c>
      <c r="I835" t="s">
        <v>129</v>
      </c>
      <c r="J835" t="s">
        <v>130</v>
      </c>
      <c r="K835" t="s">
        <v>131</v>
      </c>
      <c r="L835" t="s">
        <v>2606</v>
      </c>
      <c r="M835" t="s">
        <v>2607</v>
      </c>
      <c r="N835">
        <v>2.696111111</v>
      </c>
      <c r="O835">
        <v>0</v>
      </c>
      <c r="P835">
        <v>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2.6961110000000001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1710976</v>
      </c>
      <c r="B836">
        <v>1</v>
      </c>
      <c r="C836" t="s">
        <v>77</v>
      </c>
      <c r="D836" t="s">
        <v>115</v>
      </c>
      <c r="E836" t="s">
        <v>134</v>
      </c>
      <c r="F836" t="s">
        <v>2608</v>
      </c>
      <c r="G836" t="s">
        <v>136</v>
      </c>
      <c r="H836" t="s">
        <v>46</v>
      </c>
      <c r="I836" t="s">
        <v>129</v>
      </c>
      <c r="J836" t="s">
        <v>130</v>
      </c>
      <c r="K836" t="s">
        <v>131</v>
      </c>
      <c r="L836" t="s">
        <v>2609</v>
      </c>
      <c r="M836" t="s">
        <v>2610</v>
      </c>
      <c r="N836">
        <v>0.57166666600000005</v>
      </c>
      <c r="O836">
        <v>0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0.57166700000000004</v>
      </c>
      <c r="Y836">
        <v>0</v>
      </c>
      <c r="Z836">
        <v>0</v>
      </c>
    </row>
    <row r="837" spans="1:26" x14ac:dyDescent="0.25">
      <c r="A837">
        <v>1710975</v>
      </c>
      <c r="B837">
        <v>1</v>
      </c>
      <c r="C837" t="s">
        <v>77</v>
      </c>
      <c r="D837" t="s">
        <v>120</v>
      </c>
      <c r="E837" t="s">
        <v>134</v>
      </c>
      <c r="F837" t="s">
        <v>2611</v>
      </c>
      <c r="G837" t="s">
        <v>136</v>
      </c>
      <c r="H837" t="s">
        <v>46</v>
      </c>
      <c r="I837" t="s">
        <v>129</v>
      </c>
      <c r="J837" t="s">
        <v>130</v>
      </c>
      <c r="K837" t="s">
        <v>131</v>
      </c>
      <c r="L837" t="s">
        <v>2612</v>
      </c>
      <c r="M837" t="s">
        <v>2613</v>
      </c>
      <c r="N837">
        <v>0.98166666599999997</v>
      </c>
      <c r="O837">
        <v>0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0.98166699999999996</v>
      </c>
      <c r="Y837">
        <v>0</v>
      </c>
      <c r="Z837">
        <v>0</v>
      </c>
    </row>
    <row r="838" spans="1:26" x14ac:dyDescent="0.25">
      <c r="A838">
        <v>1710972</v>
      </c>
      <c r="B838">
        <v>1</v>
      </c>
      <c r="C838" t="s">
        <v>76</v>
      </c>
      <c r="D838" t="s">
        <v>80</v>
      </c>
      <c r="E838" t="s">
        <v>134</v>
      </c>
      <c r="F838" t="s">
        <v>2614</v>
      </c>
      <c r="G838" t="s">
        <v>462</v>
      </c>
      <c r="H838" t="s">
        <v>46</v>
      </c>
      <c r="I838" t="s">
        <v>129</v>
      </c>
      <c r="J838" t="s">
        <v>17</v>
      </c>
      <c r="K838" t="s">
        <v>131</v>
      </c>
      <c r="L838" t="s">
        <v>2615</v>
      </c>
      <c r="M838" t="s">
        <v>2616</v>
      </c>
      <c r="N838">
        <v>0.1575</v>
      </c>
      <c r="O838">
        <v>0</v>
      </c>
      <c r="P838">
        <v>9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1.4175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1710967</v>
      </c>
      <c r="B839">
        <v>1</v>
      </c>
      <c r="C839" t="s">
        <v>77</v>
      </c>
      <c r="D839" t="s">
        <v>114</v>
      </c>
      <c r="E839" t="s">
        <v>139</v>
      </c>
      <c r="F839" t="s">
        <v>2617</v>
      </c>
      <c r="G839" t="s">
        <v>141</v>
      </c>
      <c r="H839" t="s">
        <v>46</v>
      </c>
      <c r="I839" t="s">
        <v>129</v>
      </c>
      <c r="J839" t="s">
        <v>130</v>
      </c>
      <c r="K839" t="s">
        <v>131</v>
      </c>
      <c r="L839" t="s">
        <v>2618</v>
      </c>
      <c r="M839" t="s">
        <v>2619</v>
      </c>
      <c r="N839">
        <v>0.36194444399999998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15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5.4291669999999996</v>
      </c>
    </row>
    <row r="840" spans="1:26" x14ac:dyDescent="0.25">
      <c r="A840">
        <v>1710978</v>
      </c>
      <c r="B840">
        <v>1</v>
      </c>
      <c r="C840" t="s">
        <v>76</v>
      </c>
      <c r="D840" t="s">
        <v>93</v>
      </c>
      <c r="E840" t="s">
        <v>139</v>
      </c>
      <c r="F840" t="s">
        <v>2620</v>
      </c>
      <c r="G840" t="s">
        <v>141</v>
      </c>
      <c r="H840" t="s">
        <v>46</v>
      </c>
      <c r="I840" t="s">
        <v>129</v>
      </c>
      <c r="J840" t="s">
        <v>130</v>
      </c>
      <c r="K840" t="s">
        <v>131</v>
      </c>
      <c r="L840" t="s">
        <v>2621</v>
      </c>
      <c r="M840" t="s">
        <v>2622</v>
      </c>
      <c r="N840">
        <v>2.6150000000000002</v>
      </c>
      <c r="O840">
        <v>0</v>
      </c>
      <c r="P840">
        <v>66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172.59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1710980</v>
      </c>
      <c r="B841">
        <v>1</v>
      </c>
      <c r="C841" t="s">
        <v>76</v>
      </c>
      <c r="D841" t="s">
        <v>90</v>
      </c>
      <c r="E841" t="s">
        <v>134</v>
      </c>
      <c r="F841" t="s">
        <v>2623</v>
      </c>
      <c r="G841" t="s">
        <v>289</v>
      </c>
      <c r="H841" t="s">
        <v>46</v>
      </c>
      <c r="I841" t="s">
        <v>129</v>
      </c>
      <c r="J841" t="s">
        <v>130</v>
      </c>
      <c r="K841" t="s">
        <v>131</v>
      </c>
      <c r="L841" t="s">
        <v>2624</v>
      </c>
      <c r="M841" t="s">
        <v>2625</v>
      </c>
      <c r="N841">
        <v>2.1850000000000001</v>
      </c>
      <c r="O841">
        <v>0</v>
      </c>
      <c r="P841">
        <v>11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24.035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1710977</v>
      </c>
      <c r="B842">
        <v>1</v>
      </c>
      <c r="C842" t="s">
        <v>76</v>
      </c>
      <c r="D842" t="s">
        <v>78</v>
      </c>
      <c r="E842" t="s">
        <v>134</v>
      </c>
      <c r="F842" t="s">
        <v>2626</v>
      </c>
      <c r="G842" t="s">
        <v>462</v>
      </c>
      <c r="H842" t="s">
        <v>46</v>
      </c>
      <c r="I842" t="s">
        <v>129</v>
      </c>
      <c r="J842" t="s">
        <v>17</v>
      </c>
      <c r="K842" t="s">
        <v>131</v>
      </c>
      <c r="L842" t="s">
        <v>2627</v>
      </c>
      <c r="M842" t="s">
        <v>2628</v>
      </c>
      <c r="N842">
        <v>0.57250000000000001</v>
      </c>
      <c r="O842">
        <v>0</v>
      </c>
      <c r="P842">
        <v>2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1.145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1710979</v>
      </c>
      <c r="B843">
        <v>1</v>
      </c>
      <c r="C843" t="s">
        <v>76</v>
      </c>
      <c r="D843" t="s">
        <v>80</v>
      </c>
      <c r="E843" t="s">
        <v>164</v>
      </c>
      <c r="F843" t="s">
        <v>2629</v>
      </c>
      <c r="G843" t="s">
        <v>462</v>
      </c>
      <c r="H843" t="s">
        <v>46</v>
      </c>
      <c r="I843" t="s">
        <v>129</v>
      </c>
      <c r="J843" t="s">
        <v>130</v>
      </c>
      <c r="K843" t="s">
        <v>131</v>
      </c>
      <c r="L843" t="s">
        <v>2630</v>
      </c>
      <c r="M843" t="s">
        <v>2631</v>
      </c>
      <c r="N843">
        <v>0.450833333</v>
      </c>
      <c r="O843">
        <v>1</v>
      </c>
      <c r="P843">
        <v>76</v>
      </c>
      <c r="Q843">
        <v>0</v>
      </c>
      <c r="R843">
        <v>0</v>
      </c>
      <c r="S843">
        <v>0</v>
      </c>
      <c r="T843">
        <v>0</v>
      </c>
      <c r="U843">
        <v>0.45083299999999998</v>
      </c>
      <c r="V843">
        <v>34.263333000000003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1710983</v>
      </c>
      <c r="B844">
        <v>1</v>
      </c>
      <c r="C844" t="s">
        <v>76</v>
      </c>
      <c r="D844" t="s">
        <v>93</v>
      </c>
      <c r="E844" t="s">
        <v>139</v>
      </c>
      <c r="F844" t="s">
        <v>2632</v>
      </c>
      <c r="G844" t="s">
        <v>141</v>
      </c>
      <c r="H844" t="s">
        <v>46</v>
      </c>
      <c r="I844" t="s">
        <v>129</v>
      </c>
      <c r="J844" t="s">
        <v>130</v>
      </c>
      <c r="K844" t="s">
        <v>131</v>
      </c>
      <c r="L844" t="s">
        <v>2633</v>
      </c>
      <c r="M844" t="s">
        <v>2634</v>
      </c>
      <c r="N844">
        <v>1.869722222</v>
      </c>
      <c r="O844">
        <v>0</v>
      </c>
      <c r="P844">
        <v>36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67.31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1710982</v>
      </c>
      <c r="B845">
        <v>1</v>
      </c>
      <c r="C845" t="s">
        <v>76</v>
      </c>
      <c r="D845" t="s">
        <v>104</v>
      </c>
      <c r="E845" t="s">
        <v>134</v>
      </c>
      <c r="F845" t="s">
        <v>2635</v>
      </c>
      <c r="G845" t="s">
        <v>462</v>
      </c>
      <c r="H845" t="s">
        <v>46</v>
      </c>
      <c r="I845" t="s">
        <v>129</v>
      </c>
      <c r="J845" t="s">
        <v>17</v>
      </c>
      <c r="K845" t="s">
        <v>131</v>
      </c>
      <c r="L845" t="s">
        <v>2636</v>
      </c>
      <c r="M845" t="s">
        <v>2637</v>
      </c>
      <c r="N845">
        <v>1.0319444440000001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1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1.031944</v>
      </c>
    </row>
    <row r="846" spans="1:26" x14ac:dyDescent="0.25">
      <c r="A846">
        <v>1710984</v>
      </c>
      <c r="B846">
        <v>1</v>
      </c>
      <c r="C846" t="s">
        <v>77</v>
      </c>
      <c r="D846" t="s">
        <v>118</v>
      </c>
      <c r="E846" t="s">
        <v>139</v>
      </c>
      <c r="F846" t="s">
        <v>2638</v>
      </c>
      <c r="G846" t="s">
        <v>269</v>
      </c>
      <c r="H846" t="s">
        <v>46</v>
      </c>
      <c r="I846" t="s">
        <v>129</v>
      </c>
      <c r="J846" t="s">
        <v>130</v>
      </c>
      <c r="K846" t="s">
        <v>131</v>
      </c>
      <c r="L846" t="s">
        <v>2639</v>
      </c>
      <c r="M846" t="s">
        <v>2640</v>
      </c>
      <c r="N846">
        <v>1.4341666660000001</v>
      </c>
      <c r="O846">
        <v>0</v>
      </c>
      <c r="P846">
        <v>97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139.11416700000001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1710986</v>
      </c>
      <c r="B847">
        <v>1</v>
      </c>
      <c r="C847" t="s">
        <v>76</v>
      </c>
      <c r="D847" t="s">
        <v>80</v>
      </c>
      <c r="E847" t="s">
        <v>134</v>
      </c>
      <c r="F847" t="s">
        <v>2641</v>
      </c>
      <c r="G847" t="s">
        <v>462</v>
      </c>
      <c r="H847" t="s">
        <v>46</v>
      </c>
      <c r="I847" t="s">
        <v>129</v>
      </c>
      <c r="J847" t="s">
        <v>17</v>
      </c>
      <c r="K847" t="s">
        <v>131</v>
      </c>
      <c r="L847" t="s">
        <v>2642</v>
      </c>
      <c r="M847" t="s">
        <v>2643</v>
      </c>
      <c r="N847">
        <v>0.1075</v>
      </c>
      <c r="O847">
        <v>0</v>
      </c>
      <c r="P847">
        <v>5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0.53749999999999998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1710988</v>
      </c>
      <c r="B848">
        <v>1</v>
      </c>
      <c r="C848" t="s">
        <v>76</v>
      </c>
      <c r="D848" t="s">
        <v>94</v>
      </c>
      <c r="E848" t="s">
        <v>126</v>
      </c>
      <c r="F848" t="s">
        <v>2644</v>
      </c>
      <c r="G848" t="s">
        <v>145</v>
      </c>
      <c r="H848" t="s">
        <v>47</v>
      </c>
      <c r="I848" t="s">
        <v>129</v>
      </c>
      <c r="J848" t="s">
        <v>130</v>
      </c>
      <c r="K848" t="s">
        <v>131</v>
      </c>
      <c r="L848" t="s">
        <v>2645</v>
      </c>
      <c r="M848" t="s">
        <v>2646</v>
      </c>
      <c r="N848">
        <v>1.297222222</v>
      </c>
      <c r="O848">
        <v>1</v>
      </c>
      <c r="P848">
        <v>115</v>
      </c>
      <c r="Q848">
        <v>0</v>
      </c>
      <c r="R848">
        <v>0</v>
      </c>
      <c r="S848">
        <v>0</v>
      </c>
      <c r="T848">
        <v>0</v>
      </c>
      <c r="U848">
        <v>1.2972220000000001</v>
      </c>
      <c r="V848">
        <v>149.180556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1710991</v>
      </c>
      <c r="B849">
        <v>1</v>
      </c>
      <c r="C849" t="s">
        <v>76</v>
      </c>
      <c r="D849" t="s">
        <v>89</v>
      </c>
      <c r="E849" t="s">
        <v>126</v>
      </c>
      <c r="F849" t="s">
        <v>2647</v>
      </c>
      <c r="G849" t="s">
        <v>145</v>
      </c>
      <c r="H849" t="s">
        <v>47</v>
      </c>
      <c r="I849" t="s">
        <v>129</v>
      </c>
      <c r="J849" t="s">
        <v>130</v>
      </c>
      <c r="K849" t="s">
        <v>131</v>
      </c>
      <c r="L849" t="s">
        <v>2648</v>
      </c>
      <c r="M849" t="s">
        <v>2649</v>
      </c>
      <c r="N849">
        <v>4.07</v>
      </c>
      <c r="O849">
        <v>2</v>
      </c>
      <c r="P849">
        <v>18</v>
      </c>
      <c r="Q849">
        <v>0</v>
      </c>
      <c r="R849">
        <v>1</v>
      </c>
      <c r="S849">
        <v>0</v>
      </c>
      <c r="T849">
        <v>0</v>
      </c>
      <c r="U849">
        <v>8.14</v>
      </c>
      <c r="V849">
        <v>73.260000000000005</v>
      </c>
      <c r="W849">
        <v>0</v>
      </c>
      <c r="X849">
        <v>4.07</v>
      </c>
      <c r="Y849">
        <v>0</v>
      </c>
      <c r="Z849">
        <v>0</v>
      </c>
    </row>
    <row r="850" spans="1:26" x14ac:dyDescent="0.25">
      <c r="A850">
        <v>1710992</v>
      </c>
      <c r="B850">
        <v>1</v>
      </c>
      <c r="C850" t="s">
        <v>76</v>
      </c>
      <c r="D850" t="s">
        <v>103</v>
      </c>
      <c r="E850" t="s">
        <v>134</v>
      </c>
      <c r="F850" t="s">
        <v>2650</v>
      </c>
      <c r="G850" t="s">
        <v>155</v>
      </c>
      <c r="H850" t="s">
        <v>46</v>
      </c>
      <c r="I850" t="s">
        <v>129</v>
      </c>
      <c r="J850" t="s">
        <v>130</v>
      </c>
      <c r="K850" t="s">
        <v>131</v>
      </c>
      <c r="L850" t="s">
        <v>2651</v>
      </c>
      <c r="M850" t="s">
        <v>2652</v>
      </c>
      <c r="N850">
        <v>1.4516666659999999</v>
      </c>
      <c r="O850">
        <v>0</v>
      </c>
      <c r="P850">
        <v>0</v>
      </c>
      <c r="Q850">
        <v>0</v>
      </c>
      <c r="R850">
        <v>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2.9033329999999999</v>
      </c>
      <c r="Y850">
        <v>0</v>
      </c>
      <c r="Z850">
        <v>0</v>
      </c>
    </row>
    <row r="851" spans="1:26" x14ac:dyDescent="0.25">
      <c r="A851">
        <v>1710997</v>
      </c>
      <c r="B851">
        <v>1</v>
      </c>
      <c r="C851" t="s">
        <v>76</v>
      </c>
      <c r="D851" t="s">
        <v>92</v>
      </c>
      <c r="E851" t="s">
        <v>191</v>
      </c>
      <c r="F851" t="s">
        <v>2653</v>
      </c>
      <c r="G851" t="s">
        <v>141</v>
      </c>
      <c r="H851" t="s">
        <v>46</v>
      </c>
      <c r="I851" t="s">
        <v>129</v>
      </c>
      <c r="J851" t="s">
        <v>130</v>
      </c>
      <c r="K851" t="s">
        <v>131</v>
      </c>
      <c r="L851" t="s">
        <v>2654</v>
      </c>
      <c r="M851" t="s">
        <v>2655</v>
      </c>
      <c r="N851">
        <v>2.4808333330000001</v>
      </c>
      <c r="O851">
        <v>0</v>
      </c>
      <c r="P851">
        <v>0</v>
      </c>
      <c r="Q851">
        <v>0</v>
      </c>
      <c r="R851">
        <v>29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71.944166999999993</v>
      </c>
      <c r="Y851">
        <v>0</v>
      </c>
      <c r="Z851">
        <v>0</v>
      </c>
    </row>
    <row r="852" spans="1:26" x14ac:dyDescent="0.25">
      <c r="A852">
        <v>1710995</v>
      </c>
      <c r="B852">
        <v>1</v>
      </c>
      <c r="C852" t="s">
        <v>76</v>
      </c>
      <c r="D852" t="s">
        <v>105</v>
      </c>
      <c r="E852" t="s">
        <v>134</v>
      </c>
      <c r="F852" t="s">
        <v>2656</v>
      </c>
      <c r="G852" t="s">
        <v>136</v>
      </c>
      <c r="H852" t="s">
        <v>46</v>
      </c>
      <c r="I852" t="s">
        <v>129</v>
      </c>
      <c r="J852" t="s">
        <v>130</v>
      </c>
      <c r="K852" t="s">
        <v>131</v>
      </c>
      <c r="L852" t="s">
        <v>2657</v>
      </c>
      <c r="M852" t="s">
        <v>2658</v>
      </c>
      <c r="N852">
        <v>1.3233333329999999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1.3233330000000001</v>
      </c>
      <c r="Y852">
        <v>0</v>
      </c>
      <c r="Z852">
        <v>0</v>
      </c>
    </row>
    <row r="853" spans="1:26" x14ac:dyDescent="0.25">
      <c r="A853">
        <v>1710993</v>
      </c>
      <c r="B853">
        <v>1</v>
      </c>
      <c r="C853" t="s">
        <v>76</v>
      </c>
      <c r="D853" t="s">
        <v>80</v>
      </c>
      <c r="E853" t="s">
        <v>134</v>
      </c>
      <c r="F853" t="s">
        <v>2659</v>
      </c>
      <c r="G853" t="s">
        <v>462</v>
      </c>
      <c r="H853" t="s">
        <v>46</v>
      </c>
      <c r="I853" t="s">
        <v>129</v>
      </c>
      <c r="J853" t="s">
        <v>17</v>
      </c>
      <c r="K853" t="s">
        <v>131</v>
      </c>
      <c r="L853" t="s">
        <v>2660</v>
      </c>
      <c r="M853" t="s">
        <v>2661</v>
      </c>
      <c r="N853">
        <v>0.178055555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0.17805599999999999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1711025</v>
      </c>
      <c r="B854">
        <v>1</v>
      </c>
      <c r="C854" t="s">
        <v>77</v>
      </c>
      <c r="D854" t="s">
        <v>114</v>
      </c>
      <c r="E854" t="s">
        <v>126</v>
      </c>
      <c r="F854" t="s">
        <v>2662</v>
      </c>
      <c r="G854" t="s">
        <v>145</v>
      </c>
      <c r="H854" t="s">
        <v>47</v>
      </c>
      <c r="I854" t="s">
        <v>129</v>
      </c>
      <c r="J854" t="s">
        <v>130</v>
      </c>
      <c r="K854" t="s">
        <v>131</v>
      </c>
      <c r="L854" t="s">
        <v>2663</v>
      </c>
      <c r="M854" t="s">
        <v>2664</v>
      </c>
      <c r="N854">
        <v>2.0024999999999999</v>
      </c>
      <c r="O854">
        <v>19</v>
      </c>
      <c r="P854">
        <v>3</v>
      </c>
      <c r="Q854">
        <v>0</v>
      </c>
      <c r="R854">
        <v>0</v>
      </c>
      <c r="S854">
        <v>0</v>
      </c>
      <c r="T854">
        <v>0</v>
      </c>
      <c r="U854">
        <v>38.047499999999999</v>
      </c>
      <c r="V854">
        <v>6.0075000000000003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1710996</v>
      </c>
      <c r="B855">
        <v>1</v>
      </c>
      <c r="C855" t="s">
        <v>77</v>
      </c>
      <c r="D855" t="s">
        <v>123</v>
      </c>
      <c r="E855" t="s">
        <v>212</v>
      </c>
      <c r="F855" t="s">
        <v>2665</v>
      </c>
      <c r="G855" t="s">
        <v>176</v>
      </c>
      <c r="H855" t="s">
        <v>47</v>
      </c>
      <c r="I855" t="s">
        <v>129</v>
      </c>
      <c r="J855" t="s">
        <v>130</v>
      </c>
      <c r="K855" t="s">
        <v>131</v>
      </c>
      <c r="L855" t="s">
        <v>2666</v>
      </c>
      <c r="M855" t="s">
        <v>2667</v>
      </c>
      <c r="N855">
        <v>0.3</v>
      </c>
      <c r="O855">
        <v>119</v>
      </c>
      <c r="P855">
        <v>588</v>
      </c>
      <c r="Q855">
        <v>0</v>
      </c>
      <c r="R855">
        <v>0</v>
      </c>
      <c r="S855">
        <v>0</v>
      </c>
      <c r="T855">
        <v>0</v>
      </c>
      <c r="U855">
        <v>35.700000000000003</v>
      </c>
      <c r="V855">
        <v>176.4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1711012</v>
      </c>
      <c r="B856">
        <v>1</v>
      </c>
      <c r="C856" t="s">
        <v>77</v>
      </c>
      <c r="D856" t="s">
        <v>111</v>
      </c>
      <c r="E856" t="s">
        <v>139</v>
      </c>
      <c r="F856" t="s">
        <v>2668</v>
      </c>
      <c r="G856" t="s">
        <v>141</v>
      </c>
      <c r="H856" t="s">
        <v>46</v>
      </c>
      <c r="I856" t="s">
        <v>129</v>
      </c>
      <c r="J856" t="s">
        <v>130</v>
      </c>
      <c r="K856" t="s">
        <v>131</v>
      </c>
      <c r="L856" t="s">
        <v>2669</v>
      </c>
      <c r="M856" t="s">
        <v>2670</v>
      </c>
      <c r="N856">
        <v>1.686666666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8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13.493333</v>
      </c>
    </row>
    <row r="857" spans="1:26" x14ac:dyDescent="0.25">
      <c r="A857">
        <v>1711001</v>
      </c>
      <c r="B857">
        <v>1</v>
      </c>
      <c r="C857" t="s">
        <v>76</v>
      </c>
      <c r="D857" t="s">
        <v>78</v>
      </c>
      <c r="E857" t="s">
        <v>134</v>
      </c>
      <c r="F857" t="s">
        <v>2671</v>
      </c>
      <c r="G857" t="s">
        <v>136</v>
      </c>
      <c r="H857" t="s">
        <v>46</v>
      </c>
      <c r="I857" t="s">
        <v>129</v>
      </c>
      <c r="J857" t="s">
        <v>130</v>
      </c>
      <c r="K857" t="s">
        <v>131</v>
      </c>
      <c r="L857" t="s">
        <v>2672</v>
      </c>
      <c r="M857" t="s">
        <v>2673</v>
      </c>
      <c r="N857">
        <v>1.2561111110000001</v>
      </c>
      <c r="O857">
        <v>0</v>
      </c>
      <c r="P857">
        <v>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5.0244439999999999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1710998</v>
      </c>
      <c r="B858">
        <v>1</v>
      </c>
      <c r="C858" t="s">
        <v>76</v>
      </c>
      <c r="D858" t="s">
        <v>80</v>
      </c>
      <c r="E858" t="s">
        <v>134</v>
      </c>
      <c r="F858" t="s">
        <v>2674</v>
      </c>
      <c r="G858" t="s">
        <v>462</v>
      </c>
      <c r="H858" t="s">
        <v>46</v>
      </c>
      <c r="I858" t="s">
        <v>129</v>
      </c>
      <c r="J858" t="s">
        <v>17</v>
      </c>
      <c r="K858" t="s">
        <v>131</v>
      </c>
      <c r="L858" t="s">
        <v>2675</v>
      </c>
      <c r="M858" t="s">
        <v>2676</v>
      </c>
      <c r="N858">
        <v>0.16527777699999999</v>
      </c>
      <c r="O858">
        <v>0</v>
      </c>
      <c r="P858">
        <v>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0.33055600000000002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1711005</v>
      </c>
      <c r="B859">
        <v>1</v>
      </c>
      <c r="C859" t="s">
        <v>76</v>
      </c>
      <c r="D859" t="s">
        <v>92</v>
      </c>
      <c r="E859" t="s">
        <v>134</v>
      </c>
      <c r="F859" t="s">
        <v>2677</v>
      </c>
      <c r="G859" t="s">
        <v>155</v>
      </c>
      <c r="H859" t="s">
        <v>46</v>
      </c>
      <c r="I859" t="s">
        <v>129</v>
      </c>
      <c r="J859" t="s">
        <v>130</v>
      </c>
      <c r="K859" t="s">
        <v>131</v>
      </c>
      <c r="L859" t="s">
        <v>2678</v>
      </c>
      <c r="M859" t="s">
        <v>2679</v>
      </c>
      <c r="N859">
        <v>3.56</v>
      </c>
      <c r="O859">
        <v>0</v>
      </c>
      <c r="P859">
        <v>0</v>
      </c>
      <c r="Q859">
        <v>0</v>
      </c>
      <c r="R859">
        <v>2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7.12</v>
      </c>
      <c r="Y859">
        <v>0</v>
      </c>
      <c r="Z859">
        <v>0</v>
      </c>
    </row>
    <row r="860" spans="1:26" x14ac:dyDescent="0.25">
      <c r="A860">
        <v>1711010</v>
      </c>
      <c r="B860">
        <v>1</v>
      </c>
      <c r="C860" t="s">
        <v>77</v>
      </c>
      <c r="D860" t="s">
        <v>119</v>
      </c>
      <c r="E860" t="s">
        <v>212</v>
      </c>
      <c r="F860" t="s">
        <v>2680</v>
      </c>
      <c r="G860" t="s">
        <v>176</v>
      </c>
      <c r="H860" t="s">
        <v>47</v>
      </c>
      <c r="I860" t="s">
        <v>129</v>
      </c>
      <c r="J860" t="s">
        <v>130</v>
      </c>
      <c r="K860" t="s">
        <v>131</v>
      </c>
      <c r="L860" t="s">
        <v>2681</v>
      </c>
      <c r="M860" t="s">
        <v>2682</v>
      </c>
      <c r="N860">
        <v>0.86222222199999998</v>
      </c>
      <c r="O860">
        <v>11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9.4844439999999999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1711017</v>
      </c>
      <c r="B861">
        <v>1</v>
      </c>
      <c r="C861" t="s">
        <v>76</v>
      </c>
      <c r="D861" t="s">
        <v>101</v>
      </c>
      <c r="E861" t="s">
        <v>134</v>
      </c>
      <c r="F861" t="s">
        <v>2683</v>
      </c>
      <c r="G861" t="s">
        <v>136</v>
      </c>
      <c r="H861" t="s">
        <v>46</v>
      </c>
      <c r="I861" t="s">
        <v>129</v>
      </c>
      <c r="J861" t="s">
        <v>130</v>
      </c>
      <c r="K861" t="s">
        <v>131</v>
      </c>
      <c r="L861" t="s">
        <v>2684</v>
      </c>
      <c r="M861" t="s">
        <v>2685</v>
      </c>
      <c r="N861">
        <v>2.6455555550000001</v>
      </c>
      <c r="O861">
        <v>0</v>
      </c>
      <c r="P861">
        <v>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2.645556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1711011</v>
      </c>
      <c r="B862">
        <v>1</v>
      </c>
      <c r="C862" t="s">
        <v>77</v>
      </c>
      <c r="D862" t="s">
        <v>123</v>
      </c>
      <c r="E862" t="s">
        <v>139</v>
      </c>
      <c r="F862" t="s">
        <v>2686</v>
      </c>
      <c r="G862" t="s">
        <v>141</v>
      </c>
      <c r="H862" t="s">
        <v>46</v>
      </c>
      <c r="I862" t="s">
        <v>129</v>
      </c>
      <c r="J862" t="s">
        <v>130</v>
      </c>
      <c r="K862" t="s">
        <v>131</v>
      </c>
      <c r="L862" t="s">
        <v>2687</v>
      </c>
      <c r="M862" t="s">
        <v>2688</v>
      </c>
      <c r="N862">
        <v>4.7733333330000001</v>
      </c>
      <c r="O862">
        <v>0</v>
      </c>
      <c r="P862">
        <v>8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38.186667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1711014</v>
      </c>
      <c r="B863">
        <v>1</v>
      </c>
      <c r="C863" t="s">
        <v>76</v>
      </c>
      <c r="D863" t="s">
        <v>79</v>
      </c>
      <c r="E863" t="s">
        <v>191</v>
      </c>
      <c r="F863" t="s">
        <v>2689</v>
      </c>
      <c r="G863" t="s">
        <v>141</v>
      </c>
      <c r="H863" t="s">
        <v>46</v>
      </c>
      <c r="I863" t="s">
        <v>129</v>
      </c>
      <c r="J863" t="s">
        <v>130</v>
      </c>
      <c r="K863" t="s">
        <v>131</v>
      </c>
      <c r="L863" t="s">
        <v>2690</v>
      </c>
      <c r="M863" t="s">
        <v>2691</v>
      </c>
      <c r="N863">
        <v>1.574166666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1.5741670000000001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1711018</v>
      </c>
      <c r="B864">
        <v>1</v>
      </c>
      <c r="C864" t="s">
        <v>77</v>
      </c>
      <c r="D864" t="s">
        <v>108</v>
      </c>
      <c r="E864" t="s">
        <v>134</v>
      </c>
      <c r="F864" t="s">
        <v>2692</v>
      </c>
      <c r="G864" t="s">
        <v>136</v>
      </c>
      <c r="H864" t="s">
        <v>46</v>
      </c>
      <c r="I864" t="s">
        <v>129</v>
      </c>
      <c r="J864" t="s">
        <v>130</v>
      </c>
      <c r="K864" t="s">
        <v>131</v>
      </c>
      <c r="L864" t="s">
        <v>2693</v>
      </c>
      <c r="M864" t="s">
        <v>2694</v>
      </c>
      <c r="N864">
        <v>0.91888888800000001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0.91888899999999996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1711021</v>
      </c>
      <c r="B865">
        <v>1</v>
      </c>
      <c r="C865" t="s">
        <v>76</v>
      </c>
      <c r="D865" t="s">
        <v>80</v>
      </c>
      <c r="E865" t="s">
        <v>134</v>
      </c>
      <c r="F865" t="s">
        <v>2695</v>
      </c>
      <c r="G865" t="s">
        <v>155</v>
      </c>
      <c r="H865" t="s">
        <v>46</v>
      </c>
      <c r="I865" t="s">
        <v>129</v>
      </c>
      <c r="J865" t="s">
        <v>130</v>
      </c>
      <c r="K865" t="s">
        <v>131</v>
      </c>
      <c r="L865" t="s">
        <v>2696</v>
      </c>
      <c r="M865" t="s">
        <v>2697</v>
      </c>
      <c r="N865">
        <v>1.598055555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1.5980559999999999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1711019</v>
      </c>
      <c r="B866">
        <v>1</v>
      </c>
      <c r="C866" t="s">
        <v>76</v>
      </c>
      <c r="D866" t="s">
        <v>78</v>
      </c>
      <c r="E866" t="s">
        <v>134</v>
      </c>
      <c r="F866" t="s">
        <v>2698</v>
      </c>
      <c r="G866" t="s">
        <v>462</v>
      </c>
      <c r="H866" t="s">
        <v>46</v>
      </c>
      <c r="I866" t="s">
        <v>129</v>
      </c>
      <c r="J866" t="s">
        <v>17</v>
      </c>
      <c r="K866" t="s">
        <v>131</v>
      </c>
      <c r="L866" t="s">
        <v>2699</v>
      </c>
      <c r="M866" t="s">
        <v>2700</v>
      </c>
      <c r="N866">
        <v>0.46611111100000002</v>
      </c>
      <c r="O866">
        <v>0</v>
      </c>
      <c r="P866">
        <v>3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1.398333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1711024</v>
      </c>
      <c r="B867">
        <v>1</v>
      </c>
      <c r="C867" t="s">
        <v>76</v>
      </c>
      <c r="D867" t="s">
        <v>90</v>
      </c>
      <c r="E867" t="s">
        <v>139</v>
      </c>
      <c r="F867" t="s">
        <v>2701</v>
      </c>
      <c r="G867" t="s">
        <v>141</v>
      </c>
      <c r="H867" t="s">
        <v>46</v>
      </c>
      <c r="I867" t="s">
        <v>129</v>
      </c>
      <c r="J867" t="s">
        <v>130</v>
      </c>
      <c r="K867" t="s">
        <v>131</v>
      </c>
      <c r="L867" t="s">
        <v>2702</v>
      </c>
      <c r="M867" t="s">
        <v>2703</v>
      </c>
      <c r="N867">
        <v>2.099444444</v>
      </c>
      <c r="O867">
        <v>0</v>
      </c>
      <c r="P867">
        <v>195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409.39166699999998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1711026</v>
      </c>
      <c r="B868">
        <v>1</v>
      </c>
      <c r="C868" t="s">
        <v>76</v>
      </c>
      <c r="D868" t="s">
        <v>104</v>
      </c>
      <c r="E868" t="s">
        <v>139</v>
      </c>
      <c r="F868" t="s">
        <v>2704</v>
      </c>
      <c r="G868" t="s">
        <v>141</v>
      </c>
      <c r="H868" t="s">
        <v>46</v>
      </c>
      <c r="I868" t="s">
        <v>129</v>
      </c>
      <c r="J868" t="s">
        <v>130</v>
      </c>
      <c r="K868" t="s">
        <v>131</v>
      </c>
      <c r="L868" t="s">
        <v>2705</v>
      </c>
      <c r="M868" t="s">
        <v>2706</v>
      </c>
      <c r="N868">
        <v>2.8369444439999998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19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53.901944</v>
      </c>
    </row>
    <row r="869" spans="1:26" x14ac:dyDescent="0.25">
      <c r="A869">
        <v>1711027</v>
      </c>
      <c r="B869">
        <v>1</v>
      </c>
      <c r="C869" t="s">
        <v>77</v>
      </c>
      <c r="D869" t="s">
        <v>120</v>
      </c>
      <c r="E869" t="s">
        <v>126</v>
      </c>
      <c r="F869" t="s">
        <v>2707</v>
      </c>
      <c r="G869" t="s">
        <v>145</v>
      </c>
      <c r="H869" t="s">
        <v>47</v>
      </c>
      <c r="I869" t="s">
        <v>129</v>
      </c>
      <c r="J869" t="s">
        <v>130</v>
      </c>
      <c r="K869" t="s">
        <v>131</v>
      </c>
      <c r="L869" t="s">
        <v>2708</v>
      </c>
      <c r="M869" t="s">
        <v>2709</v>
      </c>
      <c r="N869">
        <v>1.5319444440000001</v>
      </c>
      <c r="O869">
        <v>3</v>
      </c>
      <c r="P869">
        <v>0</v>
      </c>
      <c r="Q869">
        <v>8</v>
      </c>
      <c r="R869">
        <v>40</v>
      </c>
      <c r="S869">
        <v>0</v>
      </c>
      <c r="T869">
        <v>0</v>
      </c>
      <c r="U869">
        <v>4.5958329999999998</v>
      </c>
      <c r="V869">
        <v>0</v>
      </c>
      <c r="W869">
        <v>12.255556</v>
      </c>
      <c r="X869">
        <v>61.277777999999998</v>
      </c>
      <c r="Y869">
        <v>0</v>
      </c>
      <c r="Z869">
        <v>0</v>
      </c>
    </row>
    <row r="870" spans="1:26" x14ac:dyDescent="0.25">
      <c r="A870">
        <v>1711029</v>
      </c>
      <c r="B870">
        <v>1</v>
      </c>
      <c r="C870" t="s">
        <v>76</v>
      </c>
      <c r="D870" t="s">
        <v>103</v>
      </c>
      <c r="E870" t="s">
        <v>191</v>
      </c>
      <c r="F870" t="s">
        <v>2710</v>
      </c>
      <c r="G870" t="s">
        <v>141</v>
      </c>
      <c r="H870" t="s">
        <v>46</v>
      </c>
      <c r="I870" t="s">
        <v>129</v>
      </c>
      <c r="J870" t="s">
        <v>130</v>
      </c>
      <c r="K870" t="s">
        <v>131</v>
      </c>
      <c r="L870" t="s">
        <v>2711</v>
      </c>
      <c r="M870" t="s">
        <v>2712</v>
      </c>
      <c r="N870">
        <v>1.3361111109999999</v>
      </c>
      <c r="O870">
        <v>0</v>
      </c>
      <c r="P870">
        <v>0</v>
      </c>
      <c r="Q870">
        <v>0</v>
      </c>
      <c r="R870">
        <v>90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120.25</v>
      </c>
      <c r="Y870">
        <v>0</v>
      </c>
      <c r="Z870">
        <v>0</v>
      </c>
    </row>
    <row r="871" spans="1:26" x14ac:dyDescent="0.25">
      <c r="A871">
        <v>1711028</v>
      </c>
      <c r="B871">
        <v>1</v>
      </c>
      <c r="C871" t="s">
        <v>77</v>
      </c>
      <c r="D871" t="s">
        <v>123</v>
      </c>
      <c r="E871" t="s">
        <v>134</v>
      </c>
      <c r="F871" t="s">
        <v>2713</v>
      </c>
      <c r="G871" t="s">
        <v>136</v>
      </c>
      <c r="H871" t="s">
        <v>46</v>
      </c>
      <c r="I871" t="s">
        <v>129</v>
      </c>
      <c r="J871" t="s">
        <v>130</v>
      </c>
      <c r="K871" t="s">
        <v>131</v>
      </c>
      <c r="L871" t="s">
        <v>2714</v>
      </c>
      <c r="M871" t="s">
        <v>2715</v>
      </c>
      <c r="N871">
        <v>1.86</v>
      </c>
      <c r="O871">
        <v>0</v>
      </c>
      <c r="P871">
        <v>1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1.86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1711033</v>
      </c>
      <c r="B872">
        <v>1</v>
      </c>
      <c r="C872" t="s">
        <v>76</v>
      </c>
      <c r="D872" t="s">
        <v>78</v>
      </c>
      <c r="E872" t="s">
        <v>134</v>
      </c>
      <c r="F872" t="s">
        <v>2716</v>
      </c>
      <c r="G872" t="s">
        <v>462</v>
      </c>
      <c r="H872" t="s">
        <v>46</v>
      </c>
      <c r="I872" t="s">
        <v>129</v>
      </c>
      <c r="J872" t="s">
        <v>17</v>
      </c>
      <c r="K872" t="s">
        <v>131</v>
      </c>
      <c r="L872" t="s">
        <v>2717</v>
      </c>
      <c r="M872" t="s">
        <v>2718</v>
      </c>
      <c r="N872">
        <v>0.61499999999999999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0.61499999999999999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1711037</v>
      </c>
      <c r="B873">
        <v>1</v>
      </c>
      <c r="C873" t="s">
        <v>76</v>
      </c>
      <c r="D873" t="s">
        <v>78</v>
      </c>
      <c r="E873" t="s">
        <v>134</v>
      </c>
      <c r="F873" t="s">
        <v>2719</v>
      </c>
      <c r="G873" t="s">
        <v>182</v>
      </c>
      <c r="H873" t="s">
        <v>46</v>
      </c>
      <c r="I873" t="s">
        <v>129</v>
      </c>
      <c r="J873" t="s">
        <v>130</v>
      </c>
      <c r="K873" t="s">
        <v>131</v>
      </c>
      <c r="L873" t="s">
        <v>2720</v>
      </c>
      <c r="M873" t="s">
        <v>2721</v>
      </c>
      <c r="N873">
        <v>1.6388888880000001</v>
      </c>
      <c r="O873">
        <v>0</v>
      </c>
      <c r="P873">
        <v>12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19.666667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1711041</v>
      </c>
      <c r="B874">
        <v>1</v>
      </c>
      <c r="C874" t="s">
        <v>77</v>
      </c>
      <c r="D874" t="s">
        <v>124</v>
      </c>
      <c r="E874" t="s">
        <v>139</v>
      </c>
      <c r="F874" t="s">
        <v>2722</v>
      </c>
      <c r="G874" t="s">
        <v>141</v>
      </c>
      <c r="H874" t="s">
        <v>46</v>
      </c>
      <c r="I874" t="s">
        <v>129</v>
      </c>
      <c r="J874" t="s">
        <v>130</v>
      </c>
      <c r="K874" t="s">
        <v>131</v>
      </c>
      <c r="L874" t="s">
        <v>2723</v>
      </c>
      <c r="M874" t="s">
        <v>2724</v>
      </c>
      <c r="N874">
        <v>2.7275</v>
      </c>
      <c r="O874">
        <v>0</v>
      </c>
      <c r="P874">
        <v>52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141.83000000000001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1711047</v>
      </c>
      <c r="B875">
        <v>1</v>
      </c>
      <c r="C875" t="s">
        <v>77</v>
      </c>
      <c r="D875" t="s">
        <v>115</v>
      </c>
      <c r="E875" t="s">
        <v>139</v>
      </c>
      <c r="F875" t="s">
        <v>2725</v>
      </c>
      <c r="G875" t="s">
        <v>186</v>
      </c>
      <c r="H875" t="s">
        <v>46</v>
      </c>
      <c r="I875" t="s">
        <v>129</v>
      </c>
      <c r="J875" t="s">
        <v>130</v>
      </c>
      <c r="K875" t="s">
        <v>131</v>
      </c>
      <c r="L875" t="s">
        <v>2726</v>
      </c>
      <c r="M875" t="s">
        <v>2727</v>
      </c>
      <c r="N875">
        <v>3.378055555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17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57.426943999999999</v>
      </c>
    </row>
    <row r="876" spans="1:26" x14ac:dyDescent="0.25">
      <c r="A876">
        <v>1711048</v>
      </c>
      <c r="B876">
        <v>1</v>
      </c>
      <c r="C876" t="s">
        <v>77</v>
      </c>
      <c r="D876" t="s">
        <v>124</v>
      </c>
      <c r="E876" t="s">
        <v>134</v>
      </c>
      <c r="F876" t="s">
        <v>2728</v>
      </c>
      <c r="G876" t="s">
        <v>209</v>
      </c>
      <c r="H876" t="s">
        <v>46</v>
      </c>
      <c r="I876" t="s">
        <v>129</v>
      </c>
      <c r="J876" t="s">
        <v>130</v>
      </c>
      <c r="K876" t="s">
        <v>131</v>
      </c>
      <c r="L876" t="s">
        <v>2729</v>
      </c>
      <c r="M876" t="s">
        <v>2730</v>
      </c>
      <c r="N876">
        <v>2.8533333330000001</v>
      </c>
      <c r="O876">
        <v>0</v>
      </c>
      <c r="P876">
        <v>5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14.266667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1711046</v>
      </c>
      <c r="B877">
        <v>1</v>
      </c>
      <c r="C877" t="s">
        <v>76</v>
      </c>
      <c r="D877" t="s">
        <v>80</v>
      </c>
      <c r="E877" t="s">
        <v>134</v>
      </c>
      <c r="F877" t="s">
        <v>2731</v>
      </c>
      <c r="G877" t="s">
        <v>462</v>
      </c>
      <c r="H877" t="s">
        <v>46</v>
      </c>
      <c r="I877" t="s">
        <v>129</v>
      </c>
      <c r="J877" t="s">
        <v>17</v>
      </c>
      <c r="K877" t="s">
        <v>131</v>
      </c>
      <c r="L877" t="s">
        <v>2732</v>
      </c>
      <c r="M877" t="s">
        <v>2733</v>
      </c>
      <c r="N877">
        <v>0.65277777699999995</v>
      </c>
      <c r="O877">
        <v>0</v>
      </c>
      <c r="P877">
        <v>2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1.3055559999999999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1711049</v>
      </c>
      <c r="B878">
        <v>1</v>
      </c>
      <c r="C878" t="s">
        <v>77</v>
      </c>
      <c r="D878" t="s">
        <v>108</v>
      </c>
      <c r="E878" t="s">
        <v>134</v>
      </c>
      <c r="F878" t="s">
        <v>2734</v>
      </c>
      <c r="G878" t="s">
        <v>136</v>
      </c>
      <c r="H878" t="s">
        <v>46</v>
      </c>
      <c r="I878" t="s">
        <v>129</v>
      </c>
      <c r="J878" t="s">
        <v>130</v>
      </c>
      <c r="K878" t="s">
        <v>131</v>
      </c>
      <c r="L878" t="s">
        <v>2735</v>
      </c>
      <c r="M878" t="s">
        <v>2736</v>
      </c>
      <c r="N878">
        <v>0.93222222200000004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0.932222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1711050</v>
      </c>
      <c r="B879">
        <v>1</v>
      </c>
      <c r="C879" t="s">
        <v>76</v>
      </c>
      <c r="D879" t="s">
        <v>78</v>
      </c>
      <c r="E879" t="s">
        <v>134</v>
      </c>
      <c r="F879" t="s">
        <v>2737</v>
      </c>
      <c r="G879" t="s">
        <v>462</v>
      </c>
      <c r="H879" t="s">
        <v>46</v>
      </c>
      <c r="I879" t="s">
        <v>129</v>
      </c>
      <c r="J879" t="s">
        <v>17</v>
      </c>
      <c r="K879" t="s">
        <v>131</v>
      </c>
      <c r="L879" t="s">
        <v>2738</v>
      </c>
      <c r="M879" t="s">
        <v>2739</v>
      </c>
      <c r="N879">
        <v>0.54249999999999998</v>
      </c>
      <c r="O879">
        <v>0</v>
      </c>
      <c r="P879">
        <v>2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1.085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1711053</v>
      </c>
      <c r="B880">
        <v>1</v>
      </c>
      <c r="C880" t="s">
        <v>76</v>
      </c>
      <c r="D880" t="s">
        <v>78</v>
      </c>
      <c r="E880" t="s">
        <v>134</v>
      </c>
      <c r="F880" t="s">
        <v>2740</v>
      </c>
      <c r="G880" t="s">
        <v>462</v>
      </c>
      <c r="H880" t="s">
        <v>46</v>
      </c>
      <c r="I880" t="s">
        <v>129</v>
      </c>
      <c r="J880" t="s">
        <v>130</v>
      </c>
      <c r="K880" t="s">
        <v>131</v>
      </c>
      <c r="L880" t="s">
        <v>2741</v>
      </c>
      <c r="M880" t="s">
        <v>2742</v>
      </c>
      <c r="N880">
        <v>2.0319444440000001</v>
      </c>
      <c r="O880">
        <v>0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2.0319440000000002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1711051</v>
      </c>
      <c r="B881">
        <v>1</v>
      </c>
      <c r="C881" t="s">
        <v>77</v>
      </c>
      <c r="D881" t="s">
        <v>115</v>
      </c>
      <c r="E881" t="s">
        <v>212</v>
      </c>
      <c r="F881" t="s">
        <v>2743</v>
      </c>
      <c r="G881" t="s">
        <v>176</v>
      </c>
      <c r="H881" t="s">
        <v>47</v>
      </c>
      <c r="I881" t="s">
        <v>151</v>
      </c>
      <c r="J881" t="s">
        <v>130</v>
      </c>
      <c r="K881" t="s">
        <v>131</v>
      </c>
      <c r="L881" t="s">
        <v>2744</v>
      </c>
      <c r="M881" t="s">
        <v>2745</v>
      </c>
      <c r="N881">
        <v>3.0555550000000002E-3</v>
      </c>
      <c r="O881">
        <v>10</v>
      </c>
      <c r="P881">
        <v>5</v>
      </c>
      <c r="Q881">
        <v>0</v>
      </c>
      <c r="R881">
        <v>0</v>
      </c>
      <c r="S881">
        <v>73</v>
      </c>
      <c r="T881">
        <v>1185</v>
      </c>
      <c r="U881">
        <v>3.0556E-2</v>
      </c>
      <c r="V881">
        <v>1.5278E-2</v>
      </c>
      <c r="W881">
        <v>0</v>
      </c>
      <c r="X881">
        <v>0</v>
      </c>
      <c r="Y881">
        <v>0.223056</v>
      </c>
      <c r="Z881">
        <v>3.6208330000000002</v>
      </c>
    </row>
    <row r="882" spans="1:26" x14ac:dyDescent="0.25">
      <c r="A882">
        <v>1711052</v>
      </c>
      <c r="B882">
        <v>1</v>
      </c>
      <c r="C882" t="s">
        <v>77</v>
      </c>
      <c r="D882" t="s">
        <v>119</v>
      </c>
      <c r="E882" t="s">
        <v>126</v>
      </c>
      <c r="F882" t="s">
        <v>2746</v>
      </c>
      <c r="G882" t="s">
        <v>176</v>
      </c>
      <c r="H882" t="s">
        <v>47</v>
      </c>
      <c r="I882" t="s">
        <v>129</v>
      </c>
      <c r="J882" t="s">
        <v>130</v>
      </c>
      <c r="K882" t="s">
        <v>131</v>
      </c>
      <c r="L882" t="s">
        <v>2747</v>
      </c>
      <c r="M882" t="s">
        <v>2748</v>
      </c>
      <c r="N882">
        <v>0.36694444399999998</v>
      </c>
      <c r="O882">
        <v>34</v>
      </c>
      <c r="P882">
        <v>10490</v>
      </c>
      <c r="Q882">
        <v>0</v>
      </c>
      <c r="R882">
        <v>0</v>
      </c>
      <c r="S882">
        <v>0</v>
      </c>
      <c r="T882">
        <v>0</v>
      </c>
      <c r="U882">
        <v>12.476111</v>
      </c>
      <c r="V882">
        <v>3849.247218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1711058</v>
      </c>
      <c r="B883">
        <v>1</v>
      </c>
      <c r="C883" t="s">
        <v>76</v>
      </c>
      <c r="D883" t="s">
        <v>88</v>
      </c>
      <c r="E883" t="s">
        <v>191</v>
      </c>
      <c r="F883" t="s">
        <v>2749</v>
      </c>
      <c r="G883" t="s">
        <v>907</v>
      </c>
      <c r="H883" t="s">
        <v>46</v>
      </c>
      <c r="I883" t="s">
        <v>129</v>
      </c>
      <c r="J883" t="s">
        <v>130</v>
      </c>
      <c r="K883" t="s">
        <v>131</v>
      </c>
      <c r="L883" t="s">
        <v>2750</v>
      </c>
      <c r="M883" t="s">
        <v>2751</v>
      </c>
      <c r="N883">
        <v>0.85083333299999997</v>
      </c>
      <c r="O883">
        <v>0</v>
      </c>
      <c r="P883">
        <v>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1.701667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1711054</v>
      </c>
      <c r="B884">
        <v>1</v>
      </c>
      <c r="C884" t="s">
        <v>76</v>
      </c>
      <c r="D884" t="s">
        <v>89</v>
      </c>
      <c r="E884" t="s">
        <v>139</v>
      </c>
      <c r="F884" t="s">
        <v>2752</v>
      </c>
      <c r="G884" t="s">
        <v>141</v>
      </c>
      <c r="H884" t="s">
        <v>46</v>
      </c>
      <c r="I884" t="s">
        <v>129</v>
      </c>
      <c r="J884" t="s">
        <v>130</v>
      </c>
      <c r="K884" t="s">
        <v>131</v>
      </c>
      <c r="L884" t="s">
        <v>2753</v>
      </c>
      <c r="M884" t="s">
        <v>2754</v>
      </c>
      <c r="N884">
        <v>1.538888888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30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46.166666999999997</v>
      </c>
    </row>
    <row r="885" spans="1:26" x14ac:dyDescent="0.25">
      <c r="A885">
        <v>1711062</v>
      </c>
      <c r="B885">
        <v>1</v>
      </c>
      <c r="C885" t="s">
        <v>77</v>
      </c>
      <c r="D885" t="s">
        <v>117</v>
      </c>
      <c r="E885" t="s">
        <v>126</v>
      </c>
      <c r="F885" t="s">
        <v>2755</v>
      </c>
      <c r="G885" t="s">
        <v>431</v>
      </c>
      <c r="H885" t="s">
        <v>47</v>
      </c>
      <c r="I885" t="s">
        <v>129</v>
      </c>
      <c r="J885" t="s">
        <v>130</v>
      </c>
      <c r="K885" t="s">
        <v>131</v>
      </c>
      <c r="L885" t="s">
        <v>2756</v>
      </c>
      <c r="M885" t="s">
        <v>2757</v>
      </c>
      <c r="N885">
        <v>1.157777777</v>
      </c>
      <c r="O885">
        <v>0</v>
      </c>
      <c r="P885">
        <v>0</v>
      </c>
      <c r="Q885">
        <v>0</v>
      </c>
      <c r="R885">
        <v>0</v>
      </c>
      <c r="S885">
        <v>1</v>
      </c>
      <c r="T885">
        <v>39</v>
      </c>
      <c r="U885">
        <v>0</v>
      </c>
      <c r="V885">
        <v>0</v>
      </c>
      <c r="W885">
        <v>0</v>
      </c>
      <c r="X885">
        <v>0</v>
      </c>
      <c r="Y885">
        <v>1.157778</v>
      </c>
      <c r="Z885">
        <v>45.153333000000003</v>
      </c>
    </row>
    <row r="886" spans="1:26" x14ac:dyDescent="0.25">
      <c r="A886">
        <v>1711056</v>
      </c>
      <c r="B886">
        <v>1</v>
      </c>
      <c r="C886" t="s">
        <v>76</v>
      </c>
      <c r="D886" t="s">
        <v>86</v>
      </c>
      <c r="E886" t="s">
        <v>148</v>
      </c>
      <c r="F886" t="s">
        <v>2758</v>
      </c>
      <c r="G886" t="s">
        <v>176</v>
      </c>
      <c r="H886" t="s">
        <v>47</v>
      </c>
      <c r="I886" t="s">
        <v>129</v>
      </c>
      <c r="J886" t="s">
        <v>130</v>
      </c>
      <c r="K886" t="s">
        <v>131</v>
      </c>
      <c r="L886" t="s">
        <v>2759</v>
      </c>
      <c r="M886" t="s">
        <v>2760</v>
      </c>
      <c r="N886">
        <v>0.89194444399999995</v>
      </c>
      <c r="O886">
        <v>31</v>
      </c>
      <c r="P886">
        <v>11327</v>
      </c>
      <c r="Q886">
        <v>0</v>
      </c>
      <c r="R886">
        <v>0</v>
      </c>
      <c r="S886">
        <v>0</v>
      </c>
      <c r="T886">
        <v>0</v>
      </c>
      <c r="U886">
        <v>27.650278</v>
      </c>
      <c r="V886">
        <v>10103.054717000001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1711057</v>
      </c>
      <c r="B887">
        <v>1</v>
      </c>
      <c r="C887" t="s">
        <v>76</v>
      </c>
      <c r="D887" t="s">
        <v>80</v>
      </c>
      <c r="E887" t="s">
        <v>134</v>
      </c>
      <c r="F887" t="s">
        <v>2761</v>
      </c>
      <c r="G887" t="s">
        <v>462</v>
      </c>
      <c r="H887" t="s">
        <v>46</v>
      </c>
      <c r="I887" t="s">
        <v>129</v>
      </c>
      <c r="J887" t="s">
        <v>17</v>
      </c>
      <c r="K887" t="s">
        <v>131</v>
      </c>
      <c r="L887" t="s">
        <v>2762</v>
      </c>
      <c r="M887" t="s">
        <v>2763</v>
      </c>
      <c r="N887">
        <v>0.18111111099999999</v>
      </c>
      <c r="O887">
        <v>0</v>
      </c>
      <c r="P887">
        <v>5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0.90555600000000003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1711060</v>
      </c>
      <c r="B888">
        <v>1</v>
      </c>
      <c r="C888" t="s">
        <v>76</v>
      </c>
      <c r="D888" t="s">
        <v>93</v>
      </c>
      <c r="E888" t="s">
        <v>134</v>
      </c>
      <c r="F888" t="s">
        <v>2764</v>
      </c>
      <c r="G888" t="s">
        <v>209</v>
      </c>
      <c r="H888" t="s">
        <v>46</v>
      </c>
      <c r="I888" t="s">
        <v>129</v>
      </c>
      <c r="J888" t="s">
        <v>130</v>
      </c>
      <c r="K888" t="s">
        <v>131</v>
      </c>
      <c r="L888" t="s">
        <v>2765</v>
      </c>
      <c r="M888" t="s">
        <v>2766</v>
      </c>
      <c r="N888">
        <v>1.2236111110000001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1.223611</v>
      </c>
    </row>
    <row r="889" spans="1:26" x14ac:dyDescent="0.25">
      <c r="A889">
        <v>1711059</v>
      </c>
      <c r="B889">
        <v>1</v>
      </c>
      <c r="C889" t="s">
        <v>76</v>
      </c>
      <c r="D889" t="s">
        <v>80</v>
      </c>
      <c r="E889" t="s">
        <v>134</v>
      </c>
      <c r="F889" t="s">
        <v>2767</v>
      </c>
      <c r="G889" t="s">
        <v>462</v>
      </c>
      <c r="H889" t="s">
        <v>46</v>
      </c>
      <c r="I889" t="s">
        <v>129</v>
      </c>
      <c r="J889" t="s">
        <v>17</v>
      </c>
      <c r="K889" t="s">
        <v>131</v>
      </c>
      <c r="L889" t="s">
        <v>2768</v>
      </c>
      <c r="M889" t="s">
        <v>2769</v>
      </c>
      <c r="N889">
        <v>0.275277777</v>
      </c>
      <c r="O889">
        <v>0</v>
      </c>
      <c r="P889">
        <v>6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1.651667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1711061</v>
      </c>
      <c r="B890">
        <v>1</v>
      </c>
      <c r="C890" t="s">
        <v>76</v>
      </c>
      <c r="D890" t="s">
        <v>80</v>
      </c>
      <c r="E890" t="s">
        <v>134</v>
      </c>
      <c r="F890" t="s">
        <v>2770</v>
      </c>
      <c r="G890" t="s">
        <v>462</v>
      </c>
      <c r="H890" t="s">
        <v>46</v>
      </c>
      <c r="I890" t="s">
        <v>129</v>
      </c>
      <c r="J890" t="s">
        <v>17</v>
      </c>
      <c r="K890" t="s">
        <v>131</v>
      </c>
      <c r="L890" t="s">
        <v>2771</v>
      </c>
      <c r="M890" t="s">
        <v>2772</v>
      </c>
      <c r="N890">
        <v>0.74166666599999997</v>
      </c>
      <c r="O890">
        <v>0</v>
      </c>
      <c r="P890">
        <v>11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8.1583330000000007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1711063</v>
      </c>
      <c r="B891">
        <v>1</v>
      </c>
      <c r="C891" t="s">
        <v>76</v>
      </c>
      <c r="D891" t="s">
        <v>80</v>
      </c>
      <c r="E891" t="s">
        <v>134</v>
      </c>
      <c r="F891" t="s">
        <v>2773</v>
      </c>
      <c r="G891" t="s">
        <v>462</v>
      </c>
      <c r="H891" t="s">
        <v>46</v>
      </c>
      <c r="I891" t="s">
        <v>129</v>
      </c>
      <c r="J891" t="s">
        <v>17</v>
      </c>
      <c r="K891" t="s">
        <v>131</v>
      </c>
      <c r="L891" t="s">
        <v>2774</v>
      </c>
      <c r="M891" t="s">
        <v>2775</v>
      </c>
      <c r="N891">
        <v>0.646666666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1.2933330000000001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1711064</v>
      </c>
      <c r="B892">
        <v>1</v>
      </c>
      <c r="C892" t="s">
        <v>76</v>
      </c>
      <c r="D892" t="s">
        <v>78</v>
      </c>
      <c r="E892" t="s">
        <v>134</v>
      </c>
      <c r="F892" t="s">
        <v>2776</v>
      </c>
      <c r="G892" t="s">
        <v>462</v>
      </c>
      <c r="H892" t="s">
        <v>46</v>
      </c>
      <c r="I892" t="s">
        <v>129</v>
      </c>
      <c r="J892" t="s">
        <v>17</v>
      </c>
      <c r="K892" t="s">
        <v>131</v>
      </c>
      <c r="L892" t="s">
        <v>2777</v>
      </c>
      <c r="M892" t="s">
        <v>2778</v>
      </c>
      <c r="N892">
        <v>0.32638888799999999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0.32638899999999998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1711070</v>
      </c>
      <c r="B893">
        <v>1</v>
      </c>
      <c r="C893" t="s">
        <v>76</v>
      </c>
      <c r="D893" t="s">
        <v>104</v>
      </c>
      <c r="E893" t="s">
        <v>164</v>
      </c>
      <c r="F893" t="s">
        <v>1711</v>
      </c>
      <c r="G893" t="s">
        <v>256</v>
      </c>
      <c r="H893" t="s">
        <v>46</v>
      </c>
      <c r="I893" t="s">
        <v>129</v>
      </c>
      <c r="J893" t="s">
        <v>130</v>
      </c>
      <c r="K893" t="s">
        <v>131</v>
      </c>
      <c r="L893" t="s">
        <v>2779</v>
      </c>
      <c r="M893" t="s">
        <v>2780</v>
      </c>
      <c r="N893">
        <v>1.7322222220000001</v>
      </c>
      <c r="O893">
        <v>0</v>
      </c>
      <c r="P893">
        <v>0</v>
      </c>
      <c r="Q893">
        <v>1</v>
      </c>
      <c r="R893">
        <v>41</v>
      </c>
      <c r="S893">
        <v>0</v>
      </c>
      <c r="T893">
        <v>0</v>
      </c>
      <c r="U893">
        <v>0</v>
      </c>
      <c r="V893">
        <v>0</v>
      </c>
      <c r="W893">
        <v>1.7322219999999999</v>
      </c>
      <c r="X893">
        <v>71.021111000000005</v>
      </c>
      <c r="Y893">
        <v>0</v>
      </c>
      <c r="Z893">
        <v>0</v>
      </c>
    </row>
    <row r="894" spans="1:26" x14ac:dyDescent="0.25">
      <c r="A894">
        <v>1711068</v>
      </c>
      <c r="B894">
        <v>1</v>
      </c>
      <c r="C894" t="s">
        <v>76</v>
      </c>
      <c r="D894" t="s">
        <v>95</v>
      </c>
      <c r="E894" t="s">
        <v>134</v>
      </c>
      <c r="F894" t="s">
        <v>2781</v>
      </c>
      <c r="G894" t="s">
        <v>462</v>
      </c>
      <c r="H894" t="s">
        <v>46</v>
      </c>
      <c r="I894" t="s">
        <v>129</v>
      </c>
      <c r="J894" t="s">
        <v>17</v>
      </c>
      <c r="K894" t="s">
        <v>131</v>
      </c>
      <c r="L894" t="s">
        <v>2782</v>
      </c>
      <c r="M894" t="s">
        <v>2783</v>
      </c>
      <c r="N894">
        <v>0.30055555499999997</v>
      </c>
      <c r="O894">
        <v>0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0.30055599999999999</v>
      </c>
      <c r="Y894">
        <v>0</v>
      </c>
      <c r="Z894">
        <v>0</v>
      </c>
    </row>
    <row r="895" spans="1:26" x14ac:dyDescent="0.25">
      <c r="A895">
        <v>1711067</v>
      </c>
      <c r="B895">
        <v>1</v>
      </c>
      <c r="C895" t="s">
        <v>76</v>
      </c>
      <c r="D895" t="s">
        <v>80</v>
      </c>
      <c r="E895" t="s">
        <v>134</v>
      </c>
      <c r="F895" t="s">
        <v>2784</v>
      </c>
      <c r="G895" t="s">
        <v>462</v>
      </c>
      <c r="H895" t="s">
        <v>46</v>
      </c>
      <c r="I895" t="s">
        <v>129</v>
      </c>
      <c r="J895" t="s">
        <v>17</v>
      </c>
      <c r="K895" t="s">
        <v>131</v>
      </c>
      <c r="L895" t="s">
        <v>2785</v>
      </c>
      <c r="M895" t="s">
        <v>2786</v>
      </c>
      <c r="N895">
        <v>0.23277777699999999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0.23277800000000001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1711069</v>
      </c>
      <c r="B896">
        <v>1</v>
      </c>
      <c r="C896" t="s">
        <v>76</v>
      </c>
      <c r="D896" t="s">
        <v>80</v>
      </c>
      <c r="E896" t="s">
        <v>134</v>
      </c>
      <c r="F896" t="s">
        <v>2787</v>
      </c>
      <c r="G896" t="s">
        <v>462</v>
      </c>
      <c r="H896" t="s">
        <v>46</v>
      </c>
      <c r="I896" t="s">
        <v>129</v>
      </c>
      <c r="J896" t="s">
        <v>17</v>
      </c>
      <c r="K896" t="s">
        <v>131</v>
      </c>
      <c r="L896" t="s">
        <v>2788</v>
      </c>
      <c r="M896" t="s">
        <v>2789</v>
      </c>
      <c r="N896">
        <v>0.29111111099999998</v>
      </c>
      <c r="O896">
        <v>0</v>
      </c>
      <c r="P896">
        <v>31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9.0244440000000008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1711071</v>
      </c>
      <c r="B897">
        <v>1</v>
      </c>
      <c r="C897" t="s">
        <v>76</v>
      </c>
      <c r="D897" t="s">
        <v>80</v>
      </c>
      <c r="E897" t="s">
        <v>134</v>
      </c>
      <c r="F897" t="s">
        <v>2790</v>
      </c>
      <c r="G897" t="s">
        <v>462</v>
      </c>
      <c r="H897" t="s">
        <v>46</v>
      </c>
      <c r="I897" t="s">
        <v>129</v>
      </c>
      <c r="J897" t="s">
        <v>17</v>
      </c>
      <c r="K897" t="s">
        <v>131</v>
      </c>
      <c r="L897" t="s">
        <v>2791</v>
      </c>
      <c r="M897" t="s">
        <v>2792</v>
      </c>
      <c r="N897">
        <v>0.21777777700000001</v>
      </c>
      <c r="O897">
        <v>0</v>
      </c>
      <c r="P897">
        <v>30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6.5333329999999998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1711084</v>
      </c>
      <c r="B898">
        <v>1</v>
      </c>
      <c r="C898" t="s">
        <v>76</v>
      </c>
      <c r="D898" t="s">
        <v>90</v>
      </c>
      <c r="E898" t="s">
        <v>126</v>
      </c>
      <c r="F898" t="s">
        <v>2793</v>
      </c>
      <c r="G898" t="s">
        <v>176</v>
      </c>
      <c r="H898" t="s">
        <v>47</v>
      </c>
      <c r="I898" t="s">
        <v>129</v>
      </c>
      <c r="J898" t="s">
        <v>130</v>
      </c>
      <c r="K898" t="s">
        <v>131</v>
      </c>
      <c r="L898" t="s">
        <v>2794</v>
      </c>
      <c r="M898" t="s">
        <v>2795</v>
      </c>
      <c r="N898">
        <v>0.95444444399999995</v>
      </c>
      <c r="O898">
        <v>0</v>
      </c>
      <c r="P898">
        <v>158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150.802222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1711072</v>
      </c>
      <c r="B899">
        <v>1</v>
      </c>
      <c r="C899" t="s">
        <v>76</v>
      </c>
      <c r="D899" t="s">
        <v>95</v>
      </c>
      <c r="E899" t="s">
        <v>134</v>
      </c>
      <c r="F899" t="s">
        <v>2796</v>
      </c>
      <c r="G899" t="s">
        <v>462</v>
      </c>
      <c r="H899" t="s">
        <v>46</v>
      </c>
      <c r="I899" t="s">
        <v>129</v>
      </c>
      <c r="J899" t="s">
        <v>17</v>
      </c>
      <c r="K899" t="s">
        <v>131</v>
      </c>
      <c r="L899" t="s">
        <v>2797</v>
      </c>
      <c r="M899" t="s">
        <v>2798</v>
      </c>
      <c r="N899">
        <v>0.39805555500000001</v>
      </c>
      <c r="O899">
        <v>0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0.39805600000000002</v>
      </c>
      <c r="Y899">
        <v>0</v>
      </c>
      <c r="Z899">
        <v>0</v>
      </c>
    </row>
    <row r="900" spans="1:26" x14ac:dyDescent="0.25">
      <c r="A900">
        <v>1711076</v>
      </c>
      <c r="B900">
        <v>1</v>
      </c>
      <c r="C900" t="s">
        <v>76</v>
      </c>
      <c r="D900" t="s">
        <v>79</v>
      </c>
      <c r="E900" t="s">
        <v>139</v>
      </c>
      <c r="F900" t="s">
        <v>2799</v>
      </c>
      <c r="G900" t="s">
        <v>1596</v>
      </c>
      <c r="H900" t="s">
        <v>46</v>
      </c>
      <c r="I900" t="s">
        <v>129</v>
      </c>
      <c r="J900" t="s">
        <v>130</v>
      </c>
      <c r="K900" t="s">
        <v>131</v>
      </c>
      <c r="L900" t="s">
        <v>2800</v>
      </c>
      <c r="M900" t="s">
        <v>2801</v>
      </c>
      <c r="N900">
        <v>1.9636111110000001</v>
      </c>
      <c r="O900">
        <v>0</v>
      </c>
      <c r="P900">
        <v>191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375.04972199999997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1711075</v>
      </c>
      <c r="B901">
        <v>1</v>
      </c>
      <c r="C901" t="s">
        <v>76</v>
      </c>
      <c r="D901" t="s">
        <v>90</v>
      </c>
      <c r="E901" t="s">
        <v>139</v>
      </c>
      <c r="F901" t="s">
        <v>584</v>
      </c>
      <c r="G901" t="s">
        <v>141</v>
      </c>
      <c r="H901" t="s">
        <v>46</v>
      </c>
      <c r="I901" t="s">
        <v>129</v>
      </c>
      <c r="J901" t="s">
        <v>130</v>
      </c>
      <c r="K901" t="s">
        <v>131</v>
      </c>
      <c r="L901" t="s">
        <v>2802</v>
      </c>
      <c r="M901" t="s">
        <v>2803</v>
      </c>
      <c r="N901">
        <v>1.3986111109999999</v>
      </c>
      <c r="O901">
        <v>0</v>
      </c>
      <c r="P901">
        <v>5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6.9930560000000002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1711078</v>
      </c>
      <c r="B902">
        <v>1</v>
      </c>
      <c r="C902" t="s">
        <v>76</v>
      </c>
      <c r="D902" t="s">
        <v>80</v>
      </c>
      <c r="E902" t="s">
        <v>134</v>
      </c>
      <c r="F902" t="s">
        <v>2804</v>
      </c>
      <c r="G902" t="s">
        <v>462</v>
      </c>
      <c r="H902" t="s">
        <v>46</v>
      </c>
      <c r="I902" t="s">
        <v>129</v>
      </c>
      <c r="J902" t="s">
        <v>17</v>
      </c>
      <c r="K902" t="s">
        <v>131</v>
      </c>
      <c r="L902" t="s">
        <v>2805</v>
      </c>
      <c r="M902" t="s">
        <v>2806</v>
      </c>
      <c r="N902">
        <v>0.112777777</v>
      </c>
      <c r="O902">
        <v>0</v>
      </c>
      <c r="P902">
        <v>35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3.947222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1711083</v>
      </c>
      <c r="B903">
        <v>1</v>
      </c>
      <c r="C903" t="s">
        <v>76</v>
      </c>
      <c r="D903" t="s">
        <v>78</v>
      </c>
      <c r="E903" t="s">
        <v>148</v>
      </c>
      <c r="F903" t="s">
        <v>2807</v>
      </c>
      <c r="G903" t="s">
        <v>2808</v>
      </c>
      <c r="H903" t="s">
        <v>160</v>
      </c>
      <c r="I903" t="s">
        <v>129</v>
      </c>
      <c r="J903" t="s">
        <v>130</v>
      </c>
      <c r="K903" t="s">
        <v>131</v>
      </c>
      <c r="L903" t="s">
        <v>2809</v>
      </c>
      <c r="M903" t="s">
        <v>2810</v>
      </c>
      <c r="N903">
        <v>0.4</v>
      </c>
      <c r="O903">
        <v>245</v>
      </c>
      <c r="P903">
        <v>20168</v>
      </c>
      <c r="Q903">
        <v>0</v>
      </c>
      <c r="R903">
        <v>0</v>
      </c>
      <c r="S903">
        <v>0</v>
      </c>
      <c r="T903">
        <v>0</v>
      </c>
      <c r="U903">
        <v>98</v>
      </c>
      <c r="V903">
        <v>8067.2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1711085</v>
      </c>
      <c r="B904">
        <v>1</v>
      </c>
      <c r="C904" t="s">
        <v>76</v>
      </c>
      <c r="D904" t="s">
        <v>95</v>
      </c>
      <c r="E904" t="s">
        <v>134</v>
      </c>
      <c r="F904" t="s">
        <v>2796</v>
      </c>
      <c r="G904" t="s">
        <v>462</v>
      </c>
      <c r="H904" t="s">
        <v>46</v>
      </c>
      <c r="I904" t="s">
        <v>129</v>
      </c>
      <c r="J904" t="s">
        <v>17</v>
      </c>
      <c r="K904" t="s">
        <v>131</v>
      </c>
      <c r="L904" t="s">
        <v>2811</v>
      </c>
      <c r="M904" t="s">
        <v>2812</v>
      </c>
      <c r="N904">
        <v>0.15666666600000001</v>
      </c>
      <c r="O904">
        <v>0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0.156667</v>
      </c>
      <c r="Y904">
        <v>0</v>
      </c>
      <c r="Z904">
        <v>0</v>
      </c>
    </row>
    <row r="905" spans="1:26" x14ac:dyDescent="0.25">
      <c r="A905">
        <v>1711087</v>
      </c>
      <c r="B905">
        <v>1</v>
      </c>
      <c r="C905" t="s">
        <v>76</v>
      </c>
      <c r="D905" t="s">
        <v>95</v>
      </c>
      <c r="E905" t="s">
        <v>134</v>
      </c>
      <c r="F905" t="s">
        <v>2813</v>
      </c>
      <c r="G905" t="s">
        <v>462</v>
      </c>
      <c r="H905" t="s">
        <v>46</v>
      </c>
      <c r="I905" t="s">
        <v>129</v>
      </c>
      <c r="J905" t="s">
        <v>17</v>
      </c>
      <c r="K905" t="s">
        <v>131</v>
      </c>
      <c r="L905" t="s">
        <v>2814</v>
      </c>
      <c r="M905" t="s">
        <v>2815</v>
      </c>
      <c r="N905">
        <v>8.0277776999999995E-2</v>
      </c>
      <c r="O905">
        <v>0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8.0278000000000002E-2</v>
      </c>
      <c r="Y905">
        <v>0</v>
      </c>
      <c r="Z905">
        <v>0</v>
      </c>
    </row>
    <row r="906" spans="1:26" x14ac:dyDescent="0.25">
      <c r="A906">
        <v>1711089</v>
      </c>
      <c r="B906">
        <v>1</v>
      </c>
      <c r="C906" t="s">
        <v>76</v>
      </c>
      <c r="D906" t="s">
        <v>99</v>
      </c>
      <c r="E906" t="s">
        <v>139</v>
      </c>
      <c r="F906" t="s">
        <v>2816</v>
      </c>
      <c r="G906" t="s">
        <v>141</v>
      </c>
      <c r="H906" t="s">
        <v>46</v>
      </c>
      <c r="I906" t="s">
        <v>129</v>
      </c>
      <c r="J906" t="s">
        <v>130</v>
      </c>
      <c r="K906" t="s">
        <v>131</v>
      </c>
      <c r="L906" t="s">
        <v>2817</v>
      </c>
      <c r="M906" t="s">
        <v>2818</v>
      </c>
      <c r="N906">
        <v>1.051666666</v>
      </c>
      <c r="O906">
        <v>0</v>
      </c>
      <c r="P906">
        <v>16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16.826667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1711092</v>
      </c>
      <c r="B907">
        <v>1</v>
      </c>
      <c r="C907" t="s">
        <v>76</v>
      </c>
      <c r="D907" t="s">
        <v>96</v>
      </c>
      <c r="E907" t="s">
        <v>134</v>
      </c>
      <c r="F907" t="s">
        <v>2819</v>
      </c>
      <c r="G907" t="s">
        <v>209</v>
      </c>
      <c r="H907" t="s">
        <v>46</v>
      </c>
      <c r="I907" t="s">
        <v>129</v>
      </c>
      <c r="J907" t="s">
        <v>130</v>
      </c>
      <c r="K907" t="s">
        <v>131</v>
      </c>
      <c r="L907" t="s">
        <v>2820</v>
      </c>
      <c r="M907" t="s">
        <v>2821</v>
      </c>
      <c r="N907">
        <v>1.9994444440000001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1.999444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1711096</v>
      </c>
      <c r="B908">
        <v>1</v>
      </c>
      <c r="C908" t="s">
        <v>76</v>
      </c>
      <c r="D908" t="s">
        <v>78</v>
      </c>
      <c r="E908" t="s">
        <v>134</v>
      </c>
      <c r="F908" t="s">
        <v>2822</v>
      </c>
      <c r="G908" t="s">
        <v>462</v>
      </c>
      <c r="H908" t="s">
        <v>46</v>
      </c>
      <c r="I908" t="s">
        <v>129</v>
      </c>
      <c r="J908" t="s">
        <v>17</v>
      </c>
      <c r="K908" t="s">
        <v>131</v>
      </c>
      <c r="L908" t="s">
        <v>2823</v>
      </c>
      <c r="M908" t="s">
        <v>2824</v>
      </c>
      <c r="N908">
        <v>0.88111111099999995</v>
      </c>
      <c r="O908">
        <v>0</v>
      </c>
      <c r="P908">
        <v>3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2.6433330000000002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1711097</v>
      </c>
      <c r="B909">
        <v>1</v>
      </c>
      <c r="C909" t="s">
        <v>76</v>
      </c>
      <c r="D909" t="s">
        <v>103</v>
      </c>
      <c r="E909" t="s">
        <v>191</v>
      </c>
      <c r="F909" t="s">
        <v>2710</v>
      </c>
      <c r="G909" t="s">
        <v>141</v>
      </c>
      <c r="H909" t="s">
        <v>46</v>
      </c>
      <c r="I909" t="s">
        <v>129</v>
      </c>
      <c r="J909" t="s">
        <v>130</v>
      </c>
      <c r="K909" t="s">
        <v>131</v>
      </c>
      <c r="L909" t="s">
        <v>2825</v>
      </c>
      <c r="M909" t="s">
        <v>2826</v>
      </c>
      <c r="N909">
        <v>1.1297222220000001</v>
      </c>
      <c r="O909">
        <v>0</v>
      </c>
      <c r="P909">
        <v>0</v>
      </c>
      <c r="Q909">
        <v>0</v>
      </c>
      <c r="R909">
        <v>90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101.675</v>
      </c>
      <c r="Y909">
        <v>0</v>
      </c>
      <c r="Z909">
        <v>0</v>
      </c>
    </row>
    <row r="910" spans="1:26" x14ac:dyDescent="0.25">
      <c r="A910">
        <v>1711100</v>
      </c>
      <c r="B910">
        <v>1</v>
      </c>
      <c r="C910" t="s">
        <v>77</v>
      </c>
      <c r="D910" t="s">
        <v>119</v>
      </c>
      <c r="E910" t="s">
        <v>126</v>
      </c>
      <c r="F910" t="s">
        <v>2827</v>
      </c>
      <c r="G910" t="s">
        <v>176</v>
      </c>
      <c r="H910" t="s">
        <v>47</v>
      </c>
      <c r="I910" t="s">
        <v>129</v>
      </c>
      <c r="J910" t="s">
        <v>130</v>
      </c>
      <c r="K910" t="s">
        <v>131</v>
      </c>
      <c r="L910" t="s">
        <v>2828</v>
      </c>
      <c r="M910" t="s">
        <v>2829</v>
      </c>
      <c r="N910">
        <v>9.1666665999999994E-2</v>
      </c>
      <c r="O910">
        <v>101</v>
      </c>
      <c r="P910">
        <v>19497</v>
      </c>
      <c r="Q910">
        <v>0</v>
      </c>
      <c r="R910">
        <v>0</v>
      </c>
      <c r="S910">
        <v>0</v>
      </c>
      <c r="T910">
        <v>0</v>
      </c>
      <c r="U910">
        <v>9.2583330000000004</v>
      </c>
      <c r="V910">
        <v>1787.2249870000001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1711101</v>
      </c>
      <c r="B911">
        <v>1</v>
      </c>
      <c r="C911" t="s">
        <v>76</v>
      </c>
      <c r="D911" t="s">
        <v>95</v>
      </c>
      <c r="E911" t="s">
        <v>134</v>
      </c>
      <c r="F911" t="s">
        <v>2830</v>
      </c>
      <c r="G911" t="s">
        <v>462</v>
      </c>
      <c r="H911" t="s">
        <v>46</v>
      </c>
      <c r="I911" t="s">
        <v>129</v>
      </c>
      <c r="J911" t="s">
        <v>17</v>
      </c>
      <c r="K911" t="s">
        <v>131</v>
      </c>
      <c r="L911" t="s">
        <v>2831</v>
      </c>
      <c r="M911" t="s">
        <v>2832</v>
      </c>
      <c r="N911">
        <v>9.7777776999999996E-2</v>
      </c>
      <c r="O911">
        <v>0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9.7778000000000004E-2</v>
      </c>
      <c r="Y911">
        <v>0</v>
      </c>
      <c r="Z911">
        <v>0</v>
      </c>
    </row>
    <row r="912" spans="1:26" x14ac:dyDescent="0.25">
      <c r="A912">
        <v>1711102</v>
      </c>
      <c r="B912">
        <v>1</v>
      </c>
      <c r="C912" t="s">
        <v>76</v>
      </c>
      <c r="D912" t="s">
        <v>95</v>
      </c>
      <c r="E912" t="s">
        <v>134</v>
      </c>
      <c r="F912" t="s">
        <v>2833</v>
      </c>
      <c r="G912" t="s">
        <v>462</v>
      </c>
      <c r="H912" t="s">
        <v>46</v>
      </c>
      <c r="I912" t="s">
        <v>129</v>
      </c>
      <c r="J912" t="s">
        <v>17</v>
      </c>
      <c r="K912" t="s">
        <v>131</v>
      </c>
      <c r="L912" t="s">
        <v>2834</v>
      </c>
      <c r="M912" t="s">
        <v>2835</v>
      </c>
      <c r="N912">
        <v>0.15444444399999999</v>
      </c>
      <c r="O912">
        <v>0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0.154444</v>
      </c>
      <c r="Y912">
        <v>0</v>
      </c>
      <c r="Z912">
        <v>0</v>
      </c>
    </row>
    <row r="913" spans="1:26" x14ac:dyDescent="0.25">
      <c r="A913">
        <v>1711103</v>
      </c>
      <c r="B913">
        <v>1</v>
      </c>
      <c r="C913" t="s">
        <v>76</v>
      </c>
      <c r="D913" t="s">
        <v>103</v>
      </c>
      <c r="E913" t="s">
        <v>139</v>
      </c>
      <c r="F913" t="s">
        <v>2836</v>
      </c>
      <c r="G913" t="s">
        <v>193</v>
      </c>
      <c r="H913" t="s">
        <v>46</v>
      </c>
      <c r="I913" t="s">
        <v>129</v>
      </c>
      <c r="J913" t="s">
        <v>130</v>
      </c>
      <c r="K913" t="s">
        <v>131</v>
      </c>
      <c r="L913" t="s">
        <v>2837</v>
      </c>
      <c r="M913" t="s">
        <v>2838</v>
      </c>
      <c r="N913">
        <v>2.094166666</v>
      </c>
      <c r="O913">
        <v>0</v>
      </c>
      <c r="P913">
        <v>0</v>
      </c>
      <c r="Q913">
        <v>0</v>
      </c>
      <c r="R913">
        <v>78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163.345</v>
      </c>
      <c r="Y913">
        <v>0</v>
      </c>
      <c r="Z913">
        <v>0</v>
      </c>
    </row>
    <row r="914" spans="1:26" x14ac:dyDescent="0.25">
      <c r="A914">
        <v>1711107</v>
      </c>
      <c r="B914">
        <v>1</v>
      </c>
      <c r="C914" t="s">
        <v>76</v>
      </c>
      <c r="D914" t="s">
        <v>106</v>
      </c>
      <c r="E914" t="s">
        <v>134</v>
      </c>
      <c r="F914" t="s">
        <v>2839</v>
      </c>
      <c r="G914" t="s">
        <v>209</v>
      </c>
      <c r="H914" t="s">
        <v>46</v>
      </c>
      <c r="I914" t="s">
        <v>129</v>
      </c>
      <c r="J914" t="s">
        <v>130</v>
      </c>
      <c r="K914" t="s">
        <v>131</v>
      </c>
      <c r="L914" t="s">
        <v>2840</v>
      </c>
      <c r="M914" t="s">
        <v>2841</v>
      </c>
      <c r="N914">
        <v>7.3147222220000003</v>
      </c>
      <c r="O914">
        <v>0</v>
      </c>
      <c r="P914">
        <v>58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424.25388900000002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1711108</v>
      </c>
      <c r="B915">
        <v>1</v>
      </c>
      <c r="C915" t="s">
        <v>76</v>
      </c>
      <c r="D915" t="s">
        <v>84</v>
      </c>
      <c r="E915" t="s">
        <v>134</v>
      </c>
      <c r="F915" t="s">
        <v>2842</v>
      </c>
      <c r="G915" t="s">
        <v>141</v>
      </c>
      <c r="H915" t="s">
        <v>46</v>
      </c>
      <c r="I915" t="s">
        <v>129</v>
      </c>
      <c r="J915" t="s">
        <v>130</v>
      </c>
      <c r="K915" t="s">
        <v>131</v>
      </c>
      <c r="L915" t="s">
        <v>2843</v>
      </c>
      <c r="M915" t="s">
        <v>2844</v>
      </c>
      <c r="N915">
        <v>1.2933333330000001</v>
      </c>
      <c r="O915">
        <v>0</v>
      </c>
      <c r="P915">
        <v>3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3.88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1711109</v>
      </c>
      <c r="B916">
        <v>1</v>
      </c>
      <c r="C916" t="s">
        <v>76</v>
      </c>
      <c r="D916" t="s">
        <v>96</v>
      </c>
      <c r="E916" t="s">
        <v>134</v>
      </c>
      <c r="F916" t="s">
        <v>2845</v>
      </c>
      <c r="G916" t="s">
        <v>209</v>
      </c>
      <c r="H916" t="s">
        <v>46</v>
      </c>
      <c r="I916" t="s">
        <v>129</v>
      </c>
      <c r="J916" t="s">
        <v>130</v>
      </c>
      <c r="K916" t="s">
        <v>131</v>
      </c>
      <c r="L916" t="s">
        <v>2846</v>
      </c>
      <c r="M916" t="s">
        <v>2847</v>
      </c>
      <c r="N916">
        <v>3.5527777770000002</v>
      </c>
      <c r="O916">
        <v>0</v>
      </c>
      <c r="P916">
        <v>2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7.105556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1711111</v>
      </c>
      <c r="B917">
        <v>1</v>
      </c>
      <c r="C917" t="s">
        <v>76</v>
      </c>
      <c r="D917" t="s">
        <v>78</v>
      </c>
      <c r="E917" t="s">
        <v>134</v>
      </c>
      <c r="F917" t="s">
        <v>2848</v>
      </c>
      <c r="G917" t="s">
        <v>155</v>
      </c>
      <c r="H917" t="s">
        <v>46</v>
      </c>
      <c r="I917" t="s">
        <v>129</v>
      </c>
      <c r="J917" t="s">
        <v>130</v>
      </c>
      <c r="K917" t="s">
        <v>131</v>
      </c>
      <c r="L917" t="s">
        <v>2849</v>
      </c>
      <c r="M917" t="s">
        <v>2850</v>
      </c>
      <c r="N917">
        <v>0.83527777700000005</v>
      </c>
      <c r="O917">
        <v>0</v>
      </c>
      <c r="P917">
        <v>23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19.211389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1711110</v>
      </c>
      <c r="B918">
        <v>1</v>
      </c>
      <c r="C918" t="s">
        <v>76</v>
      </c>
      <c r="D918" t="s">
        <v>98</v>
      </c>
      <c r="E918" t="s">
        <v>126</v>
      </c>
      <c r="F918" t="s">
        <v>2851</v>
      </c>
      <c r="G918" t="s">
        <v>176</v>
      </c>
      <c r="H918" t="s">
        <v>47</v>
      </c>
      <c r="I918" t="s">
        <v>129</v>
      </c>
      <c r="J918" t="s">
        <v>130</v>
      </c>
      <c r="K918" t="s">
        <v>131</v>
      </c>
      <c r="L918" t="s">
        <v>2852</v>
      </c>
      <c r="M918" t="s">
        <v>2853</v>
      </c>
      <c r="N918">
        <v>0.81805555500000005</v>
      </c>
      <c r="O918">
        <v>0</v>
      </c>
      <c r="P918">
        <v>0</v>
      </c>
      <c r="Q918">
        <v>7</v>
      </c>
      <c r="R918">
        <v>297</v>
      </c>
      <c r="S918">
        <v>0</v>
      </c>
      <c r="T918">
        <v>0</v>
      </c>
      <c r="U918">
        <v>0</v>
      </c>
      <c r="V918">
        <v>0</v>
      </c>
      <c r="W918">
        <v>5.7263890000000002</v>
      </c>
      <c r="X918">
        <v>242.96250000000001</v>
      </c>
      <c r="Y918">
        <v>0</v>
      </c>
      <c r="Z918">
        <v>0</v>
      </c>
    </row>
    <row r="919" spans="1:26" x14ac:dyDescent="0.25">
      <c r="A919">
        <v>1711113</v>
      </c>
      <c r="B919">
        <v>1</v>
      </c>
      <c r="C919" t="s">
        <v>77</v>
      </c>
      <c r="D919" t="s">
        <v>114</v>
      </c>
      <c r="E919" t="s">
        <v>139</v>
      </c>
      <c r="F919" t="s">
        <v>2854</v>
      </c>
      <c r="G919" t="s">
        <v>197</v>
      </c>
      <c r="H919" t="s">
        <v>46</v>
      </c>
      <c r="I919" t="s">
        <v>129</v>
      </c>
      <c r="J919" t="s">
        <v>130</v>
      </c>
      <c r="K919" t="s">
        <v>131</v>
      </c>
      <c r="L919" t="s">
        <v>2855</v>
      </c>
      <c r="M919" t="s">
        <v>2856</v>
      </c>
      <c r="N919">
        <v>1.01</v>
      </c>
      <c r="O919">
        <v>0</v>
      </c>
      <c r="P919">
        <v>63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63.63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1711115</v>
      </c>
      <c r="B920">
        <v>1</v>
      </c>
      <c r="C920" t="s">
        <v>77</v>
      </c>
      <c r="D920" t="s">
        <v>123</v>
      </c>
      <c r="E920" t="s">
        <v>212</v>
      </c>
      <c r="F920" t="s">
        <v>2857</v>
      </c>
      <c r="G920" t="s">
        <v>176</v>
      </c>
      <c r="H920" t="s">
        <v>47</v>
      </c>
      <c r="I920" t="s">
        <v>129</v>
      </c>
      <c r="J920" t="s">
        <v>130</v>
      </c>
      <c r="K920" t="s">
        <v>131</v>
      </c>
      <c r="L920" t="s">
        <v>2858</v>
      </c>
      <c r="M920" t="s">
        <v>2859</v>
      </c>
      <c r="N920">
        <v>0.42166666600000002</v>
      </c>
      <c r="O920">
        <v>232</v>
      </c>
      <c r="P920">
        <v>122</v>
      </c>
      <c r="Q920">
        <v>0</v>
      </c>
      <c r="R920">
        <v>0</v>
      </c>
      <c r="S920">
        <v>0</v>
      </c>
      <c r="T920">
        <v>0</v>
      </c>
      <c r="U920">
        <v>97.826667</v>
      </c>
      <c r="V920">
        <v>51.443333000000003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1711117</v>
      </c>
      <c r="B921">
        <v>1</v>
      </c>
      <c r="C921" t="s">
        <v>77</v>
      </c>
      <c r="D921" t="s">
        <v>123</v>
      </c>
      <c r="E921" t="s">
        <v>212</v>
      </c>
      <c r="F921" t="s">
        <v>2860</v>
      </c>
      <c r="G921" t="s">
        <v>176</v>
      </c>
      <c r="H921" t="s">
        <v>47</v>
      </c>
      <c r="I921" t="s">
        <v>151</v>
      </c>
      <c r="J921" t="s">
        <v>130</v>
      </c>
      <c r="K921" t="s">
        <v>131</v>
      </c>
      <c r="L921" t="s">
        <v>2861</v>
      </c>
      <c r="M921" t="s">
        <v>2862</v>
      </c>
      <c r="N921">
        <v>8.6111109999999994E-3</v>
      </c>
      <c r="O921">
        <v>77</v>
      </c>
      <c r="P921">
        <v>1577</v>
      </c>
      <c r="Q921">
        <v>0</v>
      </c>
      <c r="R921">
        <v>0</v>
      </c>
      <c r="S921">
        <v>0</v>
      </c>
      <c r="T921">
        <v>0</v>
      </c>
      <c r="U921">
        <v>0.66305599999999998</v>
      </c>
      <c r="V921">
        <v>13.579722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1711120</v>
      </c>
      <c r="B922">
        <v>1</v>
      </c>
      <c r="C922" t="s">
        <v>76</v>
      </c>
      <c r="D922" t="s">
        <v>81</v>
      </c>
      <c r="E922" t="s">
        <v>134</v>
      </c>
      <c r="F922" t="s">
        <v>2863</v>
      </c>
      <c r="G922" t="s">
        <v>155</v>
      </c>
      <c r="H922" t="s">
        <v>46</v>
      </c>
      <c r="I922" t="s">
        <v>129</v>
      </c>
      <c r="J922" t="s">
        <v>130</v>
      </c>
      <c r="K922" t="s">
        <v>131</v>
      </c>
      <c r="L922" t="s">
        <v>2864</v>
      </c>
      <c r="M922" t="s">
        <v>2865</v>
      </c>
      <c r="N922">
        <v>1.2008333330000001</v>
      </c>
      <c r="O922">
        <v>0</v>
      </c>
      <c r="P922">
        <v>11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13.209167000000001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1711124</v>
      </c>
      <c r="B923">
        <v>1</v>
      </c>
      <c r="C923" t="s">
        <v>76</v>
      </c>
      <c r="D923" t="s">
        <v>104</v>
      </c>
      <c r="E923" t="s">
        <v>139</v>
      </c>
      <c r="F923" t="s">
        <v>2866</v>
      </c>
      <c r="G923" t="s">
        <v>197</v>
      </c>
      <c r="H923" t="s">
        <v>46</v>
      </c>
      <c r="I923" t="s">
        <v>129</v>
      </c>
      <c r="J923" t="s">
        <v>130</v>
      </c>
      <c r="K923" t="s">
        <v>131</v>
      </c>
      <c r="L923" t="s">
        <v>2867</v>
      </c>
      <c r="M923" t="s">
        <v>2868</v>
      </c>
      <c r="N923">
        <v>7.2347222220000003</v>
      </c>
      <c r="O923">
        <v>0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7.2347219999999997</v>
      </c>
      <c r="Y923">
        <v>0</v>
      </c>
      <c r="Z923">
        <v>0</v>
      </c>
    </row>
    <row r="924" spans="1:26" x14ac:dyDescent="0.25">
      <c r="A924">
        <v>1711123</v>
      </c>
      <c r="B924">
        <v>1</v>
      </c>
      <c r="C924" t="s">
        <v>76</v>
      </c>
      <c r="D924" t="s">
        <v>96</v>
      </c>
      <c r="E924" t="s">
        <v>134</v>
      </c>
      <c r="F924" t="s">
        <v>2869</v>
      </c>
      <c r="G924" t="s">
        <v>136</v>
      </c>
      <c r="H924" t="s">
        <v>46</v>
      </c>
      <c r="I924" t="s">
        <v>129</v>
      </c>
      <c r="J924" t="s">
        <v>130</v>
      </c>
      <c r="K924" t="s">
        <v>131</v>
      </c>
      <c r="L924" t="s">
        <v>2870</v>
      </c>
      <c r="M924" t="s">
        <v>2871</v>
      </c>
      <c r="N924">
        <v>1.997222222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1.9972220000000001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1711121</v>
      </c>
      <c r="B925">
        <v>1</v>
      </c>
      <c r="C925" t="s">
        <v>76</v>
      </c>
      <c r="D925" t="s">
        <v>84</v>
      </c>
      <c r="E925" t="s">
        <v>191</v>
      </c>
      <c r="F925" t="s">
        <v>2872</v>
      </c>
      <c r="G925" t="s">
        <v>2873</v>
      </c>
      <c r="H925" t="s">
        <v>46</v>
      </c>
      <c r="I925" t="s">
        <v>129</v>
      </c>
      <c r="J925" t="s">
        <v>130</v>
      </c>
      <c r="K925" t="s">
        <v>131</v>
      </c>
      <c r="L925" t="s">
        <v>2874</v>
      </c>
      <c r="M925" t="s">
        <v>2875</v>
      </c>
      <c r="N925">
        <v>4.3049999999999997</v>
      </c>
      <c r="O925">
        <v>0</v>
      </c>
      <c r="P925">
        <v>54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232.47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1711125</v>
      </c>
      <c r="B926">
        <v>1</v>
      </c>
      <c r="C926" t="s">
        <v>76</v>
      </c>
      <c r="D926" t="s">
        <v>104</v>
      </c>
      <c r="E926" t="s">
        <v>158</v>
      </c>
      <c r="F926" t="s">
        <v>2876</v>
      </c>
      <c r="G926" t="s">
        <v>176</v>
      </c>
      <c r="H926" t="s">
        <v>47</v>
      </c>
      <c r="I926" t="s">
        <v>129</v>
      </c>
      <c r="J926" t="s">
        <v>130</v>
      </c>
      <c r="K926" t="s">
        <v>131</v>
      </c>
      <c r="L926" t="s">
        <v>2877</v>
      </c>
      <c r="M926" t="s">
        <v>2878</v>
      </c>
      <c r="N926">
        <v>0.12888888800000001</v>
      </c>
      <c r="O926">
        <v>0</v>
      </c>
      <c r="P926">
        <v>0</v>
      </c>
      <c r="Q926">
        <v>94</v>
      </c>
      <c r="R926">
        <v>2431</v>
      </c>
      <c r="S926">
        <v>34</v>
      </c>
      <c r="T926">
        <v>659</v>
      </c>
      <c r="U926">
        <v>0</v>
      </c>
      <c r="V926">
        <v>0</v>
      </c>
      <c r="W926">
        <v>12.115555000000001</v>
      </c>
      <c r="X926">
        <v>313.32888700000001</v>
      </c>
      <c r="Y926">
        <v>4.3822219999999996</v>
      </c>
      <c r="Z926">
        <v>84.937776999999997</v>
      </c>
    </row>
    <row r="927" spans="1:26" x14ac:dyDescent="0.25">
      <c r="A927">
        <v>1711126</v>
      </c>
      <c r="B927">
        <v>1</v>
      </c>
      <c r="C927" t="s">
        <v>77</v>
      </c>
      <c r="D927" t="s">
        <v>116</v>
      </c>
      <c r="E927" t="s">
        <v>164</v>
      </c>
      <c r="F927" t="s">
        <v>2528</v>
      </c>
      <c r="G927" t="s">
        <v>186</v>
      </c>
      <c r="H927" t="s">
        <v>46</v>
      </c>
      <c r="I927" t="s">
        <v>129</v>
      </c>
      <c r="J927" t="s">
        <v>130</v>
      </c>
      <c r="K927" t="s">
        <v>131</v>
      </c>
      <c r="L927" t="s">
        <v>2879</v>
      </c>
      <c r="M927" t="s">
        <v>2880</v>
      </c>
      <c r="N927">
        <v>1.7666666660000001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5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8.8333329999999997</v>
      </c>
    </row>
    <row r="928" spans="1:26" x14ac:dyDescent="0.25">
      <c r="A928">
        <v>1711139</v>
      </c>
      <c r="B928">
        <v>1</v>
      </c>
      <c r="C928" t="s">
        <v>77</v>
      </c>
      <c r="D928" t="s">
        <v>114</v>
      </c>
      <c r="E928" t="s">
        <v>126</v>
      </c>
      <c r="F928" t="s">
        <v>2662</v>
      </c>
      <c r="G928" t="s">
        <v>145</v>
      </c>
      <c r="H928" t="s">
        <v>47</v>
      </c>
      <c r="I928" t="s">
        <v>129</v>
      </c>
      <c r="J928" t="s">
        <v>130</v>
      </c>
      <c r="K928" t="s">
        <v>131</v>
      </c>
      <c r="L928" t="s">
        <v>2881</v>
      </c>
      <c r="M928" t="s">
        <v>2882</v>
      </c>
      <c r="N928">
        <v>1.9555555549999999</v>
      </c>
      <c r="O928">
        <v>19</v>
      </c>
      <c r="P928">
        <v>3</v>
      </c>
      <c r="Q928">
        <v>0</v>
      </c>
      <c r="R928">
        <v>0</v>
      </c>
      <c r="S928">
        <v>0</v>
      </c>
      <c r="T928">
        <v>0</v>
      </c>
      <c r="U928">
        <v>37.155555999999997</v>
      </c>
      <c r="V928">
        <v>5.8666669999999996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1711153</v>
      </c>
      <c r="B929">
        <v>1</v>
      </c>
      <c r="C929" t="s">
        <v>76</v>
      </c>
      <c r="D929" t="s">
        <v>104</v>
      </c>
      <c r="E929" t="s">
        <v>212</v>
      </c>
      <c r="F929" t="s">
        <v>2883</v>
      </c>
      <c r="G929" t="s">
        <v>176</v>
      </c>
      <c r="H929" t="s">
        <v>47</v>
      </c>
      <c r="I929" t="s">
        <v>129</v>
      </c>
      <c r="J929" t="s">
        <v>130</v>
      </c>
      <c r="K929" t="s">
        <v>131</v>
      </c>
      <c r="L929" t="s">
        <v>2884</v>
      </c>
      <c r="M929" t="s">
        <v>2885</v>
      </c>
      <c r="N929">
        <v>0.85</v>
      </c>
      <c r="O929">
        <v>0</v>
      </c>
      <c r="P929">
        <v>0</v>
      </c>
      <c r="Q929">
        <v>25</v>
      </c>
      <c r="R929">
        <v>505</v>
      </c>
      <c r="S929">
        <v>10</v>
      </c>
      <c r="T929">
        <v>197</v>
      </c>
      <c r="U929">
        <v>0</v>
      </c>
      <c r="V929">
        <v>0</v>
      </c>
      <c r="W929">
        <v>21.25</v>
      </c>
      <c r="X929">
        <v>429.25</v>
      </c>
      <c r="Y929">
        <v>8.5</v>
      </c>
      <c r="Z929">
        <v>167.45</v>
      </c>
    </row>
    <row r="930" spans="1:26" x14ac:dyDescent="0.25">
      <c r="A930">
        <v>1711151</v>
      </c>
      <c r="B930">
        <v>1</v>
      </c>
      <c r="C930" t="s">
        <v>77</v>
      </c>
      <c r="D930" t="s">
        <v>116</v>
      </c>
      <c r="E930" t="s">
        <v>212</v>
      </c>
      <c r="F930" t="s">
        <v>2886</v>
      </c>
      <c r="G930" t="s">
        <v>176</v>
      </c>
      <c r="H930" t="s">
        <v>47</v>
      </c>
      <c r="I930" t="s">
        <v>129</v>
      </c>
      <c r="J930" t="s">
        <v>130</v>
      </c>
      <c r="K930" t="s">
        <v>131</v>
      </c>
      <c r="L930" t="s">
        <v>2887</v>
      </c>
      <c r="M930" t="s">
        <v>2888</v>
      </c>
      <c r="N930">
        <v>1.011111111</v>
      </c>
      <c r="O930">
        <v>87</v>
      </c>
      <c r="P930">
        <v>91</v>
      </c>
      <c r="Q930">
        <v>0</v>
      </c>
      <c r="R930">
        <v>0</v>
      </c>
      <c r="S930">
        <v>0</v>
      </c>
      <c r="T930">
        <v>0</v>
      </c>
      <c r="U930">
        <v>87.966667000000001</v>
      </c>
      <c r="V930">
        <v>92.011111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1711146</v>
      </c>
      <c r="B931">
        <v>1</v>
      </c>
      <c r="C931" t="s">
        <v>76</v>
      </c>
      <c r="D931" t="s">
        <v>79</v>
      </c>
      <c r="E931" t="s">
        <v>164</v>
      </c>
      <c r="F931" t="s">
        <v>2889</v>
      </c>
      <c r="G931" t="s">
        <v>256</v>
      </c>
      <c r="H931" t="s">
        <v>46</v>
      </c>
      <c r="I931" t="s">
        <v>129</v>
      </c>
      <c r="J931" t="s">
        <v>130</v>
      </c>
      <c r="K931" t="s">
        <v>131</v>
      </c>
      <c r="L931" t="s">
        <v>2890</v>
      </c>
      <c r="M931" t="s">
        <v>2891</v>
      </c>
      <c r="N931">
        <v>2.258611111</v>
      </c>
      <c r="O931">
        <v>1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2.2586110000000001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1711152</v>
      </c>
      <c r="B932">
        <v>1</v>
      </c>
      <c r="C932" t="s">
        <v>76</v>
      </c>
      <c r="D932" t="s">
        <v>99</v>
      </c>
      <c r="E932" t="s">
        <v>158</v>
      </c>
      <c r="F932" t="s">
        <v>2892</v>
      </c>
      <c r="G932" t="s">
        <v>1012</v>
      </c>
      <c r="H932" t="s">
        <v>47</v>
      </c>
      <c r="I932" t="s">
        <v>129</v>
      </c>
      <c r="J932" t="s">
        <v>130</v>
      </c>
      <c r="K932" t="s">
        <v>131</v>
      </c>
      <c r="L932" t="s">
        <v>2893</v>
      </c>
      <c r="M932" t="s">
        <v>2894</v>
      </c>
      <c r="N932">
        <v>0.36861111099999999</v>
      </c>
      <c r="O932">
        <v>8</v>
      </c>
      <c r="P932">
        <v>346</v>
      </c>
      <c r="Q932">
        <v>0</v>
      </c>
      <c r="R932">
        <v>0</v>
      </c>
      <c r="S932">
        <v>0</v>
      </c>
      <c r="T932">
        <v>0</v>
      </c>
      <c r="U932">
        <v>2.9488889999999999</v>
      </c>
      <c r="V932">
        <v>127.539444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1711144</v>
      </c>
      <c r="B933">
        <v>1</v>
      </c>
      <c r="C933" t="s">
        <v>77</v>
      </c>
      <c r="D933" t="s">
        <v>114</v>
      </c>
      <c r="E933" t="s">
        <v>212</v>
      </c>
      <c r="F933" t="s">
        <v>284</v>
      </c>
      <c r="G933" t="s">
        <v>285</v>
      </c>
      <c r="H933" t="s">
        <v>47</v>
      </c>
      <c r="I933" t="s">
        <v>129</v>
      </c>
      <c r="J933" t="s">
        <v>130</v>
      </c>
      <c r="K933" t="s">
        <v>161</v>
      </c>
      <c r="L933" t="s">
        <v>2895</v>
      </c>
      <c r="M933" t="s">
        <v>2896</v>
      </c>
      <c r="N933">
        <v>7.9899611110000004</v>
      </c>
      <c r="O933">
        <v>20</v>
      </c>
      <c r="P933">
        <v>445</v>
      </c>
      <c r="Q933">
        <v>0</v>
      </c>
      <c r="R933">
        <v>0</v>
      </c>
      <c r="S933">
        <v>68</v>
      </c>
      <c r="T933">
        <v>731</v>
      </c>
      <c r="U933">
        <v>159.79922199999999</v>
      </c>
      <c r="V933">
        <v>3555.532694</v>
      </c>
      <c r="W933">
        <v>0</v>
      </c>
      <c r="X933">
        <v>0</v>
      </c>
      <c r="Y933">
        <v>543.31735600000002</v>
      </c>
      <c r="Z933">
        <v>5840.661572</v>
      </c>
    </row>
    <row r="934" spans="1:26" x14ac:dyDescent="0.25">
      <c r="A934">
        <v>1711148</v>
      </c>
      <c r="B934">
        <v>1</v>
      </c>
      <c r="C934" t="s">
        <v>76</v>
      </c>
      <c r="D934" t="s">
        <v>106</v>
      </c>
      <c r="E934" t="s">
        <v>134</v>
      </c>
      <c r="F934" t="s">
        <v>2897</v>
      </c>
      <c r="G934" t="s">
        <v>462</v>
      </c>
      <c r="H934" t="s">
        <v>46</v>
      </c>
      <c r="I934" t="s">
        <v>129</v>
      </c>
      <c r="J934" t="s">
        <v>17</v>
      </c>
      <c r="K934" t="s">
        <v>131</v>
      </c>
      <c r="L934" t="s">
        <v>2898</v>
      </c>
      <c r="M934" t="s">
        <v>2899</v>
      </c>
      <c r="N934">
        <v>0.71055555500000001</v>
      </c>
      <c r="O934">
        <v>0</v>
      </c>
      <c r="P934">
        <v>2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1.421111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1711145</v>
      </c>
      <c r="B935">
        <v>1</v>
      </c>
      <c r="C935" t="s">
        <v>76</v>
      </c>
      <c r="D935" t="s">
        <v>78</v>
      </c>
      <c r="E935" t="s">
        <v>126</v>
      </c>
      <c r="F935" t="s">
        <v>2900</v>
      </c>
      <c r="G935" t="s">
        <v>285</v>
      </c>
      <c r="H935" t="s">
        <v>47</v>
      </c>
      <c r="I935" t="s">
        <v>129</v>
      </c>
      <c r="J935" t="s">
        <v>130</v>
      </c>
      <c r="K935" t="s">
        <v>161</v>
      </c>
      <c r="L935" t="s">
        <v>2901</v>
      </c>
      <c r="M935" t="s">
        <v>2902</v>
      </c>
      <c r="N935">
        <v>4.7221369439999998</v>
      </c>
      <c r="O935">
        <v>0</v>
      </c>
      <c r="P935">
        <v>124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585.54498100000001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1711156</v>
      </c>
      <c r="B936">
        <v>1</v>
      </c>
      <c r="C936" t="s">
        <v>76</v>
      </c>
      <c r="D936" t="s">
        <v>98</v>
      </c>
      <c r="E936" t="s">
        <v>158</v>
      </c>
      <c r="F936" t="s">
        <v>2903</v>
      </c>
      <c r="G936" t="s">
        <v>293</v>
      </c>
      <c r="H936" t="s">
        <v>160</v>
      </c>
      <c r="I936" t="s">
        <v>129</v>
      </c>
      <c r="J936" t="s">
        <v>130</v>
      </c>
      <c r="K936" t="s">
        <v>161</v>
      </c>
      <c r="L936" t="s">
        <v>2904</v>
      </c>
      <c r="M936" t="s">
        <v>2905</v>
      </c>
      <c r="N936">
        <v>8.2861111110000003</v>
      </c>
      <c r="O936">
        <v>0</v>
      </c>
      <c r="P936">
        <v>0</v>
      </c>
      <c r="Q936">
        <v>19</v>
      </c>
      <c r="R936">
        <v>404</v>
      </c>
      <c r="S936">
        <v>27</v>
      </c>
      <c r="T936">
        <v>730</v>
      </c>
      <c r="U936">
        <v>0</v>
      </c>
      <c r="V936">
        <v>0</v>
      </c>
      <c r="W936">
        <v>157.43611100000001</v>
      </c>
      <c r="X936">
        <v>3347.5888890000001</v>
      </c>
      <c r="Y936">
        <v>223.72499999999999</v>
      </c>
      <c r="Z936">
        <v>6048.8611110000002</v>
      </c>
    </row>
    <row r="937" spans="1:26" x14ac:dyDescent="0.25">
      <c r="A937">
        <v>1711147</v>
      </c>
      <c r="B937">
        <v>1</v>
      </c>
      <c r="C937" t="s">
        <v>77</v>
      </c>
      <c r="D937" t="s">
        <v>108</v>
      </c>
      <c r="E937" t="s">
        <v>158</v>
      </c>
      <c r="F937" t="s">
        <v>2906</v>
      </c>
      <c r="G937" t="s">
        <v>150</v>
      </c>
      <c r="H937" t="s">
        <v>160</v>
      </c>
      <c r="I937" t="s">
        <v>129</v>
      </c>
      <c r="J937" t="s">
        <v>130</v>
      </c>
      <c r="K937" t="s">
        <v>161</v>
      </c>
      <c r="L937" t="s">
        <v>2907</v>
      </c>
      <c r="M937" t="s">
        <v>2908</v>
      </c>
      <c r="N937">
        <v>0.53249999999999997</v>
      </c>
      <c r="O937">
        <v>0</v>
      </c>
      <c r="P937">
        <v>0</v>
      </c>
      <c r="Q937">
        <v>169</v>
      </c>
      <c r="R937">
        <v>10608</v>
      </c>
      <c r="S937">
        <v>240</v>
      </c>
      <c r="T937">
        <v>9620</v>
      </c>
      <c r="U937">
        <v>0</v>
      </c>
      <c r="V937">
        <v>0</v>
      </c>
      <c r="W937">
        <v>89.992500000000007</v>
      </c>
      <c r="X937">
        <v>5648.76</v>
      </c>
      <c r="Y937">
        <v>127.8</v>
      </c>
      <c r="Z937">
        <v>5122.6499999999996</v>
      </c>
    </row>
    <row r="938" spans="1:26" x14ac:dyDescent="0.25">
      <c r="A938">
        <v>1711158</v>
      </c>
      <c r="B938">
        <v>1</v>
      </c>
      <c r="C938" t="s">
        <v>77</v>
      </c>
      <c r="D938" t="s">
        <v>116</v>
      </c>
      <c r="E938" t="s">
        <v>139</v>
      </c>
      <c r="F938" t="s">
        <v>2909</v>
      </c>
      <c r="G938" t="s">
        <v>141</v>
      </c>
      <c r="H938" t="s">
        <v>46</v>
      </c>
      <c r="I938" t="s">
        <v>129</v>
      </c>
      <c r="J938" t="s">
        <v>130</v>
      </c>
      <c r="K938" t="s">
        <v>131</v>
      </c>
      <c r="L938" t="s">
        <v>2910</v>
      </c>
      <c r="M938" t="s">
        <v>2911</v>
      </c>
      <c r="N938">
        <v>2.3455555549999998</v>
      </c>
      <c r="O938">
        <v>0</v>
      </c>
      <c r="P938">
        <v>6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14.073333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1711149</v>
      </c>
      <c r="B939">
        <v>1</v>
      </c>
      <c r="C939" t="s">
        <v>77</v>
      </c>
      <c r="D939" t="s">
        <v>114</v>
      </c>
      <c r="E939" t="s">
        <v>139</v>
      </c>
      <c r="F939" t="s">
        <v>2912</v>
      </c>
      <c r="G939" t="s">
        <v>285</v>
      </c>
      <c r="H939" t="s">
        <v>46</v>
      </c>
      <c r="I939" t="s">
        <v>129</v>
      </c>
      <c r="J939" t="s">
        <v>130</v>
      </c>
      <c r="K939" t="s">
        <v>161</v>
      </c>
      <c r="L939" t="s">
        <v>2913</v>
      </c>
      <c r="M939" t="s">
        <v>2914</v>
      </c>
      <c r="N939">
        <v>2.995522222</v>
      </c>
      <c r="O939">
        <v>0</v>
      </c>
      <c r="P939">
        <v>14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41.937311000000001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1711155</v>
      </c>
      <c r="B940">
        <v>1</v>
      </c>
      <c r="C940" t="s">
        <v>76</v>
      </c>
      <c r="D940" t="s">
        <v>98</v>
      </c>
      <c r="E940" t="s">
        <v>126</v>
      </c>
      <c r="F940" t="s">
        <v>2915</v>
      </c>
      <c r="G940" t="s">
        <v>293</v>
      </c>
      <c r="H940" t="s">
        <v>160</v>
      </c>
      <c r="I940" t="s">
        <v>129</v>
      </c>
      <c r="J940" t="s">
        <v>130</v>
      </c>
      <c r="K940" t="s">
        <v>161</v>
      </c>
      <c r="L940" t="s">
        <v>2916</v>
      </c>
      <c r="M940" t="s">
        <v>2917</v>
      </c>
      <c r="N940">
        <v>8.1767266660000004</v>
      </c>
      <c r="O940">
        <v>0</v>
      </c>
      <c r="P940">
        <v>0</v>
      </c>
      <c r="Q940">
        <v>1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8.1767269999999996</v>
      </c>
      <c r="X940">
        <v>0</v>
      </c>
      <c r="Y940">
        <v>0</v>
      </c>
      <c r="Z940">
        <v>0</v>
      </c>
    </row>
    <row r="941" spans="1:26" x14ac:dyDescent="0.25">
      <c r="A941">
        <v>1711165</v>
      </c>
      <c r="B941">
        <v>1</v>
      </c>
      <c r="C941" t="s">
        <v>76</v>
      </c>
      <c r="D941" t="s">
        <v>86</v>
      </c>
      <c r="E941" t="s">
        <v>164</v>
      </c>
      <c r="F941" t="s">
        <v>2918</v>
      </c>
      <c r="G941" t="s">
        <v>950</v>
      </c>
      <c r="H941" t="s">
        <v>46</v>
      </c>
      <c r="I941" t="s">
        <v>129</v>
      </c>
      <c r="J941" t="s">
        <v>130</v>
      </c>
      <c r="K941" t="s">
        <v>131</v>
      </c>
      <c r="L941" t="s">
        <v>2919</v>
      </c>
      <c r="M941" t="s">
        <v>2920</v>
      </c>
      <c r="N941">
        <v>2.1830555550000001</v>
      </c>
      <c r="O941">
        <v>0</v>
      </c>
      <c r="P941">
        <v>446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973.64277800000002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1711157</v>
      </c>
      <c r="B942">
        <v>1</v>
      </c>
      <c r="C942" t="s">
        <v>76</v>
      </c>
      <c r="D942" t="s">
        <v>107</v>
      </c>
      <c r="E942" t="s">
        <v>164</v>
      </c>
      <c r="F942" t="s">
        <v>2921</v>
      </c>
      <c r="G942" t="s">
        <v>285</v>
      </c>
      <c r="H942" t="s">
        <v>46</v>
      </c>
      <c r="I942" t="s">
        <v>129</v>
      </c>
      <c r="J942" t="s">
        <v>130</v>
      </c>
      <c r="K942" t="s">
        <v>161</v>
      </c>
      <c r="L942" t="s">
        <v>2922</v>
      </c>
      <c r="M942" t="s">
        <v>2923</v>
      </c>
      <c r="N942">
        <v>9.6631350000000005</v>
      </c>
      <c r="O942">
        <v>1</v>
      </c>
      <c r="P942">
        <v>55</v>
      </c>
      <c r="Q942">
        <v>0</v>
      </c>
      <c r="R942">
        <v>0</v>
      </c>
      <c r="S942">
        <v>0</v>
      </c>
      <c r="T942">
        <v>0</v>
      </c>
      <c r="U942">
        <v>9.6631350000000005</v>
      </c>
      <c r="V942">
        <v>531.47242500000004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1711159</v>
      </c>
      <c r="B943">
        <v>1</v>
      </c>
      <c r="C943" t="s">
        <v>77</v>
      </c>
      <c r="D943" t="s">
        <v>109</v>
      </c>
      <c r="E943" t="s">
        <v>212</v>
      </c>
      <c r="F943" t="s">
        <v>387</v>
      </c>
      <c r="G943" t="s">
        <v>176</v>
      </c>
      <c r="H943" t="s">
        <v>47</v>
      </c>
      <c r="I943" t="s">
        <v>151</v>
      </c>
      <c r="J943" t="s">
        <v>130</v>
      </c>
      <c r="K943" t="s">
        <v>131</v>
      </c>
      <c r="L943" t="s">
        <v>2924</v>
      </c>
      <c r="M943" t="s">
        <v>2925</v>
      </c>
      <c r="N943">
        <v>1.3888888E-2</v>
      </c>
      <c r="O943">
        <v>112</v>
      </c>
      <c r="P943">
        <v>394</v>
      </c>
      <c r="Q943">
        <v>0</v>
      </c>
      <c r="R943">
        <v>0</v>
      </c>
      <c r="S943">
        <v>3</v>
      </c>
      <c r="T943">
        <v>52</v>
      </c>
      <c r="U943">
        <v>1.555555</v>
      </c>
      <c r="V943">
        <v>5.4722220000000004</v>
      </c>
      <c r="W943">
        <v>0</v>
      </c>
      <c r="X943">
        <v>0</v>
      </c>
      <c r="Y943">
        <v>4.1667000000000003E-2</v>
      </c>
      <c r="Z943">
        <v>0.72222200000000003</v>
      </c>
    </row>
    <row r="944" spans="1:26" x14ac:dyDescent="0.25">
      <c r="A944">
        <v>1711162</v>
      </c>
      <c r="B944">
        <v>1</v>
      </c>
      <c r="C944" t="s">
        <v>77</v>
      </c>
      <c r="D944" t="s">
        <v>114</v>
      </c>
      <c r="E944" t="s">
        <v>139</v>
      </c>
      <c r="F944" t="s">
        <v>2926</v>
      </c>
      <c r="G944" t="s">
        <v>281</v>
      </c>
      <c r="H944" t="s">
        <v>46</v>
      </c>
      <c r="I944" t="s">
        <v>129</v>
      </c>
      <c r="J944" t="s">
        <v>130</v>
      </c>
      <c r="K944" t="s">
        <v>161</v>
      </c>
      <c r="L944" t="s">
        <v>2927</v>
      </c>
      <c r="M944" t="s">
        <v>2928</v>
      </c>
      <c r="N944">
        <v>2.8142916659999999</v>
      </c>
      <c r="O944">
        <v>0</v>
      </c>
      <c r="P944">
        <v>146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410.88658299999997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1711164</v>
      </c>
      <c r="B945">
        <v>1</v>
      </c>
      <c r="C945" t="s">
        <v>76</v>
      </c>
      <c r="D945" t="s">
        <v>89</v>
      </c>
      <c r="E945" t="s">
        <v>158</v>
      </c>
      <c r="F945" t="s">
        <v>2929</v>
      </c>
      <c r="G945" t="s">
        <v>176</v>
      </c>
      <c r="H945" t="s">
        <v>47</v>
      </c>
      <c r="I945" t="s">
        <v>129</v>
      </c>
      <c r="J945" t="s">
        <v>130</v>
      </c>
      <c r="K945" t="s">
        <v>131</v>
      </c>
      <c r="L945" t="s">
        <v>2930</v>
      </c>
      <c r="M945" t="s">
        <v>2931</v>
      </c>
      <c r="N945">
        <v>0.2525</v>
      </c>
      <c r="O945">
        <v>97</v>
      </c>
      <c r="P945">
        <v>2105</v>
      </c>
      <c r="Q945">
        <v>0</v>
      </c>
      <c r="R945">
        <v>0</v>
      </c>
      <c r="S945">
        <v>0</v>
      </c>
      <c r="T945">
        <v>0</v>
      </c>
      <c r="U945">
        <v>24.4925</v>
      </c>
      <c r="V945">
        <v>531.51250000000005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1711163</v>
      </c>
      <c r="B946">
        <v>1</v>
      </c>
      <c r="C946" t="s">
        <v>76</v>
      </c>
      <c r="D946" t="s">
        <v>93</v>
      </c>
      <c r="E946" t="s">
        <v>139</v>
      </c>
      <c r="F946" t="s">
        <v>2932</v>
      </c>
      <c r="G946" t="s">
        <v>285</v>
      </c>
      <c r="H946" t="s">
        <v>46</v>
      </c>
      <c r="I946" t="s">
        <v>129</v>
      </c>
      <c r="J946" t="s">
        <v>130</v>
      </c>
      <c r="K946" t="s">
        <v>161</v>
      </c>
      <c r="L946" t="s">
        <v>2933</v>
      </c>
      <c r="M946" t="s">
        <v>2934</v>
      </c>
      <c r="N946">
        <v>8.4781425000000006</v>
      </c>
      <c r="O946">
        <v>0</v>
      </c>
      <c r="P946">
        <v>153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1297.1558030000001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1711168</v>
      </c>
      <c r="B947">
        <v>1</v>
      </c>
      <c r="C947" t="s">
        <v>77</v>
      </c>
      <c r="D947" t="s">
        <v>112</v>
      </c>
      <c r="E947" t="s">
        <v>126</v>
      </c>
      <c r="F947" t="s">
        <v>2935</v>
      </c>
      <c r="G947" t="s">
        <v>285</v>
      </c>
      <c r="H947" t="s">
        <v>47</v>
      </c>
      <c r="I947" t="s">
        <v>129</v>
      </c>
      <c r="J947" t="s">
        <v>130</v>
      </c>
      <c r="K947" t="s">
        <v>161</v>
      </c>
      <c r="L947" t="s">
        <v>2936</v>
      </c>
      <c r="M947" t="s">
        <v>2937</v>
      </c>
      <c r="N947">
        <v>3.5108333329999999</v>
      </c>
      <c r="O947">
        <v>0</v>
      </c>
      <c r="P947">
        <v>0</v>
      </c>
      <c r="Q947">
        <v>2</v>
      </c>
      <c r="R947">
        <v>543</v>
      </c>
      <c r="S947">
        <v>0</v>
      </c>
      <c r="T947">
        <v>0</v>
      </c>
      <c r="U947">
        <v>0</v>
      </c>
      <c r="V947">
        <v>0</v>
      </c>
      <c r="W947">
        <v>7.0216669999999999</v>
      </c>
      <c r="X947">
        <v>1906.3824999999999</v>
      </c>
      <c r="Y947">
        <v>0</v>
      </c>
      <c r="Z947">
        <v>0</v>
      </c>
    </row>
    <row r="948" spans="1:26" x14ac:dyDescent="0.25">
      <c r="A948">
        <v>1711171</v>
      </c>
      <c r="B948">
        <v>1</v>
      </c>
      <c r="C948" t="s">
        <v>76</v>
      </c>
      <c r="D948" t="s">
        <v>100</v>
      </c>
      <c r="E948" t="s">
        <v>134</v>
      </c>
      <c r="F948" t="s">
        <v>2938</v>
      </c>
      <c r="G948" t="s">
        <v>136</v>
      </c>
      <c r="H948" t="s">
        <v>46</v>
      </c>
      <c r="I948" t="s">
        <v>129</v>
      </c>
      <c r="J948" t="s">
        <v>130</v>
      </c>
      <c r="K948" t="s">
        <v>131</v>
      </c>
      <c r="L948" t="s">
        <v>2939</v>
      </c>
      <c r="M948" t="s">
        <v>2940</v>
      </c>
      <c r="N948">
        <v>1.525555555</v>
      </c>
      <c r="O948">
        <v>0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1.5255559999999999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1711167</v>
      </c>
      <c r="B949">
        <v>1</v>
      </c>
      <c r="C949" t="s">
        <v>77</v>
      </c>
      <c r="D949" t="s">
        <v>123</v>
      </c>
      <c r="E949" t="s">
        <v>139</v>
      </c>
      <c r="F949" t="s">
        <v>2941</v>
      </c>
      <c r="G949" t="s">
        <v>633</v>
      </c>
      <c r="H949" t="s">
        <v>46</v>
      </c>
      <c r="I949" t="s">
        <v>129</v>
      </c>
      <c r="J949" t="s">
        <v>130</v>
      </c>
      <c r="K949" t="s">
        <v>131</v>
      </c>
      <c r="L949" t="s">
        <v>2942</v>
      </c>
      <c r="M949" t="s">
        <v>2943</v>
      </c>
      <c r="N949">
        <v>7.216388888</v>
      </c>
      <c r="O949">
        <v>0</v>
      </c>
      <c r="P949">
        <v>11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79.380278000000004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1711166</v>
      </c>
      <c r="B950">
        <v>1</v>
      </c>
      <c r="C950" t="s">
        <v>76</v>
      </c>
      <c r="D950" t="s">
        <v>96</v>
      </c>
      <c r="E950" t="s">
        <v>126</v>
      </c>
      <c r="F950" t="s">
        <v>1099</v>
      </c>
      <c r="G950" t="s">
        <v>285</v>
      </c>
      <c r="H950" t="s">
        <v>47</v>
      </c>
      <c r="I950" t="s">
        <v>129</v>
      </c>
      <c r="J950" t="s">
        <v>130</v>
      </c>
      <c r="K950" t="s">
        <v>161</v>
      </c>
      <c r="L950" t="s">
        <v>2944</v>
      </c>
      <c r="M950" t="s">
        <v>2945</v>
      </c>
      <c r="N950">
        <v>8.2191666659999996</v>
      </c>
      <c r="O950">
        <v>1</v>
      </c>
      <c r="P950">
        <v>136</v>
      </c>
      <c r="Q950">
        <v>0</v>
      </c>
      <c r="R950">
        <v>0</v>
      </c>
      <c r="S950">
        <v>0</v>
      </c>
      <c r="T950">
        <v>0</v>
      </c>
      <c r="U950">
        <v>8.2191670000000006</v>
      </c>
      <c r="V950">
        <v>1117.8066670000001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1711173</v>
      </c>
      <c r="B951">
        <v>1</v>
      </c>
      <c r="C951" t="s">
        <v>76</v>
      </c>
      <c r="D951" t="s">
        <v>95</v>
      </c>
      <c r="E951" t="s">
        <v>134</v>
      </c>
      <c r="F951" t="s">
        <v>2946</v>
      </c>
      <c r="G951" t="s">
        <v>136</v>
      </c>
      <c r="H951" t="s">
        <v>46</v>
      </c>
      <c r="I951" t="s">
        <v>129</v>
      </c>
      <c r="J951" t="s">
        <v>130</v>
      </c>
      <c r="K951" t="s">
        <v>131</v>
      </c>
      <c r="L951" t="s">
        <v>2947</v>
      </c>
      <c r="M951" t="s">
        <v>2948</v>
      </c>
      <c r="N951">
        <v>2.0747222220000001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1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2.074722</v>
      </c>
    </row>
    <row r="952" spans="1:26" x14ac:dyDescent="0.25">
      <c r="A952">
        <v>1711169</v>
      </c>
      <c r="B952">
        <v>1</v>
      </c>
      <c r="C952" t="s">
        <v>77</v>
      </c>
      <c r="D952" t="s">
        <v>119</v>
      </c>
      <c r="E952" t="s">
        <v>139</v>
      </c>
      <c r="F952" t="s">
        <v>2949</v>
      </c>
      <c r="G952" t="s">
        <v>462</v>
      </c>
      <c r="H952" t="s">
        <v>46</v>
      </c>
      <c r="I952" t="s">
        <v>129</v>
      </c>
      <c r="J952" t="s">
        <v>130</v>
      </c>
      <c r="K952" t="s">
        <v>131</v>
      </c>
      <c r="L952" t="s">
        <v>2950</v>
      </c>
      <c r="M952" t="s">
        <v>2951</v>
      </c>
      <c r="N952">
        <v>2.5530555549999998</v>
      </c>
      <c r="O952">
        <v>0</v>
      </c>
      <c r="P952">
        <v>133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339.55638900000002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1711204</v>
      </c>
      <c r="B953">
        <v>1</v>
      </c>
      <c r="C953" t="s">
        <v>76</v>
      </c>
      <c r="D953" t="s">
        <v>89</v>
      </c>
      <c r="E953" t="s">
        <v>158</v>
      </c>
      <c r="F953" t="s">
        <v>2952</v>
      </c>
      <c r="G953" t="s">
        <v>281</v>
      </c>
      <c r="H953" t="s">
        <v>47</v>
      </c>
      <c r="I953" t="s">
        <v>129</v>
      </c>
      <c r="J953" t="s">
        <v>130</v>
      </c>
      <c r="K953" t="s">
        <v>161</v>
      </c>
      <c r="L953" t="s">
        <v>2950</v>
      </c>
      <c r="M953" t="s">
        <v>2953</v>
      </c>
      <c r="N953">
        <v>2.1277777769999999</v>
      </c>
      <c r="O953">
        <v>96</v>
      </c>
      <c r="P953">
        <v>2073</v>
      </c>
      <c r="Q953">
        <v>0</v>
      </c>
      <c r="R953">
        <v>0</v>
      </c>
      <c r="S953">
        <v>0</v>
      </c>
      <c r="T953">
        <v>0</v>
      </c>
      <c r="U953">
        <v>204.26666700000001</v>
      </c>
      <c r="V953">
        <v>4410.8833320000003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1711170</v>
      </c>
      <c r="B954">
        <v>1</v>
      </c>
      <c r="C954" t="s">
        <v>76</v>
      </c>
      <c r="D954" t="s">
        <v>93</v>
      </c>
      <c r="E954" t="s">
        <v>139</v>
      </c>
      <c r="F954" t="s">
        <v>2954</v>
      </c>
      <c r="G954" t="s">
        <v>285</v>
      </c>
      <c r="H954" t="s">
        <v>46</v>
      </c>
      <c r="I954" t="s">
        <v>129</v>
      </c>
      <c r="J954" t="s">
        <v>130</v>
      </c>
      <c r="K954" t="s">
        <v>161</v>
      </c>
      <c r="L954" t="s">
        <v>2955</v>
      </c>
      <c r="M954" t="s">
        <v>2956</v>
      </c>
      <c r="N954">
        <v>8.2057405550000002</v>
      </c>
      <c r="O954">
        <v>0</v>
      </c>
      <c r="P954">
        <v>21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172.32055199999999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1711172</v>
      </c>
      <c r="B955">
        <v>1</v>
      </c>
      <c r="C955" t="s">
        <v>76</v>
      </c>
      <c r="D955" t="s">
        <v>81</v>
      </c>
      <c r="E955" t="s">
        <v>139</v>
      </c>
      <c r="F955" t="s">
        <v>2957</v>
      </c>
      <c r="G955" t="s">
        <v>285</v>
      </c>
      <c r="H955" t="s">
        <v>46</v>
      </c>
      <c r="I955" t="s">
        <v>129</v>
      </c>
      <c r="J955" t="s">
        <v>130</v>
      </c>
      <c r="K955" t="s">
        <v>161</v>
      </c>
      <c r="L955" t="s">
        <v>2958</v>
      </c>
      <c r="M955" t="s">
        <v>2959</v>
      </c>
      <c r="N955">
        <v>7.5298600000000002</v>
      </c>
      <c r="O955">
        <v>0</v>
      </c>
      <c r="P955">
        <v>125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941.23249999999996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1711174</v>
      </c>
      <c r="B956">
        <v>1</v>
      </c>
      <c r="C956" t="s">
        <v>76</v>
      </c>
      <c r="D956" t="s">
        <v>100</v>
      </c>
      <c r="E956" t="s">
        <v>134</v>
      </c>
      <c r="F956" t="s">
        <v>2960</v>
      </c>
      <c r="G956" t="s">
        <v>462</v>
      </c>
      <c r="H956" t="s">
        <v>46</v>
      </c>
      <c r="I956" t="s">
        <v>129</v>
      </c>
      <c r="J956" t="s">
        <v>17</v>
      </c>
      <c r="K956" t="s">
        <v>131</v>
      </c>
      <c r="L956" t="s">
        <v>2961</v>
      </c>
      <c r="M956" t="s">
        <v>2962</v>
      </c>
      <c r="N956">
        <v>0.455555555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0.45555600000000002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1711175</v>
      </c>
      <c r="B957">
        <v>1</v>
      </c>
      <c r="C957" t="s">
        <v>77</v>
      </c>
      <c r="D957" t="s">
        <v>117</v>
      </c>
      <c r="E957" t="s">
        <v>126</v>
      </c>
      <c r="F957" t="s">
        <v>2963</v>
      </c>
      <c r="G957" t="s">
        <v>281</v>
      </c>
      <c r="H957" t="s">
        <v>47</v>
      </c>
      <c r="I957" t="s">
        <v>129</v>
      </c>
      <c r="J957" t="s">
        <v>130</v>
      </c>
      <c r="K957" t="s">
        <v>161</v>
      </c>
      <c r="L957" t="s">
        <v>2964</v>
      </c>
      <c r="M957" t="s">
        <v>2965</v>
      </c>
      <c r="N957">
        <v>5.3626766659999996</v>
      </c>
      <c r="O957">
        <v>0</v>
      </c>
      <c r="P957">
        <v>0</v>
      </c>
      <c r="Q957">
        <v>1</v>
      </c>
      <c r="R957">
        <v>83</v>
      </c>
      <c r="S957">
        <v>0</v>
      </c>
      <c r="T957">
        <v>0</v>
      </c>
      <c r="U957">
        <v>0</v>
      </c>
      <c r="V957">
        <v>0</v>
      </c>
      <c r="W957">
        <v>5.3626769999999997</v>
      </c>
      <c r="X957">
        <v>445.10216300000002</v>
      </c>
      <c r="Y957">
        <v>0</v>
      </c>
      <c r="Z957">
        <v>0</v>
      </c>
    </row>
    <row r="958" spans="1:26" x14ac:dyDescent="0.25">
      <c r="A958">
        <v>1711178</v>
      </c>
      <c r="B958">
        <v>1</v>
      </c>
      <c r="C958" t="s">
        <v>76</v>
      </c>
      <c r="D958" t="s">
        <v>99</v>
      </c>
      <c r="E958" t="s">
        <v>134</v>
      </c>
      <c r="F958" t="s">
        <v>2966</v>
      </c>
      <c r="G958" t="s">
        <v>462</v>
      </c>
      <c r="H958" t="s">
        <v>46</v>
      </c>
      <c r="I958" t="s">
        <v>129</v>
      </c>
      <c r="J958" t="s">
        <v>17</v>
      </c>
      <c r="K958" t="s">
        <v>131</v>
      </c>
      <c r="L958" t="s">
        <v>2967</v>
      </c>
      <c r="M958" t="s">
        <v>2968</v>
      </c>
      <c r="N958">
        <v>0.48583333299999998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0.48583300000000001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1711184</v>
      </c>
      <c r="B959">
        <v>1</v>
      </c>
      <c r="C959" t="s">
        <v>76</v>
      </c>
      <c r="D959" t="s">
        <v>92</v>
      </c>
      <c r="E959" t="s">
        <v>139</v>
      </c>
      <c r="F959" t="s">
        <v>2969</v>
      </c>
      <c r="G959" t="s">
        <v>285</v>
      </c>
      <c r="H959" t="s">
        <v>46</v>
      </c>
      <c r="I959" t="s">
        <v>129</v>
      </c>
      <c r="J959" t="s">
        <v>130</v>
      </c>
      <c r="K959" t="s">
        <v>161</v>
      </c>
      <c r="L959" t="s">
        <v>2967</v>
      </c>
      <c r="M959" t="s">
        <v>2970</v>
      </c>
      <c r="N959">
        <v>6.6152777770000002</v>
      </c>
      <c r="O959">
        <v>0</v>
      </c>
      <c r="P959">
        <v>0</v>
      </c>
      <c r="Q959">
        <v>0</v>
      </c>
      <c r="R959">
        <v>205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1356.131944</v>
      </c>
      <c r="Y959">
        <v>0</v>
      </c>
      <c r="Z959">
        <v>0</v>
      </c>
    </row>
    <row r="960" spans="1:26" x14ac:dyDescent="0.25">
      <c r="A960">
        <v>1711189</v>
      </c>
      <c r="B960">
        <v>1</v>
      </c>
      <c r="C960" t="s">
        <v>76</v>
      </c>
      <c r="D960" t="s">
        <v>100</v>
      </c>
      <c r="E960" t="s">
        <v>139</v>
      </c>
      <c r="F960" t="s">
        <v>1135</v>
      </c>
      <c r="G960" t="s">
        <v>232</v>
      </c>
      <c r="H960" t="s">
        <v>46</v>
      </c>
      <c r="I960" t="s">
        <v>129</v>
      </c>
      <c r="J960" t="s">
        <v>130</v>
      </c>
      <c r="K960" t="s">
        <v>131</v>
      </c>
      <c r="L960" t="s">
        <v>2967</v>
      </c>
      <c r="M960" t="s">
        <v>2971</v>
      </c>
      <c r="N960">
        <v>1.0191666660000001</v>
      </c>
      <c r="O960">
        <v>0</v>
      </c>
      <c r="P960">
        <v>12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12.23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1711182</v>
      </c>
      <c r="B961">
        <v>1</v>
      </c>
      <c r="C961" t="s">
        <v>76</v>
      </c>
      <c r="D961" t="s">
        <v>99</v>
      </c>
      <c r="E961" t="s">
        <v>134</v>
      </c>
      <c r="F961" t="s">
        <v>2972</v>
      </c>
      <c r="G961" t="s">
        <v>462</v>
      </c>
      <c r="H961" t="s">
        <v>46</v>
      </c>
      <c r="I961" t="s">
        <v>129</v>
      </c>
      <c r="J961" t="s">
        <v>17</v>
      </c>
      <c r="K961" t="s">
        <v>131</v>
      </c>
      <c r="L961" t="s">
        <v>2973</v>
      </c>
      <c r="M961" t="s">
        <v>2974</v>
      </c>
      <c r="N961">
        <v>0.54361111100000004</v>
      </c>
      <c r="O961">
        <v>0</v>
      </c>
      <c r="P961">
        <v>2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1.0872219999999999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1711179</v>
      </c>
      <c r="B962">
        <v>1</v>
      </c>
      <c r="C962" t="s">
        <v>77</v>
      </c>
      <c r="D962" t="s">
        <v>114</v>
      </c>
      <c r="E962" t="s">
        <v>164</v>
      </c>
      <c r="F962" t="s">
        <v>2975</v>
      </c>
      <c r="G962" t="s">
        <v>285</v>
      </c>
      <c r="H962" t="s">
        <v>46</v>
      </c>
      <c r="I962" t="s">
        <v>129</v>
      </c>
      <c r="J962" t="s">
        <v>130</v>
      </c>
      <c r="K962" t="s">
        <v>161</v>
      </c>
      <c r="L962" t="s">
        <v>2976</v>
      </c>
      <c r="M962" t="s">
        <v>2977</v>
      </c>
      <c r="N962">
        <v>2.687453611</v>
      </c>
      <c r="O962">
        <v>1</v>
      </c>
      <c r="P962">
        <v>20</v>
      </c>
      <c r="Q962">
        <v>0</v>
      </c>
      <c r="R962">
        <v>0</v>
      </c>
      <c r="S962">
        <v>0</v>
      </c>
      <c r="T962">
        <v>0</v>
      </c>
      <c r="U962">
        <v>2.6874539999999998</v>
      </c>
      <c r="V962">
        <v>53.749071999999998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1711183</v>
      </c>
      <c r="B963">
        <v>1</v>
      </c>
      <c r="C963" t="s">
        <v>76</v>
      </c>
      <c r="D963" t="s">
        <v>105</v>
      </c>
      <c r="E963" t="s">
        <v>164</v>
      </c>
      <c r="F963" t="s">
        <v>2978</v>
      </c>
      <c r="G963" t="s">
        <v>281</v>
      </c>
      <c r="H963" t="s">
        <v>46</v>
      </c>
      <c r="I963" t="s">
        <v>129</v>
      </c>
      <c r="J963" t="s">
        <v>130</v>
      </c>
      <c r="K963" t="s">
        <v>161</v>
      </c>
      <c r="L963" t="s">
        <v>2979</v>
      </c>
      <c r="M963" t="s">
        <v>2980</v>
      </c>
      <c r="N963">
        <v>5.5130555550000002</v>
      </c>
      <c r="O963">
        <v>0</v>
      </c>
      <c r="P963">
        <v>0</v>
      </c>
      <c r="Q963">
        <v>0</v>
      </c>
      <c r="R963">
        <v>0</v>
      </c>
      <c r="S963">
        <v>1</v>
      </c>
      <c r="T963">
        <v>37</v>
      </c>
      <c r="U963">
        <v>0</v>
      </c>
      <c r="V963">
        <v>0</v>
      </c>
      <c r="W963">
        <v>0</v>
      </c>
      <c r="X963">
        <v>0</v>
      </c>
      <c r="Y963">
        <v>5.5130559999999997</v>
      </c>
      <c r="Z963">
        <v>203.983056</v>
      </c>
    </row>
    <row r="964" spans="1:26" x14ac:dyDescent="0.25">
      <c r="A964">
        <v>1711191</v>
      </c>
      <c r="B964">
        <v>1</v>
      </c>
      <c r="C964" t="s">
        <v>77</v>
      </c>
      <c r="D964" t="s">
        <v>118</v>
      </c>
      <c r="E964" t="s">
        <v>212</v>
      </c>
      <c r="F964" t="s">
        <v>2981</v>
      </c>
      <c r="G964" t="s">
        <v>281</v>
      </c>
      <c r="H964" t="s">
        <v>47</v>
      </c>
      <c r="I964" t="s">
        <v>129</v>
      </c>
      <c r="J964" t="s">
        <v>130</v>
      </c>
      <c r="K964" t="s">
        <v>161</v>
      </c>
      <c r="L964" t="s">
        <v>2982</v>
      </c>
      <c r="M964" t="s">
        <v>2983</v>
      </c>
      <c r="N964">
        <v>6.2813888880000004</v>
      </c>
      <c r="O964">
        <v>2</v>
      </c>
      <c r="P964">
        <v>131</v>
      </c>
      <c r="Q964">
        <v>0</v>
      </c>
      <c r="R964">
        <v>0</v>
      </c>
      <c r="S964">
        <v>0</v>
      </c>
      <c r="T964">
        <v>0</v>
      </c>
      <c r="U964">
        <v>12.562778</v>
      </c>
      <c r="V964">
        <v>822.86194399999999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1711186</v>
      </c>
      <c r="B965">
        <v>1</v>
      </c>
      <c r="C965" t="s">
        <v>76</v>
      </c>
      <c r="D965" t="s">
        <v>89</v>
      </c>
      <c r="E965" t="s">
        <v>164</v>
      </c>
      <c r="F965" t="s">
        <v>2984</v>
      </c>
      <c r="G965" t="s">
        <v>285</v>
      </c>
      <c r="H965" t="s">
        <v>46</v>
      </c>
      <c r="I965" t="s">
        <v>129</v>
      </c>
      <c r="J965" t="s">
        <v>130</v>
      </c>
      <c r="K965" t="s">
        <v>161</v>
      </c>
      <c r="L965" t="s">
        <v>2985</v>
      </c>
      <c r="M965" t="s">
        <v>2986</v>
      </c>
      <c r="N965">
        <v>7.8123638880000001</v>
      </c>
      <c r="O965">
        <v>1</v>
      </c>
      <c r="P965">
        <v>32</v>
      </c>
      <c r="Q965">
        <v>0</v>
      </c>
      <c r="R965">
        <v>0</v>
      </c>
      <c r="S965">
        <v>0</v>
      </c>
      <c r="T965">
        <v>0</v>
      </c>
      <c r="U965">
        <v>7.8123639999999996</v>
      </c>
      <c r="V965">
        <v>249.995644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1711193</v>
      </c>
      <c r="B966">
        <v>1</v>
      </c>
      <c r="C966" t="s">
        <v>77</v>
      </c>
      <c r="D966" t="s">
        <v>111</v>
      </c>
      <c r="E966" t="s">
        <v>212</v>
      </c>
      <c r="F966" t="s">
        <v>2987</v>
      </c>
      <c r="G966" t="s">
        <v>293</v>
      </c>
      <c r="H966" t="s">
        <v>160</v>
      </c>
      <c r="I966" t="s">
        <v>129</v>
      </c>
      <c r="J966" t="s">
        <v>130</v>
      </c>
      <c r="K966" t="s">
        <v>161</v>
      </c>
      <c r="L966" t="s">
        <v>2988</v>
      </c>
      <c r="M966" t="s">
        <v>2989</v>
      </c>
      <c r="N966">
        <v>9.6611111110000003</v>
      </c>
      <c r="O966">
        <v>0</v>
      </c>
      <c r="P966">
        <v>0</v>
      </c>
      <c r="Q966">
        <v>0</v>
      </c>
      <c r="R966">
        <v>0</v>
      </c>
      <c r="S966">
        <v>36</v>
      </c>
      <c r="T966">
        <v>1454</v>
      </c>
      <c r="U966">
        <v>0</v>
      </c>
      <c r="V966">
        <v>0</v>
      </c>
      <c r="W966">
        <v>0</v>
      </c>
      <c r="X966">
        <v>0</v>
      </c>
      <c r="Y966">
        <v>347.8</v>
      </c>
      <c r="Z966">
        <v>14047.255555</v>
      </c>
    </row>
    <row r="967" spans="1:26" x14ac:dyDescent="0.25">
      <c r="A967">
        <v>1711185</v>
      </c>
      <c r="B967">
        <v>1</v>
      </c>
      <c r="C967" t="s">
        <v>76</v>
      </c>
      <c r="D967" t="s">
        <v>107</v>
      </c>
      <c r="E967" t="s">
        <v>164</v>
      </c>
      <c r="F967" t="s">
        <v>2990</v>
      </c>
      <c r="G967" t="s">
        <v>285</v>
      </c>
      <c r="H967" t="s">
        <v>46</v>
      </c>
      <c r="I967" t="s">
        <v>129</v>
      </c>
      <c r="J967" t="s">
        <v>130</v>
      </c>
      <c r="K967" t="s">
        <v>161</v>
      </c>
      <c r="L967" t="s">
        <v>2991</v>
      </c>
      <c r="M967" t="s">
        <v>2992</v>
      </c>
      <c r="N967">
        <v>6.915277777</v>
      </c>
      <c r="O967">
        <v>0</v>
      </c>
      <c r="P967">
        <v>202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1396.886111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1711194</v>
      </c>
      <c r="B968">
        <v>1</v>
      </c>
      <c r="C968" t="s">
        <v>76</v>
      </c>
      <c r="D968" t="s">
        <v>79</v>
      </c>
      <c r="E968" t="s">
        <v>126</v>
      </c>
      <c r="F968" t="s">
        <v>2993</v>
      </c>
      <c r="G968" t="s">
        <v>289</v>
      </c>
      <c r="H968" t="s">
        <v>47</v>
      </c>
      <c r="I968" t="s">
        <v>129</v>
      </c>
      <c r="J968" t="s">
        <v>15</v>
      </c>
      <c r="K968" t="s">
        <v>131</v>
      </c>
      <c r="L968" t="s">
        <v>2994</v>
      </c>
      <c r="M968" t="s">
        <v>2995</v>
      </c>
      <c r="N968">
        <v>1.215833333</v>
      </c>
      <c r="O968">
        <v>48</v>
      </c>
      <c r="P968">
        <v>4528</v>
      </c>
      <c r="Q968">
        <v>0</v>
      </c>
      <c r="R968">
        <v>0</v>
      </c>
      <c r="S968">
        <v>0</v>
      </c>
      <c r="T968">
        <v>0</v>
      </c>
      <c r="U968">
        <v>58.36</v>
      </c>
      <c r="V968">
        <v>5505.2933320000002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1711197</v>
      </c>
      <c r="B969">
        <v>1</v>
      </c>
      <c r="C969" t="s">
        <v>76</v>
      </c>
      <c r="D969" t="s">
        <v>92</v>
      </c>
      <c r="E969" t="s">
        <v>139</v>
      </c>
      <c r="F969" t="s">
        <v>1900</v>
      </c>
      <c r="G969" t="s">
        <v>285</v>
      </c>
      <c r="H969" t="s">
        <v>46</v>
      </c>
      <c r="I969" t="s">
        <v>129</v>
      </c>
      <c r="J969" t="s">
        <v>130</v>
      </c>
      <c r="K969" t="s">
        <v>161</v>
      </c>
      <c r="L969" t="s">
        <v>2996</v>
      </c>
      <c r="M969" t="s">
        <v>2997</v>
      </c>
      <c r="N969">
        <v>7.0166666659999999</v>
      </c>
      <c r="O969">
        <v>0</v>
      </c>
      <c r="P969">
        <v>0</v>
      </c>
      <c r="Q969">
        <v>0</v>
      </c>
      <c r="R969">
        <v>35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245.58333300000001</v>
      </c>
      <c r="Y969">
        <v>0</v>
      </c>
      <c r="Z969">
        <v>0</v>
      </c>
    </row>
    <row r="970" spans="1:26" x14ac:dyDescent="0.25">
      <c r="A970">
        <v>1711200</v>
      </c>
      <c r="B970">
        <v>1</v>
      </c>
      <c r="C970" t="s">
        <v>77</v>
      </c>
      <c r="D970" t="s">
        <v>115</v>
      </c>
      <c r="E970" t="s">
        <v>212</v>
      </c>
      <c r="F970" t="s">
        <v>2743</v>
      </c>
      <c r="G970" t="s">
        <v>176</v>
      </c>
      <c r="H970" t="s">
        <v>47</v>
      </c>
      <c r="I970" t="s">
        <v>151</v>
      </c>
      <c r="J970" t="s">
        <v>130</v>
      </c>
      <c r="K970" t="s">
        <v>131</v>
      </c>
      <c r="L970" t="s">
        <v>2998</v>
      </c>
      <c r="M970" t="s">
        <v>2999</v>
      </c>
      <c r="N970">
        <v>5.5555550000000002E-3</v>
      </c>
      <c r="O970">
        <v>10</v>
      </c>
      <c r="P970">
        <v>5</v>
      </c>
      <c r="Q970">
        <v>0</v>
      </c>
      <c r="R970">
        <v>0</v>
      </c>
      <c r="S970">
        <v>73</v>
      </c>
      <c r="T970">
        <v>1185</v>
      </c>
      <c r="U970">
        <v>5.5556000000000001E-2</v>
      </c>
      <c r="V970">
        <v>2.7778000000000001E-2</v>
      </c>
      <c r="W970">
        <v>0</v>
      </c>
      <c r="X970">
        <v>0</v>
      </c>
      <c r="Y970">
        <v>0.40555600000000003</v>
      </c>
      <c r="Z970">
        <v>6.5833329999999997</v>
      </c>
    </row>
    <row r="971" spans="1:26" x14ac:dyDescent="0.25">
      <c r="A971">
        <v>1711201</v>
      </c>
      <c r="B971">
        <v>1</v>
      </c>
      <c r="C971" t="s">
        <v>76</v>
      </c>
      <c r="D971" t="s">
        <v>104</v>
      </c>
      <c r="E971" t="s">
        <v>126</v>
      </c>
      <c r="F971" t="s">
        <v>3000</v>
      </c>
      <c r="G971" t="s">
        <v>285</v>
      </c>
      <c r="H971" t="s">
        <v>47</v>
      </c>
      <c r="I971" t="s">
        <v>129</v>
      </c>
      <c r="J971" t="s">
        <v>130</v>
      </c>
      <c r="K971" t="s">
        <v>161</v>
      </c>
      <c r="L971" t="s">
        <v>3001</v>
      </c>
      <c r="M971" t="s">
        <v>3002</v>
      </c>
      <c r="N971">
        <v>8.2080786109999995</v>
      </c>
      <c r="O971">
        <v>0</v>
      </c>
      <c r="P971">
        <v>0</v>
      </c>
      <c r="Q971">
        <v>0</v>
      </c>
      <c r="R971">
        <v>0</v>
      </c>
      <c r="S971">
        <v>1</v>
      </c>
      <c r="T971">
        <v>57</v>
      </c>
      <c r="U971">
        <v>0</v>
      </c>
      <c r="V971">
        <v>0</v>
      </c>
      <c r="W971">
        <v>0</v>
      </c>
      <c r="X971">
        <v>0</v>
      </c>
      <c r="Y971">
        <v>8.2080789999999997</v>
      </c>
      <c r="Z971">
        <v>467.86048099999999</v>
      </c>
    </row>
    <row r="972" spans="1:26" x14ac:dyDescent="0.25">
      <c r="A972">
        <v>1711206</v>
      </c>
      <c r="B972">
        <v>1</v>
      </c>
      <c r="C972" t="s">
        <v>76</v>
      </c>
      <c r="D972" t="s">
        <v>80</v>
      </c>
      <c r="E972" t="s">
        <v>164</v>
      </c>
      <c r="F972" t="s">
        <v>3003</v>
      </c>
      <c r="G972" t="s">
        <v>285</v>
      </c>
      <c r="H972" t="s">
        <v>46</v>
      </c>
      <c r="I972" t="s">
        <v>129</v>
      </c>
      <c r="J972" t="s">
        <v>130</v>
      </c>
      <c r="K972" t="s">
        <v>161</v>
      </c>
      <c r="L972" t="s">
        <v>3004</v>
      </c>
      <c r="M972" t="s">
        <v>3005</v>
      </c>
      <c r="N972">
        <v>3.0986111109999999</v>
      </c>
      <c r="O972">
        <v>1</v>
      </c>
      <c r="P972">
        <v>588</v>
      </c>
      <c r="Q972">
        <v>0</v>
      </c>
      <c r="R972">
        <v>0</v>
      </c>
      <c r="S972">
        <v>0</v>
      </c>
      <c r="T972">
        <v>0</v>
      </c>
      <c r="U972">
        <v>3.098611</v>
      </c>
      <c r="V972">
        <v>1821.9833329999999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1711225</v>
      </c>
      <c r="B973">
        <v>1</v>
      </c>
      <c r="C973" t="s">
        <v>77</v>
      </c>
      <c r="D973" t="s">
        <v>116</v>
      </c>
      <c r="E973" t="s">
        <v>139</v>
      </c>
      <c r="F973" t="s">
        <v>3006</v>
      </c>
      <c r="G973" t="s">
        <v>141</v>
      </c>
      <c r="H973" t="s">
        <v>46</v>
      </c>
      <c r="I973" t="s">
        <v>129</v>
      </c>
      <c r="J973" t="s">
        <v>130</v>
      </c>
      <c r="K973" t="s">
        <v>131</v>
      </c>
      <c r="L973" t="s">
        <v>3007</v>
      </c>
      <c r="M973" t="s">
        <v>3008</v>
      </c>
      <c r="N973">
        <v>2.7172222220000002</v>
      </c>
      <c r="O973">
        <v>0</v>
      </c>
      <c r="P973">
        <v>51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138.57833299999999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1711203</v>
      </c>
      <c r="B974">
        <v>1</v>
      </c>
      <c r="C974" t="s">
        <v>76</v>
      </c>
      <c r="D974" t="s">
        <v>87</v>
      </c>
      <c r="E974" t="s">
        <v>139</v>
      </c>
      <c r="F974" t="s">
        <v>3009</v>
      </c>
      <c r="G974" t="s">
        <v>285</v>
      </c>
      <c r="H974" t="s">
        <v>46</v>
      </c>
      <c r="I974" t="s">
        <v>129</v>
      </c>
      <c r="J974" t="s">
        <v>130</v>
      </c>
      <c r="K974" t="s">
        <v>161</v>
      </c>
      <c r="L974" t="s">
        <v>3010</v>
      </c>
      <c r="M974" t="s">
        <v>3011</v>
      </c>
      <c r="N974">
        <v>5.4905555550000003</v>
      </c>
      <c r="O974">
        <v>0</v>
      </c>
      <c r="P974">
        <v>0</v>
      </c>
      <c r="Q974">
        <v>0</v>
      </c>
      <c r="R974">
        <v>48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263.54666700000001</v>
      </c>
      <c r="Y974">
        <v>0</v>
      </c>
      <c r="Z974">
        <v>0</v>
      </c>
    </row>
    <row r="975" spans="1:26" x14ac:dyDescent="0.25">
      <c r="A975">
        <v>1711232</v>
      </c>
      <c r="B975">
        <v>1</v>
      </c>
      <c r="C975" t="s">
        <v>76</v>
      </c>
      <c r="D975" t="s">
        <v>103</v>
      </c>
      <c r="E975" t="s">
        <v>134</v>
      </c>
      <c r="F975" t="s">
        <v>3012</v>
      </c>
      <c r="G975" t="s">
        <v>136</v>
      </c>
      <c r="H975" t="s">
        <v>46</v>
      </c>
      <c r="I975" t="s">
        <v>129</v>
      </c>
      <c r="J975" t="s">
        <v>130</v>
      </c>
      <c r="K975" t="s">
        <v>131</v>
      </c>
      <c r="L975" t="s">
        <v>3013</v>
      </c>
      <c r="M975" t="s">
        <v>3014</v>
      </c>
      <c r="N975">
        <v>1.6755555550000001</v>
      </c>
      <c r="O975">
        <v>0</v>
      </c>
      <c r="P975">
        <v>0</v>
      </c>
      <c r="Q975">
        <v>0</v>
      </c>
      <c r="R975">
        <v>3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5.0266669999999998</v>
      </c>
      <c r="Y975">
        <v>0</v>
      </c>
      <c r="Z975">
        <v>0</v>
      </c>
    </row>
    <row r="976" spans="1:26" x14ac:dyDescent="0.25">
      <c r="A976">
        <v>1711212</v>
      </c>
      <c r="B976">
        <v>1</v>
      </c>
      <c r="C976" t="s">
        <v>77</v>
      </c>
      <c r="D976" t="s">
        <v>109</v>
      </c>
      <c r="E976" t="s">
        <v>126</v>
      </c>
      <c r="F976" t="s">
        <v>3015</v>
      </c>
      <c r="G976" t="s">
        <v>176</v>
      </c>
      <c r="H976" t="s">
        <v>47</v>
      </c>
      <c r="I976" t="s">
        <v>129</v>
      </c>
      <c r="J976" t="s">
        <v>130</v>
      </c>
      <c r="K976" t="s">
        <v>131</v>
      </c>
      <c r="L976" t="s">
        <v>3016</v>
      </c>
      <c r="M976" t="s">
        <v>3017</v>
      </c>
      <c r="N976">
        <v>1.023055555</v>
      </c>
      <c r="O976">
        <v>0</v>
      </c>
      <c r="P976">
        <v>0</v>
      </c>
      <c r="Q976">
        <v>8</v>
      </c>
      <c r="R976">
        <v>459</v>
      </c>
      <c r="S976">
        <v>0</v>
      </c>
      <c r="T976">
        <v>0</v>
      </c>
      <c r="U976">
        <v>0</v>
      </c>
      <c r="V976">
        <v>0</v>
      </c>
      <c r="W976">
        <v>8.1844439999999992</v>
      </c>
      <c r="X976">
        <v>469.58249999999998</v>
      </c>
      <c r="Y976">
        <v>0</v>
      </c>
      <c r="Z976">
        <v>0</v>
      </c>
    </row>
    <row r="977" spans="1:26" x14ac:dyDescent="0.25">
      <c r="A977">
        <v>1711238</v>
      </c>
      <c r="B977">
        <v>1</v>
      </c>
      <c r="C977" t="s">
        <v>76</v>
      </c>
      <c r="D977" t="s">
        <v>103</v>
      </c>
      <c r="E977" t="s">
        <v>164</v>
      </c>
      <c r="F977" t="s">
        <v>3018</v>
      </c>
      <c r="G977" t="s">
        <v>285</v>
      </c>
      <c r="H977" t="s">
        <v>46</v>
      </c>
      <c r="I977" t="s">
        <v>129</v>
      </c>
      <c r="J977" t="s">
        <v>130</v>
      </c>
      <c r="K977" t="s">
        <v>161</v>
      </c>
      <c r="L977" t="s">
        <v>3019</v>
      </c>
      <c r="M977" t="s">
        <v>3020</v>
      </c>
      <c r="N977">
        <v>5.8722222220000004</v>
      </c>
      <c r="O977">
        <v>0</v>
      </c>
      <c r="P977">
        <v>0</v>
      </c>
      <c r="Q977">
        <v>2</v>
      </c>
      <c r="R977">
        <v>215</v>
      </c>
      <c r="S977">
        <v>0</v>
      </c>
      <c r="T977">
        <v>0</v>
      </c>
      <c r="U977">
        <v>0</v>
      </c>
      <c r="V977">
        <v>0</v>
      </c>
      <c r="W977">
        <v>11.744444</v>
      </c>
      <c r="X977">
        <v>1262.5277779999999</v>
      </c>
      <c r="Y977">
        <v>0</v>
      </c>
      <c r="Z977">
        <v>0</v>
      </c>
    </row>
    <row r="978" spans="1:26" x14ac:dyDescent="0.25">
      <c r="A978">
        <v>1711216</v>
      </c>
      <c r="B978">
        <v>1</v>
      </c>
      <c r="C978" t="s">
        <v>76</v>
      </c>
      <c r="D978" t="s">
        <v>106</v>
      </c>
      <c r="E978" t="s">
        <v>134</v>
      </c>
      <c r="F978" t="s">
        <v>3021</v>
      </c>
      <c r="G978" t="s">
        <v>462</v>
      </c>
      <c r="H978" t="s">
        <v>46</v>
      </c>
      <c r="I978" t="s">
        <v>129</v>
      </c>
      <c r="J978" t="s">
        <v>17</v>
      </c>
      <c r="K978" t="s">
        <v>131</v>
      </c>
      <c r="L978" t="s">
        <v>3022</v>
      </c>
      <c r="M978" t="s">
        <v>3023</v>
      </c>
      <c r="N978">
        <v>0.41916666600000002</v>
      </c>
      <c r="O978">
        <v>0</v>
      </c>
      <c r="P978">
        <v>1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0.41916700000000001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1711218</v>
      </c>
      <c r="B979">
        <v>1</v>
      </c>
      <c r="C979" t="s">
        <v>76</v>
      </c>
      <c r="D979" t="s">
        <v>92</v>
      </c>
      <c r="E979" t="s">
        <v>191</v>
      </c>
      <c r="F979" t="s">
        <v>3024</v>
      </c>
      <c r="G979" t="s">
        <v>193</v>
      </c>
      <c r="H979" t="s">
        <v>46</v>
      </c>
      <c r="I979" t="s">
        <v>129</v>
      </c>
      <c r="J979" t="s">
        <v>130</v>
      </c>
      <c r="K979" t="s">
        <v>131</v>
      </c>
      <c r="L979" t="s">
        <v>3025</v>
      </c>
      <c r="M979" t="s">
        <v>3026</v>
      </c>
      <c r="N979">
        <v>0.49555555499999998</v>
      </c>
      <c r="O979">
        <v>0</v>
      </c>
      <c r="P979">
        <v>0</v>
      </c>
      <c r="Q979">
        <v>0</v>
      </c>
      <c r="R979">
        <v>30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14.866667</v>
      </c>
      <c r="Y979">
        <v>0</v>
      </c>
      <c r="Z979">
        <v>0</v>
      </c>
    </row>
    <row r="980" spans="1:26" x14ac:dyDescent="0.25">
      <c r="A980">
        <v>1711217</v>
      </c>
      <c r="B980">
        <v>1</v>
      </c>
      <c r="C980" t="s">
        <v>77</v>
      </c>
      <c r="D980" t="s">
        <v>110</v>
      </c>
      <c r="E980" t="s">
        <v>139</v>
      </c>
      <c r="F980" t="s">
        <v>3027</v>
      </c>
      <c r="G980" t="s">
        <v>285</v>
      </c>
      <c r="H980" t="s">
        <v>46</v>
      </c>
      <c r="I980" t="s">
        <v>129</v>
      </c>
      <c r="J980" t="s">
        <v>130</v>
      </c>
      <c r="K980" t="s">
        <v>161</v>
      </c>
      <c r="L980" t="s">
        <v>3028</v>
      </c>
      <c r="M980" t="s">
        <v>3029</v>
      </c>
      <c r="N980">
        <v>7.031064722</v>
      </c>
      <c r="O980">
        <v>0</v>
      </c>
      <c r="P980">
        <v>0</v>
      </c>
      <c r="Q980">
        <v>0</v>
      </c>
      <c r="R980">
        <v>229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1610.1138209999999</v>
      </c>
      <c r="Y980">
        <v>0</v>
      </c>
      <c r="Z980">
        <v>0</v>
      </c>
    </row>
    <row r="981" spans="1:26" x14ac:dyDescent="0.25">
      <c r="A981">
        <v>1711219</v>
      </c>
      <c r="B981">
        <v>1</v>
      </c>
      <c r="C981" t="s">
        <v>76</v>
      </c>
      <c r="D981" t="s">
        <v>87</v>
      </c>
      <c r="E981" t="s">
        <v>139</v>
      </c>
      <c r="F981" t="s">
        <v>3030</v>
      </c>
      <c r="G981" t="s">
        <v>285</v>
      </c>
      <c r="H981" t="s">
        <v>46</v>
      </c>
      <c r="I981" t="s">
        <v>129</v>
      </c>
      <c r="J981" t="s">
        <v>130</v>
      </c>
      <c r="K981" t="s">
        <v>161</v>
      </c>
      <c r="L981" t="s">
        <v>3031</v>
      </c>
      <c r="M981" t="s">
        <v>3032</v>
      </c>
      <c r="N981">
        <v>5.2810433330000004</v>
      </c>
      <c r="O981">
        <v>0</v>
      </c>
      <c r="P981">
        <v>0</v>
      </c>
      <c r="Q981">
        <v>0</v>
      </c>
      <c r="R981">
        <v>78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411.92138</v>
      </c>
      <c r="Y981">
        <v>0</v>
      </c>
      <c r="Z981">
        <v>0</v>
      </c>
    </row>
    <row r="982" spans="1:26" x14ac:dyDescent="0.25">
      <c r="A982">
        <v>1711234</v>
      </c>
      <c r="B982">
        <v>1</v>
      </c>
      <c r="C982" t="s">
        <v>76</v>
      </c>
      <c r="D982" t="s">
        <v>94</v>
      </c>
      <c r="E982" t="s">
        <v>139</v>
      </c>
      <c r="F982" t="s">
        <v>3033</v>
      </c>
      <c r="G982" t="s">
        <v>141</v>
      </c>
      <c r="H982" t="s">
        <v>46</v>
      </c>
      <c r="I982" t="s">
        <v>129</v>
      </c>
      <c r="J982" t="s">
        <v>130</v>
      </c>
      <c r="K982" t="s">
        <v>131</v>
      </c>
      <c r="L982" t="s">
        <v>3034</v>
      </c>
      <c r="M982" t="s">
        <v>3035</v>
      </c>
      <c r="N982">
        <v>2.2922222219999999</v>
      </c>
      <c r="O982">
        <v>0</v>
      </c>
      <c r="P982">
        <v>5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11.461111000000001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1711220</v>
      </c>
      <c r="B983">
        <v>1</v>
      </c>
      <c r="C983" t="s">
        <v>76</v>
      </c>
      <c r="D983" t="s">
        <v>90</v>
      </c>
      <c r="E983" t="s">
        <v>158</v>
      </c>
      <c r="F983" t="s">
        <v>3036</v>
      </c>
      <c r="G983" t="s">
        <v>176</v>
      </c>
      <c r="H983" t="s">
        <v>47</v>
      </c>
      <c r="I983" t="s">
        <v>129</v>
      </c>
      <c r="J983" t="s">
        <v>130</v>
      </c>
      <c r="K983" t="s">
        <v>131</v>
      </c>
      <c r="L983" t="s">
        <v>3037</v>
      </c>
      <c r="M983" t="s">
        <v>3038</v>
      </c>
      <c r="N983">
        <v>7.2222222000000003E-2</v>
      </c>
      <c r="O983">
        <v>76</v>
      </c>
      <c r="P983">
        <v>1249</v>
      </c>
      <c r="Q983">
        <v>0</v>
      </c>
      <c r="R983">
        <v>9</v>
      </c>
      <c r="S983">
        <v>138</v>
      </c>
      <c r="T983">
        <v>3097</v>
      </c>
      <c r="U983">
        <v>5.4888890000000004</v>
      </c>
      <c r="V983">
        <v>90.205555000000004</v>
      </c>
      <c r="W983">
        <v>0</v>
      </c>
      <c r="X983">
        <v>0.65</v>
      </c>
      <c r="Y983">
        <v>9.9666669999999993</v>
      </c>
      <c r="Z983">
        <v>223.672222</v>
      </c>
    </row>
    <row r="984" spans="1:26" x14ac:dyDescent="0.25">
      <c r="A984">
        <v>1711221</v>
      </c>
      <c r="B984">
        <v>1</v>
      </c>
      <c r="C984" t="s">
        <v>76</v>
      </c>
      <c r="D984" t="s">
        <v>90</v>
      </c>
      <c r="E984" t="s">
        <v>158</v>
      </c>
      <c r="F984" t="s">
        <v>3039</v>
      </c>
      <c r="G984" t="s">
        <v>285</v>
      </c>
      <c r="H984" t="s">
        <v>47</v>
      </c>
      <c r="I984" t="s">
        <v>129</v>
      </c>
      <c r="J984" t="s">
        <v>130</v>
      </c>
      <c r="K984" t="s">
        <v>161</v>
      </c>
      <c r="L984" t="s">
        <v>3040</v>
      </c>
      <c r="M984" t="s">
        <v>3041</v>
      </c>
      <c r="N984">
        <v>2.7078238880000001</v>
      </c>
      <c r="O984">
        <v>76</v>
      </c>
      <c r="P984">
        <v>1249</v>
      </c>
      <c r="Q984">
        <v>0</v>
      </c>
      <c r="R984">
        <v>9</v>
      </c>
      <c r="S984">
        <v>152</v>
      </c>
      <c r="T984">
        <v>3306</v>
      </c>
      <c r="U984">
        <v>205.79461499999999</v>
      </c>
      <c r="V984">
        <v>3382.072036</v>
      </c>
      <c r="W984">
        <v>0</v>
      </c>
      <c r="X984">
        <v>24.370415000000001</v>
      </c>
      <c r="Y984">
        <v>411.58923099999998</v>
      </c>
      <c r="Z984">
        <v>8952.0657740000006</v>
      </c>
    </row>
    <row r="985" spans="1:26" x14ac:dyDescent="0.25">
      <c r="A985">
        <v>1711223</v>
      </c>
      <c r="B985">
        <v>1</v>
      </c>
      <c r="C985" t="s">
        <v>77</v>
      </c>
      <c r="D985" t="s">
        <v>109</v>
      </c>
      <c r="E985" t="s">
        <v>126</v>
      </c>
      <c r="F985" t="s">
        <v>3042</v>
      </c>
      <c r="G985" t="s">
        <v>281</v>
      </c>
      <c r="H985" t="s">
        <v>47</v>
      </c>
      <c r="I985" t="s">
        <v>129</v>
      </c>
      <c r="J985" t="s">
        <v>130</v>
      </c>
      <c r="K985" t="s">
        <v>161</v>
      </c>
      <c r="L985" t="s">
        <v>3043</v>
      </c>
      <c r="M985" t="s">
        <v>3044</v>
      </c>
      <c r="N985">
        <v>6.1438888880000002</v>
      </c>
      <c r="O985">
        <v>0</v>
      </c>
      <c r="P985">
        <v>0</v>
      </c>
      <c r="Q985">
        <v>0</v>
      </c>
      <c r="R985">
        <v>0</v>
      </c>
      <c r="S985">
        <v>2</v>
      </c>
      <c r="T985">
        <v>23</v>
      </c>
      <c r="U985">
        <v>0</v>
      </c>
      <c r="V985">
        <v>0</v>
      </c>
      <c r="W985">
        <v>0</v>
      </c>
      <c r="X985">
        <v>0</v>
      </c>
      <c r="Y985">
        <v>12.287777999999999</v>
      </c>
      <c r="Z985">
        <v>141.30944400000001</v>
      </c>
    </row>
    <row r="986" spans="1:26" x14ac:dyDescent="0.25">
      <c r="A986">
        <v>1711226</v>
      </c>
      <c r="B986">
        <v>1</v>
      </c>
      <c r="C986" t="s">
        <v>77</v>
      </c>
      <c r="D986" t="s">
        <v>113</v>
      </c>
      <c r="E986" t="s">
        <v>212</v>
      </c>
      <c r="F986" t="s">
        <v>3045</v>
      </c>
      <c r="G986" t="s">
        <v>281</v>
      </c>
      <c r="H986" t="s">
        <v>47</v>
      </c>
      <c r="I986" t="s">
        <v>129</v>
      </c>
      <c r="J986" t="s">
        <v>130</v>
      </c>
      <c r="K986" t="s">
        <v>161</v>
      </c>
      <c r="L986" t="s">
        <v>3046</v>
      </c>
      <c r="M986" t="s">
        <v>3047</v>
      </c>
      <c r="N986">
        <v>6.2683333330000002</v>
      </c>
      <c r="O986">
        <v>0</v>
      </c>
      <c r="P986">
        <v>0</v>
      </c>
      <c r="Q986">
        <v>0</v>
      </c>
      <c r="R986">
        <v>0</v>
      </c>
      <c r="S986">
        <v>38</v>
      </c>
      <c r="T986">
        <v>843</v>
      </c>
      <c r="U986">
        <v>0</v>
      </c>
      <c r="V986">
        <v>0</v>
      </c>
      <c r="W986">
        <v>0</v>
      </c>
      <c r="X986">
        <v>0</v>
      </c>
      <c r="Y986">
        <v>238.19666699999999</v>
      </c>
      <c r="Z986">
        <v>5284.2049999999999</v>
      </c>
    </row>
    <row r="987" spans="1:26" x14ac:dyDescent="0.25">
      <c r="A987">
        <v>1711227</v>
      </c>
      <c r="B987">
        <v>1</v>
      </c>
      <c r="C987" t="s">
        <v>76</v>
      </c>
      <c r="D987" t="s">
        <v>100</v>
      </c>
      <c r="E987" t="s">
        <v>134</v>
      </c>
      <c r="F987" t="s">
        <v>3048</v>
      </c>
      <c r="G987" t="s">
        <v>462</v>
      </c>
      <c r="H987" t="s">
        <v>46</v>
      </c>
      <c r="I987" t="s">
        <v>129</v>
      </c>
      <c r="J987" t="s">
        <v>17</v>
      </c>
      <c r="K987" t="s">
        <v>131</v>
      </c>
      <c r="L987" t="s">
        <v>3049</v>
      </c>
      <c r="M987" t="s">
        <v>3050</v>
      </c>
      <c r="N987">
        <v>0.55777777699999997</v>
      </c>
      <c r="O987">
        <v>0</v>
      </c>
      <c r="P987">
        <v>1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0.557778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1711228</v>
      </c>
      <c r="B988">
        <v>1</v>
      </c>
      <c r="C988" t="s">
        <v>76</v>
      </c>
      <c r="D988" t="s">
        <v>94</v>
      </c>
      <c r="E988" t="s">
        <v>139</v>
      </c>
      <c r="F988" t="s">
        <v>3051</v>
      </c>
      <c r="G988" t="s">
        <v>391</v>
      </c>
      <c r="H988" t="s">
        <v>46</v>
      </c>
      <c r="I988" t="s">
        <v>129</v>
      </c>
      <c r="J988" t="s">
        <v>130</v>
      </c>
      <c r="K988" t="s">
        <v>131</v>
      </c>
      <c r="L988" t="s">
        <v>3052</v>
      </c>
      <c r="M988" t="s">
        <v>3053</v>
      </c>
      <c r="N988">
        <v>0.95805555499999995</v>
      </c>
      <c r="O988">
        <v>0</v>
      </c>
      <c r="P988">
        <v>0</v>
      </c>
      <c r="Q988">
        <v>0</v>
      </c>
      <c r="R988">
        <v>27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25.8675</v>
      </c>
      <c r="Y988">
        <v>0</v>
      </c>
      <c r="Z988">
        <v>0</v>
      </c>
    </row>
    <row r="989" spans="1:26" x14ac:dyDescent="0.25">
      <c r="A989">
        <v>1711236</v>
      </c>
      <c r="B989">
        <v>1</v>
      </c>
      <c r="C989" t="s">
        <v>76</v>
      </c>
      <c r="D989" t="s">
        <v>92</v>
      </c>
      <c r="E989" t="s">
        <v>134</v>
      </c>
      <c r="F989" t="s">
        <v>3054</v>
      </c>
      <c r="G989" t="s">
        <v>209</v>
      </c>
      <c r="H989" t="s">
        <v>46</v>
      </c>
      <c r="I989" t="s">
        <v>129</v>
      </c>
      <c r="J989" t="s">
        <v>130</v>
      </c>
      <c r="K989" t="s">
        <v>131</v>
      </c>
      <c r="L989" t="s">
        <v>3055</v>
      </c>
      <c r="M989" t="s">
        <v>3056</v>
      </c>
      <c r="N989">
        <v>0.67638888799999997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2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1.352778</v>
      </c>
    </row>
    <row r="990" spans="1:26" x14ac:dyDescent="0.25">
      <c r="A990">
        <v>1711266</v>
      </c>
      <c r="B990">
        <v>1</v>
      </c>
      <c r="C990" t="s">
        <v>76</v>
      </c>
      <c r="D990" t="s">
        <v>84</v>
      </c>
      <c r="E990" t="s">
        <v>134</v>
      </c>
      <c r="F990" t="s">
        <v>3057</v>
      </c>
      <c r="G990" t="s">
        <v>136</v>
      </c>
      <c r="H990" t="s">
        <v>46</v>
      </c>
      <c r="I990" t="s">
        <v>129</v>
      </c>
      <c r="J990" t="s">
        <v>130</v>
      </c>
      <c r="K990" t="s">
        <v>131</v>
      </c>
      <c r="L990" t="s">
        <v>3058</v>
      </c>
      <c r="M990" t="s">
        <v>3059</v>
      </c>
      <c r="N990">
        <v>2.4500000000000002</v>
      </c>
      <c r="O990">
        <v>0</v>
      </c>
      <c r="P990">
        <v>18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44.1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1711233</v>
      </c>
      <c r="B991">
        <v>1</v>
      </c>
      <c r="C991" t="s">
        <v>76</v>
      </c>
      <c r="D991" t="s">
        <v>99</v>
      </c>
      <c r="E991" t="s">
        <v>134</v>
      </c>
      <c r="F991" t="s">
        <v>3060</v>
      </c>
      <c r="G991" t="s">
        <v>462</v>
      </c>
      <c r="H991" t="s">
        <v>46</v>
      </c>
      <c r="I991" t="s">
        <v>129</v>
      </c>
      <c r="J991" t="s">
        <v>17</v>
      </c>
      <c r="K991" t="s">
        <v>131</v>
      </c>
      <c r="L991" t="s">
        <v>3061</v>
      </c>
      <c r="M991" t="s">
        <v>3062</v>
      </c>
      <c r="N991">
        <v>0.42722222199999998</v>
      </c>
      <c r="O991">
        <v>0</v>
      </c>
      <c r="P991">
        <v>1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0.42722199999999999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1711248</v>
      </c>
      <c r="B992">
        <v>1</v>
      </c>
      <c r="C992" t="s">
        <v>76</v>
      </c>
      <c r="D992" t="s">
        <v>100</v>
      </c>
      <c r="E992" t="s">
        <v>164</v>
      </c>
      <c r="F992" t="s">
        <v>3063</v>
      </c>
      <c r="G992" t="s">
        <v>256</v>
      </c>
      <c r="H992" t="s">
        <v>46</v>
      </c>
      <c r="I992" t="s">
        <v>129</v>
      </c>
      <c r="J992" t="s">
        <v>130</v>
      </c>
      <c r="K992" t="s">
        <v>131</v>
      </c>
      <c r="L992" t="s">
        <v>3064</v>
      </c>
      <c r="M992" t="s">
        <v>3065</v>
      </c>
      <c r="N992">
        <v>1.7255555549999999</v>
      </c>
      <c r="O992">
        <v>2</v>
      </c>
      <c r="P992">
        <v>328</v>
      </c>
      <c r="Q992">
        <v>0</v>
      </c>
      <c r="R992">
        <v>0</v>
      </c>
      <c r="S992">
        <v>0</v>
      </c>
      <c r="T992">
        <v>0</v>
      </c>
      <c r="U992">
        <v>3.451111</v>
      </c>
      <c r="V992">
        <v>565.98222199999998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1711237</v>
      </c>
      <c r="B993">
        <v>1</v>
      </c>
      <c r="C993" t="s">
        <v>76</v>
      </c>
      <c r="D993" t="s">
        <v>99</v>
      </c>
      <c r="E993" t="s">
        <v>134</v>
      </c>
      <c r="F993" t="s">
        <v>3066</v>
      </c>
      <c r="G993" t="s">
        <v>462</v>
      </c>
      <c r="H993" t="s">
        <v>46</v>
      </c>
      <c r="I993" t="s">
        <v>129</v>
      </c>
      <c r="J993" t="s">
        <v>17</v>
      </c>
      <c r="K993" t="s">
        <v>131</v>
      </c>
      <c r="L993" t="s">
        <v>3067</v>
      </c>
      <c r="M993" t="s">
        <v>3068</v>
      </c>
      <c r="N993">
        <v>0.208055555</v>
      </c>
      <c r="O993">
        <v>0</v>
      </c>
      <c r="P993">
        <v>1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0.20805599999999999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1711235</v>
      </c>
      <c r="B994">
        <v>1</v>
      </c>
      <c r="C994" t="s">
        <v>77</v>
      </c>
      <c r="D994" t="s">
        <v>110</v>
      </c>
      <c r="E994" t="s">
        <v>212</v>
      </c>
      <c r="F994" t="s">
        <v>3069</v>
      </c>
      <c r="G994" t="s">
        <v>285</v>
      </c>
      <c r="H994" t="s">
        <v>47</v>
      </c>
      <c r="I994" t="s">
        <v>129</v>
      </c>
      <c r="J994" t="s">
        <v>130</v>
      </c>
      <c r="K994" t="s">
        <v>161</v>
      </c>
      <c r="L994" t="s">
        <v>3070</v>
      </c>
      <c r="M994" t="s">
        <v>3071</v>
      </c>
      <c r="N994">
        <v>6.9928702769999997</v>
      </c>
      <c r="O994">
        <v>0</v>
      </c>
      <c r="P994">
        <v>0</v>
      </c>
      <c r="Q994">
        <v>8</v>
      </c>
      <c r="R994">
        <v>350</v>
      </c>
      <c r="S994">
        <v>4</v>
      </c>
      <c r="T994">
        <v>387</v>
      </c>
      <c r="U994">
        <v>0</v>
      </c>
      <c r="V994">
        <v>0</v>
      </c>
      <c r="W994">
        <v>55.942962000000001</v>
      </c>
      <c r="X994">
        <v>2447.5045970000001</v>
      </c>
      <c r="Y994">
        <v>27.971481000000001</v>
      </c>
      <c r="Z994">
        <v>2706.2407969999999</v>
      </c>
    </row>
    <row r="995" spans="1:26" x14ac:dyDescent="0.25">
      <c r="A995">
        <v>1711180</v>
      </c>
      <c r="B995">
        <v>1</v>
      </c>
      <c r="C995" t="s">
        <v>76</v>
      </c>
      <c r="D995" t="s">
        <v>81</v>
      </c>
      <c r="E995" t="s">
        <v>191</v>
      </c>
      <c r="F995" t="s">
        <v>3072</v>
      </c>
      <c r="G995" t="s">
        <v>285</v>
      </c>
      <c r="H995" t="s">
        <v>46</v>
      </c>
      <c r="I995" t="s">
        <v>129</v>
      </c>
      <c r="J995" t="s">
        <v>130</v>
      </c>
      <c r="K995" t="s">
        <v>161</v>
      </c>
      <c r="L995" t="s">
        <v>3073</v>
      </c>
      <c r="M995" t="s">
        <v>3074</v>
      </c>
      <c r="N995">
        <v>6.3986111110000001</v>
      </c>
      <c r="O995">
        <v>0</v>
      </c>
      <c r="P995">
        <v>129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825.42083300000002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1711241</v>
      </c>
      <c r="B996">
        <v>1</v>
      </c>
      <c r="C996" t="s">
        <v>76</v>
      </c>
      <c r="D996" t="s">
        <v>80</v>
      </c>
      <c r="E996" t="s">
        <v>134</v>
      </c>
      <c r="F996" t="s">
        <v>3075</v>
      </c>
      <c r="G996" t="s">
        <v>136</v>
      </c>
      <c r="H996" t="s">
        <v>46</v>
      </c>
      <c r="I996" t="s">
        <v>129</v>
      </c>
      <c r="J996" t="s">
        <v>130</v>
      </c>
      <c r="K996" t="s">
        <v>131</v>
      </c>
      <c r="L996" t="s">
        <v>3076</v>
      </c>
      <c r="M996" t="s">
        <v>3077</v>
      </c>
      <c r="N996">
        <v>1.6130555550000001</v>
      </c>
      <c r="O996">
        <v>0</v>
      </c>
      <c r="P996">
        <v>3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4.8391669999999998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1711246</v>
      </c>
      <c r="B997">
        <v>1</v>
      </c>
      <c r="C997" t="s">
        <v>77</v>
      </c>
      <c r="D997" t="s">
        <v>114</v>
      </c>
      <c r="E997" t="s">
        <v>134</v>
      </c>
      <c r="F997" t="s">
        <v>3078</v>
      </c>
      <c r="G997" t="s">
        <v>209</v>
      </c>
      <c r="H997" t="s">
        <v>46</v>
      </c>
      <c r="I997" t="s">
        <v>129</v>
      </c>
      <c r="J997" t="s">
        <v>130</v>
      </c>
      <c r="K997" t="s">
        <v>131</v>
      </c>
      <c r="L997" t="s">
        <v>3079</v>
      </c>
      <c r="M997" t="s">
        <v>3080</v>
      </c>
      <c r="N997">
        <v>0.77055555499999995</v>
      </c>
      <c r="O997">
        <v>0</v>
      </c>
      <c r="P997">
        <v>11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8.4761109999999995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1711249</v>
      </c>
      <c r="B998">
        <v>1</v>
      </c>
      <c r="C998" t="s">
        <v>76</v>
      </c>
      <c r="D998" t="s">
        <v>90</v>
      </c>
      <c r="E998" t="s">
        <v>134</v>
      </c>
      <c r="F998" t="s">
        <v>3081</v>
      </c>
      <c r="G998" t="s">
        <v>136</v>
      </c>
      <c r="H998" t="s">
        <v>46</v>
      </c>
      <c r="I998" t="s">
        <v>129</v>
      </c>
      <c r="J998" t="s">
        <v>130</v>
      </c>
      <c r="K998" t="s">
        <v>131</v>
      </c>
      <c r="L998" t="s">
        <v>3082</v>
      </c>
      <c r="M998" t="s">
        <v>3083</v>
      </c>
      <c r="N998">
        <v>1.2736111109999999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1.273611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1711253</v>
      </c>
      <c r="B999">
        <v>1</v>
      </c>
      <c r="C999" t="s">
        <v>76</v>
      </c>
      <c r="D999" t="s">
        <v>86</v>
      </c>
      <c r="E999" t="s">
        <v>139</v>
      </c>
      <c r="F999" t="s">
        <v>3084</v>
      </c>
      <c r="G999" t="s">
        <v>269</v>
      </c>
      <c r="H999" t="s">
        <v>46</v>
      </c>
      <c r="I999" t="s">
        <v>129</v>
      </c>
      <c r="J999" t="s">
        <v>130</v>
      </c>
      <c r="K999" t="s">
        <v>131</v>
      </c>
      <c r="L999" t="s">
        <v>3085</v>
      </c>
      <c r="M999" t="s">
        <v>3086</v>
      </c>
      <c r="N999">
        <v>1.1425000000000001</v>
      </c>
      <c r="O999">
        <v>0</v>
      </c>
      <c r="P999">
        <v>11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12.567500000000001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1711254</v>
      </c>
      <c r="B1000">
        <v>1</v>
      </c>
      <c r="C1000" t="s">
        <v>76</v>
      </c>
      <c r="D1000" t="s">
        <v>92</v>
      </c>
      <c r="E1000" t="s">
        <v>126</v>
      </c>
      <c r="F1000" t="s">
        <v>3087</v>
      </c>
      <c r="G1000" t="s">
        <v>2576</v>
      </c>
      <c r="H1000" t="s">
        <v>47</v>
      </c>
      <c r="I1000" t="s">
        <v>129</v>
      </c>
      <c r="J1000" t="s">
        <v>130</v>
      </c>
      <c r="K1000" t="s">
        <v>131</v>
      </c>
      <c r="L1000" t="s">
        <v>3088</v>
      </c>
      <c r="M1000" t="s">
        <v>3089</v>
      </c>
      <c r="N1000">
        <v>2.9794444439999999</v>
      </c>
      <c r="O1000">
        <v>0</v>
      </c>
      <c r="P1000">
        <v>0</v>
      </c>
      <c r="Q1000">
        <v>0</v>
      </c>
      <c r="R1000">
        <v>8</v>
      </c>
      <c r="S1000">
        <v>1</v>
      </c>
      <c r="T1000">
        <v>19</v>
      </c>
      <c r="U1000">
        <v>0</v>
      </c>
      <c r="V1000">
        <v>0</v>
      </c>
      <c r="W1000">
        <v>0</v>
      </c>
      <c r="X1000">
        <v>23.835556</v>
      </c>
      <c r="Y1000">
        <v>2.979444</v>
      </c>
      <c r="Z1000">
        <v>56.609444000000003</v>
      </c>
    </row>
    <row r="1001" spans="1:26" x14ac:dyDescent="0.25">
      <c r="A1001">
        <v>1711252</v>
      </c>
      <c r="B1001">
        <v>1</v>
      </c>
      <c r="C1001" t="s">
        <v>77</v>
      </c>
      <c r="D1001" t="s">
        <v>123</v>
      </c>
      <c r="E1001" t="s">
        <v>126</v>
      </c>
      <c r="F1001" t="s">
        <v>3090</v>
      </c>
      <c r="G1001" t="s">
        <v>128</v>
      </c>
      <c r="H1001" t="s">
        <v>47</v>
      </c>
      <c r="I1001" t="s">
        <v>129</v>
      </c>
      <c r="J1001" t="s">
        <v>130</v>
      </c>
      <c r="K1001" t="s">
        <v>131</v>
      </c>
      <c r="L1001" t="s">
        <v>3091</v>
      </c>
      <c r="M1001" t="s">
        <v>3092</v>
      </c>
      <c r="N1001">
        <v>1.1119444439999999</v>
      </c>
      <c r="O1001">
        <v>2</v>
      </c>
      <c r="P1001">
        <v>933</v>
      </c>
      <c r="Q1001">
        <v>0</v>
      </c>
      <c r="R1001">
        <v>0</v>
      </c>
      <c r="S1001">
        <v>0</v>
      </c>
      <c r="T1001">
        <v>0</v>
      </c>
      <c r="U1001">
        <v>2.2238889999999998</v>
      </c>
      <c r="V1001">
        <v>1037.444166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1711260</v>
      </c>
      <c r="B1002">
        <v>1</v>
      </c>
      <c r="C1002" t="s">
        <v>76</v>
      </c>
      <c r="D1002" t="s">
        <v>78</v>
      </c>
      <c r="E1002" t="s">
        <v>134</v>
      </c>
      <c r="F1002" t="s">
        <v>3093</v>
      </c>
      <c r="G1002" t="s">
        <v>209</v>
      </c>
      <c r="H1002" t="s">
        <v>46</v>
      </c>
      <c r="I1002" t="s">
        <v>129</v>
      </c>
      <c r="J1002" t="s">
        <v>130</v>
      </c>
      <c r="K1002" t="s">
        <v>131</v>
      </c>
      <c r="L1002" t="s">
        <v>3094</v>
      </c>
      <c r="M1002" t="s">
        <v>3095</v>
      </c>
      <c r="N1002">
        <v>1.484444444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1.4844440000000001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1711262</v>
      </c>
      <c r="B1003">
        <v>1</v>
      </c>
      <c r="C1003" t="s">
        <v>76</v>
      </c>
      <c r="D1003" t="s">
        <v>93</v>
      </c>
      <c r="E1003" t="s">
        <v>134</v>
      </c>
      <c r="F1003" t="s">
        <v>3096</v>
      </c>
      <c r="G1003" t="s">
        <v>209</v>
      </c>
      <c r="H1003" t="s">
        <v>46</v>
      </c>
      <c r="I1003" t="s">
        <v>129</v>
      </c>
      <c r="J1003" t="s">
        <v>130</v>
      </c>
      <c r="K1003" t="s">
        <v>131</v>
      </c>
      <c r="L1003" t="s">
        <v>3097</v>
      </c>
      <c r="M1003" t="s">
        <v>3098</v>
      </c>
      <c r="N1003">
        <v>2.9138888879999998</v>
      </c>
      <c r="O1003">
        <v>0</v>
      </c>
      <c r="P1003">
        <v>1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2.9138890000000002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1711259</v>
      </c>
      <c r="B1004">
        <v>1</v>
      </c>
      <c r="C1004" t="s">
        <v>76</v>
      </c>
      <c r="D1004" t="s">
        <v>99</v>
      </c>
      <c r="E1004" t="s">
        <v>134</v>
      </c>
      <c r="F1004" t="s">
        <v>3099</v>
      </c>
      <c r="G1004" t="s">
        <v>462</v>
      </c>
      <c r="H1004" t="s">
        <v>46</v>
      </c>
      <c r="I1004" t="s">
        <v>129</v>
      </c>
      <c r="J1004" t="s">
        <v>17</v>
      </c>
      <c r="K1004" t="s">
        <v>131</v>
      </c>
      <c r="L1004" t="s">
        <v>3100</v>
      </c>
      <c r="M1004" t="s">
        <v>3101</v>
      </c>
      <c r="N1004">
        <v>0.59027777699999995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0.59027799999999997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1711258</v>
      </c>
      <c r="B1005">
        <v>1</v>
      </c>
      <c r="C1005" t="s">
        <v>76</v>
      </c>
      <c r="D1005" t="s">
        <v>79</v>
      </c>
      <c r="E1005" t="s">
        <v>126</v>
      </c>
      <c r="F1005" t="s">
        <v>3102</v>
      </c>
      <c r="G1005" t="s">
        <v>289</v>
      </c>
      <c r="H1005" t="s">
        <v>47</v>
      </c>
      <c r="I1005" t="s">
        <v>129</v>
      </c>
      <c r="J1005" t="s">
        <v>15</v>
      </c>
      <c r="K1005" t="s">
        <v>131</v>
      </c>
      <c r="L1005" t="s">
        <v>3103</v>
      </c>
      <c r="M1005" t="s">
        <v>3104</v>
      </c>
      <c r="N1005">
        <v>1.007777777</v>
      </c>
      <c r="O1005">
        <v>5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5.0388890000000002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1711261</v>
      </c>
      <c r="B1006">
        <v>1</v>
      </c>
      <c r="C1006" t="s">
        <v>76</v>
      </c>
      <c r="D1006" t="s">
        <v>99</v>
      </c>
      <c r="E1006" t="s">
        <v>134</v>
      </c>
      <c r="F1006" t="s">
        <v>3105</v>
      </c>
      <c r="G1006" t="s">
        <v>462</v>
      </c>
      <c r="H1006" t="s">
        <v>46</v>
      </c>
      <c r="I1006" t="s">
        <v>129</v>
      </c>
      <c r="J1006" t="s">
        <v>17</v>
      </c>
      <c r="K1006" t="s">
        <v>131</v>
      </c>
      <c r="L1006" t="s">
        <v>3106</v>
      </c>
      <c r="M1006" t="s">
        <v>3107</v>
      </c>
      <c r="N1006">
        <v>0.83194444400000001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0.83194400000000002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1711280</v>
      </c>
      <c r="B1007">
        <v>1</v>
      </c>
      <c r="C1007" t="s">
        <v>76</v>
      </c>
      <c r="D1007" t="s">
        <v>86</v>
      </c>
      <c r="E1007" t="s">
        <v>134</v>
      </c>
      <c r="F1007" t="s">
        <v>3108</v>
      </c>
      <c r="G1007" t="s">
        <v>136</v>
      </c>
      <c r="H1007" t="s">
        <v>46</v>
      </c>
      <c r="I1007" t="s">
        <v>129</v>
      </c>
      <c r="J1007" t="s">
        <v>130</v>
      </c>
      <c r="K1007" t="s">
        <v>131</v>
      </c>
      <c r="L1007" t="s">
        <v>3109</v>
      </c>
      <c r="M1007" t="s">
        <v>3110</v>
      </c>
      <c r="N1007">
        <v>1.2966666659999999</v>
      </c>
      <c r="O1007">
        <v>0</v>
      </c>
      <c r="P1007">
        <v>3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3.89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1711271</v>
      </c>
      <c r="B1008">
        <v>1</v>
      </c>
      <c r="C1008" t="s">
        <v>76</v>
      </c>
      <c r="D1008" t="s">
        <v>88</v>
      </c>
      <c r="E1008" t="s">
        <v>139</v>
      </c>
      <c r="F1008" t="s">
        <v>3111</v>
      </c>
      <c r="G1008" t="s">
        <v>462</v>
      </c>
      <c r="H1008" t="s">
        <v>46</v>
      </c>
      <c r="I1008" t="s">
        <v>129</v>
      </c>
      <c r="J1008" t="s">
        <v>130</v>
      </c>
      <c r="K1008" t="s">
        <v>131</v>
      </c>
      <c r="L1008" t="s">
        <v>3112</v>
      </c>
      <c r="M1008" t="s">
        <v>3113</v>
      </c>
      <c r="N1008">
        <v>1.1347222219999999</v>
      </c>
      <c r="O1008">
        <v>0</v>
      </c>
      <c r="P1008">
        <v>7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7.9430560000000003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1711281</v>
      </c>
      <c r="B1009">
        <v>1</v>
      </c>
      <c r="C1009" t="s">
        <v>76</v>
      </c>
      <c r="D1009" t="s">
        <v>78</v>
      </c>
      <c r="E1009" t="s">
        <v>139</v>
      </c>
      <c r="F1009" t="s">
        <v>3114</v>
      </c>
      <c r="G1009" t="s">
        <v>141</v>
      </c>
      <c r="H1009" t="s">
        <v>46</v>
      </c>
      <c r="I1009" t="s">
        <v>129</v>
      </c>
      <c r="J1009" t="s">
        <v>130</v>
      </c>
      <c r="K1009" t="s">
        <v>131</v>
      </c>
      <c r="L1009" t="s">
        <v>3115</v>
      </c>
      <c r="M1009" t="s">
        <v>3116</v>
      </c>
      <c r="N1009">
        <v>1.5366666659999999</v>
      </c>
      <c r="O1009">
        <v>0</v>
      </c>
      <c r="P1009">
        <v>58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89.126666999999998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1711300</v>
      </c>
      <c r="B1010">
        <v>1</v>
      </c>
      <c r="C1010" t="s">
        <v>76</v>
      </c>
      <c r="D1010" t="s">
        <v>79</v>
      </c>
      <c r="E1010" t="s">
        <v>139</v>
      </c>
      <c r="F1010" t="s">
        <v>3117</v>
      </c>
      <c r="G1010" t="s">
        <v>141</v>
      </c>
      <c r="H1010" t="s">
        <v>46</v>
      </c>
      <c r="I1010" t="s">
        <v>129</v>
      </c>
      <c r="J1010" t="s">
        <v>130</v>
      </c>
      <c r="K1010" t="s">
        <v>131</v>
      </c>
      <c r="L1010" t="s">
        <v>3118</v>
      </c>
      <c r="M1010" t="s">
        <v>3119</v>
      </c>
      <c r="N1010">
        <v>1.154722222</v>
      </c>
      <c r="O1010">
        <v>0</v>
      </c>
      <c r="P1010">
        <v>14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16.166111000000001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1711283</v>
      </c>
      <c r="B1011">
        <v>1</v>
      </c>
      <c r="C1011" t="s">
        <v>76</v>
      </c>
      <c r="D1011" t="s">
        <v>80</v>
      </c>
      <c r="E1011" t="s">
        <v>134</v>
      </c>
      <c r="F1011" t="s">
        <v>3120</v>
      </c>
      <c r="G1011" t="s">
        <v>155</v>
      </c>
      <c r="H1011" t="s">
        <v>46</v>
      </c>
      <c r="I1011" t="s">
        <v>129</v>
      </c>
      <c r="J1011" t="s">
        <v>130</v>
      </c>
      <c r="K1011" t="s">
        <v>131</v>
      </c>
      <c r="L1011" t="s">
        <v>3121</v>
      </c>
      <c r="M1011" t="s">
        <v>3122</v>
      </c>
      <c r="N1011">
        <v>3.1030555550000001</v>
      </c>
      <c r="O1011">
        <v>0</v>
      </c>
      <c r="P1011">
        <v>35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108.606944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1711287</v>
      </c>
      <c r="B1012">
        <v>1</v>
      </c>
      <c r="C1012" t="s">
        <v>77</v>
      </c>
      <c r="D1012" t="s">
        <v>109</v>
      </c>
      <c r="E1012" t="s">
        <v>134</v>
      </c>
      <c r="F1012" t="s">
        <v>3123</v>
      </c>
      <c r="G1012" t="s">
        <v>136</v>
      </c>
      <c r="H1012" t="s">
        <v>46</v>
      </c>
      <c r="I1012" t="s">
        <v>129</v>
      </c>
      <c r="J1012" t="s">
        <v>130</v>
      </c>
      <c r="K1012" t="s">
        <v>131</v>
      </c>
      <c r="L1012" t="s">
        <v>3124</v>
      </c>
      <c r="M1012" t="s">
        <v>3125</v>
      </c>
      <c r="N1012">
        <v>5.2175000000000002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5.2175000000000002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1711290</v>
      </c>
      <c r="B1013">
        <v>1</v>
      </c>
      <c r="C1013" t="s">
        <v>76</v>
      </c>
      <c r="D1013" t="s">
        <v>100</v>
      </c>
      <c r="E1013" t="s">
        <v>134</v>
      </c>
      <c r="F1013" t="s">
        <v>3126</v>
      </c>
      <c r="G1013" t="s">
        <v>136</v>
      </c>
      <c r="H1013" t="s">
        <v>46</v>
      </c>
      <c r="I1013" t="s">
        <v>129</v>
      </c>
      <c r="J1013" t="s">
        <v>130</v>
      </c>
      <c r="K1013" t="s">
        <v>131</v>
      </c>
      <c r="L1013" t="s">
        <v>3127</v>
      </c>
      <c r="M1013" t="s">
        <v>3128</v>
      </c>
      <c r="N1013">
        <v>2.6913888880000001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2.691389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1711284</v>
      </c>
      <c r="B1014">
        <v>1</v>
      </c>
      <c r="C1014" t="s">
        <v>76</v>
      </c>
      <c r="D1014" t="s">
        <v>92</v>
      </c>
      <c r="E1014" t="s">
        <v>164</v>
      </c>
      <c r="F1014" t="s">
        <v>3129</v>
      </c>
      <c r="G1014" t="s">
        <v>462</v>
      </c>
      <c r="H1014" t="s">
        <v>46</v>
      </c>
      <c r="I1014" t="s">
        <v>129</v>
      </c>
      <c r="J1014" t="s">
        <v>130</v>
      </c>
      <c r="K1014" t="s">
        <v>131</v>
      </c>
      <c r="L1014" t="s">
        <v>3130</v>
      </c>
      <c r="M1014" t="s">
        <v>3131</v>
      </c>
      <c r="N1014">
        <v>0.46666666600000001</v>
      </c>
      <c r="O1014">
        <v>0</v>
      </c>
      <c r="P1014">
        <v>0</v>
      </c>
      <c r="Q1014">
        <v>0</v>
      </c>
      <c r="R1014">
        <v>0</v>
      </c>
      <c r="S1014">
        <v>1</v>
      </c>
      <c r="T1014">
        <v>252</v>
      </c>
      <c r="U1014">
        <v>0</v>
      </c>
      <c r="V1014">
        <v>0</v>
      </c>
      <c r="W1014">
        <v>0</v>
      </c>
      <c r="X1014">
        <v>0</v>
      </c>
      <c r="Y1014">
        <v>0.466667</v>
      </c>
      <c r="Z1014">
        <v>117.6</v>
      </c>
    </row>
    <row r="1015" spans="1:26" x14ac:dyDescent="0.25">
      <c r="A1015">
        <v>1711293</v>
      </c>
      <c r="B1015">
        <v>1</v>
      </c>
      <c r="C1015" t="s">
        <v>76</v>
      </c>
      <c r="D1015" t="s">
        <v>106</v>
      </c>
      <c r="E1015" t="s">
        <v>134</v>
      </c>
      <c r="F1015" t="s">
        <v>3132</v>
      </c>
      <c r="G1015" t="s">
        <v>462</v>
      </c>
      <c r="H1015" t="s">
        <v>46</v>
      </c>
      <c r="I1015" t="s">
        <v>129</v>
      </c>
      <c r="J1015" t="s">
        <v>130</v>
      </c>
      <c r="K1015" t="s">
        <v>131</v>
      </c>
      <c r="L1015" t="s">
        <v>3133</v>
      </c>
      <c r="M1015" t="s">
        <v>3134</v>
      </c>
      <c r="N1015">
        <v>0.435</v>
      </c>
      <c r="O1015">
        <v>0</v>
      </c>
      <c r="P1015">
        <v>1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0.435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1711291</v>
      </c>
      <c r="B1016">
        <v>1</v>
      </c>
      <c r="C1016" t="s">
        <v>77</v>
      </c>
      <c r="D1016" t="s">
        <v>110</v>
      </c>
      <c r="E1016" t="s">
        <v>139</v>
      </c>
      <c r="F1016" t="s">
        <v>3135</v>
      </c>
      <c r="G1016" t="s">
        <v>141</v>
      </c>
      <c r="H1016" t="s">
        <v>46</v>
      </c>
      <c r="I1016" t="s">
        <v>129</v>
      </c>
      <c r="J1016" t="s">
        <v>130</v>
      </c>
      <c r="K1016" t="s">
        <v>131</v>
      </c>
      <c r="L1016" t="s">
        <v>3136</v>
      </c>
      <c r="M1016" t="s">
        <v>3137</v>
      </c>
      <c r="N1016">
        <v>1.1297222220000001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28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31.632221999999999</v>
      </c>
    </row>
    <row r="1017" spans="1:26" x14ac:dyDescent="0.25">
      <c r="A1017">
        <v>1711288</v>
      </c>
      <c r="B1017">
        <v>1</v>
      </c>
      <c r="C1017" t="s">
        <v>76</v>
      </c>
      <c r="D1017" t="s">
        <v>99</v>
      </c>
      <c r="E1017" t="s">
        <v>158</v>
      </c>
      <c r="F1017" t="s">
        <v>3138</v>
      </c>
      <c r="G1017" t="s">
        <v>176</v>
      </c>
      <c r="H1017" t="s">
        <v>47</v>
      </c>
      <c r="I1017" t="s">
        <v>129</v>
      </c>
      <c r="J1017" t="s">
        <v>130</v>
      </c>
      <c r="K1017" t="s">
        <v>131</v>
      </c>
      <c r="L1017" t="s">
        <v>3139</v>
      </c>
      <c r="M1017" t="s">
        <v>3140</v>
      </c>
      <c r="N1017">
        <v>0.105</v>
      </c>
      <c r="O1017">
        <v>53</v>
      </c>
      <c r="P1017">
        <v>77</v>
      </c>
      <c r="Q1017">
        <v>0</v>
      </c>
      <c r="R1017">
        <v>0</v>
      </c>
      <c r="S1017">
        <v>0</v>
      </c>
      <c r="T1017">
        <v>0</v>
      </c>
      <c r="U1017">
        <v>5.5650000000000004</v>
      </c>
      <c r="V1017">
        <v>8.0850000000000009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1711298</v>
      </c>
      <c r="B1018">
        <v>1</v>
      </c>
      <c r="C1018" t="s">
        <v>76</v>
      </c>
      <c r="D1018" t="s">
        <v>102</v>
      </c>
      <c r="E1018" t="s">
        <v>139</v>
      </c>
      <c r="F1018" t="s">
        <v>3141</v>
      </c>
      <c r="G1018" t="s">
        <v>141</v>
      </c>
      <c r="H1018" t="s">
        <v>46</v>
      </c>
      <c r="I1018" t="s">
        <v>129</v>
      </c>
      <c r="J1018" t="s">
        <v>130</v>
      </c>
      <c r="K1018" t="s">
        <v>131</v>
      </c>
      <c r="L1018" t="s">
        <v>3142</v>
      </c>
      <c r="M1018" t="s">
        <v>3143</v>
      </c>
      <c r="N1018">
        <v>0.96416666600000001</v>
      </c>
      <c r="O1018">
        <v>0</v>
      </c>
      <c r="P1018">
        <v>6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5.7850000000000001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1711292</v>
      </c>
      <c r="B1019">
        <v>1</v>
      </c>
      <c r="C1019" t="s">
        <v>76</v>
      </c>
      <c r="D1019" t="s">
        <v>100</v>
      </c>
      <c r="E1019" t="s">
        <v>134</v>
      </c>
      <c r="F1019" t="s">
        <v>2421</v>
      </c>
      <c r="G1019" t="s">
        <v>462</v>
      </c>
      <c r="H1019" t="s">
        <v>46</v>
      </c>
      <c r="I1019" t="s">
        <v>129</v>
      </c>
      <c r="J1019" t="s">
        <v>17</v>
      </c>
      <c r="K1019" t="s">
        <v>131</v>
      </c>
      <c r="L1019" t="s">
        <v>2920</v>
      </c>
      <c r="M1019" t="s">
        <v>3144</v>
      </c>
      <c r="N1019">
        <v>0.61861111099999999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0.61861100000000002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1711367</v>
      </c>
      <c r="B1020">
        <v>1</v>
      </c>
      <c r="C1020" t="s">
        <v>76</v>
      </c>
      <c r="D1020" t="s">
        <v>86</v>
      </c>
      <c r="E1020" t="s">
        <v>164</v>
      </c>
      <c r="F1020" t="s">
        <v>2918</v>
      </c>
      <c r="G1020" t="s">
        <v>950</v>
      </c>
      <c r="H1020" t="s">
        <v>46</v>
      </c>
      <c r="I1020" t="s">
        <v>129</v>
      </c>
      <c r="J1020" t="s">
        <v>130</v>
      </c>
      <c r="K1020" t="s">
        <v>131</v>
      </c>
      <c r="L1020" t="s">
        <v>2920</v>
      </c>
      <c r="M1020" t="s">
        <v>3145</v>
      </c>
      <c r="N1020">
        <v>3.2397222220000002</v>
      </c>
      <c r="O1020">
        <v>1</v>
      </c>
      <c r="P1020">
        <v>533</v>
      </c>
      <c r="Q1020">
        <v>0</v>
      </c>
      <c r="R1020">
        <v>0</v>
      </c>
      <c r="S1020">
        <v>0</v>
      </c>
      <c r="T1020">
        <v>0</v>
      </c>
      <c r="U1020">
        <v>3.239722</v>
      </c>
      <c r="V1020">
        <v>1726.7719440000001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1711301</v>
      </c>
      <c r="B1021">
        <v>1</v>
      </c>
      <c r="C1021" t="s">
        <v>76</v>
      </c>
      <c r="D1021" t="s">
        <v>90</v>
      </c>
      <c r="E1021" t="s">
        <v>134</v>
      </c>
      <c r="F1021" t="s">
        <v>3146</v>
      </c>
      <c r="G1021" t="s">
        <v>136</v>
      </c>
      <c r="H1021" t="s">
        <v>46</v>
      </c>
      <c r="I1021" t="s">
        <v>129</v>
      </c>
      <c r="J1021" t="s">
        <v>130</v>
      </c>
      <c r="K1021" t="s">
        <v>131</v>
      </c>
      <c r="L1021" t="s">
        <v>3147</v>
      </c>
      <c r="M1021" t="s">
        <v>3148</v>
      </c>
      <c r="N1021">
        <v>7.6630555549999997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1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7.6630560000000001</v>
      </c>
    </row>
    <row r="1022" spans="1:26" x14ac:dyDescent="0.25">
      <c r="A1022">
        <v>1711308</v>
      </c>
      <c r="B1022">
        <v>1</v>
      </c>
      <c r="C1022" t="s">
        <v>76</v>
      </c>
      <c r="D1022" t="s">
        <v>95</v>
      </c>
      <c r="E1022" t="s">
        <v>134</v>
      </c>
      <c r="F1022" t="s">
        <v>3149</v>
      </c>
      <c r="G1022" t="s">
        <v>136</v>
      </c>
      <c r="H1022" t="s">
        <v>46</v>
      </c>
      <c r="I1022" t="s">
        <v>129</v>
      </c>
      <c r="J1022" t="s">
        <v>130</v>
      </c>
      <c r="K1022" t="s">
        <v>131</v>
      </c>
      <c r="L1022" t="s">
        <v>3150</v>
      </c>
      <c r="M1022" t="s">
        <v>3151</v>
      </c>
      <c r="N1022">
        <v>3.6177777770000001</v>
      </c>
      <c r="O1022">
        <v>0</v>
      </c>
      <c r="P1022">
        <v>2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7.2355559999999999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1711310</v>
      </c>
      <c r="B1023">
        <v>1</v>
      </c>
      <c r="C1023" t="s">
        <v>76</v>
      </c>
      <c r="D1023" t="s">
        <v>92</v>
      </c>
      <c r="E1023" t="s">
        <v>134</v>
      </c>
      <c r="F1023" t="s">
        <v>3152</v>
      </c>
      <c r="G1023" t="s">
        <v>136</v>
      </c>
      <c r="H1023" t="s">
        <v>46</v>
      </c>
      <c r="I1023" t="s">
        <v>129</v>
      </c>
      <c r="J1023" t="s">
        <v>130</v>
      </c>
      <c r="K1023" t="s">
        <v>131</v>
      </c>
      <c r="L1023" t="s">
        <v>3153</v>
      </c>
      <c r="M1023" t="s">
        <v>3154</v>
      </c>
      <c r="N1023">
        <v>6.8783333329999996</v>
      </c>
      <c r="O1023">
        <v>0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6.8783329999999996</v>
      </c>
      <c r="Y1023">
        <v>0</v>
      </c>
      <c r="Z1023">
        <v>0</v>
      </c>
    </row>
    <row r="1024" spans="1:26" x14ac:dyDescent="0.25">
      <c r="A1024">
        <v>1711306</v>
      </c>
      <c r="B1024">
        <v>1</v>
      </c>
      <c r="C1024" t="s">
        <v>76</v>
      </c>
      <c r="D1024" t="s">
        <v>96</v>
      </c>
      <c r="E1024" t="s">
        <v>134</v>
      </c>
      <c r="F1024" t="s">
        <v>3155</v>
      </c>
      <c r="G1024" t="s">
        <v>462</v>
      </c>
      <c r="H1024" t="s">
        <v>46</v>
      </c>
      <c r="I1024" t="s">
        <v>129</v>
      </c>
      <c r="J1024" t="s">
        <v>17</v>
      </c>
      <c r="K1024" t="s">
        <v>131</v>
      </c>
      <c r="L1024" t="s">
        <v>3156</v>
      </c>
      <c r="M1024" t="s">
        <v>3157</v>
      </c>
      <c r="N1024">
        <v>0.14249999999999999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0.14249999999999999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1711307</v>
      </c>
      <c r="B1025">
        <v>1</v>
      </c>
      <c r="C1025" t="s">
        <v>76</v>
      </c>
      <c r="D1025" t="s">
        <v>103</v>
      </c>
      <c r="E1025" t="s">
        <v>158</v>
      </c>
      <c r="F1025" t="s">
        <v>3158</v>
      </c>
      <c r="G1025" t="s">
        <v>176</v>
      </c>
      <c r="H1025" t="s">
        <v>47</v>
      </c>
      <c r="I1025" t="s">
        <v>129</v>
      </c>
      <c r="J1025" t="s">
        <v>130</v>
      </c>
      <c r="K1025" t="s">
        <v>131</v>
      </c>
      <c r="L1025" t="s">
        <v>3159</v>
      </c>
      <c r="M1025" t="s">
        <v>3160</v>
      </c>
      <c r="N1025">
        <v>0.186111111</v>
      </c>
      <c r="O1025">
        <v>0</v>
      </c>
      <c r="P1025">
        <v>0</v>
      </c>
      <c r="Q1025">
        <v>34</v>
      </c>
      <c r="R1025">
        <v>8856</v>
      </c>
      <c r="S1025">
        <v>0</v>
      </c>
      <c r="T1025">
        <v>0</v>
      </c>
      <c r="U1025">
        <v>0</v>
      </c>
      <c r="V1025">
        <v>0</v>
      </c>
      <c r="W1025">
        <v>6.3277780000000003</v>
      </c>
      <c r="X1025">
        <v>1648.1999989999999</v>
      </c>
      <c r="Y1025">
        <v>0</v>
      </c>
      <c r="Z1025">
        <v>0</v>
      </c>
    </row>
    <row r="1026" spans="1:26" x14ac:dyDescent="0.25">
      <c r="A1026">
        <v>1711315</v>
      </c>
      <c r="B1026">
        <v>1</v>
      </c>
      <c r="C1026" t="s">
        <v>76</v>
      </c>
      <c r="D1026" t="s">
        <v>93</v>
      </c>
      <c r="E1026" t="s">
        <v>134</v>
      </c>
      <c r="F1026" t="s">
        <v>3161</v>
      </c>
      <c r="G1026" t="s">
        <v>209</v>
      </c>
      <c r="H1026" t="s">
        <v>46</v>
      </c>
      <c r="I1026" t="s">
        <v>129</v>
      </c>
      <c r="J1026" t="s">
        <v>130</v>
      </c>
      <c r="K1026" t="s">
        <v>131</v>
      </c>
      <c r="L1026" t="s">
        <v>3162</v>
      </c>
      <c r="M1026" t="s">
        <v>3163</v>
      </c>
      <c r="N1026">
        <v>3.0686111110000001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3.0686110000000002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1711311</v>
      </c>
      <c r="B1027">
        <v>1</v>
      </c>
      <c r="C1027" t="s">
        <v>76</v>
      </c>
      <c r="D1027" t="s">
        <v>92</v>
      </c>
      <c r="E1027" t="s">
        <v>158</v>
      </c>
      <c r="F1027" t="s">
        <v>1971</v>
      </c>
      <c r="G1027" t="s">
        <v>176</v>
      </c>
      <c r="H1027" t="s">
        <v>47</v>
      </c>
      <c r="I1027" t="s">
        <v>129</v>
      </c>
      <c r="J1027" t="s">
        <v>130</v>
      </c>
      <c r="K1027" t="s">
        <v>131</v>
      </c>
      <c r="L1027" t="s">
        <v>3164</v>
      </c>
      <c r="M1027" t="s">
        <v>3165</v>
      </c>
      <c r="N1027">
        <v>0.36749999999999999</v>
      </c>
      <c r="O1027">
        <v>0</v>
      </c>
      <c r="P1027">
        <v>0</v>
      </c>
      <c r="Q1027">
        <v>7</v>
      </c>
      <c r="R1027">
        <v>9</v>
      </c>
      <c r="S1027">
        <v>7</v>
      </c>
      <c r="T1027">
        <v>19</v>
      </c>
      <c r="U1027">
        <v>0</v>
      </c>
      <c r="V1027">
        <v>0</v>
      </c>
      <c r="W1027">
        <v>2.5724999999999998</v>
      </c>
      <c r="X1027">
        <v>3.3075000000000001</v>
      </c>
      <c r="Y1027">
        <v>2.5724999999999998</v>
      </c>
      <c r="Z1027">
        <v>6.9824999999999999</v>
      </c>
    </row>
    <row r="1028" spans="1:26" x14ac:dyDescent="0.25">
      <c r="A1028">
        <v>1711316</v>
      </c>
      <c r="B1028">
        <v>1</v>
      </c>
      <c r="C1028" t="s">
        <v>76</v>
      </c>
      <c r="D1028" t="s">
        <v>78</v>
      </c>
      <c r="E1028" t="s">
        <v>191</v>
      </c>
      <c r="F1028" t="s">
        <v>3166</v>
      </c>
      <c r="G1028" t="s">
        <v>907</v>
      </c>
      <c r="H1028" t="s">
        <v>46</v>
      </c>
      <c r="I1028" t="s">
        <v>129</v>
      </c>
      <c r="J1028" t="s">
        <v>130</v>
      </c>
      <c r="K1028" t="s">
        <v>131</v>
      </c>
      <c r="L1028" t="s">
        <v>3167</v>
      </c>
      <c r="M1028" t="s">
        <v>3168</v>
      </c>
      <c r="N1028">
        <v>0.74750000000000005</v>
      </c>
      <c r="O1028">
        <v>0</v>
      </c>
      <c r="P1028">
        <v>108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80.73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1711312</v>
      </c>
      <c r="B1029">
        <v>1</v>
      </c>
      <c r="C1029" t="s">
        <v>76</v>
      </c>
      <c r="D1029" t="s">
        <v>99</v>
      </c>
      <c r="E1029" t="s">
        <v>134</v>
      </c>
      <c r="F1029" t="s">
        <v>3169</v>
      </c>
      <c r="G1029" t="s">
        <v>462</v>
      </c>
      <c r="H1029" t="s">
        <v>46</v>
      </c>
      <c r="I1029" t="s">
        <v>129</v>
      </c>
      <c r="J1029" t="s">
        <v>17</v>
      </c>
      <c r="K1029" t="s">
        <v>131</v>
      </c>
      <c r="L1029" t="s">
        <v>3170</v>
      </c>
      <c r="M1029" t="s">
        <v>3171</v>
      </c>
      <c r="N1029">
        <v>1.4924999999999999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1.4924999999999999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1711313</v>
      </c>
      <c r="B1030">
        <v>1</v>
      </c>
      <c r="C1030" t="s">
        <v>76</v>
      </c>
      <c r="D1030" t="s">
        <v>99</v>
      </c>
      <c r="E1030" t="s">
        <v>134</v>
      </c>
      <c r="F1030" t="s">
        <v>3172</v>
      </c>
      <c r="G1030" t="s">
        <v>462</v>
      </c>
      <c r="H1030" t="s">
        <v>46</v>
      </c>
      <c r="I1030" t="s">
        <v>129</v>
      </c>
      <c r="J1030" t="s">
        <v>17</v>
      </c>
      <c r="K1030" t="s">
        <v>131</v>
      </c>
      <c r="L1030" t="s">
        <v>3173</v>
      </c>
      <c r="M1030" t="s">
        <v>3174</v>
      </c>
      <c r="N1030">
        <v>1.5719444440000001</v>
      </c>
      <c r="O1030">
        <v>0</v>
      </c>
      <c r="P1030">
        <v>4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6.2877780000000003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1711314</v>
      </c>
      <c r="B1031">
        <v>1</v>
      </c>
      <c r="C1031" t="s">
        <v>76</v>
      </c>
      <c r="D1031" t="s">
        <v>89</v>
      </c>
      <c r="E1031" t="s">
        <v>158</v>
      </c>
      <c r="F1031" t="s">
        <v>3175</v>
      </c>
      <c r="G1031" t="s">
        <v>176</v>
      </c>
      <c r="H1031" t="s">
        <v>47</v>
      </c>
      <c r="I1031" t="s">
        <v>151</v>
      </c>
      <c r="J1031" t="s">
        <v>130</v>
      </c>
      <c r="K1031" t="s">
        <v>131</v>
      </c>
      <c r="L1031" t="s">
        <v>3176</v>
      </c>
      <c r="M1031" t="s">
        <v>3177</v>
      </c>
      <c r="N1031">
        <v>8.3333330000000001E-3</v>
      </c>
      <c r="O1031">
        <v>23</v>
      </c>
      <c r="P1031">
        <v>592</v>
      </c>
      <c r="Q1031">
        <v>0</v>
      </c>
      <c r="R1031">
        <v>0</v>
      </c>
      <c r="S1031">
        <v>6</v>
      </c>
      <c r="T1031">
        <v>117</v>
      </c>
      <c r="U1031">
        <v>0.191667</v>
      </c>
      <c r="V1031">
        <v>4.9333330000000002</v>
      </c>
      <c r="W1031">
        <v>0</v>
      </c>
      <c r="X1031">
        <v>0</v>
      </c>
      <c r="Y1031">
        <v>0.05</v>
      </c>
      <c r="Z1031">
        <v>0.97499999999999998</v>
      </c>
    </row>
    <row r="1032" spans="1:26" x14ac:dyDescent="0.25">
      <c r="A1032">
        <v>1711325</v>
      </c>
      <c r="B1032">
        <v>1</v>
      </c>
      <c r="C1032" t="s">
        <v>76</v>
      </c>
      <c r="D1032" t="s">
        <v>93</v>
      </c>
      <c r="E1032" t="s">
        <v>134</v>
      </c>
      <c r="F1032" t="s">
        <v>3178</v>
      </c>
      <c r="G1032" t="s">
        <v>155</v>
      </c>
      <c r="H1032" t="s">
        <v>46</v>
      </c>
      <c r="I1032" t="s">
        <v>129</v>
      </c>
      <c r="J1032" t="s">
        <v>130</v>
      </c>
      <c r="K1032" t="s">
        <v>131</v>
      </c>
      <c r="L1032" t="s">
        <v>3179</v>
      </c>
      <c r="M1032" t="s">
        <v>3180</v>
      </c>
      <c r="N1032">
        <v>2.5322222220000001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2.532222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1711320</v>
      </c>
      <c r="B1033">
        <v>1</v>
      </c>
      <c r="C1033" t="s">
        <v>76</v>
      </c>
      <c r="D1033" t="s">
        <v>95</v>
      </c>
      <c r="E1033" t="s">
        <v>164</v>
      </c>
      <c r="F1033" t="s">
        <v>3181</v>
      </c>
      <c r="G1033" t="s">
        <v>197</v>
      </c>
      <c r="H1033" t="s">
        <v>46</v>
      </c>
      <c r="I1033" t="s">
        <v>129</v>
      </c>
      <c r="J1033" t="s">
        <v>130</v>
      </c>
      <c r="K1033" t="s">
        <v>131</v>
      </c>
      <c r="L1033" t="s">
        <v>3182</v>
      </c>
      <c r="M1033" t="s">
        <v>3183</v>
      </c>
      <c r="N1033">
        <v>0.42111111099999998</v>
      </c>
      <c r="O1033">
        <v>0</v>
      </c>
      <c r="P1033">
        <v>0</v>
      </c>
      <c r="Q1033">
        <v>0</v>
      </c>
      <c r="R1033">
        <v>0</v>
      </c>
      <c r="S1033">
        <v>1</v>
      </c>
      <c r="T1033">
        <v>124</v>
      </c>
      <c r="U1033">
        <v>0</v>
      </c>
      <c r="V1033">
        <v>0</v>
      </c>
      <c r="W1033">
        <v>0</v>
      </c>
      <c r="X1033">
        <v>0</v>
      </c>
      <c r="Y1033">
        <v>0.42111100000000001</v>
      </c>
      <c r="Z1033">
        <v>52.217778000000003</v>
      </c>
    </row>
    <row r="1034" spans="1:26" x14ac:dyDescent="0.25">
      <c r="A1034">
        <v>1711324</v>
      </c>
      <c r="B1034">
        <v>1</v>
      </c>
      <c r="C1034" t="s">
        <v>76</v>
      </c>
      <c r="D1034" t="s">
        <v>99</v>
      </c>
      <c r="E1034" t="s">
        <v>212</v>
      </c>
      <c r="F1034" t="s">
        <v>3184</v>
      </c>
      <c r="G1034" t="s">
        <v>176</v>
      </c>
      <c r="H1034" t="s">
        <v>47</v>
      </c>
      <c r="I1034" t="s">
        <v>129</v>
      </c>
      <c r="J1034" t="s">
        <v>130</v>
      </c>
      <c r="K1034" t="s">
        <v>131</v>
      </c>
      <c r="L1034" t="s">
        <v>3185</v>
      </c>
      <c r="M1034" t="s">
        <v>3186</v>
      </c>
      <c r="N1034">
        <v>1.6483333330000001</v>
      </c>
      <c r="O1034">
        <v>14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23.076667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1711177</v>
      </c>
      <c r="B1035">
        <v>1</v>
      </c>
      <c r="C1035" t="s">
        <v>76</v>
      </c>
      <c r="D1035" t="s">
        <v>81</v>
      </c>
      <c r="E1035" t="s">
        <v>164</v>
      </c>
      <c r="F1035" t="s">
        <v>3187</v>
      </c>
      <c r="G1035" t="s">
        <v>285</v>
      </c>
      <c r="H1035" t="s">
        <v>46</v>
      </c>
      <c r="I1035" t="s">
        <v>129</v>
      </c>
      <c r="J1035" t="s">
        <v>130</v>
      </c>
      <c r="K1035" t="s">
        <v>161</v>
      </c>
      <c r="L1035" t="s">
        <v>3188</v>
      </c>
      <c r="M1035" t="s">
        <v>3189</v>
      </c>
      <c r="N1035">
        <v>5.1288888879999996</v>
      </c>
      <c r="O1035">
        <v>0</v>
      </c>
      <c r="P1035">
        <v>452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2318.2577769999998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1711334</v>
      </c>
      <c r="B1036">
        <v>1</v>
      </c>
      <c r="C1036" t="s">
        <v>77</v>
      </c>
      <c r="D1036" t="s">
        <v>123</v>
      </c>
      <c r="E1036" t="s">
        <v>134</v>
      </c>
      <c r="F1036" t="s">
        <v>3190</v>
      </c>
      <c r="G1036" t="s">
        <v>136</v>
      </c>
      <c r="H1036" t="s">
        <v>46</v>
      </c>
      <c r="I1036" t="s">
        <v>129</v>
      </c>
      <c r="J1036" t="s">
        <v>130</v>
      </c>
      <c r="K1036" t="s">
        <v>131</v>
      </c>
      <c r="L1036" t="s">
        <v>3191</v>
      </c>
      <c r="M1036" t="s">
        <v>3192</v>
      </c>
      <c r="N1036">
        <v>2.8763888880000001</v>
      </c>
      <c r="O1036">
        <v>0</v>
      </c>
      <c r="P1036">
        <v>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2.8763890000000001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1711335</v>
      </c>
      <c r="B1037">
        <v>1</v>
      </c>
      <c r="C1037" t="s">
        <v>76</v>
      </c>
      <c r="D1037" t="s">
        <v>96</v>
      </c>
      <c r="E1037" t="s">
        <v>134</v>
      </c>
      <c r="F1037" t="s">
        <v>3193</v>
      </c>
      <c r="G1037" t="s">
        <v>136</v>
      </c>
      <c r="H1037" t="s">
        <v>46</v>
      </c>
      <c r="I1037" t="s">
        <v>129</v>
      </c>
      <c r="J1037" t="s">
        <v>130</v>
      </c>
      <c r="K1037" t="s">
        <v>131</v>
      </c>
      <c r="L1037" t="s">
        <v>3191</v>
      </c>
      <c r="M1037" t="s">
        <v>3194</v>
      </c>
      <c r="N1037">
        <v>1.1347222219999999</v>
      </c>
      <c r="O1037">
        <v>0</v>
      </c>
      <c r="P1037">
        <v>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1.134722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1711326</v>
      </c>
      <c r="B1038">
        <v>1</v>
      </c>
      <c r="C1038" t="s">
        <v>76</v>
      </c>
      <c r="D1038" t="s">
        <v>96</v>
      </c>
      <c r="E1038" t="s">
        <v>139</v>
      </c>
      <c r="F1038" t="s">
        <v>3195</v>
      </c>
      <c r="G1038" t="s">
        <v>269</v>
      </c>
      <c r="H1038" t="s">
        <v>46</v>
      </c>
      <c r="I1038" t="s">
        <v>129</v>
      </c>
      <c r="J1038" t="s">
        <v>130</v>
      </c>
      <c r="K1038" t="s">
        <v>131</v>
      </c>
      <c r="L1038" t="s">
        <v>3196</v>
      </c>
      <c r="M1038" t="s">
        <v>3197</v>
      </c>
      <c r="N1038">
        <v>2.2394444440000001</v>
      </c>
      <c r="O1038">
        <v>0</v>
      </c>
      <c r="P1038">
        <v>25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55.986111000000001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1711337</v>
      </c>
      <c r="B1039">
        <v>1</v>
      </c>
      <c r="C1039" t="s">
        <v>77</v>
      </c>
      <c r="D1039" t="s">
        <v>111</v>
      </c>
      <c r="E1039" t="s">
        <v>134</v>
      </c>
      <c r="F1039" t="s">
        <v>3198</v>
      </c>
      <c r="G1039" t="s">
        <v>136</v>
      </c>
      <c r="H1039" t="s">
        <v>46</v>
      </c>
      <c r="I1039" t="s">
        <v>129</v>
      </c>
      <c r="J1039" t="s">
        <v>130</v>
      </c>
      <c r="K1039" t="s">
        <v>131</v>
      </c>
      <c r="L1039" t="s">
        <v>3199</v>
      </c>
      <c r="M1039" t="s">
        <v>3200</v>
      </c>
      <c r="N1039">
        <v>8.0205555549999996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1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8.0205559999999991</v>
      </c>
    </row>
    <row r="1040" spans="1:26" x14ac:dyDescent="0.25">
      <c r="A1040">
        <v>1711413</v>
      </c>
      <c r="B1040">
        <v>1</v>
      </c>
      <c r="C1040" t="s">
        <v>76</v>
      </c>
      <c r="D1040" t="s">
        <v>81</v>
      </c>
      <c r="E1040" t="s">
        <v>139</v>
      </c>
      <c r="F1040" t="s">
        <v>3201</v>
      </c>
      <c r="G1040" t="s">
        <v>285</v>
      </c>
      <c r="H1040" t="s">
        <v>46</v>
      </c>
      <c r="I1040" t="s">
        <v>129</v>
      </c>
      <c r="J1040" t="s">
        <v>130</v>
      </c>
      <c r="K1040" t="s">
        <v>161</v>
      </c>
      <c r="L1040" t="s">
        <v>3202</v>
      </c>
      <c r="M1040" t="s">
        <v>3203</v>
      </c>
      <c r="N1040">
        <v>0.48333333299999998</v>
      </c>
      <c r="O1040">
        <v>0</v>
      </c>
      <c r="P1040">
        <v>73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35.283332999999999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1711332</v>
      </c>
      <c r="B1041">
        <v>1</v>
      </c>
      <c r="C1041" t="s">
        <v>76</v>
      </c>
      <c r="D1041" t="s">
        <v>92</v>
      </c>
      <c r="E1041" t="s">
        <v>158</v>
      </c>
      <c r="F1041" t="s">
        <v>3204</v>
      </c>
      <c r="G1041" t="s">
        <v>2288</v>
      </c>
      <c r="H1041" t="s">
        <v>47</v>
      </c>
      <c r="I1041" t="s">
        <v>129</v>
      </c>
      <c r="J1041" t="s">
        <v>130</v>
      </c>
      <c r="K1041" t="s">
        <v>131</v>
      </c>
      <c r="L1041" t="s">
        <v>3205</v>
      </c>
      <c r="M1041" t="s">
        <v>3206</v>
      </c>
      <c r="N1041">
        <v>0.948333333</v>
      </c>
      <c r="O1041">
        <v>0</v>
      </c>
      <c r="P1041">
        <v>0</v>
      </c>
      <c r="Q1041">
        <v>60</v>
      </c>
      <c r="R1041">
        <v>1117</v>
      </c>
      <c r="S1041">
        <v>0</v>
      </c>
      <c r="T1041">
        <v>0</v>
      </c>
      <c r="U1041">
        <v>0</v>
      </c>
      <c r="V1041">
        <v>0</v>
      </c>
      <c r="W1041">
        <v>56.9</v>
      </c>
      <c r="X1041">
        <v>1059.288333</v>
      </c>
      <c r="Y1041">
        <v>0</v>
      </c>
      <c r="Z1041">
        <v>0</v>
      </c>
    </row>
    <row r="1042" spans="1:26" x14ac:dyDescent="0.25">
      <c r="A1042">
        <v>1711333</v>
      </c>
      <c r="B1042">
        <v>1</v>
      </c>
      <c r="C1042" t="s">
        <v>76</v>
      </c>
      <c r="D1042" t="s">
        <v>92</v>
      </c>
      <c r="E1042" t="s">
        <v>158</v>
      </c>
      <c r="F1042" t="s">
        <v>3207</v>
      </c>
      <c r="G1042" t="s">
        <v>176</v>
      </c>
      <c r="H1042" t="s">
        <v>47</v>
      </c>
      <c r="I1042" t="s">
        <v>129</v>
      </c>
      <c r="J1042" t="s">
        <v>130</v>
      </c>
      <c r="K1042" t="s">
        <v>131</v>
      </c>
      <c r="L1042" t="s">
        <v>3208</v>
      </c>
      <c r="M1042" t="s">
        <v>3209</v>
      </c>
      <c r="N1042">
        <v>2.5494444440000001</v>
      </c>
      <c r="O1042">
        <v>0</v>
      </c>
      <c r="P1042">
        <v>0</v>
      </c>
      <c r="Q1042">
        <v>1</v>
      </c>
      <c r="R1042">
        <v>490</v>
      </c>
      <c r="S1042">
        <v>0</v>
      </c>
      <c r="T1042">
        <v>0</v>
      </c>
      <c r="U1042">
        <v>0</v>
      </c>
      <c r="V1042">
        <v>0</v>
      </c>
      <c r="W1042">
        <v>2.5494439999999998</v>
      </c>
      <c r="X1042">
        <v>1249.2277779999999</v>
      </c>
      <c r="Y1042">
        <v>0</v>
      </c>
      <c r="Z1042">
        <v>0</v>
      </c>
    </row>
    <row r="1043" spans="1:26" x14ac:dyDescent="0.25">
      <c r="A1043">
        <v>1711336</v>
      </c>
      <c r="B1043">
        <v>1</v>
      </c>
      <c r="C1043" t="s">
        <v>77</v>
      </c>
      <c r="D1043" t="s">
        <v>117</v>
      </c>
      <c r="E1043" t="s">
        <v>158</v>
      </c>
      <c r="F1043" t="s">
        <v>3210</v>
      </c>
      <c r="G1043" t="s">
        <v>176</v>
      </c>
      <c r="H1043" t="s">
        <v>47</v>
      </c>
      <c r="I1043" t="s">
        <v>151</v>
      </c>
      <c r="J1043" t="s">
        <v>130</v>
      </c>
      <c r="K1043" t="s">
        <v>131</v>
      </c>
      <c r="L1043" t="s">
        <v>3211</v>
      </c>
      <c r="M1043" t="s">
        <v>3212</v>
      </c>
      <c r="N1043">
        <v>1.7222221999999999E-2</v>
      </c>
      <c r="O1043">
        <v>0</v>
      </c>
      <c r="P1043">
        <v>0</v>
      </c>
      <c r="Q1043">
        <v>7</v>
      </c>
      <c r="R1043">
        <v>211</v>
      </c>
      <c r="S1043">
        <v>37</v>
      </c>
      <c r="T1043">
        <v>1138</v>
      </c>
      <c r="U1043">
        <v>0</v>
      </c>
      <c r="V1043">
        <v>0</v>
      </c>
      <c r="W1043">
        <v>0.120556</v>
      </c>
      <c r="X1043">
        <v>3.6338889999999999</v>
      </c>
      <c r="Y1043">
        <v>0.63722199999999996</v>
      </c>
      <c r="Z1043">
        <v>19.598889</v>
      </c>
    </row>
    <row r="1044" spans="1:26" x14ac:dyDescent="0.25">
      <c r="A1044">
        <v>1711404</v>
      </c>
      <c r="B1044">
        <v>1</v>
      </c>
      <c r="C1044" t="s">
        <v>76</v>
      </c>
      <c r="D1044" t="s">
        <v>90</v>
      </c>
      <c r="E1044" t="s">
        <v>158</v>
      </c>
      <c r="F1044" t="s">
        <v>3213</v>
      </c>
      <c r="G1044" t="s">
        <v>1043</v>
      </c>
      <c r="H1044" t="s">
        <v>47</v>
      </c>
      <c r="I1044" t="s">
        <v>129</v>
      </c>
      <c r="J1044" t="s">
        <v>130</v>
      </c>
      <c r="K1044" t="s">
        <v>161</v>
      </c>
      <c r="L1044" t="s">
        <v>3214</v>
      </c>
      <c r="M1044" t="s">
        <v>3215</v>
      </c>
      <c r="N1044">
        <v>1.166666666</v>
      </c>
      <c r="O1044">
        <v>35</v>
      </c>
      <c r="P1044">
        <v>375</v>
      </c>
      <c r="Q1044">
        <v>0</v>
      </c>
      <c r="R1044">
        <v>0</v>
      </c>
      <c r="S1044">
        <v>3</v>
      </c>
      <c r="T1044">
        <v>56</v>
      </c>
      <c r="U1044">
        <v>40.833333000000003</v>
      </c>
      <c r="V1044">
        <v>437.5</v>
      </c>
      <c r="W1044">
        <v>0</v>
      </c>
      <c r="X1044">
        <v>0</v>
      </c>
      <c r="Y1044">
        <v>3.5</v>
      </c>
      <c r="Z1044">
        <v>65.333332999999996</v>
      </c>
    </row>
    <row r="1045" spans="1:26" x14ac:dyDescent="0.25">
      <c r="A1045">
        <v>1711340</v>
      </c>
      <c r="B1045">
        <v>1</v>
      </c>
      <c r="C1045" t="s">
        <v>76</v>
      </c>
      <c r="D1045" t="s">
        <v>106</v>
      </c>
      <c r="E1045" t="s">
        <v>158</v>
      </c>
      <c r="F1045" t="s">
        <v>3216</v>
      </c>
      <c r="G1045" t="s">
        <v>176</v>
      </c>
      <c r="H1045" t="s">
        <v>47</v>
      </c>
      <c r="I1045" t="s">
        <v>129</v>
      </c>
      <c r="J1045" t="s">
        <v>130</v>
      </c>
      <c r="K1045" t="s">
        <v>131</v>
      </c>
      <c r="L1045" t="s">
        <v>3217</v>
      </c>
      <c r="M1045" t="s">
        <v>3218</v>
      </c>
      <c r="N1045">
        <v>0.76944444400000001</v>
      </c>
      <c r="O1045">
        <v>48</v>
      </c>
      <c r="P1045">
        <v>5662</v>
      </c>
      <c r="Q1045">
        <v>0</v>
      </c>
      <c r="R1045">
        <v>0</v>
      </c>
      <c r="S1045">
        <v>0</v>
      </c>
      <c r="T1045">
        <v>0</v>
      </c>
      <c r="U1045">
        <v>36.933332999999998</v>
      </c>
      <c r="V1045">
        <v>4356.5944419999996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1711343</v>
      </c>
      <c r="B1046">
        <v>1</v>
      </c>
      <c r="C1046" t="s">
        <v>76</v>
      </c>
      <c r="D1046" t="s">
        <v>90</v>
      </c>
      <c r="E1046" t="s">
        <v>134</v>
      </c>
      <c r="F1046" t="s">
        <v>3219</v>
      </c>
      <c r="G1046" t="s">
        <v>141</v>
      </c>
      <c r="H1046" t="s">
        <v>46</v>
      </c>
      <c r="I1046" t="s">
        <v>129</v>
      </c>
      <c r="J1046" t="s">
        <v>130</v>
      </c>
      <c r="K1046" t="s">
        <v>131</v>
      </c>
      <c r="L1046" t="s">
        <v>3220</v>
      </c>
      <c r="M1046" t="s">
        <v>3221</v>
      </c>
      <c r="N1046">
        <v>6.056944444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6.0569439999999997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1711346</v>
      </c>
      <c r="B1047">
        <v>1</v>
      </c>
      <c r="C1047" t="s">
        <v>76</v>
      </c>
      <c r="D1047" t="s">
        <v>104</v>
      </c>
      <c r="E1047" t="s">
        <v>139</v>
      </c>
      <c r="F1047" t="s">
        <v>3222</v>
      </c>
      <c r="G1047" t="s">
        <v>289</v>
      </c>
      <c r="H1047" t="s">
        <v>46</v>
      </c>
      <c r="I1047" t="s">
        <v>129</v>
      </c>
      <c r="J1047" t="s">
        <v>15</v>
      </c>
      <c r="K1047" t="s">
        <v>131</v>
      </c>
      <c r="L1047" t="s">
        <v>3223</v>
      </c>
      <c r="M1047" t="s">
        <v>3224</v>
      </c>
      <c r="N1047">
        <v>1.302777777</v>
      </c>
      <c r="O1047">
        <v>0</v>
      </c>
      <c r="P1047">
        <v>0</v>
      </c>
      <c r="Q1047">
        <v>0</v>
      </c>
      <c r="R1047">
        <v>13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16.936111</v>
      </c>
      <c r="Y1047">
        <v>0</v>
      </c>
      <c r="Z1047">
        <v>0</v>
      </c>
    </row>
    <row r="1048" spans="1:26" x14ac:dyDescent="0.25">
      <c r="A1048">
        <v>1711342</v>
      </c>
      <c r="B1048">
        <v>1</v>
      </c>
      <c r="C1048" t="s">
        <v>77</v>
      </c>
      <c r="D1048" t="s">
        <v>109</v>
      </c>
      <c r="E1048" t="s">
        <v>212</v>
      </c>
      <c r="F1048" t="s">
        <v>3225</v>
      </c>
      <c r="G1048" t="s">
        <v>176</v>
      </c>
      <c r="H1048" t="s">
        <v>47</v>
      </c>
      <c r="I1048" t="s">
        <v>151</v>
      </c>
      <c r="J1048" t="s">
        <v>130</v>
      </c>
      <c r="K1048" t="s">
        <v>131</v>
      </c>
      <c r="L1048" t="s">
        <v>3226</v>
      </c>
      <c r="M1048" t="s">
        <v>3227</v>
      </c>
      <c r="N1048">
        <v>5.5555550000000002E-3</v>
      </c>
      <c r="O1048">
        <v>20</v>
      </c>
      <c r="P1048">
        <v>75</v>
      </c>
      <c r="Q1048">
        <v>0</v>
      </c>
      <c r="R1048">
        <v>2</v>
      </c>
      <c r="S1048">
        <v>17</v>
      </c>
      <c r="T1048">
        <v>658</v>
      </c>
      <c r="U1048">
        <v>0.111111</v>
      </c>
      <c r="V1048">
        <v>0.41666700000000001</v>
      </c>
      <c r="W1048">
        <v>0</v>
      </c>
      <c r="X1048">
        <v>1.1110999999999999E-2</v>
      </c>
      <c r="Y1048">
        <v>9.4444E-2</v>
      </c>
      <c r="Z1048">
        <v>3.6555550000000001</v>
      </c>
    </row>
    <row r="1049" spans="1:26" x14ac:dyDescent="0.25">
      <c r="A1049">
        <v>1711349</v>
      </c>
      <c r="B1049">
        <v>1</v>
      </c>
      <c r="C1049" t="s">
        <v>76</v>
      </c>
      <c r="D1049" t="s">
        <v>91</v>
      </c>
      <c r="E1049" t="s">
        <v>134</v>
      </c>
      <c r="F1049" t="s">
        <v>3228</v>
      </c>
      <c r="G1049" t="s">
        <v>462</v>
      </c>
      <c r="H1049" t="s">
        <v>46</v>
      </c>
      <c r="I1049" t="s">
        <v>129</v>
      </c>
      <c r="J1049" t="s">
        <v>17</v>
      </c>
      <c r="K1049" t="s">
        <v>131</v>
      </c>
      <c r="L1049" t="s">
        <v>3229</v>
      </c>
      <c r="M1049" t="s">
        <v>3230</v>
      </c>
      <c r="N1049">
        <v>8.3333332999999996E-2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8.3333000000000004E-2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1711368</v>
      </c>
      <c r="B1050">
        <v>1</v>
      </c>
      <c r="C1050" t="s">
        <v>76</v>
      </c>
      <c r="D1050" t="s">
        <v>81</v>
      </c>
      <c r="E1050" t="s">
        <v>164</v>
      </c>
      <c r="F1050" t="s">
        <v>3231</v>
      </c>
      <c r="G1050" t="s">
        <v>256</v>
      </c>
      <c r="H1050" t="s">
        <v>46</v>
      </c>
      <c r="I1050" t="s">
        <v>129</v>
      </c>
      <c r="J1050" t="s">
        <v>130</v>
      </c>
      <c r="K1050" t="s">
        <v>131</v>
      </c>
      <c r="L1050" t="s">
        <v>3230</v>
      </c>
      <c r="M1050" t="s">
        <v>3232</v>
      </c>
      <c r="N1050">
        <v>1.803055555</v>
      </c>
      <c r="O1050">
        <v>2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3.6061109999999998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1711355</v>
      </c>
      <c r="B1051">
        <v>1</v>
      </c>
      <c r="C1051" t="s">
        <v>76</v>
      </c>
      <c r="D1051" t="s">
        <v>93</v>
      </c>
      <c r="E1051" t="s">
        <v>134</v>
      </c>
      <c r="F1051" t="s">
        <v>3233</v>
      </c>
      <c r="G1051" t="s">
        <v>136</v>
      </c>
      <c r="H1051" t="s">
        <v>46</v>
      </c>
      <c r="I1051" t="s">
        <v>129</v>
      </c>
      <c r="J1051" t="s">
        <v>130</v>
      </c>
      <c r="K1051" t="s">
        <v>131</v>
      </c>
      <c r="L1051" t="s">
        <v>3234</v>
      </c>
      <c r="M1051" t="s">
        <v>3235</v>
      </c>
      <c r="N1051">
        <v>1.1475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1.1475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1711353</v>
      </c>
      <c r="B1052">
        <v>1</v>
      </c>
      <c r="C1052" t="s">
        <v>76</v>
      </c>
      <c r="D1052" t="s">
        <v>81</v>
      </c>
      <c r="E1052" t="s">
        <v>134</v>
      </c>
      <c r="F1052" t="s">
        <v>3236</v>
      </c>
      <c r="G1052" t="s">
        <v>136</v>
      </c>
      <c r="H1052" t="s">
        <v>46</v>
      </c>
      <c r="I1052" t="s">
        <v>129</v>
      </c>
      <c r="J1052" t="s">
        <v>130</v>
      </c>
      <c r="K1052" t="s">
        <v>131</v>
      </c>
      <c r="L1052" t="s">
        <v>3237</v>
      </c>
      <c r="M1052" t="s">
        <v>3238</v>
      </c>
      <c r="N1052">
        <v>5.5575000000000001</v>
      </c>
      <c r="O1052">
        <v>0</v>
      </c>
      <c r="P1052">
        <v>2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11.115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1711371</v>
      </c>
      <c r="B1053">
        <v>1</v>
      </c>
      <c r="C1053" t="s">
        <v>76</v>
      </c>
      <c r="D1053" t="s">
        <v>90</v>
      </c>
      <c r="E1053" t="s">
        <v>134</v>
      </c>
      <c r="F1053" t="s">
        <v>3239</v>
      </c>
      <c r="G1053" t="s">
        <v>136</v>
      </c>
      <c r="H1053" t="s">
        <v>46</v>
      </c>
      <c r="I1053" t="s">
        <v>129</v>
      </c>
      <c r="J1053" t="s">
        <v>130</v>
      </c>
      <c r="K1053" t="s">
        <v>131</v>
      </c>
      <c r="L1053" t="s">
        <v>3240</v>
      </c>
      <c r="M1053" t="s">
        <v>3241</v>
      </c>
      <c r="N1053">
        <v>2.892222222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1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2.8922219999999998</v>
      </c>
    </row>
    <row r="1054" spans="1:26" x14ac:dyDescent="0.25">
      <c r="A1054">
        <v>1711357</v>
      </c>
      <c r="B1054">
        <v>1</v>
      </c>
      <c r="C1054" t="s">
        <v>76</v>
      </c>
      <c r="D1054" t="s">
        <v>95</v>
      </c>
      <c r="E1054" t="s">
        <v>134</v>
      </c>
      <c r="F1054" t="s">
        <v>3242</v>
      </c>
      <c r="G1054" t="s">
        <v>462</v>
      </c>
      <c r="H1054" t="s">
        <v>46</v>
      </c>
      <c r="I1054" t="s">
        <v>129</v>
      </c>
      <c r="J1054" t="s">
        <v>17</v>
      </c>
      <c r="K1054" t="s">
        <v>131</v>
      </c>
      <c r="L1054" t="s">
        <v>3243</v>
      </c>
      <c r="M1054" t="s">
        <v>3244</v>
      </c>
      <c r="N1054">
        <v>3.750277777</v>
      </c>
      <c r="O1054">
        <v>0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3.7502779999999998</v>
      </c>
      <c r="Y1054">
        <v>0</v>
      </c>
      <c r="Z1054">
        <v>0</v>
      </c>
    </row>
    <row r="1055" spans="1:26" x14ac:dyDescent="0.25">
      <c r="A1055">
        <v>1711358</v>
      </c>
      <c r="B1055">
        <v>1</v>
      </c>
      <c r="C1055" t="s">
        <v>76</v>
      </c>
      <c r="D1055" t="s">
        <v>86</v>
      </c>
      <c r="E1055" t="s">
        <v>191</v>
      </c>
      <c r="F1055" t="s">
        <v>3245</v>
      </c>
      <c r="G1055" t="s">
        <v>289</v>
      </c>
      <c r="H1055" t="s">
        <v>46</v>
      </c>
      <c r="I1055" t="s">
        <v>129</v>
      </c>
      <c r="J1055" t="s">
        <v>130</v>
      </c>
      <c r="K1055" t="s">
        <v>131</v>
      </c>
      <c r="L1055" t="s">
        <v>3246</v>
      </c>
      <c r="M1055" t="s">
        <v>3247</v>
      </c>
      <c r="N1055">
        <v>2.2650000000000001</v>
      </c>
      <c r="O1055">
        <v>0</v>
      </c>
      <c r="P1055">
        <v>128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289.92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1711359</v>
      </c>
      <c r="B1056">
        <v>1</v>
      </c>
      <c r="C1056" t="s">
        <v>76</v>
      </c>
      <c r="D1056" t="s">
        <v>95</v>
      </c>
      <c r="E1056" t="s">
        <v>134</v>
      </c>
      <c r="F1056" t="s">
        <v>3248</v>
      </c>
      <c r="G1056" t="s">
        <v>462</v>
      </c>
      <c r="H1056" t="s">
        <v>46</v>
      </c>
      <c r="I1056" t="s">
        <v>129</v>
      </c>
      <c r="J1056" t="s">
        <v>17</v>
      </c>
      <c r="K1056" t="s">
        <v>131</v>
      </c>
      <c r="L1056" t="s">
        <v>3246</v>
      </c>
      <c r="M1056" t="s">
        <v>3249</v>
      </c>
      <c r="N1056">
        <v>3.55</v>
      </c>
      <c r="O1056">
        <v>0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3.55</v>
      </c>
      <c r="Y1056">
        <v>0</v>
      </c>
      <c r="Z1056">
        <v>0</v>
      </c>
    </row>
    <row r="1057" spans="1:26" x14ac:dyDescent="0.25">
      <c r="A1057">
        <v>1711360</v>
      </c>
      <c r="B1057">
        <v>1</v>
      </c>
      <c r="C1057" t="s">
        <v>76</v>
      </c>
      <c r="D1057" t="s">
        <v>100</v>
      </c>
      <c r="E1057" t="s">
        <v>134</v>
      </c>
      <c r="F1057" t="s">
        <v>3250</v>
      </c>
      <c r="G1057" t="s">
        <v>462</v>
      </c>
      <c r="H1057" t="s">
        <v>46</v>
      </c>
      <c r="I1057" t="s">
        <v>129</v>
      </c>
      <c r="J1057" t="s">
        <v>17</v>
      </c>
      <c r="K1057" t="s">
        <v>131</v>
      </c>
      <c r="L1057" t="s">
        <v>3246</v>
      </c>
      <c r="M1057" t="s">
        <v>3251</v>
      </c>
      <c r="N1057">
        <v>0.42666666600000003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0.42666700000000002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1711372</v>
      </c>
      <c r="B1058">
        <v>1</v>
      </c>
      <c r="C1058" t="s">
        <v>77</v>
      </c>
      <c r="D1058" t="s">
        <v>116</v>
      </c>
      <c r="E1058" t="s">
        <v>212</v>
      </c>
      <c r="F1058" t="s">
        <v>2886</v>
      </c>
      <c r="G1058" t="s">
        <v>176</v>
      </c>
      <c r="H1058" t="s">
        <v>47</v>
      </c>
      <c r="I1058" t="s">
        <v>129</v>
      </c>
      <c r="J1058" t="s">
        <v>130</v>
      </c>
      <c r="K1058" t="s">
        <v>131</v>
      </c>
      <c r="L1058" t="s">
        <v>3252</v>
      </c>
      <c r="M1058" t="s">
        <v>3253</v>
      </c>
      <c r="N1058">
        <v>1.121388888</v>
      </c>
      <c r="O1058">
        <v>87</v>
      </c>
      <c r="P1058">
        <v>91</v>
      </c>
      <c r="Q1058">
        <v>0</v>
      </c>
      <c r="R1058">
        <v>0</v>
      </c>
      <c r="S1058">
        <v>0</v>
      </c>
      <c r="T1058">
        <v>0</v>
      </c>
      <c r="U1058">
        <v>97.560833000000002</v>
      </c>
      <c r="V1058">
        <v>102.046389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1711361</v>
      </c>
      <c r="B1059">
        <v>1</v>
      </c>
      <c r="C1059" t="s">
        <v>76</v>
      </c>
      <c r="D1059" t="s">
        <v>95</v>
      </c>
      <c r="E1059" t="s">
        <v>134</v>
      </c>
      <c r="F1059" t="s">
        <v>3254</v>
      </c>
      <c r="G1059" t="s">
        <v>462</v>
      </c>
      <c r="H1059" t="s">
        <v>46</v>
      </c>
      <c r="I1059" t="s">
        <v>129</v>
      </c>
      <c r="J1059" t="s">
        <v>17</v>
      </c>
      <c r="K1059" t="s">
        <v>131</v>
      </c>
      <c r="L1059" t="s">
        <v>3255</v>
      </c>
      <c r="M1059" t="s">
        <v>3256</v>
      </c>
      <c r="N1059">
        <v>1.0666666659999999</v>
      </c>
      <c r="O1059">
        <v>0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1.066667</v>
      </c>
      <c r="Y1059">
        <v>0</v>
      </c>
      <c r="Z1059">
        <v>0</v>
      </c>
    </row>
    <row r="1060" spans="1:26" x14ac:dyDescent="0.25">
      <c r="A1060">
        <v>1711377</v>
      </c>
      <c r="B1060">
        <v>1</v>
      </c>
      <c r="C1060" t="s">
        <v>76</v>
      </c>
      <c r="D1060" t="s">
        <v>97</v>
      </c>
      <c r="E1060" t="s">
        <v>126</v>
      </c>
      <c r="F1060" t="s">
        <v>3257</v>
      </c>
      <c r="G1060" t="s">
        <v>145</v>
      </c>
      <c r="H1060" t="s">
        <v>47</v>
      </c>
      <c r="I1060" t="s">
        <v>129</v>
      </c>
      <c r="J1060" t="s">
        <v>130</v>
      </c>
      <c r="K1060" t="s">
        <v>131</v>
      </c>
      <c r="L1060" t="s">
        <v>3258</v>
      </c>
      <c r="M1060" t="s">
        <v>3259</v>
      </c>
      <c r="N1060">
        <v>2.3961111110000002</v>
      </c>
      <c r="O1060">
        <v>1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2.3961109999999999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1711362</v>
      </c>
      <c r="B1061">
        <v>1</v>
      </c>
      <c r="C1061" t="s">
        <v>76</v>
      </c>
      <c r="D1061" t="s">
        <v>95</v>
      </c>
      <c r="E1061" t="s">
        <v>134</v>
      </c>
      <c r="F1061" t="s">
        <v>3260</v>
      </c>
      <c r="G1061" t="s">
        <v>462</v>
      </c>
      <c r="H1061" t="s">
        <v>46</v>
      </c>
      <c r="I1061" t="s">
        <v>129</v>
      </c>
      <c r="J1061" t="s">
        <v>17</v>
      </c>
      <c r="K1061" t="s">
        <v>131</v>
      </c>
      <c r="L1061" t="s">
        <v>3261</v>
      </c>
      <c r="M1061" t="s">
        <v>3262</v>
      </c>
      <c r="N1061">
        <v>3.5333333329999999</v>
      </c>
      <c r="O1061">
        <v>0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3.5333329999999998</v>
      </c>
      <c r="Y1061">
        <v>0</v>
      </c>
      <c r="Z1061">
        <v>0</v>
      </c>
    </row>
    <row r="1062" spans="1:26" x14ac:dyDescent="0.25">
      <c r="A1062">
        <v>1711363</v>
      </c>
      <c r="B1062">
        <v>1</v>
      </c>
      <c r="C1062" t="s">
        <v>76</v>
      </c>
      <c r="D1062" t="s">
        <v>95</v>
      </c>
      <c r="E1062" t="s">
        <v>134</v>
      </c>
      <c r="F1062" t="s">
        <v>3263</v>
      </c>
      <c r="G1062" t="s">
        <v>462</v>
      </c>
      <c r="H1062" t="s">
        <v>46</v>
      </c>
      <c r="I1062" t="s">
        <v>129</v>
      </c>
      <c r="J1062" t="s">
        <v>17</v>
      </c>
      <c r="K1062" t="s">
        <v>131</v>
      </c>
      <c r="L1062" t="s">
        <v>3264</v>
      </c>
      <c r="M1062" t="s">
        <v>3265</v>
      </c>
      <c r="N1062">
        <v>1.483333333</v>
      </c>
      <c r="O1062">
        <v>0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1.483333</v>
      </c>
      <c r="Y1062">
        <v>0</v>
      </c>
      <c r="Z1062">
        <v>0</v>
      </c>
    </row>
    <row r="1063" spans="1:26" x14ac:dyDescent="0.25">
      <c r="A1063">
        <v>1711365</v>
      </c>
      <c r="B1063">
        <v>1</v>
      </c>
      <c r="C1063" t="s">
        <v>76</v>
      </c>
      <c r="D1063" t="s">
        <v>92</v>
      </c>
      <c r="E1063" t="s">
        <v>158</v>
      </c>
      <c r="F1063" t="s">
        <v>1971</v>
      </c>
      <c r="G1063" t="s">
        <v>176</v>
      </c>
      <c r="H1063" t="s">
        <v>47</v>
      </c>
      <c r="I1063" t="s">
        <v>129</v>
      </c>
      <c r="J1063" t="s">
        <v>130</v>
      </c>
      <c r="K1063" t="s">
        <v>131</v>
      </c>
      <c r="L1063" t="s">
        <v>3266</v>
      </c>
      <c r="M1063" t="s">
        <v>3267</v>
      </c>
      <c r="N1063">
        <v>0.63861111100000001</v>
      </c>
      <c r="O1063">
        <v>0</v>
      </c>
      <c r="P1063">
        <v>0</v>
      </c>
      <c r="Q1063">
        <v>7</v>
      </c>
      <c r="R1063">
        <v>9</v>
      </c>
      <c r="S1063">
        <v>7</v>
      </c>
      <c r="T1063">
        <v>19</v>
      </c>
      <c r="U1063">
        <v>0</v>
      </c>
      <c r="V1063">
        <v>0</v>
      </c>
      <c r="W1063">
        <v>4.4702780000000004</v>
      </c>
      <c r="X1063">
        <v>5.7474999999999996</v>
      </c>
      <c r="Y1063">
        <v>4.4702780000000004</v>
      </c>
      <c r="Z1063">
        <v>12.133611</v>
      </c>
    </row>
    <row r="1064" spans="1:26" x14ac:dyDescent="0.25">
      <c r="A1064">
        <v>1711373</v>
      </c>
      <c r="B1064">
        <v>1</v>
      </c>
      <c r="C1064" t="s">
        <v>76</v>
      </c>
      <c r="D1064" t="s">
        <v>90</v>
      </c>
      <c r="E1064" t="s">
        <v>158</v>
      </c>
      <c r="F1064" t="s">
        <v>3039</v>
      </c>
      <c r="G1064" t="s">
        <v>285</v>
      </c>
      <c r="H1064" t="s">
        <v>47</v>
      </c>
      <c r="I1064" t="s">
        <v>129</v>
      </c>
      <c r="J1064" t="s">
        <v>130</v>
      </c>
      <c r="K1064" t="s">
        <v>161</v>
      </c>
      <c r="L1064" t="s">
        <v>3041</v>
      </c>
      <c r="M1064" t="s">
        <v>3268</v>
      </c>
      <c r="N1064">
        <v>3.9</v>
      </c>
      <c r="O1064">
        <v>76</v>
      </c>
      <c r="P1064">
        <v>1249</v>
      </c>
      <c r="Q1064">
        <v>0</v>
      </c>
      <c r="R1064">
        <v>9</v>
      </c>
      <c r="S1064">
        <v>152</v>
      </c>
      <c r="T1064">
        <v>3306</v>
      </c>
      <c r="U1064">
        <v>296.39999999999998</v>
      </c>
      <c r="V1064">
        <v>4871.1000000000004</v>
      </c>
      <c r="W1064">
        <v>0</v>
      </c>
      <c r="X1064">
        <v>35.1</v>
      </c>
      <c r="Y1064">
        <v>592.79999999999995</v>
      </c>
      <c r="Z1064">
        <v>12893.4</v>
      </c>
    </row>
    <row r="1065" spans="1:26" x14ac:dyDescent="0.25">
      <c r="A1065">
        <v>1711378</v>
      </c>
      <c r="B1065">
        <v>1</v>
      </c>
      <c r="C1065" t="s">
        <v>76</v>
      </c>
      <c r="D1065" t="s">
        <v>106</v>
      </c>
      <c r="E1065" t="s">
        <v>126</v>
      </c>
      <c r="F1065" t="s">
        <v>3269</v>
      </c>
      <c r="G1065" t="s">
        <v>176</v>
      </c>
      <c r="H1065" t="s">
        <v>47</v>
      </c>
      <c r="I1065" t="s">
        <v>129</v>
      </c>
      <c r="J1065" t="s">
        <v>130</v>
      </c>
      <c r="K1065" t="s">
        <v>131</v>
      </c>
      <c r="L1065" t="s">
        <v>3270</v>
      </c>
      <c r="M1065" t="s">
        <v>3271</v>
      </c>
      <c r="N1065">
        <v>0.35694444400000003</v>
      </c>
      <c r="O1065">
        <v>47</v>
      </c>
      <c r="P1065">
        <v>5205</v>
      </c>
      <c r="Q1065">
        <v>0</v>
      </c>
      <c r="R1065">
        <v>0</v>
      </c>
      <c r="S1065">
        <v>0</v>
      </c>
      <c r="T1065">
        <v>0</v>
      </c>
      <c r="U1065">
        <v>16.776389000000002</v>
      </c>
      <c r="V1065">
        <v>1857.895831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1711381</v>
      </c>
      <c r="B1066">
        <v>1</v>
      </c>
      <c r="C1066" t="s">
        <v>76</v>
      </c>
      <c r="D1066" t="s">
        <v>97</v>
      </c>
      <c r="E1066" t="s">
        <v>126</v>
      </c>
      <c r="F1066" t="s">
        <v>3272</v>
      </c>
      <c r="G1066" t="s">
        <v>145</v>
      </c>
      <c r="H1066" t="s">
        <v>47</v>
      </c>
      <c r="I1066" t="s">
        <v>129</v>
      </c>
      <c r="J1066" t="s">
        <v>130</v>
      </c>
      <c r="K1066" t="s">
        <v>131</v>
      </c>
      <c r="L1066" t="s">
        <v>3273</v>
      </c>
      <c r="M1066" t="s">
        <v>3274</v>
      </c>
      <c r="N1066">
        <v>1.7775000000000001</v>
      </c>
      <c r="O1066">
        <v>1</v>
      </c>
      <c r="P1066">
        <v>81</v>
      </c>
      <c r="Q1066">
        <v>0</v>
      </c>
      <c r="R1066">
        <v>0</v>
      </c>
      <c r="S1066">
        <v>0</v>
      </c>
      <c r="T1066">
        <v>0</v>
      </c>
      <c r="U1066">
        <v>1.7775000000000001</v>
      </c>
      <c r="V1066">
        <v>143.97749999999999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1711375</v>
      </c>
      <c r="B1067">
        <v>1</v>
      </c>
      <c r="C1067" t="s">
        <v>76</v>
      </c>
      <c r="D1067" t="s">
        <v>89</v>
      </c>
      <c r="E1067" t="s">
        <v>139</v>
      </c>
      <c r="F1067" t="s">
        <v>3275</v>
      </c>
      <c r="G1067" t="s">
        <v>141</v>
      </c>
      <c r="H1067" t="s">
        <v>46</v>
      </c>
      <c r="I1067" t="s">
        <v>129</v>
      </c>
      <c r="J1067" t="s">
        <v>130</v>
      </c>
      <c r="K1067" t="s">
        <v>131</v>
      </c>
      <c r="L1067" t="s">
        <v>3276</v>
      </c>
      <c r="M1067" t="s">
        <v>3277</v>
      </c>
      <c r="N1067">
        <v>1.115</v>
      </c>
      <c r="O1067">
        <v>0</v>
      </c>
      <c r="P1067">
        <v>0</v>
      </c>
      <c r="Q1067">
        <v>0</v>
      </c>
      <c r="R1067">
        <v>28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31.22</v>
      </c>
      <c r="Y1067">
        <v>0</v>
      </c>
      <c r="Z1067">
        <v>0</v>
      </c>
    </row>
    <row r="1068" spans="1:26" x14ac:dyDescent="0.25">
      <c r="A1068">
        <v>1711376</v>
      </c>
      <c r="B1068">
        <v>1</v>
      </c>
      <c r="C1068" t="s">
        <v>76</v>
      </c>
      <c r="D1068" t="s">
        <v>79</v>
      </c>
      <c r="E1068" t="s">
        <v>139</v>
      </c>
      <c r="F1068" t="s">
        <v>3278</v>
      </c>
      <c r="G1068" t="s">
        <v>281</v>
      </c>
      <c r="H1068" t="s">
        <v>46</v>
      </c>
      <c r="I1068" t="s">
        <v>129</v>
      </c>
      <c r="J1068" t="s">
        <v>130</v>
      </c>
      <c r="K1068" t="s">
        <v>161</v>
      </c>
      <c r="L1068" t="s">
        <v>3279</v>
      </c>
      <c r="M1068" t="s">
        <v>3280</v>
      </c>
      <c r="N1068">
        <v>1.2549655550000001</v>
      </c>
      <c r="O1068">
        <v>0</v>
      </c>
      <c r="P1068">
        <v>190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238.443455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1711383</v>
      </c>
      <c r="B1069">
        <v>1</v>
      </c>
      <c r="C1069" t="s">
        <v>76</v>
      </c>
      <c r="D1069" t="s">
        <v>81</v>
      </c>
      <c r="E1069" t="s">
        <v>139</v>
      </c>
      <c r="F1069" t="s">
        <v>3281</v>
      </c>
      <c r="G1069" t="s">
        <v>269</v>
      </c>
      <c r="H1069" t="s">
        <v>46</v>
      </c>
      <c r="I1069" t="s">
        <v>129</v>
      </c>
      <c r="J1069" t="s">
        <v>130</v>
      </c>
      <c r="K1069" t="s">
        <v>131</v>
      </c>
      <c r="L1069" t="s">
        <v>3282</v>
      </c>
      <c r="M1069" t="s">
        <v>3283</v>
      </c>
      <c r="N1069">
        <v>1.8705555549999999</v>
      </c>
      <c r="O1069">
        <v>0</v>
      </c>
      <c r="P1069">
        <v>94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175.832222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1711395</v>
      </c>
      <c r="B1070">
        <v>1</v>
      </c>
      <c r="C1070" t="s">
        <v>77</v>
      </c>
      <c r="D1070" t="s">
        <v>116</v>
      </c>
      <c r="E1070" t="s">
        <v>134</v>
      </c>
      <c r="F1070" t="s">
        <v>3284</v>
      </c>
      <c r="G1070" t="s">
        <v>136</v>
      </c>
      <c r="H1070" t="s">
        <v>46</v>
      </c>
      <c r="I1070" t="s">
        <v>129</v>
      </c>
      <c r="J1070" t="s">
        <v>130</v>
      </c>
      <c r="K1070" t="s">
        <v>131</v>
      </c>
      <c r="L1070" t="s">
        <v>3285</v>
      </c>
      <c r="M1070" t="s">
        <v>3286</v>
      </c>
      <c r="N1070">
        <v>1.1883333330000001</v>
      </c>
      <c r="O1070">
        <v>1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1.1883330000000001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1711390</v>
      </c>
      <c r="B1071">
        <v>1</v>
      </c>
      <c r="C1071" t="s">
        <v>76</v>
      </c>
      <c r="D1071" t="s">
        <v>104</v>
      </c>
      <c r="E1071" t="s">
        <v>134</v>
      </c>
      <c r="F1071" t="s">
        <v>3287</v>
      </c>
      <c r="G1071" t="s">
        <v>136</v>
      </c>
      <c r="H1071" t="s">
        <v>46</v>
      </c>
      <c r="I1071" t="s">
        <v>129</v>
      </c>
      <c r="J1071" t="s">
        <v>130</v>
      </c>
      <c r="K1071" t="s">
        <v>131</v>
      </c>
      <c r="L1071" t="s">
        <v>3288</v>
      </c>
      <c r="M1071" t="s">
        <v>3289</v>
      </c>
      <c r="N1071">
        <v>1.3036111109999999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1.3036110000000001</v>
      </c>
    </row>
    <row r="1072" spans="1:26" x14ac:dyDescent="0.25">
      <c r="A1072">
        <v>1711402</v>
      </c>
      <c r="B1072">
        <v>1</v>
      </c>
      <c r="C1072" t="s">
        <v>76</v>
      </c>
      <c r="D1072" t="s">
        <v>80</v>
      </c>
      <c r="E1072" t="s">
        <v>134</v>
      </c>
      <c r="F1072" t="s">
        <v>3290</v>
      </c>
      <c r="G1072" t="s">
        <v>136</v>
      </c>
      <c r="H1072" t="s">
        <v>46</v>
      </c>
      <c r="I1072" t="s">
        <v>129</v>
      </c>
      <c r="J1072" t="s">
        <v>130</v>
      </c>
      <c r="K1072" t="s">
        <v>131</v>
      </c>
      <c r="L1072" t="s">
        <v>3291</v>
      </c>
      <c r="M1072" t="s">
        <v>3292</v>
      </c>
      <c r="N1072">
        <v>3.3688888879999999</v>
      </c>
      <c r="O1072">
        <v>0</v>
      </c>
      <c r="P1072">
        <v>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3.3688889999999998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1711391</v>
      </c>
      <c r="B1073">
        <v>1</v>
      </c>
      <c r="C1073" t="s">
        <v>76</v>
      </c>
      <c r="D1073" t="s">
        <v>99</v>
      </c>
      <c r="E1073" t="s">
        <v>134</v>
      </c>
      <c r="F1073" t="s">
        <v>3293</v>
      </c>
      <c r="G1073" t="s">
        <v>462</v>
      </c>
      <c r="H1073" t="s">
        <v>46</v>
      </c>
      <c r="I1073" t="s">
        <v>129</v>
      </c>
      <c r="J1073" t="s">
        <v>17</v>
      </c>
      <c r="K1073" t="s">
        <v>131</v>
      </c>
      <c r="L1073" t="s">
        <v>3294</v>
      </c>
      <c r="M1073" t="s">
        <v>3295</v>
      </c>
      <c r="N1073">
        <v>1.5938888879999999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1.5938889999999999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1711392</v>
      </c>
      <c r="B1074">
        <v>1</v>
      </c>
      <c r="C1074" t="s">
        <v>76</v>
      </c>
      <c r="D1074" t="s">
        <v>99</v>
      </c>
      <c r="E1074" t="s">
        <v>134</v>
      </c>
      <c r="F1074" t="s">
        <v>3296</v>
      </c>
      <c r="G1074" t="s">
        <v>462</v>
      </c>
      <c r="H1074" t="s">
        <v>46</v>
      </c>
      <c r="I1074" t="s">
        <v>129</v>
      </c>
      <c r="J1074" t="s">
        <v>17</v>
      </c>
      <c r="K1074" t="s">
        <v>131</v>
      </c>
      <c r="L1074" t="s">
        <v>3297</v>
      </c>
      <c r="M1074" t="s">
        <v>3298</v>
      </c>
      <c r="N1074">
        <v>0.53416666599999996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0.53416699999999995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1711393</v>
      </c>
      <c r="B1075">
        <v>1</v>
      </c>
      <c r="C1075" t="s">
        <v>76</v>
      </c>
      <c r="D1075" t="s">
        <v>99</v>
      </c>
      <c r="E1075" t="s">
        <v>134</v>
      </c>
      <c r="F1075" t="s">
        <v>3299</v>
      </c>
      <c r="G1075" t="s">
        <v>462</v>
      </c>
      <c r="H1075" t="s">
        <v>46</v>
      </c>
      <c r="I1075" t="s">
        <v>129</v>
      </c>
      <c r="J1075" t="s">
        <v>17</v>
      </c>
      <c r="K1075" t="s">
        <v>131</v>
      </c>
      <c r="L1075" t="s">
        <v>3300</v>
      </c>
      <c r="M1075" t="s">
        <v>3301</v>
      </c>
      <c r="N1075">
        <v>1.45</v>
      </c>
      <c r="O1075">
        <v>0</v>
      </c>
      <c r="P1075">
        <v>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2.9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1711394</v>
      </c>
      <c r="B1076">
        <v>1</v>
      </c>
      <c r="C1076" t="s">
        <v>76</v>
      </c>
      <c r="D1076" t="s">
        <v>99</v>
      </c>
      <c r="E1076" t="s">
        <v>134</v>
      </c>
      <c r="F1076" t="s">
        <v>3302</v>
      </c>
      <c r="G1076" t="s">
        <v>462</v>
      </c>
      <c r="H1076" t="s">
        <v>46</v>
      </c>
      <c r="I1076" t="s">
        <v>129</v>
      </c>
      <c r="J1076" t="s">
        <v>17</v>
      </c>
      <c r="K1076" t="s">
        <v>131</v>
      </c>
      <c r="L1076" t="s">
        <v>3303</v>
      </c>
      <c r="M1076" t="s">
        <v>3304</v>
      </c>
      <c r="N1076">
        <v>1.1916666659999999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2.3833329999999999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1711400</v>
      </c>
      <c r="B1077">
        <v>1</v>
      </c>
      <c r="C1077" t="s">
        <v>76</v>
      </c>
      <c r="D1077" t="s">
        <v>89</v>
      </c>
      <c r="E1077" t="s">
        <v>139</v>
      </c>
      <c r="F1077" t="s">
        <v>3305</v>
      </c>
      <c r="G1077" t="s">
        <v>269</v>
      </c>
      <c r="H1077" t="s">
        <v>46</v>
      </c>
      <c r="I1077" t="s">
        <v>129</v>
      </c>
      <c r="J1077" t="s">
        <v>130</v>
      </c>
      <c r="K1077" t="s">
        <v>131</v>
      </c>
      <c r="L1077" t="s">
        <v>3306</v>
      </c>
      <c r="M1077" t="s">
        <v>3307</v>
      </c>
      <c r="N1077">
        <v>5.6036111110000002</v>
      </c>
      <c r="O1077">
        <v>0</v>
      </c>
      <c r="P1077">
        <v>14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78.450556000000006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1711396</v>
      </c>
      <c r="B1078">
        <v>1</v>
      </c>
      <c r="C1078" t="s">
        <v>76</v>
      </c>
      <c r="D1078" t="s">
        <v>92</v>
      </c>
      <c r="E1078" t="s">
        <v>158</v>
      </c>
      <c r="F1078" t="s">
        <v>3308</v>
      </c>
      <c r="G1078" t="s">
        <v>2288</v>
      </c>
      <c r="H1078" t="s">
        <v>47</v>
      </c>
      <c r="I1078" t="s">
        <v>129</v>
      </c>
      <c r="J1078" t="s">
        <v>130</v>
      </c>
      <c r="K1078" t="s">
        <v>131</v>
      </c>
      <c r="L1078" t="s">
        <v>3309</v>
      </c>
      <c r="M1078" t="s">
        <v>3310</v>
      </c>
      <c r="N1078">
        <v>3.2205555549999998</v>
      </c>
      <c r="O1078">
        <v>0</v>
      </c>
      <c r="P1078">
        <v>0</v>
      </c>
      <c r="Q1078">
        <v>60</v>
      </c>
      <c r="R1078">
        <v>1117</v>
      </c>
      <c r="S1078">
        <v>0</v>
      </c>
      <c r="T1078">
        <v>0</v>
      </c>
      <c r="U1078">
        <v>0</v>
      </c>
      <c r="V1078">
        <v>0</v>
      </c>
      <c r="W1078">
        <v>193.23333299999999</v>
      </c>
      <c r="X1078">
        <v>3597.3605550000002</v>
      </c>
      <c r="Y1078">
        <v>0</v>
      </c>
      <c r="Z1078">
        <v>0</v>
      </c>
    </row>
    <row r="1079" spans="1:26" x14ac:dyDescent="0.25">
      <c r="A1079">
        <v>1711411</v>
      </c>
      <c r="B1079">
        <v>1</v>
      </c>
      <c r="C1079" t="s">
        <v>76</v>
      </c>
      <c r="D1079" t="s">
        <v>92</v>
      </c>
      <c r="E1079" t="s">
        <v>134</v>
      </c>
      <c r="F1079" t="s">
        <v>3311</v>
      </c>
      <c r="G1079" t="s">
        <v>136</v>
      </c>
      <c r="H1079" t="s">
        <v>46</v>
      </c>
      <c r="I1079" t="s">
        <v>129</v>
      </c>
      <c r="J1079" t="s">
        <v>130</v>
      </c>
      <c r="K1079" t="s">
        <v>131</v>
      </c>
      <c r="L1079" t="s">
        <v>3312</v>
      </c>
      <c r="M1079" t="s">
        <v>3313</v>
      </c>
      <c r="N1079">
        <v>3.9874999999999998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3.9874999999999998</v>
      </c>
    </row>
    <row r="1080" spans="1:26" x14ac:dyDescent="0.25">
      <c r="A1080">
        <v>1711428</v>
      </c>
      <c r="B1080">
        <v>1</v>
      </c>
      <c r="C1080" t="s">
        <v>77</v>
      </c>
      <c r="D1080" t="s">
        <v>119</v>
      </c>
      <c r="E1080" t="s">
        <v>139</v>
      </c>
      <c r="F1080" t="s">
        <v>3314</v>
      </c>
      <c r="G1080" t="s">
        <v>141</v>
      </c>
      <c r="H1080" t="s">
        <v>46</v>
      </c>
      <c r="I1080" t="s">
        <v>129</v>
      </c>
      <c r="J1080" t="s">
        <v>130</v>
      </c>
      <c r="K1080" t="s">
        <v>131</v>
      </c>
      <c r="L1080" t="s">
        <v>3315</v>
      </c>
      <c r="M1080" t="s">
        <v>3316</v>
      </c>
      <c r="N1080">
        <v>2.5141666659999999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2.514167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1711406</v>
      </c>
      <c r="B1081">
        <v>1</v>
      </c>
      <c r="C1081" t="s">
        <v>76</v>
      </c>
      <c r="D1081" t="s">
        <v>78</v>
      </c>
      <c r="E1081" t="s">
        <v>134</v>
      </c>
      <c r="F1081" t="s">
        <v>3317</v>
      </c>
      <c r="G1081" t="s">
        <v>209</v>
      </c>
      <c r="H1081" t="s">
        <v>46</v>
      </c>
      <c r="I1081" t="s">
        <v>129</v>
      </c>
      <c r="J1081" t="s">
        <v>130</v>
      </c>
      <c r="K1081" t="s">
        <v>131</v>
      </c>
      <c r="L1081" t="s">
        <v>3318</v>
      </c>
      <c r="M1081" t="s">
        <v>3319</v>
      </c>
      <c r="N1081">
        <v>2.9350000000000001</v>
      </c>
      <c r="O1081">
        <v>0</v>
      </c>
      <c r="P1081">
        <v>4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11.74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1711418</v>
      </c>
      <c r="B1082">
        <v>1</v>
      </c>
      <c r="C1082" t="s">
        <v>76</v>
      </c>
      <c r="D1082" t="s">
        <v>89</v>
      </c>
      <c r="E1082" t="s">
        <v>139</v>
      </c>
      <c r="F1082" t="s">
        <v>3320</v>
      </c>
      <c r="G1082" t="s">
        <v>1839</v>
      </c>
      <c r="H1082" t="s">
        <v>46</v>
      </c>
      <c r="I1082" t="s">
        <v>129</v>
      </c>
      <c r="J1082" t="s">
        <v>130</v>
      </c>
      <c r="K1082" t="s">
        <v>131</v>
      </c>
      <c r="L1082" t="s">
        <v>3321</v>
      </c>
      <c r="M1082" t="s">
        <v>3322</v>
      </c>
      <c r="N1082">
        <v>1.3330555550000001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24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31.993333</v>
      </c>
    </row>
    <row r="1083" spans="1:26" x14ac:dyDescent="0.25">
      <c r="A1083">
        <v>1711407</v>
      </c>
      <c r="B1083">
        <v>1</v>
      </c>
      <c r="C1083" t="s">
        <v>77</v>
      </c>
      <c r="D1083" t="s">
        <v>123</v>
      </c>
      <c r="E1083" t="s">
        <v>126</v>
      </c>
      <c r="F1083" t="s">
        <v>3323</v>
      </c>
      <c r="G1083" t="s">
        <v>176</v>
      </c>
      <c r="H1083" t="s">
        <v>47</v>
      </c>
      <c r="I1083" t="s">
        <v>151</v>
      </c>
      <c r="J1083" t="s">
        <v>130</v>
      </c>
      <c r="K1083" t="s">
        <v>131</v>
      </c>
      <c r="L1083" t="s">
        <v>3324</v>
      </c>
      <c r="M1083" t="s">
        <v>3325</v>
      </c>
      <c r="N1083">
        <v>1.6666666E-2</v>
      </c>
      <c r="O1083">
        <v>22</v>
      </c>
      <c r="P1083">
        <v>1064</v>
      </c>
      <c r="Q1083">
        <v>0</v>
      </c>
      <c r="R1083">
        <v>0</v>
      </c>
      <c r="S1083">
        <v>0</v>
      </c>
      <c r="T1083">
        <v>0</v>
      </c>
      <c r="U1083">
        <v>0.36666700000000002</v>
      </c>
      <c r="V1083">
        <v>17.733332999999998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1711397</v>
      </c>
      <c r="B1084">
        <v>1</v>
      </c>
      <c r="C1084" t="s">
        <v>77</v>
      </c>
      <c r="D1084" t="s">
        <v>115</v>
      </c>
      <c r="E1084" t="s">
        <v>164</v>
      </c>
      <c r="F1084" t="s">
        <v>3326</v>
      </c>
      <c r="G1084" t="s">
        <v>256</v>
      </c>
      <c r="H1084" t="s">
        <v>46</v>
      </c>
      <c r="I1084" t="s">
        <v>129</v>
      </c>
      <c r="J1084" t="s">
        <v>130</v>
      </c>
      <c r="K1084" t="s">
        <v>131</v>
      </c>
      <c r="L1084" t="s">
        <v>3327</v>
      </c>
      <c r="M1084" t="s">
        <v>3328</v>
      </c>
      <c r="N1084">
        <v>1.527222222</v>
      </c>
      <c r="O1084">
        <v>0</v>
      </c>
      <c r="P1084">
        <v>0</v>
      </c>
      <c r="Q1084">
        <v>0</v>
      </c>
      <c r="R1084">
        <v>0</v>
      </c>
      <c r="S1084">
        <v>1</v>
      </c>
      <c r="T1084">
        <v>71</v>
      </c>
      <c r="U1084">
        <v>0</v>
      </c>
      <c r="V1084">
        <v>0</v>
      </c>
      <c r="W1084">
        <v>0</v>
      </c>
      <c r="X1084">
        <v>0</v>
      </c>
      <c r="Y1084">
        <v>1.5272220000000001</v>
      </c>
      <c r="Z1084">
        <v>108.432778</v>
      </c>
    </row>
    <row r="1085" spans="1:26" x14ac:dyDescent="0.25">
      <c r="A1085">
        <v>1711412</v>
      </c>
      <c r="B1085">
        <v>1</v>
      </c>
      <c r="C1085" t="s">
        <v>76</v>
      </c>
      <c r="D1085" t="s">
        <v>86</v>
      </c>
      <c r="E1085" t="s">
        <v>134</v>
      </c>
      <c r="F1085" t="s">
        <v>3108</v>
      </c>
      <c r="G1085" t="s">
        <v>136</v>
      </c>
      <c r="H1085" t="s">
        <v>46</v>
      </c>
      <c r="I1085" t="s">
        <v>129</v>
      </c>
      <c r="J1085" t="s">
        <v>130</v>
      </c>
      <c r="K1085" t="s">
        <v>131</v>
      </c>
      <c r="L1085" t="s">
        <v>3327</v>
      </c>
      <c r="M1085" t="s">
        <v>3329</v>
      </c>
      <c r="N1085">
        <v>3.6347222220000002</v>
      </c>
      <c r="O1085">
        <v>0</v>
      </c>
      <c r="P1085">
        <v>3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10.904166999999999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1711410</v>
      </c>
      <c r="B1086">
        <v>1</v>
      </c>
      <c r="C1086" t="s">
        <v>76</v>
      </c>
      <c r="D1086" t="s">
        <v>103</v>
      </c>
      <c r="E1086" t="s">
        <v>126</v>
      </c>
      <c r="F1086" t="s">
        <v>3330</v>
      </c>
      <c r="G1086" t="s">
        <v>285</v>
      </c>
      <c r="H1086" t="s">
        <v>47</v>
      </c>
      <c r="I1086" t="s">
        <v>129</v>
      </c>
      <c r="J1086" t="s">
        <v>130</v>
      </c>
      <c r="K1086" t="s">
        <v>161</v>
      </c>
      <c r="L1086" t="s">
        <v>3331</v>
      </c>
      <c r="M1086" t="s">
        <v>3332</v>
      </c>
      <c r="N1086">
        <v>0.28861111099999998</v>
      </c>
      <c r="O1086">
        <v>0</v>
      </c>
      <c r="P1086">
        <v>0</v>
      </c>
      <c r="Q1086">
        <v>2</v>
      </c>
      <c r="R1086">
        <v>103</v>
      </c>
      <c r="S1086">
        <v>0</v>
      </c>
      <c r="T1086">
        <v>0</v>
      </c>
      <c r="U1086">
        <v>0</v>
      </c>
      <c r="V1086">
        <v>0</v>
      </c>
      <c r="W1086">
        <v>0.57722200000000001</v>
      </c>
      <c r="X1086">
        <v>29.726944</v>
      </c>
      <c r="Y1086">
        <v>0</v>
      </c>
      <c r="Z1086">
        <v>0</v>
      </c>
    </row>
    <row r="1087" spans="1:26" x14ac:dyDescent="0.25">
      <c r="A1087">
        <v>1711553</v>
      </c>
      <c r="B1087">
        <v>1</v>
      </c>
      <c r="C1087" t="s">
        <v>76</v>
      </c>
      <c r="D1087" t="s">
        <v>92</v>
      </c>
      <c r="E1087" t="s">
        <v>139</v>
      </c>
      <c r="F1087" t="s">
        <v>3333</v>
      </c>
      <c r="G1087" t="s">
        <v>141</v>
      </c>
      <c r="H1087" t="s">
        <v>46</v>
      </c>
      <c r="I1087" t="s">
        <v>129</v>
      </c>
      <c r="J1087" t="s">
        <v>130</v>
      </c>
      <c r="K1087" t="s">
        <v>131</v>
      </c>
      <c r="L1087" t="s">
        <v>3334</v>
      </c>
      <c r="M1087" t="s">
        <v>3335</v>
      </c>
      <c r="N1087">
        <v>4.0350000000000001</v>
      </c>
      <c r="O1087">
        <v>0</v>
      </c>
      <c r="P1087">
        <v>0</v>
      </c>
      <c r="Q1087">
        <v>0</v>
      </c>
      <c r="R1087">
        <v>85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342.97500000000002</v>
      </c>
      <c r="Y1087">
        <v>0</v>
      </c>
      <c r="Z1087">
        <v>0</v>
      </c>
    </row>
    <row r="1088" spans="1:26" x14ac:dyDescent="0.25">
      <c r="A1088">
        <v>1711416</v>
      </c>
      <c r="B1088">
        <v>1</v>
      </c>
      <c r="C1088" t="s">
        <v>76</v>
      </c>
      <c r="D1088" t="s">
        <v>90</v>
      </c>
      <c r="E1088" t="s">
        <v>158</v>
      </c>
      <c r="F1088" t="s">
        <v>3336</v>
      </c>
      <c r="G1088" t="s">
        <v>176</v>
      </c>
      <c r="H1088" t="s">
        <v>47</v>
      </c>
      <c r="I1088" t="s">
        <v>129</v>
      </c>
      <c r="J1088" t="s">
        <v>130</v>
      </c>
      <c r="K1088" t="s">
        <v>131</v>
      </c>
      <c r="L1088" t="s">
        <v>3337</v>
      </c>
      <c r="M1088" t="s">
        <v>3338</v>
      </c>
      <c r="N1088">
        <v>0.261944444</v>
      </c>
      <c r="O1088">
        <v>17</v>
      </c>
      <c r="P1088">
        <v>4</v>
      </c>
      <c r="Q1088">
        <v>6</v>
      </c>
      <c r="R1088">
        <v>122</v>
      </c>
      <c r="S1088">
        <v>171</v>
      </c>
      <c r="T1088">
        <v>4788</v>
      </c>
      <c r="U1088">
        <v>4.4530560000000001</v>
      </c>
      <c r="V1088">
        <v>1.0477780000000001</v>
      </c>
      <c r="W1088">
        <v>1.5716669999999999</v>
      </c>
      <c r="X1088">
        <v>31.957222000000002</v>
      </c>
      <c r="Y1088">
        <v>44.792499999999997</v>
      </c>
      <c r="Z1088">
        <v>1254.1899980000001</v>
      </c>
    </row>
    <row r="1089" spans="1:26" x14ac:dyDescent="0.25">
      <c r="A1089">
        <v>1711424</v>
      </c>
      <c r="B1089">
        <v>1</v>
      </c>
      <c r="C1089" t="s">
        <v>76</v>
      </c>
      <c r="D1089" t="s">
        <v>96</v>
      </c>
      <c r="E1089" t="s">
        <v>134</v>
      </c>
      <c r="F1089" t="s">
        <v>3339</v>
      </c>
      <c r="G1089" t="s">
        <v>136</v>
      </c>
      <c r="H1089" t="s">
        <v>46</v>
      </c>
      <c r="I1089" t="s">
        <v>129</v>
      </c>
      <c r="J1089" t="s">
        <v>130</v>
      </c>
      <c r="K1089" t="s">
        <v>131</v>
      </c>
      <c r="L1089" t="s">
        <v>3340</v>
      </c>
      <c r="M1089" t="s">
        <v>3341</v>
      </c>
      <c r="N1089">
        <v>5.3533333330000001</v>
      </c>
      <c r="O1089">
        <v>0</v>
      </c>
      <c r="P1089">
        <v>2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10.706666999999999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1711457</v>
      </c>
      <c r="B1090">
        <v>1</v>
      </c>
      <c r="C1090" t="s">
        <v>77</v>
      </c>
      <c r="D1090" t="s">
        <v>113</v>
      </c>
      <c r="E1090" t="s">
        <v>134</v>
      </c>
      <c r="F1090" t="s">
        <v>3342</v>
      </c>
      <c r="G1090" t="s">
        <v>136</v>
      </c>
      <c r="H1090" t="s">
        <v>46</v>
      </c>
      <c r="I1090" t="s">
        <v>129</v>
      </c>
      <c r="J1090" t="s">
        <v>130</v>
      </c>
      <c r="K1090" t="s">
        <v>131</v>
      </c>
      <c r="L1090" t="s">
        <v>3343</v>
      </c>
      <c r="M1090" t="s">
        <v>3344</v>
      </c>
      <c r="N1090">
        <v>3.090833333</v>
      </c>
      <c r="O1090">
        <v>0</v>
      </c>
      <c r="P1090">
        <v>0</v>
      </c>
      <c r="Q1090">
        <v>0</v>
      </c>
      <c r="R1090">
        <v>8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24.726666999999999</v>
      </c>
      <c r="Y1090">
        <v>0</v>
      </c>
      <c r="Z1090">
        <v>0</v>
      </c>
    </row>
    <row r="1091" spans="1:26" x14ac:dyDescent="0.25">
      <c r="A1091">
        <v>1711423</v>
      </c>
      <c r="B1091">
        <v>1</v>
      </c>
      <c r="C1091" t="s">
        <v>76</v>
      </c>
      <c r="D1091" t="s">
        <v>86</v>
      </c>
      <c r="E1091" t="s">
        <v>134</v>
      </c>
      <c r="F1091" t="s">
        <v>3345</v>
      </c>
      <c r="G1091" t="s">
        <v>155</v>
      </c>
      <c r="H1091" t="s">
        <v>46</v>
      </c>
      <c r="I1091" t="s">
        <v>129</v>
      </c>
      <c r="J1091" t="s">
        <v>130</v>
      </c>
      <c r="K1091" t="s">
        <v>131</v>
      </c>
      <c r="L1091" t="s">
        <v>3346</v>
      </c>
      <c r="M1091" t="s">
        <v>3347</v>
      </c>
      <c r="N1091">
        <v>3.619722222</v>
      </c>
      <c r="O1091">
        <v>0</v>
      </c>
      <c r="P1091">
        <v>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7.2394439999999998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1711446</v>
      </c>
      <c r="B1092">
        <v>1</v>
      </c>
      <c r="C1092" t="s">
        <v>76</v>
      </c>
      <c r="D1092" t="s">
        <v>91</v>
      </c>
      <c r="E1092" t="s">
        <v>134</v>
      </c>
      <c r="F1092" t="s">
        <v>3348</v>
      </c>
      <c r="G1092" t="s">
        <v>462</v>
      </c>
      <c r="H1092" t="s">
        <v>46</v>
      </c>
      <c r="I1092" t="s">
        <v>129</v>
      </c>
      <c r="J1092" t="s">
        <v>17</v>
      </c>
      <c r="K1092" t="s">
        <v>131</v>
      </c>
      <c r="L1092" t="s">
        <v>3349</v>
      </c>
      <c r="M1092" t="s">
        <v>3350</v>
      </c>
      <c r="N1092">
        <v>0.15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0.15</v>
      </c>
    </row>
    <row r="1093" spans="1:26" x14ac:dyDescent="0.25">
      <c r="A1093">
        <v>1711431</v>
      </c>
      <c r="B1093">
        <v>1</v>
      </c>
      <c r="C1093" t="s">
        <v>76</v>
      </c>
      <c r="D1093" t="s">
        <v>92</v>
      </c>
      <c r="E1093" t="s">
        <v>134</v>
      </c>
      <c r="F1093" t="s">
        <v>3351</v>
      </c>
      <c r="G1093" t="s">
        <v>155</v>
      </c>
      <c r="H1093" t="s">
        <v>46</v>
      </c>
      <c r="I1093" t="s">
        <v>129</v>
      </c>
      <c r="J1093" t="s">
        <v>130</v>
      </c>
      <c r="K1093" t="s">
        <v>131</v>
      </c>
      <c r="L1093" t="s">
        <v>3352</v>
      </c>
      <c r="M1093" t="s">
        <v>3353</v>
      </c>
      <c r="N1093">
        <v>5.5980555550000002</v>
      </c>
      <c r="O1093">
        <v>0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5.5980559999999997</v>
      </c>
      <c r="Y1093">
        <v>0</v>
      </c>
      <c r="Z1093">
        <v>0</v>
      </c>
    </row>
    <row r="1094" spans="1:26" x14ac:dyDescent="0.25">
      <c r="A1094">
        <v>1711435</v>
      </c>
      <c r="B1094">
        <v>1</v>
      </c>
      <c r="C1094" t="s">
        <v>76</v>
      </c>
      <c r="D1094" t="s">
        <v>101</v>
      </c>
      <c r="E1094" t="s">
        <v>212</v>
      </c>
      <c r="F1094" t="s">
        <v>3354</v>
      </c>
      <c r="G1094" t="s">
        <v>176</v>
      </c>
      <c r="H1094" t="s">
        <v>47</v>
      </c>
      <c r="I1094" t="s">
        <v>129</v>
      </c>
      <c r="J1094" t="s">
        <v>130</v>
      </c>
      <c r="K1094" t="s">
        <v>131</v>
      </c>
      <c r="L1094" t="s">
        <v>3355</v>
      </c>
      <c r="M1094" t="s">
        <v>3356</v>
      </c>
      <c r="N1094">
        <v>0.83305555499999995</v>
      </c>
      <c r="O1094">
        <v>10</v>
      </c>
      <c r="P1094">
        <v>10</v>
      </c>
      <c r="Q1094">
        <v>0</v>
      </c>
      <c r="R1094">
        <v>0</v>
      </c>
      <c r="S1094">
        <v>0</v>
      </c>
      <c r="T1094">
        <v>0</v>
      </c>
      <c r="U1094">
        <v>8.3305559999999996</v>
      </c>
      <c r="V1094">
        <v>8.3305559999999996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1711427</v>
      </c>
      <c r="B1095">
        <v>1</v>
      </c>
      <c r="C1095" t="s">
        <v>76</v>
      </c>
      <c r="D1095" t="s">
        <v>90</v>
      </c>
      <c r="E1095" t="s">
        <v>212</v>
      </c>
      <c r="F1095" t="s">
        <v>3357</v>
      </c>
      <c r="G1095" t="s">
        <v>3358</v>
      </c>
      <c r="H1095" t="s">
        <v>47</v>
      </c>
      <c r="I1095" t="s">
        <v>129</v>
      </c>
      <c r="J1095" t="s">
        <v>130</v>
      </c>
      <c r="K1095" t="s">
        <v>131</v>
      </c>
      <c r="L1095" t="s">
        <v>3350</v>
      </c>
      <c r="M1095" t="s">
        <v>3359</v>
      </c>
      <c r="N1095">
        <v>2.187777777</v>
      </c>
      <c r="O1095">
        <v>46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100.637778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1711440</v>
      </c>
      <c r="B1096">
        <v>1</v>
      </c>
      <c r="C1096" t="s">
        <v>76</v>
      </c>
      <c r="D1096" t="s">
        <v>96</v>
      </c>
      <c r="E1096" t="s">
        <v>158</v>
      </c>
      <c r="F1096" t="s">
        <v>3360</v>
      </c>
      <c r="G1096" t="s">
        <v>176</v>
      </c>
      <c r="H1096" t="s">
        <v>47</v>
      </c>
      <c r="I1096" t="s">
        <v>129</v>
      </c>
      <c r="J1096" t="s">
        <v>130</v>
      </c>
      <c r="K1096" t="s">
        <v>131</v>
      </c>
      <c r="L1096" t="s">
        <v>3361</v>
      </c>
      <c r="M1096" t="s">
        <v>3362</v>
      </c>
      <c r="N1096">
        <v>1.228888888</v>
      </c>
      <c r="O1096">
        <v>14</v>
      </c>
      <c r="P1096">
        <v>10</v>
      </c>
      <c r="Q1096">
        <v>0</v>
      </c>
      <c r="R1096">
        <v>0</v>
      </c>
      <c r="S1096">
        <v>0</v>
      </c>
      <c r="T1096">
        <v>0</v>
      </c>
      <c r="U1096">
        <v>17.204443999999999</v>
      </c>
      <c r="V1096">
        <v>12.288888999999999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1711429</v>
      </c>
      <c r="B1097">
        <v>1</v>
      </c>
      <c r="C1097" t="s">
        <v>77</v>
      </c>
      <c r="D1097" t="s">
        <v>114</v>
      </c>
      <c r="E1097" t="s">
        <v>139</v>
      </c>
      <c r="F1097" t="s">
        <v>3363</v>
      </c>
      <c r="G1097" t="s">
        <v>285</v>
      </c>
      <c r="H1097" t="s">
        <v>46</v>
      </c>
      <c r="I1097" t="s">
        <v>129</v>
      </c>
      <c r="J1097" t="s">
        <v>130</v>
      </c>
      <c r="K1097" t="s">
        <v>161</v>
      </c>
      <c r="L1097" t="s">
        <v>3364</v>
      </c>
      <c r="M1097" t="s">
        <v>3365</v>
      </c>
      <c r="N1097">
        <v>2.2973480550000001</v>
      </c>
      <c r="O1097">
        <v>0</v>
      </c>
      <c r="P1097">
        <v>6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13.784088000000001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1711370</v>
      </c>
      <c r="B1098">
        <v>1</v>
      </c>
      <c r="C1098" t="s">
        <v>76</v>
      </c>
      <c r="D1098" t="s">
        <v>91</v>
      </c>
      <c r="E1098" t="s">
        <v>134</v>
      </c>
      <c r="F1098" t="s">
        <v>3366</v>
      </c>
      <c r="G1098" t="s">
        <v>462</v>
      </c>
      <c r="H1098" t="s">
        <v>46</v>
      </c>
      <c r="I1098" t="s">
        <v>129</v>
      </c>
      <c r="J1098" t="s">
        <v>17</v>
      </c>
      <c r="K1098" t="s">
        <v>131</v>
      </c>
      <c r="L1098" t="s">
        <v>3367</v>
      </c>
      <c r="M1098" t="s">
        <v>3368</v>
      </c>
      <c r="N1098">
        <v>0.3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0.3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1711433</v>
      </c>
      <c r="B1099">
        <v>1</v>
      </c>
      <c r="C1099" t="s">
        <v>77</v>
      </c>
      <c r="D1099" t="s">
        <v>116</v>
      </c>
      <c r="E1099" t="s">
        <v>164</v>
      </c>
      <c r="F1099" t="s">
        <v>3369</v>
      </c>
      <c r="G1099" t="s">
        <v>256</v>
      </c>
      <c r="H1099" t="s">
        <v>46</v>
      </c>
      <c r="I1099" t="s">
        <v>129</v>
      </c>
      <c r="J1099" t="s">
        <v>130</v>
      </c>
      <c r="K1099" t="s">
        <v>131</v>
      </c>
      <c r="L1099" t="s">
        <v>3370</v>
      </c>
      <c r="M1099" t="s">
        <v>3371</v>
      </c>
      <c r="N1099">
        <v>0.93833333299999999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6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5.63</v>
      </c>
    </row>
    <row r="1100" spans="1:26" x14ac:dyDescent="0.25">
      <c r="A1100">
        <v>1711441</v>
      </c>
      <c r="B1100">
        <v>1</v>
      </c>
      <c r="C1100" t="s">
        <v>76</v>
      </c>
      <c r="D1100" t="s">
        <v>103</v>
      </c>
      <c r="E1100" t="s">
        <v>134</v>
      </c>
      <c r="F1100" t="s">
        <v>3372</v>
      </c>
      <c r="G1100" t="s">
        <v>136</v>
      </c>
      <c r="H1100" t="s">
        <v>46</v>
      </c>
      <c r="I1100" t="s">
        <v>129</v>
      </c>
      <c r="J1100" t="s">
        <v>130</v>
      </c>
      <c r="K1100" t="s">
        <v>131</v>
      </c>
      <c r="L1100" t="s">
        <v>3373</v>
      </c>
      <c r="M1100" t="s">
        <v>3374</v>
      </c>
      <c r="N1100">
        <v>1.1233333329999999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1.1233329999999999</v>
      </c>
    </row>
    <row r="1101" spans="1:26" x14ac:dyDescent="0.25">
      <c r="A1101">
        <v>1711444</v>
      </c>
      <c r="B1101">
        <v>1</v>
      </c>
      <c r="C1101" t="s">
        <v>77</v>
      </c>
      <c r="D1101" t="s">
        <v>123</v>
      </c>
      <c r="E1101" t="s">
        <v>212</v>
      </c>
      <c r="F1101" t="s">
        <v>3375</v>
      </c>
      <c r="G1101" t="s">
        <v>176</v>
      </c>
      <c r="H1101" t="s">
        <v>47</v>
      </c>
      <c r="I1101" t="s">
        <v>129</v>
      </c>
      <c r="J1101" t="s">
        <v>130</v>
      </c>
      <c r="K1101" t="s">
        <v>131</v>
      </c>
      <c r="L1101" t="s">
        <v>3376</v>
      </c>
      <c r="M1101" t="s">
        <v>3377</v>
      </c>
      <c r="N1101">
        <v>0.67361111100000004</v>
      </c>
      <c r="O1101">
        <v>99</v>
      </c>
      <c r="P1101">
        <v>144</v>
      </c>
      <c r="Q1101">
        <v>0</v>
      </c>
      <c r="R1101">
        <v>0</v>
      </c>
      <c r="S1101">
        <v>0</v>
      </c>
      <c r="T1101">
        <v>0</v>
      </c>
      <c r="U1101">
        <v>66.6875</v>
      </c>
      <c r="V1101">
        <v>97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1711447</v>
      </c>
      <c r="B1102">
        <v>1</v>
      </c>
      <c r="C1102" t="s">
        <v>76</v>
      </c>
      <c r="D1102" t="s">
        <v>78</v>
      </c>
      <c r="E1102" t="s">
        <v>134</v>
      </c>
      <c r="F1102" t="s">
        <v>3378</v>
      </c>
      <c r="G1102" t="s">
        <v>155</v>
      </c>
      <c r="H1102" t="s">
        <v>46</v>
      </c>
      <c r="I1102" t="s">
        <v>129</v>
      </c>
      <c r="J1102" t="s">
        <v>130</v>
      </c>
      <c r="K1102" t="s">
        <v>131</v>
      </c>
      <c r="L1102" t="s">
        <v>3379</v>
      </c>
      <c r="M1102" t="s">
        <v>3380</v>
      </c>
      <c r="N1102">
        <v>3.5961111109999999</v>
      </c>
      <c r="O1102">
        <v>0</v>
      </c>
      <c r="P1102">
        <v>46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165.421111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1711455</v>
      </c>
      <c r="B1103">
        <v>1</v>
      </c>
      <c r="C1103" t="s">
        <v>76</v>
      </c>
      <c r="D1103" t="s">
        <v>94</v>
      </c>
      <c r="E1103" t="s">
        <v>134</v>
      </c>
      <c r="F1103" t="s">
        <v>3381</v>
      </c>
      <c r="G1103" t="s">
        <v>462</v>
      </c>
      <c r="H1103" t="s">
        <v>46</v>
      </c>
      <c r="I1103" t="s">
        <v>129</v>
      </c>
      <c r="J1103" t="s">
        <v>130</v>
      </c>
      <c r="K1103" t="s">
        <v>131</v>
      </c>
      <c r="L1103" t="s">
        <v>3382</v>
      </c>
      <c r="M1103" t="s">
        <v>3383</v>
      </c>
      <c r="N1103">
        <v>1.301111111</v>
      </c>
      <c r="O1103">
        <v>0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1.3011109999999999</v>
      </c>
      <c r="Y1103">
        <v>0</v>
      </c>
      <c r="Z1103">
        <v>0</v>
      </c>
    </row>
    <row r="1104" spans="1:26" x14ac:dyDescent="0.25">
      <c r="A1104">
        <v>1711449</v>
      </c>
      <c r="B1104">
        <v>1</v>
      </c>
      <c r="C1104" t="s">
        <v>77</v>
      </c>
      <c r="D1104" t="s">
        <v>119</v>
      </c>
      <c r="E1104" t="s">
        <v>126</v>
      </c>
      <c r="F1104" t="s">
        <v>3384</v>
      </c>
      <c r="G1104" t="s">
        <v>431</v>
      </c>
      <c r="H1104" t="s">
        <v>47</v>
      </c>
      <c r="I1104" t="s">
        <v>129</v>
      </c>
      <c r="J1104" t="s">
        <v>130</v>
      </c>
      <c r="K1104" t="s">
        <v>131</v>
      </c>
      <c r="L1104" t="s">
        <v>3385</v>
      </c>
      <c r="M1104" t="s">
        <v>3386</v>
      </c>
      <c r="N1104">
        <v>3.6305555549999999</v>
      </c>
      <c r="O1104">
        <v>1</v>
      </c>
      <c r="P1104">
        <v>123</v>
      </c>
      <c r="Q1104">
        <v>0</v>
      </c>
      <c r="R1104">
        <v>0</v>
      </c>
      <c r="S1104">
        <v>0</v>
      </c>
      <c r="T1104">
        <v>0</v>
      </c>
      <c r="U1104">
        <v>3.6305559999999999</v>
      </c>
      <c r="V1104">
        <v>446.558333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1711454</v>
      </c>
      <c r="B1105">
        <v>1</v>
      </c>
      <c r="C1105" t="s">
        <v>76</v>
      </c>
      <c r="D1105" t="s">
        <v>89</v>
      </c>
      <c r="E1105" t="s">
        <v>134</v>
      </c>
      <c r="F1105" t="s">
        <v>3387</v>
      </c>
      <c r="G1105" t="s">
        <v>136</v>
      </c>
      <c r="H1105" t="s">
        <v>46</v>
      </c>
      <c r="I1105" t="s">
        <v>129</v>
      </c>
      <c r="J1105" t="s">
        <v>130</v>
      </c>
      <c r="K1105" t="s">
        <v>131</v>
      </c>
      <c r="L1105" t="s">
        <v>3388</v>
      </c>
      <c r="M1105" t="s">
        <v>3389</v>
      </c>
      <c r="N1105">
        <v>1.5891666659999999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1.589167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1711458</v>
      </c>
      <c r="B1106">
        <v>1</v>
      </c>
      <c r="C1106" t="s">
        <v>76</v>
      </c>
      <c r="D1106" t="s">
        <v>101</v>
      </c>
      <c r="E1106" t="s">
        <v>134</v>
      </c>
      <c r="F1106" t="s">
        <v>3390</v>
      </c>
      <c r="G1106" t="s">
        <v>155</v>
      </c>
      <c r="H1106" t="s">
        <v>46</v>
      </c>
      <c r="I1106" t="s">
        <v>129</v>
      </c>
      <c r="J1106" t="s">
        <v>130</v>
      </c>
      <c r="K1106" t="s">
        <v>131</v>
      </c>
      <c r="L1106" t="s">
        <v>3391</v>
      </c>
      <c r="M1106" t="s">
        <v>3392</v>
      </c>
      <c r="N1106">
        <v>0.67555555499999997</v>
      </c>
      <c r="O1106">
        <v>1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0.67555600000000005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1711453</v>
      </c>
      <c r="B1107">
        <v>1</v>
      </c>
      <c r="C1107" t="s">
        <v>76</v>
      </c>
      <c r="D1107" t="s">
        <v>95</v>
      </c>
      <c r="E1107" t="s">
        <v>134</v>
      </c>
      <c r="F1107" t="s">
        <v>3393</v>
      </c>
      <c r="G1107" t="s">
        <v>136</v>
      </c>
      <c r="H1107" t="s">
        <v>46</v>
      </c>
      <c r="I1107" t="s">
        <v>129</v>
      </c>
      <c r="J1107" t="s">
        <v>130</v>
      </c>
      <c r="K1107" t="s">
        <v>131</v>
      </c>
      <c r="L1107" t="s">
        <v>3394</v>
      </c>
      <c r="M1107" t="s">
        <v>3395</v>
      </c>
      <c r="N1107">
        <v>1.0691666660000001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1.069167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1711468</v>
      </c>
      <c r="B1108">
        <v>1</v>
      </c>
      <c r="C1108" t="s">
        <v>76</v>
      </c>
      <c r="D1108" t="s">
        <v>79</v>
      </c>
      <c r="E1108" t="s">
        <v>134</v>
      </c>
      <c r="F1108" t="s">
        <v>3396</v>
      </c>
      <c r="G1108" t="s">
        <v>136</v>
      </c>
      <c r="H1108" t="s">
        <v>46</v>
      </c>
      <c r="I1108" t="s">
        <v>129</v>
      </c>
      <c r="J1108" t="s">
        <v>130</v>
      </c>
      <c r="K1108" t="s">
        <v>131</v>
      </c>
      <c r="L1108" t="s">
        <v>3397</v>
      </c>
      <c r="M1108" t="s">
        <v>3398</v>
      </c>
      <c r="N1108">
        <v>5.2866666660000003</v>
      </c>
      <c r="O1108">
        <v>0</v>
      </c>
      <c r="P1108">
        <v>1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5.2866669999999996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1711465</v>
      </c>
      <c r="B1109">
        <v>1</v>
      </c>
      <c r="C1109" t="s">
        <v>77</v>
      </c>
      <c r="D1109" t="s">
        <v>124</v>
      </c>
      <c r="E1109" t="s">
        <v>134</v>
      </c>
      <c r="F1109" t="s">
        <v>3399</v>
      </c>
      <c r="G1109" t="s">
        <v>136</v>
      </c>
      <c r="H1109" t="s">
        <v>46</v>
      </c>
      <c r="I1109" t="s">
        <v>129</v>
      </c>
      <c r="J1109" t="s">
        <v>130</v>
      </c>
      <c r="K1109" t="s">
        <v>131</v>
      </c>
      <c r="L1109" t="s">
        <v>3400</v>
      </c>
      <c r="M1109" t="s">
        <v>3401</v>
      </c>
      <c r="N1109">
        <v>1.538888888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1.538889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1711466</v>
      </c>
      <c r="B1110">
        <v>1</v>
      </c>
      <c r="C1110" t="s">
        <v>77</v>
      </c>
      <c r="D1110" t="s">
        <v>117</v>
      </c>
      <c r="E1110" t="s">
        <v>212</v>
      </c>
      <c r="F1110" t="s">
        <v>3402</v>
      </c>
      <c r="G1110" t="s">
        <v>176</v>
      </c>
      <c r="H1110" t="s">
        <v>47</v>
      </c>
      <c r="I1110" t="s">
        <v>129</v>
      </c>
      <c r="J1110" t="s">
        <v>130</v>
      </c>
      <c r="K1110" t="s">
        <v>131</v>
      </c>
      <c r="L1110" t="s">
        <v>3403</v>
      </c>
      <c r="M1110" t="s">
        <v>3404</v>
      </c>
      <c r="N1110">
        <v>1.256388888</v>
      </c>
      <c r="O1110">
        <v>0</v>
      </c>
      <c r="P1110">
        <v>0</v>
      </c>
      <c r="Q1110">
        <v>27</v>
      </c>
      <c r="R1110">
        <v>547</v>
      </c>
      <c r="S1110">
        <v>0</v>
      </c>
      <c r="T1110">
        <v>0</v>
      </c>
      <c r="U1110">
        <v>0</v>
      </c>
      <c r="V1110">
        <v>0</v>
      </c>
      <c r="W1110">
        <v>33.922499999999999</v>
      </c>
      <c r="X1110">
        <v>687.24472200000002</v>
      </c>
      <c r="Y1110">
        <v>0</v>
      </c>
      <c r="Z1110">
        <v>0</v>
      </c>
    </row>
    <row r="1111" spans="1:26" x14ac:dyDescent="0.25">
      <c r="A1111">
        <v>1711460</v>
      </c>
      <c r="B1111">
        <v>1</v>
      </c>
      <c r="C1111" t="s">
        <v>76</v>
      </c>
      <c r="D1111" t="s">
        <v>104</v>
      </c>
      <c r="E1111" t="s">
        <v>126</v>
      </c>
      <c r="F1111" t="s">
        <v>3405</v>
      </c>
      <c r="G1111" t="s">
        <v>145</v>
      </c>
      <c r="H1111" t="s">
        <v>47</v>
      </c>
      <c r="I1111" t="s">
        <v>129</v>
      </c>
      <c r="J1111" t="s">
        <v>130</v>
      </c>
      <c r="K1111" t="s">
        <v>131</v>
      </c>
      <c r="L1111" t="s">
        <v>3406</v>
      </c>
      <c r="M1111" t="s">
        <v>3407</v>
      </c>
      <c r="N1111">
        <v>1.081388888</v>
      </c>
      <c r="O1111">
        <v>0</v>
      </c>
      <c r="P1111">
        <v>0</v>
      </c>
      <c r="Q1111">
        <v>0</v>
      </c>
      <c r="R1111">
        <v>0</v>
      </c>
      <c r="S1111">
        <v>1</v>
      </c>
      <c r="T1111">
        <v>44</v>
      </c>
      <c r="U1111">
        <v>0</v>
      </c>
      <c r="V1111">
        <v>0</v>
      </c>
      <c r="W1111">
        <v>0</v>
      </c>
      <c r="X1111">
        <v>0</v>
      </c>
      <c r="Y1111">
        <v>1.0813889999999999</v>
      </c>
      <c r="Z1111">
        <v>47.581111</v>
      </c>
    </row>
    <row r="1112" spans="1:26" x14ac:dyDescent="0.25">
      <c r="A1112">
        <v>1711479</v>
      </c>
      <c r="B1112">
        <v>1</v>
      </c>
      <c r="C1112" t="s">
        <v>76</v>
      </c>
      <c r="D1112" t="s">
        <v>100</v>
      </c>
      <c r="E1112" t="s">
        <v>139</v>
      </c>
      <c r="F1112" t="s">
        <v>3408</v>
      </c>
      <c r="G1112" t="s">
        <v>141</v>
      </c>
      <c r="H1112" t="s">
        <v>46</v>
      </c>
      <c r="I1112" t="s">
        <v>129</v>
      </c>
      <c r="J1112" t="s">
        <v>130</v>
      </c>
      <c r="K1112" t="s">
        <v>131</v>
      </c>
      <c r="L1112" t="s">
        <v>3409</v>
      </c>
      <c r="M1112" t="s">
        <v>3410</v>
      </c>
      <c r="N1112">
        <v>5.3983333330000001</v>
      </c>
      <c r="O1112">
        <v>0</v>
      </c>
      <c r="P1112">
        <v>49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264.51833299999998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1711470</v>
      </c>
      <c r="B1113">
        <v>1</v>
      </c>
      <c r="C1113" t="s">
        <v>76</v>
      </c>
      <c r="D1113" t="s">
        <v>106</v>
      </c>
      <c r="E1113" t="s">
        <v>158</v>
      </c>
      <c r="F1113" t="s">
        <v>3216</v>
      </c>
      <c r="G1113" t="s">
        <v>176</v>
      </c>
      <c r="H1113" t="s">
        <v>47</v>
      </c>
      <c r="I1113" t="s">
        <v>129</v>
      </c>
      <c r="J1113" t="s">
        <v>130</v>
      </c>
      <c r="K1113" t="s">
        <v>131</v>
      </c>
      <c r="L1113" t="s">
        <v>3411</v>
      </c>
      <c r="M1113" t="s">
        <v>3412</v>
      </c>
      <c r="N1113">
        <v>0.95</v>
      </c>
      <c r="O1113">
        <v>48</v>
      </c>
      <c r="P1113">
        <v>5662</v>
      </c>
      <c r="Q1113">
        <v>0</v>
      </c>
      <c r="R1113">
        <v>0</v>
      </c>
      <c r="S1113">
        <v>0</v>
      </c>
      <c r="T1113">
        <v>0</v>
      </c>
      <c r="U1113">
        <v>45.6</v>
      </c>
      <c r="V1113">
        <v>5378.9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1711471</v>
      </c>
      <c r="B1114">
        <v>1</v>
      </c>
      <c r="C1114" t="s">
        <v>76</v>
      </c>
      <c r="D1114" t="s">
        <v>80</v>
      </c>
      <c r="E1114" t="s">
        <v>134</v>
      </c>
      <c r="F1114" t="s">
        <v>3413</v>
      </c>
      <c r="G1114" t="s">
        <v>136</v>
      </c>
      <c r="H1114" t="s">
        <v>46</v>
      </c>
      <c r="I1114" t="s">
        <v>129</v>
      </c>
      <c r="J1114" t="s">
        <v>130</v>
      </c>
      <c r="K1114" t="s">
        <v>131</v>
      </c>
      <c r="L1114" t="s">
        <v>3414</v>
      </c>
      <c r="M1114" t="s">
        <v>3415</v>
      </c>
      <c r="N1114">
        <v>5.0661111109999997</v>
      </c>
      <c r="O1114">
        <v>0</v>
      </c>
      <c r="P1114">
        <v>2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10.132222000000001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1711480</v>
      </c>
      <c r="B1115">
        <v>1</v>
      </c>
      <c r="C1115" t="s">
        <v>76</v>
      </c>
      <c r="D1115" t="s">
        <v>91</v>
      </c>
      <c r="E1115" t="s">
        <v>139</v>
      </c>
      <c r="F1115" t="s">
        <v>3416</v>
      </c>
      <c r="G1115" t="s">
        <v>1012</v>
      </c>
      <c r="H1115" t="s">
        <v>46</v>
      </c>
      <c r="I1115" t="s">
        <v>129</v>
      </c>
      <c r="J1115" t="s">
        <v>130</v>
      </c>
      <c r="K1115" t="s">
        <v>131</v>
      </c>
      <c r="L1115" t="s">
        <v>3417</v>
      </c>
      <c r="M1115" t="s">
        <v>3418</v>
      </c>
      <c r="N1115">
        <v>3.1586111109999999</v>
      </c>
      <c r="O1115">
        <v>0</v>
      </c>
      <c r="P1115">
        <v>0</v>
      </c>
      <c r="Q1115">
        <v>0</v>
      </c>
      <c r="R1115">
        <v>25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78.965277999999998</v>
      </c>
      <c r="Y1115">
        <v>0</v>
      </c>
      <c r="Z1115">
        <v>0</v>
      </c>
    </row>
    <row r="1116" spans="1:26" x14ac:dyDescent="0.25">
      <c r="A1116">
        <v>1711473</v>
      </c>
      <c r="B1116">
        <v>1</v>
      </c>
      <c r="C1116" t="s">
        <v>76</v>
      </c>
      <c r="D1116" t="s">
        <v>96</v>
      </c>
      <c r="E1116" t="s">
        <v>134</v>
      </c>
      <c r="F1116" t="s">
        <v>3419</v>
      </c>
      <c r="G1116" t="s">
        <v>462</v>
      </c>
      <c r="H1116" t="s">
        <v>46</v>
      </c>
      <c r="I1116" t="s">
        <v>129</v>
      </c>
      <c r="J1116" t="s">
        <v>17</v>
      </c>
      <c r="K1116" t="s">
        <v>131</v>
      </c>
      <c r="L1116" t="s">
        <v>3420</v>
      </c>
      <c r="M1116" t="s">
        <v>3421</v>
      </c>
      <c r="N1116">
        <v>0.383611111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0.38361099999999998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1711482</v>
      </c>
      <c r="B1117">
        <v>1</v>
      </c>
      <c r="C1117" t="s">
        <v>76</v>
      </c>
      <c r="D1117" t="s">
        <v>99</v>
      </c>
      <c r="E1117" t="s">
        <v>134</v>
      </c>
      <c r="F1117" t="s">
        <v>3422</v>
      </c>
      <c r="G1117" t="s">
        <v>462</v>
      </c>
      <c r="H1117" t="s">
        <v>46</v>
      </c>
      <c r="I1117" t="s">
        <v>129</v>
      </c>
      <c r="J1117" t="s">
        <v>17</v>
      </c>
      <c r="K1117" t="s">
        <v>131</v>
      </c>
      <c r="L1117" t="s">
        <v>3423</v>
      </c>
      <c r="M1117" t="s">
        <v>3424</v>
      </c>
      <c r="N1117">
        <v>0.41166666600000001</v>
      </c>
      <c r="O1117">
        <v>0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0.41166700000000001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1711483</v>
      </c>
      <c r="B1118">
        <v>1</v>
      </c>
      <c r="C1118" t="s">
        <v>76</v>
      </c>
      <c r="D1118" t="s">
        <v>99</v>
      </c>
      <c r="E1118" t="s">
        <v>134</v>
      </c>
      <c r="F1118" t="s">
        <v>3425</v>
      </c>
      <c r="G1118" t="s">
        <v>462</v>
      </c>
      <c r="H1118" t="s">
        <v>46</v>
      </c>
      <c r="I1118" t="s">
        <v>129</v>
      </c>
      <c r="J1118" t="s">
        <v>17</v>
      </c>
      <c r="K1118" t="s">
        <v>131</v>
      </c>
      <c r="L1118" t="s">
        <v>3426</v>
      </c>
      <c r="M1118" t="s">
        <v>3427</v>
      </c>
      <c r="N1118">
        <v>0.30111111099999999</v>
      </c>
      <c r="O1118">
        <v>0</v>
      </c>
      <c r="P1118">
        <v>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1.2044440000000001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1711485</v>
      </c>
      <c r="B1119">
        <v>1</v>
      </c>
      <c r="C1119" t="s">
        <v>76</v>
      </c>
      <c r="D1119" t="s">
        <v>99</v>
      </c>
      <c r="E1119" t="s">
        <v>134</v>
      </c>
      <c r="F1119" t="s">
        <v>3428</v>
      </c>
      <c r="G1119" t="s">
        <v>462</v>
      </c>
      <c r="H1119" t="s">
        <v>46</v>
      </c>
      <c r="I1119" t="s">
        <v>129</v>
      </c>
      <c r="J1119" t="s">
        <v>17</v>
      </c>
      <c r="K1119" t="s">
        <v>131</v>
      </c>
      <c r="L1119" t="s">
        <v>3429</v>
      </c>
      <c r="M1119" t="s">
        <v>3430</v>
      </c>
      <c r="N1119">
        <v>0.68777777699999998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0.687778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1711489</v>
      </c>
      <c r="B1120">
        <v>1</v>
      </c>
      <c r="C1120" t="s">
        <v>77</v>
      </c>
      <c r="D1120" t="s">
        <v>124</v>
      </c>
      <c r="E1120" t="s">
        <v>134</v>
      </c>
      <c r="F1120" t="s">
        <v>3431</v>
      </c>
      <c r="G1120" t="s">
        <v>155</v>
      </c>
      <c r="H1120" t="s">
        <v>46</v>
      </c>
      <c r="I1120" t="s">
        <v>129</v>
      </c>
      <c r="J1120" t="s">
        <v>130</v>
      </c>
      <c r="K1120" t="s">
        <v>131</v>
      </c>
      <c r="L1120" t="s">
        <v>3432</v>
      </c>
      <c r="M1120" t="s">
        <v>3433</v>
      </c>
      <c r="N1120">
        <v>0.72361111099999997</v>
      </c>
      <c r="O1120">
        <v>0</v>
      </c>
      <c r="P1120">
        <v>6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4.3416670000000002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1711488</v>
      </c>
      <c r="B1121">
        <v>1</v>
      </c>
      <c r="C1121" t="s">
        <v>76</v>
      </c>
      <c r="D1121" t="s">
        <v>100</v>
      </c>
      <c r="E1121" t="s">
        <v>126</v>
      </c>
      <c r="F1121" t="s">
        <v>3434</v>
      </c>
      <c r="G1121" t="s">
        <v>150</v>
      </c>
      <c r="H1121" t="s">
        <v>47</v>
      </c>
      <c r="I1121" t="s">
        <v>129</v>
      </c>
      <c r="J1121" t="s">
        <v>130</v>
      </c>
      <c r="K1121" t="s">
        <v>131</v>
      </c>
      <c r="L1121" t="s">
        <v>3435</v>
      </c>
      <c r="M1121" t="s">
        <v>3436</v>
      </c>
      <c r="N1121">
        <v>0.74</v>
      </c>
      <c r="O1121">
        <v>3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2.2200000000000002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1711494</v>
      </c>
      <c r="B1122">
        <v>1</v>
      </c>
      <c r="C1122" t="s">
        <v>76</v>
      </c>
      <c r="D1122" t="s">
        <v>78</v>
      </c>
      <c r="E1122" t="s">
        <v>126</v>
      </c>
      <c r="F1122" t="s">
        <v>3437</v>
      </c>
      <c r="G1122" t="s">
        <v>145</v>
      </c>
      <c r="H1122" t="s">
        <v>47</v>
      </c>
      <c r="I1122" t="s">
        <v>129</v>
      </c>
      <c r="J1122" t="s">
        <v>130</v>
      </c>
      <c r="K1122" t="s">
        <v>131</v>
      </c>
      <c r="L1122" t="s">
        <v>3438</v>
      </c>
      <c r="M1122" t="s">
        <v>3439</v>
      </c>
      <c r="N1122">
        <v>4.2491666659999998</v>
      </c>
      <c r="O1122">
        <v>1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4.2491669999999999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1711490</v>
      </c>
      <c r="B1123">
        <v>1</v>
      </c>
      <c r="C1123" t="s">
        <v>77</v>
      </c>
      <c r="D1123" t="s">
        <v>124</v>
      </c>
      <c r="E1123" t="s">
        <v>134</v>
      </c>
      <c r="F1123" t="s">
        <v>3440</v>
      </c>
      <c r="G1123" t="s">
        <v>289</v>
      </c>
      <c r="H1123" t="s">
        <v>46</v>
      </c>
      <c r="I1123" t="s">
        <v>129</v>
      </c>
      <c r="J1123" t="s">
        <v>15</v>
      </c>
      <c r="K1123" t="s">
        <v>131</v>
      </c>
      <c r="L1123" t="s">
        <v>3441</v>
      </c>
      <c r="M1123" t="s">
        <v>3442</v>
      </c>
      <c r="N1123">
        <v>3.8252777770000002</v>
      </c>
      <c r="O1123">
        <v>0</v>
      </c>
      <c r="P1123">
        <v>5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19.126389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1711491</v>
      </c>
      <c r="B1124">
        <v>1</v>
      </c>
      <c r="C1124" t="s">
        <v>76</v>
      </c>
      <c r="D1124" t="s">
        <v>99</v>
      </c>
      <c r="E1124" t="s">
        <v>164</v>
      </c>
      <c r="F1124" t="s">
        <v>3443</v>
      </c>
      <c r="G1124" t="s">
        <v>462</v>
      </c>
      <c r="H1124" t="s">
        <v>46</v>
      </c>
      <c r="I1124" t="s">
        <v>129</v>
      </c>
      <c r="J1124" t="s">
        <v>130</v>
      </c>
      <c r="K1124" t="s">
        <v>131</v>
      </c>
      <c r="L1124" t="s">
        <v>3444</v>
      </c>
      <c r="M1124" t="s">
        <v>3445</v>
      </c>
      <c r="N1124">
        <v>0.47027777700000001</v>
      </c>
      <c r="O1124">
        <v>1</v>
      </c>
      <c r="P1124">
        <v>85</v>
      </c>
      <c r="Q1124">
        <v>0</v>
      </c>
      <c r="R1124">
        <v>0</v>
      </c>
      <c r="S1124">
        <v>0</v>
      </c>
      <c r="T1124">
        <v>0</v>
      </c>
      <c r="U1124">
        <v>0.47027799999999997</v>
      </c>
      <c r="V1124">
        <v>39.973610999999998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1711510</v>
      </c>
      <c r="B1125">
        <v>1</v>
      </c>
      <c r="C1125" t="s">
        <v>76</v>
      </c>
      <c r="D1125" t="s">
        <v>79</v>
      </c>
      <c r="E1125" t="s">
        <v>164</v>
      </c>
      <c r="F1125" t="s">
        <v>3446</v>
      </c>
      <c r="G1125" t="s">
        <v>256</v>
      </c>
      <c r="H1125" t="s">
        <v>46</v>
      </c>
      <c r="I1125" t="s">
        <v>129</v>
      </c>
      <c r="J1125" t="s">
        <v>130</v>
      </c>
      <c r="K1125" t="s">
        <v>131</v>
      </c>
      <c r="L1125" t="s">
        <v>3447</v>
      </c>
      <c r="M1125" t="s">
        <v>3448</v>
      </c>
      <c r="N1125">
        <v>1.6888888879999999</v>
      </c>
      <c r="O1125">
        <v>2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3.3777780000000002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1711502</v>
      </c>
      <c r="B1126">
        <v>1</v>
      </c>
      <c r="C1126" t="s">
        <v>77</v>
      </c>
      <c r="D1126" t="s">
        <v>116</v>
      </c>
      <c r="E1126" t="s">
        <v>212</v>
      </c>
      <c r="F1126" t="s">
        <v>3449</v>
      </c>
      <c r="G1126" t="s">
        <v>176</v>
      </c>
      <c r="H1126" t="s">
        <v>47</v>
      </c>
      <c r="I1126" t="s">
        <v>129</v>
      </c>
      <c r="J1126" t="s">
        <v>130</v>
      </c>
      <c r="K1126" t="s">
        <v>131</v>
      </c>
      <c r="L1126" t="s">
        <v>3450</v>
      </c>
      <c r="M1126" t="s">
        <v>3451</v>
      </c>
      <c r="N1126">
        <v>2.2408333329999999</v>
      </c>
      <c r="O1126">
        <v>41</v>
      </c>
      <c r="P1126">
        <v>678</v>
      </c>
      <c r="Q1126">
        <v>0</v>
      </c>
      <c r="R1126">
        <v>0</v>
      </c>
      <c r="S1126">
        <v>0</v>
      </c>
      <c r="T1126">
        <v>0</v>
      </c>
      <c r="U1126">
        <v>91.874167</v>
      </c>
      <c r="V1126">
        <v>1519.2850000000001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1711511</v>
      </c>
      <c r="B1127">
        <v>1</v>
      </c>
      <c r="C1127" t="s">
        <v>77</v>
      </c>
      <c r="D1127" t="s">
        <v>119</v>
      </c>
      <c r="E1127" t="s">
        <v>158</v>
      </c>
      <c r="F1127" t="s">
        <v>3452</v>
      </c>
      <c r="G1127" t="s">
        <v>176</v>
      </c>
      <c r="H1127" t="s">
        <v>47</v>
      </c>
      <c r="I1127" t="s">
        <v>129</v>
      </c>
      <c r="J1127" t="s">
        <v>130</v>
      </c>
      <c r="K1127" t="s">
        <v>131</v>
      </c>
      <c r="L1127" t="s">
        <v>3453</v>
      </c>
      <c r="M1127" t="s">
        <v>3454</v>
      </c>
      <c r="N1127">
        <v>0.63138888800000004</v>
      </c>
      <c r="O1127">
        <v>189</v>
      </c>
      <c r="P1127">
        <v>1616</v>
      </c>
      <c r="Q1127">
        <v>0</v>
      </c>
      <c r="R1127">
        <v>0</v>
      </c>
      <c r="S1127">
        <v>0</v>
      </c>
      <c r="T1127">
        <v>0</v>
      </c>
      <c r="U1127">
        <v>119.3325</v>
      </c>
      <c r="V1127">
        <v>1020.324443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1711518</v>
      </c>
      <c r="B1128">
        <v>1</v>
      </c>
      <c r="C1128" t="s">
        <v>76</v>
      </c>
      <c r="D1128" t="s">
        <v>81</v>
      </c>
      <c r="E1128" t="s">
        <v>139</v>
      </c>
      <c r="F1128" t="s">
        <v>3455</v>
      </c>
      <c r="G1128" t="s">
        <v>141</v>
      </c>
      <c r="H1128" t="s">
        <v>46</v>
      </c>
      <c r="I1128" t="s">
        <v>129</v>
      </c>
      <c r="J1128" t="s">
        <v>130</v>
      </c>
      <c r="K1128" t="s">
        <v>131</v>
      </c>
      <c r="L1128" t="s">
        <v>3456</v>
      </c>
      <c r="M1128" t="s">
        <v>3457</v>
      </c>
      <c r="N1128">
        <v>1.8458333330000001</v>
      </c>
      <c r="O1128">
        <v>0</v>
      </c>
      <c r="P1128">
        <v>150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276.875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1711521</v>
      </c>
      <c r="B1129">
        <v>1</v>
      </c>
      <c r="C1129" t="s">
        <v>76</v>
      </c>
      <c r="D1129" t="s">
        <v>96</v>
      </c>
      <c r="E1129" t="s">
        <v>134</v>
      </c>
      <c r="F1129" t="s">
        <v>3458</v>
      </c>
      <c r="G1129" t="s">
        <v>155</v>
      </c>
      <c r="H1129" t="s">
        <v>46</v>
      </c>
      <c r="I1129" t="s">
        <v>129</v>
      </c>
      <c r="J1129" t="s">
        <v>130</v>
      </c>
      <c r="K1129" t="s">
        <v>131</v>
      </c>
      <c r="L1129" t="s">
        <v>3459</v>
      </c>
      <c r="M1129" t="s">
        <v>3460</v>
      </c>
      <c r="N1129">
        <v>2.4158333330000001</v>
      </c>
      <c r="O1129">
        <v>0</v>
      </c>
      <c r="P1129">
        <v>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2.4158330000000001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1711513</v>
      </c>
      <c r="B1130">
        <v>1</v>
      </c>
      <c r="C1130" t="s">
        <v>76</v>
      </c>
      <c r="D1130" t="s">
        <v>96</v>
      </c>
      <c r="E1130" t="s">
        <v>158</v>
      </c>
      <c r="F1130" t="s">
        <v>3461</v>
      </c>
      <c r="G1130" t="s">
        <v>176</v>
      </c>
      <c r="H1130" t="s">
        <v>47</v>
      </c>
      <c r="I1130" t="s">
        <v>129</v>
      </c>
      <c r="J1130" t="s">
        <v>130</v>
      </c>
      <c r="K1130" t="s">
        <v>131</v>
      </c>
      <c r="L1130" t="s">
        <v>3462</v>
      </c>
      <c r="M1130" t="s">
        <v>3463</v>
      </c>
      <c r="N1130">
        <v>0.27444444400000001</v>
      </c>
      <c r="O1130">
        <v>94</v>
      </c>
      <c r="P1130">
        <v>1685</v>
      </c>
      <c r="Q1130">
        <v>0</v>
      </c>
      <c r="R1130">
        <v>0</v>
      </c>
      <c r="S1130">
        <v>0</v>
      </c>
      <c r="T1130">
        <v>0</v>
      </c>
      <c r="U1130">
        <v>25.797778000000001</v>
      </c>
      <c r="V1130">
        <v>462.43888800000002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1711514</v>
      </c>
      <c r="B1131">
        <v>1</v>
      </c>
      <c r="C1131" t="s">
        <v>76</v>
      </c>
      <c r="D1131" t="s">
        <v>106</v>
      </c>
      <c r="E1131" t="s">
        <v>126</v>
      </c>
      <c r="F1131" t="s">
        <v>3464</v>
      </c>
      <c r="G1131" t="s">
        <v>176</v>
      </c>
      <c r="H1131" t="s">
        <v>47</v>
      </c>
      <c r="I1131" t="s">
        <v>129</v>
      </c>
      <c r="J1131" t="s">
        <v>130</v>
      </c>
      <c r="K1131" t="s">
        <v>131</v>
      </c>
      <c r="L1131" t="s">
        <v>3465</v>
      </c>
      <c r="M1131" t="s">
        <v>3466</v>
      </c>
      <c r="N1131">
        <v>1.3919444439999999</v>
      </c>
      <c r="O1131">
        <v>19</v>
      </c>
      <c r="P1131">
        <v>787</v>
      </c>
      <c r="Q1131">
        <v>0</v>
      </c>
      <c r="R1131">
        <v>0</v>
      </c>
      <c r="S1131">
        <v>0</v>
      </c>
      <c r="T1131">
        <v>0</v>
      </c>
      <c r="U1131">
        <v>26.446943999999998</v>
      </c>
      <c r="V1131">
        <v>1095.4602769999999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1711529</v>
      </c>
      <c r="B1132">
        <v>1</v>
      </c>
      <c r="C1132" t="s">
        <v>76</v>
      </c>
      <c r="D1132" t="s">
        <v>104</v>
      </c>
      <c r="E1132" t="s">
        <v>126</v>
      </c>
      <c r="F1132" t="s">
        <v>3467</v>
      </c>
      <c r="G1132" t="s">
        <v>431</v>
      </c>
      <c r="H1132" t="s">
        <v>47</v>
      </c>
      <c r="I1132" t="s">
        <v>129</v>
      </c>
      <c r="J1132" t="s">
        <v>130</v>
      </c>
      <c r="K1132" t="s">
        <v>131</v>
      </c>
      <c r="L1132" t="s">
        <v>3468</v>
      </c>
      <c r="M1132" t="s">
        <v>3469</v>
      </c>
      <c r="N1132">
        <v>1.8</v>
      </c>
      <c r="O1132">
        <v>0</v>
      </c>
      <c r="P1132">
        <v>0</v>
      </c>
      <c r="Q1132">
        <v>0</v>
      </c>
      <c r="R1132">
        <v>0</v>
      </c>
      <c r="S1132">
        <v>1</v>
      </c>
      <c r="T1132">
        <v>50</v>
      </c>
      <c r="U1132">
        <v>0</v>
      </c>
      <c r="V1132">
        <v>0</v>
      </c>
      <c r="W1132">
        <v>0</v>
      </c>
      <c r="X1132">
        <v>0</v>
      </c>
      <c r="Y1132">
        <v>1.8</v>
      </c>
      <c r="Z1132">
        <v>90</v>
      </c>
    </row>
    <row r="1133" spans="1:26" x14ac:dyDescent="0.25">
      <c r="A1133">
        <v>1711564</v>
      </c>
      <c r="B1133">
        <v>1</v>
      </c>
      <c r="C1133" t="s">
        <v>76</v>
      </c>
      <c r="D1133" t="s">
        <v>103</v>
      </c>
      <c r="E1133" t="s">
        <v>164</v>
      </c>
      <c r="F1133" t="s">
        <v>3018</v>
      </c>
      <c r="G1133" t="s">
        <v>285</v>
      </c>
      <c r="H1133" t="s">
        <v>46</v>
      </c>
      <c r="I1133" t="s">
        <v>129</v>
      </c>
      <c r="J1133" t="s">
        <v>130</v>
      </c>
      <c r="K1133" t="s">
        <v>161</v>
      </c>
      <c r="L1133" t="s">
        <v>3020</v>
      </c>
      <c r="M1133" t="s">
        <v>3470</v>
      </c>
      <c r="N1133">
        <v>1.933333333</v>
      </c>
      <c r="O1133">
        <v>0</v>
      </c>
      <c r="P1133">
        <v>0</v>
      </c>
      <c r="Q1133">
        <v>2</v>
      </c>
      <c r="R1133">
        <v>215</v>
      </c>
      <c r="S1133">
        <v>0</v>
      </c>
      <c r="T1133">
        <v>0</v>
      </c>
      <c r="U1133">
        <v>0</v>
      </c>
      <c r="V1133">
        <v>0</v>
      </c>
      <c r="W1133">
        <v>3.8666670000000001</v>
      </c>
      <c r="X1133">
        <v>415.66666700000002</v>
      </c>
      <c r="Y1133">
        <v>0</v>
      </c>
      <c r="Z1133">
        <v>0</v>
      </c>
    </row>
    <row r="1134" spans="1:26" x14ac:dyDescent="0.25">
      <c r="A1134">
        <v>1711522</v>
      </c>
      <c r="B1134">
        <v>1</v>
      </c>
      <c r="C1134" t="s">
        <v>77</v>
      </c>
      <c r="D1134" t="s">
        <v>123</v>
      </c>
      <c r="E1134" t="s">
        <v>212</v>
      </c>
      <c r="F1134" t="s">
        <v>3471</v>
      </c>
      <c r="G1134" t="s">
        <v>176</v>
      </c>
      <c r="H1134" t="s">
        <v>47</v>
      </c>
      <c r="I1134" t="s">
        <v>129</v>
      </c>
      <c r="J1134" t="s">
        <v>130</v>
      </c>
      <c r="K1134" t="s">
        <v>131</v>
      </c>
      <c r="L1134" t="s">
        <v>3472</v>
      </c>
      <c r="M1134" t="s">
        <v>3473</v>
      </c>
      <c r="N1134">
        <v>0.69305555500000005</v>
      </c>
      <c r="O1134">
        <v>30</v>
      </c>
      <c r="P1134">
        <v>198</v>
      </c>
      <c r="Q1134">
        <v>0</v>
      </c>
      <c r="R1134">
        <v>0</v>
      </c>
      <c r="S1134">
        <v>0</v>
      </c>
      <c r="T1134">
        <v>0</v>
      </c>
      <c r="U1134">
        <v>20.791667</v>
      </c>
      <c r="V1134">
        <v>137.22499999999999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1711526</v>
      </c>
      <c r="B1135">
        <v>1</v>
      </c>
      <c r="C1135" t="s">
        <v>77</v>
      </c>
      <c r="D1135" t="s">
        <v>123</v>
      </c>
      <c r="E1135" t="s">
        <v>139</v>
      </c>
      <c r="F1135" t="s">
        <v>3474</v>
      </c>
      <c r="G1135" t="s">
        <v>269</v>
      </c>
      <c r="H1135" t="s">
        <v>46</v>
      </c>
      <c r="I1135" t="s">
        <v>129</v>
      </c>
      <c r="J1135" t="s">
        <v>130</v>
      </c>
      <c r="K1135" t="s">
        <v>131</v>
      </c>
      <c r="L1135" t="s">
        <v>3475</v>
      </c>
      <c r="M1135" t="s">
        <v>3476</v>
      </c>
      <c r="N1135">
        <v>1.966111111</v>
      </c>
      <c r="O1135">
        <v>0</v>
      </c>
      <c r="P1135">
        <v>10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19.661110999999998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1711531</v>
      </c>
      <c r="B1136">
        <v>1</v>
      </c>
      <c r="C1136" t="s">
        <v>77</v>
      </c>
      <c r="D1136" t="s">
        <v>123</v>
      </c>
      <c r="E1136" t="s">
        <v>164</v>
      </c>
      <c r="F1136" t="s">
        <v>3477</v>
      </c>
      <c r="G1136" t="s">
        <v>256</v>
      </c>
      <c r="H1136" t="s">
        <v>46</v>
      </c>
      <c r="I1136" t="s">
        <v>129</v>
      </c>
      <c r="J1136" t="s">
        <v>130</v>
      </c>
      <c r="K1136" t="s">
        <v>131</v>
      </c>
      <c r="L1136" t="s">
        <v>3478</v>
      </c>
      <c r="M1136" t="s">
        <v>3479</v>
      </c>
      <c r="N1136">
        <v>1.189166666</v>
      </c>
      <c r="O1136">
        <v>1</v>
      </c>
      <c r="P1136">
        <v>155</v>
      </c>
      <c r="Q1136">
        <v>0</v>
      </c>
      <c r="R1136">
        <v>0</v>
      </c>
      <c r="S1136">
        <v>0</v>
      </c>
      <c r="T1136">
        <v>0</v>
      </c>
      <c r="U1136">
        <v>1.1891670000000001</v>
      </c>
      <c r="V1136">
        <v>184.32083299999999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1711527</v>
      </c>
      <c r="B1137">
        <v>1</v>
      </c>
      <c r="C1137" t="s">
        <v>76</v>
      </c>
      <c r="D1137" t="s">
        <v>78</v>
      </c>
      <c r="E1137" t="s">
        <v>134</v>
      </c>
      <c r="F1137" t="s">
        <v>3480</v>
      </c>
      <c r="G1137" t="s">
        <v>155</v>
      </c>
      <c r="H1137" t="s">
        <v>46</v>
      </c>
      <c r="I1137" t="s">
        <v>129</v>
      </c>
      <c r="J1137" t="s">
        <v>130</v>
      </c>
      <c r="K1137" t="s">
        <v>131</v>
      </c>
      <c r="L1137" t="s">
        <v>3481</v>
      </c>
      <c r="M1137" t="s">
        <v>3482</v>
      </c>
      <c r="N1137">
        <v>0.90333333299999996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0.90333300000000005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1711528</v>
      </c>
      <c r="B1138">
        <v>1</v>
      </c>
      <c r="C1138" t="s">
        <v>76</v>
      </c>
      <c r="D1138" t="s">
        <v>93</v>
      </c>
      <c r="E1138" t="s">
        <v>134</v>
      </c>
      <c r="F1138" t="s">
        <v>3483</v>
      </c>
      <c r="G1138" t="s">
        <v>136</v>
      </c>
      <c r="H1138" t="s">
        <v>46</v>
      </c>
      <c r="I1138" t="s">
        <v>129</v>
      </c>
      <c r="J1138" t="s">
        <v>130</v>
      </c>
      <c r="K1138" t="s">
        <v>131</v>
      </c>
      <c r="L1138" t="s">
        <v>3484</v>
      </c>
      <c r="M1138" t="s">
        <v>3485</v>
      </c>
      <c r="N1138">
        <v>3.204722222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3.2047219999999998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1711536</v>
      </c>
      <c r="B1139">
        <v>1</v>
      </c>
      <c r="C1139" t="s">
        <v>76</v>
      </c>
      <c r="D1139" t="s">
        <v>97</v>
      </c>
      <c r="E1139" t="s">
        <v>134</v>
      </c>
      <c r="F1139" t="s">
        <v>3486</v>
      </c>
      <c r="G1139" t="s">
        <v>155</v>
      </c>
      <c r="H1139" t="s">
        <v>46</v>
      </c>
      <c r="I1139" t="s">
        <v>129</v>
      </c>
      <c r="J1139" t="s">
        <v>130</v>
      </c>
      <c r="K1139" t="s">
        <v>131</v>
      </c>
      <c r="L1139" t="s">
        <v>3487</v>
      </c>
      <c r="M1139" t="s">
        <v>3488</v>
      </c>
      <c r="N1139">
        <v>2.1927777769999999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2.1927780000000001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1711534</v>
      </c>
      <c r="B1140">
        <v>1</v>
      </c>
      <c r="C1140" t="s">
        <v>76</v>
      </c>
      <c r="D1140" t="s">
        <v>89</v>
      </c>
      <c r="E1140" t="s">
        <v>134</v>
      </c>
      <c r="F1140" t="s">
        <v>3489</v>
      </c>
      <c r="G1140" t="s">
        <v>136</v>
      </c>
      <c r="H1140" t="s">
        <v>46</v>
      </c>
      <c r="I1140" t="s">
        <v>129</v>
      </c>
      <c r="J1140" t="s">
        <v>130</v>
      </c>
      <c r="K1140" t="s">
        <v>131</v>
      </c>
      <c r="L1140" t="s">
        <v>3490</v>
      </c>
      <c r="M1140" t="s">
        <v>3491</v>
      </c>
      <c r="N1140">
        <v>1.7441666659999999</v>
      </c>
      <c r="O1140">
        <v>0</v>
      </c>
      <c r="P1140">
        <v>2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3.4883329999999999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1711543</v>
      </c>
      <c r="B1141">
        <v>1</v>
      </c>
      <c r="C1141" t="s">
        <v>76</v>
      </c>
      <c r="D1141" t="s">
        <v>89</v>
      </c>
      <c r="E1141" t="s">
        <v>139</v>
      </c>
      <c r="F1141" t="s">
        <v>3492</v>
      </c>
      <c r="G1141" t="s">
        <v>141</v>
      </c>
      <c r="H1141" t="s">
        <v>46</v>
      </c>
      <c r="I1141" t="s">
        <v>129</v>
      </c>
      <c r="J1141" t="s">
        <v>130</v>
      </c>
      <c r="K1141" t="s">
        <v>131</v>
      </c>
      <c r="L1141" t="s">
        <v>3493</v>
      </c>
      <c r="M1141" t="s">
        <v>3494</v>
      </c>
      <c r="N1141">
        <v>3.1277777769999999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31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96.961111000000002</v>
      </c>
    </row>
    <row r="1142" spans="1:26" x14ac:dyDescent="0.25">
      <c r="A1142">
        <v>1711533</v>
      </c>
      <c r="B1142">
        <v>1</v>
      </c>
      <c r="C1142" t="s">
        <v>77</v>
      </c>
      <c r="D1142" t="s">
        <v>109</v>
      </c>
      <c r="E1142" t="s">
        <v>158</v>
      </c>
      <c r="F1142" t="s">
        <v>3495</v>
      </c>
      <c r="G1142" t="s">
        <v>176</v>
      </c>
      <c r="H1142" t="s">
        <v>47</v>
      </c>
      <c r="I1142" t="s">
        <v>129</v>
      </c>
      <c r="J1142" t="s">
        <v>130</v>
      </c>
      <c r="K1142" t="s">
        <v>131</v>
      </c>
      <c r="L1142" t="s">
        <v>3496</v>
      </c>
      <c r="M1142" t="s">
        <v>3497</v>
      </c>
      <c r="N1142">
        <v>0.17611111099999999</v>
      </c>
      <c r="O1142">
        <v>75</v>
      </c>
      <c r="P1142">
        <v>1374</v>
      </c>
      <c r="Q1142">
        <v>0</v>
      </c>
      <c r="R1142">
        <v>0</v>
      </c>
      <c r="S1142">
        <v>10</v>
      </c>
      <c r="T1142">
        <v>255</v>
      </c>
      <c r="U1142">
        <v>13.208333</v>
      </c>
      <c r="V1142">
        <v>241.97666699999999</v>
      </c>
      <c r="W1142">
        <v>0</v>
      </c>
      <c r="X1142">
        <v>0</v>
      </c>
      <c r="Y1142">
        <v>1.7611110000000001</v>
      </c>
      <c r="Z1142">
        <v>44.908332999999999</v>
      </c>
    </row>
    <row r="1143" spans="1:26" x14ac:dyDescent="0.25">
      <c r="A1143">
        <v>1711542</v>
      </c>
      <c r="B1143">
        <v>1</v>
      </c>
      <c r="C1143" t="s">
        <v>76</v>
      </c>
      <c r="D1143" t="s">
        <v>86</v>
      </c>
      <c r="E1143" t="s">
        <v>134</v>
      </c>
      <c r="F1143" t="s">
        <v>3498</v>
      </c>
      <c r="G1143" t="s">
        <v>136</v>
      </c>
      <c r="H1143" t="s">
        <v>46</v>
      </c>
      <c r="I1143" t="s">
        <v>129</v>
      </c>
      <c r="J1143" t="s">
        <v>130</v>
      </c>
      <c r="K1143" t="s">
        <v>131</v>
      </c>
      <c r="L1143" t="s">
        <v>3499</v>
      </c>
      <c r="M1143" t="s">
        <v>3500</v>
      </c>
      <c r="N1143">
        <v>2.622777777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2.6227779999999998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1711546</v>
      </c>
      <c r="B1144">
        <v>1</v>
      </c>
      <c r="C1144" t="s">
        <v>77</v>
      </c>
      <c r="D1144" t="s">
        <v>117</v>
      </c>
      <c r="E1144" t="s">
        <v>126</v>
      </c>
      <c r="F1144" t="s">
        <v>3501</v>
      </c>
      <c r="G1144" t="s">
        <v>431</v>
      </c>
      <c r="H1144" t="s">
        <v>47</v>
      </c>
      <c r="I1144" t="s">
        <v>129</v>
      </c>
      <c r="J1144" t="s">
        <v>130</v>
      </c>
      <c r="K1144" t="s">
        <v>131</v>
      </c>
      <c r="L1144" t="s">
        <v>3502</v>
      </c>
      <c r="M1144" t="s">
        <v>3503</v>
      </c>
      <c r="N1144">
        <v>1.226388888</v>
      </c>
      <c r="O1144">
        <v>0</v>
      </c>
      <c r="P1144">
        <v>0</v>
      </c>
      <c r="Q1144">
        <v>2</v>
      </c>
      <c r="R1144">
        <v>22</v>
      </c>
      <c r="S1144">
        <v>0</v>
      </c>
      <c r="T1144">
        <v>0</v>
      </c>
      <c r="U1144">
        <v>0</v>
      </c>
      <c r="V1144">
        <v>0</v>
      </c>
      <c r="W1144">
        <v>2.4527779999999999</v>
      </c>
      <c r="X1144">
        <v>26.980556</v>
      </c>
      <c r="Y1144">
        <v>0</v>
      </c>
      <c r="Z1144">
        <v>0</v>
      </c>
    </row>
    <row r="1145" spans="1:26" x14ac:dyDescent="0.25">
      <c r="A1145">
        <v>1711541</v>
      </c>
      <c r="B1145">
        <v>1</v>
      </c>
      <c r="C1145" t="s">
        <v>76</v>
      </c>
      <c r="D1145" t="s">
        <v>106</v>
      </c>
      <c r="E1145" t="s">
        <v>126</v>
      </c>
      <c r="F1145" t="s">
        <v>3504</v>
      </c>
      <c r="G1145" t="s">
        <v>145</v>
      </c>
      <c r="H1145" t="s">
        <v>47</v>
      </c>
      <c r="I1145" t="s">
        <v>129</v>
      </c>
      <c r="J1145" t="s">
        <v>130</v>
      </c>
      <c r="K1145" t="s">
        <v>131</v>
      </c>
      <c r="L1145" t="s">
        <v>3505</v>
      </c>
      <c r="M1145" t="s">
        <v>3506</v>
      </c>
      <c r="N1145">
        <v>1.3605555549999999</v>
      </c>
      <c r="O1145">
        <v>1</v>
      </c>
      <c r="P1145">
        <v>132</v>
      </c>
      <c r="Q1145">
        <v>0</v>
      </c>
      <c r="R1145">
        <v>0</v>
      </c>
      <c r="S1145">
        <v>0</v>
      </c>
      <c r="T1145">
        <v>0</v>
      </c>
      <c r="U1145">
        <v>1.3605560000000001</v>
      </c>
      <c r="V1145">
        <v>179.593333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1711552</v>
      </c>
      <c r="B1146">
        <v>1</v>
      </c>
      <c r="C1146" t="s">
        <v>76</v>
      </c>
      <c r="D1146" t="s">
        <v>104</v>
      </c>
      <c r="E1146" t="s">
        <v>134</v>
      </c>
      <c r="F1146" t="s">
        <v>3507</v>
      </c>
      <c r="G1146" t="s">
        <v>136</v>
      </c>
      <c r="H1146" t="s">
        <v>46</v>
      </c>
      <c r="I1146" t="s">
        <v>129</v>
      </c>
      <c r="J1146" t="s">
        <v>130</v>
      </c>
      <c r="K1146" t="s">
        <v>131</v>
      </c>
      <c r="L1146" t="s">
        <v>3508</v>
      </c>
      <c r="M1146" t="s">
        <v>3509</v>
      </c>
      <c r="N1146">
        <v>4.2838888879999999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2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8.5677780000000006</v>
      </c>
    </row>
    <row r="1147" spans="1:26" x14ac:dyDescent="0.25">
      <c r="A1147">
        <v>1711555</v>
      </c>
      <c r="B1147">
        <v>1</v>
      </c>
      <c r="C1147" t="s">
        <v>76</v>
      </c>
      <c r="D1147" t="s">
        <v>96</v>
      </c>
      <c r="E1147" t="s">
        <v>134</v>
      </c>
      <c r="F1147" t="s">
        <v>3510</v>
      </c>
      <c r="G1147" t="s">
        <v>155</v>
      </c>
      <c r="H1147" t="s">
        <v>46</v>
      </c>
      <c r="I1147" t="s">
        <v>129</v>
      </c>
      <c r="J1147" t="s">
        <v>130</v>
      </c>
      <c r="K1147" t="s">
        <v>131</v>
      </c>
      <c r="L1147" t="s">
        <v>3511</v>
      </c>
      <c r="M1147" t="s">
        <v>3512</v>
      </c>
      <c r="N1147">
        <v>2.494722222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2.4947219999999999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1711545</v>
      </c>
      <c r="B1148">
        <v>1</v>
      </c>
      <c r="C1148" t="s">
        <v>76</v>
      </c>
      <c r="D1148" t="s">
        <v>99</v>
      </c>
      <c r="E1148" t="s">
        <v>212</v>
      </c>
      <c r="F1148" t="s">
        <v>3513</v>
      </c>
      <c r="G1148" t="s">
        <v>176</v>
      </c>
      <c r="H1148" t="s">
        <v>47</v>
      </c>
      <c r="I1148" t="s">
        <v>129</v>
      </c>
      <c r="J1148" t="s">
        <v>130</v>
      </c>
      <c r="K1148" t="s">
        <v>131</v>
      </c>
      <c r="L1148" t="s">
        <v>3514</v>
      </c>
      <c r="M1148" t="s">
        <v>3515</v>
      </c>
      <c r="N1148">
        <v>0.56527777700000004</v>
      </c>
      <c r="O1148">
        <v>65</v>
      </c>
      <c r="P1148">
        <v>2214</v>
      </c>
      <c r="Q1148">
        <v>0</v>
      </c>
      <c r="R1148">
        <v>0</v>
      </c>
      <c r="S1148">
        <v>0</v>
      </c>
      <c r="T1148">
        <v>0</v>
      </c>
      <c r="U1148">
        <v>36.743056000000003</v>
      </c>
      <c r="V1148">
        <v>1251.5249980000001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1711558</v>
      </c>
      <c r="B1149">
        <v>1</v>
      </c>
      <c r="C1149" t="s">
        <v>76</v>
      </c>
      <c r="D1149" t="s">
        <v>92</v>
      </c>
      <c r="E1149" t="s">
        <v>134</v>
      </c>
      <c r="F1149" t="s">
        <v>3516</v>
      </c>
      <c r="G1149" t="s">
        <v>136</v>
      </c>
      <c r="H1149" t="s">
        <v>46</v>
      </c>
      <c r="I1149" t="s">
        <v>129</v>
      </c>
      <c r="J1149" t="s">
        <v>130</v>
      </c>
      <c r="K1149" t="s">
        <v>131</v>
      </c>
      <c r="L1149" t="s">
        <v>3517</v>
      </c>
      <c r="M1149" t="s">
        <v>3518</v>
      </c>
      <c r="N1149">
        <v>4.2630555550000002</v>
      </c>
      <c r="O1149">
        <v>0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4.2630559999999997</v>
      </c>
      <c r="Y1149">
        <v>0</v>
      </c>
      <c r="Z1149">
        <v>0</v>
      </c>
    </row>
    <row r="1150" spans="1:26" x14ac:dyDescent="0.25">
      <c r="A1150">
        <v>1711554</v>
      </c>
      <c r="B1150">
        <v>1</v>
      </c>
      <c r="C1150" t="s">
        <v>77</v>
      </c>
      <c r="D1150" t="s">
        <v>108</v>
      </c>
      <c r="E1150" t="s">
        <v>139</v>
      </c>
      <c r="F1150" t="s">
        <v>3519</v>
      </c>
      <c r="G1150" t="s">
        <v>269</v>
      </c>
      <c r="H1150" t="s">
        <v>46</v>
      </c>
      <c r="I1150" t="s">
        <v>129</v>
      </c>
      <c r="J1150" t="s">
        <v>130</v>
      </c>
      <c r="K1150" t="s">
        <v>131</v>
      </c>
      <c r="L1150" t="s">
        <v>3520</v>
      </c>
      <c r="M1150" t="s">
        <v>3521</v>
      </c>
      <c r="N1150">
        <v>1.501944444</v>
      </c>
      <c r="O1150">
        <v>0</v>
      </c>
      <c r="P1150">
        <v>22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33.042777999999998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1711562</v>
      </c>
      <c r="B1151">
        <v>1</v>
      </c>
      <c r="C1151" t="s">
        <v>76</v>
      </c>
      <c r="D1151" t="s">
        <v>89</v>
      </c>
      <c r="E1151" t="s">
        <v>134</v>
      </c>
      <c r="F1151" t="s">
        <v>3522</v>
      </c>
      <c r="G1151" t="s">
        <v>136</v>
      </c>
      <c r="H1151" t="s">
        <v>46</v>
      </c>
      <c r="I1151" t="s">
        <v>129</v>
      </c>
      <c r="J1151" t="s">
        <v>130</v>
      </c>
      <c r="K1151" t="s">
        <v>131</v>
      </c>
      <c r="L1151" t="s">
        <v>3523</v>
      </c>
      <c r="M1151" t="s">
        <v>3524</v>
      </c>
      <c r="N1151">
        <v>2.8266666659999999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2.826667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1711556</v>
      </c>
      <c r="B1152">
        <v>1</v>
      </c>
      <c r="C1152" t="s">
        <v>76</v>
      </c>
      <c r="D1152" t="s">
        <v>79</v>
      </c>
      <c r="E1152" t="s">
        <v>191</v>
      </c>
      <c r="F1152" t="s">
        <v>3525</v>
      </c>
      <c r="G1152" t="s">
        <v>3526</v>
      </c>
      <c r="H1152" t="s">
        <v>46</v>
      </c>
      <c r="I1152" t="s">
        <v>129</v>
      </c>
      <c r="J1152" t="s">
        <v>130</v>
      </c>
      <c r="K1152" t="s">
        <v>131</v>
      </c>
      <c r="L1152" t="s">
        <v>3527</v>
      </c>
      <c r="M1152" t="s">
        <v>3528</v>
      </c>
      <c r="N1152">
        <v>0.62555555500000004</v>
      </c>
      <c r="O1152">
        <v>0</v>
      </c>
      <c r="P1152">
        <v>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1.2511110000000001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1711557</v>
      </c>
      <c r="B1153">
        <v>1</v>
      </c>
      <c r="C1153" t="s">
        <v>77</v>
      </c>
      <c r="D1153" t="s">
        <v>113</v>
      </c>
      <c r="E1153" t="s">
        <v>158</v>
      </c>
      <c r="F1153" t="s">
        <v>2332</v>
      </c>
      <c r="G1153" t="s">
        <v>176</v>
      </c>
      <c r="H1153" t="s">
        <v>47</v>
      </c>
      <c r="I1153" t="s">
        <v>129</v>
      </c>
      <c r="J1153" t="s">
        <v>130</v>
      </c>
      <c r="K1153" t="s">
        <v>131</v>
      </c>
      <c r="L1153" t="s">
        <v>3529</v>
      </c>
      <c r="M1153" t="s">
        <v>3530</v>
      </c>
      <c r="N1153">
        <v>8.7499999999999994E-2</v>
      </c>
      <c r="O1153">
        <v>0</v>
      </c>
      <c r="P1153">
        <v>12</v>
      </c>
      <c r="Q1153">
        <v>27</v>
      </c>
      <c r="R1153">
        <v>210</v>
      </c>
      <c r="S1153">
        <v>35</v>
      </c>
      <c r="T1153">
        <v>400</v>
      </c>
      <c r="U1153">
        <v>0</v>
      </c>
      <c r="V1153">
        <v>1.05</v>
      </c>
      <c r="W1153">
        <v>2.3624999999999998</v>
      </c>
      <c r="X1153">
        <v>18.375</v>
      </c>
      <c r="Y1153">
        <v>3.0625</v>
      </c>
      <c r="Z1153">
        <v>35</v>
      </c>
    </row>
    <row r="1154" spans="1:26" x14ac:dyDescent="0.25">
      <c r="A1154">
        <v>1711559</v>
      </c>
      <c r="B1154">
        <v>1</v>
      </c>
      <c r="C1154" t="s">
        <v>76</v>
      </c>
      <c r="D1154" t="s">
        <v>79</v>
      </c>
      <c r="E1154" t="s">
        <v>139</v>
      </c>
      <c r="F1154" t="s">
        <v>3531</v>
      </c>
      <c r="G1154" t="s">
        <v>269</v>
      </c>
      <c r="H1154" t="s">
        <v>46</v>
      </c>
      <c r="I1154" t="s">
        <v>129</v>
      </c>
      <c r="J1154" t="s">
        <v>130</v>
      </c>
      <c r="K1154" t="s">
        <v>131</v>
      </c>
      <c r="L1154" t="s">
        <v>3532</v>
      </c>
      <c r="M1154" t="s">
        <v>3533</v>
      </c>
      <c r="N1154">
        <v>2.9613888880000001</v>
      </c>
      <c r="O1154">
        <v>0</v>
      </c>
      <c r="P1154">
        <v>22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65.150555999999995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1711570</v>
      </c>
      <c r="B1155">
        <v>1</v>
      </c>
      <c r="C1155" t="s">
        <v>76</v>
      </c>
      <c r="D1155" t="s">
        <v>93</v>
      </c>
      <c r="E1155" t="s">
        <v>134</v>
      </c>
      <c r="F1155" t="s">
        <v>3534</v>
      </c>
      <c r="G1155" t="s">
        <v>209</v>
      </c>
      <c r="H1155" t="s">
        <v>46</v>
      </c>
      <c r="I1155" t="s">
        <v>129</v>
      </c>
      <c r="J1155" t="s">
        <v>130</v>
      </c>
      <c r="K1155" t="s">
        <v>131</v>
      </c>
      <c r="L1155" t="s">
        <v>3535</v>
      </c>
      <c r="M1155" t="s">
        <v>3536</v>
      </c>
      <c r="N1155">
        <v>6.23</v>
      </c>
      <c r="O1155">
        <v>1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6.23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1711563</v>
      </c>
      <c r="B1156">
        <v>1</v>
      </c>
      <c r="C1156" t="s">
        <v>76</v>
      </c>
      <c r="D1156" t="s">
        <v>107</v>
      </c>
      <c r="E1156" t="s">
        <v>139</v>
      </c>
      <c r="F1156" t="s">
        <v>3537</v>
      </c>
      <c r="G1156" t="s">
        <v>141</v>
      </c>
      <c r="H1156" t="s">
        <v>46</v>
      </c>
      <c r="I1156" t="s">
        <v>129</v>
      </c>
      <c r="J1156" t="s">
        <v>130</v>
      </c>
      <c r="K1156" t="s">
        <v>131</v>
      </c>
      <c r="L1156" t="s">
        <v>3538</v>
      </c>
      <c r="M1156" t="s">
        <v>3539</v>
      </c>
      <c r="N1156">
        <v>0.78249999999999997</v>
      </c>
      <c r="O1156">
        <v>0</v>
      </c>
      <c r="P1156">
        <v>30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23.475000000000001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1711569</v>
      </c>
      <c r="B1157">
        <v>1</v>
      </c>
      <c r="C1157" t="s">
        <v>77</v>
      </c>
      <c r="D1157" t="s">
        <v>109</v>
      </c>
      <c r="E1157" t="s">
        <v>134</v>
      </c>
      <c r="F1157" t="s">
        <v>3540</v>
      </c>
      <c r="G1157" t="s">
        <v>136</v>
      </c>
      <c r="H1157" t="s">
        <v>46</v>
      </c>
      <c r="I1157" t="s">
        <v>129</v>
      </c>
      <c r="J1157" t="s">
        <v>130</v>
      </c>
      <c r="K1157" t="s">
        <v>131</v>
      </c>
      <c r="L1157" t="s">
        <v>3541</v>
      </c>
      <c r="M1157" t="s">
        <v>3542</v>
      </c>
      <c r="N1157">
        <v>5.4627777770000003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5.4627780000000001</v>
      </c>
    </row>
    <row r="1158" spans="1:26" x14ac:dyDescent="0.25">
      <c r="A1158">
        <v>1711561</v>
      </c>
      <c r="B1158">
        <v>1</v>
      </c>
      <c r="C1158" t="s">
        <v>76</v>
      </c>
      <c r="D1158" t="s">
        <v>99</v>
      </c>
      <c r="E1158" t="s">
        <v>126</v>
      </c>
      <c r="F1158" t="s">
        <v>3543</v>
      </c>
      <c r="G1158" t="s">
        <v>3544</v>
      </c>
      <c r="H1158" t="s">
        <v>47</v>
      </c>
      <c r="I1158" t="s">
        <v>129</v>
      </c>
      <c r="J1158" t="s">
        <v>130</v>
      </c>
      <c r="K1158" t="s">
        <v>131</v>
      </c>
      <c r="L1158" t="s">
        <v>3545</v>
      </c>
      <c r="M1158" t="s">
        <v>3546</v>
      </c>
      <c r="N1158">
        <v>0.41777777700000002</v>
      </c>
      <c r="O1158">
        <v>3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1.253333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1711566</v>
      </c>
      <c r="B1159">
        <v>1</v>
      </c>
      <c r="C1159" t="s">
        <v>77</v>
      </c>
      <c r="D1159" t="s">
        <v>119</v>
      </c>
      <c r="E1159" t="s">
        <v>139</v>
      </c>
      <c r="F1159" t="s">
        <v>3547</v>
      </c>
      <c r="G1159" t="s">
        <v>1839</v>
      </c>
      <c r="H1159" t="s">
        <v>46</v>
      </c>
      <c r="I1159" t="s">
        <v>129</v>
      </c>
      <c r="J1159" t="s">
        <v>130</v>
      </c>
      <c r="K1159" t="s">
        <v>131</v>
      </c>
      <c r="L1159" t="s">
        <v>3548</v>
      </c>
      <c r="M1159" t="s">
        <v>3549</v>
      </c>
      <c r="N1159">
        <v>3.8844444440000001</v>
      </c>
      <c r="O1159">
        <v>0</v>
      </c>
      <c r="P1159">
        <v>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7.7688889999999997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1711560</v>
      </c>
      <c r="B1160">
        <v>1</v>
      </c>
      <c r="C1160" t="s">
        <v>76</v>
      </c>
      <c r="D1160" t="s">
        <v>88</v>
      </c>
      <c r="E1160" t="s">
        <v>191</v>
      </c>
      <c r="F1160" t="s">
        <v>3550</v>
      </c>
      <c r="G1160" t="s">
        <v>193</v>
      </c>
      <c r="H1160" t="s">
        <v>46</v>
      </c>
      <c r="I1160" t="s">
        <v>129</v>
      </c>
      <c r="J1160" t="s">
        <v>130</v>
      </c>
      <c r="K1160" t="s">
        <v>131</v>
      </c>
      <c r="L1160" t="s">
        <v>3551</v>
      </c>
      <c r="M1160" t="s">
        <v>3552</v>
      </c>
      <c r="N1160">
        <v>2.199166666</v>
      </c>
      <c r="O1160">
        <v>0</v>
      </c>
      <c r="P1160">
        <v>33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72.572500000000005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1711572</v>
      </c>
      <c r="B1161">
        <v>1</v>
      </c>
      <c r="C1161" t="s">
        <v>76</v>
      </c>
      <c r="D1161" t="s">
        <v>78</v>
      </c>
      <c r="E1161" t="s">
        <v>126</v>
      </c>
      <c r="F1161" t="s">
        <v>3553</v>
      </c>
      <c r="G1161" t="s">
        <v>468</v>
      </c>
      <c r="H1161" t="s">
        <v>47</v>
      </c>
      <c r="I1161" t="s">
        <v>129</v>
      </c>
      <c r="J1161" t="s">
        <v>130</v>
      </c>
      <c r="K1161" t="s">
        <v>131</v>
      </c>
      <c r="L1161" t="s">
        <v>3554</v>
      </c>
      <c r="M1161" t="s">
        <v>3555</v>
      </c>
      <c r="N1161">
        <v>3.216388888</v>
      </c>
      <c r="O1161">
        <v>1</v>
      </c>
      <c r="P1161">
        <v>1615</v>
      </c>
      <c r="Q1161">
        <v>0</v>
      </c>
      <c r="R1161">
        <v>0</v>
      </c>
      <c r="S1161">
        <v>0</v>
      </c>
      <c r="T1161">
        <v>0</v>
      </c>
      <c r="U1161">
        <v>3.2163889999999999</v>
      </c>
      <c r="V1161">
        <v>5194.4680539999999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1711574</v>
      </c>
      <c r="B1162">
        <v>1</v>
      </c>
      <c r="C1162" t="s">
        <v>76</v>
      </c>
      <c r="D1162" t="s">
        <v>93</v>
      </c>
      <c r="E1162" t="s">
        <v>134</v>
      </c>
      <c r="F1162" t="s">
        <v>3556</v>
      </c>
      <c r="G1162" t="s">
        <v>289</v>
      </c>
      <c r="H1162" t="s">
        <v>46</v>
      </c>
      <c r="I1162" t="s">
        <v>129</v>
      </c>
      <c r="J1162" t="s">
        <v>130</v>
      </c>
      <c r="K1162" t="s">
        <v>131</v>
      </c>
      <c r="L1162" t="s">
        <v>3557</v>
      </c>
      <c r="M1162" t="s">
        <v>3558</v>
      </c>
      <c r="N1162">
        <v>1.3022222219999999</v>
      </c>
      <c r="O1162">
        <v>0</v>
      </c>
      <c r="P1162">
        <v>7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9.1155559999999998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1711593</v>
      </c>
      <c r="B1163">
        <v>1</v>
      </c>
      <c r="C1163" t="s">
        <v>77</v>
      </c>
      <c r="D1163" t="s">
        <v>108</v>
      </c>
      <c r="E1163" t="s">
        <v>158</v>
      </c>
      <c r="F1163" t="s">
        <v>2906</v>
      </c>
      <c r="G1163" t="s">
        <v>150</v>
      </c>
      <c r="H1163" t="s">
        <v>160</v>
      </c>
      <c r="I1163" t="s">
        <v>129</v>
      </c>
      <c r="J1163" t="s">
        <v>130</v>
      </c>
      <c r="K1163" t="s">
        <v>161</v>
      </c>
      <c r="L1163" t="s">
        <v>3559</v>
      </c>
      <c r="M1163" t="s">
        <v>3560</v>
      </c>
      <c r="N1163">
        <v>0.84</v>
      </c>
      <c r="O1163">
        <v>0</v>
      </c>
      <c r="P1163">
        <v>0</v>
      </c>
      <c r="Q1163">
        <v>169</v>
      </c>
      <c r="R1163">
        <v>10608</v>
      </c>
      <c r="S1163">
        <v>204</v>
      </c>
      <c r="T1163">
        <v>8166</v>
      </c>
      <c r="U1163">
        <v>0</v>
      </c>
      <c r="V1163">
        <v>0</v>
      </c>
      <c r="W1163">
        <v>141.96</v>
      </c>
      <c r="X1163">
        <v>8910.7199999999993</v>
      </c>
      <c r="Y1163">
        <v>171.36</v>
      </c>
      <c r="Z1163">
        <v>6859.44</v>
      </c>
    </row>
    <row r="1164" spans="1:26" x14ac:dyDescent="0.25">
      <c r="A1164">
        <v>1711578</v>
      </c>
      <c r="B1164">
        <v>1</v>
      </c>
      <c r="C1164" t="s">
        <v>76</v>
      </c>
      <c r="D1164" t="s">
        <v>89</v>
      </c>
      <c r="E1164" t="s">
        <v>139</v>
      </c>
      <c r="F1164" t="s">
        <v>3561</v>
      </c>
      <c r="G1164" t="s">
        <v>269</v>
      </c>
      <c r="H1164" t="s">
        <v>46</v>
      </c>
      <c r="I1164" t="s">
        <v>129</v>
      </c>
      <c r="J1164" t="s">
        <v>130</v>
      </c>
      <c r="K1164" t="s">
        <v>131</v>
      </c>
      <c r="L1164" t="s">
        <v>3562</v>
      </c>
      <c r="M1164" t="s">
        <v>3563</v>
      </c>
      <c r="N1164">
        <v>3.2544444440000002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16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52.071111000000002</v>
      </c>
    </row>
    <row r="1165" spans="1:26" x14ac:dyDescent="0.25">
      <c r="A1165">
        <v>1711580</v>
      </c>
      <c r="B1165">
        <v>1</v>
      </c>
      <c r="C1165" t="s">
        <v>76</v>
      </c>
      <c r="D1165" t="s">
        <v>104</v>
      </c>
      <c r="E1165" t="s">
        <v>139</v>
      </c>
      <c r="F1165" t="s">
        <v>3564</v>
      </c>
      <c r="G1165" t="s">
        <v>141</v>
      </c>
      <c r="H1165" t="s">
        <v>46</v>
      </c>
      <c r="I1165" t="s">
        <v>129</v>
      </c>
      <c r="J1165" t="s">
        <v>130</v>
      </c>
      <c r="K1165" t="s">
        <v>131</v>
      </c>
      <c r="L1165" t="s">
        <v>3565</v>
      </c>
      <c r="M1165" t="s">
        <v>3566</v>
      </c>
      <c r="N1165">
        <v>1.804166666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19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34.279167000000001</v>
      </c>
    </row>
    <row r="1166" spans="1:26" x14ac:dyDescent="0.25">
      <c r="A1166">
        <v>1711581</v>
      </c>
      <c r="B1166">
        <v>1</v>
      </c>
      <c r="C1166" t="s">
        <v>77</v>
      </c>
      <c r="D1166" t="s">
        <v>109</v>
      </c>
      <c r="E1166" t="s">
        <v>134</v>
      </c>
      <c r="F1166" t="s">
        <v>3567</v>
      </c>
      <c r="G1166" t="s">
        <v>136</v>
      </c>
      <c r="H1166" t="s">
        <v>46</v>
      </c>
      <c r="I1166" t="s">
        <v>129</v>
      </c>
      <c r="J1166" t="s">
        <v>130</v>
      </c>
      <c r="K1166" t="s">
        <v>131</v>
      </c>
      <c r="L1166" t="s">
        <v>3568</v>
      </c>
      <c r="M1166" t="s">
        <v>3569</v>
      </c>
      <c r="N1166">
        <v>3.6144444440000001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3.6144440000000002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1711582</v>
      </c>
      <c r="B1167">
        <v>1</v>
      </c>
      <c r="C1167" t="s">
        <v>77</v>
      </c>
      <c r="D1167" t="s">
        <v>114</v>
      </c>
      <c r="E1167" t="s">
        <v>164</v>
      </c>
      <c r="F1167" t="s">
        <v>3570</v>
      </c>
      <c r="G1167" t="s">
        <v>256</v>
      </c>
      <c r="H1167" t="s">
        <v>46</v>
      </c>
      <c r="I1167" t="s">
        <v>129</v>
      </c>
      <c r="J1167" t="s">
        <v>130</v>
      </c>
      <c r="K1167" t="s">
        <v>131</v>
      </c>
      <c r="L1167" t="s">
        <v>3571</v>
      </c>
      <c r="M1167" t="s">
        <v>3572</v>
      </c>
      <c r="N1167">
        <v>0.90861111100000003</v>
      </c>
      <c r="O1167">
        <v>1</v>
      </c>
      <c r="P1167">
        <v>4</v>
      </c>
      <c r="Q1167">
        <v>0</v>
      </c>
      <c r="R1167">
        <v>0</v>
      </c>
      <c r="S1167">
        <v>0</v>
      </c>
      <c r="T1167">
        <v>0</v>
      </c>
      <c r="U1167">
        <v>0.90861099999999995</v>
      </c>
      <c r="V1167">
        <v>3.6344439999999998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1711588</v>
      </c>
      <c r="B1168">
        <v>1</v>
      </c>
      <c r="C1168" t="s">
        <v>76</v>
      </c>
      <c r="D1168" t="s">
        <v>92</v>
      </c>
      <c r="E1168" t="s">
        <v>134</v>
      </c>
      <c r="F1168" t="s">
        <v>3573</v>
      </c>
      <c r="G1168" t="s">
        <v>136</v>
      </c>
      <c r="H1168" t="s">
        <v>46</v>
      </c>
      <c r="I1168" t="s">
        <v>129</v>
      </c>
      <c r="J1168" t="s">
        <v>130</v>
      </c>
      <c r="K1168" t="s">
        <v>131</v>
      </c>
      <c r="L1168" t="s">
        <v>3574</v>
      </c>
      <c r="M1168" t="s">
        <v>3575</v>
      </c>
      <c r="N1168">
        <v>3.699166666</v>
      </c>
      <c r="O1168">
        <v>0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3.6991670000000001</v>
      </c>
      <c r="Y1168">
        <v>0</v>
      </c>
      <c r="Z1168">
        <v>0</v>
      </c>
    </row>
    <row r="1169" spans="1:26" x14ac:dyDescent="0.25">
      <c r="A1169">
        <v>1711583</v>
      </c>
      <c r="B1169">
        <v>1</v>
      </c>
      <c r="C1169" t="s">
        <v>77</v>
      </c>
      <c r="D1169" t="s">
        <v>109</v>
      </c>
      <c r="E1169" t="s">
        <v>212</v>
      </c>
      <c r="F1169" t="s">
        <v>3576</v>
      </c>
      <c r="G1169" t="s">
        <v>176</v>
      </c>
      <c r="H1169" t="s">
        <v>47</v>
      </c>
      <c r="I1169" t="s">
        <v>129</v>
      </c>
      <c r="J1169" t="s">
        <v>130</v>
      </c>
      <c r="K1169" t="s">
        <v>131</v>
      </c>
      <c r="L1169" t="s">
        <v>3577</v>
      </c>
      <c r="M1169" t="s">
        <v>3578</v>
      </c>
      <c r="N1169">
        <v>1.315833333</v>
      </c>
      <c r="O1169">
        <v>14</v>
      </c>
      <c r="P1169">
        <v>0</v>
      </c>
      <c r="Q1169">
        <v>0</v>
      </c>
      <c r="R1169">
        <v>0</v>
      </c>
      <c r="S1169">
        <v>41</v>
      </c>
      <c r="T1169">
        <v>375</v>
      </c>
      <c r="U1169">
        <v>18.421666999999999</v>
      </c>
      <c r="V1169">
        <v>0</v>
      </c>
      <c r="W1169">
        <v>0</v>
      </c>
      <c r="X1169">
        <v>0</v>
      </c>
      <c r="Y1169">
        <v>53.949167000000003</v>
      </c>
      <c r="Z1169">
        <v>493.4375</v>
      </c>
    </row>
    <row r="1170" spans="1:26" x14ac:dyDescent="0.25">
      <c r="A1170">
        <v>1711585</v>
      </c>
      <c r="B1170">
        <v>1</v>
      </c>
      <c r="C1170" t="s">
        <v>77</v>
      </c>
      <c r="D1170" t="s">
        <v>116</v>
      </c>
      <c r="E1170" t="s">
        <v>212</v>
      </c>
      <c r="F1170" t="s">
        <v>518</v>
      </c>
      <c r="G1170" t="s">
        <v>176</v>
      </c>
      <c r="H1170" t="s">
        <v>47</v>
      </c>
      <c r="I1170" t="s">
        <v>151</v>
      </c>
      <c r="J1170" t="s">
        <v>130</v>
      </c>
      <c r="K1170" t="s">
        <v>131</v>
      </c>
      <c r="L1170" t="s">
        <v>3579</v>
      </c>
      <c r="M1170" t="s">
        <v>3580</v>
      </c>
      <c r="N1170">
        <v>5.277777E-3</v>
      </c>
      <c r="O1170">
        <v>104</v>
      </c>
      <c r="P1170">
        <v>926</v>
      </c>
      <c r="Q1170">
        <v>28</v>
      </c>
      <c r="R1170">
        <v>7</v>
      </c>
      <c r="S1170">
        <v>100</v>
      </c>
      <c r="T1170">
        <v>793</v>
      </c>
      <c r="U1170">
        <v>0.54888899999999996</v>
      </c>
      <c r="V1170">
        <v>4.8872220000000004</v>
      </c>
      <c r="W1170">
        <v>0.14777799999999999</v>
      </c>
      <c r="X1170">
        <v>3.6943999999999998E-2</v>
      </c>
      <c r="Y1170">
        <v>0.52777799999999997</v>
      </c>
      <c r="Z1170">
        <v>4.1852770000000001</v>
      </c>
    </row>
    <row r="1171" spans="1:26" x14ac:dyDescent="0.25">
      <c r="A1171">
        <v>1711586</v>
      </c>
      <c r="B1171">
        <v>1</v>
      </c>
      <c r="C1171" t="s">
        <v>77</v>
      </c>
      <c r="D1171" t="s">
        <v>108</v>
      </c>
      <c r="E1171" t="s">
        <v>158</v>
      </c>
      <c r="F1171" t="s">
        <v>3581</v>
      </c>
      <c r="G1171" t="s">
        <v>176</v>
      </c>
      <c r="H1171" t="s">
        <v>47</v>
      </c>
      <c r="I1171" t="s">
        <v>151</v>
      </c>
      <c r="J1171" t="s">
        <v>130</v>
      </c>
      <c r="K1171" t="s">
        <v>131</v>
      </c>
      <c r="L1171" t="s">
        <v>3580</v>
      </c>
      <c r="M1171" t="s">
        <v>3582</v>
      </c>
      <c r="N1171">
        <v>1.1111111E-2</v>
      </c>
      <c r="O1171">
        <v>201</v>
      </c>
      <c r="P1171">
        <v>1490</v>
      </c>
      <c r="Q1171">
        <v>28</v>
      </c>
      <c r="R1171">
        <v>7</v>
      </c>
      <c r="S1171">
        <v>169</v>
      </c>
      <c r="T1171">
        <v>1336</v>
      </c>
      <c r="U1171">
        <v>2.233333</v>
      </c>
      <c r="V1171">
        <v>16.555554999999998</v>
      </c>
      <c r="W1171">
        <v>0.31111100000000003</v>
      </c>
      <c r="X1171">
        <v>7.7778E-2</v>
      </c>
      <c r="Y1171">
        <v>1.8777779999999999</v>
      </c>
      <c r="Z1171">
        <v>14.844443999999999</v>
      </c>
    </row>
    <row r="1172" spans="1:26" x14ac:dyDescent="0.25">
      <c r="A1172">
        <v>1711590</v>
      </c>
      <c r="B1172">
        <v>1</v>
      </c>
      <c r="C1172" t="s">
        <v>76</v>
      </c>
      <c r="D1172" t="s">
        <v>80</v>
      </c>
      <c r="E1172" t="s">
        <v>134</v>
      </c>
      <c r="F1172" t="s">
        <v>3583</v>
      </c>
      <c r="G1172" t="s">
        <v>136</v>
      </c>
      <c r="H1172" t="s">
        <v>46</v>
      </c>
      <c r="I1172" t="s">
        <v>129</v>
      </c>
      <c r="J1172" t="s">
        <v>130</v>
      </c>
      <c r="K1172" t="s">
        <v>131</v>
      </c>
      <c r="L1172" t="s">
        <v>3584</v>
      </c>
      <c r="M1172" t="s">
        <v>3585</v>
      </c>
      <c r="N1172">
        <v>2.1211111109999998</v>
      </c>
      <c r="O1172">
        <v>0</v>
      </c>
      <c r="P1172">
        <v>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6.3633329999999999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1711596</v>
      </c>
      <c r="B1173">
        <v>1</v>
      </c>
      <c r="C1173" t="s">
        <v>77</v>
      </c>
      <c r="D1173" t="s">
        <v>116</v>
      </c>
      <c r="E1173" t="s">
        <v>134</v>
      </c>
      <c r="F1173" t="s">
        <v>3586</v>
      </c>
      <c r="G1173" t="s">
        <v>136</v>
      </c>
      <c r="H1173" t="s">
        <v>46</v>
      </c>
      <c r="I1173" t="s">
        <v>129</v>
      </c>
      <c r="J1173" t="s">
        <v>130</v>
      </c>
      <c r="K1173" t="s">
        <v>131</v>
      </c>
      <c r="L1173" t="s">
        <v>3587</v>
      </c>
      <c r="M1173" t="s">
        <v>3588</v>
      </c>
      <c r="N1173">
        <v>1.8986111109999999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1.898611</v>
      </c>
    </row>
    <row r="1174" spans="1:26" x14ac:dyDescent="0.25">
      <c r="A1174">
        <v>1711523</v>
      </c>
      <c r="B1174">
        <v>1</v>
      </c>
      <c r="C1174" t="s">
        <v>77</v>
      </c>
      <c r="D1174" t="s">
        <v>117</v>
      </c>
      <c r="E1174" t="s">
        <v>126</v>
      </c>
      <c r="F1174" t="s">
        <v>3589</v>
      </c>
      <c r="G1174" t="s">
        <v>431</v>
      </c>
      <c r="H1174" t="s">
        <v>47</v>
      </c>
      <c r="I1174" t="s">
        <v>129</v>
      </c>
      <c r="J1174" t="s">
        <v>130</v>
      </c>
      <c r="K1174" t="s">
        <v>131</v>
      </c>
      <c r="L1174" t="s">
        <v>3590</v>
      </c>
      <c r="M1174" t="s">
        <v>3591</v>
      </c>
      <c r="N1174">
        <v>0.65944444400000002</v>
      </c>
      <c r="O1174">
        <v>0</v>
      </c>
      <c r="P1174">
        <v>0</v>
      </c>
      <c r="Q1174">
        <v>0</v>
      </c>
      <c r="R1174">
        <v>0</v>
      </c>
      <c r="S1174">
        <v>1</v>
      </c>
      <c r="T1174">
        <v>9</v>
      </c>
      <c r="U1174">
        <v>0</v>
      </c>
      <c r="V1174">
        <v>0</v>
      </c>
      <c r="W1174">
        <v>0</v>
      </c>
      <c r="X1174">
        <v>0</v>
      </c>
      <c r="Y1174">
        <v>0.65944400000000003</v>
      </c>
      <c r="Z1174">
        <v>5.9349999999999996</v>
      </c>
    </row>
    <row r="1175" spans="1:26" x14ac:dyDescent="0.25">
      <c r="A1175">
        <v>1711597</v>
      </c>
      <c r="B1175">
        <v>1</v>
      </c>
      <c r="C1175" t="s">
        <v>76</v>
      </c>
      <c r="D1175" t="s">
        <v>93</v>
      </c>
      <c r="E1175" t="s">
        <v>134</v>
      </c>
      <c r="F1175" t="s">
        <v>3592</v>
      </c>
      <c r="G1175" t="s">
        <v>136</v>
      </c>
      <c r="H1175" t="s">
        <v>46</v>
      </c>
      <c r="I1175" t="s">
        <v>129</v>
      </c>
      <c r="J1175" t="s">
        <v>130</v>
      </c>
      <c r="K1175" t="s">
        <v>131</v>
      </c>
      <c r="L1175" t="s">
        <v>3593</v>
      </c>
      <c r="M1175" t="s">
        <v>3594</v>
      </c>
      <c r="N1175">
        <v>3.6208333330000002</v>
      </c>
      <c r="O1175">
        <v>0</v>
      </c>
      <c r="P1175">
        <v>1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3.6208330000000002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1711605</v>
      </c>
      <c r="B1176">
        <v>1</v>
      </c>
      <c r="C1176" t="s">
        <v>76</v>
      </c>
      <c r="D1176" t="s">
        <v>90</v>
      </c>
      <c r="E1176" t="s">
        <v>158</v>
      </c>
      <c r="F1176" t="s">
        <v>3595</v>
      </c>
      <c r="G1176" t="s">
        <v>176</v>
      </c>
      <c r="H1176" t="s">
        <v>47</v>
      </c>
      <c r="I1176" t="s">
        <v>129</v>
      </c>
      <c r="J1176" t="s">
        <v>130</v>
      </c>
      <c r="K1176" t="s">
        <v>131</v>
      </c>
      <c r="L1176" t="s">
        <v>3596</v>
      </c>
      <c r="M1176" t="s">
        <v>3597</v>
      </c>
      <c r="N1176">
        <v>1.8205555550000001</v>
      </c>
      <c r="O1176">
        <v>0</v>
      </c>
      <c r="P1176">
        <v>0</v>
      </c>
      <c r="Q1176">
        <v>0</v>
      </c>
      <c r="R1176">
        <v>0</v>
      </c>
      <c r="S1176">
        <v>13</v>
      </c>
      <c r="T1176">
        <v>134</v>
      </c>
      <c r="U1176">
        <v>0</v>
      </c>
      <c r="V1176">
        <v>0</v>
      </c>
      <c r="W1176">
        <v>0</v>
      </c>
      <c r="X1176">
        <v>0</v>
      </c>
      <c r="Y1176">
        <v>23.667221999999999</v>
      </c>
      <c r="Z1176">
        <v>243.954444</v>
      </c>
    </row>
    <row r="1177" spans="1:26" x14ac:dyDescent="0.25">
      <c r="A1177">
        <v>1711599</v>
      </c>
      <c r="B1177">
        <v>1</v>
      </c>
      <c r="C1177" t="s">
        <v>76</v>
      </c>
      <c r="D1177" t="s">
        <v>86</v>
      </c>
      <c r="E1177" t="s">
        <v>134</v>
      </c>
      <c r="F1177" t="s">
        <v>3598</v>
      </c>
      <c r="G1177" t="s">
        <v>136</v>
      </c>
      <c r="H1177" t="s">
        <v>46</v>
      </c>
      <c r="I1177" t="s">
        <v>129</v>
      </c>
      <c r="J1177" t="s">
        <v>130</v>
      </c>
      <c r="K1177" t="s">
        <v>131</v>
      </c>
      <c r="L1177" t="s">
        <v>3599</v>
      </c>
      <c r="M1177" t="s">
        <v>3600</v>
      </c>
      <c r="N1177">
        <v>1.923333333</v>
      </c>
      <c r="O1177">
        <v>0</v>
      </c>
      <c r="P1177">
        <v>4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7.693333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1711600</v>
      </c>
      <c r="B1178">
        <v>1</v>
      </c>
      <c r="C1178" t="s">
        <v>76</v>
      </c>
      <c r="D1178" t="s">
        <v>86</v>
      </c>
      <c r="E1178" t="s">
        <v>134</v>
      </c>
      <c r="F1178" t="s">
        <v>3601</v>
      </c>
      <c r="G1178" t="s">
        <v>155</v>
      </c>
      <c r="H1178" t="s">
        <v>46</v>
      </c>
      <c r="I1178" t="s">
        <v>129</v>
      </c>
      <c r="J1178" t="s">
        <v>130</v>
      </c>
      <c r="K1178" t="s">
        <v>131</v>
      </c>
      <c r="L1178" t="s">
        <v>3602</v>
      </c>
      <c r="M1178" t="s">
        <v>3603</v>
      </c>
      <c r="N1178">
        <v>1.538333333</v>
      </c>
      <c r="O1178">
        <v>0</v>
      </c>
      <c r="P1178">
        <v>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4.6150000000000002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1711602</v>
      </c>
      <c r="B1179">
        <v>1</v>
      </c>
      <c r="C1179" t="s">
        <v>76</v>
      </c>
      <c r="D1179" t="s">
        <v>104</v>
      </c>
      <c r="E1179" t="s">
        <v>139</v>
      </c>
      <c r="F1179" t="s">
        <v>3604</v>
      </c>
      <c r="G1179" t="s">
        <v>141</v>
      </c>
      <c r="H1179" t="s">
        <v>46</v>
      </c>
      <c r="I1179" t="s">
        <v>129</v>
      </c>
      <c r="J1179" t="s">
        <v>130</v>
      </c>
      <c r="K1179" t="s">
        <v>131</v>
      </c>
      <c r="L1179" t="s">
        <v>3605</v>
      </c>
      <c r="M1179" t="s">
        <v>3606</v>
      </c>
      <c r="N1179">
        <v>2.0019444439999998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5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10.009722</v>
      </c>
    </row>
    <row r="1180" spans="1:26" x14ac:dyDescent="0.25">
      <c r="A1180">
        <v>1711601</v>
      </c>
      <c r="B1180">
        <v>1</v>
      </c>
      <c r="C1180" t="s">
        <v>76</v>
      </c>
      <c r="D1180" t="s">
        <v>106</v>
      </c>
      <c r="E1180" t="s">
        <v>139</v>
      </c>
      <c r="F1180" t="s">
        <v>3607</v>
      </c>
      <c r="G1180" t="s">
        <v>197</v>
      </c>
      <c r="H1180" t="s">
        <v>46</v>
      </c>
      <c r="I1180" t="s">
        <v>129</v>
      </c>
      <c r="J1180" t="s">
        <v>130</v>
      </c>
      <c r="K1180" t="s">
        <v>131</v>
      </c>
      <c r="L1180" t="s">
        <v>3608</v>
      </c>
      <c r="M1180" t="s">
        <v>3609</v>
      </c>
      <c r="N1180">
        <v>0.83583333299999996</v>
      </c>
      <c r="O1180">
        <v>0</v>
      </c>
      <c r="P1180">
        <v>23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19.224167000000001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1711612</v>
      </c>
      <c r="B1181">
        <v>1</v>
      </c>
      <c r="C1181" t="s">
        <v>77</v>
      </c>
      <c r="D1181" t="s">
        <v>108</v>
      </c>
      <c r="E1181" t="s">
        <v>134</v>
      </c>
      <c r="F1181" t="s">
        <v>3610</v>
      </c>
      <c r="G1181" t="s">
        <v>136</v>
      </c>
      <c r="H1181" t="s">
        <v>46</v>
      </c>
      <c r="I1181" t="s">
        <v>129</v>
      </c>
      <c r="J1181" t="s">
        <v>130</v>
      </c>
      <c r="K1181" t="s">
        <v>131</v>
      </c>
      <c r="L1181" t="s">
        <v>3611</v>
      </c>
      <c r="M1181" t="s">
        <v>3612</v>
      </c>
      <c r="N1181">
        <v>1.0433333330000001</v>
      </c>
      <c r="O1181">
        <v>0</v>
      </c>
      <c r="P1181">
        <v>18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18.78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1711611</v>
      </c>
      <c r="B1182">
        <v>1</v>
      </c>
      <c r="C1182" t="s">
        <v>77</v>
      </c>
      <c r="D1182" t="s">
        <v>115</v>
      </c>
      <c r="E1182" t="s">
        <v>139</v>
      </c>
      <c r="F1182" t="s">
        <v>3613</v>
      </c>
      <c r="G1182" t="s">
        <v>141</v>
      </c>
      <c r="H1182" t="s">
        <v>46</v>
      </c>
      <c r="I1182" t="s">
        <v>129</v>
      </c>
      <c r="J1182" t="s">
        <v>130</v>
      </c>
      <c r="K1182" t="s">
        <v>131</v>
      </c>
      <c r="L1182" t="s">
        <v>3614</v>
      </c>
      <c r="M1182" t="s">
        <v>3615</v>
      </c>
      <c r="N1182">
        <v>1.4783333329999999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26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38.436667</v>
      </c>
    </row>
    <row r="1183" spans="1:26" x14ac:dyDescent="0.25">
      <c r="A1183">
        <v>1711604</v>
      </c>
      <c r="B1183">
        <v>1</v>
      </c>
      <c r="C1183" t="s">
        <v>76</v>
      </c>
      <c r="D1183" t="s">
        <v>92</v>
      </c>
      <c r="E1183" t="s">
        <v>134</v>
      </c>
      <c r="F1183" t="s">
        <v>3616</v>
      </c>
      <c r="G1183" t="s">
        <v>136</v>
      </c>
      <c r="H1183" t="s">
        <v>46</v>
      </c>
      <c r="I1183" t="s">
        <v>129</v>
      </c>
      <c r="J1183" t="s">
        <v>130</v>
      </c>
      <c r="K1183" t="s">
        <v>131</v>
      </c>
      <c r="L1183" t="s">
        <v>3617</v>
      </c>
      <c r="M1183" t="s">
        <v>3618</v>
      </c>
      <c r="N1183">
        <v>3.7222222220000001</v>
      </c>
      <c r="O1183">
        <v>0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3.7222219999999999</v>
      </c>
      <c r="Y1183">
        <v>0</v>
      </c>
      <c r="Z1183">
        <v>0</v>
      </c>
    </row>
    <row r="1184" spans="1:26" x14ac:dyDescent="0.25">
      <c r="A1184">
        <v>1711608</v>
      </c>
      <c r="B1184">
        <v>1</v>
      </c>
      <c r="C1184" t="s">
        <v>76</v>
      </c>
      <c r="D1184" t="s">
        <v>78</v>
      </c>
      <c r="E1184" t="s">
        <v>164</v>
      </c>
      <c r="F1184" t="s">
        <v>3619</v>
      </c>
      <c r="G1184" t="s">
        <v>462</v>
      </c>
      <c r="H1184" t="s">
        <v>46</v>
      </c>
      <c r="I1184" t="s">
        <v>129</v>
      </c>
      <c r="J1184" t="s">
        <v>130</v>
      </c>
      <c r="K1184" t="s">
        <v>131</v>
      </c>
      <c r="L1184" t="s">
        <v>3620</v>
      </c>
      <c r="M1184" t="s">
        <v>3621</v>
      </c>
      <c r="N1184">
        <v>0.64194444399999995</v>
      </c>
      <c r="O1184">
        <v>1</v>
      </c>
      <c r="P1184">
        <v>829</v>
      </c>
      <c r="Q1184">
        <v>0</v>
      </c>
      <c r="R1184">
        <v>0</v>
      </c>
      <c r="S1184">
        <v>0</v>
      </c>
      <c r="T1184">
        <v>0</v>
      </c>
      <c r="U1184">
        <v>0.64194399999999996</v>
      </c>
      <c r="V1184">
        <v>532.17194400000005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1711617</v>
      </c>
      <c r="B1185">
        <v>1</v>
      </c>
      <c r="C1185" t="s">
        <v>77</v>
      </c>
      <c r="D1185" t="s">
        <v>109</v>
      </c>
      <c r="E1185" t="s">
        <v>126</v>
      </c>
      <c r="F1185" t="s">
        <v>3622</v>
      </c>
      <c r="G1185" t="s">
        <v>431</v>
      </c>
      <c r="H1185" t="s">
        <v>47</v>
      </c>
      <c r="I1185" t="s">
        <v>129</v>
      </c>
      <c r="J1185" t="s">
        <v>130</v>
      </c>
      <c r="K1185" t="s">
        <v>131</v>
      </c>
      <c r="L1185" t="s">
        <v>3623</v>
      </c>
      <c r="M1185" t="s">
        <v>3603</v>
      </c>
      <c r="N1185">
        <v>0.87972222200000005</v>
      </c>
      <c r="O1185">
        <v>56</v>
      </c>
      <c r="P1185">
        <v>991</v>
      </c>
      <c r="Q1185">
        <v>0</v>
      </c>
      <c r="R1185">
        <v>0</v>
      </c>
      <c r="S1185">
        <v>10</v>
      </c>
      <c r="T1185">
        <v>255</v>
      </c>
      <c r="U1185">
        <v>49.264443999999997</v>
      </c>
      <c r="V1185">
        <v>871.80472199999997</v>
      </c>
      <c r="W1185">
        <v>0</v>
      </c>
      <c r="X1185">
        <v>0</v>
      </c>
      <c r="Y1185">
        <v>8.7972219999999997</v>
      </c>
      <c r="Z1185">
        <v>224.32916700000001</v>
      </c>
    </row>
    <row r="1186" spans="1:26" x14ac:dyDescent="0.25">
      <c r="A1186">
        <v>1711621</v>
      </c>
      <c r="B1186">
        <v>1</v>
      </c>
      <c r="C1186" t="s">
        <v>76</v>
      </c>
      <c r="D1186" t="s">
        <v>98</v>
      </c>
      <c r="E1186" t="s">
        <v>134</v>
      </c>
      <c r="F1186" t="s">
        <v>3624</v>
      </c>
      <c r="G1186" t="s">
        <v>136</v>
      </c>
      <c r="H1186" t="s">
        <v>46</v>
      </c>
      <c r="I1186" t="s">
        <v>129</v>
      </c>
      <c r="J1186" t="s">
        <v>130</v>
      </c>
      <c r="K1186" t="s">
        <v>131</v>
      </c>
      <c r="L1186" t="s">
        <v>3625</v>
      </c>
      <c r="M1186" t="s">
        <v>3626</v>
      </c>
      <c r="N1186">
        <v>1.210555555</v>
      </c>
      <c r="O1186">
        <v>0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1.210556</v>
      </c>
      <c r="Y1186">
        <v>0</v>
      </c>
      <c r="Z1186">
        <v>0</v>
      </c>
    </row>
    <row r="1187" spans="1:26" x14ac:dyDescent="0.25">
      <c r="A1187">
        <v>1711618</v>
      </c>
      <c r="B1187">
        <v>1</v>
      </c>
      <c r="C1187" t="s">
        <v>77</v>
      </c>
      <c r="D1187" t="s">
        <v>118</v>
      </c>
      <c r="E1187" t="s">
        <v>139</v>
      </c>
      <c r="F1187" t="s">
        <v>3627</v>
      </c>
      <c r="G1187" t="s">
        <v>269</v>
      </c>
      <c r="H1187" t="s">
        <v>46</v>
      </c>
      <c r="I1187" t="s">
        <v>129</v>
      </c>
      <c r="J1187" t="s">
        <v>130</v>
      </c>
      <c r="K1187" t="s">
        <v>131</v>
      </c>
      <c r="L1187" t="s">
        <v>3628</v>
      </c>
      <c r="M1187" t="s">
        <v>3629</v>
      </c>
      <c r="N1187">
        <v>1.400555555</v>
      </c>
      <c r="O1187">
        <v>0</v>
      </c>
      <c r="P1187">
        <v>11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15.406110999999999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1711622</v>
      </c>
      <c r="B1188">
        <v>1</v>
      </c>
      <c r="C1188" t="s">
        <v>77</v>
      </c>
      <c r="D1188" t="s">
        <v>122</v>
      </c>
      <c r="E1188" t="s">
        <v>139</v>
      </c>
      <c r="F1188" t="s">
        <v>3630</v>
      </c>
      <c r="G1188" t="s">
        <v>462</v>
      </c>
      <c r="H1188" t="s">
        <v>46</v>
      </c>
      <c r="I1188" t="s">
        <v>129</v>
      </c>
      <c r="J1188" t="s">
        <v>130</v>
      </c>
      <c r="K1188" t="s">
        <v>131</v>
      </c>
      <c r="L1188" t="s">
        <v>3631</v>
      </c>
      <c r="M1188" t="s">
        <v>3632</v>
      </c>
      <c r="N1188">
        <v>1.0777777770000001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10.777778</v>
      </c>
    </row>
    <row r="1189" spans="1:26" x14ac:dyDescent="0.25">
      <c r="A1189">
        <v>1711623</v>
      </c>
      <c r="B1189">
        <v>1</v>
      </c>
      <c r="C1189" t="s">
        <v>77</v>
      </c>
      <c r="D1189" t="s">
        <v>124</v>
      </c>
      <c r="E1189" t="s">
        <v>134</v>
      </c>
      <c r="F1189" t="s">
        <v>3633</v>
      </c>
      <c r="G1189" t="s">
        <v>136</v>
      </c>
      <c r="H1189" t="s">
        <v>46</v>
      </c>
      <c r="I1189" t="s">
        <v>129</v>
      </c>
      <c r="J1189" t="s">
        <v>130</v>
      </c>
      <c r="K1189" t="s">
        <v>131</v>
      </c>
      <c r="L1189" t="s">
        <v>3634</v>
      </c>
      <c r="M1189" t="s">
        <v>3635</v>
      </c>
      <c r="N1189">
        <v>3.4711111109999999</v>
      </c>
      <c r="O1189">
        <v>0</v>
      </c>
      <c r="P1189">
        <v>1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3.4711110000000001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1711625</v>
      </c>
      <c r="B1190">
        <v>1</v>
      </c>
      <c r="C1190" t="s">
        <v>76</v>
      </c>
      <c r="D1190" t="s">
        <v>106</v>
      </c>
      <c r="E1190" t="s">
        <v>134</v>
      </c>
      <c r="F1190" t="s">
        <v>3636</v>
      </c>
      <c r="G1190" t="s">
        <v>209</v>
      </c>
      <c r="H1190" t="s">
        <v>46</v>
      </c>
      <c r="I1190" t="s">
        <v>129</v>
      </c>
      <c r="J1190" t="s">
        <v>130</v>
      </c>
      <c r="K1190" t="s">
        <v>131</v>
      </c>
      <c r="L1190" t="s">
        <v>3637</v>
      </c>
      <c r="M1190" t="s">
        <v>3638</v>
      </c>
      <c r="N1190">
        <v>3.1858333330000002</v>
      </c>
      <c r="O1190">
        <v>0</v>
      </c>
      <c r="P1190">
        <v>26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82.831666999999996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1711626</v>
      </c>
      <c r="B1191">
        <v>1</v>
      </c>
      <c r="C1191" t="s">
        <v>76</v>
      </c>
      <c r="D1191" t="s">
        <v>89</v>
      </c>
      <c r="E1191" t="s">
        <v>134</v>
      </c>
      <c r="F1191" t="s">
        <v>3639</v>
      </c>
      <c r="G1191" t="s">
        <v>136</v>
      </c>
      <c r="H1191" t="s">
        <v>46</v>
      </c>
      <c r="I1191" t="s">
        <v>129</v>
      </c>
      <c r="J1191" t="s">
        <v>130</v>
      </c>
      <c r="K1191" t="s">
        <v>131</v>
      </c>
      <c r="L1191" t="s">
        <v>3640</v>
      </c>
      <c r="M1191" t="s">
        <v>3641</v>
      </c>
      <c r="N1191">
        <v>2.3374999999999999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2.3374999999999999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1711627</v>
      </c>
      <c r="B1192">
        <v>1</v>
      </c>
      <c r="C1192" t="s">
        <v>76</v>
      </c>
      <c r="D1192" t="s">
        <v>86</v>
      </c>
      <c r="E1192" t="s">
        <v>134</v>
      </c>
      <c r="F1192" t="s">
        <v>3642</v>
      </c>
      <c r="G1192" t="s">
        <v>136</v>
      </c>
      <c r="H1192" t="s">
        <v>46</v>
      </c>
      <c r="I1192" t="s">
        <v>129</v>
      </c>
      <c r="J1192" t="s">
        <v>130</v>
      </c>
      <c r="K1192" t="s">
        <v>131</v>
      </c>
      <c r="L1192" t="s">
        <v>3643</v>
      </c>
      <c r="M1192" t="s">
        <v>3644</v>
      </c>
      <c r="N1192">
        <v>1.7024999999999999</v>
      </c>
      <c r="O1192">
        <v>0</v>
      </c>
      <c r="P1192">
        <v>3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5.1074999999999999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1711638</v>
      </c>
      <c r="B1193">
        <v>1</v>
      </c>
      <c r="C1193" t="s">
        <v>77</v>
      </c>
      <c r="D1193" t="s">
        <v>123</v>
      </c>
      <c r="E1193" t="s">
        <v>126</v>
      </c>
      <c r="F1193" t="s">
        <v>3645</v>
      </c>
      <c r="G1193" t="s">
        <v>176</v>
      </c>
      <c r="H1193" t="s">
        <v>47</v>
      </c>
      <c r="I1193" t="s">
        <v>129</v>
      </c>
      <c r="J1193" t="s">
        <v>130</v>
      </c>
      <c r="K1193" t="s">
        <v>131</v>
      </c>
      <c r="L1193" t="s">
        <v>3646</v>
      </c>
      <c r="M1193" t="s">
        <v>3647</v>
      </c>
      <c r="N1193">
        <v>1.6802777769999999</v>
      </c>
      <c r="O1193">
        <v>2</v>
      </c>
      <c r="P1193">
        <v>275</v>
      </c>
      <c r="Q1193">
        <v>0</v>
      </c>
      <c r="R1193">
        <v>0</v>
      </c>
      <c r="S1193">
        <v>0</v>
      </c>
      <c r="T1193">
        <v>0</v>
      </c>
      <c r="U1193">
        <v>3.3605559999999999</v>
      </c>
      <c r="V1193">
        <v>462.07638900000001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1711629</v>
      </c>
      <c r="B1194">
        <v>1</v>
      </c>
      <c r="C1194" t="s">
        <v>77</v>
      </c>
      <c r="D1194" t="s">
        <v>123</v>
      </c>
      <c r="E1194" t="s">
        <v>212</v>
      </c>
      <c r="F1194" t="s">
        <v>3648</v>
      </c>
      <c r="G1194" t="s">
        <v>176</v>
      </c>
      <c r="H1194" t="s">
        <v>47</v>
      </c>
      <c r="I1194" t="s">
        <v>129</v>
      </c>
      <c r="J1194" t="s">
        <v>130</v>
      </c>
      <c r="K1194" t="s">
        <v>131</v>
      </c>
      <c r="L1194" t="s">
        <v>3649</v>
      </c>
      <c r="M1194" t="s">
        <v>3650</v>
      </c>
      <c r="N1194">
        <v>2.2619444440000001</v>
      </c>
      <c r="O1194">
        <v>99</v>
      </c>
      <c r="P1194">
        <v>144</v>
      </c>
      <c r="Q1194">
        <v>0</v>
      </c>
      <c r="R1194">
        <v>0</v>
      </c>
      <c r="S1194">
        <v>0</v>
      </c>
      <c r="T1194">
        <v>0</v>
      </c>
      <c r="U1194">
        <v>223.9325</v>
      </c>
      <c r="V1194">
        <v>325.72000000000003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1711628</v>
      </c>
      <c r="B1195">
        <v>1</v>
      </c>
      <c r="C1195" t="s">
        <v>76</v>
      </c>
      <c r="D1195" t="s">
        <v>100</v>
      </c>
      <c r="E1195" t="s">
        <v>134</v>
      </c>
      <c r="F1195" t="s">
        <v>3651</v>
      </c>
      <c r="G1195" t="s">
        <v>136</v>
      </c>
      <c r="H1195" t="s">
        <v>46</v>
      </c>
      <c r="I1195" t="s">
        <v>129</v>
      </c>
      <c r="J1195" t="s">
        <v>130</v>
      </c>
      <c r="K1195" t="s">
        <v>131</v>
      </c>
      <c r="L1195" t="s">
        <v>3652</v>
      </c>
      <c r="M1195" t="s">
        <v>3653</v>
      </c>
      <c r="N1195">
        <v>3.9925000000000002</v>
      </c>
      <c r="O1195">
        <v>0</v>
      </c>
      <c r="P1195">
        <v>1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3.9925000000000002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1711632</v>
      </c>
      <c r="B1196">
        <v>1</v>
      </c>
      <c r="C1196" t="s">
        <v>77</v>
      </c>
      <c r="D1196" t="s">
        <v>123</v>
      </c>
      <c r="E1196" t="s">
        <v>212</v>
      </c>
      <c r="F1196" t="s">
        <v>3471</v>
      </c>
      <c r="G1196" t="s">
        <v>176</v>
      </c>
      <c r="H1196" t="s">
        <v>47</v>
      </c>
      <c r="I1196" t="s">
        <v>129</v>
      </c>
      <c r="J1196" t="s">
        <v>130</v>
      </c>
      <c r="K1196" t="s">
        <v>131</v>
      </c>
      <c r="L1196" t="s">
        <v>3654</v>
      </c>
      <c r="M1196" t="s">
        <v>3655</v>
      </c>
      <c r="N1196">
        <v>0.98472222200000004</v>
      </c>
      <c r="O1196">
        <v>30</v>
      </c>
      <c r="P1196">
        <v>198</v>
      </c>
      <c r="Q1196">
        <v>0</v>
      </c>
      <c r="R1196">
        <v>0</v>
      </c>
      <c r="S1196">
        <v>0</v>
      </c>
      <c r="T1196">
        <v>0</v>
      </c>
      <c r="U1196">
        <v>29.541667</v>
      </c>
      <c r="V1196">
        <v>194.97499999999999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1711634</v>
      </c>
      <c r="B1197">
        <v>1</v>
      </c>
      <c r="C1197" t="s">
        <v>76</v>
      </c>
      <c r="D1197" t="s">
        <v>95</v>
      </c>
      <c r="E1197" t="s">
        <v>134</v>
      </c>
      <c r="F1197" t="s">
        <v>3656</v>
      </c>
      <c r="G1197" t="s">
        <v>209</v>
      </c>
      <c r="H1197" t="s">
        <v>46</v>
      </c>
      <c r="I1197" t="s">
        <v>129</v>
      </c>
      <c r="J1197" t="s">
        <v>130</v>
      </c>
      <c r="K1197" t="s">
        <v>131</v>
      </c>
      <c r="L1197" t="s">
        <v>3657</v>
      </c>
      <c r="M1197" t="s">
        <v>3658</v>
      </c>
      <c r="N1197">
        <v>1.149444444</v>
      </c>
      <c r="O1197">
        <v>0</v>
      </c>
      <c r="P1197">
        <v>0</v>
      </c>
      <c r="Q1197">
        <v>0</v>
      </c>
      <c r="R1197">
        <v>5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5.7472219999999998</v>
      </c>
      <c r="Y1197">
        <v>0</v>
      </c>
      <c r="Z1197">
        <v>0</v>
      </c>
    </row>
    <row r="1198" spans="1:26" x14ac:dyDescent="0.25">
      <c r="A1198">
        <v>1711635</v>
      </c>
      <c r="B1198">
        <v>1</v>
      </c>
      <c r="C1198" t="s">
        <v>76</v>
      </c>
      <c r="D1198" t="s">
        <v>90</v>
      </c>
      <c r="E1198" t="s">
        <v>139</v>
      </c>
      <c r="F1198" t="s">
        <v>3659</v>
      </c>
      <c r="G1198" t="s">
        <v>141</v>
      </c>
      <c r="H1198" t="s">
        <v>46</v>
      </c>
      <c r="I1198" t="s">
        <v>129</v>
      </c>
      <c r="J1198" t="s">
        <v>130</v>
      </c>
      <c r="K1198" t="s">
        <v>131</v>
      </c>
      <c r="L1198" t="s">
        <v>3660</v>
      </c>
      <c r="M1198" t="s">
        <v>3661</v>
      </c>
      <c r="N1198">
        <v>1.3763888879999999</v>
      </c>
      <c r="O1198">
        <v>0</v>
      </c>
      <c r="P1198">
        <v>29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39.915278000000001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1711640</v>
      </c>
      <c r="B1199">
        <v>1</v>
      </c>
      <c r="C1199" t="s">
        <v>77</v>
      </c>
      <c r="D1199" t="s">
        <v>115</v>
      </c>
      <c r="E1199" t="s">
        <v>134</v>
      </c>
      <c r="F1199" t="s">
        <v>3662</v>
      </c>
      <c r="G1199" t="s">
        <v>155</v>
      </c>
      <c r="H1199" t="s">
        <v>46</v>
      </c>
      <c r="I1199" t="s">
        <v>129</v>
      </c>
      <c r="J1199" t="s">
        <v>130</v>
      </c>
      <c r="K1199" t="s">
        <v>131</v>
      </c>
      <c r="L1199" t="s">
        <v>3663</v>
      </c>
      <c r="M1199" t="s">
        <v>3664</v>
      </c>
      <c r="N1199">
        <v>1.0594444439999999</v>
      </c>
      <c r="O1199">
        <v>0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1.0594440000000001</v>
      </c>
      <c r="Y1199">
        <v>0</v>
      </c>
      <c r="Z1199">
        <v>0</v>
      </c>
    </row>
    <row r="1200" spans="1:26" x14ac:dyDescent="0.25">
      <c r="A1200">
        <v>1711637</v>
      </c>
      <c r="B1200">
        <v>1</v>
      </c>
      <c r="C1200" t="s">
        <v>76</v>
      </c>
      <c r="D1200" t="s">
        <v>86</v>
      </c>
      <c r="E1200" t="s">
        <v>134</v>
      </c>
      <c r="F1200" t="s">
        <v>3665</v>
      </c>
      <c r="G1200" t="s">
        <v>136</v>
      </c>
      <c r="H1200" t="s">
        <v>46</v>
      </c>
      <c r="I1200" t="s">
        <v>129</v>
      </c>
      <c r="J1200" t="s">
        <v>130</v>
      </c>
      <c r="K1200" t="s">
        <v>131</v>
      </c>
      <c r="L1200" t="s">
        <v>3666</v>
      </c>
      <c r="M1200" t="s">
        <v>3667</v>
      </c>
      <c r="N1200">
        <v>7.0016666660000002</v>
      </c>
      <c r="O1200">
        <v>0</v>
      </c>
      <c r="P1200">
        <v>3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21.004999999999999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1711642</v>
      </c>
      <c r="B1201">
        <v>1</v>
      </c>
      <c r="C1201" t="s">
        <v>77</v>
      </c>
      <c r="D1201" t="s">
        <v>116</v>
      </c>
      <c r="E1201" t="s">
        <v>134</v>
      </c>
      <c r="F1201" t="s">
        <v>3668</v>
      </c>
      <c r="G1201" t="s">
        <v>136</v>
      </c>
      <c r="H1201" t="s">
        <v>46</v>
      </c>
      <c r="I1201" t="s">
        <v>129</v>
      </c>
      <c r="J1201" t="s">
        <v>130</v>
      </c>
      <c r="K1201" t="s">
        <v>131</v>
      </c>
      <c r="L1201" t="s">
        <v>3669</v>
      </c>
      <c r="M1201" t="s">
        <v>3594</v>
      </c>
      <c r="N1201">
        <v>2.0358333329999998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2.0358329999999998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1711639</v>
      </c>
      <c r="B1202">
        <v>1</v>
      </c>
      <c r="C1202" t="s">
        <v>76</v>
      </c>
      <c r="D1202" t="s">
        <v>86</v>
      </c>
      <c r="E1202" t="s">
        <v>139</v>
      </c>
      <c r="F1202" t="s">
        <v>3670</v>
      </c>
      <c r="G1202" t="s">
        <v>3671</v>
      </c>
      <c r="H1202" t="s">
        <v>46</v>
      </c>
      <c r="I1202" t="s">
        <v>129</v>
      </c>
      <c r="J1202" t="s">
        <v>130</v>
      </c>
      <c r="K1202" t="s">
        <v>131</v>
      </c>
      <c r="L1202" t="s">
        <v>3672</v>
      </c>
      <c r="M1202" t="s">
        <v>3673</v>
      </c>
      <c r="N1202">
        <v>3.3366666660000002</v>
      </c>
      <c r="O1202">
        <v>0</v>
      </c>
      <c r="P1202">
        <v>19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63.396667000000001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1711649</v>
      </c>
      <c r="B1203">
        <v>1</v>
      </c>
      <c r="C1203" t="s">
        <v>76</v>
      </c>
      <c r="D1203" t="s">
        <v>100</v>
      </c>
      <c r="E1203" t="s">
        <v>134</v>
      </c>
      <c r="F1203" t="s">
        <v>2357</v>
      </c>
      <c r="G1203" t="s">
        <v>136</v>
      </c>
      <c r="H1203" t="s">
        <v>46</v>
      </c>
      <c r="I1203" t="s">
        <v>129</v>
      </c>
      <c r="J1203" t="s">
        <v>130</v>
      </c>
      <c r="K1203" t="s">
        <v>131</v>
      </c>
      <c r="L1203" t="s">
        <v>3674</v>
      </c>
      <c r="M1203" t="s">
        <v>3675</v>
      </c>
      <c r="N1203">
        <v>2.4197222219999999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2.4197220000000002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1711643</v>
      </c>
      <c r="B1204">
        <v>1</v>
      </c>
      <c r="C1204" t="s">
        <v>76</v>
      </c>
      <c r="D1204" t="s">
        <v>99</v>
      </c>
      <c r="E1204" t="s">
        <v>134</v>
      </c>
      <c r="F1204" t="s">
        <v>3676</v>
      </c>
      <c r="G1204" t="s">
        <v>136</v>
      </c>
      <c r="H1204" t="s">
        <v>46</v>
      </c>
      <c r="I1204" t="s">
        <v>129</v>
      </c>
      <c r="J1204" t="s">
        <v>130</v>
      </c>
      <c r="K1204" t="s">
        <v>131</v>
      </c>
      <c r="L1204" t="s">
        <v>3677</v>
      </c>
      <c r="M1204" t="s">
        <v>3678</v>
      </c>
      <c r="N1204">
        <v>1.58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1.58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1711644</v>
      </c>
      <c r="B1205">
        <v>1</v>
      </c>
      <c r="C1205" t="s">
        <v>77</v>
      </c>
      <c r="D1205" t="s">
        <v>124</v>
      </c>
      <c r="E1205" t="s">
        <v>134</v>
      </c>
      <c r="F1205" t="s">
        <v>3679</v>
      </c>
      <c r="G1205" t="s">
        <v>136</v>
      </c>
      <c r="H1205" t="s">
        <v>46</v>
      </c>
      <c r="I1205" t="s">
        <v>129</v>
      </c>
      <c r="J1205" t="s">
        <v>130</v>
      </c>
      <c r="K1205" t="s">
        <v>131</v>
      </c>
      <c r="L1205" t="s">
        <v>3677</v>
      </c>
      <c r="M1205" t="s">
        <v>3680</v>
      </c>
      <c r="N1205">
        <v>3.4938888879999999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3.4938889999999998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1711648</v>
      </c>
      <c r="B1206">
        <v>1</v>
      </c>
      <c r="C1206" t="s">
        <v>77</v>
      </c>
      <c r="D1206" t="s">
        <v>114</v>
      </c>
      <c r="E1206" t="s">
        <v>134</v>
      </c>
      <c r="F1206" t="s">
        <v>3681</v>
      </c>
      <c r="G1206" t="s">
        <v>136</v>
      </c>
      <c r="H1206" t="s">
        <v>46</v>
      </c>
      <c r="I1206" t="s">
        <v>129</v>
      </c>
      <c r="J1206" t="s">
        <v>130</v>
      </c>
      <c r="K1206" t="s">
        <v>131</v>
      </c>
      <c r="L1206" t="s">
        <v>3682</v>
      </c>
      <c r="M1206" t="s">
        <v>3683</v>
      </c>
      <c r="N1206">
        <v>1.040277777</v>
      </c>
      <c r="O1206">
        <v>0</v>
      </c>
      <c r="P1206">
        <v>2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2.0805560000000001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1711652</v>
      </c>
      <c r="B1207">
        <v>1</v>
      </c>
      <c r="C1207" t="s">
        <v>76</v>
      </c>
      <c r="D1207" t="s">
        <v>80</v>
      </c>
      <c r="E1207" t="s">
        <v>134</v>
      </c>
      <c r="F1207" t="s">
        <v>3684</v>
      </c>
      <c r="G1207" t="s">
        <v>136</v>
      </c>
      <c r="H1207" t="s">
        <v>46</v>
      </c>
      <c r="I1207" t="s">
        <v>129</v>
      </c>
      <c r="J1207" t="s">
        <v>130</v>
      </c>
      <c r="K1207" t="s">
        <v>131</v>
      </c>
      <c r="L1207" t="s">
        <v>3685</v>
      </c>
      <c r="M1207" t="s">
        <v>3686</v>
      </c>
      <c r="N1207">
        <v>1.365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1.365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1711653</v>
      </c>
      <c r="B1208">
        <v>1</v>
      </c>
      <c r="C1208" t="s">
        <v>76</v>
      </c>
      <c r="D1208" t="s">
        <v>86</v>
      </c>
      <c r="E1208" t="s">
        <v>134</v>
      </c>
      <c r="F1208" t="s">
        <v>3687</v>
      </c>
      <c r="G1208" t="s">
        <v>155</v>
      </c>
      <c r="H1208" t="s">
        <v>46</v>
      </c>
      <c r="I1208" t="s">
        <v>129</v>
      </c>
      <c r="J1208" t="s">
        <v>130</v>
      </c>
      <c r="K1208" t="s">
        <v>131</v>
      </c>
      <c r="L1208" t="s">
        <v>3688</v>
      </c>
      <c r="M1208" t="s">
        <v>3689</v>
      </c>
      <c r="N1208">
        <v>4.9111111110000003</v>
      </c>
      <c r="O1208">
        <v>0</v>
      </c>
      <c r="P1208">
        <v>10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49.111111000000001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1711654</v>
      </c>
      <c r="B1209">
        <v>1</v>
      </c>
      <c r="C1209" t="s">
        <v>76</v>
      </c>
      <c r="D1209" t="s">
        <v>92</v>
      </c>
      <c r="E1209" t="s">
        <v>134</v>
      </c>
      <c r="F1209" t="s">
        <v>3690</v>
      </c>
      <c r="G1209" t="s">
        <v>209</v>
      </c>
      <c r="H1209" t="s">
        <v>46</v>
      </c>
      <c r="I1209" t="s">
        <v>129</v>
      </c>
      <c r="J1209" t="s">
        <v>130</v>
      </c>
      <c r="K1209" t="s">
        <v>131</v>
      </c>
      <c r="L1209" t="s">
        <v>3691</v>
      </c>
      <c r="M1209" t="s">
        <v>3692</v>
      </c>
      <c r="N1209">
        <v>2.6288888880000001</v>
      </c>
      <c r="O1209">
        <v>0</v>
      </c>
      <c r="P1209">
        <v>0</v>
      </c>
      <c r="Q1209">
        <v>0</v>
      </c>
      <c r="R1209">
        <v>2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5.2577780000000001</v>
      </c>
      <c r="Y1209">
        <v>0</v>
      </c>
      <c r="Z1209">
        <v>0</v>
      </c>
    </row>
    <row r="1210" spans="1:26" x14ac:dyDescent="0.25">
      <c r="A1210">
        <v>1711656</v>
      </c>
      <c r="B1210">
        <v>1</v>
      </c>
      <c r="C1210" t="s">
        <v>76</v>
      </c>
      <c r="D1210" t="s">
        <v>78</v>
      </c>
      <c r="E1210" t="s">
        <v>139</v>
      </c>
      <c r="F1210" t="s">
        <v>3693</v>
      </c>
      <c r="G1210" t="s">
        <v>269</v>
      </c>
      <c r="H1210" t="s">
        <v>46</v>
      </c>
      <c r="I1210" t="s">
        <v>129</v>
      </c>
      <c r="J1210" t="s">
        <v>130</v>
      </c>
      <c r="K1210" t="s">
        <v>131</v>
      </c>
      <c r="L1210" t="s">
        <v>3694</v>
      </c>
      <c r="M1210" t="s">
        <v>3695</v>
      </c>
      <c r="N1210">
        <v>1.8802777770000001</v>
      </c>
      <c r="O1210">
        <v>0</v>
      </c>
      <c r="P1210">
        <v>271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509.55527799999999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1711661</v>
      </c>
      <c r="B1211">
        <v>1</v>
      </c>
      <c r="C1211" t="s">
        <v>77</v>
      </c>
      <c r="D1211" t="s">
        <v>109</v>
      </c>
      <c r="E1211" t="s">
        <v>139</v>
      </c>
      <c r="F1211" t="s">
        <v>3696</v>
      </c>
      <c r="G1211" t="s">
        <v>141</v>
      </c>
      <c r="H1211" t="s">
        <v>46</v>
      </c>
      <c r="I1211" t="s">
        <v>129</v>
      </c>
      <c r="J1211" t="s">
        <v>130</v>
      </c>
      <c r="K1211" t="s">
        <v>131</v>
      </c>
      <c r="L1211" t="s">
        <v>3697</v>
      </c>
      <c r="M1211" t="s">
        <v>3698</v>
      </c>
      <c r="N1211">
        <v>1.2441666659999999</v>
      </c>
      <c r="O1211">
        <v>0</v>
      </c>
      <c r="P1211">
        <v>17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21.150832999999999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1711655</v>
      </c>
      <c r="B1212">
        <v>1</v>
      </c>
      <c r="C1212" t="s">
        <v>76</v>
      </c>
      <c r="D1212" t="s">
        <v>93</v>
      </c>
      <c r="E1212" t="s">
        <v>158</v>
      </c>
      <c r="F1212" t="s">
        <v>3699</v>
      </c>
      <c r="G1212" t="s">
        <v>176</v>
      </c>
      <c r="H1212" t="s">
        <v>47</v>
      </c>
      <c r="I1212" t="s">
        <v>129</v>
      </c>
      <c r="J1212" t="s">
        <v>130</v>
      </c>
      <c r="K1212" t="s">
        <v>131</v>
      </c>
      <c r="L1212" t="s">
        <v>3700</v>
      </c>
      <c r="M1212" t="s">
        <v>3701</v>
      </c>
      <c r="N1212">
        <v>0.52500000000000002</v>
      </c>
      <c r="O1212">
        <v>39</v>
      </c>
      <c r="P1212">
        <v>4775</v>
      </c>
      <c r="Q1212">
        <v>0</v>
      </c>
      <c r="R1212">
        <v>0</v>
      </c>
      <c r="S1212">
        <v>0</v>
      </c>
      <c r="T1212">
        <v>0</v>
      </c>
      <c r="U1212">
        <v>20.475000000000001</v>
      </c>
      <c r="V1212">
        <v>2506.875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1711666</v>
      </c>
      <c r="B1213">
        <v>1</v>
      </c>
      <c r="C1213" t="s">
        <v>77</v>
      </c>
      <c r="D1213" t="s">
        <v>119</v>
      </c>
      <c r="E1213" t="s">
        <v>134</v>
      </c>
      <c r="F1213" t="s">
        <v>3702</v>
      </c>
      <c r="G1213" t="s">
        <v>136</v>
      </c>
      <c r="H1213" t="s">
        <v>46</v>
      </c>
      <c r="I1213" t="s">
        <v>129</v>
      </c>
      <c r="J1213" t="s">
        <v>130</v>
      </c>
      <c r="K1213" t="s">
        <v>131</v>
      </c>
      <c r="L1213" t="s">
        <v>3703</v>
      </c>
      <c r="M1213" t="s">
        <v>3704</v>
      </c>
      <c r="N1213">
        <v>2.3283333329999998</v>
      </c>
      <c r="O1213">
        <v>0</v>
      </c>
      <c r="P1213">
        <v>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2.3283330000000002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1711663</v>
      </c>
      <c r="B1214">
        <v>1</v>
      </c>
      <c r="C1214" t="s">
        <v>76</v>
      </c>
      <c r="D1214" t="s">
        <v>94</v>
      </c>
      <c r="E1214" t="s">
        <v>139</v>
      </c>
      <c r="F1214" t="s">
        <v>3705</v>
      </c>
      <c r="G1214" t="s">
        <v>141</v>
      </c>
      <c r="H1214" t="s">
        <v>46</v>
      </c>
      <c r="I1214" t="s">
        <v>129</v>
      </c>
      <c r="J1214" t="s">
        <v>130</v>
      </c>
      <c r="K1214" t="s">
        <v>131</v>
      </c>
      <c r="L1214" t="s">
        <v>3706</v>
      </c>
      <c r="M1214" t="s">
        <v>3707</v>
      </c>
      <c r="N1214">
        <v>0.48166666600000002</v>
      </c>
      <c r="O1214">
        <v>0</v>
      </c>
      <c r="P1214">
        <v>155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74.658332999999999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1711665</v>
      </c>
      <c r="B1215">
        <v>1</v>
      </c>
      <c r="C1215" t="s">
        <v>76</v>
      </c>
      <c r="D1215" t="s">
        <v>94</v>
      </c>
      <c r="E1215" t="s">
        <v>134</v>
      </c>
      <c r="F1215" t="s">
        <v>3708</v>
      </c>
      <c r="G1215" t="s">
        <v>136</v>
      </c>
      <c r="H1215" t="s">
        <v>46</v>
      </c>
      <c r="I1215" t="s">
        <v>129</v>
      </c>
      <c r="J1215" t="s">
        <v>130</v>
      </c>
      <c r="K1215" t="s">
        <v>131</v>
      </c>
      <c r="L1215" t="s">
        <v>3709</v>
      </c>
      <c r="M1215" t="s">
        <v>3710</v>
      </c>
      <c r="N1215">
        <v>1.483333333</v>
      </c>
      <c r="O1215">
        <v>0</v>
      </c>
      <c r="P1215">
        <v>2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2.9666670000000002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1711667</v>
      </c>
      <c r="B1216">
        <v>1</v>
      </c>
      <c r="C1216" t="s">
        <v>76</v>
      </c>
      <c r="D1216" t="s">
        <v>93</v>
      </c>
      <c r="E1216" t="s">
        <v>126</v>
      </c>
      <c r="F1216" t="s">
        <v>3711</v>
      </c>
      <c r="G1216" t="s">
        <v>1505</v>
      </c>
      <c r="H1216" t="s">
        <v>47</v>
      </c>
      <c r="I1216" t="s">
        <v>129</v>
      </c>
      <c r="J1216" t="s">
        <v>130</v>
      </c>
      <c r="K1216" t="s">
        <v>131</v>
      </c>
      <c r="L1216" t="s">
        <v>3712</v>
      </c>
      <c r="M1216" t="s">
        <v>3713</v>
      </c>
      <c r="N1216">
        <v>1.305555555</v>
      </c>
      <c r="O1216">
        <v>1</v>
      </c>
      <c r="P1216">
        <v>46</v>
      </c>
      <c r="Q1216">
        <v>0</v>
      </c>
      <c r="R1216">
        <v>0</v>
      </c>
      <c r="S1216">
        <v>0</v>
      </c>
      <c r="T1216">
        <v>0</v>
      </c>
      <c r="U1216">
        <v>1.3055559999999999</v>
      </c>
      <c r="V1216">
        <v>60.055556000000003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1711674</v>
      </c>
      <c r="B1217">
        <v>1</v>
      </c>
      <c r="C1217" t="s">
        <v>77</v>
      </c>
      <c r="D1217" t="s">
        <v>108</v>
      </c>
      <c r="E1217" t="s">
        <v>134</v>
      </c>
      <c r="F1217" t="s">
        <v>3714</v>
      </c>
      <c r="G1217" t="s">
        <v>136</v>
      </c>
      <c r="H1217" t="s">
        <v>46</v>
      </c>
      <c r="I1217" t="s">
        <v>129</v>
      </c>
      <c r="J1217" t="s">
        <v>130</v>
      </c>
      <c r="K1217" t="s">
        <v>131</v>
      </c>
      <c r="L1217" t="s">
        <v>3715</v>
      </c>
      <c r="M1217" t="s">
        <v>3716</v>
      </c>
      <c r="N1217">
        <v>1.9275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1.9275</v>
      </c>
    </row>
    <row r="1218" spans="1:26" x14ac:dyDescent="0.25">
      <c r="A1218">
        <v>1711672</v>
      </c>
      <c r="B1218">
        <v>1</v>
      </c>
      <c r="C1218" t="s">
        <v>76</v>
      </c>
      <c r="D1218" t="s">
        <v>86</v>
      </c>
      <c r="E1218" t="s">
        <v>139</v>
      </c>
      <c r="F1218" t="s">
        <v>3717</v>
      </c>
      <c r="G1218" t="s">
        <v>141</v>
      </c>
      <c r="H1218" t="s">
        <v>46</v>
      </c>
      <c r="I1218" t="s">
        <v>129</v>
      </c>
      <c r="J1218" t="s">
        <v>130</v>
      </c>
      <c r="K1218" t="s">
        <v>131</v>
      </c>
      <c r="L1218" t="s">
        <v>3718</v>
      </c>
      <c r="M1218" t="s">
        <v>3719</v>
      </c>
      <c r="N1218">
        <v>1.0055555549999999</v>
      </c>
      <c r="O1218">
        <v>0</v>
      </c>
      <c r="P1218">
        <v>322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323.78888899999998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1711675</v>
      </c>
      <c r="B1219">
        <v>1</v>
      </c>
      <c r="C1219" t="s">
        <v>76</v>
      </c>
      <c r="D1219" t="s">
        <v>100</v>
      </c>
      <c r="E1219" t="s">
        <v>212</v>
      </c>
      <c r="F1219" t="s">
        <v>3720</v>
      </c>
      <c r="G1219" t="s">
        <v>176</v>
      </c>
      <c r="H1219" t="s">
        <v>47</v>
      </c>
      <c r="I1219" t="s">
        <v>129</v>
      </c>
      <c r="J1219" t="s">
        <v>130</v>
      </c>
      <c r="K1219" t="s">
        <v>131</v>
      </c>
      <c r="L1219" t="s">
        <v>3721</v>
      </c>
      <c r="M1219" t="s">
        <v>3722</v>
      </c>
      <c r="N1219">
        <v>3.0747222220000001</v>
      </c>
      <c r="O1219">
        <v>3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9.2241669999999996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1711678</v>
      </c>
      <c r="B1220">
        <v>1</v>
      </c>
      <c r="C1220" t="s">
        <v>77</v>
      </c>
      <c r="D1220" t="s">
        <v>111</v>
      </c>
      <c r="E1220" t="s">
        <v>139</v>
      </c>
      <c r="F1220" t="s">
        <v>3723</v>
      </c>
      <c r="G1220" t="s">
        <v>462</v>
      </c>
      <c r="H1220" t="s">
        <v>46</v>
      </c>
      <c r="I1220" t="s">
        <v>129</v>
      </c>
      <c r="J1220" t="s">
        <v>130</v>
      </c>
      <c r="K1220" t="s">
        <v>131</v>
      </c>
      <c r="L1220" t="s">
        <v>3724</v>
      </c>
      <c r="M1220" t="s">
        <v>3725</v>
      </c>
      <c r="N1220">
        <v>2.0083333329999999</v>
      </c>
      <c r="O1220">
        <v>0</v>
      </c>
      <c r="P1220">
        <v>0</v>
      </c>
      <c r="Q1220">
        <v>0</v>
      </c>
      <c r="R1220">
        <v>5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10.041667</v>
      </c>
      <c r="Y1220">
        <v>0</v>
      </c>
      <c r="Z1220">
        <v>0</v>
      </c>
    </row>
    <row r="1221" spans="1:26" x14ac:dyDescent="0.25">
      <c r="A1221">
        <v>1711676</v>
      </c>
      <c r="B1221">
        <v>1</v>
      </c>
      <c r="C1221" t="s">
        <v>76</v>
      </c>
      <c r="D1221" t="s">
        <v>93</v>
      </c>
      <c r="E1221" t="s">
        <v>158</v>
      </c>
      <c r="F1221" t="s">
        <v>3726</v>
      </c>
      <c r="G1221" t="s">
        <v>150</v>
      </c>
      <c r="H1221" t="s">
        <v>47</v>
      </c>
      <c r="I1221" t="s">
        <v>129</v>
      </c>
      <c r="J1221" t="s">
        <v>130</v>
      </c>
      <c r="K1221" t="s">
        <v>131</v>
      </c>
      <c r="L1221" t="s">
        <v>3727</v>
      </c>
      <c r="M1221" t="s">
        <v>3728</v>
      </c>
      <c r="N1221">
        <v>0.153888888</v>
      </c>
      <c r="O1221">
        <v>33</v>
      </c>
      <c r="P1221">
        <v>4066</v>
      </c>
      <c r="Q1221">
        <v>0</v>
      </c>
      <c r="R1221">
        <v>0</v>
      </c>
      <c r="S1221">
        <v>0</v>
      </c>
      <c r="T1221">
        <v>0</v>
      </c>
      <c r="U1221">
        <v>5.0783329999999998</v>
      </c>
      <c r="V1221">
        <v>625.712219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1711679</v>
      </c>
      <c r="B1222">
        <v>1</v>
      </c>
      <c r="C1222" t="s">
        <v>76</v>
      </c>
      <c r="D1222" t="s">
        <v>106</v>
      </c>
      <c r="E1222" t="s">
        <v>139</v>
      </c>
      <c r="F1222" t="s">
        <v>3729</v>
      </c>
      <c r="G1222" t="s">
        <v>182</v>
      </c>
      <c r="H1222" t="s">
        <v>46</v>
      </c>
      <c r="I1222" t="s">
        <v>129</v>
      </c>
      <c r="J1222" t="s">
        <v>130</v>
      </c>
      <c r="K1222" t="s">
        <v>131</v>
      </c>
      <c r="L1222" t="s">
        <v>3730</v>
      </c>
      <c r="M1222" t="s">
        <v>3731</v>
      </c>
      <c r="N1222">
        <v>1.156111111</v>
      </c>
      <c r="O1222">
        <v>0</v>
      </c>
      <c r="P1222">
        <v>160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184.977778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1711682</v>
      </c>
      <c r="B1223">
        <v>1</v>
      </c>
      <c r="C1223" t="s">
        <v>77</v>
      </c>
      <c r="D1223" t="s">
        <v>124</v>
      </c>
      <c r="E1223" t="s">
        <v>134</v>
      </c>
      <c r="F1223" t="s">
        <v>3732</v>
      </c>
      <c r="G1223" t="s">
        <v>169</v>
      </c>
      <c r="H1223" t="s">
        <v>46</v>
      </c>
      <c r="I1223" t="s">
        <v>129</v>
      </c>
      <c r="J1223" t="s">
        <v>130</v>
      </c>
      <c r="K1223" t="s">
        <v>131</v>
      </c>
      <c r="L1223" t="s">
        <v>3733</v>
      </c>
      <c r="M1223" t="s">
        <v>3734</v>
      </c>
      <c r="N1223">
        <v>1.2866666659999999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1.286667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1711685</v>
      </c>
      <c r="B1224">
        <v>1</v>
      </c>
      <c r="C1224" t="s">
        <v>76</v>
      </c>
      <c r="D1224" t="s">
        <v>91</v>
      </c>
      <c r="E1224" t="s">
        <v>191</v>
      </c>
      <c r="F1224" t="s">
        <v>3735</v>
      </c>
      <c r="G1224" t="s">
        <v>193</v>
      </c>
      <c r="H1224" t="s">
        <v>46</v>
      </c>
      <c r="I1224" t="s">
        <v>129</v>
      </c>
      <c r="J1224" t="s">
        <v>130</v>
      </c>
      <c r="K1224" t="s">
        <v>131</v>
      </c>
      <c r="L1224" t="s">
        <v>3736</v>
      </c>
      <c r="M1224" t="s">
        <v>3737</v>
      </c>
      <c r="N1224">
        <v>2.9636111110000001</v>
      </c>
      <c r="O1224">
        <v>0</v>
      </c>
      <c r="P1224">
        <v>36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106.69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1711686</v>
      </c>
      <c r="B1225">
        <v>1</v>
      </c>
      <c r="C1225" t="s">
        <v>77</v>
      </c>
      <c r="D1225" t="s">
        <v>116</v>
      </c>
      <c r="E1225" t="s">
        <v>134</v>
      </c>
      <c r="F1225" t="s">
        <v>3738</v>
      </c>
      <c r="G1225" t="s">
        <v>136</v>
      </c>
      <c r="H1225" t="s">
        <v>46</v>
      </c>
      <c r="I1225" t="s">
        <v>129</v>
      </c>
      <c r="J1225" t="s">
        <v>130</v>
      </c>
      <c r="K1225" t="s">
        <v>131</v>
      </c>
      <c r="L1225" t="s">
        <v>3739</v>
      </c>
      <c r="M1225" t="s">
        <v>3740</v>
      </c>
      <c r="N1225">
        <v>1.4316666659999999</v>
      </c>
      <c r="O1225">
        <v>0</v>
      </c>
      <c r="P1225">
        <v>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1.431667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1711691</v>
      </c>
      <c r="B1226">
        <v>1</v>
      </c>
      <c r="C1226" t="s">
        <v>76</v>
      </c>
      <c r="D1226" t="s">
        <v>100</v>
      </c>
      <c r="E1226" t="s">
        <v>134</v>
      </c>
      <c r="F1226" t="s">
        <v>3741</v>
      </c>
      <c r="G1226" t="s">
        <v>136</v>
      </c>
      <c r="H1226" t="s">
        <v>46</v>
      </c>
      <c r="I1226" t="s">
        <v>129</v>
      </c>
      <c r="J1226" t="s">
        <v>130</v>
      </c>
      <c r="K1226" t="s">
        <v>131</v>
      </c>
      <c r="L1226" t="s">
        <v>3742</v>
      </c>
      <c r="M1226" t="s">
        <v>3743</v>
      </c>
      <c r="N1226">
        <v>3.0319444440000001</v>
      </c>
      <c r="O1226">
        <v>0</v>
      </c>
      <c r="P1226">
        <v>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3.0319440000000002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1711695</v>
      </c>
      <c r="B1227">
        <v>1</v>
      </c>
      <c r="C1227" t="s">
        <v>77</v>
      </c>
      <c r="D1227" t="s">
        <v>117</v>
      </c>
      <c r="E1227" t="s">
        <v>134</v>
      </c>
      <c r="F1227" t="s">
        <v>3744</v>
      </c>
      <c r="G1227" t="s">
        <v>3745</v>
      </c>
      <c r="H1227" t="s">
        <v>46</v>
      </c>
      <c r="I1227" t="s">
        <v>129</v>
      </c>
      <c r="J1227" t="s">
        <v>130</v>
      </c>
      <c r="K1227" t="s">
        <v>131</v>
      </c>
      <c r="L1227" t="s">
        <v>3746</v>
      </c>
      <c r="M1227" t="s">
        <v>3747</v>
      </c>
      <c r="N1227">
        <v>0.68805555500000004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0.688056</v>
      </c>
    </row>
    <row r="1228" spans="1:26" x14ac:dyDescent="0.25">
      <c r="A1228">
        <v>1711696</v>
      </c>
      <c r="B1228">
        <v>1</v>
      </c>
      <c r="C1228" t="s">
        <v>76</v>
      </c>
      <c r="D1228" t="s">
        <v>95</v>
      </c>
      <c r="E1228" t="s">
        <v>158</v>
      </c>
      <c r="F1228" t="s">
        <v>3748</v>
      </c>
      <c r="G1228" t="s">
        <v>150</v>
      </c>
      <c r="H1228" t="s">
        <v>47</v>
      </c>
      <c r="I1228" t="s">
        <v>129</v>
      </c>
      <c r="J1228" t="s">
        <v>130</v>
      </c>
      <c r="K1228" t="s">
        <v>161</v>
      </c>
      <c r="L1228" t="s">
        <v>3749</v>
      </c>
      <c r="M1228" t="s">
        <v>3750</v>
      </c>
      <c r="N1228">
        <v>0.25365444399999998</v>
      </c>
      <c r="O1228">
        <v>0</v>
      </c>
      <c r="P1228">
        <v>0</v>
      </c>
      <c r="Q1228">
        <v>3</v>
      </c>
      <c r="R1228">
        <v>12</v>
      </c>
      <c r="S1228">
        <v>58</v>
      </c>
      <c r="T1228">
        <v>1091</v>
      </c>
      <c r="U1228">
        <v>0</v>
      </c>
      <c r="V1228">
        <v>0</v>
      </c>
      <c r="W1228">
        <v>0.76096299999999995</v>
      </c>
      <c r="X1228">
        <v>3.0438529999999999</v>
      </c>
      <c r="Y1228">
        <v>14.711957999999999</v>
      </c>
      <c r="Z1228">
        <v>276.73699800000003</v>
      </c>
    </row>
    <row r="1229" spans="1:26" x14ac:dyDescent="0.25">
      <c r="A1229">
        <v>1711699</v>
      </c>
      <c r="B1229">
        <v>1</v>
      </c>
      <c r="C1229" t="s">
        <v>76</v>
      </c>
      <c r="D1229" t="s">
        <v>95</v>
      </c>
      <c r="E1229" t="s">
        <v>158</v>
      </c>
      <c r="F1229" t="s">
        <v>3751</v>
      </c>
      <c r="G1229" t="s">
        <v>150</v>
      </c>
      <c r="H1229" t="s">
        <v>47</v>
      </c>
      <c r="I1229" t="s">
        <v>151</v>
      </c>
      <c r="J1229" t="s">
        <v>130</v>
      </c>
      <c r="K1229" t="s">
        <v>161</v>
      </c>
      <c r="L1229" t="s">
        <v>3752</v>
      </c>
      <c r="M1229" t="s">
        <v>3753</v>
      </c>
      <c r="N1229">
        <v>2.5177776999999998E-2</v>
      </c>
      <c r="O1229">
        <v>0</v>
      </c>
      <c r="P1229">
        <v>0</v>
      </c>
      <c r="Q1229">
        <v>48</v>
      </c>
      <c r="R1229">
        <v>892</v>
      </c>
      <c r="S1229">
        <v>0</v>
      </c>
      <c r="T1229">
        <v>2</v>
      </c>
      <c r="U1229">
        <v>0</v>
      </c>
      <c r="V1229">
        <v>0</v>
      </c>
      <c r="W1229">
        <v>1.2085330000000001</v>
      </c>
      <c r="X1229">
        <v>22.458576999999998</v>
      </c>
      <c r="Y1229">
        <v>0</v>
      </c>
      <c r="Z1229">
        <v>5.0355999999999998E-2</v>
      </c>
    </row>
    <row r="1230" spans="1:26" x14ac:dyDescent="0.25">
      <c r="A1230">
        <v>1711700</v>
      </c>
      <c r="B1230">
        <v>1</v>
      </c>
      <c r="C1230" t="s">
        <v>77</v>
      </c>
      <c r="D1230" t="s">
        <v>108</v>
      </c>
      <c r="E1230" t="s">
        <v>158</v>
      </c>
      <c r="F1230" t="s">
        <v>3754</v>
      </c>
      <c r="G1230" t="s">
        <v>176</v>
      </c>
      <c r="H1230" t="s">
        <v>47</v>
      </c>
      <c r="I1230" t="s">
        <v>129</v>
      </c>
      <c r="J1230" t="s">
        <v>130</v>
      </c>
      <c r="K1230" t="s">
        <v>131</v>
      </c>
      <c r="L1230" t="s">
        <v>3755</v>
      </c>
      <c r="M1230" t="s">
        <v>3756</v>
      </c>
      <c r="N1230">
        <v>0.197222222</v>
      </c>
      <c r="O1230">
        <v>179</v>
      </c>
      <c r="P1230">
        <v>1409</v>
      </c>
      <c r="Q1230">
        <v>264</v>
      </c>
      <c r="R1230">
        <v>2074</v>
      </c>
      <c r="S1230">
        <v>364</v>
      </c>
      <c r="T1230">
        <v>3079</v>
      </c>
      <c r="U1230">
        <v>35.302778000000004</v>
      </c>
      <c r="V1230">
        <v>277.88611100000003</v>
      </c>
      <c r="W1230">
        <v>52.066667000000002</v>
      </c>
      <c r="X1230">
        <v>409.03888799999999</v>
      </c>
      <c r="Y1230">
        <v>71.788888999999998</v>
      </c>
      <c r="Z1230">
        <v>607.24722199999997</v>
      </c>
    </row>
    <row r="1231" spans="1:26" x14ac:dyDescent="0.25">
      <c r="A1231">
        <v>1711703</v>
      </c>
      <c r="B1231">
        <v>1</v>
      </c>
      <c r="C1231" t="s">
        <v>76</v>
      </c>
      <c r="D1231" t="s">
        <v>82</v>
      </c>
      <c r="E1231" t="s">
        <v>158</v>
      </c>
      <c r="F1231" t="s">
        <v>3757</v>
      </c>
      <c r="G1231" t="s">
        <v>281</v>
      </c>
      <c r="H1231" t="s">
        <v>47</v>
      </c>
      <c r="I1231" t="s">
        <v>129</v>
      </c>
      <c r="J1231" t="s">
        <v>130</v>
      </c>
      <c r="K1231" t="s">
        <v>161</v>
      </c>
      <c r="L1231" t="s">
        <v>3758</v>
      </c>
      <c r="M1231" t="s">
        <v>3759</v>
      </c>
      <c r="N1231">
        <v>1.0263888880000001</v>
      </c>
      <c r="O1231">
        <v>53</v>
      </c>
      <c r="P1231">
        <v>15355</v>
      </c>
      <c r="Q1231">
        <v>0</v>
      </c>
      <c r="R1231">
        <v>0</v>
      </c>
      <c r="S1231">
        <v>0</v>
      </c>
      <c r="T1231">
        <v>0</v>
      </c>
      <c r="U1231">
        <v>54.398611000000002</v>
      </c>
      <c r="V1231">
        <v>15760.201375000001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1711709</v>
      </c>
      <c r="B1232">
        <v>1</v>
      </c>
      <c r="C1232" t="s">
        <v>76</v>
      </c>
      <c r="D1232" t="s">
        <v>107</v>
      </c>
      <c r="E1232" t="s">
        <v>126</v>
      </c>
      <c r="F1232" t="s">
        <v>3760</v>
      </c>
      <c r="G1232" t="s">
        <v>468</v>
      </c>
      <c r="H1232" t="s">
        <v>47</v>
      </c>
      <c r="I1232" t="s">
        <v>129</v>
      </c>
      <c r="J1232" t="s">
        <v>130</v>
      </c>
      <c r="K1232" t="s">
        <v>131</v>
      </c>
      <c r="L1232" t="s">
        <v>3761</v>
      </c>
      <c r="M1232" t="s">
        <v>3762</v>
      </c>
      <c r="N1232">
        <v>6.9524999999999997</v>
      </c>
      <c r="O1232">
        <v>1</v>
      </c>
      <c r="P1232">
        <v>432</v>
      </c>
      <c r="Q1232">
        <v>0</v>
      </c>
      <c r="R1232">
        <v>0</v>
      </c>
      <c r="S1232">
        <v>0</v>
      </c>
      <c r="T1232">
        <v>0</v>
      </c>
      <c r="U1232">
        <v>6.9524999999999997</v>
      </c>
      <c r="V1232">
        <v>3003.48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1711708</v>
      </c>
      <c r="B1233">
        <v>1</v>
      </c>
      <c r="C1233" t="s">
        <v>76</v>
      </c>
      <c r="D1233" t="s">
        <v>93</v>
      </c>
      <c r="E1233" t="s">
        <v>126</v>
      </c>
      <c r="F1233" t="s">
        <v>3763</v>
      </c>
      <c r="G1233" t="s">
        <v>145</v>
      </c>
      <c r="H1233" t="s">
        <v>47</v>
      </c>
      <c r="I1233" t="s">
        <v>129</v>
      </c>
      <c r="J1233" t="s">
        <v>130</v>
      </c>
      <c r="K1233" t="s">
        <v>131</v>
      </c>
      <c r="L1233" t="s">
        <v>3764</v>
      </c>
      <c r="M1233" t="s">
        <v>3765</v>
      </c>
      <c r="N1233">
        <v>6.5841666659999998</v>
      </c>
      <c r="O1233">
        <v>1</v>
      </c>
      <c r="P1233">
        <v>5</v>
      </c>
      <c r="Q1233">
        <v>0</v>
      </c>
      <c r="R1233">
        <v>0</v>
      </c>
      <c r="S1233">
        <v>0</v>
      </c>
      <c r="T1233">
        <v>0</v>
      </c>
      <c r="U1233">
        <v>6.5841669999999999</v>
      </c>
      <c r="V1233">
        <v>32.920833000000002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1711707</v>
      </c>
      <c r="B1234">
        <v>1</v>
      </c>
      <c r="C1234" t="s">
        <v>77</v>
      </c>
      <c r="D1234" t="s">
        <v>114</v>
      </c>
      <c r="E1234" t="s">
        <v>164</v>
      </c>
      <c r="F1234" t="s">
        <v>3766</v>
      </c>
      <c r="G1234" t="s">
        <v>256</v>
      </c>
      <c r="H1234" t="s">
        <v>46</v>
      </c>
      <c r="I1234" t="s">
        <v>129</v>
      </c>
      <c r="J1234" t="s">
        <v>130</v>
      </c>
      <c r="K1234" t="s">
        <v>131</v>
      </c>
      <c r="L1234" t="s">
        <v>3767</v>
      </c>
      <c r="M1234" t="s">
        <v>3768</v>
      </c>
      <c r="N1234">
        <v>2.0302777769999998</v>
      </c>
      <c r="O1234">
        <v>0</v>
      </c>
      <c r="P1234">
        <v>0</v>
      </c>
      <c r="Q1234">
        <v>0</v>
      </c>
      <c r="R1234">
        <v>0</v>
      </c>
      <c r="S1234">
        <v>1</v>
      </c>
      <c r="T1234">
        <v>68</v>
      </c>
      <c r="U1234">
        <v>0</v>
      </c>
      <c r="V1234">
        <v>0</v>
      </c>
      <c r="W1234">
        <v>0</v>
      </c>
      <c r="X1234">
        <v>0</v>
      </c>
      <c r="Y1234">
        <v>2.030278</v>
      </c>
      <c r="Z1234">
        <v>138.05888899999999</v>
      </c>
    </row>
    <row r="1235" spans="1:26" x14ac:dyDescent="0.25">
      <c r="A1235">
        <v>1711717</v>
      </c>
      <c r="B1235">
        <v>1</v>
      </c>
      <c r="C1235" t="s">
        <v>76</v>
      </c>
      <c r="D1235" t="s">
        <v>92</v>
      </c>
      <c r="E1235" t="s">
        <v>139</v>
      </c>
      <c r="F1235" t="s">
        <v>3769</v>
      </c>
      <c r="G1235" t="s">
        <v>141</v>
      </c>
      <c r="H1235" t="s">
        <v>46</v>
      </c>
      <c r="I1235" t="s">
        <v>129</v>
      </c>
      <c r="J1235" t="s">
        <v>130</v>
      </c>
      <c r="K1235" t="s">
        <v>131</v>
      </c>
      <c r="L1235" t="s">
        <v>3770</v>
      </c>
      <c r="M1235" t="s">
        <v>3771</v>
      </c>
      <c r="N1235">
        <v>3.3455555549999998</v>
      </c>
      <c r="O1235">
        <v>0</v>
      </c>
      <c r="P1235">
        <v>0</v>
      </c>
      <c r="Q1235">
        <v>0</v>
      </c>
      <c r="R1235">
        <v>94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314.48222199999998</v>
      </c>
      <c r="Y1235">
        <v>0</v>
      </c>
      <c r="Z1235">
        <v>0</v>
      </c>
    </row>
    <row r="1236" spans="1:26" x14ac:dyDescent="0.25">
      <c r="A1236">
        <v>1711716</v>
      </c>
      <c r="B1236">
        <v>1</v>
      </c>
      <c r="C1236" t="s">
        <v>77</v>
      </c>
      <c r="D1236" t="s">
        <v>118</v>
      </c>
      <c r="E1236" t="s">
        <v>126</v>
      </c>
      <c r="F1236" t="s">
        <v>3772</v>
      </c>
      <c r="G1236" t="s">
        <v>145</v>
      </c>
      <c r="H1236" t="s">
        <v>47</v>
      </c>
      <c r="I1236" t="s">
        <v>129</v>
      </c>
      <c r="J1236" t="s">
        <v>130</v>
      </c>
      <c r="K1236" t="s">
        <v>131</v>
      </c>
      <c r="L1236" t="s">
        <v>3773</v>
      </c>
      <c r="M1236" t="s">
        <v>3774</v>
      </c>
      <c r="N1236">
        <v>2.5461111110000001</v>
      </c>
      <c r="O1236">
        <v>2</v>
      </c>
      <c r="P1236">
        <v>156</v>
      </c>
      <c r="Q1236">
        <v>0</v>
      </c>
      <c r="R1236">
        <v>0</v>
      </c>
      <c r="S1236">
        <v>0</v>
      </c>
      <c r="T1236">
        <v>0</v>
      </c>
      <c r="U1236">
        <v>5.0922219999999996</v>
      </c>
      <c r="V1236">
        <v>397.193333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1711718</v>
      </c>
      <c r="B1237">
        <v>1</v>
      </c>
      <c r="C1237" t="s">
        <v>77</v>
      </c>
      <c r="D1237" t="s">
        <v>113</v>
      </c>
      <c r="E1237" t="s">
        <v>212</v>
      </c>
      <c r="F1237" t="s">
        <v>3775</v>
      </c>
      <c r="G1237" t="s">
        <v>176</v>
      </c>
      <c r="H1237" t="s">
        <v>47</v>
      </c>
      <c r="I1237" t="s">
        <v>129</v>
      </c>
      <c r="J1237" t="s">
        <v>130</v>
      </c>
      <c r="K1237" t="s">
        <v>131</v>
      </c>
      <c r="L1237" t="s">
        <v>3776</v>
      </c>
      <c r="M1237" t="s">
        <v>3777</v>
      </c>
      <c r="N1237">
        <v>0.27694444400000001</v>
      </c>
      <c r="O1237">
        <v>0</v>
      </c>
      <c r="P1237">
        <v>0</v>
      </c>
      <c r="Q1237">
        <v>0</v>
      </c>
      <c r="R1237">
        <v>0</v>
      </c>
      <c r="S1237">
        <v>3</v>
      </c>
      <c r="T1237">
        <v>218</v>
      </c>
      <c r="U1237">
        <v>0</v>
      </c>
      <c r="V1237">
        <v>0</v>
      </c>
      <c r="W1237">
        <v>0</v>
      </c>
      <c r="X1237">
        <v>0</v>
      </c>
      <c r="Y1237">
        <v>0.83083300000000004</v>
      </c>
      <c r="Z1237">
        <v>60.373888999999998</v>
      </c>
    </row>
    <row r="1238" spans="1:26" x14ac:dyDescent="0.25">
      <c r="A1238">
        <v>1711817</v>
      </c>
      <c r="B1238">
        <v>1</v>
      </c>
      <c r="C1238" t="s">
        <v>77</v>
      </c>
      <c r="D1238" t="s">
        <v>114</v>
      </c>
      <c r="E1238" t="s">
        <v>126</v>
      </c>
      <c r="F1238" t="s">
        <v>3778</v>
      </c>
      <c r="G1238" t="s">
        <v>145</v>
      </c>
      <c r="H1238" t="s">
        <v>47</v>
      </c>
      <c r="I1238" t="s">
        <v>129</v>
      </c>
      <c r="J1238" t="s">
        <v>130</v>
      </c>
      <c r="K1238" t="s">
        <v>131</v>
      </c>
      <c r="L1238" t="s">
        <v>3779</v>
      </c>
      <c r="M1238" t="s">
        <v>3780</v>
      </c>
      <c r="N1238">
        <v>4.1772222220000002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115</v>
      </c>
      <c r="U1238">
        <v>0</v>
      </c>
      <c r="V1238">
        <v>0</v>
      </c>
      <c r="W1238">
        <v>0</v>
      </c>
      <c r="X1238">
        <v>0</v>
      </c>
      <c r="Y1238">
        <v>8.3544440000000009</v>
      </c>
      <c r="Z1238">
        <v>480.38055600000001</v>
      </c>
    </row>
    <row r="1239" spans="1:26" x14ac:dyDescent="0.25">
      <c r="A1239">
        <v>1711719</v>
      </c>
      <c r="B1239">
        <v>1</v>
      </c>
      <c r="C1239" t="s">
        <v>76</v>
      </c>
      <c r="D1239" t="s">
        <v>89</v>
      </c>
      <c r="E1239" t="s">
        <v>158</v>
      </c>
      <c r="F1239" t="s">
        <v>3781</v>
      </c>
      <c r="G1239" t="s">
        <v>176</v>
      </c>
      <c r="H1239" t="s">
        <v>47</v>
      </c>
      <c r="I1239" t="s">
        <v>129</v>
      </c>
      <c r="J1239" t="s">
        <v>130</v>
      </c>
      <c r="K1239" t="s">
        <v>131</v>
      </c>
      <c r="L1239" t="s">
        <v>3782</v>
      </c>
      <c r="M1239" t="s">
        <v>3783</v>
      </c>
      <c r="N1239">
        <v>0.84361111099999997</v>
      </c>
      <c r="O1239">
        <v>1</v>
      </c>
      <c r="P1239">
        <v>14</v>
      </c>
      <c r="Q1239">
        <v>21</v>
      </c>
      <c r="R1239">
        <v>1340</v>
      </c>
      <c r="S1239">
        <v>0</v>
      </c>
      <c r="T1239">
        <v>0</v>
      </c>
      <c r="U1239">
        <v>0.843611</v>
      </c>
      <c r="V1239">
        <v>11.810556</v>
      </c>
      <c r="W1239">
        <v>17.715833</v>
      </c>
      <c r="X1239">
        <v>1130.438889</v>
      </c>
      <c r="Y1239">
        <v>0</v>
      </c>
      <c r="Z1239">
        <v>0</v>
      </c>
    </row>
    <row r="1240" spans="1:26" x14ac:dyDescent="0.25">
      <c r="A1240">
        <v>1711725</v>
      </c>
      <c r="B1240">
        <v>1</v>
      </c>
      <c r="C1240" t="s">
        <v>77</v>
      </c>
      <c r="D1240" t="s">
        <v>114</v>
      </c>
      <c r="E1240" t="s">
        <v>126</v>
      </c>
      <c r="F1240" t="s">
        <v>3784</v>
      </c>
      <c r="G1240" t="s">
        <v>176</v>
      </c>
      <c r="H1240" t="s">
        <v>47</v>
      </c>
      <c r="I1240" t="s">
        <v>129</v>
      </c>
      <c r="J1240" t="s">
        <v>130</v>
      </c>
      <c r="K1240" t="s">
        <v>131</v>
      </c>
      <c r="L1240" t="s">
        <v>3785</v>
      </c>
      <c r="M1240" t="s">
        <v>3786</v>
      </c>
      <c r="N1240">
        <v>0.84388888799999995</v>
      </c>
      <c r="O1240">
        <v>8</v>
      </c>
      <c r="P1240">
        <v>388</v>
      </c>
      <c r="Q1240">
        <v>0</v>
      </c>
      <c r="R1240">
        <v>0</v>
      </c>
      <c r="S1240">
        <v>0</v>
      </c>
      <c r="T1240">
        <v>0</v>
      </c>
      <c r="U1240">
        <v>6.7511109999999999</v>
      </c>
      <c r="V1240">
        <v>327.42888900000003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1711726</v>
      </c>
      <c r="B1241">
        <v>1</v>
      </c>
      <c r="C1241" t="s">
        <v>76</v>
      </c>
      <c r="D1241" t="s">
        <v>93</v>
      </c>
      <c r="E1241" t="s">
        <v>126</v>
      </c>
      <c r="F1241" t="s">
        <v>3787</v>
      </c>
      <c r="G1241" t="s">
        <v>145</v>
      </c>
      <c r="H1241" t="s">
        <v>47</v>
      </c>
      <c r="I1241" t="s">
        <v>129</v>
      </c>
      <c r="J1241" t="s">
        <v>130</v>
      </c>
      <c r="K1241" t="s">
        <v>131</v>
      </c>
      <c r="L1241" t="s">
        <v>3788</v>
      </c>
      <c r="M1241" t="s">
        <v>3789</v>
      </c>
      <c r="N1241">
        <v>2.2044444439999999</v>
      </c>
      <c r="O1241">
        <v>1</v>
      </c>
      <c r="P1241">
        <v>105</v>
      </c>
      <c r="Q1241">
        <v>0</v>
      </c>
      <c r="R1241">
        <v>0</v>
      </c>
      <c r="S1241">
        <v>0</v>
      </c>
      <c r="T1241">
        <v>0</v>
      </c>
      <c r="U1241">
        <v>2.2044440000000001</v>
      </c>
      <c r="V1241">
        <v>231.466667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1711721</v>
      </c>
      <c r="B1242">
        <v>1</v>
      </c>
      <c r="C1242" t="s">
        <v>77</v>
      </c>
      <c r="D1242" t="s">
        <v>119</v>
      </c>
      <c r="E1242" t="s">
        <v>158</v>
      </c>
      <c r="F1242" t="s">
        <v>2579</v>
      </c>
      <c r="G1242" t="s">
        <v>176</v>
      </c>
      <c r="H1242" t="s">
        <v>47</v>
      </c>
      <c r="I1242" t="s">
        <v>129</v>
      </c>
      <c r="J1242" t="s">
        <v>130</v>
      </c>
      <c r="K1242" t="s">
        <v>131</v>
      </c>
      <c r="L1242" t="s">
        <v>3790</v>
      </c>
      <c r="M1242" t="s">
        <v>3791</v>
      </c>
      <c r="N1242">
        <v>0.74916666600000004</v>
      </c>
      <c r="O1242">
        <v>67</v>
      </c>
      <c r="P1242">
        <v>319</v>
      </c>
      <c r="Q1242">
        <v>43</v>
      </c>
      <c r="R1242">
        <v>0</v>
      </c>
      <c r="S1242">
        <v>312</v>
      </c>
      <c r="T1242">
        <v>539</v>
      </c>
      <c r="U1242">
        <v>50.194167</v>
      </c>
      <c r="V1242">
        <v>238.98416599999999</v>
      </c>
      <c r="W1242">
        <v>32.214167000000003</v>
      </c>
      <c r="X1242">
        <v>0</v>
      </c>
      <c r="Y1242">
        <v>233.74</v>
      </c>
      <c r="Z1242">
        <v>403.80083300000001</v>
      </c>
    </row>
    <row r="1243" spans="1:26" x14ac:dyDescent="0.25">
      <c r="A1243">
        <v>1711722</v>
      </c>
      <c r="B1243">
        <v>1</v>
      </c>
      <c r="C1243" t="s">
        <v>76</v>
      </c>
      <c r="D1243" t="s">
        <v>96</v>
      </c>
      <c r="E1243" t="s">
        <v>158</v>
      </c>
      <c r="F1243" t="s">
        <v>3792</v>
      </c>
      <c r="G1243" t="s">
        <v>176</v>
      </c>
      <c r="H1243" t="s">
        <v>47</v>
      </c>
      <c r="I1243" t="s">
        <v>129</v>
      </c>
      <c r="J1243" t="s">
        <v>130</v>
      </c>
      <c r="K1243" t="s">
        <v>131</v>
      </c>
      <c r="L1243" t="s">
        <v>3793</v>
      </c>
      <c r="M1243" t="s">
        <v>3794</v>
      </c>
      <c r="N1243">
        <v>0.24944444399999999</v>
      </c>
      <c r="O1243">
        <v>167</v>
      </c>
      <c r="P1243">
        <v>1564</v>
      </c>
      <c r="Q1243">
        <v>0</v>
      </c>
      <c r="R1243">
        <v>0</v>
      </c>
      <c r="S1243">
        <v>0</v>
      </c>
      <c r="T1243">
        <v>0</v>
      </c>
      <c r="U1243">
        <v>41.657221999999997</v>
      </c>
      <c r="V1243">
        <v>390.13110999999998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1711723</v>
      </c>
      <c r="B1244">
        <v>1</v>
      </c>
      <c r="C1244" t="s">
        <v>76</v>
      </c>
      <c r="D1244" t="s">
        <v>96</v>
      </c>
      <c r="E1244" t="s">
        <v>212</v>
      </c>
      <c r="F1244" t="s">
        <v>3795</v>
      </c>
      <c r="G1244" t="s">
        <v>176</v>
      </c>
      <c r="H1244" t="s">
        <v>47</v>
      </c>
      <c r="I1244" t="s">
        <v>129</v>
      </c>
      <c r="J1244" t="s">
        <v>130</v>
      </c>
      <c r="K1244" t="s">
        <v>131</v>
      </c>
      <c r="L1244" t="s">
        <v>3796</v>
      </c>
      <c r="M1244" t="s">
        <v>3797</v>
      </c>
      <c r="N1244">
        <v>0.34916666600000001</v>
      </c>
      <c r="O1244">
        <v>15</v>
      </c>
      <c r="P1244">
        <v>385</v>
      </c>
      <c r="Q1244">
        <v>0</v>
      </c>
      <c r="R1244">
        <v>0</v>
      </c>
      <c r="S1244">
        <v>0</v>
      </c>
      <c r="T1244">
        <v>0</v>
      </c>
      <c r="U1244">
        <v>5.2374999999999998</v>
      </c>
      <c r="V1244">
        <v>134.42916600000001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1711724</v>
      </c>
      <c r="B1245">
        <v>1</v>
      </c>
      <c r="C1245" t="s">
        <v>77</v>
      </c>
      <c r="D1245" t="s">
        <v>116</v>
      </c>
      <c r="E1245" t="s">
        <v>212</v>
      </c>
      <c r="F1245" t="s">
        <v>3798</v>
      </c>
      <c r="G1245" t="s">
        <v>176</v>
      </c>
      <c r="H1245" t="s">
        <v>47</v>
      </c>
      <c r="I1245" t="s">
        <v>129</v>
      </c>
      <c r="J1245" t="s">
        <v>130</v>
      </c>
      <c r="K1245" t="s">
        <v>131</v>
      </c>
      <c r="L1245" t="s">
        <v>3799</v>
      </c>
      <c r="M1245" t="s">
        <v>3800</v>
      </c>
      <c r="N1245">
        <v>0.87694444400000005</v>
      </c>
      <c r="O1245">
        <v>11</v>
      </c>
      <c r="P1245">
        <v>1033</v>
      </c>
      <c r="Q1245">
        <v>0</v>
      </c>
      <c r="R1245">
        <v>0</v>
      </c>
      <c r="S1245">
        <v>0</v>
      </c>
      <c r="T1245">
        <v>0</v>
      </c>
      <c r="U1245">
        <v>9.6463889999999992</v>
      </c>
      <c r="V1245">
        <v>905.88361099999997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1711729</v>
      </c>
      <c r="B1246">
        <v>1</v>
      </c>
      <c r="C1246" t="s">
        <v>76</v>
      </c>
      <c r="D1246" t="s">
        <v>96</v>
      </c>
      <c r="E1246" t="s">
        <v>158</v>
      </c>
      <c r="F1246" t="s">
        <v>3801</v>
      </c>
      <c r="G1246" t="s">
        <v>176</v>
      </c>
      <c r="H1246" t="s">
        <v>47</v>
      </c>
      <c r="I1246" t="s">
        <v>129</v>
      </c>
      <c r="J1246" t="s">
        <v>130</v>
      </c>
      <c r="K1246" t="s">
        <v>131</v>
      </c>
      <c r="L1246" t="s">
        <v>3802</v>
      </c>
      <c r="M1246" t="s">
        <v>3803</v>
      </c>
      <c r="N1246">
        <v>0.88611111099999995</v>
      </c>
      <c r="O1246">
        <v>14</v>
      </c>
      <c r="P1246">
        <v>102</v>
      </c>
      <c r="Q1246">
        <v>0</v>
      </c>
      <c r="R1246">
        <v>0</v>
      </c>
      <c r="S1246">
        <v>0</v>
      </c>
      <c r="T1246">
        <v>0</v>
      </c>
      <c r="U1246">
        <v>12.405556000000001</v>
      </c>
      <c r="V1246">
        <v>90.383332999999993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1711735</v>
      </c>
      <c r="B1247">
        <v>1</v>
      </c>
      <c r="C1247" t="s">
        <v>76</v>
      </c>
      <c r="D1247" t="s">
        <v>96</v>
      </c>
      <c r="E1247" t="s">
        <v>212</v>
      </c>
      <c r="F1247" t="s">
        <v>3804</v>
      </c>
      <c r="G1247" t="s">
        <v>176</v>
      </c>
      <c r="H1247" t="s">
        <v>47</v>
      </c>
      <c r="I1247" t="s">
        <v>129</v>
      </c>
      <c r="J1247" t="s">
        <v>130</v>
      </c>
      <c r="K1247" t="s">
        <v>131</v>
      </c>
      <c r="L1247" t="s">
        <v>3805</v>
      </c>
      <c r="M1247" t="s">
        <v>3806</v>
      </c>
      <c r="N1247">
        <v>1.914722222</v>
      </c>
      <c r="O1247">
        <v>60</v>
      </c>
      <c r="P1247">
        <v>83</v>
      </c>
      <c r="Q1247">
        <v>0</v>
      </c>
      <c r="R1247">
        <v>0</v>
      </c>
      <c r="S1247">
        <v>0</v>
      </c>
      <c r="T1247">
        <v>0</v>
      </c>
      <c r="U1247">
        <v>114.88333299999999</v>
      </c>
      <c r="V1247">
        <v>158.921944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1711727</v>
      </c>
      <c r="B1248">
        <v>1</v>
      </c>
      <c r="C1248" t="s">
        <v>77</v>
      </c>
      <c r="D1248" t="s">
        <v>113</v>
      </c>
      <c r="E1248" t="s">
        <v>158</v>
      </c>
      <c r="F1248" t="s">
        <v>3807</v>
      </c>
      <c r="G1248" t="s">
        <v>176</v>
      </c>
      <c r="H1248" t="s">
        <v>47</v>
      </c>
      <c r="I1248" t="s">
        <v>129</v>
      </c>
      <c r="J1248" t="s">
        <v>130</v>
      </c>
      <c r="K1248" t="s">
        <v>131</v>
      </c>
      <c r="L1248" t="s">
        <v>3808</v>
      </c>
      <c r="M1248" t="s">
        <v>3809</v>
      </c>
      <c r="N1248">
        <v>7.4722222000000005E-2</v>
      </c>
      <c r="O1248">
        <v>0</v>
      </c>
      <c r="P1248">
        <v>0</v>
      </c>
      <c r="Q1248">
        <v>70</v>
      </c>
      <c r="R1248">
        <v>2120</v>
      </c>
      <c r="S1248">
        <v>41</v>
      </c>
      <c r="T1248">
        <v>709</v>
      </c>
      <c r="U1248">
        <v>0</v>
      </c>
      <c r="V1248">
        <v>0</v>
      </c>
      <c r="W1248">
        <v>5.230556</v>
      </c>
      <c r="X1248">
        <v>158.41111100000001</v>
      </c>
      <c r="Y1248">
        <v>3.0636109999999999</v>
      </c>
      <c r="Z1248">
        <v>52.978054999999998</v>
      </c>
    </row>
    <row r="1249" spans="1:26" x14ac:dyDescent="0.25">
      <c r="A1249">
        <v>1711730</v>
      </c>
      <c r="B1249">
        <v>1</v>
      </c>
      <c r="C1249" t="s">
        <v>76</v>
      </c>
      <c r="D1249" t="s">
        <v>92</v>
      </c>
      <c r="E1249" t="s">
        <v>134</v>
      </c>
      <c r="F1249" t="s">
        <v>3810</v>
      </c>
      <c r="G1249" t="s">
        <v>136</v>
      </c>
      <c r="H1249" t="s">
        <v>46</v>
      </c>
      <c r="I1249" t="s">
        <v>129</v>
      </c>
      <c r="J1249" t="s">
        <v>130</v>
      </c>
      <c r="K1249" t="s">
        <v>131</v>
      </c>
      <c r="L1249" t="s">
        <v>3811</v>
      </c>
      <c r="M1249" t="s">
        <v>3812</v>
      </c>
      <c r="N1249">
        <v>1.7475000000000001</v>
      </c>
      <c r="O1249">
        <v>0</v>
      </c>
      <c r="P1249">
        <v>0</v>
      </c>
      <c r="Q1249">
        <v>0</v>
      </c>
      <c r="R1249">
        <v>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3.4950000000000001</v>
      </c>
      <c r="Y1249">
        <v>0</v>
      </c>
      <c r="Z1249">
        <v>0</v>
      </c>
    </row>
    <row r="1250" spans="1:26" x14ac:dyDescent="0.25">
      <c r="A1250">
        <v>1711738</v>
      </c>
      <c r="B1250">
        <v>1</v>
      </c>
      <c r="C1250" t="s">
        <v>76</v>
      </c>
      <c r="D1250" t="s">
        <v>92</v>
      </c>
      <c r="E1250" t="s">
        <v>134</v>
      </c>
      <c r="F1250" t="s">
        <v>3813</v>
      </c>
      <c r="G1250" t="s">
        <v>209</v>
      </c>
      <c r="H1250" t="s">
        <v>46</v>
      </c>
      <c r="I1250" t="s">
        <v>129</v>
      </c>
      <c r="J1250" t="s">
        <v>130</v>
      </c>
      <c r="K1250" t="s">
        <v>131</v>
      </c>
      <c r="L1250" t="s">
        <v>3814</v>
      </c>
      <c r="M1250" t="s">
        <v>3815</v>
      </c>
      <c r="N1250">
        <v>1.208611111</v>
      </c>
      <c r="O1250">
        <v>0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1.2086110000000001</v>
      </c>
      <c r="Y1250">
        <v>0</v>
      </c>
      <c r="Z1250">
        <v>0</v>
      </c>
    </row>
    <row r="1251" spans="1:26" x14ac:dyDescent="0.25">
      <c r="A1251">
        <v>1711739</v>
      </c>
      <c r="B1251">
        <v>1</v>
      </c>
      <c r="C1251" t="s">
        <v>77</v>
      </c>
      <c r="D1251" t="s">
        <v>116</v>
      </c>
      <c r="E1251" t="s">
        <v>134</v>
      </c>
      <c r="F1251" t="s">
        <v>3816</v>
      </c>
      <c r="G1251" t="s">
        <v>136</v>
      </c>
      <c r="H1251" t="s">
        <v>46</v>
      </c>
      <c r="I1251" t="s">
        <v>129</v>
      </c>
      <c r="J1251" t="s">
        <v>130</v>
      </c>
      <c r="K1251" t="s">
        <v>131</v>
      </c>
      <c r="L1251" t="s">
        <v>3817</v>
      </c>
      <c r="M1251" t="s">
        <v>3818</v>
      </c>
      <c r="N1251">
        <v>1.051666666</v>
      </c>
      <c r="O1251">
        <v>0</v>
      </c>
      <c r="P1251">
        <v>3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3.1549999999999998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1711742</v>
      </c>
      <c r="B1252">
        <v>1</v>
      </c>
      <c r="C1252" t="s">
        <v>76</v>
      </c>
      <c r="D1252" t="s">
        <v>81</v>
      </c>
      <c r="E1252" t="s">
        <v>148</v>
      </c>
      <c r="F1252" t="s">
        <v>3819</v>
      </c>
      <c r="G1252" t="s">
        <v>176</v>
      </c>
      <c r="H1252" t="s">
        <v>47</v>
      </c>
      <c r="I1252" t="s">
        <v>129</v>
      </c>
      <c r="J1252" t="s">
        <v>130</v>
      </c>
      <c r="K1252" t="s">
        <v>131</v>
      </c>
      <c r="L1252" t="s">
        <v>3820</v>
      </c>
      <c r="M1252" t="s">
        <v>3821</v>
      </c>
      <c r="N1252">
        <v>1.705833333</v>
      </c>
      <c r="O1252">
        <v>16</v>
      </c>
      <c r="P1252">
        <v>1948</v>
      </c>
      <c r="Q1252">
        <v>0</v>
      </c>
      <c r="R1252">
        <v>0</v>
      </c>
      <c r="S1252">
        <v>0</v>
      </c>
      <c r="T1252">
        <v>0</v>
      </c>
      <c r="U1252">
        <v>27.293333000000001</v>
      </c>
      <c r="V1252">
        <v>3322.9633330000001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1711744</v>
      </c>
      <c r="B1253">
        <v>1</v>
      </c>
      <c r="C1253" t="s">
        <v>76</v>
      </c>
      <c r="D1253" t="s">
        <v>80</v>
      </c>
      <c r="E1253" t="s">
        <v>134</v>
      </c>
      <c r="F1253" t="s">
        <v>3822</v>
      </c>
      <c r="G1253" t="s">
        <v>209</v>
      </c>
      <c r="H1253" t="s">
        <v>46</v>
      </c>
      <c r="I1253" t="s">
        <v>129</v>
      </c>
      <c r="J1253" t="s">
        <v>130</v>
      </c>
      <c r="K1253" t="s">
        <v>131</v>
      </c>
      <c r="L1253" t="s">
        <v>3823</v>
      </c>
      <c r="M1253" t="s">
        <v>3824</v>
      </c>
      <c r="N1253">
        <v>3.6675</v>
      </c>
      <c r="O1253">
        <v>0</v>
      </c>
      <c r="P1253">
        <v>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7.335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1711746</v>
      </c>
      <c r="B1254">
        <v>1</v>
      </c>
      <c r="C1254" t="s">
        <v>76</v>
      </c>
      <c r="D1254" t="s">
        <v>97</v>
      </c>
      <c r="E1254" t="s">
        <v>134</v>
      </c>
      <c r="F1254" t="s">
        <v>3825</v>
      </c>
      <c r="G1254" t="s">
        <v>289</v>
      </c>
      <c r="H1254" t="s">
        <v>46</v>
      </c>
      <c r="I1254" t="s">
        <v>129</v>
      </c>
      <c r="J1254" t="s">
        <v>130</v>
      </c>
      <c r="K1254" t="s">
        <v>131</v>
      </c>
      <c r="L1254" t="s">
        <v>3826</v>
      </c>
      <c r="M1254" t="s">
        <v>3827</v>
      </c>
      <c r="N1254">
        <v>2.7469444439999999</v>
      </c>
      <c r="O1254">
        <v>0</v>
      </c>
      <c r="P1254">
        <v>7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19.228611000000001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1711748</v>
      </c>
      <c r="B1255">
        <v>1</v>
      </c>
      <c r="C1255" t="s">
        <v>77</v>
      </c>
      <c r="D1255" t="s">
        <v>111</v>
      </c>
      <c r="E1255" t="s">
        <v>126</v>
      </c>
      <c r="F1255" t="s">
        <v>3828</v>
      </c>
      <c r="G1255" t="s">
        <v>293</v>
      </c>
      <c r="H1255" t="s">
        <v>160</v>
      </c>
      <c r="I1255" t="s">
        <v>129</v>
      </c>
      <c r="J1255" t="s">
        <v>130</v>
      </c>
      <c r="K1255" t="s">
        <v>161</v>
      </c>
      <c r="L1255" t="s">
        <v>3829</v>
      </c>
      <c r="M1255" t="s">
        <v>3830</v>
      </c>
      <c r="N1255">
        <v>8.014915555</v>
      </c>
      <c r="O1255">
        <v>0</v>
      </c>
      <c r="P1255">
        <v>0</v>
      </c>
      <c r="Q1255">
        <v>0</v>
      </c>
      <c r="R1255">
        <v>0</v>
      </c>
      <c r="S1255">
        <v>1</v>
      </c>
      <c r="T1255">
        <v>88</v>
      </c>
      <c r="U1255">
        <v>0</v>
      </c>
      <c r="V1255">
        <v>0</v>
      </c>
      <c r="W1255">
        <v>0</v>
      </c>
      <c r="X1255">
        <v>0</v>
      </c>
      <c r="Y1255">
        <v>8.0149159999999995</v>
      </c>
      <c r="Z1255">
        <v>705.31256900000005</v>
      </c>
    </row>
    <row r="1256" spans="1:26" x14ac:dyDescent="0.25">
      <c r="A1256">
        <v>1711758</v>
      </c>
      <c r="B1256">
        <v>1</v>
      </c>
      <c r="C1256" t="s">
        <v>76</v>
      </c>
      <c r="D1256" t="s">
        <v>88</v>
      </c>
      <c r="E1256" t="s">
        <v>126</v>
      </c>
      <c r="F1256" t="s">
        <v>3831</v>
      </c>
      <c r="G1256" t="s">
        <v>285</v>
      </c>
      <c r="H1256" t="s">
        <v>47</v>
      </c>
      <c r="I1256" t="s">
        <v>129</v>
      </c>
      <c r="J1256" t="s">
        <v>130</v>
      </c>
      <c r="K1256" t="s">
        <v>161</v>
      </c>
      <c r="L1256" t="s">
        <v>3832</v>
      </c>
      <c r="M1256" t="s">
        <v>3833</v>
      </c>
      <c r="N1256">
        <v>8.6311111109999992</v>
      </c>
      <c r="O1256">
        <v>13</v>
      </c>
      <c r="P1256">
        <v>422</v>
      </c>
      <c r="Q1256">
        <v>0</v>
      </c>
      <c r="R1256">
        <v>0</v>
      </c>
      <c r="S1256">
        <v>0</v>
      </c>
      <c r="T1256">
        <v>0</v>
      </c>
      <c r="U1256">
        <v>112.204444</v>
      </c>
      <c r="V1256">
        <v>3642.3288889999999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1711747</v>
      </c>
      <c r="B1257">
        <v>1</v>
      </c>
      <c r="C1257" t="s">
        <v>77</v>
      </c>
      <c r="D1257" t="s">
        <v>114</v>
      </c>
      <c r="E1257" t="s">
        <v>164</v>
      </c>
      <c r="F1257" t="s">
        <v>1026</v>
      </c>
      <c r="G1257" t="s">
        <v>285</v>
      </c>
      <c r="H1257" t="s">
        <v>46</v>
      </c>
      <c r="I1257" t="s">
        <v>129</v>
      </c>
      <c r="J1257" t="s">
        <v>130</v>
      </c>
      <c r="K1257" t="s">
        <v>161</v>
      </c>
      <c r="L1257" t="s">
        <v>3834</v>
      </c>
      <c r="M1257" t="s">
        <v>3835</v>
      </c>
      <c r="N1257">
        <v>8.0091666660000005</v>
      </c>
      <c r="O1257">
        <v>0</v>
      </c>
      <c r="P1257">
        <v>0</v>
      </c>
      <c r="Q1257">
        <v>0</v>
      </c>
      <c r="R1257">
        <v>0</v>
      </c>
      <c r="S1257">
        <v>1</v>
      </c>
      <c r="T1257">
        <v>206</v>
      </c>
      <c r="U1257">
        <v>0</v>
      </c>
      <c r="V1257">
        <v>0</v>
      </c>
      <c r="W1257">
        <v>0</v>
      </c>
      <c r="X1257">
        <v>0</v>
      </c>
      <c r="Y1257">
        <v>8.0091669999999997</v>
      </c>
      <c r="Z1257">
        <v>1649.8883330000001</v>
      </c>
    </row>
    <row r="1258" spans="1:26" x14ac:dyDescent="0.25">
      <c r="A1258">
        <v>1711750</v>
      </c>
      <c r="B1258">
        <v>1</v>
      </c>
      <c r="C1258" t="s">
        <v>76</v>
      </c>
      <c r="D1258" t="s">
        <v>92</v>
      </c>
      <c r="E1258" t="s">
        <v>139</v>
      </c>
      <c r="F1258" t="s">
        <v>1900</v>
      </c>
      <c r="G1258" t="s">
        <v>285</v>
      </c>
      <c r="H1258" t="s">
        <v>46</v>
      </c>
      <c r="I1258" t="s">
        <v>129</v>
      </c>
      <c r="J1258" t="s">
        <v>130</v>
      </c>
      <c r="K1258" t="s">
        <v>161</v>
      </c>
      <c r="L1258" t="s">
        <v>3836</v>
      </c>
      <c r="M1258" t="s">
        <v>3837</v>
      </c>
      <c r="N1258">
        <v>6.2455555550000001</v>
      </c>
      <c r="O1258">
        <v>0</v>
      </c>
      <c r="P1258">
        <v>0</v>
      </c>
      <c r="Q1258">
        <v>0</v>
      </c>
      <c r="R1258">
        <v>35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218.59444400000001</v>
      </c>
      <c r="Y1258">
        <v>0</v>
      </c>
      <c r="Z1258">
        <v>0</v>
      </c>
    </row>
    <row r="1259" spans="1:26" x14ac:dyDescent="0.25">
      <c r="A1259">
        <v>1711772</v>
      </c>
      <c r="B1259">
        <v>1</v>
      </c>
      <c r="C1259" t="s">
        <v>76</v>
      </c>
      <c r="D1259" t="s">
        <v>98</v>
      </c>
      <c r="E1259" t="s">
        <v>158</v>
      </c>
      <c r="F1259" t="s">
        <v>2903</v>
      </c>
      <c r="G1259" t="s">
        <v>293</v>
      </c>
      <c r="H1259" t="s">
        <v>160</v>
      </c>
      <c r="I1259" t="s">
        <v>129</v>
      </c>
      <c r="J1259" t="s">
        <v>130</v>
      </c>
      <c r="K1259" t="s">
        <v>161</v>
      </c>
      <c r="L1259" t="s">
        <v>3838</v>
      </c>
      <c r="M1259" t="s">
        <v>3839</v>
      </c>
      <c r="N1259">
        <v>8.35</v>
      </c>
      <c r="O1259">
        <v>0</v>
      </c>
      <c r="P1259">
        <v>0</v>
      </c>
      <c r="Q1259">
        <v>19</v>
      </c>
      <c r="R1259">
        <v>404</v>
      </c>
      <c r="S1259">
        <v>27</v>
      </c>
      <c r="T1259">
        <v>730</v>
      </c>
      <c r="U1259">
        <v>0</v>
      </c>
      <c r="V1259">
        <v>0</v>
      </c>
      <c r="W1259">
        <v>158.65</v>
      </c>
      <c r="X1259">
        <v>3373.4</v>
      </c>
      <c r="Y1259">
        <v>225.45</v>
      </c>
      <c r="Z1259">
        <v>6095.5</v>
      </c>
    </row>
    <row r="1260" spans="1:26" x14ac:dyDescent="0.25">
      <c r="A1260">
        <v>1711754</v>
      </c>
      <c r="B1260">
        <v>1</v>
      </c>
      <c r="C1260" t="s">
        <v>76</v>
      </c>
      <c r="D1260" t="s">
        <v>78</v>
      </c>
      <c r="E1260" t="s">
        <v>126</v>
      </c>
      <c r="F1260" t="s">
        <v>3840</v>
      </c>
      <c r="G1260" t="s">
        <v>285</v>
      </c>
      <c r="H1260" t="s">
        <v>47</v>
      </c>
      <c r="I1260" t="s">
        <v>129</v>
      </c>
      <c r="J1260" t="s">
        <v>130</v>
      </c>
      <c r="K1260" t="s">
        <v>161</v>
      </c>
      <c r="L1260" t="s">
        <v>3841</v>
      </c>
      <c r="M1260" t="s">
        <v>3842</v>
      </c>
      <c r="N1260">
        <v>4.4950000000000001</v>
      </c>
      <c r="O1260">
        <v>1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4.4950000000000001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1711756</v>
      </c>
      <c r="B1261">
        <v>1</v>
      </c>
      <c r="C1261" t="s">
        <v>77</v>
      </c>
      <c r="D1261" t="s">
        <v>124</v>
      </c>
      <c r="E1261" t="s">
        <v>139</v>
      </c>
      <c r="F1261" t="s">
        <v>3843</v>
      </c>
      <c r="G1261" t="s">
        <v>285</v>
      </c>
      <c r="H1261" t="s">
        <v>46</v>
      </c>
      <c r="I1261" t="s">
        <v>129</v>
      </c>
      <c r="J1261" t="s">
        <v>130</v>
      </c>
      <c r="K1261" t="s">
        <v>161</v>
      </c>
      <c r="L1261" t="s">
        <v>3844</v>
      </c>
      <c r="M1261" t="s">
        <v>3845</v>
      </c>
      <c r="N1261">
        <v>6.1274166660000002</v>
      </c>
      <c r="O1261">
        <v>0</v>
      </c>
      <c r="P1261">
        <v>191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1170.336583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1711757</v>
      </c>
      <c r="B1262">
        <v>1</v>
      </c>
      <c r="C1262" t="s">
        <v>76</v>
      </c>
      <c r="D1262" t="s">
        <v>102</v>
      </c>
      <c r="E1262" t="s">
        <v>212</v>
      </c>
      <c r="F1262" t="s">
        <v>3846</v>
      </c>
      <c r="G1262" t="s">
        <v>285</v>
      </c>
      <c r="H1262" t="s">
        <v>47</v>
      </c>
      <c r="I1262" t="s">
        <v>129</v>
      </c>
      <c r="J1262" t="s">
        <v>130</v>
      </c>
      <c r="K1262" t="s">
        <v>161</v>
      </c>
      <c r="L1262" t="s">
        <v>3847</v>
      </c>
      <c r="M1262" t="s">
        <v>3848</v>
      </c>
      <c r="N1262">
        <v>7.5846683329999998</v>
      </c>
      <c r="O1262">
        <v>0</v>
      </c>
      <c r="P1262">
        <v>0</v>
      </c>
      <c r="Q1262">
        <v>0</v>
      </c>
      <c r="R1262">
        <v>0</v>
      </c>
      <c r="S1262">
        <v>11</v>
      </c>
      <c r="T1262">
        <v>316</v>
      </c>
      <c r="U1262">
        <v>0</v>
      </c>
      <c r="V1262">
        <v>0</v>
      </c>
      <c r="W1262">
        <v>0</v>
      </c>
      <c r="X1262">
        <v>0</v>
      </c>
      <c r="Y1262">
        <v>83.431352000000004</v>
      </c>
      <c r="Z1262">
        <v>2396.755193</v>
      </c>
    </row>
    <row r="1263" spans="1:26" x14ac:dyDescent="0.25">
      <c r="A1263">
        <v>1711759</v>
      </c>
      <c r="B1263">
        <v>1</v>
      </c>
      <c r="C1263" t="s">
        <v>77</v>
      </c>
      <c r="D1263" t="s">
        <v>116</v>
      </c>
      <c r="E1263" t="s">
        <v>158</v>
      </c>
      <c r="F1263" t="s">
        <v>3849</v>
      </c>
      <c r="G1263" t="s">
        <v>281</v>
      </c>
      <c r="H1263" t="s">
        <v>47</v>
      </c>
      <c r="I1263" t="s">
        <v>129</v>
      </c>
      <c r="J1263" t="s">
        <v>130</v>
      </c>
      <c r="K1263" t="s">
        <v>161</v>
      </c>
      <c r="L1263" t="s">
        <v>3850</v>
      </c>
      <c r="M1263" t="s">
        <v>3851</v>
      </c>
      <c r="N1263">
        <v>1.629654444</v>
      </c>
      <c r="O1263">
        <v>125</v>
      </c>
      <c r="P1263">
        <v>437</v>
      </c>
      <c r="Q1263">
        <v>0</v>
      </c>
      <c r="R1263">
        <v>0</v>
      </c>
      <c r="S1263">
        <v>0</v>
      </c>
      <c r="T1263">
        <v>18</v>
      </c>
      <c r="U1263">
        <v>203.706806</v>
      </c>
      <c r="V1263">
        <v>712.15899200000001</v>
      </c>
      <c r="W1263">
        <v>0</v>
      </c>
      <c r="X1263">
        <v>0</v>
      </c>
      <c r="Y1263">
        <v>0</v>
      </c>
      <c r="Z1263">
        <v>29.333780000000001</v>
      </c>
    </row>
    <row r="1264" spans="1:26" x14ac:dyDescent="0.25">
      <c r="A1264">
        <v>1711780</v>
      </c>
      <c r="B1264">
        <v>1</v>
      </c>
      <c r="C1264" t="s">
        <v>76</v>
      </c>
      <c r="D1264" t="s">
        <v>79</v>
      </c>
      <c r="E1264" t="s">
        <v>134</v>
      </c>
      <c r="F1264" t="s">
        <v>3852</v>
      </c>
      <c r="G1264" t="s">
        <v>136</v>
      </c>
      <c r="H1264" t="s">
        <v>46</v>
      </c>
      <c r="I1264" t="s">
        <v>129</v>
      </c>
      <c r="J1264" t="s">
        <v>130</v>
      </c>
      <c r="K1264" t="s">
        <v>131</v>
      </c>
      <c r="L1264" t="s">
        <v>3853</v>
      </c>
      <c r="M1264" t="s">
        <v>3854</v>
      </c>
      <c r="N1264">
        <v>2.5661111110000001</v>
      </c>
      <c r="O1264">
        <v>0</v>
      </c>
      <c r="P1264">
        <v>4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10.264443999999999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1711760</v>
      </c>
      <c r="B1265">
        <v>1</v>
      </c>
      <c r="C1265" t="s">
        <v>77</v>
      </c>
      <c r="D1265" t="s">
        <v>114</v>
      </c>
      <c r="E1265" t="s">
        <v>139</v>
      </c>
      <c r="F1265" t="s">
        <v>3855</v>
      </c>
      <c r="G1265" t="s">
        <v>285</v>
      </c>
      <c r="H1265" t="s">
        <v>46</v>
      </c>
      <c r="I1265" t="s">
        <v>129</v>
      </c>
      <c r="J1265" t="s">
        <v>130</v>
      </c>
      <c r="K1265" t="s">
        <v>161</v>
      </c>
      <c r="L1265" t="s">
        <v>3856</v>
      </c>
      <c r="M1265" t="s">
        <v>3857</v>
      </c>
      <c r="N1265">
        <v>8.4130444440000005</v>
      </c>
      <c r="O1265">
        <v>0</v>
      </c>
      <c r="P1265">
        <v>14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117.782622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1711761</v>
      </c>
      <c r="B1266">
        <v>1</v>
      </c>
      <c r="C1266" t="s">
        <v>76</v>
      </c>
      <c r="D1266" t="s">
        <v>80</v>
      </c>
      <c r="E1266" t="s">
        <v>134</v>
      </c>
      <c r="F1266" t="s">
        <v>3858</v>
      </c>
      <c r="G1266" t="s">
        <v>462</v>
      </c>
      <c r="H1266" t="s">
        <v>46</v>
      </c>
      <c r="I1266" t="s">
        <v>129</v>
      </c>
      <c r="J1266" t="s">
        <v>17</v>
      </c>
      <c r="K1266" t="s">
        <v>131</v>
      </c>
      <c r="L1266" t="s">
        <v>3859</v>
      </c>
      <c r="M1266" t="s">
        <v>3860</v>
      </c>
      <c r="N1266">
        <v>0.28666666600000001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0.28666700000000001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1711762</v>
      </c>
      <c r="B1267">
        <v>1</v>
      </c>
      <c r="C1267" t="s">
        <v>77</v>
      </c>
      <c r="D1267" t="s">
        <v>113</v>
      </c>
      <c r="E1267" t="s">
        <v>139</v>
      </c>
      <c r="F1267" t="s">
        <v>3861</v>
      </c>
      <c r="G1267" t="s">
        <v>633</v>
      </c>
      <c r="H1267" t="s">
        <v>46</v>
      </c>
      <c r="I1267" t="s">
        <v>129</v>
      </c>
      <c r="J1267" t="s">
        <v>130</v>
      </c>
      <c r="K1267" t="s">
        <v>131</v>
      </c>
      <c r="L1267" t="s">
        <v>3859</v>
      </c>
      <c r="M1267" t="s">
        <v>3862</v>
      </c>
      <c r="N1267">
        <v>3.8108333330000002</v>
      </c>
      <c r="O1267">
        <v>0</v>
      </c>
      <c r="P1267">
        <v>0</v>
      </c>
      <c r="Q1267">
        <v>0</v>
      </c>
      <c r="R1267">
        <v>17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64.784166999999997</v>
      </c>
      <c r="Y1267">
        <v>0</v>
      </c>
      <c r="Z1267">
        <v>0</v>
      </c>
    </row>
    <row r="1268" spans="1:26" x14ac:dyDescent="0.25">
      <c r="A1268">
        <v>1711763</v>
      </c>
      <c r="B1268">
        <v>1</v>
      </c>
      <c r="C1268" t="s">
        <v>77</v>
      </c>
      <c r="D1268" t="s">
        <v>109</v>
      </c>
      <c r="E1268" t="s">
        <v>212</v>
      </c>
      <c r="F1268" t="s">
        <v>3863</v>
      </c>
      <c r="G1268" t="s">
        <v>281</v>
      </c>
      <c r="H1268" t="s">
        <v>47</v>
      </c>
      <c r="I1268" t="s">
        <v>129</v>
      </c>
      <c r="J1268" t="s">
        <v>130</v>
      </c>
      <c r="K1268" t="s">
        <v>161</v>
      </c>
      <c r="L1268" t="s">
        <v>3864</v>
      </c>
      <c r="M1268" t="s">
        <v>3865</v>
      </c>
      <c r="N1268">
        <v>1.6825000000000001</v>
      </c>
      <c r="O1268">
        <v>66</v>
      </c>
      <c r="P1268">
        <v>828</v>
      </c>
      <c r="Q1268">
        <v>0</v>
      </c>
      <c r="R1268">
        <v>0</v>
      </c>
      <c r="S1268">
        <v>0</v>
      </c>
      <c r="T1268">
        <v>0</v>
      </c>
      <c r="U1268">
        <v>111.045</v>
      </c>
      <c r="V1268">
        <v>1393.11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1711794</v>
      </c>
      <c r="B1269">
        <v>1</v>
      </c>
      <c r="C1269" t="s">
        <v>76</v>
      </c>
      <c r="D1269" t="s">
        <v>93</v>
      </c>
      <c r="E1269" t="s">
        <v>126</v>
      </c>
      <c r="F1269" t="s">
        <v>3866</v>
      </c>
      <c r="G1269" t="s">
        <v>145</v>
      </c>
      <c r="H1269" t="s">
        <v>47</v>
      </c>
      <c r="I1269" t="s">
        <v>129</v>
      </c>
      <c r="J1269" t="s">
        <v>130</v>
      </c>
      <c r="K1269" t="s">
        <v>131</v>
      </c>
      <c r="L1269" t="s">
        <v>3867</v>
      </c>
      <c r="M1269" t="s">
        <v>3868</v>
      </c>
      <c r="N1269">
        <v>1.7002777769999999</v>
      </c>
      <c r="O1269">
        <v>1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1.700278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1711776</v>
      </c>
      <c r="B1270">
        <v>1</v>
      </c>
      <c r="C1270" t="s">
        <v>77</v>
      </c>
      <c r="D1270" t="s">
        <v>118</v>
      </c>
      <c r="E1270" t="s">
        <v>134</v>
      </c>
      <c r="F1270" t="s">
        <v>3869</v>
      </c>
      <c r="G1270" t="s">
        <v>136</v>
      </c>
      <c r="H1270" t="s">
        <v>46</v>
      </c>
      <c r="I1270" t="s">
        <v>129</v>
      </c>
      <c r="J1270" t="s">
        <v>130</v>
      </c>
      <c r="K1270" t="s">
        <v>131</v>
      </c>
      <c r="L1270" t="s">
        <v>3870</v>
      </c>
      <c r="M1270" t="s">
        <v>3871</v>
      </c>
      <c r="N1270">
        <v>1.854166666</v>
      </c>
      <c r="O1270">
        <v>1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1.8541669999999999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1711775</v>
      </c>
      <c r="B1271">
        <v>1</v>
      </c>
      <c r="C1271" t="s">
        <v>76</v>
      </c>
      <c r="D1271" t="s">
        <v>96</v>
      </c>
      <c r="E1271" t="s">
        <v>126</v>
      </c>
      <c r="F1271" t="s">
        <v>3872</v>
      </c>
      <c r="G1271" t="s">
        <v>285</v>
      </c>
      <c r="H1271" t="s">
        <v>47</v>
      </c>
      <c r="I1271" t="s">
        <v>129</v>
      </c>
      <c r="J1271" t="s">
        <v>130</v>
      </c>
      <c r="K1271" t="s">
        <v>161</v>
      </c>
      <c r="L1271" t="s">
        <v>3873</v>
      </c>
      <c r="M1271" t="s">
        <v>3874</v>
      </c>
      <c r="N1271">
        <v>8.1791666660000004</v>
      </c>
      <c r="O1271">
        <v>1</v>
      </c>
      <c r="P1271">
        <v>23</v>
      </c>
      <c r="Q1271">
        <v>0</v>
      </c>
      <c r="R1271">
        <v>0</v>
      </c>
      <c r="S1271">
        <v>0</v>
      </c>
      <c r="T1271">
        <v>0</v>
      </c>
      <c r="U1271">
        <v>8.1791669999999996</v>
      </c>
      <c r="V1271">
        <v>188.120833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1711765</v>
      </c>
      <c r="B1272">
        <v>1</v>
      </c>
      <c r="C1272" t="s">
        <v>76</v>
      </c>
      <c r="D1272" t="s">
        <v>82</v>
      </c>
      <c r="E1272" t="s">
        <v>164</v>
      </c>
      <c r="F1272" t="s">
        <v>3875</v>
      </c>
      <c r="G1272" t="s">
        <v>281</v>
      </c>
      <c r="H1272" t="s">
        <v>46</v>
      </c>
      <c r="I1272" t="s">
        <v>129</v>
      </c>
      <c r="J1272" t="s">
        <v>130</v>
      </c>
      <c r="K1272" t="s">
        <v>161</v>
      </c>
      <c r="L1272" t="s">
        <v>3876</v>
      </c>
      <c r="M1272" t="s">
        <v>3877</v>
      </c>
      <c r="N1272">
        <v>1.368789722</v>
      </c>
      <c r="O1272">
        <v>1</v>
      </c>
      <c r="P1272">
        <v>436</v>
      </c>
      <c r="Q1272">
        <v>0</v>
      </c>
      <c r="R1272">
        <v>0</v>
      </c>
      <c r="S1272">
        <v>0</v>
      </c>
      <c r="T1272">
        <v>0</v>
      </c>
      <c r="U1272">
        <v>1.36879</v>
      </c>
      <c r="V1272">
        <v>596.79231900000002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1711770</v>
      </c>
      <c r="B1273">
        <v>1</v>
      </c>
      <c r="C1273" t="s">
        <v>76</v>
      </c>
      <c r="D1273" t="s">
        <v>79</v>
      </c>
      <c r="E1273" t="s">
        <v>164</v>
      </c>
      <c r="F1273" t="s">
        <v>3878</v>
      </c>
      <c r="G1273" t="s">
        <v>707</v>
      </c>
      <c r="H1273" t="s">
        <v>46</v>
      </c>
      <c r="I1273" t="s">
        <v>129</v>
      </c>
      <c r="J1273" t="s">
        <v>130</v>
      </c>
      <c r="K1273" t="s">
        <v>131</v>
      </c>
      <c r="L1273" t="s">
        <v>3879</v>
      </c>
      <c r="M1273" t="s">
        <v>3880</v>
      </c>
      <c r="N1273">
        <v>0.388055555</v>
      </c>
      <c r="O1273">
        <v>1</v>
      </c>
      <c r="P1273">
        <v>263</v>
      </c>
      <c r="Q1273">
        <v>0</v>
      </c>
      <c r="R1273">
        <v>0</v>
      </c>
      <c r="S1273">
        <v>0</v>
      </c>
      <c r="T1273">
        <v>0</v>
      </c>
      <c r="U1273">
        <v>0.38805600000000001</v>
      </c>
      <c r="V1273">
        <v>102.058611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1711797</v>
      </c>
      <c r="B1274">
        <v>1</v>
      </c>
      <c r="C1274" t="s">
        <v>76</v>
      </c>
      <c r="D1274" t="s">
        <v>101</v>
      </c>
      <c r="E1274" t="s">
        <v>134</v>
      </c>
      <c r="F1274" t="s">
        <v>3881</v>
      </c>
      <c r="G1274" t="s">
        <v>209</v>
      </c>
      <c r="H1274" t="s">
        <v>46</v>
      </c>
      <c r="I1274" t="s">
        <v>129</v>
      </c>
      <c r="J1274" t="s">
        <v>130</v>
      </c>
      <c r="K1274" t="s">
        <v>131</v>
      </c>
      <c r="L1274" t="s">
        <v>3882</v>
      </c>
      <c r="M1274" t="s">
        <v>3883</v>
      </c>
      <c r="N1274">
        <v>3.150555555</v>
      </c>
      <c r="O1274">
        <v>0</v>
      </c>
      <c r="P1274">
        <v>4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12.602221999999999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1711769</v>
      </c>
      <c r="B1275">
        <v>1</v>
      </c>
      <c r="C1275" t="s">
        <v>76</v>
      </c>
      <c r="D1275" t="s">
        <v>96</v>
      </c>
      <c r="E1275" t="s">
        <v>126</v>
      </c>
      <c r="F1275" t="s">
        <v>3884</v>
      </c>
      <c r="G1275" t="s">
        <v>281</v>
      </c>
      <c r="H1275" t="s">
        <v>47</v>
      </c>
      <c r="I1275" t="s">
        <v>129</v>
      </c>
      <c r="J1275" t="s">
        <v>130</v>
      </c>
      <c r="K1275" t="s">
        <v>161</v>
      </c>
      <c r="L1275" t="s">
        <v>3885</v>
      </c>
      <c r="M1275" t="s">
        <v>3886</v>
      </c>
      <c r="N1275">
        <v>2.0742425</v>
      </c>
      <c r="O1275">
        <v>1</v>
      </c>
      <c r="P1275">
        <v>263</v>
      </c>
      <c r="Q1275">
        <v>0</v>
      </c>
      <c r="R1275">
        <v>0</v>
      </c>
      <c r="S1275">
        <v>0</v>
      </c>
      <c r="T1275">
        <v>0</v>
      </c>
      <c r="U1275">
        <v>2.0742430000000001</v>
      </c>
      <c r="V1275">
        <v>545.52577799999995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1711788</v>
      </c>
      <c r="B1276">
        <v>1</v>
      </c>
      <c r="C1276" t="s">
        <v>76</v>
      </c>
      <c r="D1276" t="s">
        <v>100</v>
      </c>
      <c r="E1276" t="s">
        <v>134</v>
      </c>
      <c r="F1276" t="s">
        <v>3887</v>
      </c>
      <c r="G1276" t="s">
        <v>209</v>
      </c>
      <c r="H1276" t="s">
        <v>46</v>
      </c>
      <c r="I1276" t="s">
        <v>129</v>
      </c>
      <c r="J1276" t="s">
        <v>130</v>
      </c>
      <c r="K1276" t="s">
        <v>131</v>
      </c>
      <c r="L1276" t="s">
        <v>3888</v>
      </c>
      <c r="M1276" t="s">
        <v>3889</v>
      </c>
      <c r="N1276">
        <v>11.099166666</v>
      </c>
      <c r="O1276">
        <v>0</v>
      </c>
      <c r="P1276">
        <v>1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11.099167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1711771</v>
      </c>
      <c r="B1277">
        <v>1</v>
      </c>
      <c r="C1277" t="s">
        <v>76</v>
      </c>
      <c r="D1277" t="s">
        <v>93</v>
      </c>
      <c r="E1277" t="s">
        <v>139</v>
      </c>
      <c r="F1277" t="s">
        <v>3890</v>
      </c>
      <c r="G1277" t="s">
        <v>285</v>
      </c>
      <c r="H1277" t="s">
        <v>46</v>
      </c>
      <c r="I1277" t="s">
        <v>129</v>
      </c>
      <c r="J1277" t="s">
        <v>130</v>
      </c>
      <c r="K1277" t="s">
        <v>161</v>
      </c>
      <c r="L1277" t="s">
        <v>3891</v>
      </c>
      <c r="M1277" t="s">
        <v>3892</v>
      </c>
      <c r="N1277">
        <v>9.1293924999999998</v>
      </c>
      <c r="O1277">
        <v>0</v>
      </c>
      <c r="P1277">
        <v>175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1597.6436880000001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1711773</v>
      </c>
      <c r="B1278">
        <v>1</v>
      </c>
      <c r="C1278" t="s">
        <v>76</v>
      </c>
      <c r="D1278" t="s">
        <v>82</v>
      </c>
      <c r="E1278" t="s">
        <v>164</v>
      </c>
      <c r="F1278" t="s">
        <v>3893</v>
      </c>
      <c r="G1278" t="s">
        <v>281</v>
      </c>
      <c r="H1278" t="s">
        <v>46</v>
      </c>
      <c r="I1278" t="s">
        <v>129</v>
      </c>
      <c r="J1278" t="s">
        <v>130</v>
      </c>
      <c r="K1278" t="s">
        <v>161</v>
      </c>
      <c r="L1278" t="s">
        <v>3894</v>
      </c>
      <c r="M1278" t="s">
        <v>3895</v>
      </c>
      <c r="N1278">
        <v>1.306880555</v>
      </c>
      <c r="O1278">
        <v>1</v>
      </c>
      <c r="P1278">
        <v>601</v>
      </c>
      <c r="Q1278">
        <v>0</v>
      </c>
      <c r="R1278">
        <v>0</v>
      </c>
      <c r="S1278">
        <v>0</v>
      </c>
      <c r="T1278">
        <v>0</v>
      </c>
      <c r="U1278">
        <v>1.306881</v>
      </c>
      <c r="V1278">
        <v>785.43521399999997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1711774</v>
      </c>
      <c r="B1279">
        <v>1</v>
      </c>
      <c r="C1279" t="s">
        <v>76</v>
      </c>
      <c r="D1279" t="s">
        <v>87</v>
      </c>
      <c r="E1279" t="s">
        <v>139</v>
      </c>
      <c r="F1279" t="s">
        <v>3896</v>
      </c>
      <c r="G1279" t="s">
        <v>285</v>
      </c>
      <c r="H1279" t="s">
        <v>46</v>
      </c>
      <c r="I1279" t="s">
        <v>129</v>
      </c>
      <c r="J1279" t="s">
        <v>130</v>
      </c>
      <c r="K1279" t="s">
        <v>161</v>
      </c>
      <c r="L1279" t="s">
        <v>3897</v>
      </c>
      <c r="M1279" t="s">
        <v>3898</v>
      </c>
      <c r="N1279">
        <v>8.5210666659999994</v>
      </c>
      <c r="O1279">
        <v>0</v>
      </c>
      <c r="P1279">
        <v>0</v>
      </c>
      <c r="Q1279">
        <v>0</v>
      </c>
      <c r="R1279">
        <v>188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1601.9605329999999</v>
      </c>
      <c r="Y1279">
        <v>0</v>
      </c>
      <c r="Z1279">
        <v>0</v>
      </c>
    </row>
    <row r="1280" spans="1:26" x14ac:dyDescent="0.25">
      <c r="A1280">
        <v>1711777</v>
      </c>
      <c r="B1280">
        <v>1</v>
      </c>
      <c r="C1280" t="s">
        <v>76</v>
      </c>
      <c r="D1280" t="s">
        <v>93</v>
      </c>
      <c r="E1280" t="s">
        <v>139</v>
      </c>
      <c r="F1280" t="s">
        <v>330</v>
      </c>
      <c r="G1280" t="s">
        <v>285</v>
      </c>
      <c r="H1280" t="s">
        <v>46</v>
      </c>
      <c r="I1280" t="s">
        <v>129</v>
      </c>
      <c r="J1280" t="s">
        <v>130</v>
      </c>
      <c r="K1280" t="s">
        <v>161</v>
      </c>
      <c r="L1280" t="s">
        <v>3899</v>
      </c>
      <c r="M1280" t="s">
        <v>3900</v>
      </c>
      <c r="N1280">
        <v>9.0975972219999992</v>
      </c>
      <c r="O1280">
        <v>0</v>
      </c>
      <c r="P1280">
        <v>156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1419.2251670000001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1711778</v>
      </c>
      <c r="B1281">
        <v>1</v>
      </c>
      <c r="C1281" t="s">
        <v>76</v>
      </c>
      <c r="D1281" t="s">
        <v>104</v>
      </c>
      <c r="E1281" t="s">
        <v>164</v>
      </c>
      <c r="F1281" t="s">
        <v>3901</v>
      </c>
      <c r="G1281" t="s">
        <v>285</v>
      </c>
      <c r="H1281" t="s">
        <v>46</v>
      </c>
      <c r="I1281" t="s">
        <v>129</v>
      </c>
      <c r="J1281" t="s">
        <v>130</v>
      </c>
      <c r="K1281" t="s">
        <v>161</v>
      </c>
      <c r="L1281" t="s">
        <v>3902</v>
      </c>
      <c r="M1281" t="s">
        <v>3903</v>
      </c>
      <c r="N1281">
        <v>8.1085238880000006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80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648.68191100000001</v>
      </c>
    </row>
    <row r="1282" spans="1:26" x14ac:dyDescent="0.25">
      <c r="A1282">
        <v>1711781</v>
      </c>
      <c r="B1282">
        <v>1</v>
      </c>
      <c r="C1282" t="s">
        <v>76</v>
      </c>
      <c r="D1282" t="s">
        <v>98</v>
      </c>
      <c r="E1282" t="s">
        <v>158</v>
      </c>
      <c r="F1282" t="s">
        <v>3904</v>
      </c>
      <c r="G1282" t="s">
        <v>293</v>
      </c>
      <c r="H1282" t="s">
        <v>160</v>
      </c>
      <c r="I1282" t="s">
        <v>129</v>
      </c>
      <c r="J1282" t="s">
        <v>130</v>
      </c>
      <c r="K1282" t="s">
        <v>161</v>
      </c>
      <c r="L1282" t="s">
        <v>3905</v>
      </c>
      <c r="M1282" t="s">
        <v>3906</v>
      </c>
      <c r="N1282">
        <v>7.9501238880000002</v>
      </c>
      <c r="O1282">
        <v>0</v>
      </c>
      <c r="P1282">
        <v>0</v>
      </c>
      <c r="Q1282">
        <v>1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7.9501239999999997</v>
      </c>
      <c r="X1282">
        <v>0</v>
      </c>
      <c r="Y1282">
        <v>0</v>
      </c>
      <c r="Z1282">
        <v>0</v>
      </c>
    </row>
    <row r="1283" spans="1:26" x14ac:dyDescent="0.25">
      <c r="A1283">
        <v>1711785</v>
      </c>
      <c r="B1283">
        <v>1</v>
      </c>
      <c r="C1283" t="s">
        <v>76</v>
      </c>
      <c r="D1283" t="s">
        <v>91</v>
      </c>
      <c r="E1283" t="s">
        <v>191</v>
      </c>
      <c r="F1283" t="s">
        <v>3735</v>
      </c>
      <c r="G1283" t="s">
        <v>193</v>
      </c>
      <c r="H1283" t="s">
        <v>46</v>
      </c>
      <c r="I1283" t="s">
        <v>129</v>
      </c>
      <c r="J1283" t="s">
        <v>130</v>
      </c>
      <c r="K1283" t="s">
        <v>131</v>
      </c>
      <c r="L1283" t="s">
        <v>3907</v>
      </c>
      <c r="M1283" t="s">
        <v>3908</v>
      </c>
      <c r="N1283">
        <v>2.861111111</v>
      </c>
      <c r="O1283">
        <v>0</v>
      </c>
      <c r="P1283">
        <v>36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103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1711784</v>
      </c>
      <c r="B1284">
        <v>1</v>
      </c>
      <c r="C1284" t="s">
        <v>76</v>
      </c>
      <c r="D1284" t="s">
        <v>84</v>
      </c>
      <c r="E1284" t="s">
        <v>139</v>
      </c>
      <c r="F1284" t="s">
        <v>3909</v>
      </c>
      <c r="G1284" t="s">
        <v>281</v>
      </c>
      <c r="H1284" t="s">
        <v>46</v>
      </c>
      <c r="I1284" t="s">
        <v>129</v>
      </c>
      <c r="J1284" t="s">
        <v>130</v>
      </c>
      <c r="K1284" t="s">
        <v>161</v>
      </c>
      <c r="L1284" t="s">
        <v>3910</v>
      </c>
      <c r="M1284" t="s">
        <v>3911</v>
      </c>
      <c r="N1284">
        <v>1.1156933330000001</v>
      </c>
      <c r="O1284">
        <v>0</v>
      </c>
      <c r="P1284">
        <v>154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171.81677300000001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1711787</v>
      </c>
      <c r="B1285">
        <v>1</v>
      </c>
      <c r="C1285" t="s">
        <v>76</v>
      </c>
      <c r="D1285" t="s">
        <v>86</v>
      </c>
      <c r="E1285" t="s">
        <v>139</v>
      </c>
      <c r="F1285" t="s">
        <v>3912</v>
      </c>
      <c r="G1285" t="s">
        <v>285</v>
      </c>
      <c r="H1285" t="s">
        <v>46</v>
      </c>
      <c r="I1285" t="s">
        <v>129</v>
      </c>
      <c r="J1285" t="s">
        <v>130</v>
      </c>
      <c r="K1285" t="s">
        <v>161</v>
      </c>
      <c r="L1285" t="s">
        <v>3913</v>
      </c>
      <c r="M1285" t="s">
        <v>3914</v>
      </c>
      <c r="N1285">
        <v>8.6780555550000003</v>
      </c>
      <c r="O1285">
        <v>0</v>
      </c>
      <c r="P1285">
        <v>169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1466.5913889999999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1711786</v>
      </c>
      <c r="B1286">
        <v>1</v>
      </c>
      <c r="C1286" t="s">
        <v>76</v>
      </c>
      <c r="D1286" t="s">
        <v>81</v>
      </c>
      <c r="E1286" t="s">
        <v>139</v>
      </c>
      <c r="F1286" t="s">
        <v>3915</v>
      </c>
      <c r="G1286" t="s">
        <v>285</v>
      </c>
      <c r="H1286" t="s">
        <v>46</v>
      </c>
      <c r="I1286" t="s">
        <v>129</v>
      </c>
      <c r="J1286" t="s">
        <v>130</v>
      </c>
      <c r="K1286" t="s">
        <v>161</v>
      </c>
      <c r="L1286" t="s">
        <v>3916</v>
      </c>
      <c r="M1286" t="s">
        <v>3917</v>
      </c>
      <c r="N1286">
        <v>7.2713888879999997</v>
      </c>
      <c r="O1286">
        <v>0</v>
      </c>
      <c r="P1286">
        <v>148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1076.165555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1711792</v>
      </c>
      <c r="B1287">
        <v>1</v>
      </c>
      <c r="C1287" t="s">
        <v>77</v>
      </c>
      <c r="D1287" t="s">
        <v>114</v>
      </c>
      <c r="E1287" t="s">
        <v>126</v>
      </c>
      <c r="F1287" t="s">
        <v>3918</v>
      </c>
      <c r="G1287" t="s">
        <v>285</v>
      </c>
      <c r="H1287" t="s">
        <v>47</v>
      </c>
      <c r="I1287" t="s">
        <v>129</v>
      </c>
      <c r="J1287" t="s">
        <v>130</v>
      </c>
      <c r="K1287" t="s">
        <v>161</v>
      </c>
      <c r="L1287" t="s">
        <v>3919</v>
      </c>
      <c r="M1287" t="s">
        <v>3920</v>
      </c>
      <c r="N1287">
        <v>7.7709238879999996</v>
      </c>
      <c r="O1287">
        <v>0</v>
      </c>
      <c r="P1287">
        <v>9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69.938315000000003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1711802</v>
      </c>
      <c r="B1288">
        <v>1</v>
      </c>
      <c r="C1288" t="s">
        <v>76</v>
      </c>
      <c r="D1288" t="s">
        <v>93</v>
      </c>
      <c r="E1288" t="s">
        <v>134</v>
      </c>
      <c r="F1288" t="s">
        <v>3921</v>
      </c>
      <c r="G1288" t="s">
        <v>136</v>
      </c>
      <c r="H1288" t="s">
        <v>46</v>
      </c>
      <c r="I1288" t="s">
        <v>129</v>
      </c>
      <c r="J1288" t="s">
        <v>130</v>
      </c>
      <c r="K1288" t="s">
        <v>131</v>
      </c>
      <c r="L1288" t="s">
        <v>3922</v>
      </c>
      <c r="M1288" t="s">
        <v>3923</v>
      </c>
      <c r="N1288">
        <v>6.5333333329999999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6.5333329999999998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1711824</v>
      </c>
      <c r="B1289">
        <v>1</v>
      </c>
      <c r="C1289" t="s">
        <v>76</v>
      </c>
      <c r="D1289" t="s">
        <v>98</v>
      </c>
      <c r="E1289" t="s">
        <v>134</v>
      </c>
      <c r="F1289" t="s">
        <v>3924</v>
      </c>
      <c r="G1289" t="s">
        <v>136</v>
      </c>
      <c r="H1289" t="s">
        <v>46</v>
      </c>
      <c r="I1289" t="s">
        <v>129</v>
      </c>
      <c r="J1289" t="s">
        <v>130</v>
      </c>
      <c r="K1289" t="s">
        <v>131</v>
      </c>
      <c r="L1289" t="s">
        <v>3925</v>
      </c>
      <c r="M1289" t="s">
        <v>3926</v>
      </c>
      <c r="N1289">
        <v>0.87138888800000003</v>
      </c>
      <c r="O1289">
        <v>0</v>
      </c>
      <c r="P1289">
        <v>0</v>
      </c>
      <c r="Q1289">
        <v>0</v>
      </c>
      <c r="R1289">
        <v>21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18.299167000000001</v>
      </c>
      <c r="Y1289">
        <v>0</v>
      </c>
      <c r="Z1289">
        <v>0</v>
      </c>
    </row>
    <row r="1290" spans="1:26" x14ac:dyDescent="0.25">
      <c r="A1290">
        <v>1711835</v>
      </c>
      <c r="B1290">
        <v>1</v>
      </c>
      <c r="C1290" t="s">
        <v>76</v>
      </c>
      <c r="D1290" t="s">
        <v>89</v>
      </c>
      <c r="E1290" t="s">
        <v>134</v>
      </c>
      <c r="F1290" t="s">
        <v>3927</v>
      </c>
      <c r="G1290" t="s">
        <v>209</v>
      </c>
      <c r="H1290" t="s">
        <v>46</v>
      </c>
      <c r="I1290" t="s">
        <v>129</v>
      </c>
      <c r="J1290" t="s">
        <v>130</v>
      </c>
      <c r="K1290" t="s">
        <v>131</v>
      </c>
      <c r="L1290" t="s">
        <v>3928</v>
      </c>
      <c r="M1290" t="s">
        <v>3929</v>
      </c>
      <c r="N1290">
        <v>2.0738888879999999</v>
      </c>
      <c r="O1290">
        <v>0</v>
      </c>
      <c r="P1290">
        <v>5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10.369444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1711805</v>
      </c>
      <c r="B1291">
        <v>1</v>
      </c>
      <c r="C1291" t="s">
        <v>77</v>
      </c>
      <c r="D1291" t="s">
        <v>119</v>
      </c>
      <c r="E1291" t="s">
        <v>134</v>
      </c>
      <c r="F1291" t="s">
        <v>3930</v>
      </c>
      <c r="G1291" t="s">
        <v>136</v>
      </c>
      <c r="H1291" t="s">
        <v>46</v>
      </c>
      <c r="I1291" t="s">
        <v>129</v>
      </c>
      <c r="J1291" t="s">
        <v>130</v>
      </c>
      <c r="K1291" t="s">
        <v>131</v>
      </c>
      <c r="L1291" t="s">
        <v>3931</v>
      </c>
      <c r="M1291" t="s">
        <v>3932</v>
      </c>
      <c r="N1291">
        <v>2.2005555550000002</v>
      </c>
      <c r="O1291">
        <v>0</v>
      </c>
      <c r="P1291">
        <v>2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4.4011110000000002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1711799</v>
      </c>
      <c r="B1292">
        <v>1</v>
      </c>
      <c r="C1292" t="s">
        <v>77</v>
      </c>
      <c r="D1292" t="s">
        <v>120</v>
      </c>
      <c r="E1292" t="s">
        <v>139</v>
      </c>
      <c r="F1292" t="s">
        <v>3933</v>
      </c>
      <c r="G1292" t="s">
        <v>141</v>
      </c>
      <c r="H1292" t="s">
        <v>46</v>
      </c>
      <c r="I1292" t="s">
        <v>129</v>
      </c>
      <c r="J1292" t="s">
        <v>130</v>
      </c>
      <c r="K1292" t="s">
        <v>131</v>
      </c>
      <c r="L1292" t="s">
        <v>3934</v>
      </c>
      <c r="M1292" t="s">
        <v>3935</v>
      </c>
      <c r="N1292">
        <v>1.9841666659999999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2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3.9683329999999999</v>
      </c>
    </row>
    <row r="1293" spans="1:26" x14ac:dyDescent="0.25">
      <c r="A1293">
        <v>1711803</v>
      </c>
      <c r="B1293">
        <v>1</v>
      </c>
      <c r="C1293" t="s">
        <v>77</v>
      </c>
      <c r="D1293" t="s">
        <v>111</v>
      </c>
      <c r="E1293" t="s">
        <v>126</v>
      </c>
      <c r="F1293" t="s">
        <v>3936</v>
      </c>
      <c r="G1293" t="s">
        <v>285</v>
      </c>
      <c r="H1293" t="s">
        <v>47</v>
      </c>
      <c r="I1293" t="s">
        <v>129</v>
      </c>
      <c r="J1293" t="s">
        <v>130</v>
      </c>
      <c r="K1293" t="s">
        <v>161</v>
      </c>
      <c r="L1293" t="s">
        <v>3937</v>
      </c>
      <c r="M1293" t="s">
        <v>3938</v>
      </c>
      <c r="N1293">
        <v>3.4602599999999999</v>
      </c>
      <c r="O1293">
        <v>0</v>
      </c>
      <c r="P1293">
        <v>0</v>
      </c>
      <c r="Q1293">
        <v>0</v>
      </c>
      <c r="R1293">
        <v>0</v>
      </c>
      <c r="S1293">
        <v>3</v>
      </c>
      <c r="T1293">
        <v>419</v>
      </c>
      <c r="U1293">
        <v>0</v>
      </c>
      <c r="V1293">
        <v>0</v>
      </c>
      <c r="W1293">
        <v>0</v>
      </c>
      <c r="X1293">
        <v>0</v>
      </c>
      <c r="Y1293">
        <v>10.38078</v>
      </c>
      <c r="Z1293">
        <v>1449.8489400000001</v>
      </c>
    </row>
    <row r="1294" spans="1:26" x14ac:dyDescent="0.25">
      <c r="A1294">
        <v>1711831</v>
      </c>
      <c r="B1294">
        <v>1</v>
      </c>
      <c r="C1294" t="s">
        <v>76</v>
      </c>
      <c r="D1294" t="s">
        <v>103</v>
      </c>
      <c r="E1294" t="s">
        <v>134</v>
      </c>
      <c r="F1294" t="s">
        <v>3939</v>
      </c>
      <c r="G1294" t="s">
        <v>209</v>
      </c>
      <c r="H1294" t="s">
        <v>46</v>
      </c>
      <c r="I1294" t="s">
        <v>129</v>
      </c>
      <c r="J1294" t="s">
        <v>130</v>
      </c>
      <c r="K1294" t="s">
        <v>131</v>
      </c>
      <c r="L1294" t="s">
        <v>3940</v>
      </c>
      <c r="M1294" t="s">
        <v>3941</v>
      </c>
      <c r="N1294">
        <v>1.1572222219999999</v>
      </c>
      <c r="O1294">
        <v>0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1.157222</v>
      </c>
      <c r="Y1294">
        <v>0</v>
      </c>
      <c r="Z1294">
        <v>0</v>
      </c>
    </row>
    <row r="1295" spans="1:26" x14ac:dyDescent="0.25">
      <c r="A1295">
        <v>1711806</v>
      </c>
      <c r="B1295">
        <v>1</v>
      </c>
      <c r="C1295" t="s">
        <v>76</v>
      </c>
      <c r="D1295" t="s">
        <v>104</v>
      </c>
      <c r="E1295" t="s">
        <v>164</v>
      </c>
      <c r="F1295" t="s">
        <v>3942</v>
      </c>
      <c r="G1295" t="s">
        <v>281</v>
      </c>
      <c r="H1295" t="s">
        <v>46</v>
      </c>
      <c r="I1295" t="s">
        <v>129</v>
      </c>
      <c r="J1295" t="s">
        <v>130</v>
      </c>
      <c r="K1295" t="s">
        <v>161</v>
      </c>
      <c r="L1295" t="s">
        <v>3943</v>
      </c>
      <c r="M1295" t="s">
        <v>3944</v>
      </c>
      <c r="N1295">
        <v>5.8577777769999999</v>
      </c>
      <c r="O1295">
        <v>0</v>
      </c>
      <c r="P1295">
        <v>0</v>
      </c>
      <c r="Q1295">
        <v>1</v>
      </c>
      <c r="R1295">
        <v>19</v>
      </c>
      <c r="S1295">
        <v>0</v>
      </c>
      <c r="T1295">
        <v>0</v>
      </c>
      <c r="U1295">
        <v>0</v>
      </c>
      <c r="V1295">
        <v>0</v>
      </c>
      <c r="W1295">
        <v>5.8577779999999997</v>
      </c>
      <c r="X1295">
        <v>111.29777799999999</v>
      </c>
      <c r="Y1295">
        <v>0</v>
      </c>
      <c r="Z1295">
        <v>0</v>
      </c>
    </row>
    <row r="1296" spans="1:26" x14ac:dyDescent="0.25">
      <c r="A1296">
        <v>1711809</v>
      </c>
      <c r="B1296">
        <v>1</v>
      </c>
      <c r="C1296" t="s">
        <v>76</v>
      </c>
      <c r="D1296" t="s">
        <v>92</v>
      </c>
      <c r="E1296" t="s">
        <v>191</v>
      </c>
      <c r="F1296" t="s">
        <v>3945</v>
      </c>
      <c r="G1296" t="s">
        <v>193</v>
      </c>
      <c r="H1296" t="s">
        <v>46</v>
      </c>
      <c r="I1296" t="s">
        <v>129</v>
      </c>
      <c r="J1296" t="s">
        <v>130</v>
      </c>
      <c r="K1296" t="s">
        <v>131</v>
      </c>
      <c r="L1296" t="s">
        <v>3946</v>
      </c>
      <c r="M1296" t="s">
        <v>3947</v>
      </c>
      <c r="N1296">
        <v>9.1616666660000003</v>
      </c>
      <c r="O1296">
        <v>0</v>
      </c>
      <c r="P1296">
        <v>0</v>
      </c>
      <c r="Q1296">
        <v>0</v>
      </c>
      <c r="R1296">
        <v>7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64.131666999999993</v>
      </c>
      <c r="Y1296">
        <v>0</v>
      </c>
      <c r="Z1296">
        <v>0</v>
      </c>
    </row>
    <row r="1297" spans="1:26" x14ac:dyDescent="0.25">
      <c r="A1297">
        <v>1711815</v>
      </c>
      <c r="B1297">
        <v>1</v>
      </c>
      <c r="C1297" t="s">
        <v>76</v>
      </c>
      <c r="D1297" t="s">
        <v>95</v>
      </c>
      <c r="E1297" t="s">
        <v>134</v>
      </c>
      <c r="F1297" t="s">
        <v>3948</v>
      </c>
      <c r="G1297" t="s">
        <v>136</v>
      </c>
      <c r="H1297" t="s">
        <v>46</v>
      </c>
      <c r="I1297" t="s">
        <v>129</v>
      </c>
      <c r="J1297" t="s">
        <v>130</v>
      </c>
      <c r="K1297" t="s">
        <v>131</v>
      </c>
      <c r="L1297" t="s">
        <v>3949</v>
      </c>
      <c r="M1297" t="s">
        <v>3950</v>
      </c>
      <c r="N1297">
        <v>5.6438888880000002</v>
      </c>
      <c r="O1297">
        <v>0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5.6438889999999997</v>
      </c>
      <c r="Y1297">
        <v>0</v>
      </c>
      <c r="Z1297">
        <v>0</v>
      </c>
    </row>
    <row r="1298" spans="1:26" x14ac:dyDescent="0.25">
      <c r="A1298">
        <v>1711814</v>
      </c>
      <c r="B1298">
        <v>1</v>
      </c>
      <c r="C1298" t="s">
        <v>76</v>
      </c>
      <c r="D1298" t="s">
        <v>96</v>
      </c>
      <c r="E1298" t="s">
        <v>139</v>
      </c>
      <c r="F1298" t="s">
        <v>3951</v>
      </c>
      <c r="G1298" t="s">
        <v>462</v>
      </c>
      <c r="H1298" t="s">
        <v>46</v>
      </c>
      <c r="I1298" t="s">
        <v>129</v>
      </c>
      <c r="J1298" t="s">
        <v>130</v>
      </c>
      <c r="K1298" t="s">
        <v>131</v>
      </c>
      <c r="L1298" t="s">
        <v>3952</v>
      </c>
      <c r="M1298" t="s">
        <v>3953</v>
      </c>
      <c r="N1298">
        <v>2.29</v>
      </c>
      <c r="O1298">
        <v>0</v>
      </c>
      <c r="P1298">
        <v>98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224.42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1711810</v>
      </c>
      <c r="B1299">
        <v>1</v>
      </c>
      <c r="C1299" t="s">
        <v>77</v>
      </c>
      <c r="D1299" t="s">
        <v>108</v>
      </c>
      <c r="E1299" t="s">
        <v>126</v>
      </c>
      <c r="F1299" t="s">
        <v>3954</v>
      </c>
      <c r="G1299" t="s">
        <v>285</v>
      </c>
      <c r="H1299" t="s">
        <v>47</v>
      </c>
      <c r="I1299" t="s">
        <v>129</v>
      </c>
      <c r="J1299" t="s">
        <v>130</v>
      </c>
      <c r="K1299" t="s">
        <v>161</v>
      </c>
      <c r="L1299" t="s">
        <v>3955</v>
      </c>
      <c r="M1299" t="s">
        <v>3956</v>
      </c>
      <c r="N1299">
        <v>5.6100083329999997</v>
      </c>
      <c r="O1299">
        <v>2</v>
      </c>
      <c r="P1299">
        <v>0</v>
      </c>
      <c r="Q1299">
        <v>0</v>
      </c>
      <c r="R1299">
        <v>0</v>
      </c>
      <c r="S1299">
        <v>2</v>
      </c>
      <c r="T1299">
        <v>0</v>
      </c>
      <c r="U1299">
        <v>11.220017</v>
      </c>
      <c r="V1299">
        <v>0</v>
      </c>
      <c r="W1299">
        <v>0</v>
      </c>
      <c r="X1299">
        <v>0</v>
      </c>
      <c r="Y1299">
        <v>11.220017</v>
      </c>
      <c r="Z1299">
        <v>0</v>
      </c>
    </row>
    <row r="1300" spans="1:26" x14ac:dyDescent="0.25">
      <c r="A1300">
        <v>1711827</v>
      </c>
      <c r="B1300">
        <v>1</v>
      </c>
      <c r="C1300" t="s">
        <v>77</v>
      </c>
      <c r="D1300" t="s">
        <v>114</v>
      </c>
      <c r="E1300" t="s">
        <v>134</v>
      </c>
      <c r="F1300" t="s">
        <v>3957</v>
      </c>
      <c r="G1300" t="s">
        <v>209</v>
      </c>
      <c r="H1300" t="s">
        <v>46</v>
      </c>
      <c r="I1300" t="s">
        <v>129</v>
      </c>
      <c r="J1300" t="s">
        <v>130</v>
      </c>
      <c r="K1300" t="s">
        <v>131</v>
      </c>
      <c r="L1300" t="s">
        <v>3958</v>
      </c>
      <c r="M1300" t="s">
        <v>3959</v>
      </c>
      <c r="N1300">
        <v>0.74888888799999997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0.74888900000000003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1711838</v>
      </c>
      <c r="B1301">
        <v>1</v>
      </c>
      <c r="C1301" t="s">
        <v>76</v>
      </c>
      <c r="D1301" t="s">
        <v>89</v>
      </c>
      <c r="E1301" t="s">
        <v>134</v>
      </c>
      <c r="F1301" t="s">
        <v>3960</v>
      </c>
      <c r="G1301" t="s">
        <v>209</v>
      </c>
      <c r="H1301" t="s">
        <v>46</v>
      </c>
      <c r="I1301" t="s">
        <v>129</v>
      </c>
      <c r="J1301" t="s">
        <v>130</v>
      </c>
      <c r="K1301" t="s">
        <v>131</v>
      </c>
      <c r="L1301" t="s">
        <v>3961</v>
      </c>
      <c r="M1301" t="s">
        <v>3962</v>
      </c>
      <c r="N1301">
        <v>2.4430555549999999</v>
      </c>
      <c r="O1301">
        <v>0</v>
      </c>
      <c r="P1301">
        <v>15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36.645833000000003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1711816</v>
      </c>
      <c r="B1302">
        <v>1</v>
      </c>
      <c r="C1302" t="s">
        <v>76</v>
      </c>
      <c r="D1302" t="s">
        <v>100</v>
      </c>
      <c r="E1302" t="s">
        <v>148</v>
      </c>
      <c r="F1302" t="s">
        <v>3963</v>
      </c>
      <c r="G1302" t="s">
        <v>176</v>
      </c>
      <c r="H1302" t="s">
        <v>47</v>
      </c>
      <c r="I1302" t="s">
        <v>129</v>
      </c>
      <c r="J1302" t="s">
        <v>130</v>
      </c>
      <c r="K1302" t="s">
        <v>131</v>
      </c>
      <c r="L1302" t="s">
        <v>3964</v>
      </c>
      <c r="M1302" t="s">
        <v>3965</v>
      </c>
      <c r="N1302">
        <v>0.78666666600000001</v>
      </c>
      <c r="O1302">
        <v>455</v>
      </c>
      <c r="P1302">
        <v>1798</v>
      </c>
      <c r="Q1302">
        <v>0</v>
      </c>
      <c r="R1302">
        <v>0</v>
      </c>
      <c r="S1302">
        <v>0</v>
      </c>
      <c r="T1302">
        <v>0</v>
      </c>
      <c r="U1302">
        <v>357.933333</v>
      </c>
      <c r="V1302">
        <v>1414.426665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1711826</v>
      </c>
      <c r="B1303">
        <v>1</v>
      </c>
      <c r="C1303" t="s">
        <v>77</v>
      </c>
      <c r="D1303" t="s">
        <v>119</v>
      </c>
      <c r="E1303" t="s">
        <v>158</v>
      </c>
      <c r="F1303" t="s">
        <v>3966</v>
      </c>
      <c r="G1303" t="s">
        <v>289</v>
      </c>
      <c r="H1303" t="s">
        <v>47</v>
      </c>
      <c r="I1303" t="s">
        <v>129</v>
      </c>
      <c r="J1303" t="s">
        <v>130</v>
      </c>
      <c r="K1303" t="s">
        <v>131</v>
      </c>
      <c r="L1303" t="s">
        <v>3967</v>
      </c>
      <c r="M1303" t="s">
        <v>3968</v>
      </c>
      <c r="N1303">
        <v>5.8194444440000002</v>
      </c>
      <c r="O1303">
        <v>19</v>
      </c>
      <c r="P1303">
        <v>1</v>
      </c>
      <c r="Q1303">
        <v>0</v>
      </c>
      <c r="R1303">
        <v>0</v>
      </c>
      <c r="S1303">
        <v>0</v>
      </c>
      <c r="T1303">
        <v>0</v>
      </c>
      <c r="U1303">
        <v>110.569444</v>
      </c>
      <c r="V1303">
        <v>5.8194439999999998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1711836</v>
      </c>
      <c r="B1304">
        <v>1</v>
      </c>
      <c r="C1304" t="s">
        <v>77</v>
      </c>
      <c r="D1304" t="s">
        <v>124</v>
      </c>
      <c r="E1304" t="s">
        <v>212</v>
      </c>
      <c r="F1304" t="s">
        <v>3969</v>
      </c>
      <c r="G1304" t="s">
        <v>176</v>
      </c>
      <c r="H1304" t="s">
        <v>47</v>
      </c>
      <c r="I1304" t="s">
        <v>129</v>
      </c>
      <c r="J1304" t="s">
        <v>130</v>
      </c>
      <c r="K1304" t="s">
        <v>131</v>
      </c>
      <c r="L1304" t="s">
        <v>3970</v>
      </c>
      <c r="M1304" t="s">
        <v>3971</v>
      </c>
      <c r="N1304">
        <v>1.5863888880000001</v>
      </c>
      <c r="O1304">
        <v>26</v>
      </c>
      <c r="P1304">
        <v>330</v>
      </c>
      <c r="Q1304">
        <v>0</v>
      </c>
      <c r="R1304">
        <v>0</v>
      </c>
      <c r="S1304">
        <v>0</v>
      </c>
      <c r="T1304">
        <v>0</v>
      </c>
      <c r="U1304">
        <v>41.246110999999999</v>
      </c>
      <c r="V1304">
        <v>523.50833299999999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1711832</v>
      </c>
      <c r="B1305">
        <v>1</v>
      </c>
      <c r="C1305" t="s">
        <v>76</v>
      </c>
      <c r="D1305" t="s">
        <v>92</v>
      </c>
      <c r="E1305" t="s">
        <v>139</v>
      </c>
      <c r="F1305" t="s">
        <v>3972</v>
      </c>
      <c r="G1305" t="s">
        <v>269</v>
      </c>
      <c r="H1305" t="s">
        <v>46</v>
      </c>
      <c r="I1305" t="s">
        <v>129</v>
      </c>
      <c r="J1305" t="s">
        <v>130</v>
      </c>
      <c r="K1305" t="s">
        <v>131</v>
      </c>
      <c r="L1305" t="s">
        <v>3973</v>
      </c>
      <c r="M1305" t="s">
        <v>3974</v>
      </c>
      <c r="N1305">
        <v>2.2574999999999998</v>
      </c>
      <c r="O1305">
        <v>0</v>
      </c>
      <c r="P1305">
        <v>0</v>
      </c>
      <c r="Q1305">
        <v>0</v>
      </c>
      <c r="R1305">
        <v>34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76.754999999999995</v>
      </c>
      <c r="Y1305">
        <v>0</v>
      </c>
      <c r="Z1305">
        <v>0</v>
      </c>
    </row>
    <row r="1306" spans="1:26" x14ac:dyDescent="0.25">
      <c r="A1306">
        <v>1711822</v>
      </c>
      <c r="B1306">
        <v>1</v>
      </c>
      <c r="C1306" t="s">
        <v>77</v>
      </c>
      <c r="D1306" t="s">
        <v>111</v>
      </c>
      <c r="E1306" t="s">
        <v>126</v>
      </c>
      <c r="F1306" t="s">
        <v>3975</v>
      </c>
      <c r="G1306" t="s">
        <v>293</v>
      </c>
      <c r="H1306" t="s">
        <v>160</v>
      </c>
      <c r="I1306" t="s">
        <v>129</v>
      </c>
      <c r="J1306" t="s">
        <v>130</v>
      </c>
      <c r="K1306" t="s">
        <v>161</v>
      </c>
      <c r="L1306" t="s">
        <v>3976</v>
      </c>
      <c r="M1306" t="s">
        <v>3977</v>
      </c>
      <c r="N1306">
        <v>10.2297175</v>
      </c>
      <c r="O1306">
        <v>0</v>
      </c>
      <c r="P1306">
        <v>0</v>
      </c>
      <c r="Q1306">
        <v>0</v>
      </c>
      <c r="R1306">
        <v>0</v>
      </c>
      <c r="S1306">
        <v>2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20.459434999999999</v>
      </c>
      <c r="Z1306">
        <v>0</v>
      </c>
    </row>
    <row r="1307" spans="1:26" x14ac:dyDescent="0.25">
      <c r="A1307">
        <v>1711825</v>
      </c>
      <c r="B1307">
        <v>1</v>
      </c>
      <c r="C1307" t="s">
        <v>77</v>
      </c>
      <c r="D1307" t="s">
        <v>110</v>
      </c>
      <c r="E1307" t="s">
        <v>126</v>
      </c>
      <c r="F1307" t="s">
        <v>3978</v>
      </c>
      <c r="G1307" t="s">
        <v>285</v>
      </c>
      <c r="H1307" t="s">
        <v>47</v>
      </c>
      <c r="I1307" t="s">
        <v>129</v>
      </c>
      <c r="J1307" t="s">
        <v>130</v>
      </c>
      <c r="K1307" t="s">
        <v>161</v>
      </c>
      <c r="L1307" t="s">
        <v>3979</v>
      </c>
      <c r="M1307" t="s">
        <v>3980</v>
      </c>
      <c r="N1307">
        <v>7.0138888880000003</v>
      </c>
      <c r="O1307">
        <v>0</v>
      </c>
      <c r="P1307">
        <v>0</v>
      </c>
      <c r="Q1307">
        <v>1</v>
      </c>
      <c r="R1307">
        <v>28</v>
      </c>
      <c r="S1307">
        <v>0</v>
      </c>
      <c r="T1307">
        <v>0</v>
      </c>
      <c r="U1307">
        <v>0</v>
      </c>
      <c r="V1307">
        <v>0</v>
      </c>
      <c r="W1307">
        <v>7.0138889999999998</v>
      </c>
      <c r="X1307">
        <v>196.38888900000001</v>
      </c>
      <c r="Y1307">
        <v>0</v>
      </c>
      <c r="Z1307">
        <v>0</v>
      </c>
    </row>
    <row r="1308" spans="1:26" x14ac:dyDescent="0.25">
      <c r="A1308">
        <v>1711830</v>
      </c>
      <c r="B1308">
        <v>1</v>
      </c>
      <c r="C1308" t="s">
        <v>76</v>
      </c>
      <c r="D1308" t="s">
        <v>90</v>
      </c>
      <c r="E1308" t="s">
        <v>126</v>
      </c>
      <c r="F1308" t="s">
        <v>3981</v>
      </c>
      <c r="G1308" t="s">
        <v>285</v>
      </c>
      <c r="H1308" t="s">
        <v>47</v>
      </c>
      <c r="I1308" t="s">
        <v>129</v>
      </c>
      <c r="J1308" t="s">
        <v>130</v>
      </c>
      <c r="K1308" t="s">
        <v>161</v>
      </c>
      <c r="L1308" t="s">
        <v>3982</v>
      </c>
      <c r="M1308" t="s">
        <v>3983</v>
      </c>
      <c r="N1308">
        <v>3.1077777769999999</v>
      </c>
      <c r="O1308">
        <v>14</v>
      </c>
      <c r="P1308">
        <v>339</v>
      </c>
      <c r="Q1308">
        <v>0</v>
      </c>
      <c r="R1308">
        <v>0</v>
      </c>
      <c r="S1308">
        <v>0</v>
      </c>
      <c r="T1308">
        <v>0</v>
      </c>
      <c r="U1308">
        <v>43.508889000000003</v>
      </c>
      <c r="V1308">
        <v>1053.536666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1711833</v>
      </c>
      <c r="B1309">
        <v>1</v>
      </c>
      <c r="C1309" t="s">
        <v>76</v>
      </c>
      <c r="D1309" t="s">
        <v>89</v>
      </c>
      <c r="E1309" t="s">
        <v>158</v>
      </c>
      <c r="F1309" t="s">
        <v>3984</v>
      </c>
      <c r="G1309" t="s">
        <v>285</v>
      </c>
      <c r="H1309" t="s">
        <v>47</v>
      </c>
      <c r="I1309" t="s">
        <v>129</v>
      </c>
      <c r="J1309" t="s">
        <v>130</v>
      </c>
      <c r="K1309" t="s">
        <v>161</v>
      </c>
      <c r="L1309" t="s">
        <v>3985</v>
      </c>
      <c r="M1309" t="s">
        <v>3986</v>
      </c>
      <c r="N1309">
        <v>5.8763888880000001</v>
      </c>
      <c r="O1309">
        <v>189</v>
      </c>
      <c r="P1309">
        <v>2956</v>
      </c>
      <c r="Q1309">
        <v>0</v>
      </c>
      <c r="R1309">
        <v>0</v>
      </c>
      <c r="S1309">
        <v>0</v>
      </c>
      <c r="T1309">
        <v>0</v>
      </c>
      <c r="U1309">
        <v>1110.6375</v>
      </c>
      <c r="V1309">
        <v>17370.605553000001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1711834</v>
      </c>
      <c r="B1310">
        <v>1</v>
      </c>
      <c r="C1310" t="s">
        <v>76</v>
      </c>
      <c r="D1310" t="s">
        <v>89</v>
      </c>
      <c r="E1310" t="s">
        <v>158</v>
      </c>
      <c r="F1310" t="s">
        <v>3987</v>
      </c>
      <c r="G1310" t="s">
        <v>176</v>
      </c>
      <c r="H1310" t="s">
        <v>47</v>
      </c>
      <c r="I1310" t="s">
        <v>129</v>
      </c>
      <c r="J1310" t="s">
        <v>130</v>
      </c>
      <c r="K1310" t="s">
        <v>131</v>
      </c>
      <c r="L1310" t="s">
        <v>3988</v>
      </c>
      <c r="M1310" t="s">
        <v>3989</v>
      </c>
      <c r="N1310">
        <v>0.640833333</v>
      </c>
      <c r="O1310">
        <v>79</v>
      </c>
      <c r="P1310">
        <v>854</v>
      </c>
      <c r="Q1310">
        <v>0</v>
      </c>
      <c r="R1310">
        <v>0</v>
      </c>
      <c r="S1310">
        <v>65</v>
      </c>
      <c r="T1310">
        <v>1573</v>
      </c>
      <c r="U1310">
        <v>50.625833</v>
      </c>
      <c r="V1310">
        <v>547.27166599999998</v>
      </c>
      <c r="W1310">
        <v>0</v>
      </c>
      <c r="X1310">
        <v>0</v>
      </c>
      <c r="Y1310">
        <v>41.654167000000001</v>
      </c>
      <c r="Z1310">
        <v>1008.030833</v>
      </c>
    </row>
    <row r="1311" spans="1:26" x14ac:dyDescent="0.25">
      <c r="A1311">
        <v>1711842</v>
      </c>
      <c r="B1311">
        <v>1</v>
      </c>
      <c r="C1311" t="s">
        <v>76</v>
      </c>
      <c r="D1311" t="s">
        <v>87</v>
      </c>
      <c r="E1311" t="s">
        <v>134</v>
      </c>
      <c r="F1311" t="s">
        <v>3990</v>
      </c>
      <c r="G1311" t="s">
        <v>136</v>
      </c>
      <c r="H1311" t="s">
        <v>46</v>
      </c>
      <c r="I1311" t="s">
        <v>129</v>
      </c>
      <c r="J1311" t="s">
        <v>130</v>
      </c>
      <c r="K1311" t="s">
        <v>131</v>
      </c>
      <c r="L1311" t="s">
        <v>3991</v>
      </c>
      <c r="M1311" t="s">
        <v>3992</v>
      </c>
      <c r="N1311">
        <v>0.71499999999999997</v>
      </c>
      <c r="O1311">
        <v>0</v>
      </c>
      <c r="P1311">
        <v>0</v>
      </c>
      <c r="Q1311">
        <v>0</v>
      </c>
      <c r="R1311">
        <v>0</v>
      </c>
      <c r="S1311">
        <v>2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1.43</v>
      </c>
      <c r="Z1311">
        <v>0</v>
      </c>
    </row>
    <row r="1312" spans="1:26" x14ac:dyDescent="0.25">
      <c r="A1312">
        <v>1711839</v>
      </c>
      <c r="B1312">
        <v>1</v>
      </c>
      <c r="C1312" t="s">
        <v>76</v>
      </c>
      <c r="D1312" t="s">
        <v>90</v>
      </c>
      <c r="E1312" t="s">
        <v>126</v>
      </c>
      <c r="F1312" t="s">
        <v>3993</v>
      </c>
      <c r="G1312" t="s">
        <v>285</v>
      </c>
      <c r="H1312" t="s">
        <v>47</v>
      </c>
      <c r="I1312" t="s">
        <v>129</v>
      </c>
      <c r="J1312" t="s">
        <v>130</v>
      </c>
      <c r="K1312" t="s">
        <v>161</v>
      </c>
      <c r="L1312" t="s">
        <v>3994</v>
      </c>
      <c r="M1312" t="s">
        <v>3995</v>
      </c>
      <c r="N1312">
        <v>7.061530555</v>
      </c>
      <c r="O1312">
        <v>2</v>
      </c>
      <c r="P1312">
        <v>939</v>
      </c>
      <c r="Q1312">
        <v>0</v>
      </c>
      <c r="R1312">
        <v>0</v>
      </c>
      <c r="S1312">
        <v>0</v>
      </c>
      <c r="T1312">
        <v>0</v>
      </c>
      <c r="U1312">
        <v>14.123061</v>
      </c>
      <c r="V1312">
        <v>6630.7771910000001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1711840</v>
      </c>
      <c r="B1313">
        <v>1</v>
      </c>
      <c r="C1313" t="s">
        <v>76</v>
      </c>
      <c r="D1313" t="s">
        <v>80</v>
      </c>
      <c r="E1313" t="s">
        <v>134</v>
      </c>
      <c r="F1313" t="s">
        <v>3996</v>
      </c>
      <c r="G1313" t="s">
        <v>462</v>
      </c>
      <c r="H1313" t="s">
        <v>46</v>
      </c>
      <c r="I1313" t="s">
        <v>129</v>
      </c>
      <c r="J1313" t="s">
        <v>17</v>
      </c>
      <c r="K1313" t="s">
        <v>131</v>
      </c>
      <c r="L1313" t="s">
        <v>3997</v>
      </c>
      <c r="M1313" t="s">
        <v>3998</v>
      </c>
      <c r="N1313">
        <v>0.119444444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0.11944399999999999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1711859</v>
      </c>
      <c r="B1314">
        <v>1</v>
      </c>
      <c r="C1314" t="s">
        <v>76</v>
      </c>
      <c r="D1314" t="s">
        <v>84</v>
      </c>
      <c r="E1314" t="s">
        <v>139</v>
      </c>
      <c r="F1314" t="s">
        <v>3999</v>
      </c>
      <c r="G1314" t="s">
        <v>281</v>
      </c>
      <c r="H1314" t="s">
        <v>46</v>
      </c>
      <c r="I1314" t="s">
        <v>129</v>
      </c>
      <c r="J1314" t="s">
        <v>130</v>
      </c>
      <c r="K1314" t="s">
        <v>161</v>
      </c>
      <c r="L1314" t="s">
        <v>4000</v>
      </c>
      <c r="M1314" t="s">
        <v>4001</v>
      </c>
      <c r="N1314">
        <v>0.35499999999999998</v>
      </c>
      <c r="O1314">
        <v>0</v>
      </c>
      <c r="P1314">
        <v>91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32.305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1711857</v>
      </c>
      <c r="B1315">
        <v>1</v>
      </c>
      <c r="C1315" t="s">
        <v>76</v>
      </c>
      <c r="D1315" t="s">
        <v>80</v>
      </c>
      <c r="E1315" t="s">
        <v>134</v>
      </c>
      <c r="F1315" t="s">
        <v>4002</v>
      </c>
      <c r="G1315" t="s">
        <v>289</v>
      </c>
      <c r="H1315" t="s">
        <v>46</v>
      </c>
      <c r="I1315" t="s">
        <v>129</v>
      </c>
      <c r="J1315" t="s">
        <v>130</v>
      </c>
      <c r="K1315" t="s">
        <v>131</v>
      </c>
      <c r="L1315" t="s">
        <v>4003</v>
      </c>
      <c r="M1315" t="s">
        <v>4004</v>
      </c>
      <c r="N1315">
        <v>0.57527777700000005</v>
      </c>
      <c r="O1315">
        <v>0</v>
      </c>
      <c r="P1315">
        <v>1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0.57527799999999996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1711868</v>
      </c>
      <c r="B1316">
        <v>1</v>
      </c>
      <c r="C1316" t="s">
        <v>76</v>
      </c>
      <c r="D1316" t="s">
        <v>84</v>
      </c>
      <c r="E1316" t="s">
        <v>139</v>
      </c>
      <c r="F1316" t="s">
        <v>4005</v>
      </c>
      <c r="G1316" t="s">
        <v>281</v>
      </c>
      <c r="H1316" t="s">
        <v>46</v>
      </c>
      <c r="I1316" t="s">
        <v>129</v>
      </c>
      <c r="J1316" t="s">
        <v>130</v>
      </c>
      <c r="K1316" t="s">
        <v>161</v>
      </c>
      <c r="L1316" t="s">
        <v>4006</v>
      </c>
      <c r="M1316" t="s">
        <v>4007</v>
      </c>
      <c r="N1316">
        <v>0.35</v>
      </c>
      <c r="O1316">
        <v>0</v>
      </c>
      <c r="P1316">
        <v>81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28.35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1711919</v>
      </c>
      <c r="B1317">
        <v>1</v>
      </c>
      <c r="C1317" t="s">
        <v>76</v>
      </c>
      <c r="D1317" t="s">
        <v>91</v>
      </c>
      <c r="E1317" t="s">
        <v>134</v>
      </c>
      <c r="F1317" t="s">
        <v>4008</v>
      </c>
      <c r="G1317" t="s">
        <v>462</v>
      </c>
      <c r="H1317" t="s">
        <v>46</v>
      </c>
      <c r="I1317" t="s">
        <v>129</v>
      </c>
      <c r="J1317" t="s">
        <v>17</v>
      </c>
      <c r="K1317" t="s">
        <v>131</v>
      </c>
      <c r="L1317" t="s">
        <v>4009</v>
      </c>
      <c r="M1317" t="s">
        <v>4010</v>
      </c>
      <c r="N1317">
        <v>0.516666666</v>
      </c>
      <c r="O1317">
        <v>0</v>
      </c>
      <c r="P1317">
        <v>2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1.0333330000000001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1711858</v>
      </c>
      <c r="B1318">
        <v>1</v>
      </c>
      <c r="C1318" t="s">
        <v>77</v>
      </c>
      <c r="D1318" t="s">
        <v>109</v>
      </c>
      <c r="E1318" t="s">
        <v>134</v>
      </c>
      <c r="F1318" t="s">
        <v>4011</v>
      </c>
      <c r="G1318" t="s">
        <v>136</v>
      </c>
      <c r="H1318" t="s">
        <v>46</v>
      </c>
      <c r="I1318" t="s">
        <v>129</v>
      </c>
      <c r="J1318" t="s">
        <v>130</v>
      </c>
      <c r="K1318" t="s">
        <v>131</v>
      </c>
      <c r="L1318" t="s">
        <v>4012</v>
      </c>
      <c r="M1318" t="s">
        <v>4013</v>
      </c>
      <c r="N1318">
        <v>1.376666666</v>
      </c>
      <c r="O1318">
        <v>0</v>
      </c>
      <c r="P1318">
        <v>1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1.3766670000000001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1711852</v>
      </c>
      <c r="B1319">
        <v>1</v>
      </c>
      <c r="C1319" t="s">
        <v>76</v>
      </c>
      <c r="D1319" t="s">
        <v>81</v>
      </c>
      <c r="E1319" t="s">
        <v>126</v>
      </c>
      <c r="F1319" t="s">
        <v>4014</v>
      </c>
      <c r="G1319" t="s">
        <v>150</v>
      </c>
      <c r="H1319" t="s">
        <v>47</v>
      </c>
      <c r="I1319" t="s">
        <v>129</v>
      </c>
      <c r="J1319" t="s">
        <v>130</v>
      </c>
      <c r="K1319" t="s">
        <v>131</v>
      </c>
      <c r="L1319" t="s">
        <v>4015</v>
      </c>
      <c r="M1319" t="s">
        <v>4016</v>
      </c>
      <c r="N1319">
        <v>0.18472222199999999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0.184722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1711855</v>
      </c>
      <c r="B1320">
        <v>1</v>
      </c>
      <c r="C1320" t="s">
        <v>76</v>
      </c>
      <c r="D1320" t="s">
        <v>93</v>
      </c>
      <c r="E1320" t="s">
        <v>158</v>
      </c>
      <c r="F1320" t="s">
        <v>4017</v>
      </c>
      <c r="G1320" t="s">
        <v>176</v>
      </c>
      <c r="H1320" t="s">
        <v>47</v>
      </c>
      <c r="I1320" t="s">
        <v>129</v>
      </c>
      <c r="J1320" t="s">
        <v>130</v>
      </c>
      <c r="K1320" t="s">
        <v>131</v>
      </c>
      <c r="L1320" t="s">
        <v>4018</v>
      </c>
      <c r="M1320" t="s">
        <v>4019</v>
      </c>
      <c r="N1320">
        <v>0.29666666600000002</v>
      </c>
      <c r="O1320">
        <v>67</v>
      </c>
      <c r="P1320">
        <v>1879</v>
      </c>
      <c r="Q1320">
        <v>0</v>
      </c>
      <c r="R1320">
        <v>0</v>
      </c>
      <c r="S1320">
        <v>0</v>
      </c>
      <c r="T1320">
        <v>0</v>
      </c>
      <c r="U1320">
        <v>19.876667000000001</v>
      </c>
      <c r="V1320">
        <v>557.43666499999995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1711867</v>
      </c>
      <c r="B1321">
        <v>1</v>
      </c>
      <c r="C1321" t="s">
        <v>76</v>
      </c>
      <c r="D1321" t="s">
        <v>86</v>
      </c>
      <c r="E1321" t="s">
        <v>134</v>
      </c>
      <c r="F1321" t="s">
        <v>4020</v>
      </c>
      <c r="G1321" t="s">
        <v>136</v>
      </c>
      <c r="H1321" t="s">
        <v>46</v>
      </c>
      <c r="I1321" t="s">
        <v>129</v>
      </c>
      <c r="J1321" t="s">
        <v>130</v>
      </c>
      <c r="K1321" t="s">
        <v>131</v>
      </c>
      <c r="L1321" t="s">
        <v>4021</v>
      </c>
      <c r="M1321" t="s">
        <v>4022</v>
      </c>
      <c r="N1321">
        <v>1.5991666659999999</v>
      </c>
      <c r="O1321">
        <v>0</v>
      </c>
      <c r="P1321">
        <v>4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6.3966669999999999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1711869</v>
      </c>
      <c r="B1322">
        <v>1</v>
      </c>
      <c r="C1322" t="s">
        <v>77</v>
      </c>
      <c r="D1322" t="s">
        <v>108</v>
      </c>
      <c r="E1322" t="s">
        <v>139</v>
      </c>
      <c r="F1322" t="s">
        <v>4023</v>
      </c>
      <c r="G1322" t="s">
        <v>141</v>
      </c>
      <c r="H1322" t="s">
        <v>46</v>
      </c>
      <c r="I1322" t="s">
        <v>129</v>
      </c>
      <c r="J1322" t="s">
        <v>130</v>
      </c>
      <c r="K1322" t="s">
        <v>131</v>
      </c>
      <c r="L1322" t="s">
        <v>4024</v>
      </c>
      <c r="M1322" t="s">
        <v>4025</v>
      </c>
      <c r="N1322">
        <v>2.9786111110000002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6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17.871666999999999</v>
      </c>
    </row>
    <row r="1323" spans="1:26" x14ac:dyDescent="0.25">
      <c r="A1323">
        <v>1711888</v>
      </c>
      <c r="B1323">
        <v>1</v>
      </c>
      <c r="C1323" t="s">
        <v>76</v>
      </c>
      <c r="D1323" t="s">
        <v>80</v>
      </c>
      <c r="E1323" t="s">
        <v>134</v>
      </c>
      <c r="F1323" t="s">
        <v>4026</v>
      </c>
      <c r="G1323" t="s">
        <v>136</v>
      </c>
      <c r="H1323" t="s">
        <v>46</v>
      </c>
      <c r="I1323" t="s">
        <v>129</v>
      </c>
      <c r="J1323" t="s">
        <v>130</v>
      </c>
      <c r="K1323" t="s">
        <v>131</v>
      </c>
      <c r="L1323" t="s">
        <v>4027</v>
      </c>
      <c r="M1323" t="s">
        <v>4028</v>
      </c>
      <c r="N1323">
        <v>7.5149999999999997</v>
      </c>
      <c r="O1323">
        <v>0</v>
      </c>
      <c r="P1323">
        <v>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15.03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1711877</v>
      </c>
      <c r="B1324">
        <v>1</v>
      </c>
      <c r="C1324" t="s">
        <v>76</v>
      </c>
      <c r="D1324" t="s">
        <v>99</v>
      </c>
      <c r="E1324" t="s">
        <v>139</v>
      </c>
      <c r="F1324" t="s">
        <v>4029</v>
      </c>
      <c r="G1324" t="s">
        <v>289</v>
      </c>
      <c r="H1324" t="s">
        <v>46</v>
      </c>
      <c r="I1324" t="s">
        <v>129</v>
      </c>
      <c r="J1324" t="s">
        <v>130</v>
      </c>
      <c r="K1324" t="s">
        <v>131</v>
      </c>
      <c r="L1324" t="s">
        <v>4030</v>
      </c>
      <c r="M1324" t="s">
        <v>4031</v>
      </c>
      <c r="N1324">
        <v>1.2838888879999999</v>
      </c>
      <c r="O1324">
        <v>0</v>
      </c>
      <c r="P1324">
        <v>114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146.36333300000001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1711871</v>
      </c>
      <c r="B1325">
        <v>1</v>
      </c>
      <c r="C1325" t="s">
        <v>76</v>
      </c>
      <c r="D1325" t="s">
        <v>84</v>
      </c>
      <c r="E1325" t="s">
        <v>139</v>
      </c>
      <c r="F1325" t="s">
        <v>4032</v>
      </c>
      <c r="G1325" t="s">
        <v>281</v>
      </c>
      <c r="H1325" t="s">
        <v>46</v>
      </c>
      <c r="I1325" t="s">
        <v>129</v>
      </c>
      <c r="J1325" t="s">
        <v>130</v>
      </c>
      <c r="K1325" t="s">
        <v>161</v>
      </c>
      <c r="L1325" t="s">
        <v>4033</v>
      </c>
      <c r="M1325" t="s">
        <v>4034</v>
      </c>
      <c r="N1325">
        <v>0.25282222199999999</v>
      </c>
      <c r="O1325">
        <v>0</v>
      </c>
      <c r="P1325">
        <v>75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18.961666999999998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1711887</v>
      </c>
      <c r="B1326">
        <v>1</v>
      </c>
      <c r="C1326" t="s">
        <v>76</v>
      </c>
      <c r="D1326" t="s">
        <v>92</v>
      </c>
      <c r="E1326" t="s">
        <v>134</v>
      </c>
      <c r="F1326" t="s">
        <v>4035</v>
      </c>
      <c r="G1326" t="s">
        <v>136</v>
      </c>
      <c r="H1326" t="s">
        <v>46</v>
      </c>
      <c r="I1326" t="s">
        <v>129</v>
      </c>
      <c r="J1326" t="s">
        <v>130</v>
      </c>
      <c r="K1326" t="s">
        <v>131</v>
      </c>
      <c r="L1326" t="s">
        <v>4036</v>
      </c>
      <c r="M1326" t="s">
        <v>4037</v>
      </c>
      <c r="N1326">
        <v>1.852777777</v>
      </c>
      <c r="O1326">
        <v>0</v>
      </c>
      <c r="P1326">
        <v>0</v>
      </c>
      <c r="Q1326">
        <v>0</v>
      </c>
      <c r="R1326">
        <v>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3.7055560000000001</v>
      </c>
      <c r="Y1326">
        <v>0</v>
      </c>
      <c r="Z1326">
        <v>0</v>
      </c>
    </row>
    <row r="1327" spans="1:26" x14ac:dyDescent="0.25">
      <c r="A1327">
        <v>1711894</v>
      </c>
      <c r="B1327">
        <v>1</v>
      </c>
      <c r="C1327" t="s">
        <v>77</v>
      </c>
      <c r="D1327" t="s">
        <v>114</v>
      </c>
      <c r="E1327" t="s">
        <v>134</v>
      </c>
      <c r="F1327" t="s">
        <v>4038</v>
      </c>
      <c r="G1327" t="s">
        <v>136</v>
      </c>
      <c r="H1327" t="s">
        <v>46</v>
      </c>
      <c r="I1327" t="s">
        <v>129</v>
      </c>
      <c r="J1327" t="s">
        <v>130</v>
      </c>
      <c r="K1327" t="s">
        <v>131</v>
      </c>
      <c r="L1327" t="s">
        <v>4039</v>
      </c>
      <c r="M1327" t="s">
        <v>4040</v>
      </c>
      <c r="N1327">
        <v>0.97499999999999998</v>
      </c>
      <c r="O1327">
        <v>0</v>
      </c>
      <c r="P1327">
        <v>2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1.95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1711895</v>
      </c>
      <c r="B1328">
        <v>1</v>
      </c>
      <c r="C1328" t="s">
        <v>77</v>
      </c>
      <c r="D1328" t="s">
        <v>118</v>
      </c>
      <c r="E1328" t="s">
        <v>134</v>
      </c>
      <c r="F1328" t="s">
        <v>4041</v>
      </c>
      <c r="G1328" t="s">
        <v>136</v>
      </c>
      <c r="H1328" t="s">
        <v>46</v>
      </c>
      <c r="I1328" t="s">
        <v>129</v>
      </c>
      <c r="J1328" t="s">
        <v>130</v>
      </c>
      <c r="K1328" t="s">
        <v>131</v>
      </c>
      <c r="L1328" t="s">
        <v>4042</v>
      </c>
      <c r="M1328" t="s">
        <v>4043</v>
      </c>
      <c r="N1328">
        <v>2.4588888880000002</v>
      </c>
      <c r="O1328">
        <v>0</v>
      </c>
      <c r="P1328">
        <v>1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2.4588890000000001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1711893</v>
      </c>
      <c r="B1329">
        <v>1</v>
      </c>
      <c r="C1329" t="s">
        <v>76</v>
      </c>
      <c r="D1329" t="s">
        <v>84</v>
      </c>
      <c r="E1329" t="s">
        <v>139</v>
      </c>
      <c r="F1329" t="s">
        <v>4044</v>
      </c>
      <c r="G1329" t="s">
        <v>281</v>
      </c>
      <c r="H1329" t="s">
        <v>46</v>
      </c>
      <c r="I1329" t="s">
        <v>129</v>
      </c>
      <c r="J1329" t="s">
        <v>130</v>
      </c>
      <c r="K1329" t="s">
        <v>161</v>
      </c>
      <c r="L1329" t="s">
        <v>4045</v>
      </c>
      <c r="M1329" t="s">
        <v>4046</v>
      </c>
      <c r="N1329">
        <v>1.056575</v>
      </c>
      <c r="O1329">
        <v>0</v>
      </c>
      <c r="P1329">
        <v>147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155.31652500000001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1711901</v>
      </c>
      <c r="B1330">
        <v>1</v>
      </c>
      <c r="C1330" t="s">
        <v>76</v>
      </c>
      <c r="D1330" t="s">
        <v>84</v>
      </c>
      <c r="E1330" t="s">
        <v>134</v>
      </c>
      <c r="F1330" t="s">
        <v>4047</v>
      </c>
      <c r="G1330" t="s">
        <v>289</v>
      </c>
      <c r="H1330" t="s">
        <v>46</v>
      </c>
      <c r="I1330" t="s">
        <v>129</v>
      </c>
      <c r="J1330" t="s">
        <v>15</v>
      </c>
      <c r="K1330" t="s">
        <v>131</v>
      </c>
      <c r="L1330" t="s">
        <v>4048</v>
      </c>
      <c r="M1330" t="s">
        <v>4049</v>
      </c>
      <c r="N1330">
        <v>6.99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6.99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1711898</v>
      </c>
      <c r="B1331">
        <v>1</v>
      </c>
      <c r="C1331" t="s">
        <v>77</v>
      </c>
      <c r="D1331" t="s">
        <v>110</v>
      </c>
      <c r="E1331" t="s">
        <v>164</v>
      </c>
      <c r="F1331" t="s">
        <v>4050</v>
      </c>
      <c r="G1331" t="s">
        <v>285</v>
      </c>
      <c r="H1331" t="s">
        <v>46</v>
      </c>
      <c r="I1331" t="s">
        <v>129</v>
      </c>
      <c r="J1331" t="s">
        <v>130</v>
      </c>
      <c r="K1331" t="s">
        <v>161</v>
      </c>
      <c r="L1331" t="s">
        <v>4051</v>
      </c>
      <c r="M1331" t="s">
        <v>4052</v>
      </c>
      <c r="N1331">
        <v>1.6782250000000001</v>
      </c>
      <c r="O1331">
        <v>0</v>
      </c>
      <c r="P1331">
        <v>0</v>
      </c>
      <c r="Q1331">
        <v>0</v>
      </c>
      <c r="R1331">
        <v>0</v>
      </c>
      <c r="S1331">
        <v>1</v>
      </c>
      <c r="T1331">
        <v>162</v>
      </c>
      <c r="U1331">
        <v>0</v>
      </c>
      <c r="V1331">
        <v>0</v>
      </c>
      <c r="W1331">
        <v>0</v>
      </c>
      <c r="X1331">
        <v>0</v>
      </c>
      <c r="Y1331">
        <v>1.6782250000000001</v>
      </c>
      <c r="Z1331">
        <v>271.87245000000001</v>
      </c>
    </row>
    <row r="1332" spans="1:26" x14ac:dyDescent="0.25">
      <c r="A1332">
        <v>1711899</v>
      </c>
      <c r="B1332">
        <v>1</v>
      </c>
      <c r="C1332" t="s">
        <v>76</v>
      </c>
      <c r="D1332" t="s">
        <v>106</v>
      </c>
      <c r="E1332" t="s">
        <v>158</v>
      </c>
      <c r="F1332" t="s">
        <v>4053</v>
      </c>
      <c r="G1332" t="s">
        <v>289</v>
      </c>
      <c r="H1332" t="s">
        <v>47</v>
      </c>
      <c r="I1332" t="s">
        <v>129</v>
      </c>
      <c r="J1332" t="s">
        <v>15</v>
      </c>
      <c r="K1332" t="s">
        <v>131</v>
      </c>
      <c r="L1332" t="s">
        <v>4054</v>
      </c>
      <c r="M1332" t="s">
        <v>4055</v>
      </c>
      <c r="N1332">
        <v>1.426111111</v>
      </c>
      <c r="O1332">
        <v>23</v>
      </c>
      <c r="P1332">
        <v>6065</v>
      </c>
      <c r="Q1332">
        <v>0</v>
      </c>
      <c r="R1332">
        <v>0</v>
      </c>
      <c r="S1332">
        <v>0</v>
      </c>
      <c r="T1332">
        <v>0</v>
      </c>
      <c r="U1332">
        <v>32.800556</v>
      </c>
      <c r="V1332">
        <v>8649.3638879999999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1711907</v>
      </c>
      <c r="B1333">
        <v>1</v>
      </c>
      <c r="C1333" t="s">
        <v>76</v>
      </c>
      <c r="D1333" t="s">
        <v>86</v>
      </c>
      <c r="E1333" t="s">
        <v>134</v>
      </c>
      <c r="F1333" t="s">
        <v>4056</v>
      </c>
      <c r="G1333" t="s">
        <v>136</v>
      </c>
      <c r="H1333" t="s">
        <v>46</v>
      </c>
      <c r="I1333" t="s">
        <v>129</v>
      </c>
      <c r="J1333" t="s">
        <v>130</v>
      </c>
      <c r="K1333" t="s">
        <v>131</v>
      </c>
      <c r="L1333" t="s">
        <v>4057</v>
      </c>
      <c r="M1333" t="s">
        <v>4058</v>
      </c>
      <c r="N1333">
        <v>1.5252777769999999</v>
      </c>
      <c r="O1333">
        <v>0</v>
      </c>
      <c r="P1333">
        <v>4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6.1011110000000004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1711927</v>
      </c>
      <c r="B1334">
        <v>1</v>
      </c>
      <c r="C1334" t="s">
        <v>77</v>
      </c>
      <c r="D1334" t="s">
        <v>109</v>
      </c>
      <c r="E1334" t="s">
        <v>164</v>
      </c>
      <c r="F1334" t="s">
        <v>4059</v>
      </c>
      <c r="G1334" t="s">
        <v>462</v>
      </c>
      <c r="H1334" t="s">
        <v>46</v>
      </c>
      <c r="I1334" t="s">
        <v>129</v>
      </c>
      <c r="J1334" t="s">
        <v>130</v>
      </c>
      <c r="K1334" t="s">
        <v>131</v>
      </c>
      <c r="L1334" t="s">
        <v>4060</v>
      </c>
      <c r="M1334" t="s">
        <v>4061</v>
      </c>
      <c r="N1334">
        <v>0.399166666</v>
      </c>
      <c r="O1334">
        <v>1</v>
      </c>
      <c r="P1334">
        <v>137</v>
      </c>
      <c r="Q1334">
        <v>0</v>
      </c>
      <c r="R1334">
        <v>0</v>
      </c>
      <c r="S1334">
        <v>0</v>
      </c>
      <c r="T1334">
        <v>0</v>
      </c>
      <c r="U1334">
        <v>0.39916699999999999</v>
      </c>
      <c r="V1334">
        <v>54.685833000000002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1711934</v>
      </c>
      <c r="B1335">
        <v>1</v>
      </c>
      <c r="C1335" t="s">
        <v>76</v>
      </c>
      <c r="D1335" t="s">
        <v>99</v>
      </c>
      <c r="E1335" t="s">
        <v>164</v>
      </c>
      <c r="F1335" t="s">
        <v>4062</v>
      </c>
      <c r="G1335" t="s">
        <v>256</v>
      </c>
      <c r="H1335" t="s">
        <v>46</v>
      </c>
      <c r="I1335" t="s">
        <v>129</v>
      </c>
      <c r="J1335" t="s">
        <v>130</v>
      </c>
      <c r="K1335" t="s">
        <v>131</v>
      </c>
      <c r="L1335" t="s">
        <v>4063</v>
      </c>
      <c r="M1335" t="s">
        <v>4064</v>
      </c>
      <c r="N1335">
        <v>0.79638888799999996</v>
      </c>
      <c r="O1335">
        <v>2</v>
      </c>
      <c r="P1335">
        <v>67</v>
      </c>
      <c r="Q1335">
        <v>0</v>
      </c>
      <c r="R1335">
        <v>0</v>
      </c>
      <c r="S1335">
        <v>0</v>
      </c>
      <c r="T1335">
        <v>0</v>
      </c>
      <c r="U1335">
        <v>1.592778</v>
      </c>
      <c r="V1335">
        <v>53.358055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1711930</v>
      </c>
      <c r="B1336">
        <v>1</v>
      </c>
      <c r="C1336" t="s">
        <v>76</v>
      </c>
      <c r="D1336" t="s">
        <v>92</v>
      </c>
      <c r="E1336" t="s">
        <v>134</v>
      </c>
      <c r="F1336" t="s">
        <v>4065</v>
      </c>
      <c r="G1336" t="s">
        <v>209</v>
      </c>
      <c r="H1336" t="s">
        <v>46</v>
      </c>
      <c r="I1336" t="s">
        <v>129</v>
      </c>
      <c r="J1336" t="s">
        <v>130</v>
      </c>
      <c r="K1336" t="s">
        <v>131</v>
      </c>
      <c r="L1336" t="s">
        <v>4066</v>
      </c>
      <c r="M1336" t="s">
        <v>4067</v>
      </c>
      <c r="N1336">
        <v>1.988611111</v>
      </c>
      <c r="O1336">
        <v>0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1.9886109999999999</v>
      </c>
      <c r="Y1336">
        <v>0</v>
      </c>
      <c r="Z1336">
        <v>0</v>
      </c>
    </row>
    <row r="1337" spans="1:26" x14ac:dyDescent="0.25">
      <c r="A1337">
        <v>1711923</v>
      </c>
      <c r="B1337">
        <v>1</v>
      </c>
      <c r="C1337" t="s">
        <v>76</v>
      </c>
      <c r="D1337" t="s">
        <v>102</v>
      </c>
      <c r="E1337" t="s">
        <v>139</v>
      </c>
      <c r="F1337" t="s">
        <v>4068</v>
      </c>
      <c r="G1337" t="s">
        <v>3671</v>
      </c>
      <c r="H1337" t="s">
        <v>46</v>
      </c>
      <c r="I1337" t="s">
        <v>129</v>
      </c>
      <c r="J1337" t="s">
        <v>130</v>
      </c>
      <c r="K1337" t="s">
        <v>131</v>
      </c>
      <c r="L1337" t="s">
        <v>4069</v>
      </c>
      <c r="M1337" t="s">
        <v>4070</v>
      </c>
      <c r="N1337">
        <v>2.3475000000000001</v>
      </c>
      <c r="O1337">
        <v>0</v>
      </c>
      <c r="P1337">
        <v>11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25.822500000000002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1711936</v>
      </c>
      <c r="B1338">
        <v>1</v>
      </c>
      <c r="C1338" t="s">
        <v>76</v>
      </c>
      <c r="D1338" t="s">
        <v>79</v>
      </c>
      <c r="E1338" t="s">
        <v>134</v>
      </c>
      <c r="F1338" t="s">
        <v>4071</v>
      </c>
      <c r="G1338" t="s">
        <v>209</v>
      </c>
      <c r="H1338" t="s">
        <v>46</v>
      </c>
      <c r="I1338" t="s">
        <v>129</v>
      </c>
      <c r="J1338" t="s">
        <v>130</v>
      </c>
      <c r="K1338" t="s">
        <v>131</v>
      </c>
      <c r="L1338" t="s">
        <v>4072</v>
      </c>
      <c r="M1338" t="s">
        <v>4073</v>
      </c>
      <c r="N1338">
        <v>2.4108333329999998</v>
      </c>
      <c r="O1338">
        <v>0</v>
      </c>
      <c r="P1338">
        <v>4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9.6433330000000002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1711940</v>
      </c>
      <c r="B1339">
        <v>1</v>
      </c>
      <c r="C1339" t="s">
        <v>76</v>
      </c>
      <c r="D1339" t="s">
        <v>100</v>
      </c>
      <c r="E1339" t="s">
        <v>134</v>
      </c>
      <c r="F1339" t="s">
        <v>4074</v>
      </c>
      <c r="G1339" t="s">
        <v>136</v>
      </c>
      <c r="H1339" t="s">
        <v>46</v>
      </c>
      <c r="I1339" t="s">
        <v>129</v>
      </c>
      <c r="J1339" t="s">
        <v>130</v>
      </c>
      <c r="K1339" t="s">
        <v>131</v>
      </c>
      <c r="L1339" t="s">
        <v>4075</v>
      </c>
      <c r="M1339" t="s">
        <v>4076</v>
      </c>
      <c r="N1339">
        <v>1.746111111</v>
      </c>
      <c r="O1339">
        <v>0</v>
      </c>
      <c r="P1339">
        <v>1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1.746111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1711939</v>
      </c>
      <c r="B1340">
        <v>1</v>
      </c>
      <c r="C1340" t="s">
        <v>76</v>
      </c>
      <c r="D1340" t="s">
        <v>95</v>
      </c>
      <c r="E1340" t="s">
        <v>139</v>
      </c>
      <c r="F1340" t="s">
        <v>4077</v>
      </c>
      <c r="G1340" t="s">
        <v>289</v>
      </c>
      <c r="H1340" t="s">
        <v>46</v>
      </c>
      <c r="I1340" t="s">
        <v>129</v>
      </c>
      <c r="J1340" t="s">
        <v>130</v>
      </c>
      <c r="K1340" t="s">
        <v>131</v>
      </c>
      <c r="L1340" t="s">
        <v>4078</v>
      </c>
      <c r="M1340" t="s">
        <v>4079</v>
      </c>
      <c r="N1340">
        <v>1.280277777</v>
      </c>
      <c r="O1340">
        <v>0</v>
      </c>
      <c r="P1340">
        <v>35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44.809722000000001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1711942</v>
      </c>
      <c r="B1341">
        <v>1</v>
      </c>
      <c r="C1341" t="s">
        <v>77</v>
      </c>
      <c r="D1341" t="s">
        <v>119</v>
      </c>
      <c r="E1341" t="s">
        <v>139</v>
      </c>
      <c r="F1341" t="s">
        <v>1181</v>
      </c>
      <c r="G1341" t="s">
        <v>141</v>
      </c>
      <c r="H1341" t="s">
        <v>46</v>
      </c>
      <c r="I1341" t="s">
        <v>129</v>
      </c>
      <c r="J1341" t="s">
        <v>130</v>
      </c>
      <c r="K1341" t="s">
        <v>131</v>
      </c>
      <c r="L1341" t="s">
        <v>4080</v>
      </c>
      <c r="M1341" t="s">
        <v>4081</v>
      </c>
      <c r="N1341">
        <v>0.97888888799999996</v>
      </c>
      <c r="O1341">
        <v>0</v>
      </c>
      <c r="P1341">
        <v>18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17.62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1711951</v>
      </c>
      <c r="B1342">
        <v>1</v>
      </c>
      <c r="C1342" t="s">
        <v>77</v>
      </c>
      <c r="D1342" t="s">
        <v>108</v>
      </c>
      <c r="E1342" t="s">
        <v>134</v>
      </c>
      <c r="F1342" t="s">
        <v>4082</v>
      </c>
      <c r="G1342" t="s">
        <v>136</v>
      </c>
      <c r="H1342" t="s">
        <v>46</v>
      </c>
      <c r="I1342" t="s">
        <v>129</v>
      </c>
      <c r="J1342" t="s">
        <v>130</v>
      </c>
      <c r="K1342" t="s">
        <v>131</v>
      </c>
      <c r="L1342" t="s">
        <v>4083</v>
      </c>
      <c r="M1342" t="s">
        <v>4084</v>
      </c>
      <c r="N1342">
        <v>8.7886111109999998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8.7886109999999995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1711943</v>
      </c>
      <c r="B1343">
        <v>1</v>
      </c>
      <c r="C1343" t="s">
        <v>76</v>
      </c>
      <c r="D1343" t="s">
        <v>87</v>
      </c>
      <c r="E1343" t="s">
        <v>164</v>
      </c>
      <c r="F1343" t="s">
        <v>4085</v>
      </c>
      <c r="G1343" t="s">
        <v>462</v>
      </c>
      <c r="H1343" t="s">
        <v>46</v>
      </c>
      <c r="I1343" t="s">
        <v>129</v>
      </c>
      <c r="J1343" t="s">
        <v>17</v>
      </c>
      <c r="K1343" t="s">
        <v>131</v>
      </c>
      <c r="L1343" t="s">
        <v>4086</v>
      </c>
      <c r="M1343" t="s">
        <v>4087</v>
      </c>
      <c r="N1343">
        <v>0.19888888800000001</v>
      </c>
      <c r="O1343">
        <v>0</v>
      </c>
      <c r="P1343">
        <v>0</v>
      </c>
      <c r="Q1343">
        <v>2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0.39777800000000002</v>
      </c>
      <c r="X1343">
        <v>0</v>
      </c>
      <c r="Y1343">
        <v>0</v>
      </c>
      <c r="Z1343">
        <v>0</v>
      </c>
    </row>
    <row r="1344" spans="1:26" x14ac:dyDescent="0.25">
      <c r="A1344">
        <v>1711946</v>
      </c>
      <c r="B1344">
        <v>1</v>
      </c>
      <c r="C1344" t="s">
        <v>76</v>
      </c>
      <c r="D1344" t="s">
        <v>93</v>
      </c>
      <c r="E1344" t="s">
        <v>158</v>
      </c>
      <c r="F1344" t="s">
        <v>4088</v>
      </c>
      <c r="G1344" t="s">
        <v>176</v>
      </c>
      <c r="H1344" t="s">
        <v>47</v>
      </c>
      <c r="I1344" t="s">
        <v>129</v>
      </c>
      <c r="J1344" t="s">
        <v>130</v>
      </c>
      <c r="K1344" t="s">
        <v>131</v>
      </c>
      <c r="L1344" t="s">
        <v>4089</v>
      </c>
      <c r="M1344" t="s">
        <v>4090</v>
      </c>
      <c r="N1344">
        <v>0.54333333299999997</v>
      </c>
      <c r="O1344">
        <v>14</v>
      </c>
      <c r="P1344">
        <v>275</v>
      </c>
      <c r="Q1344">
        <v>0</v>
      </c>
      <c r="R1344">
        <v>0</v>
      </c>
      <c r="S1344">
        <v>0</v>
      </c>
      <c r="T1344">
        <v>0</v>
      </c>
      <c r="U1344">
        <v>7.6066669999999998</v>
      </c>
      <c r="V1344">
        <v>149.41666699999999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1711948</v>
      </c>
      <c r="B1345">
        <v>1</v>
      </c>
      <c r="C1345" t="s">
        <v>76</v>
      </c>
      <c r="D1345" t="s">
        <v>92</v>
      </c>
      <c r="E1345" t="s">
        <v>134</v>
      </c>
      <c r="F1345" t="s">
        <v>4091</v>
      </c>
      <c r="G1345" t="s">
        <v>209</v>
      </c>
      <c r="H1345" t="s">
        <v>46</v>
      </c>
      <c r="I1345" t="s">
        <v>129</v>
      </c>
      <c r="J1345" t="s">
        <v>130</v>
      </c>
      <c r="K1345" t="s">
        <v>131</v>
      </c>
      <c r="L1345" t="s">
        <v>4092</v>
      </c>
      <c r="M1345" t="s">
        <v>4093</v>
      </c>
      <c r="N1345">
        <v>5.3927777770000001</v>
      </c>
      <c r="O1345">
        <v>0</v>
      </c>
      <c r="P1345">
        <v>0</v>
      </c>
      <c r="Q1345">
        <v>0</v>
      </c>
      <c r="R1345">
        <v>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10.785556</v>
      </c>
      <c r="Y1345">
        <v>0</v>
      </c>
      <c r="Z1345">
        <v>0</v>
      </c>
    </row>
    <row r="1346" spans="1:26" x14ac:dyDescent="0.25">
      <c r="A1346">
        <v>1711954</v>
      </c>
      <c r="B1346">
        <v>1</v>
      </c>
      <c r="C1346" t="s">
        <v>76</v>
      </c>
      <c r="D1346" t="s">
        <v>92</v>
      </c>
      <c r="E1346" t="s">
        <v>134</v>
      </c>
      <c r="F1346" t="s">
        <v>4094</v>
      </c>
      <c r="G1346" t="s">
        <v>209</v>
      </c>
      <c r="H1346" t="s">
        <v>46</v>
      </c>
      <c r="I1346" t="s">
        <v>129</v>
      </c>
      <c r="J1346" t="s">
        <v>130</v>
      </c>
      <c r="K1346" t="s">
        <v>131</v>
      </c>
      <c r="L1346" t="s">
        <v>4095</v>
      </c>
      <c r="M1346" t="s">
        <v>4096</v>
      </c>
      <c r="N1346">
        <v>1.8491666659999999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1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1.849167</v>
      </c>
    </row>
    <row r="1347" spans="1:26" x14ac:dyDescent="0.25">
      <c r="A1347">
        <v>1711950</v>
      </c>
      <c r="B1347">
        <v>1</v>
      </c>
      <c r="C1347" t="s">
        <v>76</v>
      </c>
      <c r="D1347" t="s">
        <v>81</v>
      </c>
      <c r="E1347" t="s">
        <v>134</v>
      </c>
      <c r="F1347" t="s">
        <v>4097</v>
      </c>
      <c r="G1347" t="s">
        <v>155</v>
      </c>
      <c r="H1347" t="s">
        <v>46</v>
      </c>
      <c r="I1347" t="s">
        <v>129</v>
      </c>
      <c r="J1347" t="s">
        <v>130</v>
      </c>
      <c r="K1347" t="s">
        <v>131</v>
      </c>
      <c r="L1347" t="s">
        <v>4098</v>
      </c>
      <c r="M1347" t="s">
        <v>4099</v>
      </c>
      <c r="N1347">
        <v>0.564722222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0.56472199999999995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1711960</v>
      </c>
      <c r="B1348">
        <v>1</v>
      </c>
      <c r="C1348" t="s">
        <v>76</v>
      </c>
      <c r="D1348" t="s">
        <v>86</v>
      </c>
      <c r="E1348" t="s">
        <v>126</v>
      </c>
      <c r="F1348" t="s">
        <v>4100</v>
      </c>
      <c r="G1348" t="s">
        <v>145</v>
      </c>
      <c r="H1348" t="s">
        <v>47</v>
      </c>
      <c r="I1348" t="s">
        <v>129</v>
      </c>
      <c r="J1348" t="s">
        <v>130</v>
      </c>
      <c r="K1348" t="s">
        <v>131</v>
      </c>
      <c r="L1348" t="s">
        <v>4101</v>
      </c>
      <c r="M1348" t="s">
        <v>4102</v>
      </c>
      <c r="N1348">
        <v>4.528333333</v>
      </c>
      <c r="O1348">
        <v>1</v>
      </c>
      <c r="P1348">
        <v>329</v>
      </c>
      <c r="Q1348">
        <v>0</v>
      </c>
      <c r="R1348">
        <v>0</v>
      </c>
      <c r="S1348">
        <v>0</v>
      </c>
      <c r="T1348">
        <v>0</v>
      </c>
      <c r="U1348">
        <v>4.5283329999999999</v>
      </c>
      <c r="V1348">
        <v>1489.8216669999999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1711959</v>
      </c>
      <c r="B1349">
        <v>1</v>
      </c>
      <c r="C1349" t="s">
        <v>76</v>
      </c>
      <c r="D1349" t="s">
        <v>101</v>
      </c>
      <c r="E1349" t="s">
        <v>212</v>
      </c>
      <c r="F1349" t="s">
        <v>4103</v>
      </c>
      <c r="G1349" t="s">
        <v>176</v>
      </c>
      <c r="H1349" t="s">
        <v>47</v>
      </c>
      <c r="I1349" t="s">
        <v>129</v>
      </c>
      <c r="J1349" t="s">
        <v>130</v>
      </c>
      <c r="K1349" t="s">
        <v>131</v>
      </c>
      <c r="L1349" t="s">
        <v>4104</v>
      </c>
      <c r="M1349" t="s">
        <v>4105</v>
      </c>
      <c r="N1349">
        <v>0.18222222199999999</v>
      </c>
      <c r="O1349">
        <v>35</v>
      </c>
      <c r="P1349">
        <v>128</v>
      </c>
      <c r="Q1349">
        <v>0</v>
      </c>
      <c r="R1349">
        <v>0</v>
      </c>
      <c r="S1349">
        <v>0</v>
      </c>
      <c r="T1349">
        <v>0</v>
      </c>
      <c r="U1349">
        <v>6.3777780000000002</v>
      </c>
      <c r="V1349">
        <v>23.324444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1711970</v>
      </c>
      <c r="B1350">
        <v>1</v>
      </c>
      <c r="C1350" t="s">
        <v>76</v>
      </c>
      <c r="D1350" t="s">
        <v>78</v>
      </c>
      <c r="E1350" t="s">
        <v>134</v>
      </c>
      <c r="F1350" t="s">
        <v>4106</v>
      </c>
      <c r="G1350" t="s">
        <v>136</v>
      </c>
      <c r="H1350" t="s">
        <v>46</v>
      </c>
      <c r="I1350" t="s">
        <v>129</v>
      </c>
      <c r="J1350" t="s">
        <v>130</v>
      </c>
      <c r="K1350" t="s">
        <v>131</v>
      </c>
      <c r="L1350" t="s">
        <v>4107</v>
      </c>
      <c r="M1350" t="s">
        <v>4108</v>
      </c>
      <c r="N1350">
        <v>1.7949999999999999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1.7949999999999999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1711963</v>
      </c>
      <c r="B1351">
        <v>1</v>
      </c>
      <c r="C1351" t="s">
        <v>76</v>
      </c>
      <c r="D1351" t="s">
        <v>89</v>
      </c>
      <c r="E1351" t="s">
        <v>164</v>
      </c>
      <c r="F1351" t="s">
        <v>4109</v>
      </c>
      <c r="G1351" t="s">
        <v>281</v>
      </c>
      <c r="H1351" t="s">
        <v>46</v>
      </c>
      <c r="I1351" t="s">
        <v>129</v>
      </c>
      <c r="J1351" t="s">
        <v>130</v>
      </c>
      <c r="K1351" t="s">
        <v>161</v>
      </c>
      <c r="L1351" t="s">
        <v>4110</v>
      </c>
      <c r="M1351" t="s">
        <v>4111</v>
      </c>
      <c r="N1351">
        <v>3.0184722220000002</v>
      </c>
      <c r="O1351">
        <v>0</v>
      </c>
      <c r="P1351">
        <v>0</v>
      </c>
      <c r="Q1351">
        <v>0</v>
      </c>
      <c r="R1351">
        <v>0</v>
      </c>
      <c r="S1351">
        <v>1</v>
      </c>
      <c r="T1351">
        <v>139</v>
      </c>
      <c r="U1351">
        <v>0</v>
      </c>
      <c r="V1351">
        <v>0</v>
      </c>
      <c r="W1351">
        <v>0</v>
      </c>
      <c r="X1351">
        <v>0</v>
      </c>
      <c r="Y1351">
        <v>3.018472</v>
      </c>
      <c r="Z1351">
        <v>419.56763899999999</v>
      </c>
    </row>
    <row r="1352" spans="1:26" x14ac:dyDescent="0.25">
      <c r="A1352">
        <v>1711965</v>
      </c>
      <c r="B1352">
        <v>1</v>
      </c>
      <c r="C1352" t="s">
        <v>76</v>
      </c>
      <c r="D1352" t="s">
        <v>106</v>
      </c>
      <c r="E1352" t="s">
        <v>126</v>
      </c>
      <c r="F1352" t="s">
        <v>4112</v>
      </c>
      <c r="G1352" t="s">
        <v>289</v>
      </c>
      <c r="H1352" t="s">
        <v>47</v>
      </c>
      <c r="I1352" t="s">
        <v>129</v>
      </c>
      <c r="J1352" t="s">
        <v>15</v>
      </c>
      <c r="K1352" t="s">
        <v>131</v>
      </c>
      <c r="L1352" t="s">
        <v>4113</v>
      </c>
      <c r="M1352" t="s">
        <v>4114</v>
      </c>
      <c r="N1352">
        <v>3.5611111110000002</v>
      </c>
      <c r="O1352">
        <v>2</v>
      </c>
      <c r="P1352">
        <v>145</v>
      </c>
      <c r="Q1352">
        <v>0</v>
      </c>
      <c r="R1352">
        <v>0</v>
      </c>
      <c r="S1352">
        <v>0</v>
      </c>
      <c r="T1352">
        <v>0</v>
      </c>
      <c r="U1352">
        <v>7.1222219999999998</v>
      </c>
      <c r="V1352">
        <v>516.36111100000005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1711976</v>
      </c>
      <c r="B1353">
        <v>1</v>
      </c>
      <c r="C1353" t="s">
        <v>77</v>
      </c>
      <c r="D1353" t="s">
        <v>114</v>
      </c>
      <c r="E1353" t="s">
        <v>134</v>
      </c>
      <c r="F1353" t="s">
        <v>4115</v>
      </c>
      <c r="G1353" t="s">
        <v>136</v>
      </c>
      <c r="H1353" t="s">
        <v>46</v>
      </c>
      <c r="I1353" t="s">
        <v>129</v>
      </c>
      <c r="J1353" t="s">
        <v>130</v>
      </c>
      <c r="K1353" t="s">
        <v>131</v>
      </c>
      <c r="L1353" t="s">
        <v>4116</v>
      </c>
      <c r="M1353" t="s">
        <v>4117</v>
      </c>
      <c r="N1353">
        <v>0.93805555500000004</v>
      </c>
      <c r="O1353">
        <v>0</v>
      </c>
      <c r="P1353">
        <v>3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2.8141669999999999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1711967</v>
      </c>
      <c r="B1354">
        <v>1</v>
      </c>
      <c r="C1354" t="s">
        <v>76</v>
      </c>
      <c r="D1354" t="s">
        <v>102</v>
      </c>
      <c r="E1354" t="s">
        <v>139</v>
      </c>
      <c r="F1354" t="s">
        <v>4118</v>
      </c>
      <c r="G1354" t="s">
        <v>269</v>
      </c>
      <c r="H1354" t="s">
        <v>46</v>
      </c>
      <c r="I1354" t="s">
        <v>129</v>
      </c>
      <c r="J1354" t="s">
        <v>130</v>
      </c>
      <c r="K1354" t="s">
        <v>131</v>
      </c>
      <c r="L1354" t="s">
        <v>4119</v>
      </c>
      <c r="M1354" t="s">
        <v>4120</v>
      </c>
      <c r="N1354">
        <v>0.67972222199999999</v>
      </c>
      <c r="O1354">
        <v>0</v>
      </c>
      <c r="P1354">
        <v>13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8.8363890000000005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1711973</v>
      </c>
      <c r="B1355">
        <v>1</v>
      </c>
      <c r="C1355" t="s">
        <v>76</v>
      </c>
      <c r="D1355" t="s">
        <v>103</v>
      </c>
      <c r="E1355" t="s">
        <v>139</v>
      </c>
      <c r="F1355" t="s">
        <v>2836</v>
      </c>
      <c r="G1355" t="s">
        <v>3526</v>
      </c>
      <c r="H1355" t="s">
        <v>46</v>
      </c>
      <c r="I1355" t="s">
        <v>129</v>
      </c>
      <c r="J1355" t="s">
        <v>130</v>
      </c>
      <c r="K1355" t="s">
        <v>131</v>
      </c>
      <c r="L1355" t="s">
        <v>4055</v>
      </c>
      <c r="M1355" t="s">
        <v>4121</v>
      </c>
      <c r="N1355">
        <v>0.762222222</v>
      </c>
      <c r="O1355">
        <v>0</v>
      </c>
      <c r="P1355">
        <v>0</v>
      </c>
      <c r="Q1355">
        <v>0</v>
      </c>
      <c r="R1355">
        <v>78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59.453333000000001</v>
      </c>
      <c r="Y1355">
        <v>0</v>
      </c>
      <c r="Z1355">
        <v>0</v>
      </c>
    </row>
    <row r="1356" spans="1:26" x14ac:dyDescent="0.25">
      <c r="A1356">
        <v>1711978</v>
      </c>
      <c r="B1356">
        <v>1</v>
      </c>
      <c r="C1356" t="s">
        <v>77</v>
      </c>
      <c r="D1356" t="s">
        <v>113</v>
      </c>
      <c r="E1356" t="s">
        <v>134</v>
      </c>
      <c r="F1356" t="s">
        <v>4122</v>
      </c>
      <c r="G1356" t="s">
        <v>136</v>
      </c>
      <c r="H1356" t="s">
        <v>46</v>
      </c>
      <c r="I1356" t="s">
        <v>129</v>
      </c>
      <c r="J1356" t="s">
        <v>130</v>
      </c>
      <c r="K1356" t="s">
        <v>131</v>
      </c>
      <c r="L1356" t="s">
        <v>4123</v>
      </c>
      <c r="M1356" t="s">
        <v>4124</v>
      </c>
      <c r="N1356">
        <v>1.8777777769999999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1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1.8777779999999999</v>
      </c>
    </row>
    <row r="1357" spans="1:26" x14ac:dyDescent="0.25">
      <c r="A1357">
        <v>1711975</v>
      </c>
      <c r="B1357">
        <v>1</v>
      </c>
      <c r="C1357" t="s">
        <v>77</v>
      </c>
      <c r="D1357" t="s">
        <v>124</v>
      </c>
      <c r="E1357" t="s">
        <v>212</v>
      </c>
      <c r="F1357" t="s">
        <v>4125</v>
      </c>
      <c r="G1357" t="s">
        <v>176</v>
      </c>
      <c r="H1357" t="s">
        <v>47</v>
      </c>
      <c r="I1357" t="s">
        <v>129</v>
      </c>
      <c r="J1357" t="s">
        <v>130</v>
      </c>
      <c r="K1357" t="s">
        <v>131</v>
      </c>
      <c r="L1357" t="s">
        <v>4126</v>
      </c>
      <c r="M1357" t="s">
        <v>4127</v>
      </c>
      <c r="N1357">
        <v>0.20638888799999999</v>
      </c>
      <c r="O1357">
        <v>38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7.842778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1711980</v>
      </c>
      <c r="B1358">
        <v>1</v>
      </c>
      <c r="C1358" t="s">
        <v>76</v>
      </c>
      <c r="D1358" t="s">
        <v>102</v>
      </c>
      <c r="E1358" t="s">
        <v>134</v>
      </c>
      <c r="F1358" t="s">
        <v>4128</v>
      </c>
      <c r="G1358" t="s">
        <v>136</v>
      </c>
      <c r="H1358" t="s">
        <v>46</v>
      </c>
      <c r="I1358" t="s">
        <v>129</v>
      </c>
      <c r="J1358" t="s">
        <v>130</v>
      </c>
      <c r="K1358" t="s">
        <v>131</v>
      </c>
      <c r="L1358" t="s">
        <v>4129</v>
      </c>
      <c r="M1358" t="s">
        <v>4130</v>
      </c>
      <c r="N1358">
        <v>9.5574999999999992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1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9.5574999999999992</v>
      </c>
    </row>
    <row r="1359" spans="1:26" x14ac:dyDescent="0.25">
      <c r="A1359">
        <v>1711982</v>
      </c>
      <c r="B1359">
        <v>1</v>
      </c>
      <c r="C1359" t="s">
        <v>76</v>
      </c>
      <c r="D1359" t="s">
        <v>78</v>
      </c>
      <c r="E1359" t="s">
        <v>148</v>
      </c>
      <c r="F1359" t="s">
        <v>4131</v>
      </c>
      <c r="G1359" t="s">
        <v>176</v>
      </c>
      <c r="H1359" t="s">
        <v>47</v>
      </c>
      <c r="I1359" t="s">
        <v>129</v>
      </c>
      <c r="J1359" t="s">
        <v>130</v>
      </c>
      <c r="K1359" t="s">
        <v>131</v>
      </c>
      <c r="L1359" t="s">
        <v>4132</v>
      </c>
      <c r="M1359" t="s">
        <v>4133</v>
      </c>
      <c r="N1359">
        <v>1.9827777769999999</v>
      </c>
      <c r="O1359">
        <v>10</v>
      </c>
      <c r="P1359">
        <v>900</v>
      </c>
      <c r="Q1359">
        <v>0</v>
      </c>
      <c r="R1359">
        <v>0</v>
      </c>
      <c r="S1359">
        <v>0</v>
      </c>
      <c r="T1359">
        <v>0</v>
      </c>
      <c r="U1359">
        <v>19.827777999999999</v>
      </c>
      <c r="V1359">
        <v>1784.4999989999999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1711986</v>
      </c>
      <c r="B1360">
        <v>1</v>
      </c>
      <c r="C1360" t="s">
        <v>77</v>
      </c>
      <c r="D1360" t="s">
        <v>123</v>
      </c>
      <c r="E1360" t="s">
        <v>212</v>
      </c>
      <c r="F1360" t="s">
        <v>1352</v>
      </c>
      <c r="G1360" t="s">
        <v>176</v>
      </c>
      <c r="H1360" t="s">
        <v>47</v>
      </c>
      <c r="I1360" t="s">
        <v>129</v>
      </c>
      <c r="J1360" t="s">
        <v>130</v>
      </c>
      <c r="K1360" t="s">
        <v>131</v>
      </c>
      <c r="L1360" t="s">
        <v>4134</v>
      </c>
      <c r="M1360" t="s">
        <v>4135</v>
      </c>
      <c r="N1360">
        <v>0.98388888799999996</v>
      </c>
      <c r="O1360">
        <v>30</v>
      </c>
      <c r="P1360">
        <v>198</v>
      </c>
      <c r="Q1360">
        <v>0</v>
      </c>
      <c r="R1360">
        <v>0</v>
      </c>
      <c r="S1360">
        <v>0</v>
      </c>
      <c r="T1360">
        <v>0</v>
      </c>
      <c r="U1360">
        <v>29.516667000000002</v>
      </c>
      <c r="V1360">
        <v>194.81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1711987</v>
      </c>
      <c r="B1361">
        <v>1</v>
      </c>
      <c r="C1361" t="s">
        <v>76</v>
      </c>
      <c r="D1361" t="s">
        <v>92</v>
      </c>
      <c r="E1361" t="s">
        <v>191</v>
      </c>
      <c r="F1361" t="s">
        <v>4136</v>
      </c>
      <c r="G1361" t="s">
        <v>193</v>
      </c>
      <c r="H1361" t="s">
        <v>46</v>
      </c>
      <c r="I1361" t="s">
        <v>129</v>
      </c>
      <c r="J1361" t="s">
        <v>130</v>
      </c>
      <c r="K1361" t="s">
        <v>131</v>
      </c>
      <c r="L1361" t="s">
        <v>4137</v>
      </c>
      <c r="M1361" t="s">
        <v>4138</v>
      </c>
      <c r="N1361">
        <v>2.3658333329999999</v>
      </c>
      <c r="O1361">
        <v>0</v>
      </c>
      <c r="P1361">
        <v>0</v>
      </c>
      <c r="Q1361">
        <v>0</v>
      </c>
      <c r="R1361">
        <v>14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33.121667000000002</v>
      </c>
      <c r="Y1361">
        <v>0</v>
      </c>
      <c r="Z1361">
        <v>0</v>
      </c>
    </row>
    <row r="1362" spans="1:26" x14ac:dyDescent="0.25">
      <c r="A1362">
        <v>1711991</v>
      </c>
      <c r="B1362">
        <v>1</v>
      </c>
      <c r="C1362" t="s">
        <v>76</v>
      </c>
      <c r="D1362" t="s">
        <v>92</v>
      </c>
      <c r="E1362" t="s">
        <v>134</v>
      </c>
      <c r="F1362" t="s">
        <v>4139</v>
      </c>
      <c r="G1362" t="s">
        <v>209</v>
      </c>
      <c r="H1362" t="s">
        <v>46</v>
      </c>
      <c r="I1362" t="s">
        <v>129</v>
      </c>
      <c r="J1362" t="s">
        <v>130</v>
      </c>
      <c r="K1362" t="s">
        <v>131</v>
      </c>
      <c r="L1362" t="s">
        <v>4140</v>
      </c>
      <c r="M1362" t="s">
        <v>4141</v>
      </c>
      <c r="N1362">
        <v>2.215833333</v>
      </c>
      <c r="O1362">
        <v>0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2.2158329999999999</v>
      </c>
      <c r="Y1362">
        <v>0</v>
      </c>
      <c r="Z1362">
        <v>0</v>
      </c>
    </row>
    <row r="1363" spans="1:26" x14ac:dyDescent="0.25">
      <c r="A1363">
        <v>1711993</v>
      </c>
      <c r="B1363">
        <v>1</v>
      </c>
      <c r="C1363" t="s">
        <v>76</v>
      </c>
      <c r="D1363" t="s">
        <v>86</v>
      </c>
      <c r="E1363" t="s">
        <v>134</v>
      </c>
      <c r="F1363" t="s">
        <v>4142</v>
      </c>
      <c r="G1363" t="s">
        <v>136</v>
      </c>
      <c r="H1363" t="s">
        <v>46</v>
      </c>
      <c r="I1363" t="s">
        <v>129</v>
      </c>
      <c r="J1363" t="s">
        <v>130</v>
      </c>
      <c r="K1363" t="s">
        <v>131</v>
      </c>
      <c r="L1363" t="s">
        <v>4143</v>
      </c>
      <c r="M1363" t="s">
        <v>4144</v>
      </c>
      <c r="N1363">
        <v>4.1886111110000002</v>
      </c>
      <c r="O1363">
        <v>0</v>
      </c>
      <c r="P1363">
        <v>1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4.1886109999999999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1711994</v>
      </c>
      <c r="B1364">
        <v>1</v>
      </c>
      <c r="C1364" t="s">
        <v>76</v>
      </c>
      <c r="D1364" t="s">
        <v>99</v>
      </c>
      <c r="E1364" t="s">
        <v>134</v>
      </c>
      <c r="F1364" t="s">
        <v>4145</v>
      </c>
      <c r="G1364" t="s">
        <v>136</v>
      </c>
      <c r="H1364" t="s">
        <v>46</v>
      </c>
      <c r="I1364" t="s">
        <v>129</v>
      </c>
      <c r="J1364" t="s">
        <v>130</v>
      </c>
      <c r="K1364" t="s">
        <v>131</v>
      </c>
      <c r="L1364" t="s">
        <v>4146</v>
      </c>
      <c r="M1364" t="s">
        <v>4147</v>
      </c>
      <c r="N1364">
        <v>1.3941666660000001</v>
      </c>
      <c r="O1364">
        <v>0</v>
      </c>
      <c r="P1364">
        <v>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2.7883330000000002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1712000</v>
      </c>
      <c r="B1365">
        <v>1</v>
      </c>
      <c r="C1365" t="s">
        <v>76</v>
      </c>
      <c r="D1365" t="s">
        <v>90</v>
      </c>
      <c r="E1365" t="s">
        <v>126</v>
      </c>
      <c r="F1365" t="s">
        <v>4148</v>
      </c>
      <c r="G1365" t="s">
        <v>285</v>
      </c>
      <c r="H1365" t="s">
        <v>47</v>
      </c>
      <c r="I1365" t="s">
        <v>129</v>
      </c>
      <c r="J1365" t="s">
        <v>130</v>
      </c>
      <c r="K1365" t="s">
        <v>161</v>
      </c>
      <c r="L1365" t="s">
        <v>4149</v>
      </c>
      <c r="M1365" t="s">
        <v>4150</v>
      </c>
      <c r="N1365">
        <v>1.4458333329999999</v>
      </c>
      <c r="O1365">
        <v>8</v>
      </c>
      <c r="P1365">
        <v>523</v>
      </c>
      <c r="Q1365">
        <v>0</v>
      </c>
      <c r="R1365">
        <v>0</v>
      </c>
      <c r="S1365">
        <v>0</v>
      </c>
      <c r="T1365">
        <v>0</v>
      </c>
      <c r="U1365">
        <v>11.566667000000001</v>
      </c>
      <c r="V1365">
        <v>756.17083300000002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1712157</v>
      </c>
      <c r="B1366">
        <v>1</v>
      </c>
      <c r="C1366" t="s">
        <v>77</v>
      </c>
      <c r="D1366" t="s">
        <v>124</v>
      </c>
      <c r="E1366" t="s">
        <v>134</v>
      </c>
      <c r="F1366" t="s">
        <v>4151</v>
      </c>
      <c r="G1366" t="s">
        <v>136</v>
      </c>
      <c r="H1366" t="s">
        <v>46</v>
      </c>
      <c r="I1366" t="s">
        <v>129</v>
      </c>
      <c r="J1366" t="s">
        <v>130</v>
      </c>
      <c r="K1366" t="s">
        <v>131</v>
      </c>
      <c r="L1366" t="s">
        <v>4152</v>
      </c>
      <c r="M1366" t="s">
        <v>4153</v>
      </c>
      <c r="N1366">
        <v>8.7794444439999992</v>
      </c>
      <c r="O1366">
        <v>0</v>
      </c>
      <c r="P1366">
        <v>1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8.7794439999999998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1711995</v>
      </c>
      <c r="B1367">
        <v>1</v>
      </c>
      <c r="C1367" t="s">
        <v>76</v>
      </c>
      <c r="D1367" t="s">
        <v>100</v>
      </c>
      <c r="E1367" t="s">
        <v>134</v>
      </c>
      <c r="F1367" t="s">
        <v>4154</v>
      </c>
      <c r="G1367" t="s">
        <v>136</v>
      </c>
      <c r="H1367" t="s">
        <v>46</v>
      </c>
      <c r="I1367" t="s">
        <v>129</v>
      </c>
      <c r="J1367" t="s">
        <v>130</v>
      </c>
      <c r="K1367" t="s">
        <v>131</v>
      </c>
      <c r="L1367" t="s">
        <v>4155</v>
      </c>
      <c r="M1367" t="s">
        <v>4156</v>
      </c>
      <c r="N1367">
        <v>1.6686111109999999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1.6686110000000001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1712008</v>
      </c>
      <c r="B1368">
        <v>1</v>
      </c>
      <c r="C1368" t="s">
        <v>76</v>
      </c>
      <c r="D1368" t="s">
        <v>96</v>
      </c>
      <c r="E1368" t="s">
        <v>134</v>
      </c>
      <c r="F1368" t="s">
        <v>4157</v>
      </c>
      <c r="G1368" t="s">
        <v>136</v>
      </c>
      <c r="H1368" t="s">
        <v>46</v>
      </c>
      <c r="I1368" t="s">
        <v>129</v>
      </c>
      <c r="J1368" t="s">
        <v>130</v>
      </c>
      <c r="K1368" t="s">
        <v>131</v>
      </c>
      <c r="L1368" t="s">
        <v>4158</v>
      </c>
      <c r="M1368" t="s">
        <v>4159</v>
      </c>
      <c r="N1368">
        <v>1.7622222219999999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1.762222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1711999</v>
      </c>
      <c r="B1369">
        <v>1</v>
      </c>
      <c r="C1369" t="s">
        <v>76</v>
      </c>
      <c r="D1369" t="s">
        <v>78</v>
      </c>
      <c r="E1369" t="s">
        <v>158</v>
      </c>
      <c r="F1369" t="s">
        <v>4160</v>
      </c>
      <c r="G1369" t="s">
        <v>176</v>
      </c>
      <c r="H1369" t="s">
        <v>47</v>
      </c>
      <c r="I1369" t="s">
        <v>129</v>
      </c>
      <c r="J1369" t="s">
        <v>130</v>
      </c>
      <c r="K1369" t="s">
        <v>131</v>
      </c>
      <c r="L1369" t="s">
        <v>4161</v>
      </c>
      <c r="M1369" t="s">
        <v>4162</v>
      </c>
      <c r="N1369">
        <v>0.89500000000000002</v>
      </c>
      <c r="O1369">
        <v>9</v>
      </c>
      <c r="P1369">
        <v>2672</v>
      </c>
      <c r="Q1369">
        <v>0</v>
      </c>
      <c r="R1369">
        <v>0</v>
      </c>
      <c r="S1369">
        <v>0</v>
      </c>
      <c r="T1369">
        <v>0</v>
      </c>
      <c r="U1369">
        <v>8.0549999999999997</v>
      </c>
      <c r="V1369">
        <v>2391.44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1712001</v>
      </c>
      <c r="B1370">
        <v>1</v>
      </c>
      <c r="C1370" t="s">
        <v>76</v>
      </c>
      <c r="D1370" t="s">
        <v>93</v>
      </c>
      <c r="E1370" t="s">
        <v>134</v>
      </c>
      <c r="F1370" t="s">
        <v>4163</v>
      </c>
      <c r="G1370" t="s">
        <v>209</v>
      </c>
      <c r="H1370" t="s">
        <v>46</v>
      </c>
      <c r="I1370" t="s">
        <v>129</v>
      </c>
      <c r="J1370" t="s">
        <v>130</v>
      </c>
      <c r="K1370" t="s">
        <v>131</v>
      </c>
      <c r="L1370" t="s">
        <v>4164</v>
      </c>
      <c r="M1370" t="s">
        <v>4165</v>
      </c>
      <c r="N1370">
        <v>3.8161111110000001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3.8161109999999998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1712006</v>
      </c>
      <c r="B1371">
        <v>1</v>
      </c>
      <c r="C1371" t="s">
        <v>76</v>
      </c>
      <c r="D1371" t="s">
        <v>79</v>
      </c>
      <c r="E1371" t="s">
        <v>212</v>
      </c>
      <c r="F1371" t="s">
        <v>4166</v>
      </c>
      <c r="G1371" t="s">
        <v>1505</v>
      </c>
      <c r="H1371" t="s">
        <v>47</v>
      </c>
      <c r="I1371" t="s">
        <v>129</v>
      </c>
      <c r="J1371" t="s">
        <v>130</v>
      </c>
      <c r="K1371" t="s">
        <v>131</v>
      </c>
      <c r="L1371" t="s">
        <v>4167</v>
      </c>
      <c r="M1371" t="s">
        <v>4168</v>
      </c>
      <c r="N1371">
        <v>7.0225</v>
      </c>
      <c r="O1371">
        <v>19</v>
      </c>
      <c r="P1371">
        <v>23</v>
      </c>
      <c r="Q1371">
        <v>0</v>
      </c>
      <c r="R1371">
        <v>0</v>
      </c>
      <c r="S1371">
        <v>0</v>
      </c>
      <c r="T1371">
        <v>0</v>
      </c>
      <c r="U1371">
        <v>133.42750000000001</v>
      </c>
      <c r="V1371">
        <v>161.51750000000001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1712003</v>
      </c>
      <c r="B1372">
        <v>1</v>
      </c>
      <c r="C1372" t="s">
        <v>76</v>
      </c>
      <c r="D1372" t="s">
        <v>101</v>
      </c>
      <c r="E1372" t="s">
        <v>126</v>
      </c>
      <c r="F1372" t="s">
        <v>4169</v>
      </c>
      <c r="G1372" t="s">
        <v>145</v>
      </c>
      <c r="H1372" t="s">
        <v>47</v>
      </c>
      <c r="I1372" t="s">
        <v>129</v>
      </c>
      <c r="J1372" t="s">
        <v>130</v>
      </c>
      <c r="K1372" t="s">
        <v>131</v>
      </c>
      <c r="L1372" t="s">
        <v>4170</v>
      </c>
      <c r="M1372" t="s">
        <v>4171</v>
      </c>
      <c r="N1372">
        <v>1.024444444</v>
      </c>
      <c r="O1372">
        <v>13</v>
      </c>
      <c r="P1372">
        <v>775</v>
      </c>
      <c r="Q1372">
        <v>0</v>
      </c>
      <c r="R1372">
        <v>0</v>
      </c>
      <c r="S1372">
        <v>0</v>
      </c>
      <c r="T1372">
        <v>0</v>
      </c>
      <c r="U1372">
        <v>13.317778000000001</v>
      </c>
      <c r="V1372">
        <v>793.94444399999998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1712005</v>
      </c>
      <c r="B1373">
        <v>1</v>
      </c>
      <c r="C1373" t="s">
        <v>76</v>
      </c>
      <c r="D1373" t="s">
        <v>93</v>
      </c>
      <c r="E1373" t="s">
        <v>134</v>
      </c>
      <c r="F1373" t="s">
        <v>4172</v>
      </c>
      <c r="G1373" t="s">
        <v>155</v>
      </c>
      <c r="H1373" t="s">
        <v>46</v>
      </c>
      <c r="I1373" t="s">
        <v>129</v>
      </c>
      <c r="J1373" t="s">
        <v>130</v>
      </c>
      <c r="K1373" t="s">
        <v>131</v>
      </c>
      <c r="L1373" t="s">
        <v>4173</v>
      </c>
      <c r="M1373" t="s">
        <v>4174</v>
      </c>
      <c r="N1373">
        <v>0.86527777699999997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0.86527799999999999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1712002</v>
      </c>
      <c r="B1374">
        <v>1</v>
      </c>
      <c r="C1374" t="s">
        <v>77</v>
      </c>
      <c r="D1374" t="s">
        <v>112</v>
      </c>
      <c r="E1374" t="s">
        <v>126</v>
      </c>
      <c r="F1374" t="s">
        <v>4175</v>
      </c>
      <c r="G1374" t="s">
        <v>176</v>
      </c>
      <c r="H1374" t="s">
        <v>47</v>
      </c>
      <c r="I1374" t="s">
        <v>129</v>
      </c>
      <c r="J1374" t="s">
        <v>130</v>
      </c>
      <c r="K1374" t="s">
        <v>131</v>
      </c>
      <c r="L1374" t="s">
        <v>4176</v>
      </c>
      <c r="M1374" t="s">
        <v>4177</v>
      </c>
      <c r="N1374">
        <v>0.40305555500000001</v>
      </c>
      <c r="O1374">
        <v>0</v>
      </c>
      <c r="P1374">
        <v>0</v>
      </c>
      <c r="Q1374">
        <v>11</v>
      </c>
      <c r="R1374">
        <v>458</v>
      </c>
      <c r="S1374">
        <v>0</v>
      </c>
      <c r="T1374">
        <v>0</v>
      </c>
      <c r="U1374">
        <v>0</v>
      </c>
      <c r="V1374">
        <v>0</v>
      </c>
      <c r="W1374">
        <v>4.433611</v>
      </c>
      <c r="X1374">
        <v>184.59944400000001</v>
      </c>
      <c r="Y1374">
        <v>0</v>
      </c>
      <c r="Z1374">
        <v>0</v>
      </c>
    </row>
    <row r="1375" spans="1:26" x14ac:dyDescent="0.25">
      <c r="A1375">
        <v>1712007</v>
      </c>
      <c r="B1375">
        <v>1</v>
      </c>
      <c r="C1375" t="s">
        <v>76</v>
      </c>
      <c r="D1375" t="s">
        <v>80</v>
      </c>
      <c r="E1375" t="s">
        <v>139</v>
      </c>
      <c r="F1375" t="s">
        <v>4178</v>
      </c>
      <c r="G1375" t="s">
        <v>462</v>
      </c>
      <c r="H1375" t="s">
        <v>46</v>
      </c>
      <c r="I1375" t="s">
        <v>129</v>
      </c>
      <c r="J1375" t="s">
        <v>130</v>
      </c>
      <c r="K1375" t="s">
        <v>131</v>
      </c>
      <c r="L1375" t="s">
        <v>4179</v>
      </c>
      <c r="M1375" t="s">
        <v>4180</v>
      </c>
      <c r="N1375">
        <v>0.75694444400000005</v>
      </c>
      <c r="O1375">
        <v>0</v>
      </c>
      <c r="P1375">
        <v>192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145.33333300000001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1712010</v>
      </c>
      <c r="B1376">
        <v>1</v>
      </c>
      <c r="C1376" t="s">
        <v>76</v>
      </c>
      <c r="D1376" t="s">
        <v>97</v>
      </c>
      <c r="E1376" t="s">
        <v>134</v>
      </c>
      <c r="F1376" t="s">
        <v>4181</v>
      </c>
      <c r="G1376" t="s">
        <v>289</v>
      </c>
      <c r="H1376" t="s">
        <v>46</v>
      </c>
      <c r="I1376" t="s">
        <v>129</v>
      </c>
      <c r="J1376" t="s">
        <v>130</v>
      </c>
      <c r="K1376" t="s">
        <v>131</v>
      </c>
      <c r="L1376" t="s">
        <v>4182</v>
      </c>
      <c r="M1376" t="s">
        <v>4183</v>
      </c>
      <c r="N1376">
        <v>2.085</v>
      </c>
      <c r="O1376">
        <v>0</v>
      </c>
      <c r="P1376">
        <v>7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14.595000000000001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1711743</v>
      </c>
      <c r="B1377">
        <v>1</v>
      </c>
      <c r="C1377" t="s">
        <v>77</v>
      </c>
      <c r="D1377" t="s">
        <v>124</v>
      </c>
      <c r="E1377" t="s">
        <v>134</v>
      </c>
      <c r="F1377" t="s">
        <v>4184</v>
      </c>
      <c r="G1377" t="s">
        <v>209</v>
      </c>
      <c r="H1377" t="s">
        <v>46</v>
      </c>
      <c r="I1377" t="s">
        <v>129</v>
      </c>
      <c r="J1377" t="s">
        <v>130</v>
      </c>
      <c r="K1377" t="s">
        <v>131</v>
      </c>
      <c r="L1377" t="s">
        <v>4185</v>
      </c>
      <c r="M1377" t="s">
        <v>4186</v>
      </c>
      <c r="N1377">
        <v>7.3763888880000001</v>
      </c>
      <c r="O1377">
        <v>0</v>
      </c>
      <c r="P1377">
        <v>4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29.505555999999999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1712015</v>
      </c>
      <c r="B1378">
        <v>1</v>
      </c>
      <c r="C1378" t="s">
        <v>77</v>
      </c>
      <c r="D1378" t="s">
        <v>109</v>
      </c>
      <c r="E1378" t="s">
        <v>134</v>
      </c>
      <c r="F1378" t="s">
        <v>4187</v>
      </c>
      <c r="G1378" t="s">
        <v>136</v>
      </c>
      <c r="H1378" t="s">
        <v>46</v>
      </c>
      <c r="I1378" t="s">
        <v>129</v>
      </c>
      <c r="J1378" t="s">
        <v>130</v>
      </c>
      <c r="K1378" t="s">
        <v>131</v>
      </c>
      <c r="L1378" t="s">
        <v>4188</v>
      </c>
      <c r="M1378" t="s">
        <v>4189</v>
      </c>
      <c r="N1378">
        <v>1.751666666</v>
      </c>
      <c r="O1378">
        <v>0</v>
      </c>
      <c r="P1378">
        <v>0</v>
      </c>
      <c r="Q1378">
        <v>1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1.7516670000000001</v>
      </c>
      <c r="X1378">
        <v>0</v>
      </c>
      <c r="Y1378">
        <v>0</v>
      </c>
      <c r="Z1378">
        <v>0</v>
      </c>
    </row>
    <row r="1379" spans="1:26" x14ac:dyDescent="0.25">
      <c r="A1379">
        <v>1712014</v>
      </c>
      <c r="B1379">
        <v>1</v>
      </c>
      <c r="C1379" t="s">
        <v>76</v>
      </c>
      <c r="D1379" t="s">
        <v>100</v>
      </c>
      <c r="E1379" t="s">
        <v>212</v>
      </c>
      <c r="F1379" t="s">
        <v>4190</v>
      </c>
      <c r="G1379" t="s">
        <v>1043</v>
      </c>
      <c r="H1379" t="s">
        <v>47</v>
      </c>
      <c r="I1379" t="s">
        <v>129</v>
      </c>
      <c r="J1379" t="s">
        <v>130</v>
      </c>
      <c r="K1379" t="s">
        <v>131</v>
      </c>
      <c r="L1379" t="s">
        <v>4191</v>
      </c>
      <c r="M1379" t="s">
        <v>4192</v>
      </c>
      <c r="N1379">
        <v>1.3425</v>
      </c>
      <c r="O1379">
        <v>2</v>
      </c>
      <c r="P1379">
        <v>58</v>
      </c>
      <c r="Q1379">
        <v>0</v>
      </c>
      <c r="R1379">
        <v>0</v>
      </c>
      <c r="S1379">
        <v>0</v>
      </c>
      <c r="T1379">
        <v>0</v>
      </c>
      <c r="U1379">
        <v>2.6850000000000001</v>
      </c>
      <c r="V1379">
        <v>77.864999999999995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1712029</v>
      </c>
      <c r="B1380">
        <v>1</v>
      </c>
      <c r="C1380" t="s">
        <v>76</v>
      </c>
      <c r="D1380" t="s">
        <v>78</v>
      </c>
      <c r="E1380" t="s">
        <v>126</v>
      </c>
      <c r="F1380" t="s">
        <v>4193</v>
      </c>
      <c r="G1380" t="s">
        <v>176</v>
      </c>
      <c r="H1380" t="s">
        <v>47</v>
      </c>
      <c r="I1380" t="s">
        <v>129</v>
      </c>
      <c r="J1380" t="s">
        <v>130</v>
      </c>
      <c r="K1380" t="s">
        <v>131</v>
      </c>
      <c r="L1380" t="s">
        <v>4194</v>
      </c>
      <c r="M1380" t="s">
        <v>4195</v>
      </c>
      <c r="N1380">
        <v>0.698333333</v>
      </c>
      <c r="O1380">
        <v>4</v>
      </c>
      <c r="P1380">
        <v>1181</v>
      </c>
      <c r="Q1380">
        <v>0</v>
      </c>
      <c r="R1380">
        <v>0</v>
      </c>
      <c r="S1380">
        <v>0</v>
      </c>
      <c r="T1380">
        <v>0</v>
      </c>
      <c r="U1380">
        <v>2.7933330000000001</v>
      </c>
      <c r="V1380">
        <v>824.73166600000002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1712045</v>
      </c>
      <c r="B1381">
        <v>1</v>
      </c>
      <c r="C1381" t="s">
        <v>76</v>
      </c>
      <c r="D1381" t="s">
        <v>89</v>
      </c>
      <c r="E1381" t="s">
        <v>158</v>
      </c>
      <c r="F1381" t="s">
        <v>4196</v>
      </c>
      <c r="G1381" t="s">
        <v>176</v>
      </c>
      <c r="H1381" t="s">
        <v>47</v>
      </c>
      <c r="I1381" t="s">
        <v>129</v>
      </c>
      <c r="J1381" t="s">
        <v>130</v>
      </c>
      <c r="K1381" t="s">
        <v>131</v>
      </c>
      <c r="L1381" t="s">
        <v>4197</v>
      </c>
      <c r="M1381" t="s">
        <v>4198</v>
      </c>
      <c r="N1381">
        <v>1.2938888879999999</v>
      </c>
      <c r="O1381">
        <v>0</v>
      </c>
      <c r="P1381">
        <v>0</v>
      </c>
      <c r="Q1381">
        <v>8</v>
      </c>
      <c r="R1381">
        <v>599</v>
      </c>
      <c r="S1381">
        <v>0</v>
      </c>
      <c r="T1381">
        <v>0</v>
      </c>
      <c r="U1381">
        <v>0</v>
      </c>
      <c r="V1381">
        <v>0</v>
      </c>
      <c r="W1381">
        <v>10.351111</v>
      </c>
      <c r="X1381">
        <v>775.039444</v>
      </c>
      <c r="Y1381">
        <v>0</v>
      </c>
      <c r="Z1381">
        <v>0</v>
      </c>
    </row>
    <row r="1382" spans="1:26" x14ac:dyDescent="0.25">
      <c r="A1382">
        <v>1712031</v>
      </c>
      <c r="B1382">
        <v>1</v>
      </c>
      <c r="C1382" t="s">
        <v>76</v>
      </c>
      <c r="D1382" t="s">
        <v>98</v>
      </c>
      <c r="E1382" t="s">
        <v>212</v>
      </c>
      <c r="F1382" t="s">
        <v>4199</v>
      </c>
      <c r="G1382" t="s">
        <v>176</v>
      </c>
      <c r="H1382" t="s">
        <v>47</v>
      </c>
      <c r="I1382" t="s">
        <v>129</v>
      </c>
      <c r="J1382" t="s">
        <v>130</v>
      </c>
      <c r="K1382" t="s">
        <v>131</v>
      </c>
      <c r="L1382" t="s">
        <v>4200</v>
      </c>
      <c r="M1382" t="s">
        <v>4201</v>
      </c>
      <c r="N1382">
        <v>0.90333333299999996</v>
      </c>
      <c r="O1382">
        <v>0</v>
      </c>
      <c r="P1382">
        <v>0</v>
      </c>
      <c r="Q1382">
        <v>1</v>
      </c>
      <c r="R1382">
        <v>43</v>
      </c>
      <c r="S1382">
        <v>0</v>
      </c>
      <c r="T1382">
        <v>0</v>
      </c>
      <c r="U1382">
        <v>0</v>
      </c>
      <c r="V1382">
        <v>0</v>
      </c>
      <c r="W1382">
        <v>0.90333300000000005</v>
      </c>
      <c r="X1382">
        <v>38.843333000000001</v>
      </c>
      <c r="Y1382">
        <v>0</v>
      </c>
      <c r="Z1382">
        <v>0</v>
      </c>
    </row>
    <row r="1383" spans="1:26" x14ac:dyDescent="0.25">
      <c r="A1383">
        <v>1712035</v>
      </c>
      <c r="B1383">
        <v>1</v>
      </c>
      <c r="C1383" t="s">
        <v>77</v>
      </c>
      <c r="D1383" t="s">
        <v>116</v>
      </c>
      <c r="E1383" t="s">
        <v>134</v>
      </c>
      <c r="F1383" t="s">
        <v>4202</v>
      </c>
      <c r="G1383" t="s">
        <v>136</v>
      </c>
      <c r="H1383" t="s">
        <v>46</v>
      </c>
      <c r="I1383" t="s">
        <v>129</v>
      </c>
      <c r="J1383" t="s">
        <v>130</v>
      </c>
      <c r="K1383" t="s">
        <v>131</v>
      </c>
      <c r="L1383" t="s">
        <v>4203</v>
      </c>
      <c r="M1383" t="s">
        <v>4204</v>
      </c>
      <c r="N1383">
        <v>1.448055555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1.448056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1712048</v>
      </c>
      <c r="B1384">
        <v>1</v>
      </c>
      <c r="C1384" t="s">
        <v>76</v>
      </c>
      <c r="D1384" t="s">
        <v>102</v>
      </c>
      <c r="E1384" t="s">
        <v>134</v>
      </c>
      <c r="F1384" t="s">
        <v>4205</v>
      </c>
      <c r="G1384" t="s">
        <v>136</v>
      </c>
      <c r="H1384" t="s">
        <v>46</v>
      </c>
      <c r="I1384" t="s">
        <v>129</v>
      </c>
      <c r="J1384" t="s">
        <v>130</v>
      </c>
      <c r="K1384" t="s">
        <v>131</v>
      </c>
      <c r="L1384" t="s">
        <v>4206</v>
      </c>
      <c r="M1384" t="s">
        <v>4207</v>
      </c>
      <c r="N1384">
        <v>1.518611111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1.5186109999999999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1712038</v>
      </c>
      <c r="B1385">
        <v>1</v>
      </c>
      <c r="C1385" t="s">
        <v>76</v>
      </c>
      <c r="D1385" t="s">
        <v>80</v>
      </c>
      <c r="E1385" t="s">
        <v>134</v>
      </c>
      <c r="F1385" t="s">
        <v>4208</v>
      </c>
      <c r="G1385" t="s">
        <v>289</v>
      </c>
      <c r="H1385" t="s">
        <v>46</v>
      </c>
      <c r="I1385" t="s">
        <v>129</v>
      </c>
      <c r="J1385" t="s">
        <v>130</v>
      </c>
      <c r="K1385" t="s">
        <v>131</v>
      </c>
      <c r="L1385" t="s">
        <v>4209</v>
      </c>
      <c r="M1385" t="s">
        <v>4210</v>
      </c>
      <c r="N1385">
        <v>2.2911111110000002</v>
      </c>
      <c r="O1385">
        <v>0</v>
      </c>
      <c r="P1385">
        <v>15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34.366667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1712094</v>
      </c>
      <c r="B1386">
        <v>1</v>
      </c>
      <c r="C1386" t="s">
        <v>76</v>
      </c>
      <c r="D1386" t="s">
        <v>97</v>
      </c>
      <c r="E1386" t="s">
        <v>139</v>
      </c>
      <c r="F1386" t="s">
        <v>4211</v>
      </c>
      <c r="G1386" t="s">
        <v>462</v>
      </c>
      <c r="H1386" t="s">
        <v>46</v>
      </c>
      <c r="I1386" t="s">
        <v>129</v>
      </c>
      <c r="J1386" t="s">
        <v>130</v>
      </c>
      <c r="K1386" t="s">
        <v>131</v>
      </c>
      <c r="L1386" t="s">
        <v>4212</v>
      </c>
      <c r="M1386" t="s">
        <v>4213</v>
      </c>
      <c r="N1386">
        <v>1.6172222220000001</v>
      </c>
      <c r="O1386">
        <v>0</v>
      </c>
      <c r="P1386">
        <v>188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304.037778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1712046</v>
      </c>
      <c r="B1387">
        <v>1</v>
      </c>
      <c r="C1387" t="s">
        <v>76</v>
      </c>
      <c r="D1387" t="s">
        <v>92</v>
      </c>
      <c r="E1387" t="s">
        <v>139</v>
      </c>
      <c r="F1387" t="s">
        <v>4214</v>
      </c>
      <c r="G1387" t="s">
        <v>269</v>
      </c>
      <c r="H1387" t="s">
        <v>46</v>
      </c>
      <c r="I1387" t="s">
        <v>129</v>
      </c>
      <c r="J1387" t="s">
        <v>130</v>
      </c>
      <c r="K1387" t="s">
        <v>131</v>
      </c>
      <c r="L1387" t="s">
        <v>4215</v>
      </c>
      <c r="M1387" t="s">
        <v>4216</v>
      </c>
      <c r="N1387">
        <v>1.4055555550000001</v>
      </c>
      <c r="O1387">
        <v>0</v>
      </c>
      <c r="P1387">
        <v>0</v>
      </c>
      <c r="Q1387">
        <v>0</v>
      </c>
      <c r="R1387">
        <v>18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25.3</v>
      </c>
      <c r="Y1387">
        <v>0</v>
      </c>
      <c r="Z1387">
        <v>0</v>
      </c>
    </row>
    <row r="1388" spans="1:26" x14ac:dyDescent="0.25">
      <c r="A1388">
        <v>1712079</v>
      </c>
      <c r="B1388">
        <v>1</v>
      </c>
      <c r="C1388" t="s">
        <v>76</v>
      </c>
      <c r="D1388" t="s">
        <v>84</v>
      </c>
      <c r="E1388" t="s">
        <v>134</v>
      </c>
      <c r="F1388" t="s">
        <v>4217</v>
      </c>
      <c r="G1388" t="s">
        <v>155</v>
      </c>
      <c r="H1388" t="s">
        <v>46</v>
      </c>
      <c r="I1388" t="s">
        <v>129</v>
      </c>
      <c r="J1388" t="s">
        <v>130</v>
      </c>
      <c r="K1388" t="s">
        <v>131</v>
      </c>
      <c r="L1388" t="s">
        <v>4218</v>
      </c>
      <c r="M1388" t="s">
        <v>4219</v>
      </c>
      <c r="N1388">
        <v>2.4550000000000001</v>
      </c>
      <c r="O1388">
        <v>0</v>
      </c>
      <c r="P1388">
        <v>5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12.275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1712054</v>
      </c>
      <c r="B1389">
        <v>1</v>
      </c>
      <c r="C1389" t="s">
        <v>76</v>
      </c>
      <c r="D1389" t="s">
        <v>100</v>
      </c>
      <c r="E1389" t="s">
        <v>158</v>
      </c>
      <c r="F1389" t="s">
        <v>4220</v>
      </c>
      <c r="G1389" t="s">
        <v>176</v>
      </c>
      <c r="H1389" t="s">
        <v>47</v>
      </c>
      <c r="I1389" t="s">
        <v>129</v>
      </c>
      <c r="J1389" t="s">
        <v>130</v>
      </c>
      <c r="K1389" t="s">
        <v>131</v>
      </c>
      <c r="L1389" t="s">
        <v>4221</v>
      </c>
      <c r="M1389" t="s">
        <v>4222</v>
      </c>
      <c r="N1389">
        <v>0.53222222200000002</v>
      </c>
      <c r="O1389">
        <v>106</v>
      </c>
      <c r="P1389">
        <v>2</v>
      </c>
      <c r="Q1389">
        <v>0</v>
      </c>
      <c r="R1389">
        <v>0</v>
      </c>
      <c r="S1389">
        <v>0</v>
      </c>
      <c r="T1389">
        <v>0</v>
      </c>
      <c r="U1389">
        <v>56.415556000000002</v>
      </c>
      <c r="V1389">
        <v>1.0644439999999999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1712084</v>
      </c>
      <c r="B1390">
        <v>1</v>
      </c>
      <c r="C1390" t="s">
        <v>76</v>
      </c>
      <c r="D1390" t="s">
        <v>104</v>
      </c>
      <c r="E1390" t="s">
        <v>139</v>
      </c>
      <c r="F1390" t="s">
        <v>4223</v>
      </c>
      <c r="G1390" t="s">
        <v>197</v>
      </c>
      <c r="H1390" t="s">
        <v>46</v>
      </c>
      <c r="I1390" t="s">
        <v>129</v>
      </c>
      <c r="J1390" t="s">
        <v>130</v>
      </c>
      <c r="K1390" t="s">
        <v>131</v>
      </c>
      <c r="L1390" t="s">
        <v>4224</v>
      </c>
      <c r="M1390" t="s">
        <v>4225</v>
      </c>
      <c r="N1390">
        <v>3.9130555550000001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25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97.826389000000006</v>
      </c>
    </row>
    <row r="1391" spans="1:26" x14ac:dyDescent="0.25">
      <c r="A1391">
        <v>1712074</v>
      </c>
      <c r="B1391">
        <v>1</v>
      </c>
      <c r="C1391" t="s">
        <v>76</v>
      </c>
      <c r="D1391" t="s">
        <v>78</v>
      </c>
      <c r="E1391" t="s">
        <v>126</v>
      </c>
      <c r="F1391" t="s">
        <v>4226</v>
      </c>
      <c r="G1391" t="s">
        <v>289</v>
      </c>
      <c r="H1391" t="s">
        <v>47</v>
      </c>
      <c r="I1391" t="s">
        <v>129</v>
      </c>
      <c r="J1391" t="s">
        <v>15</v>
      </c>
      <c r="K1391" t="s">
        <v>131</v>
      </c>
      <c r="L1391" t="s">
        <v>4227</v>
      </c>
      <c r="M1391" t="s">
        <v>4228</v>
      </c>
      <c r="N1391">
        <v>6.5083333330000004</v>
      </c>
      <c r="O1391">
        <v>1</v>
      </c>
      <c r="P1391">
        <v>392</v>
      </c>
      <c r="Q1391">
        <v>0</v>
      </c>
      <c r="R1391">
        <v>0</v>
      </c>
      <c r="S1391">
        <v>0</v>
      </c>
      <c r="T1391">
        <v>0</v>
      </c>
      <c r="U1391">
        <v>6.5083330000000004</v>
      </c>
      <c r="V1391">
        <v>2551.2666669999999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1712073</v>
      </c>
      <c r="B1392">
        <v>1</v>
      </c>
      <c r="C1392" t="s">
        <v>76</v>
      </c>
      <c r="D1392" t="s">
        <v>80</v>
      </c>
      <c r="E1392" t="s">
        <v>134</v>
      </c>
      <c r="F1392" t="s">
        <v>4229</v>
      </c>
      <c r="G1392" t="s">
        <v>155</v>
      </c>
      <c r="H1392" t="s">
        <v>46</v>
      </c>
      <c r="I1392" t="s">
        <v>129</v>
      </c>
      <c r="J1392" t="s">
        <v>130</v>
      </c>
      <c r="K1392" t="s">
        <v>131</v>
      </c>
      <c r="L1392" t="s">
        <v>4230</v>
      </c>
      <c r="M1392" t="s">
        <v>4231</v>
      </c>
      <c r="N1392">
        <v>2.1919444440000002</v>
      </c>
      <c r="O1392">
        <v>0</v>
      </c>
      <c r="P1392">
        <v>4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8.7677779999999998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1712082</v>
      </c>
      <c r="B1393">
        <v>1</v>
      </c>
      <c r="C1393" t="s">
        <v>76</v>
      </c>
      <c r="D1393" t="s">
        <v>90</v>
      </c>
      <c r="E1393" t="s">
        <v>126</v>
      </c>
      <c r="F1393" t="s">
        <v>4232</v>
      </c>
      <c r="G1393" t="s">
        <v>285</v>
      </c>
      <c r="H1393" t="s">
        <v>47</v>
      </c>
      <c r="I1393" t="s">
        <v>129</v>
      </c>
      <c r="J1393" t="s">
        <v>130</v>
      </c>
      <c r="K1393" t="s">
        <v>161</v>
      </c>
      <c r="L1393" t="s">
        <v>4233</v>
      </c>
      <c r="M1393" t="s">
        <v>4234</v>
      </c>
      <c r="N1393">
        <v>1.696111111</v>
      </c>
      <c r="O1393">
        <v>8</v>
      </c>
      <c r="P1393">
        <v>655</v>
      </c>
      <c r="Q1393">
        <v>0</v>
      </c>
      <c r="R1393">
        <v>0</v>
      </c>
      <c r="S1393">
        <v>0</v>
      </c>
      <c r="T1393">
        <v>0</v>
      </c>
      <c r="U1393">
        <v>13.568889</v>
      </c>
      <c r="V1393">
        <v>1110.9527780000001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1712076</v>
      </c>
      <c r="B1394">
        <v>1</v>
      </c>
      <c r="C1394" t="s">
        <v>76</v>
      </c>
      <c r="D1394" t="s">
        <v>78</v>
      </c>
      <c r="E1394" t="s">
        <v>126</v>
      </c>
      <c r="F1394" t="s">
        <v>4235</v>
      </c>
      <c r="G1394" t="s">
        <v>289</v>
      </c>
      <c r="H1394" t="s">
        <v>47</v>
      </c>
      <c r="I1394" t="s">
        <v>129</v>
      </c>
      <c r="J1394" t="s">
        <v>15</v>
      </c>
      <c r="K1394" t="s">
        <v>131</v>
      </c>
      <c r="L1394" t="s">
        <v>4236</v>
      </c>
      <c r="M1394" t="s">
        <v>4237</v>
      </c>
      <c r="N1394">
        <v>6.4705555549999998</v>
      </c>
      <c r="O1394">
        <v>1</v>
      </c>
      <c r="P1394">
        <v>430</v>
      </c>
      <c r="Q1394">
        <v>0</v>
      </c>
      <c r="R1394">
        <v>0</v>
      </c>
      <c r="S1394">
        <v>0</v>
      </c>
      <c r="T1394">
        <v>0</v>
      </c>
      <c r="U1394">
        <v>6.4705560000000002</v>
      </c>
      <c r="V1394">
        <v>2782.3388890000001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1712083</v>
      </c>
      <c r="B1395">
        <v>1</v>
      </c>
      <c r="C1395" t="s">
        <v>76</v>
      </c>
      <c r="D1395" t="s">
        <v>95</v>
      </c>
      <c r="E1395" t="s">
        <v>134</v>
      </c>
      <c r="F1395" t="s">
        <v>4238</v>
      </c>
      <c r="G1395" t="s">
        <v>289</v>
      </c>
      <c r="H1395" t="s">
        <v>46</v>
      </c>
      <c r="I1395" t="s">
        <v>129</v>
      </c>
      <c r="J1395" t="s">
        <v>130</v>
      </c>
      <c r="K1395" t="s">
        <v>131</v>
      </c>
      <c r="L1395" t="s">
        <v>4239</v>
      </c>
      <c r="M1395" t="s">
        <v>4240</v>
      </c>
      <c r="N1395">
        <v>3.227777777</v>
      </c>
      <c r="O1395">
        <v>0</v>
      </c>
      <c r="P1395">
        <v>0</v>
      </c>
      <c r="Q1395">
        <v>0</v>
      </c>
      <c r="R1395">
        <v>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6.4555559999999996</v>
      </c>
      <c r="Y1395">
        <v>0</v>
      </c>
      <c r="Z1395">
        <v>0</v>
      </c>
    </row>
    <row r="1396" spans="1:26" x14ac:dyDescent="0.25">
      <c r="A1396">
        <v>1712088</v>
      </c>
      <c r="B1396">
        <v>1</v>
      </c>
      <c r="C1396" t="s">
        <v>76</v>
      </c>
      <c r="D1396" t="s">
        <v>92</v>
      </c>
      <c r="E1396" t="s">
        <v>134</v>
      </c>
      <c r="F1396" t="s">
        <v>4241</v>
      </c>
      <c r="G1396" t="s">
        <v>209</v>
      </c>
      <c r="H1396" t="s">
        <v>46</v>
      </c>
      <c r="I1396" t="s">
        <v>129</v>
      </c>
      <c r="J1396" t="s">
        <v>130</v>
      </c>
      <c r="K1396" t="s">
        <v>131</v>
      </c>
      <c r="L1396" t="s">
        <v>4242</v>
      </c>
      <c r="M1396" t="s">
        <v>4243</v>
      </c>
      <c r="N1396">
        <v>4.1983333329999999</v>
      </c>
      <c r="O1396">
        <v>0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4.1983329999999999</v>
      </c>
      <c r="Y1396">
        <v>0</v>
      </c>
      <c r="Z1396">
        <v>0</v>
      </c>
    </row>
    <row r="1397" spans="1:26" x14ac:dyDescent="0.25">
      <c r="A1397">
        <v>1712081</v>
      </c>
      <c r="B1397">
        <v>1</v>
      </c>
      <c r="C1397" t="s">
        <v>76</v>
      </c>
      <c r="D1397" t="s">
        <v>88</v>
      </c>
      <c r="E1397" t="s">
        <v>139</v>
      </c>
      <c r="F1397" t="s">
        <v>4244</v>
      </c>
      <c r="G1397" t="s">
        <v>1012</v>
      </c>
      <c r="H1397" t="s">
        <v>46</v>
      </c>
      <c r="I1397" t="s">
        <v>129</v>
      </c>
      <c r="J1397" t="s">
        <v>130</v>
      </c>
      <c r="K1397" t="s">
        <v>131</v>
      </c>
      <c r="L1397" t="s">
        <v>4245</v>
      </c>
      <c r="M1397" t="s">
        <v>4246</v>
      </c>
      <c r="N1397">
        <v>1.859444444</v>
      </c>
      <c r="O1397">
        <v>0</v>
      </c>
      <c r="P1397">
        <v>54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100.41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1712087</v>
      </c>
      <c r="B1398">
        <v>1</v>
      </c>
      <c r="C1398" t="s">
        <v>76</v>
      </c>
      <c r="D1398" t="s">
        <v>80</v>
      </c>
      <c r="E1398" t="s">
        <v>191</v>
      </c>
      <c r="F1398" t="s">
        <v>4247</v>
      </c>
      <c r="G1398" t="s">
        <v>907</v>
      </c>
      <c r="H1398" t="s">
        <v>46</v>
      </c>
      <c r="I1398" t="s">
        <v>129</v>
      </c>
      <c r="J1398" t="s">
        <v>130</v>
      </c>
      <c r="K1398" t="s">
        <v>131</v>
      </c>
      <c r="L1398" t="s">
        <v>4248</v>
      </c>
      <c r="M1398" t="s">
        <v>4249</v>
      </c>
      <c r="N1398">
        <v>2.3174999999999999</v>
      </c>
      <c r="O1398">
        <v>0</v>
      </c>
      <c r="P1398">
        <v>111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257.24250000000001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1712085</v>
      </c>
      <c r="B1399">
        <v>1</v>
      </c>
      <c r="C1399" t="s">
        <v>77</v>
      </c>
      <c r="D1399" t="s">
        <v>123</v>
      </c>
      <c r="E1399" t="s">
        <v>164</v>
      </c>
      <c r="F1399" t="s">
        <v>4250</v>
      </c>
      <c r="G1399" t="s">
        <v>256</v>
      </c>
      <c r="H1399" t="s">
        <v>46</v>
      </c>
      <c r="I1399" t="s">
        <v>129</v>
      </c>
      <c r="J1399" t="s">
        <v>130</v>
      </c>
      <c r="K1399" t="s">
        <v>131</v>
      </c>
      <c r="L1399" t="s">
        <v>4251</v>
      </c>
      <c r="M1399" t="s">
        <v>4252</v>
      </c>
      <c r="N1399">
        <v>2.736111111</v>
      </c>
      <c r="O1399">
        <v>1</v>
      </c>
      <c r="P1399">
        <v>88</v>
      </c>
      <c r="Q1399">
        <v>0</v>
      </c>
      <c r="R1399">
        <v>0</v>
      </c>
      <c r="S1399">
        <v>0</v>
      </c>
      <c r="T1399">
        <v>0</v>
      </c>
      <c r="U1399">
        <v>2.7361110000000002</v>
      </c>
      <c r="V1399">
        <v>240.77777800000001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1712090</v>
      </c>
      <c r="B1400">
        <v>1</v>
      </c>
      <c r="C1400" t="s">
        <v>76</v>
      </c>
      <c r="D1400" t="s">
        <v>93</v>
      </c>
      <c r="E1400" t="s">
        <v>134</v>
      </c>
      <c r="F1400" t="s">
        <v>4253</v>
      </c>
      <c r="G1400" t="s">
        <v>136</v>
      </c>
      <c r="H1400" t="s">
        <v>46</v>
      </c>
      <c r="I1400" t="s">
        <v>129</v>
      </c>
      <c r="J1400" t="s">
        <v>130</v>
      </c>
      <c r="K1400" t="s">
        <v>131</v>
      </c>
      <c r="L1400" t="s">
        <v>4254</v>
      </c>
      <c r="M1400" t="s">
        <v>4255</v>
      </c>
      <c r="N1400">
        <v>2.256388888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2.256389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1712092</v>
      </c>
      <c r="B1401">
        <v>1</v>
      </c>
      <c r="C1401" t="s">
        <v>76</v>
      </c>
      <c r="D1401" t="s">
        <v>105</v>
      </c>
      <c r="E1401" t="s">
        <v>134</v>
      </c>
      <c r="F1401" t="s">
        <v>4256</v>
      </c>
      <c r="G1401" t="s">
        <v>136</v>
      </c>
      <c r="H1401" t="s">
        <v>46</v>
      </c>
      <c r="I1401" t="s">
        <v>129</v>
      </c>
      <c r="J1401" t="s">
        <v>130</v>
      </c>
      <c r="K1401" t="s">
        <v>131</v>
      </c>
      <c r="L1401" t="s">
        <v>4257</v>
      </c>
      <c r="M1401" t="s">
        <v>4258</v>
      </c>
      <c r="N1401">
        <v>3.2875000000000001</v>
      </c>
      <c r="O1401">
        <v>0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3.2875000000000001</v>
      </c>
      <c r="Y1401">
        <v>0</v>
      </c>
      <c r="Z1401">
        <v>0</v>
      </c>
    </row>
    <row r="1402" spans="1:26" x14ac:dyDescent="0.25">
      <c r="A1402">
        <v>1712089</v>
      </c>
      <c r="B1402">
        <v>1</v>
      </c>
      <c r="C1402" t="s">
        <v>77</v>
      </c>
      <c r="D1402" t="s">
        <v>114</v>
      </c>
      <c r="E1402" t="s">
        <v>134</v>
      </c>
      <c r="F1402" t="s">
        <v>4259</v>
      </c>
      <c r="G1402" t="s">
        <v>136</v>
      </c>
      <c r="H1402" t="s">
        <v>46</v>
      </c>
      <c r="I1402" t="s">
        <v>129</v>
      </c>
      <c r="J1402" t="s">
        <v>130</v>
      </c>
      <c r="K1402" t="s">
        <v>131</v>
      </c>
      <c r="L1402" t="s">
        <v>4260</v>
      </c>
      <c r="M1402" t="s">
        <v>4261</v>
      </c>
      <c r="N1402">
        <v>0.62222222199999999</v>
      </c>
      <c r="O1402">
        <v>1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0.62222200000000005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1712093</v>
      </c>
      <c r="B1403">
        <v>1</v>
      </c>
      <c r="C1403" t="s">
        <v>77</v>
      </c>
      <c r="D1403" t="s">
        <v>108</v>
      </c>
      <c r="E1403" t="s">
        <v>126</v>
      </c>
      <c r="F1403" t="s">
        <v>4262</v>
      </c>
      <c r="G1403" t="s">
        <v>176</v>
      </c>
      <c r="H1403" t="s">
        <v>47</v>
      </c>
      <c r="I1403" t="s">
        <v>129</v>
      </c>
      <c r="J1403" t="s">
        <v>130</v>
      </c>
      <c r="K1403" t="s">
        <v>131</v>
      </c>
      <c r="L1403" t="s">
        <v>4263</v>
      </c>
      <c r="M1403" t="s">
        <v>4264</v>
      </c>
      <c r="N1403">
        <v>0.27</v>
      </c>
      <c r="O1403">
        <v>2</v>
      </c>
      <c r="P1403">
        <v>576</v>
      </c>
      <c r="Q1403">
        <v>0</v>
      </c>
      <c r="R1403">
        <v>0</v>
      </c>
      <c r="S1403">
        <v>0</v>
      </c>
      <c r="T1403">
        <v>0</v>
      </c>
      <c r="U1403">
        <v>0.54</v>
      </c>
      <c r="V1403">
        <v>155.52000000000001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1712109</v>
      </c>
      <c r="B1404">
        <v>1</v>
      </c>
      <c r="C1404" t="s">
        <v>76</v>
      </c>
      <c r="D1404" t="s">
        <v>102</v>
      </c>
      <c r="E1404" t="s">
        <v>139</v>
      </c>
      <c r="F1404" t="s">
        <v>4265</v>
      </c>
      <c r="G1404" t="s">
        <v>141</v>
      </c>
      <c r="H1404" t="s">
        <v>46</v>
      </c>
      <c r="I1404" t="s">
        <v>129</v>
      </c>
      <c r="J1404" t="s">
        <v>130</v>
      </c>
      <c r="K1404" t="s">
        <v>131</v>
      </c>
      <c r="L1404" t="s">
        <v>4266</v>
      </c>
      <c r="M1404" t="s">
        <v>4267</v>
      </c>
      <c r="N1404">
        <v>3.852777777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27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104.02500000000001</v>
      </c>
    </row>
    <row r="1405" spans="1:26" x14ac:dyDescent="0.25">
      <c r="A1405">
        <v>1712111</v>
      </c>
      <c r="B1405">
        <v>1</v>
      </c>
      <c r="C1405" t="s">
        <v>76</v>
      </c>
      <c r="D1405" t="s">
        <v>88</v>
      </c>
      <c r="E1405" t="s">
        <v>134</v>
      </c>
      <c r="F1405" t="s">
        <v>4268</v>
      </c>
      <c r="G1405" t="s">
        <v>136</v>
      </c>
      <c r="H1405" t="s">
        <v>46</v>
      </c>
      <c r="I1405" t="s">
        <v>129</v>
      </c>
      <c r="J1405" t="s">
        <v>130</v>
      </c>
      <c r="K1405" t="s">
        <v>131</v>
      </c>
      <c r="L1405" t="s">
        <v>4269</v>
      </c>
      <c r="M1405" t="s">
        <v>4270</v>
      </c>
      <c r="N1405">
        <v>3.5416666659999998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3.5416669999999999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1712104</v>
      </c>
      <c r="B1406">
        <v>1</v>
      </c>
      <c r="C1406" t="s">
        <v>76</v>
      </c>
      <c r="D1406" t="s">
        <v>87</v>
      </c>
      <c r="E1406" t="s">
        <v>134</v>
      </c>
      <c r="F1406" t="s">
        <v>4271</v>
      </c>
      <c r="G1406" t="s">
        <v>136</v>
      </c>
      <c r="H1406" t="s">
        <v>46</v>
      </c>
      <c r="I1406" t="s">
        <v>129</v>
      </c>
      <c r="J1406" t="s">
        <v>130</v>
      </c>
      <c r="K1406" t="s">
        <v>131</v>
      </c>
      <c r="L1406" t="s">
        <v>4272</v>
      </c>
      <c r="M1406" t="s">
        <v>4273</v>
      </c>
      <c r="N1406">
        <v>2.795833333</v>
      </c>
      <c r="O1406">
        <v>0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2.795833</v>
      </c>
      <c r="Y1406">
        <v>0</v>
      </c>
      <c r="Z1406">
        <v>0</v>
      </c>
    </row>
    <row r="1407" spans="1:26" x14ac:dyDescent="0.25">
      <c r="A1407">
        <v>1712108</v>
      </c>
      <c r="B1407">
        <v>1</v>
      </c>
      <c r="C1407" t="s">
        <v>77</v>
      </c>
      <c r="D1407" t="s">
        <v>116</v>
      </c>
      <c r="E1407" t="s">
        <v>139</v>
      </c>
      <c r="F1407" t="s">
        <v>4274</v>
      </c>
      <c r="G1407" t="s">
        <v>289</v>
      </c>
      <c r="H1407" t="s">
        <v>46</v>
      </c>
      <c r="I1407" t="s">
        <v>129</v>
      </c>
      <c r="J1407" t="s">
        <v>15</v>
      </c>
      <c r="K1407" t="s">
        <v>131</v>
      </c>
      <c r="L1407" t="s">
        <v>4275</v>
      </c>
      <c r="M1407" t="s">
        <v>4276</v>
      </c>
      <c r="N1407">
        <v>1.8663888879999999</v>
      </c>
      <c r="O1407">
        <v>0</v>
      </c>
      <c r="P1407">
        <v>92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171.70777799999999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1712100</v>
      </c>
      <c r="B1408">
        <v>1</v>
      </c>
      <c r="C1408" t="s">
        <v>76</v>
      </c>
      <c r="D1408" t="s">
        <v>95</v>
      </c>
      <c r="E1408" t="s">
        <v>158</v>
      </c>
      <c r="F1408" t="s">
        <v>4277</v>
      </c>
      <c r="G1408" t="s">
        <v>176</v>
      </c>
      <c r="H1408" t="s">
        <v>47</v>
      </c>
      <c r="I1408" t="s">
        <v>129</v>
      </c>
      <c r="J1408" t="s">
        <v>130</v>
      </c>
      <c r="K1408" t="s">
        <v>131</v>
      </c>
      <c r="L1408" t="s">
        <v>4278</v>
      </c>
      <c r="M1408" t="s">
        <v>4279</v>
      </c>
      <c r="N1408">
        <v>0.59611111100000003</v>
      </c>
      <c r="O1408">
        <v>0</v>
      </c>
      <c r="P1408">
        <v>0</v>
      </c>
      <c r="Q1408">
        <v>0</v>
      </c>
      <c r="R1408">
        <v>0</v>
      </c>
      <c r="S1408">
        <v>8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4.7688889999999997</v>
      </c>
      <c r="Z1408">
        <v>0</v>
      </c>
    </row>
    <row r="1409" spans="1:26" x14ac:dyDescent="0.25">
      <c r="A1409">
        <v>1712099</v>
      </c>
      <c r="B1409">
        <v>1</v>
      </c>
      <c r="C1409" t="s">
        <v>76</v>
      </c>
      <c r="D1409" t="s">
        <v>95</v>
      </c>
      <c r="E1409" t="s">
        <v>158</v>
      </c>
      <c r="F1409" t="s">
        <v>4280</v>
      </c>
      <c r="G1409" t="s">
        <v>176</v>
      </c>
      <c r="H1409" t="s">
        <v>47</v>
      </c>
      <c r="I1409" t="s">
        <v>129</v>
      </c>
      <c r="J1409" t="s">
        <v>130</v>
      </c>
      <c r="K1409" t="s">
        <v>131</v>
      </c>
      <c r="L1409" t="s">
        <v>4281</v>
      </c>
      <c r="M1409" t="s">
        <v>4282</v>
      </c>
      <c r="N1409">
        <v>0.12416666599999999</v>
      </c>
      <c r="O1409">
        <v>101</v>
      </c>
      <c r="P1409">
        <v>7003</v>
      </c>
      <c r="Q1409">
        <v>15</v>
      </c>
      <c r="R1409">
        <v>514</v>
      </c>
      <c r="S1409">
        <v>8</v>
      </c>
      <c r="T1409">
        <v>980</v>
      </c>
      <c r="U1409">
        <v>12.540832999999999</v>
      </c>
      <c r="V1409">
        <v>869.53916200000003</v>
      </c>
      <c r="W1409">
        <v>1.8625</v>
      </c>
      <c r="X1409">
        <v>63.821666</v>
      </c>
      <c r="Y1409">
        <v>0.99333300000000002</v>
      </c>
      <c r="Z1409">
        <v>121.683333</v>
      </c>
    </row>
    <row r="1410" spans="1:26" x14ac:dyDescent="0.25">
      <c r="A1410">
        <v>1712103</v>
      </c>
      <c r="B1410">
        <v>1</v>
      </c>
      <c r="C1410" t="s">
        <v>76</v>
      </c>
      <c r="D1410" t="s">
        <v>80</v>
      </c>
      <c r="E1410" t="s">
        <v>134</v>
      </c>
      <c r="F1410" t="s">
        <v>4283</v>
      </c>
      <c r="G1410" t="s">
        <v>136</v>
      </c>
      <c r="H1410" t="s">
        <v>46</v>
      </c>
      <c r="I1410" t="s">
        <v>129</v>
      </c>
      <c r="J1410" t="s">
        <v>130</v>
      </c>
      <c r="K1410" t="s">
        <v>131</v>
      </c>
      <c r="L1410" t="s">
        <v>4284</v>
      </c>
      <c r="M1410" t="s">
        <v>4285</v>
      </c>
      <c r="N1410">
        <v>2.0972222220000001</v>
      </c>
      <c r="O1410">
        <v>0</v>
      </c>
      <c r="P1410">
        <v>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6.2916670000000003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1712117</v>
      </c>
      <c r="B1411">
        <v>1</v>
      </c>
      <c r="C1411" t="s">
        <v>76</v>
      </c>
      <c r="D1411" t="s">
        <v>92</v>
      </c>
      <c r="E1411" t="s">
        <v>134</v>
      </c>
      <c r="F1411" t="s">
        <v>4286</v>
      </c>
      <c r="G1411" t="s">
        <v>136</v>
      </c>
      <c r="H1411" t="s">
        <v>46</v>
      </c>
      <c r="I1411" t="s">
        <v>129</v>
      </c>
      <c r="J1411" t="s">
        <v>130</v>
      </c>
      <c r="K1411" t="s">
        <v>131</v>
      </c>
      <c r="L1411" t="s">
        <v>4287</v>
      </c>
      <c r="M1411" t="s">
        <v>4288</v>
      </c>
      <c r="N1411">
        <v>1.768888888</v>
      </c>
      <c r="O1411">
        <v>0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1.7688889999999999</v>
      </c>
      <c r="Y1411">
        <v>0</v>
      </c>
      <c r="Z1411">
        <v>0</v>
      </c>
    </row>
    <row r="1412" spans="1:26" x14ac:dyDescent="0.25">
      <c r="A1412">
        <v>1712130</v>
      </c>
      <c r="B1412">
        <v>1</v>
      </c>
      <c r="C1412" t="s">
        <v>76</v>
      </c>
      <c r="D1412" t="s">
        <v>93</v>
      </c>
      <c r="E1412" t="s">
        <v>139</v>
      </c>
      <c r="F1412" t="s">
        <v>4289</v>
      </c>
      <c r="G1412" t="s">
        <v>197</v>
      </c>
      <c r="H1412" t="s">
        <v>46</v>
      </c>
      <c r="I1412" t="s">
        <v>129</v>
      </c>
      <c r="J1412" t="s">
        <v>130</v>
      </c>
      <c r="K1412" t="s">
        <v>131</v>
      </c>
      <c r="L1412" t="s">
        <v>4290</v>
      </c>
      <c r="M1412" t="s">
        <v>4291</v>
      </c>
      <c r="N1412">
        <v>4.1500000000000004</v>
      </c>
      <c r="O1412">
        <v>0</v>
      </c>
      <c r="P1412">
        <v>61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253.15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1712136</v>
      </c>
      <c r="B1413">
        <v>1</v>
      </c>
      <c r="C1413" t="s">
        <v>76</v>
      </c>
      <c r="D1413" t="s">
        <v>92</v>
      </c>
      <c r="E1413" t="s">
        <v>164</v>
      </c>
      <c r="F1413" t="s">
        <v>4292</v>
      </c>
      <c r="G1413" t="s">
        <v>141</v>
      </c>
      <c r="H1413" t="s">
        <v>46</v>
      </c>
      <c r="I1413" t="s">
        <v>129</v>
      </c>
      <c r="J1413" t="s">
        <v>130</v>
      </c>
      <c r="K1413" t="s">
        <v>131</v>
      </c>
      <c r="L1413" t="s">
        <v>4293</v>
      </c>
      <c r="M1413" t="s">
        <v>4294</v>
      </c>
      <c r="N1413">
        <v>3.1638888879999998</v>
      </c>
      <c r="O1413">
        <v>0</v>
      </c>
      <c r="P1413">
        <v>0</v>
      </c>
      <c r="Q1413">
        <v>2</v>
      </c>
      <c r="R1413">
        <v>203</v>
      </c>
      <c r="S1413">
        <v>0</v>
      </c>
      <c r="T1413">
        <v>0</v>
      </c>
      <c r="U1413">
        <v>0</v>
      </c>
      <c r="V1413">
        <v>0</v>
      </c>
      <c r="W1413">
        <v>6.3277780000000003</v>
      </c>
      <c r="X1413">
        <v>642.26944400000002</v>
      </c>
      <c r="Y1413">
        <v>0</v>
      </c>
      <c r="Z1413">
        <v>0</v>
      </c>
    </row>
    <row r="1414" spans="1:26" x14ac:dyDescent="0.25">
      <c r="A1414">
        <v>1712110</v>
      </c>
      <c r="B1414">
        <v>1</v>
      </c>
      <c r="C1414" t="s">
        <v>76</v>
      </c>
      <c r="D1414" t="s">
        <v>79</v>
      </c>
      <c r="E1414" t="s">
        <v>134</v>
      </c>
      <c r="F1414" t="s">
        <v>4295</v>
      </c>
      <c r="G1414" t="s">
        <v>136</v>
      </c>
      <c r="H1414" t="s">
        <v>46</v>
      </c>
      <c r="I1414" t="s">
        <v>129</v>
      </c>
      <c r="J1414" t="s">
        <v>130</v>
      </c>
      <c r="K1414" t="s">
        <v>131</v>
      </c>
      <c r="L1414" t="s">
        <v>4296</v>
      </c>
      <c r="M1414" t="s">
        <v>4297</v>
      </c>
      <c r="N1414">
        <v>1.260555555</v>
      </c>
      <c r="O1414">
        <v>0</v>
      </c>
      <c r="P1414">
        <v>4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5.0422219999999998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1712122</v>
      </c>
      <c r="B1415">
        <v>1</v>
      </c>
      <c r="C1415" t="s">
        <v>76</v>
      </c>
      <c r="D1415" t="s">
        <v>102</v>
      </c>
      <c r="E1415" t="s">
        <v>139</v>
      </c>
      <c r="F1415" t="s">
        <v>4298</v>
      </c>
      <c r="G1415" t="s">
        <v>141</v>
      </c>
      <c r="H1415" t="s">
        <v>46</v>
      </c>
      <c r="I1415" t="s">
        <v>129</v>
      </c>
      <c r="J1415" t="s">
        <v>130</v>
      </c>
      <c r="K1415" t="s">
        <v>131</v>
      </c>
      <c r="L1415" t="s">
        <v>4299</v>
      </c>
      <c r="M1415" t="s">
        <v>4300</v>
      </c>
      <c r="N1415">
        <v>5.0030555550000004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6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30.018332999999998</v>
      </c>
    </row>
    <row r="1416" spans="1:26" x14ac:dyDescent="0.25">
      <c r="A1416">
        <v>1712121</v>
      </c>
      <c r="B1416">
        <v>1</v>
      </c>
      <c r="C1416" t="s">
        <v>77</v>
      </c>
      <c r="D1416" t="s">
        <v>108</v>
      </c>
      <c r="E1416" t="s">
        <v>134</v>
      </c>
      <c r="F1416" t="s">
        <v>4301</v>
      </c>
      <c r="G1416" t="s">
        <v>136</v>
      </c>
      <c r="H1416" t="s">
        <v>46</v>
      </c>
      <c r="I1416" t="s">
        <v>129</v>
      </c>
      <c r="J1416" t="s">
        <v>130</v>
      </c>
      <c r="K1416" t="s">
        <v>131</v>
      </c>
      <c r="L1416" t="s">
        <v>4302</v>
      </c>
      <c r="M1416" t="s">
        <v>4303</v>
      </c>
      <c r="N1416">
        <v>1.639444444</v>
      </c>
      <c r="O1416">
        <v>0</v>
      </c>
      <c r="P1416">
        <v>6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9.8366670000000003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1712115</v>
      </c>
      <c r="B1417">
        <v>1</v>
      </c>
      <c r="C1417" t="s">
        <v>76</v>
      </c>
      <c r="D1417" t="s">
        <v>95</v>
      </c>
      <c r="E1417" t="s">
        <v>158</v>
      </c>
      <c r="F1417" t="s">
        <v>4280</v>
      </c>
      <c r="G1417" t="s">
        <v>176</v>
      </c>
      <c r="H1417" t="s">
        <v>47</v>
      </c>
      <c r="I1417" t="s">
        <v>151</v>
      </c>
      <c r="J1417" t="s">
        <v>130</v>
      </c>
      <c r="K1417" t="s">
        <v>131</v>
      </c>
      <c r="L1417" t="s">
        <v>4279</v>
      </c>
      <c r="M1417" t="s">
        <v>4304</v>
      </c>
      <c r="N1417">
        <v>4.3888888000000001E-2</v>
      </c>
      <c r="O1417">
        <v>101</v>
      </c>
      <c r="P1417">
        <v>7003</v>
      </c>
      <c r="Q1417">
        <v>15</v>
      </c>
      <c r="R1417">
        <v>514</v>
      </c>
      <c r="S1417">
        <v>8</v>
      </c>
      <c r="T1417">
        <v>980</v>
      </c>
      <c r="U1417">
        <v>4.4327779999999999</v>
      </c>
      <c r="V1417">
        <v>307.353883</v>
      </c>
      <c r="W1417">
        <v>0.65833299999999995</v>
      </c>
      <c r="X1417">
        <v>22.558888</v>
      </c>
      <c r="Y1417">
        <v>0.35111100000000001</v>
      </c>
      <c r="Z1417">
        <v>43.011110000000002</v>
      </c>
    </row>
    <row r="1418" spans="1:26" x14ac:dyDescent="0.25">
      <c r="A1418">
        <v>1712119</v>
      </c>
      <c r="B1418">
        <v>1</v>
      </c>
      <c r="C1418" t="s">
        <v>76</v>
      </c>
      <c r="D1418" t="s">
        <v>95</v>
      </c>
      <c r="E1418" t="s">
        <v>158</v>
      </c>
      <c r="F1418" t="s">
        <v>4277</v>
      </c>
      <c r="G1418" t="s">
        <v>176</v>
      </c>
      <c r="H1418" t="s">
        <v>47</v>
      </c>
      <c r="I1418" t="s">
        <v>129</v>
      </c>
      <c r="J1418" t="s">
        <v>130</v>
      </c>
      <c r="K1418" t="s">
        <v>131</v>
      </c>
      <c r="L1418" t="s">
        <v>4305</v>
      </c>
      <c r="M1418" t="s">
        <v>4306</v>
      </c>
      <c r="N1418">
        <v>0.79666666600000002</v>
      </c>
      <c r="O1418">
        <v>0</v>
      </c>
      <c r="P1418">
        <v>0</v>
      </c>
      <c r="Q1418">
        <v>0</v>
      </c>
      <c r="R1418">
        <v>0</v>
      </c>
      <c r="S1418">
        <v>8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6.3733329999999997</v>
      </c>
      <c r="Z1418">
        <v>0</v>
      </c>
    </row>
    <row r="1419" spans="1:26" x14ac:dyDescent="0.25">
      <c r="A1419">
        <v>1712126</v>
      </c>
      <c r="B1419">
        <v>1</v>
      </c>
      <c r="C1419" t="s">
        <v>76</v>
      </c>
      <c r="D1419" t="s">
        <v>99</v>
      </c>
      <c r="E1419" t="s">
        <v>212</v>
      </c>
      <c r="F1419" t="s">
        <v>4307</v>
      </c>
      <c r="G1419" t="s">
        <v>176</v>
      </c>
      <c r="H1419" t="s">
        <v>47</v>
      </c>
      <c r="I1419" t="s">
        <v>129</v>
      </c>
      <c r="J1419" t="s">
        <v>130</v>
      </c>
      <c r="K1419" t="s">
        <v>131</v>
      </c>
      <c r="L1419" t="s">
        <v>4308</v>
      </c>
      <c r="M1419" t="s">
        <v>4309</v>
      </c>
      <c r="N1419">
        <v>0.6</v>
      </c>
      <c r="O1419">
        <v>103</v>
      </c>
      <c r="P1419">
        <v>2913</v>
      </c>
      <c r="Q1419">
        <v>0</v>
      </c>
      <c r="R1419">
        <v>0</v>
      </c>
      <c r="S1419">
        <v>0</v>
      </c>
      <c r="T1419">
        <v>0</v>
      </c>
      <c r="U1419">
        <v>61.8</v>
      </c>
      <c r="V1419">
        <v>1747.8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1712125</v>
      </c>
      <c r="B1420">
        <v>1</v>
      </c>
      <c r="C1420" t="s">
        <v>76</v>
      </c>
      <c r="D1420" t="s">
        <v>100</v>
      </c>
      <c r="E1420" t="s">
        <v>134</v>
      </c>
      <c r="F1420" t="s">
        <v>4310</v>
      </c>
      <c r="G1420" t="s">
        <v>136</v>
      </c>
      <c r="H1420" t="s">
        <v>46</v>
      </c>
      <c r="I1420" t="s">
        <v>129</v>
      </c>
      <c r="J1420" t="s">
        <v>130</v>
      </c>
      <c r="K1420" t="s">
        <v>131</v>
      </c>
      <c r="L1420" t="s">
        <v>4311</v>
      </c>
      <c r="M1420" t="s">
        <v>4312</v>
      </c>
      <c r="N1420">
        <v>2.0077777769999998</v>
      </c>
      <c r="O1420">
        <v>0</v>
      </c>
      <c r="P1420">
        <v>1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2.0077780000000001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1712131</v>
      </c>
      <c r="B1421">
        <v>1</v>
      </c>
      <c r="C1421" t="s">
        <v>76</v>
      </c>
      <c r="D1421" t="s">
        <v>89</v>
      </c>
      <c r="E1421" t="s">
        <v>126</v>
      </c>
      <c r="F1421" t="s">
        <v>4313</v>
      </c>
      <c r="G1421" t="s">
        <v>176</v>
      </c>
      <c r="H1421" t="s">
        <v>47</v>
      </c>
      <c r="I1421" t="s">
        <v>129</v>
      </c>
      <c r="J1421" t="s">
        <v>130</v>
      </c>
      <c r="K1421" t="s">
        <v>131</v>
      </c>
      <c r="L1421" t="s">
        <v>4314</v>
      </c>
      <c r="M1421" t="s">
        <v>4315</v>
      </c>
      <c r="N1421">
        <v>1.1850000000000001</v>
      </c>
      <c r="O1421">
        <v>6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7.11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1712139</v>
      </c>
      <c r="B1422">
        <v>1</v>
      </c>
      <c r="C1422" t="s">
        <v>77</v>
      </c>
      <c r="D1422" t="s">
        <v>118</v>
      </c>
      <c r="E1422" t="s">
        <v>158</v>
      </c>
      <c r="F1422" t="s">
        <v>4316</v>
      </c>
      <c r="G1422" t="s">
        <v>289</v>
      </c>
      <c r="H1422" t="s">
        <v>47</v>
      </c>
      <c r="I1422" t="s">
        <v>129</v>
      </c>
      <c r="J1422" t="s">
        <v>15</v>
      </c>
      <c r="K1422" t="s">
        <v>131</v>
      </c>
      <c r="L1422" t="s">
        <v>4317</v>
      </c>
      <c r="M1422" t="s">
        <v>4318</v>
      </c>
      <c r="N1422">
        <v>3.7066666659999998</v>
      </c>
      <c r="O1422">
        <v>15</v>
      </c>
      <c r="P1422">
        <v>150</v>
      </c>
      <c r="Q1422">
        <v>0</v>
      </c>
      <c r="R1422">
        <v>0</v>
      </c>
      <c r="S1422">
        <v>11</v>
      </c>
      <c r="T1422">
        <v>0</v>
      </c>
      <c r="U1422">
        <v>55.6</v>
      </c>
      <c r="V1422">
        <v>556</v>
      </c>
      <c r="W1422">
        <v>0</v>
      </c>
      <c r="X1422">
        <v>0</v>
      </c>
      <c r="Y1422">
        <v>40.773333000000001</v>
      </c>
      <c r="Z1422">
        <v>0</v>
      </c>
    </row>
    <row r="1423" spans="1:26" x14ac:dyDescent="0.25">
      <c r="A1423">
        <v>1712148</v>
      </c>
      <c r="B1423">
        <v>1</v>
      </c>
      <c r="C1423" t="s">
        <v>76</v>
      </c>
      <c r="D1423" t="s">
        <v>97</v>
      </c>
      <c r="E1423" t="s">
        <v>134</v>
      </c>
      <c r="F1423" t="s">
        <v>4319</v>
      </c>
      <c r="G1423" t="s">
        <v>155</v>
      </c>
      <c r="H1423" t="s">
        <v>46</v>
      </c>
      <c r="I1423" t="s">
        <v>129</v>
      </c>
      <c r="J1423" t="s">
        <v>130</v>
      </c>
      <c r="K1423" t="s">
        <v>131</v>
      </c>
      <c r="L1423" t="s">
        <v>4320</v>
      </c>
      <c r="M1423" t="s">
        <v>4321</v>
      </c>
      <c r="N1423">
        <v>1.2819444440000001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1.281944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1712135</v>
      </c>
      <c r="B1424">
        <v>1</v>
      </c>
      <c r="C1424" t="s">
        <v>76</v>
      </c>
      <c r="D1424" t="s">
        <v>96</v>
      </c>
      <c r="E1424" t="s">
        <v>158</v>
      </c>
      <c r="F1424" t="s">
        <v>4322</v>
      </c>
      <c r="G1424" t="s">
        <v>176</v>
      </c>
      <c r="H1424" t="s">
        <v>47</v>
      </c>
      <c r="I1424" t="s">
        <v>129</v>
      </c>
      <c r="J1424" t="s">
        <v>130</v>
      </c>
      <c r="K1424" t="s">
        <v>131</v>
      </c>
      <c r="L1424" t="s">
        <v>4323</v>
      </c>
      <c r="M1424" t="s">
        <v>4324</v>
      </c>
      <c r="N1424">
        <v>0.47083333300000002</v>
      </c>
      <c r="O1424">
        <v>22</v>
      </c>
      <c r="P1424">
        <v>286</v>
      </c>
      <c r="Q1424">
        <v>0</v>
      </c>
      <c r="R1424">
        <v>0</v>
      </c>
      <c r="S1424">
        <v>0</v>
      </c>
      <c r="T1424">
        <v>0</v>
      </c>
      <c r="U1424">
        <v>10.358333</v>
      </c>
      <c r="V1424">
        <v>134.658333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1712133</v>
      </c>
      <c r="B1425">
        <v>1</v>
      </c>
      <c r="C1425" t="s">
        <v>76</v>
      </c>
      <c r="D1425" t="s">
        <v>103</v>
      </c>
      <c r="E1425" t="s">
        <v>212</v>
      </c>
      <c r="F1425" t="s">
        <v>4325</v>
      </c>
      <c r="G1425" t="s">
        <v>176</v>
      </c>
      <c r="H1425" t="s">
        <v>47</v>
      </c>
      <c r="I1425" t="s">
        <v>129</v>
      </c>
      <c r="J1425" t="s">
        <v>130</v>
      </c>
      <c r="K1425" t="s">
        <v>131</v>
      </c>
      <c r="L1425" t="s">
        <v>4326</v>
      </c>
      <c r="M1425" t="s">
        <v>4327</v>
      </c>
      <c r="N1425">
        <v>1.43</v>
      </c>
      <c r="O1425">
        <v>0</v>
      </c>
      <c r="P1425">
        <v>0</v>
      </c>
      <c r="Q1425">
        <v>8</v>
      </c>
      <c r="R1425">
        <v>30</v>
      </c>
      <c r="S1425">
        <v>28</v>
      </c>
      <c r="T1425">
        <v>540</v>
      </c>
      <c r="U1425">
        <v>0</v>
      </c>
      <c r="V1425">
        <v>0</v>
      </c>
      <c r="W1425">
        <v>11.44</v>
      </c>
      <c r="X1425">
        <v>42.9</v>
      </c>
      <c r="Y1425">
        <v>40.04</v>
      </c>
      <c r="Z1425">
        <v>772.2</v>
      </c>
    </row>
    <row r="1426" spans="1:26" x14ac:dyDescent="0.25">
      <c r="A1426">
        <v>1712134</v>
      </c>
      <c r="B1426">
        <v>1</v>
      </c>
      <c r="C1426" t="s">
        <v>77</v>
      </c>
      <c r="D1426" t="s">
        <v>108</v>
      </c>
      <c r="E1426" t="s">
        <v>164</v>
      </c>
      <c r="F1426" t="s">
        <v>4328</v>
      </c>
      <c r="G1426" t="s">
        <v>3526</v>
      </c>
      <c r="H1426" t="s">
        <v>46</v>
      </c>
      <c r="I1426" t="s">
        <v>129</v>
      </c>
      <c r="J1426" t="s">
        <v>130</v>
      </c>
      <c r="K1426" t="s">
        <v>131</v>
      </c>
      <c r="L1426" t="s">
        <v>4329</v>
      </c>
      <c r="M1426" t="s">
        <v>4330</v>
      </c>
      <c r="N1426">
        <v>1.900833333</v>
      </c>
      <c r="O1426">
        <v>0</v>
      </c>
      <c r="P1426">
        <v>0</v>
      </c>
      <c r="Q1426">
        <v>0</v>
      </c>
      <c r="R1426">
        <v>6</v>
      </c>
      <c r="S1426">
        <v>1</v>
      </c>
      <c r="T1426">
        <v>49</v>
      </c>
      <c r="U1426">
        <v>0</v>
      </c>
      <c r="V1426">
        <v>0</v>
      </c>
      <c r="W1426">
        <v>0</v>
      </c>
      <c r="X1426">
        <v>11.404999999999999</v>
      </c>
      <c r="Y1426">
        <v>1.900833</v>
      </c>
      <c r="Z1426">
        <v>93.140833000000001</v>
      </c>
    </row>
    <row r="1427" spans="1:26" x14ac:dyDescent="0.25">
      <c r="A1427">
        <v>1712142</v>
      </c>
      <c r="B1427">
        <v>1</v>
      </c>
      <c r="C1427" t="s">
        <v>76</v>
      </c>
      <c r="D1427" t="s">
        <v>93</v>
      </c>
      <c r="E1427" t="s">
        <v>134</v>
      </c>
      <c r="F1427" t="s">
        <v>4331</v>
      </c>
      <c r="G1427" t="s">
        <v>136</v>
      </c>
      <c r="H1427" t="s">
        <v>46</v>
      </c>
      <c r="I1427" t="s">
        <v>129</v>
      </c>
      <c r="J1427" t="s">
        <v>130</v>
      </c>
      <c r="K1427" t="s">
        <v>131</v>
      </c>
      <c r="L1427" t="s">
        <v>4332</v>
      </c>
      <c r="M1427" t="s">
        <v>4333</v>
      </c>
      <c r="N1427">
        <v>1.7761111110000001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1.776111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1712138</v>
      </c>
      <c r="B1428">
        <v>1</v>
      </c>
      <c r="C1428" t="s">
        <v>76</v>
      </c>
      <c r="D1428" t="s">
        <v>90</v>
      </c>
      <c r="E1428" t="s">
        <v>126</v>
      </c>
      <c r="F1428" t="s">
        <v>4334</v>
      </c>
      <c r="G1428" t="s">
        <v>285</v>
      </c>
      <c r="H1428" t="s">
        <v>47</v>
      </c>
      <c r="I1428" t="s">
        <v>129</v>
      </c>
      <c r="J1428" t="s">
        <v>130</v>
      </c>
      <c r="K1428" t="s">
        <v>161</v>
      </c>
      <c r="L1428" t="s">
        <v>4335</v>
      </c>
      <c r="M1428" t="s">
        <v>4336</v>
      </c>
      <c r="N1428">
        <v>0.271666666</v>
      </c>
      <c r="O1428">
        <v>3</v>
      </c>
      <c r="P1428">
        <v>152</v>
      </c>
      <c r="Q1428">
        <v>0</v>
      </c>
      <c r="R1428">
        <v>0</v>
      </c>
      <c r="S1428">
        <v>0</v>
      </c>
      <c r="T1428">
        <v>0</v>
      </c>
      <c r="U1428">
        <v>0.81499999999999995</v>
      </c>
      <c r="V1428">
        <v>41.293332999999997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1712180</v>
      </c>
      <c r="B1429">
        <v>1</v>
      </c>
      <c r="C1429" t="s">
        <v>76</v>
      </c>
      <c r="D1429" t="s">
        <v>102</v>
      </c>
      <c r="E1429" t="s">
        <v>126</v>
      </c>
      <c r="F1429" t="s">
        <v>4337</v>
      </c>
      <c r="G1429" t="s">
        <v>145</v>
      </c>
      <c r="H1429" t="s">
        <v>47</v>
      </c>
      <c r="I1429" t="s">
        <v>129</v>
      </c>
      <c r="J1429" t="s">
        <v>130</v>
      </c>
      <c r="K1429" t="s">
        <v>131</v>
      </c>
      <c r="L1429" t="s">
        <v>4338</v>
      </c>
      <c r="M1429" t="s">
        <v>4339</v>
      </c>
      <c r="N1429">
        <v>4.2191666659999996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4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16.876667000000001</v>
      </c>
    </row>
    <row r="1430" spans="1:26" x14ac:dyDescent="0.25">
      <c r="A1430">
        <v>1712147</v>
      </c>
      <c r="B1430">
        <v>1</v>
      </c>
      <c r="C1430" t="s">
        <v>76</v>
      </c>
      <c r="D1430" t="s">
        <v>89</v>
      </c>
      <c r="E1430" t="s">
        <v>126</v>
      </c>
      <c r="F1430" t="s">
        <v>4340</v>
      </c>
      <c r="G1430" t="s">
        <v>176</v>
      </c>
      <c r="H1430" t="s">
        <v>47</v>
      </c>
      <c r="I1430" t="s">
        <v>129</v>
      </c>
      <c r="J1430" t="s">
        <v>130</v>
      </c>
      <c r="K1430" t="s">
        <v>131</v>
      </c>
      <c r="L1430" t="s">
        <v>4341</v>
      </c>
      <c r="M1430" t="s">
        <v>4342</v>
      </c>
      <c r="N1430">
        <v>1.1513888880000001</v>
      </c>
      <c r="O1430">
        <v>6</v>
      </c>
      <c r="P1430">
        <v>571</v>
      </c>
      <c r="Q1430">
        <v>0</v>
      </c>
      <c r="R1430">
        <v>0</v>
      </c>
      <c r="S1430">
        <v>0</v>
      </c>
      <c r="T1430">
        <v>0</v>
      </c>
      <c r="U1430">
        <v>6.9083329999999998</v>
      </c>
      <c r="V1430">
        <v>657.44305499999996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1712166</v>
      </c>
      <c r="B1431">
        <v>1</v>
      </c>
      <c r="C1431" t="s">
        <v>76</v>
      </c>
      <c r="D1431" t="s">
        <v>90</v>
      </c>
      <c r="E1431" t="s">
        <v>126</v>
      </c>
      <c r="F1431" t="s">
        <v>4334</v>
      </c>
      <c r="G1431" t="s">
        <v>285</v>
      </c>
      <c r="H1431" t="s">
        <v>47</v>
      </c>
      <c r="I1431" t="s">
        <v>129</v>
      </c>
      <c r="J1431" t="s">
        <v>130</v>
      </c>
      <c r="K1431" t="s">
        <v>161</v>
      </c>
      <c r="L1431" t="s">
        <v>4343</v>
      </c>
      <c r="M1431" t="s">
        <v>4344</v>
      </c>
      <c r="N1431">
        <v>1.483333333</v>
      </c>
      <c r="O1431">
        <v>3</v>
      </c>
      <c r="P1431">
        <v>152</v>
      </c>
      <c r="Q1431">
        <v>0</v>
      </c>
      <c r="R1431">
        <v>0</v>
      </c>
      <c r="S1431">
        <v>0</v>
      </c>
      <c r="T1431">
        <v>0</v>
      </c>
      <c r="U1431">
        <v>4.45</v>
      </c>
      <c r="V1431">
        <v>225.466667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1712155</v>
      </c>
      <c r="B1432">
        <v>1</v>
      </c>
      <c r="C1432" t="s">
        <v>76</v>
      </c>
      <c r="D1432" t="s">
        <v>96</v>
      </c>
      <c r="E1432" t="s">
        <v>134</v>
      </c>
      <c r="F1432" t="s">
        <v>4345</v>
      </c>
      <c r="G1432" t="s">
        <v>136</v>
      </c>
      <c r="H1432" t="s">
        <v>46</v>
      </c>
      <c r="I1432" t="s">
        <v>129</v>
      </c>
      <c r="J1432" t="s">
        <v>130</v>
      </c>
      <c r="K1432" t="s">
        <v>131</v>
      </c>
      <c r="L1432" t="s">
        <v>4346</v>
      </c>
      <c r="M1432" t="s">
        <v>4347</v>
      </c>
      <c r="N1432">
        <v>2.0852777769999999</v>
      </c>
      <c r="O1432">
        <v>0</v>
      </c>
      <c r="P1432">
        <v>2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4.1705560000000004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1712151</v>
      </c>
      <c r="B1433">
        <v>1</v>
      </c>
      <c r="C1433" t="s">
        <v>76</v>
      </c>
      <c r="D1433" t="s">
        <v>92</v>
      </c>
      <c r="E1433" t="s">
        <v>158</v>
      </c>
      <c r="F1433" t="s">
        <v>4348</v>
      </c>
      <c r="G1433" t="s">
        <v>176</v>
      </c>
      <c r="H1433" t="s">
        <v>47</v>
      </c>
      <c r="I1433" t="s">
        <v>151</v>
      </c>
      <c r="J1433" t="s">
        <v>130</v>
      </c>
      <c r="K1433" t="s">
        <v>131</v>
      </c>
      <c r="L1433" t="s">
        <v>4349</v>
      </c>
      <c r="M1433" t="s">
        <v>4350</v>
      </c>
      <c r="N1433">
        <v>2.1666666000000001E-2</v>
      </c>
      <c r="O1433">
        <v>0</v>
      </c>
      <c r="P1433">
        <v>0</v>
      </c>
      <c r="Q1433">
        <v>14</v>
      </c>
      <c r="R1433">
        <v>850</v>
      </c>
      <c r="S1433">
        <v>0</v>
      </c>
      <c r="T1433">
        <v>0</v>
      </c>
      <c r="U1433">
        <v>0</v>
      </c>
      <c r="V1433">
        <v>0</v>
      </c>
      <c r="W1433">
        <v>0.30333300000000002</v>
      </c>
      <c r="X1433">
        <v>18.416665999999999</v>
      </c>
      <c r="Y1433">
        <v>0</v>
      </c>
      <c r="Z1433">
        <v>0</v>
      </c>
    </row>
    <row r="1434" spans="1:26" x14ac:dyDescent="0.25">
      <c r="A1434">
        <v>1712153</v>
      </c>
      <c r="B1434">
        <v>1</v>
      </c>
      <c r="C1434" t="s">
        <v>76</v>
      </c>
      <c r="D1434" t="s">
        <v>92</v>
      </c>
      <c r="E1434" t="s">
        <v>158</v>
      </c>
      <c r="F1434" t="s">
        <v>4351</v>
      </c>
      <c r="G1434" t="s">
        <v>176</v>
      </c>
      <c r="H1434" t="s">
        <v>47</v>
      </c>
      <c r="I1434" t="s">
        <v>151</v>
      </c>
      <c r="J1434" t="s">
        <v>130</v>
      </c>
      <c r="K1434" t="s">
        <v>131</v>
      </c>
      <c r="L1434" t="s">
        <v>4352</v>
      </c>
      <c r="M1434" t="s">
        <v>4353</v>
      </c>
      <c r="N1434">
        <v>2.3888888E-2</v>
      </c>
      <c r="O1434">
        <v>0</v>
      </c>
      <c r="P1434">
        <v>0</v>
      </c>
      <c r="Q1434">
        <v>101</v>
      </c>
      <c r="R1434">
        <v>7230</v>
      </c>
      <c r="S1434">
        <v>24</v>
      </c>
      <c r="T1434">
        <v>2218</v>
      </c>
      <c r="U1434">
        <v>0</v>
      </c>
      <c r="V1434">
        <v>0</v>
      </c>
      <c r="W1434">
        <v>2.4127779999999999</v>
      </c>
      <c r="X1434">
        <v>172.71665999999999</v>
      </c>
      <c r="Y1434">
        <v>0.57333299999999998</v>
      </c>
      <c r="Z1434">
        <v>52.985554</v>
      </c>
    </row>
    <row r="1435" spans="1:26" x14ac:dyDescent="0.25">
      <c r="A1435">
        <v>1712159</v>
      </c>
      <c r="B1435">
        <v>1</v>
      </c>
      <c r="C1435" t="s">
        <v>77</v>
      </c>
      <c r="D1435" t="s">
        <v>116</v>
      </c>
      <c r="E1435" t="s">
        <v>212</v>
      </c>
      <c r="F1435" t="s">
        <v>4354</v>
      </c>
      <c r="G1435" t="s">
        <v>176</v>
      </c>
      <c r="H1435" t="s">
        <v>47</v>
      </c>
      <c r="I1435" t="s">
        <v>129</v>
      </c>
      <c r="J1435" t="s">
        <v>130</v>
      </c>
      <c r="K1435" t="s">
        <v>131</v>
      </c>
      <c r="L1435" t="s">
        <v>4355</v>
      </c>
      <c r="M1435" t="s">
        <v>4356</v>
      </c>
      <c r="N1435">
        <v>1.6105555549999999</v>
      </c>
      <c r="O1435">
        <v>0</v>
      </c>
      <c r="P1435">
        <v>0</v>
      </c>
      <c r="Q1435">
        <v>0</v>
      </c>
      <c r="R1435">
        <v>0</v>
      </c>
      <c r="S1435">
        <v>6</v>
      </c>
      <c r="T1435">
        <v>292</v>
      </c>
      <c r="U1435">
        <v>0</v>
      </c>
      <c r="V1435">
        <v>0</v>
      </c>
      <c r="W1435">
        <v>0</v>
      </c>
      <c r="X1435">
        <v>0</v>
      </c>
      <c r="Y1435">
        <v>9.6633329999999997</v>
      </c>
      <c r="Z1435">
        <v>470.28222199999999</v>
      </c>
    </row>
    <row r="1436" spans="1:26" x14ac:dyDescent="0.25">
      <c r="A1436">
        <v>1712164</v>
      </c>
      <c r="B1436">
        <v>1</v>
      </c>
      <c r="C1436" t="s">
        <v>76</v>
      </c>
      <c r="D1436" t="s">
        <v>78</v>
      </c>
      <c r="E1436" t="s">
        <v>134</v>
      </c>
      <c r="F1436" t="s">
        <v>4357</v>
      </c>
      <c r="G1436" t="s">
        <v>136</v>
      </c>
      <c r="H1436" t="s">
        <v>46</v>
      </c>
      <c r="I1436" t="s">
        <v>129</v>
      </c>
      <c r="J1436" t="s">
        <v>130</v>
      </c>
      <c r="K1436" t="s">
        <v>131</v>
      </c>
      <c r="L1436" t="s">
        <v>4358</v>
      </c>
      <c r="M1436" t="s">
        <v>4359</v>
      </c>
      <c r="N1436">
        <v>2.3105555550000001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2.3105560000000001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1712162</v>
      </c>
      <c r="B1437">
        <v>1</v>
      </c>
      <c r="C1437" t="s">
        <v>76</v>
      </c>
      <c r="D1437" t="s">
        <v>96</v>
      </c>
      <c r="E1437" t="s">
        <v>126</v>
      </c>
      <c r="F1437" t="s">
        <v>4360</v>
      </c>
      <c r="G1437" t="s">
        <v>145</v>
      </c>
      <c r="H1437" t="s">
        <v>47</v>
      </c>
      <c r="I1437" t="s">
        <v>129</v>
      </c>
      <c r="J1437" t="s">
        <v>130</v>
      </c>
      <c r="K1437" t="s">
        <v>131</v>
      </c>
      <c r="L1437" t="s">
        <v>4361</v>
      </c>
      <c r="M1437" t="s">
        <v>4362</v>
      </c>
      <c r="N1437">
        <v>0.94166666600000004</v>
      </c>
      <c r="O1437">
        <v>5</v>
      </c>
      <c r="P1437">
        <v>11</v>
      </c>
      <c r="Q1437">
        <v>0</v>
      </c>
      <c r="R1437">
        <v>0</v>
      </c>
      <c r="S1437">
        <v>0</v>
      </c>
      <c r="T1437">
        <v>0</v>
      </c>
      <c r="U1437">
        <v>4.7083329999999997</v>
      </c>
      <c r="V1437">
        <v>10.358333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1712163</v>
      </c>
      <c r="B1438">
        <v>1</v>
      </c>
      <c r="C1438" t="s">
        <v>76</v>
      </c>
      <c r="D1438" t="s">
        <v>92</v>
      </c>
      <c r="E1438" t="s">
        <v>126</v>
      </c>
      <c r="F1438" t="s">
        <v>4363</v>
      </c>
      <c r="G1438" t="s">
        <v>996</v>
      </c>
      <c r="H1438" t="s">
        <v>47</v>
      </c>
      <c r="I1438" t="s">
        <v>129</v>
      </c>
      <c r="J1438" t="s">
        <v>130</v>
      </c>
      <c r="K1438" t="s">
        <v>131</v>
      </c>
      <c r="L1438" t="s">
        <v>4364</v>
      </c>
      <c r="M1438" t="s">
        <v>4365</v>
      </c>
      <c r="N1438">
        <v>0.98</v>
      </c>
      <c r="O1438">
        <v>0</v>
      </c>
      <c r="P1438">
        <v>0</v>
      </c>
      <c r="Q1438">
        <v>10</v>
      </c>
      <c r="R1438">
        <v>193</v>
      </c>
      <c r="S1438">
        <v>0</v>
      </c>
      <c r="T1438">
        <v>0</v>
      </c>
      <c r="U1438">
        <v>0</v>
      </c>
      <c r="V1438">
        <v>0</v>
      </c>
      <c r="W1438">
        <v>9.8000000000000007</v>
      </c>
      <c r="X1438">
        <v>189.14</v>
      </c>
      <c r="Y1438">
        <v>0</v>
      </c>
      <c r="Z1438">
        <v>0</v>
      </c>
    </row>
    <row r="1439" spans="1:26" x14ac:dyDescent="0.25">
      <c r="A1439">
        <v>1712160</v>
      </c>
      <c r="B1439">
        <v>1</v>
      </c>
      <c r="C1439" t="s">
        <v>76</v>
      </c>
      <c r="D1439" t="s">
        <v>88</v>
      </c>
      <c r="E1439" t="s">
        <v>134</v>
      </c>
      <c r="F1439" t="s">
        <v>4366</v>
      </c>
      <c r="G1439" t="s">
        <v>462</v>
      </c>
      <c r="H1439" t="s">
        <v>46</v>
      </c>
      <c r="I1439" t="s">
        <v>151</v>
      </c>
      <c r="J1439" t="s">
        <v>17</v>
      </c>
      <c r="K1439" t="s">
        <v>131</v>
      </c>
      <c r="L1439" t="s">
        <v>4367</v>
      </c>
      <c r="M1439" t="s">
        <v>4368</v>
      </c>
      <c r="N1439">
        <v>3.3333333E-2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3.3333000000000002E-2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1712165</v>
      </c>
      <c r="B1440">
        <v>1</v>
      </c>
      <c r="C1440" t="s">
        <v>76</v>
      </c>
      <c r="D1440" t="s">
        <v>86</v>
      </c>
      <c r="E1440" t="s">
        <v>139</v>
      </c>
      <c r="F1440" t="s">
        <v>4369</v>
      </c>
      <c r="G1440" t="s">
        <v>186</v>
      </c>
      <c r="H1440" t="s">
        <v>46</v>
      </c>
      <c r="I1440" t="s">
        <v>129</v>
      </c>
      <c r="J1440" t="s">
        <v>130</v>
      </c>
      <c r="K1440" t="s">
        <v>131</v>
      </c>
      <c r="L1440" t="s">
        <v>4370</v>
      </c>
      <c r="M1440" t="s">
        <v>4371</v>
      </c>
      <c r="N1440">
        <v>2.5897222219999998</v>
      </c>
      <c r="O1440">
        <v>0</v>
      </c>
      <c r="P1440">
        <v>260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673.32777799999997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1712161</v>
      </c>
      <c r="B1441">
        <v>1</v>
      </c>
      <c r="C1441" t="s">
        <v>76</v>
      </c>
      <c r="D1441" t="s">
        <v>90</v>
      </c>
      <c r="E1441" t="s">
        <v>158</v>
      </c>
      <c r="F1441" t="s">
        <v>3595</v>
      </c>
      <c r="G1441" t="s">
        <v>176</v>
      </c>
      <c r="H1441" t="s">
        <v>47</v>
      </c>
      <c r="I1441" t="s">
        <v>129</v>
      </c>
      <c r="J1441" t="s">
        <v>130</v>
      </c>
      <c r="K1441" t="s">
        <v>131</v>
      </c>
      <c r="L1441" t="s">
        <v>4372</v>
      </c>
      <c r="M1441" t="s">
        <v>4373</v>
      </c>
      <c r="N1441">
        <v>1.346944444</v>
      </c>
      <c r="O1441">
        <v>0</v>
      </c>
      <c r="P1441">
        <v>0</v>
      </c>
      <c r="Q1441">
        <v>0</v>
      </c>
      <c r="R1441">
        <v>0</v>
      </c>
      <c r="S1441">
        <v>13</v>
      </c>
      <c r="T1441">
        <v>134</v>
      </c>
      <c r="U1441">
        <v>0</v>
      </c>
      <c r="V1441">
        <v>0</v>
      </c>
      <c r="W1441">
        <v>0</v>
      </c>
      <c r="X1441">
        <v>0</v>
      </c>
      <c r="Y1441">
        <v>17.510278</v>
      </c>
      <c r="Z1441">
        <v>180.490555</v>
      </c>
    </row>
    <row r="1442" spans="1:26" x14ac:dyDescent="0.25">
      <c r="A1442">
        <v>1712167</v>
      </c>
      <c r="B1442">
        <v>1</v>
      </c>
      <c r="C1442" t="s">
        <v>76</v>
      </c>
      <c r="D1442" t="s">
        <v>79</v>
      </c>
      <c r="E1442" t="s">
        <v>134</v>
      </c>
      <c r="F1442" t="s">
        <v>4374</v>
      </c>
      <c r="G1442" t="s">
        <v>136</v>
      </c>
      <c r="H1442" t="s">
        <v>46</v>
      </c>
      <c r="I1442" t="s">
        <v>129</v>
      </c>
      <c r="J1442" t="s">
        <v>130</v>
      </c>
      <c r="K1442" t="s">
        <v>131</v>
      </c>
      <c r="L1442" t="s">
        <v>4375</v>
      </c>
      <c r="M1442" t="s">
        <v>4376</v>
      </c>
      <c r="N1442">
        <v>1.3997222220000001</v>
      </c>
      <c r="O1442">
        <v>0</v>
      </c>
      <c r="P1442">
        <v>3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4.1991670000000001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1712170</v>
      </c>
      <c r="B1443">
        <v>1</v>
      </c>
      <c r="C1443" t="s">
        <v>76</v>
      </c>
      <c r="D1443" t="s">
        <v>86</v>
      </c>
      <c r="E1443" t="s">
        <v>139</v>
      </c>
      <c r="F1443" t="s">
        <v>4377</v>
      </c>
      <c r="G1443" t="s">
        <v>193</v>
      </c>
      <c r="H1443" t="s">
        <v>46</v>
      </c>
      <c r="I1443" t="s">
        <v>129</v>
      </c>
      <c r="J1443" t="s">
        <v>130</v>
      </c>
      <c r="K1443" t="s">
        <v>131</v>
      </c>
      <c r="L1443" t="s">
        <v>4378</v>
      </c>
      <c r="M1443" t="s">
        <v>4379</v>
      </c>
      <c r="N1443">
        <v>5.2675000000000001</v>
      </c>
      <c r="O1443">
        <v>0</v>
      </c>
      <c r="P1443">
        <v>290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1527.575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1712177</v>
      </c>
      <c r="B1444">
        <v>1</v>
      </c>
      <c r="C1444" t="s">
        <v>77</v>
      </c>
      <c r="D1444" t="s">
        <v>124</v>
      </c>
      <c r="E1444" t="s">
        <v>164</v>
      </c>
      <c r="F1444" t="s">
        <v>4380</v>
      </c>
      <c r="G1444" t="s">
        <v>256</v>
      </c>
      <c r="H1444" t="s">
        <v>46</v>
      </c>
      <c r="I1444" t="s">
        <v>129</v>
      </c>
      <c r="J1444" t="s">
        <v>130</v>
      </c>
      <c r="K1444" t="s">
        <v>131</v>
      </c>
      <c r="L1444" t="s">
        <v>4381</v>
      </c>
      <c r="M1444" t="s">
        <v>4382</v>
      </c>
      <c r="N1444">
        <v>2.4116666659999999</v>
      </c>
      <c r="O1444">
        <v>1</v>
      </c>
      <c r="P1444">
        <v>26</v>
      </c>
      <c r="Q1444">
        <v>0</v>
      </c>
      <c r="R1444">
        <v>0</v>
      </c>
      <c r="S1444">
        <v>0</v>
      </c>
      <c r="T1444">
        <v>0</v>
      </c>
      <c r="U1444">
        <v>2.411667</v>
      </c>
      <c r="V1444">
        <v>62.703333000000001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1712175</v>
      </c>
      <c r="B1445">
        <v>1</v>
      </c>
      <c r="C1445" t="s">
        <v>76</v>
      </c>
      <c r="D1445" t="s">
        <v>102</v>
      </c>
      <c r="E1445" t="s">
        <v>126</v>
      </c>
      <c r="F1445" t="s">
        <v>4383</v>
      </c>
      <c r="G1445" t="s">
        <v>145</v>
      </c>
      <c r="H1445" t="s">
        <v>47</v>
      </c>
      <c r="I1445" t="s">
        <v>129</v>
      </c>
      <c r="J1445" t="s">
        <v>130</v>
      </c>
      <c r="K1445" t="s">
        <v>131</v>
      </c>
      <c r="L1445" t="s">
        <v>4384</v>
      </c>
      <c r="M1445" t="s">
        <v>4385</v>
      </c>
      <c r="N1445">
        <v>4.5777777769999997</v>
      </c>
      <c r="O1445">
        <v>0</v>
      </c>
      <c r="P1445">
        <v>0</v>
      </c>
      <c r="Q1445">
        <v>0</v>
      </c>
      <c r="R1445">
        <v>0</v>
      </c>
      <c r="S1445">
        <v>3</v>
      </c>
      <c r="T1445">
        <v>1</v>
      </c>
      <c r="U1445">
        <v>0</v>
      </c>
      <c r="V1445">
        <v>0</v>
      </c>
      <c r="W1445">
        <v>0</v>
      </c>
      <c r="X1445">
        <v>0</v>
      </c>
      <c r="Y1445">
        <v>13.733333</v>
      </c>
      <c r="Z1445">
        <v>4.5777780000000003</v>
      </c>
    </row>
    <row r="1446" spans="1:26" x14ac:dyDescent="0.25">
      <c r="A1446">
        <v>1712172</v>
      </c>
      <c r="B1446">
        <v>1</v>
      </c>
      <c r="C1446" t="s">
        <v>77</v>
      </c>
      <c r="D1446" t="s">
        <v>114</v>
      </c>
      <c r="E1446" t="s">
        <v>164</v>
      </c>
      <c r="F1446" t="s">
        <v>4386</v>
      </c>
      <c r="G1446" t="s">
        <v>462</v>
      </c>
      <c r="H1446" t="s">
        <v>46</v>
      </c>
      <c r="I1446" t="s">
        <v>129</v>
      </c>
      <c r="J1446" t="s">
        <v>130</v>
      </c>
      <c r="K1446" t="s">
        <v>131</v>
      </c>
      <c r="L1446" t="s">
        <v>4387</v>
      </c>
      <c r="M1446" t="s">
        <v>4388</v>
      </c>
      <c r="N1446">
        <v>0.22138888800000001</v>
      </c>
      <c r="O1446">
        <v>1</v>
      </c>
      <c r="P1446">
        <v>51</v>
      </c>
      <c r="Q1446">
        <v>0</v>
      </c>
      <c r="R1446">
        <v>0</v>
      </c>
      <c r="S1446">
        <v>0</v>
      </c>
      <c r="T1446">
        <v>0</v>
      </c>
      <c r="U1446">
        <v>0.221389</v>
      </c>
      <c r="V1446">
        <v>11.290832999999999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1712176</v>
      </c>
      <c r="B1447">
        <v>1</v>
      </c>
      <c r="C1447" t="s">
        <v>77</v>
      </c>
      <c r="D1447" t="s">
        <v>108</v>
      </c>
      <c r="E1447" t="s">
        <v>134</v>
      </c>
      <c r="F1447" t="s">
        <v>4389</v>
      </c>
      <c r="G1447" t="s">
        <v>155</v>
      </c>
      <c r="H1447" t="s">
        <v>46</v>
      </c>
      <c r="I1447" t="s">
        <v>129</v>
      </c>
      <c r="J1447" t="s">
        <v>130</v>
      </c>
      <c r="K1447" t="s">
        <v>131</v>
      </c>
      <c r="L1447" t="s">
        <v>4390</v>
      </c>
      <c r="M1447" t="s">
        <v>4391</v>
      </c>
      <c r="N1447">
        <v>0.77861111100000002</v>
      </c>
      <c r="O1447">
        <v>0</v>
      </c>
      <c r="P1447">
        <v>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4.6716670000000002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1712178</v>
      </c>
      <c r="B1448">
        <v>1</v>
      </c>
      <c r="C1448" t="s">
        <v>76</v>
      </c>
      <c r="D1448" t="s">
        <v>88</v>
      </c>
      <c r="E1448" t="s">
        <v>134</v>
      </c>
      <c r="F1448" t="s">
        <v>4392</v>
      </c>
      <c r="G1448" t="s">
        <v>462</v>
      </c>
      <c r="H1448" t="s">
        <v>46</v>
      </c>
      <c r="I1448" t="s">
        <v>129</v>
      </c>
      <c r="J1448" t="s">
        <v>17</v>
      </c>
      <c r="K1448" t="s">
        <v>131</v>
      </c>
      <c r="L1448" t="s">
        <v>4393</v>
      </c>
      <c r="M1448" t="s">
        <v>4394</v>
      </c>
      <c r="N1448">
        <v>8.3333332999999996E-2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8.3333000000000004E-2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1712182</v>
      </c>
      <c r="B1449">
        <v>1</v>
      </c>
      <c r="C1449" t="s">
        <v>77</v>
      </c>
      <c r="D1449" t="s">
        <v>122</v>
      </c>
      <c r="E1449" t="s">
        <v>134</v>
      </c>
      <c r="F1449" t="s">
        <v>4395</v>
      </c>
      <c r="G1449" t="s">
        <v>136</v>
      </c>
      <c r="H1449" t="s">
        <v>46</v>
      </c>
      <c r="I1449" t="s">
        <v>129</v>
      </c>
      <c r="J1449" t="s">
        <v>130</v>
      </c>
      <c r="K1449" t="s">
        <v>131</v>
      </c>
      <c r="L1449" t="s">
        <v>4396</v>
      </c>
      <c r="M1449" t="s">
        <v>4397</v>
      </c>
      <c r="N1449">
        <v>1.775833333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1.775833</v>
      </c>
    </row>
    <row r="1450" spans="1:26" x14ac:dyDescent="0.25">
      <c r="A1450">
        <v>1712185</v>
      </c>
      <c r="B1450">
        <v>1</v>
      </c>
      <c r="C1450" t="s">
        <v>77</v>
      </c>
      <c r="D1450" t="s">
        <v>123</v>
      </c>
      <c r="E1450" t="s">
        <v>134</v>
      </c>
      <c r="F1450" t="s">
        <v>4398</v>
      </c>
      <c r="G1450" t="s">
        <v>155</v>
      </c>
      <c r="H1450" t="s">
        <v>46</v>
      </c>
      <c r="I1450" t="s">
        <v>129</v>
      </c>
      <c r="J1450" t="s">
        <v>130</v>
      </c>
      <c r="K1450" t="s">
        <v>131</v>
      </c>
      <c r="L1450" t="s">
        <v>4399</v>
      </c>
      <c r="M1450" t="s">
        <v>4400</v>
      </c>
      <c r="N1450">
        <v>2.4530555550000002</v>
      </c>
      <c r="O1450">
        <v>0</v>
      </c>
      <c r="P1450">
        <v>10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24.530556000000001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1712189</v>
      </c>
      <c r="B1451">
        <v>1</v>
      </c>
      <c r="C1451" t="s">
        <v>76</v>
      </c>
      <c r="D1451" t="s">
        <v>88</v>
      </c>
      <c r="E1451" t="s">
        <v>134</v>
      </c>
      <c r="F1451" t="s">
        <v>4401</v>
      </c>
      <c r="G1451" t="s">
        <v>136</v>
      </c>
      <c r="H1451" t="s">
        <v>46</v>
      </c>
      <c r="I1451" t="s">
        <v>129</v>
      </c>
      <c r="J1451" t="s">
        <v>130</v>
      </c>
      <c r="K1451" t="s">
        <v>131</v>
      </c>
      <c r="L1451" t="s">
        <v>4402</v>
      </c>
      <c r="M1451" t="s">
        <v>4403</v>
      </c>
      <c r="N1451">
        <v>2.2033333329999998</v>
      </c>
      <c r="O1451">
        <v>0</v>
      </c>
      <c r="P1451">
        <v>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2.2033330000000002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1712184</v>
      </c>
      <c r="B1452">
        <v>1</v>
      </c>
      <c r="C1452" t="s">
        <v>76</v>
      </c>
      <c r="D1452" t="s">
        <v>93</v>
      </c>
      <c r="E1452" t="s">
        <v>134</v>
      </c>
      <c r="F1452" t="s">
        <v>4163</v>
      </c>
      <c r="G1452" t="s">
        <v>136</v>
      </c>
      <c r="H1452" t="s">
        <v>46</v>
      </c>
      <c r="I1452" t="s">
        <v>129</v>
      </c>
      <c r="J1452" t="s">
        <v>130</v>
      </c>
      <c r="K1452" t="s">
        <v>131</v>
      </c>
      <c r="L1452" t="s">
        <v>4404</v>
      </c>
      <c r="M1452" t="s">
        <v>4405</v>
      </c>
      <c r="N1452">
        <v>3.1455555550000001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3.145556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1712179</v>
      </c>
      <c r="B1453">
        <v>1</v>
      </c>
      <c r="C1453" t="s">
        <v>77</v>
      </c>
      <c r="D1453" t="s">
        <v>108</v>
      </c>
      <c r="E1453" t="s">
        <v>158</v>
      </c>
      <c r="F1453" t="s">
        <v>4406</v>
      </c>
      <c r="G1453" t="s">
        <v>176</v>
      </c>
      <c r="H1453" t="s">
        <v>47</v>
      </c>
      <c r="I1453" t="s">
        <v>151</v>
      </c>
      <c r="J1453" t="s">
        <v>130</v>
      </c>
      <c r="K1453" t="s">
        <v>131</v>
      </c>
      <c r="L1453" t="s">
        <v>4407</v>
      </c>
      <c r="M1453" t="s">
        <v>4408</v>
      </c>
      <c r="N1453">
        <v>7.2222220000000004E-3</v>
      </c>
      <c r="O1453">
        <v>32</v>
      </c>
      <c r="P1453">
        <v>923</v>
      </c>
      <c r="Q1453">
        <v>28</v>
      </c>
      <c r="R1453">
        <v>7</v>
      </c>
      <c r="S1453">
        <v>35</v>
      </c>
      <c r="T1453">
        <v>456</v>
      </c>
      <c r="U1453">
        <v>0.23111100000000001</v>
      </c>
      <c r="V1453">
        <v>6.6661109999999999</v>
      </c>
      <c r="W1453">
        <v>0.20222200000000001</v>
      </c>
      <c r="X1453">
        <v>5.0555999999999997E-2</v>
      </c>
      <c r="Y1453">
        <v>0.252778</v>
      </c>
      <c r="Z1453">
        <v>3.2933330000000001</v>
      </c>
    </row>
    <row r="1454" spans="1:26" x14ac:dyDescent="0.25">
      <c r="A1454">
        <v>1712183</v>
      </c>
      <c r="B1454">
        <v>1</v>
      </c>
      <c r="C1454" t="s">
        <v>76</v>
      </c>
      <c r="D1454" t="s">
        <v>94</v>
      </c>
      <c r="E1454" t="s">
        <v>139</v>
      </c>
      <c r="F1454" t="s">
        <v>4409</v>
      </c>
      <c r="G1454" t="s">
        <v>141</v>
      </c>
      <c r="H1454" t="s">
        <v>46</v>
      </c>
      <c r="I1454" t="s">
        <v>129</v>
      </c>
      <c r="J1454" t="s">
        <v>130</v>
      </c>
      <c r="K1454" t="s">
        <v>131</v>
      </c>
      <c r="L1454" t="s">
        <v>4410</v>
      </c>
      <c r="M1454" t="s">
        <v>4411</v>
      </c>
      <c r="N1454">
        <v>0.77555555499999995</v>
      </c>
      <c r="O1454">
        <v>0</v>
      </c>
      <c r="P1454">
        <v>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1.5511109999999999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1712188</v>
      </c>
      <c r="B1455">
        <v>1</v>
      </c>
      <c r="C1455" t="s">
        <v>76</v>
      </c>
      <c r="D1455" t="s">
        <v>94</v>
      </c>
      <c r="E1455" t="s">
        <v>212</v>
      </c>
      <c r="F1455" t="s">
        <v>4412</v>
      </c>
      <c r="G1455" t="s">
        <v>176</v>
      </c>
      <c r="H1455" t="s">
        <v>47</v>
      </c>
      <c r="I1455" t="s">
        <v>129</v>
      </c>
      <c r="J1455" t="s">
        <v>130</v>
      </c>
      <c r="K1455" t="s">
        <v>131</v>
      </c>
      <c r="L1455" t="s">
        <v>4413</v>
      </c>
      <c r="M1455" t="s">
        <v>4414</v>
      </c>
      <c r="N1455">
        <v>0.78916666599999996</v>
      </c>
      <c r="O1455">
        <v>0</v>
      </c>
      <c r="P1455">
        <v>0</v>
      </c>
      <c r="Q1455">
        <v>0</v>
      </c>
      <c r="R1455">
        <v>0</v>
      </c>
      <c r="S1455">
        <v>4</v>
      </c>
      <c r="T1455">
        <v>137</v>
      </c>
      <c r="U1455">
        <v>0</v>
      </c>
      <c r="V1455">
        <v>0</v>
      </c>
      <c r="W1455">
        <v>0</v>
      </c>
      <c r="X1455">
        <v>0</v>
      </c>
      <c r="Y1455">
        <v>3.1566670000000001</v>
      </c>
      <c r="Z1455">
        <v>108.11583299999999</v>
      </c>
    </row>
    <row r="1456" spans="1:26" x14ac:dyDescent="0.25">
      <c r="A1456">
        <v>1712187</v>
      </c>
      <c r="B1456">
        <v>1</v>
      </c>
      <c r="C1456" t="s">
        <v>76</v>
      </c>
      <c r="D1456" t="s">
        <v>103</v>
      </c>
      <c r="E1456" t="s">
        <v>212</v>
      </c>
      <c r="F1456" t="s">
        <v>4415</v>
      </c>
      <c r="G1456" t="s">
        <v>176</v>
      </c>
      <c r="H1456" t="s">
        <v>47</v>
      </c>
      <c r="I1456" t="s">
        <v>129</v>
      </c>
      <c r="J1456" t="s">
        <v>130</v>
      </c>
      <c r="K1456" t="s">
        <v>131</v>
      </c>
      <c r="L1456" t="s">
        <v>4416</v>
      </c>
      <c r="M1456" t="s">
        <v>4417</v>
      </c>
      <c r="N1456">
        <v>1.309722222</v>
      </c>
      <c r="O1456">
        <v>0</v>
      </c>
      <c r="P1456">
        <v>0</v>
      </c>
      <c r="Q1456">
        <v>8</v>
      </c>
      <c r="R1456">
        <v>30</v>
      </c>
      <c r="S1456">
        <v>28</v>
      </c>
      <c r="T1456">
        <v>540</v>
      </c>
      <c r="U1456">
        <v>0</v>
      </c>
      <c r="V1456">
        <v>0</v>
      </c>
      <c r="W1456">
        <v>10.477778000000001</v>
      </c>
      <c r="X1456">
        <v>39.291666999999997</v>
      </c>
      <c r="Y1456">
        <v>36.672221999999998</v>
      </c>
      <c r="Z1456">
        <v>707.25</v>
      </c>
    </row>
    <row r="1457" spans="1:26" x14ac:dyDescent="0.25">
      <c r="A1457">
        <v>1712186</v>
      </c>
      <c r="B1457">
        <v>1</v>
      </c>
      <c r="C1457" t="s">
        <v>76</v>
      </c>
      <c r="D1457" t="s">
        <v>95</v>
      </c>
      <c r="E1457" t="s">
        <v>158</v>
      </c>
      <c r="F1457" t="s">
        <v>4418</v>
      </c>
      <c r="G1457" t="s">
        <v>176</v>
      </c>
      <c r="H1457" t="s">
        <v>47</v>
      </c>
      <c r="I1457" t="s">
        <v>129</v>
      </c>
      <c r="J1457" t="s">
        <v>130</v>
      </c>
      <c r="K1457" t="s">
        <v>131</v>
      </c>
      <c r="L1457" t="s">
        <v>4419</v>
      </c>
      <c r="M1457" t="s">
        <v>4420</v>
      </c>
      <c r="N1457">
        <v>0.44638888799999998</v>
      </c>
      <c r="O1457">
        <v>0</v>
      </c>
      <c r="P1457">
        <v>0</v>
      </c>
      <c r="Q1457">
        <v>0</v>
      </c>
      <c r="R1457">
        <v>0</v>
      </c>
      <c r="S1457">
        <v>8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3.5711110000000001</v>
      </c>
      <c r="Z1457">
        <v>0</v>
      </c>
    </row>
    <row r="1458" spans="1:26" x14ac:dyDescent="0.25">
      <c r="A1458">
        <v>1712195</v>
      </c>
      <c r="B1458">
        <v>1</v>
      </c>
      <c r="C1458" t="s">
        <v>76</v>
      </c>
      <c r="D1458" t="s">
        <v>101</v>
      </c>
      <c r="E1458" t="s">
        <v>134</v>
      </c>
      <c r="F1458" t="s">
        <v>4421</v>
      </c>
      <c r="G1458" t="s">
        <v>136</v>
      </c>
      <c r="H1458" t="s">
        <v>46</v>
      </c>
      <c r="I1458" t="s">
        <v>129</v>
      </c>
      <c r="J1458" t="s">
        <v>130</v>
      </c>
      <c r="K1458" t="s">
        <v>131</v>
      </c>
      <c r="L1458" t="s">
        <v>4422</v>
      </c>
      <c r="M1458" t="s">
        <v>4423</v>
      </c>
      <c r="N1458">
        <v>1.1302777770000001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1.1302779999999999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1712211</v>
      </c>
      <c r="B1459">
        <v>1</v>
      </c>
      <c r="C1459" t="s">
        <v>76</v>
      </c>
      <c r="D1459" t="s">
        <v>103</v>
      </c>
      <c r="E1459" t="s">
        <v>134</v>
      </c>
      <c r="F1459" t="s">
        <v>4424</v>
      </c>
      <c r="G1459" t="s">
        <v>209</v>
      </c>
      <c r="H1459" t="s">
        <v>46</v>
      </c>
      <c r="I1459" t="s">
        <v>129</v>
      </c>
      <c r="J1459" t="s">
        <v>130</v>
      </c>
      <c r="K1459" t="s">
        <v>131</v>
      </c>
      <c r="L1459" t="s">
        <v>4425</v>
      </c>
      <c r="M1459" t="s">
        <v>4426</v>
      </c>
      <c r="N1459">
        <v>1.869722222</v>
      </c>
      <c r="O1459">
        <v>0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1.8697220000000001</v>
      </c>
      <c r="Y1459">
        <v>0</v>
      </c>
      <c r="Z1459">
        <v>0</v>
      </c>
    </row>
    <row r="1460" spans="1:26" x14ac:dyDescent="0.25">
      <c r="A1460">
        <v>1712197</v>
      </c>
      <c r="B1460">
        <v>1</v>
      </c>
      <c r="C1460" t="s">
        <v>76</v>
      </c>
      <c r="D1460" t="s">
        <v>79</v>
      </c>
      <c r="E1460" t="s">
        <v>134</v>
      </c>
      <c r="F1460" t="s">
        <v>4427</v>
      </c>
      <c r="G1460" t="s">
        <v>155</v>
      </c>
      <c r="H1460" t="s">
        <v>46</v>
      </c>
      <c r="I1460" t="s">
        <v>129</v>
      </c>
      <c r="J1460" t="s">
        <v>130</v>
      </c>
      <c r="K1460" t="s">
        <v>131</v>
      </c>
      <c r="L1460" t="s">
        <v>4428</v>
      </c>
      <c r="M1460" t="s">
        <v>4429</v>
      </c>
      <c r="N1460">
        <v>3.2894444439999999</v>
      </c>
      <c r="O1460">
        <v>0</v>
      </c>
      <c r="P1460">
        <v>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16.447222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1712196</v>
      </c>
      <c r="B1461">
        <v>1</v>
      </c>
      <c r="C1461" t="s">
        <v>77</v>
      </c>
      <c r="D1461" t="s">
        <v>114</v>
      </c>
      <c r="E1461" t="s">
        <v>139</v>
      </c>
      <c r="F1461" t="s">
        <v>4430</v>
      </c>
      <c r="G1461" t="s">
        <v>707</v>
      </c>
      <c r="H1461" t="s">
        <v>46</v>
      </c>
      <c r="I1461" t="s">
        <v>129</v>
      </c>
      <c r="J1461" t="s">
        <v>130</v>
      </c>
      <c r="K1461" t="s">
        <v>131</v>
      </c>
      <c r="L1461" t="s">
        <v>4431</v>
      </c>
      <c r="M1461" t="s">
        <v>4432</v>
      </c>
      <c r="N1461">
        <v>1.0833333329999999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8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8.6666670000000003</v>
      </c>
    </row>
    <row r="1462" spans="1:26" x14ac:dyDescent="0.25">
      <c r="A1462">
        <v>1712205</v>
      </c>
      <c r="B1462">
        <v>1</v>
      </c>
      <c r="C1462" t="s">
        <v>77</v>
      </c>
      <c r="D1462" t="s">
        <v>108</v>
      </c>
      <c r="E1462" t="s">
        <v>134</v>
      </c>
      <c r="F1462" t="s">
        <v>4433</v>
      </c>
      <c r="G1462" t="s">
        <v>155</v>
      </c>
      <c r="H1462" t="s">
        <v>46</v>
      </c>
      <c r="I1462" t="s">
        <v>129</v>
      </c>
      <c r="J1462" t="s">
        <v>130</v>
      </c>
      <c r="K1462" t="s">
        <v>131</v>
      </c>
      <c r="L1462" t="s">
        <v>4434</v>
      </c>
      <c r="M1462" t="s">
        <v>4435</v>
      </c>
      <c r="N1462">
        <v>0.79333333299999997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0.79333299999999995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1712201</v>
      </c>
      <c r="B1463">
        <v>1</v>
      </c>
      <c r="C1463" t="s">
        <v>76</v>
      </c>
      <c r="D1463" t="s">
        <v>96</v>
      </c>
      <c r="E1463" t="s">
        <v>139</v>
      </c>
      <c r="F1463" t="s">
        <v>4436</v>
      </c>
      <c r="G1463" t="s">
        <v>141</v>
      </c>
      <c r="H1463" t="s">
        <v>46</v>
      </c>
      <c r="I1463" t="s">
        <v>129</v>
      </c>
      <c r="J1463" t="s">
        <v>130</v>
      </c>
      <c r="K1463" t="s">
        <v>131</v>
      </c>
      <c r="L1463" t="s">
        <v>4437</v>
      </c>
      <c r="M1463" t="s">
        <v>4438</v>
      </c>
      <c r="N1463">
        <v>1.8263888880000001</v>
      </c>
      <c r="O1463">
        <v>0</v>
      </c>
      <c r="P1463">
        <v>157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286.74305500000003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1712199</v>
      </c>
      <c r="B1464">
        <v>1</v>
      </c>
      <c r="C1464" t="s">
        <v>77</v>
      </c>
      <c r="D1464" t="s">
        <v>114</v>
      </c>
      <c r="E1464" t="s">
        <v>212</v>
      </c>
      <c r="F1464" t="s">
        <v>4439</v>
      </c>
      <c r="G1464" t="s">
        <v>176</v>
      </c>
      <c r="H1464" t="s">
        <v>47</v>
      </c>
      <c r="I1464" t="s">
        <v>129</v>
      </c>
      <c r="J1464" t="s">
        <v>130</v>
      </c>
      <c r="K1464" t="s">
        <v>131</v>
      </c>
      <c r="L1464" t="s">
        <v>4440</v>
      </c>
      <c r="M1464" t="s">
        <v>4441</v>
      </c>
      <c r="N1464">
        <v>0.331666666</v>
      </c>
      <c r="O1464">
        <v>53</v>
      </c>
      <c r="P1464">
        <v>184</v>
      </c>
      <c r="Q1464">
        <v>0</v>
      </c>
      <c r="R1464">
        <v>0</v>
      </c>
      <c r="S1464">
        <v>0</v>
      </c>
      <c r="T1464">
        <v>0</v>
      </c>
      <c r="U1464">
        <v>17.578333000000001</v>
      </c>
      <c r="V1464">
        <v>61.026667000000003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1712210</v>
      </c>
      <c r="B1465">
        <v>1</v>
      </c>
      <c r="C1465" t="s">
        <v>76</v>
      </c>
      <c r="D1465" t="s">
        <v>88</v>
      </c>
      <c r="E1465" t="s">
        <v>164</v>
      </c>
      <c r="F1465" t="s">
        <v>4442</v>
      </c>
      <c r="G1465" t="s">
        <v>3544</v>
      </c>
      <c r="H1465" t="s">
        <v>47</v>
      </c>
      <c r="I1465" t="s">
        <v>129</v>
      </c>
      <c r="J1465" t="s">
        <v>130</v>
      </c>
      <c r="K1465" t="s">
        <v>131</v>
      </c>
      <c r="L1465" t="s">
        <v>4443</v>
      </c>
      <c r="M1465" t="s">
        <v>4444</v>
      </c>
      <c r="N1465">
        <v>1.1088888880000001</v>
      </c>
      <c r="O1465">
        <v>2</v>
      </c>
      <c r="P1465">
        <v>145</v>
      </c>
      <c r="Q1465">
        <v>0</v>
      </c>
      <c r="R1465">
        <v>0</v>
      </c>
      <c r="S1465">
        <v>0</v>
      </c>
      <c r="T1465">
        <v>0</v>
      </c>
      <c r="U1465">
        <v>2.217778</v>
      </c>
      <c r="V1465">
        <v>160.78888900000001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1712209</v>
      </c>
      <c r="B1466">
        <v>1</v>
      </c>
      <c r="C1466" t="s">
        <v>77</v>
      </c>
      <c r="D1466" t="s">
        <v>119</v>
      </c>
      <c r="E1466" t="s">
        <v>126</v>
      </c>
      <c r="F1466" t="s">
        <v>4445</v>
      </c>
      <c r="G1466" t="s">
        <v>176</v>
      </c>
      <c r="H1466" t="s">
        <v>47</v>
      </c>
      <c r="I1466" t="s">
        <v>129</v>
      </c>
      <c r="J1466" t="s">
        <v>130</v>
      </c>
      <c r="K1466" t="s">
        <v>131</v>
      </c>
      <c r="L1466" t="s">
        <v>4446</v>
      </c>
      <c r="M1466" t="s">
        <v>4447</v>
      </c>
      <c r="N1466">
        <v>1.681944444</v>
      </c>
      <c r="O1466">
        <v>19</v>
      </c>
      <c r="P1466">
        <v>20</v>
      </c>
      <c r="Q1466">
        <v>0</v>
      </c>
      <c r="R1466">
        <v>0</v>
      </c>
      <c r="S1466">
        <v>0</v>
      </c>
      <c r="T1466">
        <v>0</v>
      </c>
      <c r="U1466">
        <v>31.956944</v>
      </c>
      <c r="V1466">
        <v>33.638888999999999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1712215</v>
      </c>
      <c r="B1467">
        <v>1</v>
      </c>
      <c r="C1467" t="s">
        <v>76</v>
      </c>
      <c r="D1467" t="s">
        <v>93</v>
      </c>
      <c r="E1467" t="s">
        <v>134</v>
      </c>
      <c r="F1467" t="s">
        <v>4331</v>
      </c>
      <c r="G1467" t="s">
        <v>136</v>
      </c>
      <c r="H1467" t="s">
        <v>46</v>
      </c>
      <c r="I1467" t="s">
        <v>129</v>
      </c>
      <c r="J1467" t="s">
        <v>130</v>
      </c>
      <c r="K1467" t="s">
        <v>131</v>
      </c>
      <c r="L1467" t="s">
        <v>4448</v>
      </c>
      <c r="M1467" t="s">
        <v>4449</v>
      </c>
      <c r="N1467">
        <v>1.633888888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1.6338889999999999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1712214</v>
      </c>
      <c r="B1468">
        <v>1</v>
      </c>
      <c r="C1468" t="s">
        <v>76</v>
      </c>
      <c r="D1468" t="s">
        <v>99</v>
      </c>
      <c r="E1468" t="s">
        <v>164</v>
      </c>
      <c r="F1468" t="s">
        <v>4450</v>
      </c>
      <c r="G1468" t="s">
        <v>256</v>
      </c>
      <c r="H1468" t="s">
        <v>46</v>
      </c>
      <c r="I1468" t="s">
        <v>129</v>
      </c>
      <c r="J1468" t="s">
        <v>130</v>
      </c>
      <c r="K1468" t="s">
        <v>131</v>
      </c>
      <c r="L1468" t="s">
        <v>4451</v>
      </c>
      <c r="M1468" t="s">
        <v>4452</v>
      </c>
      <c r="N1468">
        <v>2.6783333329999999</v>
      </c>
      <c r="O1468">
        <v>1</v>
      </c>
      <c r="P1468">
        <v>282</v>
      </c>
      <c r="Q1468">
        <v>0</v>
      </c>
      <c r="R1468">
        <v>0</v>
      </c>
      <c r="S1468">
        <v>0</v>
      </c>
      <c r="T1468">
        <v>0</v>
      </c>
      <c r="U1468">
        <v>2.6783329999999999</v>
      </c>
      <c r="V1468">
        <v>755.29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1712212</v>
      </c>
      <c r="B1469">
        <v>1</v>
      </c>
      <c r="C1469" t="s">
        <v>76</v>
      </c>
      <c r="D1469" t="s">
        <v>84</v>
      </c>
      <c r="E1469" t="s">
        <v>134</v>
      </c>
      <c r="F1469" t="s">
        <v>4453</v>
      </c>
      <c r="G1469" t="s">
        <v>136</v>
      </c>
      <c r="H1469" t="s">
        <v>46</v>
      </c>
      <c r="I1469" t="s">
        <v>129</v>
      </c>
      <c r="J1469" t="s">
        <v>130</v>
      </c>
      <c r="K1469" t="s">
        <v>131</v>
      </c>
      <c r="L1469" t="s">
        <v>4454</v>
      </c>
      <c r="M1469" t="s">
        <v>4455</v>
      </c>
      <c r="N1469">
        <v>3.1755555549999999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3.1755559999999998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1712213</v>
      </c>
      <c r="B1470">
        <v>1</v>
      </c>
      <c r="C1470" t="s">
        <v>76</v>
      </c>
      <c r="D1470" t="s">
        <v>88</v>
      </c>
      <c r="E1470" t="s">
        <v>134</v>
      </c>
      <c r="F1470" t="s">
        <v>4456</v>
      </c>
      <c r="G1470" t="s">
        <v>462</v>
      </c>
      <c r="H1470" t="s">
        <v>46</v>
      </c>
      <c r="I1470" t="s">
        <v>151</v>
      </c>
      <c r="J1470" t="s">
        <v>17</v>
      </c>
      <c r="K1470" t="s">
        <v>131</v>
      </c>
      <c r="L1470" t="s">
        <v>4457</v>
      </c>
      <c r="M1470" t="s">
        <v>4458</v>
      </c>
      <c r="N1470">
        <v>3.3333333E-2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3.3333000000000002E-2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1712216</v>
      </c>
      <c r="B1471">
        <v>1</v>
      </c>
      <c r="C1471" t="s">
        <v>76</v>
      </c>
      <c r="D1471" t="s">
        <v>92</v>
      </c>
      <c r="E1471" t="s">
        <v>134</v>
      </c>
      <c r="F1471" t="s">
        <v>4459</v>
      </c>
      <c r="G1471" t="s">
        <v>209</v>
      </c>
      <c r="H1471" t="s">
        <v>46</v>
      </c>
      <c r="I1471" t="s">
        <v>129</v>
      </c>
      <c r="J1471" t="s">
        <v>130</v>
      </c>
      <c r="K1471" t="s">
        <v>131</v>
      </c>
      <c r="L1471" t="s">
        <v>4460</v>
      </c>
      <c r="M1471" t="s">
        <v>4461</v>
      </c>
      <c r="N1471">
        <v>1.075</v>
      </c>
      <c r="O1471">
        <v>0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1.075</v>
      </c>
      <c r="Y1471">
        <v>0</v>
      </c>
      <c r="Z1471">
        <v>0</v>
      </c>
    </row>
    <row r="1472" spans="1:26" x14ac:dyDescent="0.25">
      <c r="A1472">
        <v>1712223</v>
      </c>
      <c r="B1472">
        <v>1</v>
      </c>
      <c r="C1472" t="s">
        <v>76</v>
      </c>
      <c r="D1472" t="s">
        <v>92</v>
      </c>
      <c r="E1472" t="s">
        <v>134</v>
      </c>
      <c r="F1472" t="s">
        <v>4462</v>
      </c>
      <c r="G1472" t="s">
        <v>136</v>
      </c>
      <c r="H1472" t="s">
        <v>46</v>
      </c>
      <c r="I1472" t="s">
        <v>129</v>
      </c>
      <c r="J1472" t="s">
        <v>130</v>
      </c>
      <c r="K1472" t="s">
        <v>131</v>
      </c>
      <c r="L1472" t="s">
        <v>4463</v>
      </c>
      <c r="M1472" t="s">
        <v>4464</v>
      </c>
      <c r="N1472">
        <v>4.5444444439999998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3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13.633333</v>
      </c>
    </row>
    <row r="1473" spans="1:26" x14ac:dyDescent="0.25">
      <c r="A1473">
        <v>1712224</v>
      </c>
      <c r="B1473">
        <v>1</v>
      </c>
      <c r="C1473" t="s">
        <v>76</v>
      </c>
      <c r="D1473" t="s">
        <v>80</v>
      </c>
      <c r="E1473" t="s">
        <v>134</v>
      </c>
      <c r="F1473" t="s">
        <v>4465</v>
      </c>
      <c r="G1473" t="s">
        <v>136</v>
      </c>
      <c r="H1473" t="s">
        <v>46</v>
      </c>
      <c r="I1473" t="s">
        <v>129</v>
      </c>
      <c r="J1473" t="s">
        <v>130</v>
      </c>
      <c r="K1473" t="s">
        <v>131</v>
      </c>
      <c r="L1473" t="s">
        <v>4466</v>
      </c>
      <c r="M1473" t="s">
        <v>4467</v>
      </c>
      <c r="N1473">
        <v>1.6711111110000001</v>
      </c>
      <c r="O1473">
        <v>0</v>
      </c>
      <c r="P1473">
        <v>3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5.0133330000000003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1712226</v>
      </c>
      <c r="B1474">
        <v>1</v>
      </c>
      <c r="C1474" t="s">
        <v>76</v>
      </c>
      <c r="D1474" t="s">
        <v>88</v>
      </c>
      <c r="E1474" t="s">
        <v>134</v>
      </c>
      <c r="F1474" t="s">
        <v>4468</v>
      </c>
      <c r="G1474" t="s">
        <v>462</v>
      </c>
      <c r="H1474" t="s">
        <v>46</v>
      </c>
      <c r="I1474" t="s">
        <v>129</v>
      </c>
      <c r="J1474" t="s">
        <v>17</v>
      </c>
      <c r="K1474" t="s">
        <v>131</v>
      </c>
      <c r="L1474" t="s">
        <v>4469</v>
      </c>
      <c r="M1474" t="s">
        <v>4470</v>
      </c>
      <c r="N1474">
        <v>0.14611111099999999</v>
      </c>
      <c r="O1474">
        <v>0</v>
      </c>
      <c r="P1474">
        <v>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0.14611099999999999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1712227</v>
      </c>
      <c r="B1475">
        <v>1</v>
      </c>
      <c r="C1475" t="s">
        <v>76</v>
      </c>
      <c r="D1475" t="s">
        <v>89</v>
      </c>
      <c r="E1475" t="s">
        <v>139</v>
      </c>
      <c r="F1475" t="s">
        <v>4471</v>
      </c>
      <c r="G1475" t="s">
        <v>141</v>
      </c>
      <c r="H1475" t="s">
        <v>46</v>
      </c>
      <c r="I1475" t="s">
        <v>129</v>
      </c>
      <c r="J1475" t="s">
        <v>130</v>
      </c>
      <c r="K1475" t="s">
        <v>131</v>
      </c>
      <c r="L1475" t="s">
        <v>4472</v>
      </c>
      <c r="M1475" t="s">
        <v>4473</v>
      </c>
      <c r="N1475">
        <v>4.2988888879999996</v>
      </c>
      <c r="O1475">
        <v>0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4.298889</v>
      </c>
      <c r="Y1475">
        <v>0</v>
      </c>
      <c r="Z1475">
        <v>0</v>
      </c>
    </row>
    <row r="1476" spans="1:26" x14ac:dyDescent="0.25">
      <c r="A1476">
        <v>1712228</v>
      </c>
      <c r="B1476">
        <v>1</v>
      </c>
      <c r="C1476" t="s">
        <v>76</v>
      </c>
      <c r="D1476" t="s">
        <v>94</v>
      </c>
      <c r="E1476" t="s">
        <v>126</v>
      </c>
      <c r="F1476" t="s">
        <v>4474</v>
      </c>
      <c r="G1476" t="s">
        <v>145</v>
      </c>
      <c r="H1476" t="s">
        <v>47</v>
      </c>
      <c r="I1476" t="s">
        <v>129</v>
      </c>
      <c r="J1476" t="s">
        <v>130</v>
      </c>
      <c r="K1476" t="s">
        <v>131</v>
      </c>
      <c r="L1476" t="s">
        <v>4475</v>
      </c>
      <c r="M1476" t="s">
        <v>4476</v>
      </c>
      <c r="N1476">
        <v>1.055555555</v>
      </c>
      <c r="O1476">
        <v>0</v>
      </c>
      <c r="P1476">
        <v>15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15.833333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1712234</v>
      </c>
      <c r="B1477">
        <v>1</v>
      </c>
      <c r="C1477" t="s">
        <v>76</v>
      </c>
      <c r="D1477" t="s">
        <v>93</v>
      </c>
      <c r="E1477" t="s">
        <v>134</v>
      </c>
      <c r="F1477" t="s">
        <v>4477</v>
      </c>
      <c r="G1477" t="s">
        <v>136</v>
      </c>
      <c r="H1477" t="s">
        <v>46</v>
      </c>
      <c r="I1477" t="s">
        <v>129</v>
      </c>
      <c r="J1477" t="s">
        <v>130</v>
      </c>
      <c r="K1477" t="s">
        <v>131</v>
      </c>
      <c r="L1477" t="s">
        <v>4478</v>
      </c>
      <c r="M1477" t="s">
        <v>4479</v>
      </c>
      <c r="N1477">
        <v>4.3652777770000002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4.365278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1712229</v>
      </c>
      <c r="B1478">
        <v>1</v>
      </c>
      <c r="C1478" t="s">
        <v>76</v>
      </c>
      <c r="D1478" t="s">
        <v>99</v>
      </c>
      <c r="E1478" t="s">
        <v>126</v>
      </c>
      <c r="F1478" t="s">
        <v>4480</v>
      </c>
      <c r="G1478" t="s">
        <v>1209</v>
      </c>
      <c r="H1478" t="s">
        <v>47</v>
      </c>
      <c r="I1478" t="s">
        <v>129</v>
      </c>
      <c r="J1478" t="s">
        <v>130</v>
      </c>
      <c r="K1478" t="s">
        <v>131</v>
      </c>
      <c r="L1478" t="s">
        <v>4481</v>
      </c>
      <c r="M1478" t="s">
        <v>4482</v>
      </c>
      <c r="N1478">
        <v>0.79277777699999996</v>
      </c>
      <c r="O1478">
        <v>2</v>
      </c>
      <c r="P1478">
        <v>569</v>
      </c>
      <c r="Q1478">
        <v>0</v>
      </c>
      <c r="R1478">
        <v>0</v>
      </c>
      <c r="S1478">
        <v>0</v>
      </c>
      <c r="T1478">
        <v>0</v>
      </c>
      <c r="U1478">
        <v>1.585556</v>
      </c>
      <c r="V1478">
        <v>451.09055499999999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1712239</v>
      </c>
      <c r="B1479">
        <v>1</v>
      </c>
      <c r="C1479" t="s">
        <v>76</v>
      </c>
      <c r="D1479" t="s">
        <v>90</v>
      </c>
      <c r="E1479" t="s">
        <v>134</v>
      </c>
      <c r="F1479" t="s">
        <v>4483</v>
      </c>
      <c r="G1479" t="s">
        <v>136</v>
      </c>
      <c r="H1479" t="s">
        <v>46</v>
      </c>
      <c r="I1479" t="s">
        <v>129</v>
      </c>
      <c r="J1479" t="s">
        <v>130</v>
      </c>
      <c r="K1479" t="s">
        <v>131</v>
      </c>
      <c r="L1479" t="s">
        <v>4484</v>
      </c>
      <c r="M1479" t="s">
        <v>4485</v>
      </c>
      <c r="N1479">
        <v>3.213333333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3.213333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1712231</v>
      </c>
      <c r="B1480">
        <v>1</v>
      </c>
      <c r="C1480" t="s">
        <v>77</v>
      </c>
      <c r="D1480" t="s">
        <v>118</v>
      </c>
      <c r="E1480" t="s">
        <v>158</v>
      </c>
      <c r="F1480" t="s">
        <v>4486</v>
      </c>
      <c r="G1480" t="s">
        <v>289</v>
      </c>
      <c r="H1480" t="s">
        <v>47</v>
      </c>
      <c r="I1480" t="s">
        <v>129</v>
      </c>
      <c r="J1480" t="s">
        <v>15</v>
      </c>
      <c r="K1480" t="s">
        <v>131</v>
      </c>
      <c r="L1480" t="s">
        <v>4487</v>
      </c>
      <c r="M1480" t="s">
        <v>4488</v>
      </c>
      <c r="N1480">
        <v>0.33722222200000002</v>
      </c>
      <c r="O1480">
        <v>97</v>
      </c>
      <c r="P1480">
        <v>690</v>
      </c>
      <c r="Q1480">
        <v>3</v>
      </c>
      <c r="R1480">
        <v>78</v>
      </c>
      <c r="S1480">
        <v>58</v>
      </c>
      <c r="T1480">
        <v>384</v>
      </c>
      <c r="U1480">
        <v>32.710555999999997</v>
      </c>
      <c r="V1480">
        <v>232.683333</v>
      </c>
      <c r="W1480">
        <v>1.0116670000000001</v>
      </c>
      <c r="X1480">
        <v>26.303332999999999</v>
      </c>
      <c r="Y1480">
        <v>19.558889000000001</v>
      </c>
      <c r="Z1480">
        <v>129.49333300000001</v>
      </c>
    </row>
    <row r="1481" spans="1:26" x14ac:dyDescent="0.25">
      <c r="A1481">
        <v>1712233</v>
      </c>
      <c r="B1481">
        <v>1</v>
      </c>
      <c r="C1481" t="s">
        <v>76</v>
      </c>
      <c r="D1481" t="s">
        <v>99</v>
      </c>
      <c r="E1481" t="s">
        <v>158</v>
      </c>
      <c r="F1481" t="s">
        <v>4489</v>
      </c>
      <c r="G1481" t="s">
        <v>150</v>
      </c>
      <c r="H1481" t="s">
        <v>47</v>
      </c>
      <c r="I1481" t="s">
        <v>151</v>
      </c>
      <c r="J1481" t="s">
        <v>130</v>
      </c>
      <c r="K1481" t="s">
        <v>131</v>
      </c>
      <c r="L1481" t="s">
        <v>4490</v>
      </c>
      <c r="M1481" t="s">
        <v>4491</v>
      </c>
      <c r="N1481">
        <v>2.5000000000000001E-3</v>
      </c>
      <c r="O1481">
        <v>0</v>
      </c>
      <c r="P1481">
        <v>4932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12.33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1712238</v>
      </c>
      <c r="B1482">
        <v>1</v>
      </c>
      <c r="C1482" t="s">
        <v>76</v>
      </c>
      <c r="D1482" t="s">
        <v>94</v>
      </c>
      <c r="E1482" t="s">
        <v>134</v>
      </c>
      <c r="F1482" t="s">
        <v>3708</v>
      </c>
      <c r="G1482" t="s">
        <v>136</v>
      </c>
      <c r="H1482" t="s">
        <v>46</v>
      </c>
      <c r="I1482" t="s">
        <v>129</v>
      </c>
      <c r="J1482" t="s">
        <v>130</v>
      </c>
      <c r="K1482" t="s">
        <v>131</v>
      </c>
      <c r="L1482" t="s">
        <v>4492</v>
      </c>
      <c r="M1482" t="s">
        <v>4493</v>
      </c>
      <c r="N1482">
        <v>2.7236111109999999</v>
      </c>
      <c r="O1482">
        <v>0</v>
      </c>
      <c r="P1482">
        <v>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5.447222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1712235</v>
      </c>
      <c r="B1483">
        <v>1</v>
      </c>
      <c r="C1483" t="s">
        <v>77</v>
      </c>
      <c r="D1483" t="s">
        <v>121</v>
      </c>
      <c r="E1483" t="s">
        <v>134</v>
      </c>
      <c r="F1483" t="s">
        <v>4494</v>
      </c>
      <c r="G1483" t="s">
        <v>136</v>
      </c>
      <c r="H1483" t="s">
        <v>46</v>
      </c>
      <c r="I1483" t="s">
        <v>129</v>
      </c>
      <c r="J1483" t="s">
        <v>130</v>
      </c>
      <c r="K1483" t="s">
        <v>131</v>
      </c>
      <c r="L1483" t="s">
        <v>4495</v>
      </c>
      <c r="M1483" t="s">
        <v>4496</v>
      </c>
      <c r="N1483">
        <v>1.2269444439999999</v>
      </c>
      <c r="O1483">
        <v>0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1.226944</v>
      </c>
      <c r="Y1483">
        <v>0</v>
      </c>
      <c r="Z1483">
        <v>0</v>
      </c>
    </row>
    <row r="1484" spans="1:26" x14ac:dyDescent="0.25">
      <c r="A1484">
        <v>1712237</v>
      </c>
      <c r="B1484">
        <v>1</v>
      </c>
      <c r="C1484" t="s">
        <v>76</v>
      </c>
      <c r="D1484" t="s">
        <v>101</v>
      </c>
      <c r="E1484" t="s">
        <v>134</v>
      </c>
      <c r="F1484" t="s">
        <v>4497</v>
      </c>
      <c r="G1484" t="s">
        <v>136</v>
      </c>
      <c r="H1484" t="s">
        <v>46</v>
      </c>
      <c r="I1484" t="s">
        <v>129</v>
      </c>
      <c r="J1484" t="s">
        <v>130</v>
      </c>
      <c r="K1484" t="s">
        <v>131</v>
      </c>
      <c r="L1484" t="s">
        <v>4498</v>
      </c>
      <c r="M1484" t="s">
        <v>4499</v>
      </c>
      <c r="N1484">
        <v>0.182777777</v>
      </c>
      <c r="O1484">
        <v>0</v>
      </c>
      <c r="P1484">
        <v>1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0.182778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1712242</v>
      </c>
      <c r="B1485">
        <v>1</v>
      </c>
      <c r="C1485" t="s">
        <v>77</v>
      </c>
      <c r="D1485" t="s">
        <v>108</v>
      </c>
      <c r="E1485" t="s">
        <v>139</v>
      </c>
      <c r="F1485" t="s">
        <v>4500</v>
      </c>
      <c r="G1485" t="s">
        <v>141</v>
      </c>
      <c r="H1485" t="s">
        <v>46</v>
      </c>
      <c r="I1485" t="s">
        <v>129</v>
      </c>
      <c r="J1485" t="s">
        <v>130</v>
      </c>
      <c r="K1485" t="s">
        <v>131</v>
      </c>
      <c r="L1485" t="s">
        <v>4501</v>
      </c>
      <c r="M1485" t="s">
        <v>4502</v>
      </c>
      <c r="N1485">
        <v>1.944722222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37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71.954722000000004</v>
      </c>
    </row>
    <row r="1486" spans="1:26" x14ac:dyDescent="0.25">
      <c r="A1486">
        <v>1712243</v>
      </c>
      <c r="B1486">
        <v>1</v>
      </c>
      <c r="C1486" t="s">
        <v>76</v>
      </c>
      <c r="D1486" t="s">
        <v>88</v>
      </c>
      <c r="E1486" t="s">
        <v>134</v>
      </c>
      <c r="F1486" t="s">
        <v>4503</v>
      </c>
      <c r="G1486" t="s">
        <v>462</v>
      </c>
      <c r="H1486" t="s">
        <v>46</v>
      </c>
      <c r="I1486" t="s">
        <v>129</v>
      </c>
      <c r="J1486" t="s">
        <v>17</v>
      </c>
      <c r="K1486" t="s">
        <v>131</v>
      </c>
      <c r="L1486" t="s">
        <v>4504</v>
      </c>
      <c r="M1486" t="s">
        <v>4505</v>
      </c>
      <c r="N1486">
        <v>8.3333332999999996E-2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8.3333000000000004E-2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1712246</v>
      </c>
      <c r="B1487">
        <v>1</v>
      </c>
      <c r="C1487" t="s">
        <v>76</v>
      </c>
      <c r="D1487" t="s">
        <v>104</v>
      </c>
      <c r="E1487" t="s">
        <v>134</v>
      </c>
      <c r="F1487" t="s">
        <v>4506</v>
      </c>
      <c r="G1487" t="s">
        <v>136</v>
      </c>
      <c r="H1487" t="s">
        <v>46</v>
      </c>
      <c r="I1487" t="s">
        <v>129</v>
      </c>
      <c r="J1487" t="s">
        <v>130</v>
      </c>
      <c r="K1487" t="s">
        <v>131</v>
      </c>
      <c r="L1487" t="s">
        <v>4507</v>
      </c>
      <c r="M1487" t="s">
        <v>4508</v>
      </c>
      <c r="N1487">
        <v>1.6288888880000001</v>
      </c>
      <c r="O1487">
        <v>0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1.628889</v>
      </c>
      <c r="Y1487">
        <v>0</v>
      </c>
      <c r="Z1487">
        <v>0</v>
      </c>
    </row>
    <row r="1488" spans="1:26" x14ac:dyDescent="0.25">
      <c r="A1488">
        <v>1712247</v>
      </c>
      <c r="B1488">
        <v>1</v>
      </c>
      <c r="C1488" t="s">
        <v>77</v>
      </c>
      <c r="D1488" t="s">
        <v>118</v>
      </c>
      <c r="E1488" t="s">
        <v>158</v>
      </c>
      <c r="F1488" t="s">
        <v>4486</v>
      </c>
      <c r="G1488" t="s">
        <v>289</v>
      </c>
      <c r="H1488" t="s">
        <v>47</v>
      </c>
      <c r="I1488" t="s">
        <v>129</v>
      </c>
      <c r="J1488" t="s">
        <v>15</v>
      </c>
      <c r="K1488" t="s">
        <v>131</v>
      </c>
      <c r="L1488" t="s">
        <v>4509</v>
      </c>
      <c r="M1488" t="s">
        <v>4510</v>
      </c>
      <c r="N1488">
        <v>0.199722222</v>
      </c>
      <c r="O1488">
        <v>133</v>
      </c>
      <c r="P1488">
        <v>1068</v>
      </c>
      <c r="Q1488">
        <v>184</v>
      </c>
      <c r="R1488">
        <v>480</v>
      </c>
      <c r="S1488">
        <v>85</v>
      </c>
      <c r="T1488">
        <v>431</v>
      </c>
      <c r="U1488">
        <v>26.563056</v>
      </c>
      <c r="V1488">
        <v>213.30333300000001</v>
      </c>
      <c r="W1488">
        <v>36.748888999999998</v>
      </c>
      <c r="X1488">
        <v>95.866667000000007</v>
      </c>
      <c r="Y1488">
        <v>16.976389000000001</v>
      </c>
      <c r="Z1488">
        <v>86.080278000000007</v>
      </c>
    </row>
    <row r="1489" spans="1:26" x14ac:dyDescent="0.25">
      <c r="A1489">
        <v>1712249</v>
      </c>
      <c r="B1489">
        <v>1</v>
      </c>
      <c r="C1489" t="s">
        <v>76</v>
      </c>
      <c r="D1489" t="s">
        <v>92</v>
      </c>
      <c r="E1489" t="s">
        <v>134</v>
      </c>
      <c r="F1489" t="s">
        <v>4511</v>
      </c>
      <c r="G1489" t="s">
        <v>155</v>
      </c>
      <c r="H1489" t="s">
        <v>46</v>
      </c>
      <c r="I1489" t="s">
        <v>129</v>
      </c>
      <c r="J1489" t="s">
        <v>130</v>
      </c>
      <c r="K1489" t="s">
        <v>131</v>
      </c>
      <c r="L1489" t="s">
        <v>4512</v>
      </c>
      <c r="M1489" t="s">
        <v>4513</v>
      </c>
      <c r="N1489">
        <v>1.7666666660000001</v>
      </c>
      <c r="O1489">
        <v>0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1.766667</v>
      </c>
      <c r="Y1489">
        <v>0</v>
      </c>
      <c r="Z1489">
        <v>0</v>
      </c>
    </row>
    <row r="1490" spans="1:26" x14ac:dyDescent="0.25">
      <c r="A1490">
        <v>1712245</v>
      </c>
      <c r="B1490">
        <v>1</v>
      </c>
      <c r="C1490" t="s">
        <v>77</v>
      </c>
      <c r="D1490" t="s">
        <v>118</v>
      </c>
      <c r="E1490" t="s">
        <v>212</v>
      </c>
      <c r="F1490" t="s">
        <v>4514</v>
      </c>
      <c r="G1490" t="s">
        <v>289</v>
      </c>
      <c r="H1490" t="s">
        <v>47</v>
      </c>
      <c r="I1490" t="s">
        <v>129</v>
      </c>
      <c r="J1490" t="s">
        <v>15</v>
      </c>
      <c r="K1490" t="s">
        <v>131</v>
      </c>
      <c r="L1490" t="s">
        <v>4515</v>
      </c>
      <c r="M1490" t="s">
        <v>4516</v>
      </c>
      <c r="N1490">
        <v>0.57444444400000005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0.57444399999999995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1712251</v>
      </c>
      <c r="B1491">
        <v>1</v>
      </c>
      <c r="C1491" t="s">
        <v>76</v>
      </c>
      <c r="D1491" t="s">
        <v>86</v>
      </c>
      <c r="E1491" t="s">
        <v>126</v>
      </c>
      <c r="F1491" t="s">
        <v>4100</v>
      </c>
      <c r="G1491" t="s">
        <v>145</v>
      </c>
      <c r="H1491" t="s">
        <v>47</v>
      </c>
      <c r="I1491" t="s">
        <v>129</v>
      </c>
      <c r="J1491" t="s">
        <v>130</v>
      </c>
      <c r="K1491" t="s">
        <v>131</v>
      </c>
      <c r="L1491" t="s">
        <v>4517</v>
      </c>
      <c r="M1491" t="s">
        <v>4518</v>
      </c>
      <c r="N1491">
        <v>0.89861111100000002</v>
      </c>
      <c r="O1491">
        <v>1</v>
      </c>
      <c r="P1491">
        <v>329</v>
      </c>
      <c r="Q1491">
        <v>0</v>
      </c>
      <c r="R1491">
        <v>0</v>
      </c>
      <c r="S1491">
        <v>0</v>
      </c>
      <c r="T1491">
        <v>0</v>
      </c>
      <c r="U1491">
        <v>0.89861100000000005</v>
      </c>
      <c r="V1491">
        <v>295.643056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1712252</v>
      </c>
      <c r="B1492">
        <v>1</v>
      </c>
      <c r="C1492" t="s">
        <v>77</v>
      </c>
      <c r="D1492" t="s">
        <v>114</v>
      </c>
      <c r="E1492" t="s">
        <v>134</v>
      </c>
      <c r="F1492" t="s">
        <v>4519</v>
      </c>
      <c r="G1492" t="s">
        <v>136</v>
      </c>
      <c r="H1492" t="s">
        <v>46</v>
      </c>
      <c r="I1492" t="s">
        <v>129</v>
      </c>
      <c r="J1492" t="s">
        <v>130</v>
      </c>
      <c r="K1492" t="s">
        <v>131</v>
      </c>
      <c r="L1492" t="s">
        <v>4520</v>
      </c>
      <c r="M1492" t="s">
        <v>4521</v>
      </c>
      <c r="N1492">
        <v>0.74638888800000003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0.74638899999999997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1712257</v>
      </c>
      <c r="B1493">
        <v>1</v>
      </c>
      <c r="C1493" t="s">
        <v>77</v>
      </c>
      <c r="D1493" t="s">
        <v>118</v>
      </c>
      <c r="E1493" t="s">
        <v>134</v>
      </c>
      <c r="F1493" t="s">
        <v>4522</v>
      </c>
      <c r="G1493" t="s">
        <v>136</v>
      </c>
      <c r="H1493" t="s">
        <v>46</v>
      </c>
      <c r="I1493" t="s">
        <v>129</v>
      </c>
      <c r="J1493" t="s">
        <v>130</v>
      </c>
      <c r="K1493" t="s">
        <v>131</v>
      </c>
      <c r="L1493" t="s">
        <v>4523</v>
      </c>
      <c r="M1493" t="s">
        <v>4524</v>
      </c>
      <c r="N1493">
        <v>2.1177777770000001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2.1177779999999999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1712260</v>
      </c>
      <c r="B1494">
        <v>1</v>
      </c>
      <c r="C1494" t="s">
        <v>77</v>
      </c>
      <c r="D1494" t="s">
        <v>119</v>
      </c>
      <c r="E1494" t="s">
        <v>126</v>
      </c>
      <c r="F1494" t="s">
        <v>4525</v>
      </c>
      <c r="G1494" t="s">
        <v>176</v>
      </c>
      <c r="H1494" t="s">
        <v>47</v>
      </c>
      <c r="I1494" t="s">
        <v>129</v>
      </c>
      <c r="J1494" t="s">
        <v>130</v>
      </c>
      <c r="K1494" t="s">
        <v>131</v>
      </c>
      <c r="L1494" t="s">
        <v>4526</v>
      </c>
      <c r="M1494" t="s">
        <v>4527</v>
      </c>
      <c r="N1494">
        <v>2.4586111110000002</v>
      </c>
      <c r="O1494">
        <v>21</v>
      </c>
      <c r="P1494">
        <v>411</v>
      </c>
      <c r="Q1494">
        <v>0</v>
      </c>
      <c r="R1494">
        <v>0</v>
      </c>
      <c r="S1494">
        <v>0</v>
      </c>
      <c r="T1494">
        <v>0</v>
      </c>
      <c r="U1494">
        <v>51.630833000000003</v>
      </c>
      <c r="V1494">
        <v>1010.489167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1712258</v>
      </c>
      <c r="B1495">
        <v>1</v>
      </c>
      <c r="C1495" t="s">
        <v>76</v>
      </c>
      <c r="D1495" t="s">
        <v>93</v>
      </c>
      <c r="E1495" t="s">
        <v>158</v>
      </c>
      <c r="F1495" t="s">
        <v>4528</v>
      </c>
      <c r="G1495" t="s">
        <v>2288</v>
      </c>
      <c r="H1495" t="s">
        <v>47</v>
      </c>
      <c r="I1495" t="s">
        <v>129</v>
      </c>
      <c r="J1495" t="s">
        <v>130</v>
      </c>
      <c r="K1495" t="s">
        <v>131</v>
      </c>
      <c r="L1495" t="s">
        <v>4529</v>
      </c>
      <c r="M1495" t="s">
        <v>4530</v>
      </c>
      <c r="N1495">
        <v>5.4991666659999998</v>
      </c>
      <c r="O1495">
        <v>17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93.485833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1712262</v>
      </c>
      <c r="B1496">
        <v>1</v>
      </c>
      <c r="C1496" t="s">
        <v>77</v>
      </c>
      <c r="D1496" t="s">
        <v>116</v>
      </c>
      <c r="E1496" t="s">
        <v>134</v>
      </c>
      <c r="F1496" t="s">
        <v>4531</v>
      </c>
      <c r="G1496" t="s">
        <v>136</v>
      </c>
      <c r="H1496" t="s">
        <v>46</v>
      </c>
      <c r="I1496" t="s">
        <v>129</v>
      </c>
      <c r="J1496" t="s">
        <v>130</v>
      </c>
      <c r="K1496" t="s">
        <v>131</v>
      </c>
      <c r="L1496" t="s">
        <v>4532</v>
      </c>
      <c r="M1496" t="s">
        <v>4533</v>
      </c>
      <c r="N1496">
        <v>3.5494444440000001</v>
      </c>
      <c r="O1496">
        <v>0</v>
      </c>
      <c r="P1496">
        <v>1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3.5494439999999998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1712255</v>
      </c>
      <c r="B1497">
        <v>1</v>
      </c>
      <c r="C1497" t="s">
        <v>76</v>
      </c>
      <c r="D1497" t="s">
        <v>88</v>
      </c>
      <c r="E1497" t="s">
        <v>134</v>
      </c>
      <c r="F1497" t="s">
        <v>4534</v>
      </c>
      <c r="G1497" t="s">
        <v>462</v>
      </c>
      <c r="H1497" t="s">
        <v>46</v>
      </c>
      <c r="I1497" t="s">
        <v>129</v>
      </c>
      <c r="J1497" t="s">
        <v>17</v>
      </c>
      <c r="K1497" t="s">
        <v>131</v>
      </c>
      <c r="L1497" t="s">
        <v>4535</v>
      </c>
      <c r="M1497" t="s">
        <v>4536</v>
      </c>
      <c r="N1497">
        <v>8.5000000000000006E-2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8.5000000000000006E-2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1712259</v>
      </c>
      <c r="B1498">
        <v>1</v>
      </c>
      <c r="C1498" t="s">
        <v>76</v>
      </c>
      <c r="D1498" t="s">
        <v>78</v>
      </c>
      <c r="E1498" t="s">
        <v>134</v>
      </c>
      <c r="F1498" t="s">
        <v>4537</v>
      </c>
      <c r="G1498" t="s">
        <v>136</v>
      </c>
      <c r="H1498" t="s">
        <v>46</v>
      </c>
      <c r="I1498" t="s">
        <v>129</v>
      </c>
      <c r="J1498" t="s">
        <v>130</v>
      </c>
      <c r="K1498" t="s">
        <v>131</v>
      </c>
      <c r="L1498" t="s">
        <v>4538</v>
      </c>
      <c r="M1498" t="s">
        <v>4539</v>
      </c>
      <c r="N1498">
        <v>0.78944444400000002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0.78944400000000003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1712263</v>
      </c>
      <c r="B1499">
        <v>1</v>
      </c>
      <c r="C1499" t="s">
        <v>76</v>
      </c>
      <c r="D1499" t="s">
        <v>88</v>
      </c>
      <c r="E1499" t="s">
        <v>134</v>
      </c>
      <c r="F1499" t="s">
        <v>4540</v>
      </c>
      <c r="G1499" t="s">
        <v>462</v>
      </c>
      <c r="H1499" t="s">
        <v>46</v>
      </c>
      <c r="I1499" t="s">
        <v>151</v>
      </c>
      <c r="J1499" t="s">
        <v>17</v>
      </c>
      <c r="K1499" t="s">
        <v>131</v>
      </c>
      <c r="L1499" t="s">
        <v>4541</v>
      </c>
      <c r="M1499" t="s">
        <v>4542</v>
      </c>
      <c r="N1499">
        <v>4.0555555E-2</v>
      </c>
      <c r="O1499">
        <v>2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8.1111000000000003E-2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1712274</v>
      </c>
      <c r="B1500">
        <v>1</v>
      </c>
      <c r="C1500" t="s">
        <v>76</v>
      </c>
      <c r="D1500" t="s">
        <v>96</v>
      </c>
      <c r="E1500" t="s">
        <v>134</v>
      </c>
      <c r="F1500" t="s">
        <v>4543</v>
      </c>
      <c r="G1500" t="s">
        <v>136</v>
      </c>
      <c r="H1500" t="s">
        <v>46</v>
      </c>
      <c r="I1500" t="s">
        <v>129</v>
      </c>
      <c r="J1500" t="s">
        <v>130</v>
      </c>
      <c r="K1500" t="s">
        <v>131</v>
      </c>
      <c r="L1500" t="s">
        <v>4544</v>
      </c>
      <c r="M1500" t="s">
        <v>4545</v>
      </c>
      <c r="N1500">
        <v>3.3975</v>
      </c>
      <c r="O1500">
        <v>0</v>
      </c>
      <c r="P1500">
        <v>4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13.59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1712264</v>
      </c>
      <c r="B1501">
        <v>1</v>
      </c>
      <c r="C1501" t="s">
        <v>76</v>
      </c>
      <c r="D1501" t="s">
        <v>96</v>
      </c>
      <c r="E1501" t="s">
        <v>164</v>
      </c>
      <c r="F1501" t="s">
        <v>4546</v>
      </c>
      <c r="G1501" t="s">
        <v>4547</v>
      </c>
      <c r="H1501" t="s">
        <v>46</v>
      </c>
      <c r="I1501" t="s">
        <v>129</v>
      </c>
      <c r="J1501" t="s">
        <v>130</v>
      </c>
      <c r="K1501" t="s">
        <v>131</v>
      </c>
      <c r="L1501" t="s">
        <v>4548</v>
      </c>
      <c r="M1501" t="s">
        <v>4549</v>
      </c>
      <c r="N1501">
        <v>1.176666666</v>
      </c>
      <c r="O1501">
        <v>1</v>
      </c>
      <c r="P1501">
        <v>300</v>
      </c>
      <c r="Q1501">
        <v>0</v>
      </c>
      <c r="R1501">
        <v>0</v>
      </c>
      <c r="S1501">
        <v>0</v>
      </c>
      <c r="T1501">
        <v>0</v>
      </c>
      <c r="U1501">
        <v>1.1766669999999999</v>
      </c>
      <c r="V1501">
        <v>353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1712267</v>
      </c>
      <c r="B1502">
        <v>1</v>
      </c>
      <c r="C1502" t="s">
        <v>77</v>
      </c>
      <c r="D1502" t="s">
        <v>114</v>
      </c>
      <c r="E1502" t="s">
        <v>139</v>
      </c>
      <c r="F1502" t="s">
        <v>4550</v>
      </c>
      <c r="G1502" t="s">
        <v>1596</v>
      </c>
      <c r="H1502" t="s">
        <v>46</v>
      </c>
      <c r="I1502" t="s">
        <v>129</v>
      </c>
      <c r="J1502" t="s">
        <v>130</v>
      </c>
      <c r="K1502" t="s">
        <v>131</v>
      </c>
      <c r="L1502" t="s">
        <v>4551</v>
      </c>
      <c r="M1502" t="s">
        <v>4552</v>
      </c>
      <c r="N1502">
        <v>1.328888888</v>
      </c>
      <c r="O1502">
        <v>0</v>
      </c>
      <c r="P1502">
        <v>148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196.675555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1712276</v>
      </c>
      <c r="B1503">
        <v>1</v>
      </c>
      <c r="C1503" t="s">
        <v>77</v>
      </c>
      <c r="D1503" t="s">
        <v>118</v>
      </c>
      <c r="E1503" t="s">
        <v>212</v>
      </c>
      <c r="F1503" t="s">
        <v>4553</v>
      </c>
      <c r="G1503" t="s">
        <v>3358</v>
      </c>
      <c r="H1503" t="s">
        <v>47</v>
      </c>
      <c r="I1503" t="s">
        <v>129</v>
      </c>
      <c r="J1503" t="s">
        <v>130</v>
      </c>
      <c r="K1503" t="s">
        <v>131</v>
      </c>
      <c r="L1503" t="s">
        <v>4554</v>
      </c>
      <c r="M1503" t="s">
        <v>4555</v>
      </c>
      <c r="N1503">
        <v>4.9072222219999997</v>
      </c>
      <c r="O1503">
        <v>2</v>
      </c>
      <c r="P1503">
        <v>131</v>
      </c>
      <c r="Q1503">
        <v>0</v>
      </c>
      <c r="R1503">
        <v>0</v>
      </c>
      <c r="S1503">
        <v>0</v>
      </c>
      <c r="T1503">
        <v>0</v>
      </c>
      <c r="U1503">
        <v>9.8144439999999999</v>
      </c>
      <c r="V1503">
        <v>642.84611099999995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1712275</v>
      </c>
      <c r="B1504">
        <v>1</v>
      </c>
      <c r="C1504" t="s">
        <v>76</v>
      </c>
      <c r="D1504" t="s">
        <v>96</v>
      </c>
      <c r="E1504" t="s">
        <v>134</v>
      </c>
      <c r="F1504" t="s">
        <v>4556</v>
      </c>
      <c r="G1504" t="s">
        <v>136</v>
      </c>
      <c r="H1504" t="s">
        <v>46</v>
      </c>
      <c r="I1504" t="s">
        <v>129</v>
      </c>
      <c r="J1504" t="s">
        <v>130</v>
      </c>
      <c r="K1504" t="s">
        <v>131</v>
      </c>
      <c r="L1504" t="s">
        <v>4557</v>
      </c>
      <c r="M1504" t="s">
        <v>4558</v>
      </c>
      <c r="N1504">
        <v>1.084166666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1.0841670000000001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1712278</v>
      </c>
      <c r="B1505">
        <v>1</v>
      </c>
      <c r="C1505" t="s">
        <v>77</v>
      </c>
      <c r="D1505" t="s">
        <v>123</v>
      </c>
      <c r="E1505" t="s">
        <v>139</v>
      </c>
      <c r="F1505" t="s">
        <v>4559</v>
      </c>
      <c r="G1505" t="s">
        <v>1596</v>
      </c>
      <c r="H1505" t="s">
        <v>46</v>
      </c>
      <c r="I1505" t="s">
        <v>129</v>
      </c>
      <c r="J1505" t="s">
        <v>130</v>
      </c>
      <c r="K1505" t="s">
        <v>131</v>
      </c>
      <c r="L1505" t="s">
        <v>4560</v>
      </c>
      <c r="M1505" t="s">
        <v>4561</v>
      </c>
      <c r="N1505">
        <v>1.936666666</v>
      </c>
      <c r="O1505">
        <v>0</v>
      </c>
      <c r="P1505">
        <v>22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42.606667000000002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1712280</v>
      </c>
      <c r="B1506">
        <v>1</v>
      </c>
      <c r="C1506" t="s">
        <v>76</v>
      </c>
      <c r="D1506" t="s">
        <v>93</v>
      </c>
      <c r="E1506" t="s">
        <v>158</v>
      </c>
      <c r="F1506" t="s">
        <v>4562</v>
      </c>
      <c r="G1506" t="s">
        <v>176</v>
      </c>
      <c r="H1506" t="s">
        <v>47</v>
      </c>
      <c r="I1506" t="s">
        <v>129</v>
      </c>
      <c r="J1506" t="s">
        <v>130</v>
      </c>
      <c r="K1506" t="s">
        <v>131</v>
      </c>
      <c r="L1506" t="s">
        <v>4563</v>
      </c>
      <c r="M1506" t="s">
        <v>4564</v>
      </c>
      <c r="N1506">
        <v>0.30638888800000003</v>
      </c>
      <c r="O1506">
        <v>56</v>
      </c>
      <c r="P1506">
        <v>4775</v>
      </c>
      <c r="Q1506">
        <v>0</v>
      </c>
      <c r="R1506">
        <v>0</v>
      </c>
      <c r="S1506">
        <v>0</v>
      </c>
      <c r="T1506">
        <v>0</v>
      </c>
      <c r="U1506">
        <v>17.157778</v>
      </c>
      <c r="V1506">
        <v>1463.00694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1712281</v>
      </c>
      <c r="B1507">
        <v>1</v>
      </c>
      <c r="C1507" t="s">
        <v>76</v>
      </c>
      <c r="D1507" t="s">
        <v>85</v>
      </c>
      <c r="E1507" t="s">
        <v>158</v>
      </c>
      <c r="F1507" t="s">
        <v>4565</v>
      </c>
      <c r="G1507" t="s">
        <v>176</v>
      </c>
      <c r="H1507" t="s">
        <v>47</v>
      </c>
      <c r="I1507" t="s">
        <v>129</v>
      </c>
      <c r="J1507" t="s">
        <v>130</v>
      </c>
      <c r="K1507" t="s">
        <v>131</v>
      </c>
      <c r="L1507" t="s">
        <v>4566</v>
      </c>
      <c r="M1507" t="s">
        <v>4567</v>
      </c>
      <c r="N1507">
        <v>0.31694444399999999</v>
      </c>
      <c r="O1507">
        <v>13</v>
      </c>
      <c r="P1507">
        <v>582</v>
      </c>
      <c r="Q1507">
        <v>0</v>
      </c>
      <c r="R1507">
        <v>0</v>
      </c>
      <c r="S1507">
        <v>0</v>
      </c>
      <c r="T1507">
        <v>0</v>
      </c>
      <c r="U1507">
        <v>4.1202779999999999</v>
      </c>
      <c r="V1507">
        <v>184.46166600000001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1712284</v>
      </c>
      <c r="B1508">
        <v>1</v>
      </c>
      <c r="C1508" t="s">
        <v>76</v>
      </c>
      <c r="D1508" t="s">
        <v>96</v>
      </c>
      <c r="E1508" t="s">
        <v>134</v>
      </c>
      <c r="F1508" t="s">
        <v>4568</v>
      </c>
      <c r="G1508" t="s">
        <v>136</v>
      </c>
      <c r="H1508" t="s">
        <v>46</v>
      </c>
      <c r="I1508" t="s">
        <v>129</v>
      </c>
      <c r="J1508" t="s">
        <v>130</v>
      </c>
      <c r="K1508" t="s">
        <v>131</v>
      </c>
      <c r="L1508" t="s">
        <v>4569</v>
      </c>
      <c r="M1508" t="s">
        <v>4570</v>
      </c>
      <c r="N1508">
        <v>2.3405555549999999</v>
      </c>
      <c r="O1508">
        <v>0</v>
      </c>
      <c r="P1508">
        <v>2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4.6811109999999996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1712285</v>
      </c>
      <c r="B1509">
        <v>1</v>
      </c>
      <c r="C1509" t="s">
        <v>76</v>
      </c>
      <c r="D1509" t="s">
        <v>88</v>
      </c>
      <c r="E1509" t="s">
        <v>134</v>
      </c>
      <c r="F1509" t="s">
        <v>4571</v>
      </c>
      <c r="G1509" t="s">
        <v>462</v>
      </c>
      <c r="H1509" t="s">
        <v>46</v>
      </c>
      <c r="I1509" t="s">
        <v>151</v>
      </c>
      <c r="J1509" t="s">
        <v>17</v>
      </c>
      <c r="K1509" t="s">
        <v>131</v>
      </c>
      <c r="L1509" t="s">
        <v>4572</v>
      </c>
      <c r="M1509" t="s">
        <v>4573</v>
      </c>
      <c r="N1509">
        <v>3.8611110999999997E-2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3.8610999999999999E-2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1712287</v>
      </c>
      <c r="B1510">
        <v>1</v>
      </c>
      <c r="C1510" t="s">
        <v>76</v>
      </c>
      <c r="D1510" t="s">
        <v>78</v>
      </c>
      <c r="E1510" t="s">
        <v>134</v>
      </c>
      <c r="F1510" t="s">
        <v>4574</v>
      </c>
      <c r="G1510" t="s">
        <v>136</v>
      </c>
      <c r="H1510" t="s">
        <v>46</v>
      </c>
      <c r="I1510" t="s">
        <v>129</v>
      </c>
      <c r="J1510" t="s">
        <v>130</v>
      </c>
      <c r="K1510" t="s">
        <v>131</v>
      </c>
      <c r="L1510" t="s">
        <v>4575</v>
      </c>
      <c r="M1510" t="s">
        <v>4576</v>
      </c>
      <c r="N1510">
        <v>3.1158333329999999</v>
      </c>
      <c r="O1510">
        <v>0</v>
      </c>
      <c r="P1510">
        <v>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3.1158329999999999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1712289</v>
      </c>
      <c r="B1511">
        <v>1</v>
      </c>
      <c r="C1511" t="s">
        <v>76</v>
      </c>
      <c r="D1511" t="s">
        <v>93</v>
      </c>
      <c r="E1511" t="s">
        <v>134</v>
      </c>
      <c r="F1511" t="s">
        <v>4577</v>
      </c>
      <c r="G1511" t="s">
        <v>209</v>
      </c>
      <c r="H1511" t="s">
        <v>46</v>
      </c>
      <c r="I1511" t="s">
        <v>129</v>
      </c>
      <c r="J1511" t="s">
        <v>130</v>
      </c>
      <c r="K1511" t="s">
        <v>131</v>
      </c>
      <c r="L1511" t="s">
        <v>4578</v>
      </c>
      <c r="M1511" t="s">
        <v>4579</v>
      </c>
      <c r="N1511">
        <v>8.2533333330000005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8.2533329999999996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1712291</v>
      </c>
      <c r="B1512">
        <v>1</v>
      </c>
      <c r="C1512" t="s">
        <v>76</v>
      </c>
      <c r="D1512" t="s">
        <v>86</v>
      </c>
      <c r="E1512" t="s">
        <v>148</v>
      </c>
      <c r="F1512" t="s">
        <v>4580</v>
      </c>
      <c r="G1512" t="s">
        <v>176</v>
      </c>
      <c r="H1512" t="s">
        <v>47</v>
      </c>
      <c r="I1512" t="s">
        <v>129</v>
      </c>
      <c r="J1512" t="s">
        <v>130</v>
      </c>
      <c r="K1512" t="s">
        <v>131</v>
      </c>
      <c r="L1512" t="s">
        <v>4581</v>
      </c>
      <c r="M1512" t="s">
        <v>4582</v>
      </c>
      <c r="N1512">
        <v>0.93570388800000004</v>
      </c>
      <c r="O1512">
        <v>11</v>
      </c>
      <c r="P1512">
        <v>3196</v>
      </c>
      <c r="Q1512">
        <v>0</v>
      </c>
      <c r="R1512">
        <v>0</v>
      </c>
      <c r="S1512">
        <v>0</v>
      </c>
      <c r="T1512">
        <v>0</v>
      </c>
      <c r="U1512">
        <v>10.292743</v>
      </c>
      <c r="V1512">
        <v>2990.509626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1712293</v>
      </c>
      <c r="B1513">
        <v>1</v>
      </c>
      <c r="C1513" t="s">
        <v>76</v>
      </c>
      <c r="D1513" t="s">
        <v>88</v>
      </c>
      <c r="E1513" t="s">
        <v>134</v>
      </c>
      <c r="F1513" t="s">
        <v>4583</v>
      </c>
      <c r="G1513" t="s">
        <v>462</v>
      </c>
      <c r="H1513" t="s">
        <v>46</v>
      </c>
      <c r="I1513" t="s">
        <v>151</v>
      </c>
      <c r="J1513" t="s">
        <v>17</v>
      </c>
      <c r="K1513" t="s">
        <v>131</v>
      </c>
      <c r="L1513" t="s">
        <v>4584</v>
      </c>
      <c r="M1513" t="s">
        <v>4585</v>
      </c>
      <c r="N1513">
        <v>4.6111111000000003E-2</v>
      </c>
      <c r="O1513">
        <v>0</v>
      </c>
      <c r="P1513">
        <v>13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0.59944399999999998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1712294</v>
      </c>
      <c r="B1514">
        <v>1</v>
      </c>
      <c r="C1514" t="s">
        <v>76</v>
      </c>
      <c r="D1514" t="s">
        <v>101</v>
      </c>
      <c r="E1514" t="s">
        <v>134</v>
      </c>
      <c r="F1514" t="s">
        <v>4586</v>
      </c>
      <c r="G1514" t="s">
        <v>209</v>
      </c>
      <c r="H1514" t="s">
        <v>46</v>
      </c>
      <c r="I1514" t="s">
        <v>129</v>
      </c>
      <c r="J1514" t="s">
        <v>130</v>
      </c>
      <c r="K1514" t="s">
        <v>131</v>
      </c>
      <c r="L1514" t="s">
        <v>4587</v>
      </c>
      <c r="M1514" t="s">
        <v>4588</v>
      </c>
      <c r="N1514">
        <v>1.9125000000000001</v>
      </c>
      <c r="O1514">
        <v>0</v>
      </c>
      <c r="P1514">
        <v>39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74.587500000000006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1712295</v>
      </c>
      <c r="B1515">
        <v>1</v>
      </c>
      <c r="C1515" t="s">
        <v>76</v>
      </c>
      <c r="D1515" t="s">
        <v>88</v>
      </c>
      <c r="E1515" t="s">
        <v>134</v>
      </c>
      <c r="F1515" t="s">
        <v>4589</v>
      </c>
      <c r="G1515" t="s">
        <v>462</v>
      </c>
      <c r="H1515" t="s">
        <v>46</v>
      </c>
      <c r="I1515" t="s">
        <v>151</v>
      </c>
      <c r="J1515" t="s">
        <v>17</v>
      </c>
      <c r="K1515" t="s">
        <v>131</v>
      </c>
      <c r="L1515" t="s">
        <v>4590</v>
      </c>
      <c r="M1515" t="s">
        <v>4591</v>
      </c>
      <c r="N1515">
        <v>4.8888887999999998E-2</v>
      </c>
      <c r="O1515">
        <v>2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9.7778000000000004E-2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1712300</v>
      </c>
      <c r="B1516">
        <v>1</v>
      </c>
      <c r="C1516" t="s">
        <v>76</v>
      </c>
      <c r="D1516" t="s">
        <v>86</v>
      </c>
      <c r="E1516" t="s">
        <v>126</v>
      </c>
      <c r="F1516" t="s">
        <v>4592</v>
      </c>
      <c r="G1516" t="s">
        <v>996</v>
      </c>
      <c r="H1516" t="s">
        <v>47</v>
      </c>
      <c r="I1516" t="s">
        <v>129</v>
      </c>
      <c r="J1516" t="s">
        <v>130</v>
      </c>
      <c r="K1516" t="s">
        <v>131</v>
      </c>
      <c r="L1516" t="s">
        <v>4593</v>
      </c>
      <c r="M1516" t="s">
        <v>4594</v>
      </c>
      <c r="N1516">
        <v>0.343888888</v>
      </c>
      <c r="O1516">
        <v>2</v>
      </c>
      <c r="P1516">
        <v>378</v>
      </c>
      <c r="Q1516">
        <v>0</v>
      </c>
      <c r="R1516">
        <v>0</v>
      </c>
      <c r="S1516">
        <v>0</v>
      </c>
      <c r="T1516">
        <v>0</v>
      </c>
      <c r="U1516">
        <v>0.687778</v>
      </c>
      <c r="V1516">
        <v>129.99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1712307</v>
      </c>
      <c r="B1517">
        <v>1</v>
      </c>
      <c r="C1517" t="s">
        <v>76</v>
      </c>
      <c r="D1517" t="s">
        <v>86</v>
      </c>
      <c r="E1517" t="s">
        <v>139</v>
      </c>
      <c r="F1517" t="s">
        <v>4595</v>
      </c>
      <c r="G1517" t="s">
        <v>141</v>
      </c>
      <c r="H1517" t="s">
        <v>46</v>
      </c>
      <c r="I1517" t="s">
        <v>129</v>
      </c>
      <c r="J1517" t="s">
        <v>130</v>
      </c>
      <c r="K1517" t="s">
        <v>131</v>
      </c>
      <c r="L1517" t="s">
        <v>4596</v>
      </c>
      <c r="M1517" t="s">
        <v>4597</v>
      </c>
      <c r="N1517">
        <v>0.62194444400000004</v>
      </c>
      <c r="O1517">
        <v>0</v>
      </c>
      <c r="P1517">
        <v>179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111.32805500000001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1712309</v>
      </c>
      <c r="B1518">
        <v>1</v>
      </c>
      <c r="C1518" t="s">
        <v>76</v>
      </c>
      <c r="D1518" t="s">
        <v>79</v>
      </c>
      <c r="E1518" t="s">
        <v>158</v>
      </c>
      <c r="F1518" t="s">
        <v>4598</v>
      </c>
      <c r="G1518" t="s">
        <v>150</v>
      </c>
      <c r="H1518" t="s">
        <v>47</v>
      </c>
      <c r="I1518" t="s">
        <v>129</v>
      </c>
      <c r="J1518" t="s">
        <v>130</v>
      </c>
      <c r="K1518" t="s">
        <v>161</v>
      </c>
      <c r="L1518" t="s">
        <v>4599</v>
      </c>
      <c r="M1518" t="s">
        <v>4600</v>
      </c>
      <c r="N1518">
        <v>0.35194444400000002</v>
      </c>
      <c r="O1518">
        <v>25</v>
      </c>
      <c r="P1518">
        <v>1466</v>
      </c>
      <c r="Q1518">
        <v>0</v>
      </c>
      <c r="R1518">
        <v>0</v>
      </c>
      <c r="S1518">
        <v>0</v>
      </c>
      <c r="T1518">
        <v>0</v>
      </c>
      <c r="U1518">
        <v>8.7986109999999993</v>
      </c>
      <c r="V1518">
        <v>515.95055500000001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1712308</v>
      </c>
      <c r="B1519">
        <v>1</v>
      </c>
      <c r="C1519" t="s">
        <v>77</v>
      </c>
      <c r="D1519" t="s">
        <v>119</v>
      </c>
      <c r="E1519" t="s">
        <v>148</v>
      </c>
      <c r="F1519" t="s">
        <v>4601</v>
      </c>
      <c r="G1519" t="s">
        <v>176</v>
      </c>
      <c r="H1519" t="s">
        <v>47</v>
      </c>
      <c r="I1519" t="s">
        <v>151</v>
      </c>
      <c r="J1519" t="s">
        <v>130</v>
      </c>
      <c r="K1519" t="s">
        <v>131</v>
      </c>
      <c r="L1519" t="s">
        <v>4602</v>
      </c>
      <c r="M1519" t="s">
        <v>4603</v>
      </c>
      <c r="N1519">
        <v>4.3625833000000003E-2</v>
      </c>
      <c r="O1519">
        <v>297</v>
      </c>
      <c r="P1519">
        <v>396</v>
      </c>
      <c r="Q1519">
        <v>0</v>
      </c>
      <c r="R1519">
        <v>0</v>
      </c>
      <c r="S1519">
        <v>0</v>
      </c>
      <c r="T1519">
        <v>0</v>
      </c>
      <c r="U1519">
        <v>12.956872000000001</v>
      </c>
      <c r="V1519">
        <v>17.275829999999999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1712311</v>
      </c>
      <c r="B1520">
        <v>1</v>
      </c>
      <c r="C1520" t="s">
        <v>76</v>
      </c>
      <c r="D1520" t="s">
        <v>86</v>
      </c>
      <c r="E1520" t="s">
        <v>126</v>
      </c>
      <c r="F1520" t="s">
        <v>4604</v>
      </c>
      <c r="G1520" t="s">
        <v>150</v>
      </c>
      <c r="H1520" t="s">
        <v>47</v>
      </c>
      <c r="I1520" t="s">
        <v>129</v>
      </c>
      <c r="J1520" t="s">
        <v>130</v>
      </c>
      <c r="K1520" t="s">
        <v>131</v>
      </c>
      <c r="L1520" t="s">
        <v>4605</v>
      </c>
      <c r="M1520" t="s">
        <v>4606</v>
      </c>
      <c r="N1520">
        <v>0.16777777699999999</v>
      </c>
      <c r="O1520">
        <v>2</v>
      </c>
      <c r="P1520">
        <v>1803</v>
      </c>
      <c r="Q1520">
        <v>0</v>
      </c>
      <c r="R1520">
        <v>0</v>
      </c>
      <c r="S1520">
        <v>0</v>
      </c>
      <c r="T1520">
        <v>0</v>
      </c>
      <c r="U1520">
        <v>0.33555600000000002</v>
      </c>
      <c r="V1520">
        <v>302.503332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1712312</v>
      </c>
      <c r="B1521">
        <v>1</v>
      </c>
      <c r="C1521" t="s">
        <v>77</v>
      </c>
      <c r="D1521" t="s">
        <v>119</v>
      </c>
      <c r="E1521" t="s">
        <v>148</v>
      </c>
      <c r="F1521" t="s">
        <v>4601</v>
      </c>
      <c r="G1521" t="s">
        <v>176</v>
      </c>
      <c r="H1521" t="s">
        <v>47</v>
      </c>
      <c r="I1521" t="s">
        <v>129</v>
      </c>
      <c r="J1521" t="s">
        <v>130</v>
      </c>
      <c r="K1521" t="s">
        <v>131</v>
      </c>
      <c r="L1521" t="s">
        <v>4607</v>
      </c>
      <c r="M1521" t="s">
        <v>4608</v>
      </c>
      <c r="N1521">
        <v>5.3066665999999998E-2</v>
      </c>
      <c r="O1521">
        <v>297</v>
      </c>
      <c r="P1521">
        <v>396</v>
      </c>
      <c r="Q1521">
        <v>0</v>
      </c>
      <c r="R1521">
        <v>0</v>
      </c>
      <c r="S1521">
        <v>0</v>
      </c>
      <c r="T1521">
        <v>0</v>
      </c>
      <c r="U1521">
        <v>15.7608</v>
      </c>
      <c r="V1521">
        <v>21.014399999999998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1712323</v>
      </c>
      <c r="B1522">
        <v>1</v>
      </c>
      <c r="C1522" t="s">
        <v>76</v>
      </c>
      <c r="D1522" t="s">
        <v>86</v>
      </c>
      <c r="E1522" t="s">
        <v>134</v>
      </c>
      <c r="F1522" t="s">
        <v>4609</v>
      </c>
      <c r="G1522" t="s">
        <v>155</v>
      </c>
      <c r="H1522" t="s">
        <v>46</v>
      </c>
      <c r="I1522" t="s">
        <v>129</v>
      </c>
      <c r="J1522" t="s">
        <v>130</v>
      </c>
      <c r="K1522" t="s">
        <v>131</v>
      </c>
      <c r="L1522" t="s">
        <v>4610</v>
      </c>
      <c r="M1522" t="s">
        <v>4611</v>
      </c>
      <c r="N1522">
        <v>1.342777777</v>
      </c>
      <c r="O1522">
        <v>0</v>
      </c>
      <c r="P1522">
        <v>10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13.427778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1712321</v>
      </c>
      <c r="B1523">
        <v>1</v>
      </c>
      <c r="C1523" t="s">
        <v>77</v>
      </c>
      <c r="D1523" t="s">
        <v>119</v>
      </c>
      <c r="E1523" t="s">
        <v>158</v>
      </c>
      <c r="F1523" t="s">
        <v>4612</v>
      </c>
      <c r="G1523" t="s">
        <v>176</v>
      </c>
      <c r="H1523" t="s">
        <v>47</v>
      </c>
      <c r="I1523" t="s">
        <v>129</v>
      </c>
      <c r="J1523" t="s">
        <v>130</v>
      </c>
      <c r="K1523" t="s">
        <v>131</v>
      </c>
      <c r="L1523" t="s">
        <v>4613</v>
      </c>
      <c r="M1523" t="s">
        <v>4614</v>
      </c>
      <c r="N1523">
        <v>0.71972222200000002</v>
      </c>
      <c r="O1523">
        <v>18</v>
      </c>
      <c r="P1523">
        <v>2742</v>
      </c>
      <c r="Q1523">
        <v>0</v>
      </c>
      <c r="R1523">
        <v>0</v>
      </c>
      <c r="S1523">
        <v>0</v>
      </c>
      <c r="T1523">
        <v>0</v>
      </c>
      <c r="U1523">
        <v>12.955</v>
      </c>
      <c r="V1523">
        <v>1973.478333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1712322</v>
      </c>
      <c r="B1524">
        <v>1</v>
      </c>
      <c r="C1524" t="s">
        <v>77</v>
      </c>
      <c r="D1524" t="s">
        <v>116</v>
      </c>
      <c r="E1524" t="s">
        <v>126</v>
      </c>
      <c r="F1524" t="s">
        <v>4615</v>
      </c>
      <c r="G1524" t="s">
        <v>176</v>
      </c>
      <c r="H1524" t="s">
        <v>47</v>
      </c>
      <c r="I1524" t="s">
        <v>151</v>
      </c>
      <c r="J1524" t="s">
        <v>130</v>
      </c>
      <c r="K1524" t="s">
        <v>131</v>
      </c>
      <c r="L1524" t="s">
        <v>4616</v>
      </c>
      <c r="M1524" t="s">
        <v>4617</v>
      </c>
      <c r="N1524">
        <v>1.1111111E-2</v>
      </c>
      <c r="O1524">
        <v>67</v>
      </c>
      <c r="P1524">
        <v>814</v>
      </c>
      <c r="Q1524">
        <v>0</v>
      </c>
      <c r="R1524">
        <v>0</v>
      </c>
      <c r="S1524">
        <v>2</v>
      </c>
      <c r="T1524">
        <v>57</v>
      </c>
      <c r="U1524">
        <v>0.74444399999999999</v>
      </c>
      <c r="V1524">
        <v>9.0444440000000004</v>
      </c>
      <c r="W1524">
        <v>0</v>
      </c>
      <c r="X1524">
        <v>0</v>
      </c>
      <c r="Y1524">
        <v>2.2221999999999999E-2</v>
      </c>
      <c r="Z1524">
        <v>0.63333300000000003</v>
      </c>
    </row>
    <row r="1525" spans="1:26" x14ac:dyDescent="0.25">
      <c r="A1525">
        <v>1712324</v>
      </c>
      <c r="B1525">
        <v>1</v>
      </c>
      <c r="C1525" t="s">
        <v>77</v>
      </c>
      <c r="D1525" t="s">
        <v>116</v>
      </c>
      <c r="E1525" t="s">
        <v>158</v>
      </c>
      <c r="F1525" t="s">
        <v>4618</v>
      </c>
      <c r="G1525" t="s">
        <v>176</v>
      </c>
      <c r="H1525" t="s">
        <v>47</v>
      </c>
      <c r="I1525" t="s">
        <v>151</v>
      </c>
      <c r="J1525" t="s">
        <v>130</v>
      </c>
      <c r="K1525" t="s">
        <v>131</v>
      </c>
      <c r="L1525" t="s">
        <v>4619</v>
      </c>
      <c r="M1525" t="s">
        <v>4620</v>
      </c>
      <c r="N1525">
        <v>1.4999999999999999E-2</v>
      </c>
      <c r="O1525">
        <v>119</v>
      </c>
      <c r="P1525">
        <v>352</v>
      </c>
      <c r="Q1525">
        <v>0</v>
      </c>
      <c r="R1525">
        <v>0</v>
      </c>
      <c r="S1525">
        <v>0</v>
      </c>
      <c r="T1525">
        <v>0</v>
      </c>
      <c r="U1525">
        <v>1.7849999999999999</v>
      </c>
      <c r="V1525">
        <v>5.28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1712326</v>
      </c>
      <c r="B1526">
        <v>1</v>
      </c>
      <c r="C1526" t="s">
        <v>77</v>
      </c>
      <c r="D1526" t="s">
        <v>112</v>
      </c>
      <c r="E1526" t="s">
        <v>126</v>
      </c>
      <c r="F1526" t="s">
        <v>4621</v>
      </c>
      <c r="G1526" t="s">
        <v>176</v>
      </c>
      <c r="H1526" t="s">
        <v>47</v>
      </c>
      <c r="I1526" t="s">
        <v>151</v>
      </c>
      <c r="J1526" t="s">
        <v>130</v>
      </c>
      <c r="K1526" t="s">
        <v>131</v>
      </c>
      <c r="L1526" t="s">
        <v>4622</v>
      </c>
      <c r="M1526" t="s">
        <v>4623</v>
      </c>
      <c r="N1526">
        <v>3.0555555000000002E-2</v>
      </c>
      <c r="O1526">
        <v>0</v>
      </c>
      <c r="P1526">
        <v>0</v>
      </c>
      <c r="Q1526">
        <v>36</v>
      </c>
      <c r="R1526">
        <v>6626</v>
      </c>
      <c r="S1526">
        <v>0</v>
      </c>
      <c r="T1526">
        <v>0</v>
      </c>
      <c r="U1526">
        <v>0</v>
      </c>
      <c r="V1526">
        <v>0</v>
      </c>
      <c r="W1526">
        <v>1.1000000000000001</v>
      </c>
      <c r="X1526">
        <v>202.461107</v>
      </c>
      <c r="Y1526">
        <v>0</v>
      </c>
      <c r="Z1526">
        <v>0</v>
      </c>
    </row>
    <row r="1527" spans="1:26" x14ac:dyDescent="0.25">
      <c r="A1527">
        <v>1712331</v>
      </c>
      <c r="B1527">
        <v>1</v>
      </c>
      <c r="C1527" t="s">
        <v>76</v>
      </c>
      <c r="D1527" t="s">
        <v>92</v>
      </c>
      <c r="E1527" t="s">
        <v>164</v>
      </c>
      <c r="F1527" t="s">
        <v>4624</v>
      </c>
      <c r="G1527" t="s">
        <v>256</v>
      </c>
      <c r="H1527" t="s">
        <v>46</v>
      </c>
      <c r="I1527" t="s">
        <v>129</v>
      </c>
      <c r="J1527" t="s">
        <v>130</v>
      </c>
      <c r="K1527" t="s">
        <v>131</v>
      </c>
      <c r="L1527" t="s">
        <v>4625</v>
      </c>
      <c r="M1527" t="s">
        <v>4626</v>
      </c>
      <c r="N1527">
        <v>2.5355555550000002</v>
      </c>
      <c r="O1527">
        <v>0</v>
      </c>
      <c r="P1527">
        <v>0</v>
      </c>
      <c r="Q1527">
        <v>1</v>
      </c>
      <c r="R1527">
        <v>116</v>
      </c>
      <c r="S1527">
        <v>0</v>
      </c>
      <c r="T1527">
        <v>0</v>
      </c>
      <c r="U1527">
        <v>0</v>
      </c>
      <c r="V1527">
        <v>0</v>
      </c>
      <c r="W1527">
        <v>2.5355560000000001</v>
      </c>
      <c r="X1527">
        <v>294.12444399999998</v>
      </c>
      <c r="Y1527">
        <v>0</v>
      </c>
      <c r="Z1527">
        <v>0</v>
      </c>
    </row>
    <row r="1528" spans="1:26" x14ac:dyDescent="0.25">
      <c r="A1528">
        <v>1712329</v>
      </c>
      <c r="B1528">
        <v>1</v>
      </c>
      <c r="C1528" t="s">
        <v>77</v>
      </c>
      <c r="D1528" t="s">
        <v>118</v>
      </c>
      <c r="E1528" t="s">
        <v>126</v>
      </c>
      <c r="F1528" t="s">
        <v>4627</v>
      </c>
      <c r="G1528" t="s">
        <v>176</v>
      </c>
      <c r="H1528" t="s">
        <v>47</v>
      </c>
      <c r="I1528" t="s">
        <v>129</v>
      </c>
      <c r="J1528" t="s">
        <v>130</v>
      </c>
      <c r="K1528" t="s">
        <v>131</v>
      </c>
      <c r="L1528" t="s">
        <v>4628</v>
      </c>
      <c r="M1528" t="s">
        <v>4629</v>
      </c>
      <c r="N1528">
        <v>0.47694444400000002</v>
      </c>
      <c r="O1528">
        <v>40</v>
      </c>
      <c r="P1528">
        <v>6200</v>
      </c>
      <c r="Q1528">
        <v>0</v>
      </c>
      <c r="R1528">
        <v>0</v>
      </c>
      <c r="S1528">
        <v>0</v>
      </c>
      <c r="T1528">
        <v>0</v>
      </c>
      <c r="U1528">
        <v>19.077777999999999</v>
      </c>
      <c r="V1528">
        <v>2957.0555530000001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1712335</v>
      </c>
      <c r="B1529">
        <v>1</v>
      </c>
      <c r="C1529" t="s">
        <v>76</v>
      </c>
      <c r="D1529" t="s">
        <v>91</v>
      </c>
      <c r="E1529" t="s">
        <v>139</v>
      </c>
      <c r="F1529" t="s">
        <v>4630</v>
      </c>
      <c r="G1529" t="s">
        <v>141</v>
      </c>
      <c r="H1529" t="s">
        <v>46</v>
      </c>
      <c r="I1529" t="s">
        <v>129</v>
      </c>
      <c r="J1529" t="s">
        <v>130</v>
      </c>
      <c r="K1529" t="s">
        <v>131</v>
      </c>
      <c r="L1529" t="s">
        <v>4631</v>
      </c>
      <c r="M1529" t="s">
        <v>4632</v>
      </c>
      <c r="N1529">
        <v>0.50249999999999995</v>
      </c>
      <c r="O1529">
        <v>0</v>
      </c>
      <c r="P1529">
        <v>325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163.3125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1712333</v>
      </c>
      <c r="B1530">
        <v>1</v>
      </c>
      <c r="C1530" t="s">
        <v>76</v>
      </c>
      <c r="D1530" t="s">
        <v>95</v>
      </c>
      <c r="E1530" t="s">
        <v>139</v>
      </c>
      <c r="F1530" t="s">
        <v>4633</v>
      </c>
      <c r="G1530" t="s">
        <v>141</v>
      </c>
      <c r="H1530" t="s">
        <v>46</v>
      </c>
      <c r="I1530" t="s">
        <v>129</v>
      </c>
      <c r="J1530" t="s">
        <v>130</v>
      </c>
      <c r="K1530" t="s">
        <v>131</v>
      </c>
      <c r="L1530" t="s">
        <v>4634</v>
      </c>
      <c r="M1530" t="s">
        <v>4635</v>
      </c>
      <c r="N1530">
        <v>2.11</v>
      </c>
      <c r="O1530">
        <v>0</v>
      </c>
      <c r="P1530">
        <v>47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99.17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1712342</v>
      </c>
      <c r="B1531">
        <v>1</v>
      </c>
      <c r="C1531" t="s">
        <v>76</v>
      </c>
      <c r="D1531" t="s">
        <v>79</v>
      </c>
      <c r="E1531" t="s">
        <v>139</v>
      </c>
      <c r="F1531" t="s">
        <v>4636</v>
      </c>
      <c r="G1531" t="s">
        <v>141</v>
      </c>
      <c r="H1531" t="s">
        <v>46</v>
      </c>
      <c r="I1531" t="s">
        <v>129</v>
      </c>
      <c r="J1531" t="s">
        <v>130</v>
      </c>
      <c r="K1531" t="s">
        <v>131</v>
      </c>
      <c r="L1531" t="s">
        <v>4637</v>
      </c>
      <c r="M1531" t="s">
        <v>4638</v>
      </c>
      <c r="N1531">
        <v>1.385555555</v>
      </c>
      <c r="O1531">
        <v>0</v>
      </c>
      <c r="P1531">
        <v>9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12.47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1712341</v>
      </c>
      <c r="B1532">
        <v>1</v>
      </c>
      <c r="C1532" t="s">
        <v>76</v>
      </c>
      <c r="D1532" t="s">
        <v>81</v>
      </c>
      <c r="E1532" t="s">
        <v>134</v>
      </c>
      <c r="F1532" t="s">
        <v>4639</v>
      </c>
      <c r="G1532" t="s">
        <v>155</v>
      </c>
      <c r="H1532" t="s">
        <v>46</v>
      </c>
      <c r="I1532" t="s">
        <v>129</v>
      </c>
      <c r="J1532" t="s">
        <v>130</v>
      </c>
      <c r="K1532" t="s">
        <v>131</v>
      </c>
      <c r="L1532" t="s">
        <v>4640</v>
      </c>
      <c r="M1532" t="s">
        <v>4641</v>
      </c>
      <c r="N1532">
        <v>1.6955555550000001</v>
      </c>
      <c r="O1532">
        <v>0</v>
      </c>
      <c r="P1532">
        <v>12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20.346667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1712340</v>
      </c>
      <c r="B1533">
        <v>1</v>
      </c>
      <c r="C1533" t="s">
        <v>76</v>
      </c>
      <c r="D1533" t="s">
        <v>84</v>
      </c>
      <c r="E1533" t="s">
        <v>134</v>
      </c>
      <c r="F1533" t="s">
        <v>4642</v>
      </c>
      <c r="G1533" t="s">
        <v>155</v>
      </c>
      <c r="H1533" t="s">
        <v>46</v>
      </c>
      <c r="I1533" t="s">
        <v>129</v>
      </c>
      <c r="J1533" t="s">
        <v>130</v>
      </c>
      <c r="K1533" t="s">
        <v>131</v>
      </c>
      <c r="L1533" t="s">
        <v>4643</v>
      </c>
      <c r="M1533" t="s">
        <v>4644</v>
      </c>
      <c r="N1533">
        <v>1.22</v>
      </c>
      <c r="O1533">
        <v>0</v>
      </c>
      <c r="P1533">
        <v>3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3.66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1712338</v>
      </c>
      <c r="B1534">
        <v>1</v>
      </c>
      <c r="C1534" t="s">
        <v>76</v>
      </c>
      <c r="D1534" t="s">
        <v>83</v>
      </c>
      <c r="E1534" t="s">
        <v>134</v>
      </c>
      <c r="F1534" t="s">
        <v>4645</v>
      </c>
      <c r="G1534" t="s">
        <v>155</v>
      </c>
      <c r="H1534" t="s">
        <v>46</v>
      </c>
      <c r="I1534" t="s">
        <v>129</v>
      </c>
      <c r="J1534" t="s">
        <v>130</v>
      </c>
      <c r="K1534" t="s">
        <v>131</v>
      </c>
      <c r="L1534" t="s">
        <v>4646</v>
      </c>
      <c r="M1534" t="s">
        <v>4647</v>
      </c>
      <c r="N1534">
        <v>0.66055555499999996</v>
      </c>
      <c r="O1534">
        <v>0</v>
      </c>
      <c r="P1534">
        <v>13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8.5872220000000006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1712339</v>
      </c>
      <c r="B1535">
        <v>1</v>
      </c>
      <c r="C1535" t="s">
        <v>76</v>
      </c>
      <c r="D1535" t="s">
        <v>91</v>
      </c>
      <c r="E1535" t="s">
        <v>139</v>
      </c>
      <c r="F1535" t="s">
        <v>1190</v>
      </c>
      <c r="G1535" t="s">
        <v>707</v>
      </c>
      <c r="H1535" t="s">
        <v>46</v>
      </c>
      <c r="I1535" t="s">
        <v>129</v>
      </c>
      <c r="J1535" t="s">
        <v>130</v>
      </c>
      <c r="K1535" t="s">
        <v>131</v>
      </c>
      <c r="L1535" t="s">
        <v>4646</v>
      </c>
      <c r="M1535" t="s">
        <v>4648</v>
      </c>
      <c r="N1535">
        <v>3.6919444440000002</v>
      </c>
      <c r="O1535">
        <v>0</v>
      </c>
      <c r="P1535">
        <v>51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188.28916699999999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1712343</v>
      </c>
      <c r="B1536">
        <v>1</v>
      </c>
      <c r="C1536" t="s">
        <v>77</v>
      </c>
      <c r="D1536" t="s">
        <v>116</v>
      </c>
      <c r="E1536" t="s">
        <v>134</v>
      </c>
      <c r="F1536" t="s">
        <v>4649</v>
      </c>
      <c r="G1536" t="s">
        <v>136</v>
      </c>
      <c r="H1536" t="s">
        <v>46</v>
      </c>
      <c r="I1536" t="s">
        <v>129</v>
      </c>
      <c r="J1536" t="s">
        <v>130</v>
      </c>
      <c r="K1536" t="s">
        <v>131</v>
      </c>
      <c r="L1536" t="s">
        <v>4650</v>
      </c>
      <c r="M1536" t="s">
        <v>4651</v>
      </c>
      <c r="N1536">
        <v>1.6825000000000001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1.6825000000000001</v>
      </c>
    </row>
    <row r="1537" spans="1:26" x14ac:dyDescent="0.25">
      <c r="A1537">
        <v>1712344</v>
      </c>
      <c r="B1537">
        <v>1</v>
      </c>
      <c r="C1537" t="s">
        <v>76</v>
      </c>
      <c r="D1537" t="s">
        <v>102</v>
      </c>
      <c r="E1537" t="s">
        <v>126</v>
      </c>
      <c r="F1537" t="s">
        <v>4337</v>
      </c>
      <c r="G1537" t="s">
        <v>533</v>
      </c>
      <c r="H1537" t="s">
        <v>47</v>
      </c>
      <c r="I1537" t="s">
        <v>129</v>
      </c>
      <c r="J1537" t="s">
        <v>130</v>
      </c>
      <c r="K1537" t="s">
        <v>131</v>
      </c>
      <c r="L1537" t="s">
        <v>4629</v>
      </c>
      <c r="M1537" t="s">
        <v>4652</v>
      </c>
      <c r="N1537">
        <v>9.6163888879999995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4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38.465555999999999</v>
      </c>
    </row>
    <row r="1538" spans="1:26" x14ac:dyDescent="0.25">
      <c r="A1538">
        <v>1712345</v>
      </c>
      <c r="B1538">
        <v>1</v>
      </c>
      <c r="C1538" t="s">
        <v>76</v>
      </c>
      <c r="D1538" t="s">
        <v>102</v>
      </c>
      <c r="E1538" t="s">
        <v>158</v>
      </c>
      <c r="F1538" t="s">
        <v>4653</v>
      </c>
      <c r="G1538" t="s">
        <v>176</v>
      </c>
      <c r="H1538" t="s">
        <v>47</v>
      </c>
      <c r="I1538" t="s">
        <v>151</v>
      </c>
      <c r="J1538" t="s">
        <v>130</v>
      </c>
      <c r="K1538" t="s">
        <v>131</v>
      </c>
      <c r="L1538" t="s">
        <v>4654</v>
      </c>
      <c r="M1538" t="s">
        <v>4655</v>
      </c>
      <c r="N1538">
        <v>7.2222220000000004E-3</v>
      </c>
      <c r="O1538">
        <v>45</v>
      </c>
      <c r="P1538">
        <v>7376</v>
      </c>
      <c r="Q1538">
        <v>0</v>
      </c>
      <c r="R1538">
        <v>0</v>
      </c>
      <c r="S1538">
        <v>0</v>
      </c>
      <c r="T1538">
        <v>0</v>
      </c>
      <c r="U1538">
        <v>0.32500000000000001</v>
      </c>
      <c r="V1538">
        <v>53.271109000000003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1712347</v>
      </c>
      <c r="B1539">
        <v>1</v>
      </c>
      <c r="C1539" t="s">
        <v>76</v>
      </c>
      <c r="D1539" t="s">
        <v>100</v>
      </c>
      <c r="E1539" t="s">
        <v>164</v>
      </c>
      <c r="F1539" t="s">
        <v>4656</v>
      </c>
      <c r="G1539" t="s">
        <v>269</v>
      </c>
      <c r="H1539" t="s">
        <v>46</v>
      </c>
      <c r="I1539" t="s">
        <v>129</v>
      </c>
      <c r="J1539" t="s">
        <v>130</v>
      </c>
      <c r="K1539" t="s">
        <v>131</v>
      </c>
      <c r="L1539" t="s">
        <v>4657</v>
      </c>
      <c r="M1539" t="s">
        <v>4658</v>
      </c>
      <c r="N1539">
        <v>5.2188888880000004</v>
      </c>
      <c r="O1539">
        <v>0</v>
      </c>
      <c r="P1539">
        <v>20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104.37777800000001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1712354</v>
      </c>
      <c r="B1540">
        <v>1</v>
      </c>
      <c r="C1540" t="s">
        <v>76</v>
      </c>
      <c r="D1540" t="s">
        <v>102</v>
      </c>
      <c r="E1540" t="s">
        <v>126</v>
      </c>
      <c r="F1540" t="s">
        <v>4659</v>
      </c>
      <c r="G1540" t="s">
        <v>285</v>
      </c>
      <c r="H1540" t="s">
        <v>47</v>
      </c>
      <c r="I1540" t="s">
        <v>129</v>
      </c>
      <c r="J1540" t="s">
        <v>130</v>
      </c>
      <c r="K1540" t="s">
        <v>161</v>
      </c>
      <c r="L1540" t="s">
        <v>4660</v>
      </c>
      <c r="M1540" t="s">
        <v>4661</v>
      </c>
      <c r="N1540">
        <v>7.0138888880000003</v>
      </c>
      <c r="O1540">
        <v>45</v>
      </c>
      <c r="P1540">
        <v>7376</v>
      </c>
      <c r="Q1540">
        <v>0</v>
      </c>
      <c r="R1540">
        <v>0</v>
      </c>
      <c r="S1540">
        <v>0</v>
      </c>
      <c r="T1540">
        <v>0</v>
      </c>
      <c r="U1540">
        <v>315.625</v>
      </c>
      <c r="V1540">
        <v>51734.444437999999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1712353</v>
      </c>
      <c r="B1541">
        <v>1</v>
      </c>
      <c r="C1541" t="s">
        <v>76</v>
      </c>
      <c r="D1541" t="s">
        <v>98</v>
      </c>
      <c r="E1541" t="s">
        <v>158</v>
      </c>
      <c r="F1541" t="s">
        <v>2903</v>
      </c>
      <c r="G1541" t="s">
        <v>293</v>
      </c>
      <c r="H1541" t="s">
        <v>160</v>
      </c>
      <c r="I1541" t="s">
        <v>129</v>
      </c>
      <c r="J1541" t="s">
        <v>130</v>
      </c>
      <c r="K1541" t="s">
        <v>161</v>
      </c>
      <c r="L1541" t="s">
        <v>4662</v>
      </c>
      <c r="M1541" t="s">
        <v>4663</v>
      </c>
      <c r="N1541">
        <v>8.2716666659999998</v>
      </c>
      <c r="O1541">
        <v>0</v>
      </c>
      <c r="P1541">
        <v>0</v>
      </c>
      <c r="Q1541">
        <v>19</v>
      </c>
      <c r="R1541">
        <v>404</v>
      </c>
      <c r="S1541">
        <v>27</v>
      </c>
      <c r="T1541">
        <v>730</v>
      </c>
      <c r="U1541">
        <v>0</v>
      </c>
      <c r="V1541">
        <v>0</v>
      </c>
      <c r="W1541">
        <v>157.16166699999999</v>
      </c>
      <c r="X1541">
        <v>3341.7533330000001</v>
      </c>
      <c r="Y1541">
        <v>223.33500000000001</v>
      </c>
      <c r="Z1541">
        <v>6038.3166659999997</v>
      </c>
    </row>
    <row r="1542" spans="1:26" x14ac:dyDescent="0.25">
      <c r="A1542">
        <v>1712349</v>
      </c>
      <c r="B1542">
        <v>1</v>
      </c>
      <c r="C1542" t="s">
        <v>76</v>
      </c>
      <c r="D1542" t="s">
        <v>96</v>
      </c>
      <c r="E1542" t="s">
        <v>158</v>
      </c>
      <c r="F1542" t="s">
        <v>4322</v>
      </c>
      <c r="G1542" t="s">
        <v>281</v>
      </c>
      <c r="H1542" t="s">
        <v>47</v>
      </c>
      <c r="I1542" t="s">
        <v>129</v>
      </c>
      <c r="J1542" t="s">
        <v>130</v>
      </c>
      <c r="K1542" t="s">
        <v>161</v>
      </c>
      <c r="L1542" t="s">
        <v>4664</v>
      </c>
      <c r="M1542" t="s">
        <v>4665</v>
      </c>
      <c r="N1542">
        <v>3.6309555549999999</v>
      </c>
      <c r="O1542">
        <v>22</v>
      </c>
      <c r="P1542">
        <v>285</v>
      </c>
      <c r="Q1542">
        <v>0</v>
      </c>
      <c r="R1542">
        <v>0</v>
      </c>
      <c r="S1542">
        <v>0</v>
      </c>
      <c r="T1542">
        <v>0</v>
      </c>
      <c r="U1542">
        <v>79.881022000000002</v>
      </c>
      <c r="V1542">
        <v>1034.8223330000001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1712350</v>
      </c>
      <c r="B1543">
        <v>1</v>
      </c>
      <c r="C1543" t="s">
        <v>77</v>
      </c>
      <c r="D1543" t="s">
        <v>114</v>
      </c>
      <c r="E1543" t="s">
        <v>164</v>
      </c>
      <c r="F1543" t="s">
        <v>1026</v>
      </c>
      <c r="G1543" t="s">
        <v>285</v>
      </c>
      <c r="H1543" t="s">
        <v>46</v>
      </c>
      <c r="I1543" t="s">
        <v>129</v>
      </c>
      <c r="J1543" t="s">
        <v>130</v>
      </c>
      <c r="K1543" t="s">
        <v>161</v>
      </c>
      <c r="L1543" t="s">
        <v>4666</v>
      </c>
      <c r="M1543" t="s">
        <v>4667</v>
      </c>
      <c r="N1543">
        <v>7.9313888879999999</v>
      </c>
      <c r="O1543">
        <v>0</v>
      </c>
      <c r="P1543">
        <v>0</v>
      </c>
      <c r="Q1543">
        <v>0</v>
      </c>
      <c r="R1543">
        <v>0</v>
      </c>
      <c r="S1543">
        <v>1</v>
      </c>
      <c r="T1543">
        <v>206</v>
      </c>
      <c r="U1543">
        <v>0</v>
      </c>
      <c r="V1543">
        <v>0</v>
      </c>
      <c r="W1543">
        <v>0</v>
      </c>
      <c r="X1543">
        <v>0</v>
      </c>
      <c r="Y1543">
        <v>7.9313890000000002</v>
      </c>
      <c r="Z1543">
        <v>1633.866111</v>
      </c>
    </row>
    <row r="1544" spans="1:26" x14ac:dyDescent="0.25">
      <c r="A1544">
        <v>1712363</v>
      </c>
      <c r="B1544">
        <v>1</v>
      </c>
      <c r="C1544" t="s">
        <v>76</v>
      </c>
      <c r="D1544" t="s">
        <v>92</v>
      </c>
      <c r="E1544" t="s">
        <v>139</v>
      </c>
      <c r="F1544" t="s">
        <v>4668</v>
      </c>
      <c r="G1544" t="s">
        <v>1839</v>
      </c>
      <c r="H1544" t="s">
        <v>46</v>
      </c>
      <c r="I1544" t="s">
        <v>129</v>
      </c>
      <c r="J1544" t="s">
        <v>130</v>
      </c>
      <c r="K1544" t="s">
        <v>131</v>
      </c>
      <c r="L1544" t="s">
        <v>4669</v>
      </c>
      <c r="M1544" t="s">
        <v>4670</v>
      </c>
      <c r="N1544">
        <v>5.13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38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194.94</v>
      </c>
    </row>
    <row r="1545" spans="1:26" x14ac:dyDescent="0.25">
      <c r="A1545">
        <v>1712351</v>
      </c>
      <c r="B1545">
        <v>1</v>
      </c>
      <c r="C1545" t="s">
        <v>76</v>
      </c>
      <c r="D1545" t="s">
        <v>94</v>
      </c>
      <c r="E1545" t="s">
        <v>139</v>
      </c>
      <c r="F1545" t="s">
        <v>304</v>
      </c>
      <c r="G1545" t="s">
        <v>285</v>
      </c>
      <c r="H1545" t="s">
        <v>46</v>
      </c>
      <c r="I1545" t="s">
        <v>129</v>
      </c>
      <c r="J1545" t="s">
        <v>130</v>
      </c>
      <c r="K1545" t="s">
        <v>161</v>
      </c>
      <c r="L1545" t="s">
        <v>4671</v>
      </c>
      <c r="M1545" t="s">
        <v>4672</v>
      </c>
      <c r="N1545">
        <v>7.5601174999999996</v>
      </c>
      <c r="O1545">
        <v>0</v>
      </c>
      <c r="P1545">
        <v>104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786.25221999999997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1712352</v>
      </c>
      <c r="B1546">
        <v>1</v>
      </c>
      <c r="C1546" t="s">
        <v>76</v>
      </c>
      <c r="D1546" t="s">
        <v>91</v>
      </c>
      <c r="E1546" t="s">
        <v>139</v>
      </c>
      <c r="F1546" t="s">
        <v>4630</v>
      </c>
      <c r="G1546" t="s">
        <v>141</v>
      </c>
      <c r="H1546" t="s">
        <v>46</v>
      </c>
      <c r="I1546" t="s">
        <v>129</v>
      </c>
      <c r="J1546" t="s">
        <v>130</v>
      </c>
      <c r="K1546" t="s">
        <v>131</v>
      </c>
      <c r="L1546" t="s">
        <v>4673</v>
      </c>
      <c r="M1546" t="s">
        <v>4674</v>
      </c>
      <c r="N1546">
        <v>2.0022222219999999</v>
      </c>
      <c r="O1546">
        <v>0</v>
      </c>
      <c r="P1546">
        <v>325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650.72222199999999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1712373</v>
      </c>
      <c r="B1547">
        <v>1</v>
      </c>
      <c r="C1547" t="s">
        <v>76</v>
      </c>
      <c r="D1547" t="s">
        <v>95</v>
      </c>
      <c r="E1547" t="s">
        <v>139</v>
      </c>
      <c r="F1547" t="s">
        <v>4675</v>
      </c>
      <c r="G1547" t="s">
        <v>141</v>
      </c>
      <c r="H1547" t="s">
        <v>46</v>
      </c>
      <c r="I1547" t="s">
        <v>129</v>
      </c>
      <c r="J1547" t="s">
        <v>130</v>
      </c>
      <c r="K1547" t="s">
        <v>131</v>
      </c>
      <c r="L1547" t="s">
        <v>4676</v>
      </c>
      <c r="M1547" t="s">
        <v>4677</v>
      </c>
      <c r="N1547">
        <v>9.1980555549999998</v>
      </c>
      <c r="O1547">
        <v>0</v>
      </c>
      <c r="P1547">
        <v>75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689.85416699999996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1712356</v>
      </c>
      <c r="B1548">
        <v>1</v>
      </c>
      <c r="C1548" t="s">
        <v>77</v>
      </c>
      <c r="D1548" t="s">
        <v>116</v>
      </c>
      <c r="E1548" t="s">
        <v>158</v>
      </c>
      <c r="F1548" t="s">
        <v>4678</v>
      </c>
      <c r="G1548" t="s">
        <v>176</v>
      </c>
      <c r="H1548" t="s">
        <v>47</v>
      </c>
      <c r="I1548" t="s">
        <v>129</v>
      </c>
      <c r="J1548" t="s">
        <v>130</v>
      </c>
      <c r="K1548" t="s">
        <v>131</v>
      </c>
      <c r="L1548" t="s">
        <v>4679</v>
      </c>
      <c r="M1548" t="s">
        <v>4680</v>
      </c>
      <c r="N1548">
        <v>0.20388888799999999</v>
      </c>
      <c r="O1548">
        <v>16</v>
      </c>
      <c r="P1548">
        <v>613</v>
      </c>
      <c r="Q1548">
        <v>0</v>
      </c>
      <c r="R1548">
        <v>0</v>
      </c>
      <c r="S1548">
        <v>0</v>
      </c>
      <c r="T1548">
        <v>0</v>
      </c>
      <c r="U1548">
        <v>3.262222</v>
      </c>
      <c r="V1548">
        <v>124.98388799999999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1712357</v>
      </c>
      <c r="B1549">
        <v>1</v>
      </c>
      <c r="C1549" t="s">
        <v>76</v>
      </c>
      <c r="D1549" t="s">
        <v>80</v>
      </c>
      <c r="E1549" t="s">
        <v>164</v>
      </c>
      <c r="F1549" t="s">
        <v>4681</v>
      </c>
      <c r="G1549" t="s">
        <v>707</v>
      </c>
      <c r="H1549" t="s">
        <v>46</v>
      </c>
      <c r="I1549" t="s">
        <v>129</v>
      </c>
      <c r="J1549" t="s">
        <v>130</v>
      </c>
      <c r="K1549" t="s">
        <v>131</v>
      </c>
      <c r="L1549" t="s">
        <v>4682</v>
      </c>
      <c r="M1549" t="s">
        <v>4683</v>
      </c>
      <c r="N1549">
        <v>0.518055555</v>
      </c>
      <c r="O1549">
        <v>1</v>
      </c>
      <c r="P1549">
        <v>161</v>
      </c>
      <c r="Q1549">
        <v>0</v>
      </c>
      <c r="R1549">
        <v>0</v>
      </c>
      <c r="S1549">
        <v>0</v>
      </c>
      <c r="T1549">
        <v>0</v>
      </c>
      <c r="U1549">
        <v>0.51805599999999996</v>
      </c>
      <c r="V1549">
        <v>83.406943999999996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1712358</v>
      </c>
      <c r="B1550">
        <v>1</v>
      </c>
      <c r="C1550" t="s">
        <v>76</v>
      </c>
      <c r="D1550" t="s">
        <v>93</v>
      </c>
      <c r="E1550" t="s">
        <v>139</v>
      </c>
      <c r="F1550" t="s">
        <v>4684</v>
      </c>
      <c r="G1550" t="s">
        <v>285</v>
      </c>
      <c r="H1550" t="s">
        <v>46</v>
      </c>
      <c r="I1550" t="s">
        <v>129</v>
      </c>
      <c r="J1550" t="s">
        <v>130</v>
      </c>
      <c r="K1550" t="s">
        <v>161</v>
      </c>
      <c r="L1550" t="s">
        <v>4685</v>
      </c>
      <c r="M1550" t="s">
        <v>4686</v>
      </c>
      <c r="N1550">
        <v>8.2833333329999999</v>
      </c>
      <c r="O1550">
        <v>0</v>
      </c>
      <c r="P1550">
        <v>50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414.16666700000002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1712360</v>
      </c>
      <c r="B1551">
        <v>1</v>
      </c>
      <c r="C1551" t="s">
        <v>76</v>
      </c>
      <c r="D1551" t="s">
        <v>85</v>
      </c>
      <c r="E1551" t="s">
        <v>134</v>
      </c>
      <c r="F1551" t="s">
        <v>4687</v>
      </c>
      <c r="G1551" t="s">
        <v>209</v>
      </c>
      <c r="H1551" t="s">
        <v>46</v>
      </c>
      <c r="I1551" t="s">
        <v>129</v>
      </c>
      <c r="J1551" t="s">
        <v>130</v>
      </c>
      <c r="K1551" t="s">
        <v>131</v>
      </c>
      <c r="L1551" t="s">
        <v>4688</v>
      </c>
      <c r="M1551" t="s">
        <v>4689</v>
      </c>
      <c r="N1551">
        <v>3.7408333329999999</v>
      </c>
      <c r="O1551">
        <v>0</v>
      </c>
      <c r="P1551">
        <v>6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22.445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1712359</v>
      </c>
      <c r="B1552">
        <v>1</v>
      </c>
      <c r="C1552" t="s">
        <v>76</v>
      </c>
      <c r="D1552" t="s">
        <v>93</v>
      </c>
      <c r="E1552" t="s">
        <v>139</v>
      </c>
      <c r="F1552" t="s">
        <v>4690</v>
      </c>
      <c r="G1552" t="s">
        <v>285</v>
      </c>
      <c r="H1552" t="s">
        <v>46</v>
      </c>
      <c r="I1552" t="s">
        <v>129</v>
      </c>
      <c r="J1552" t="s">
        <v>130</v>
      </c>
      <c r="K1552" t="s">
        <v>161</v>
      </c>
      <c r="L1552" t="s">
        <v>4691</v>
      </c>
      <c r="M1552" t="s">
        <v>4692</v>
      </c>
      <c r="N1552">
        <v>9.2132805550000008</v>
      </c>
      <c r="O1552">
        <v>0</v>
      </c>
      <c r="P1552">
        <v>59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543.58355300000005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1712376</v>
      </c>
      <c r="B1553">
        <v>1</v>
      </c>
      <c r="C1553" t="s">
        <v>76</v>
      </c>
      <c r="D1553" t="s">
        <v>100</v>
      </c>
      <c r="E1553" t="s">
        <v>139</v>
      </c>
      <c r="F1553" t="s">
        <v>4693</v>
      </c>
      <c r="G1553" t="s">
        <v>197</v>
      </c>
      <c r="H1553" t="s">
        <v>46</v>
      </c>
      <c r="I1553" t="s">
        <v>129</v>
      </c>
      <c r="J1553" t="s">
        <v>130</v>
      </c>
      <c r="K1553" t="s">
        <v>131</v>
      </c>
      <c r="L1553" t="s">
        <v>4694</v>
      </c>
      <c r="M1553" t="s">
        <v>4695</v>
      </c>
      <c r="N1553">
        <v>1.072777777</v>
      </c>
      <c r="O1553">
        <v>0</v>
      </c>
      <c r="P1553">
        <v>9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9.6549999999999994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1712362</v>
      </c>
      <c r="B1554">
        <v>1</v>
      </c>
      <c r="C1554" t="s">
        <v>77</v>
      </c>
      <c r="D1554" t="s">
        <v>110</v>
      </c>
      <c r="E1554" t="s">
        <v>158</v>
      </c>
      <c r="F1554" t="s">
        <v>4696</v>
      </c>
      <c r="G1554" t="s">
        <v>285</v>
      </c>
      <c r="H1554" t="s">
        <v>47</v>
      </c>
      <c r="I1554" t="s">
        <v>129</v>
      </c>
      <c r="J1554" t="s">
        <v>130</v>
      </c>
      <c r="K1554" t="s">
        <v>161</v>
      </c>
      <c r="L1554" t="s">
        <v>4697</v>
      </c>
      <c r="M1554" t="s">
        <v>4698</v>
      </c>
      <c r="N1554">
        <v>7.2480555549999997</v>
      </c>
      <c r="O1554">
        <v>0</v>
      </c>
      <c r="P1554">
        <v>0</v>
      </c>
      <c r="Q1554">
        <v>0</v>
      </c>
      <c r="R1554">
        <v>0</v>
      </c>
      <c r="S1554">
        <v>34</v>
      </c>
      <c r="T1554">
        <v>876</v>
      </c>
      <c r="U1554">
        <v>0</v>
      </c>
      <c r="V1554">
        <v>0</v>
      </c>
      <c r="W1554">
        <v>0</v>
      </c>
      <c r="X1554">
        <v>0</v>
      </c>
      <c r="Y1554">
        <v>246.43388899999999</v>
      </c>
      <c r="Z1554">
        <v>6349.2966660000002</v>
      </c>
    </row>
    <row r="1555" spans="1:26" x14ac:dyDescent="0.25">
      <c r="A1555">
        <v>1712367</v>
      </c>
      <c r="B1555">
        <v>1</v>
      </c>
      <c r="C1555" t="s">
        <v>76</v>
      </c>
      <c r="D1555" t="s">
        <v>100</v>
      </c>
      <c r="E1555" t="s">
        <v>158</v>
      </c>
      <c r="F1555" t="s">
        <v>4699</v>
      </c>
      <c r="G1555" t="s">
        <v>281</v>
      </c>
      <c r="H1555" t="s">
        <v>47</v>
      </c>
      <c r="I1555" t="s">
        <v>129</v>
      </c>
      <c r="J1555" t="s">
        <v>130</v>
      </c>
      <c r="K1555" t="s">
        <v>161</v>
      </c>
      <c r="L1555" t="s">
        <v>4700</v>
      </c>
      <c r="M1555" t="s">
        <v>4701</v>
      </c>
      <c r="N1555">
        <v>3.5841666659999998</v>
      </c>
      <c r="O1555">
        <v>32</v>
      </c>
      <c r="P1555">
        <v>22</v>
      </c>
      <c r="Q1555">
        <v>0</v>
      </c>
      <c r="R1555">
        <v>0</v>
      </c>
      <c r="S1555">
        <v>0</v>
      </c>
      <c r="T1555">
        <v>0</v>
      </c>
      <c r="U1555">
        <v>114.693333</v>
      </c>
      <c r="V1555">
        <v>78.851667000000006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1712364</v>
      </c>
      <c r="B1556">
        <v>1</v>
      </c>
      <c r="C1556" t="s">
        <v>76</v>
      </c>
      <c r="D1556" t="s">
        <v>86</v>
      </c>
      <c r="E1556" t="s">
        <v>126</v>
      </c>
      <c r="F1556" t="s">
        <v>4702</v>
      </c>
      <c r="G1556" t="s">
        <v>1803</v>
      </c>
      <c r="H1556" t="s">
        <v>47</v>
      </c>
      <c r="I1556" t="s">
        <v>129</v>
      </c>
      <c r="J1556" t="s">
        <v>130</v>
      </c>
      <c r="K1556" t="s">
        <v>161</v>
      </c>
      <c r="L1556" t="s">
        <v>4703</v>
      </c>
      <c r="M1556" t="s">
        <v>4704</v>
      </c>
      <c r="N1556">
        <v>0.70083333299999995</v>
      </c>
      <c r="O1556">
        <v>0</v>
      </c>
      <c r="P1556">
        <v>1620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1135.349999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1712383</v>
      </c>
      <c r="B1557">
        <v>1</v>
      </c>
      <c r="C1557" t="s">
        <v>76</v>
      </c>
      <c r="D1557" t="s">
        <v>96</v>
      </c>
      <c r="E1557" t="s">
        <v>134</v>
      </c>
      <c r="F1557" t="s">
        <v>4705</v>
      </c>
      <c r="G1557" t="s">
        <v>136</v>
      </c>
      <c r="H1557" t="s">
        <v>46</v>
      </c>
      <c r="I1557" t="s">
        <v>129</v>
      </c>
      <c r="J1557" t="s">
        <v>130</v>
      </c>
      <c r="K1557" t="s">
        <v>131</v>
      </c>
      <c r="L1557" t="s">
        <v>4706</v>
      </c>
      <c r="M1557" t="s">
        <v>4707</v>
      </c>
      <c r="N1557">
        <v>1.3066666659999999</v>
      </c>
      <c r="O1557">
        <v>0</v>
      </c>
      <c r="P1557">
        <v>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1.306667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1712365</v>
      </c>
      <c r="B1558">
        <v>1</v>
      </c>
      <c r="C1558" t="s">
        <v>76</v>
      </c>
      <c r="D1558" t="s">
        <v>98</v>
      </c>
      <c r="E1558" t="s">
        <v>126</v>
      </c>
      <c r="F1558" t="s">
        <v>2915</v>
      </c>
      <c r="G1558" t="s">
        <v>293</v>
      </c>
      <c r="H1558" t="s">
        <v>160</v>
      </c>
      <c r="I1558" t="s">
        <v>129</v>
      </c>
      <c r="J1558" t="s">
        <v>130</v>
      </c>
      <c r="K1558" t="s">
        <v>161</v>
      </c>
      <c r="L1558" t="s">
        <v>4708</v>
      </c>
      <c r="M1558" t="s">
        <v>4709</v>
      </c>
      <c r="N1558">
        <v>7.7921516659999996</v>
      </c>
      <c r="O1558">
        <v>0</v>
      </c>
      <c r="P1558">
        <v>0</v>
      </c>
      <c r="Q1558">
        <v>1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7.7921519999999997</v>
      </c>
      <c r="X1558">
        <v>0</v>
      </c>
      <c r="Y1558">
        <v>0</v>
      </c>
      <c r="Z1558">
        <v>0</v>
      </c>
    </row>
    <row r="1559" spans="1:26" x14ac:dyDescent="0.25">
      <c r="A1559">
        <v>1712368</v>
      </c>
      <c r="B1559">
        <v>1</v>
      </c>
      <c r="C1559" t="s">
        <v>77</v>
      </c>
      <c r="D1559" t="s">
        <v>114</v>
      </c>
      <c r="E1559" t="s">
        <v>139</v>
      </c>
      <c r="F1559" t="s">
        <v>4710</v>
      </c>
      <c r="G1559" t="s">
        <v>707</v>
      </c>
      <c r="H1559" t="s">
        <v>46</v>
      </c>
      <c r="I1559" t="s">
        <v>129</v>
      </c>
      <c r="J1559" t="s">
        <v>130</v>
      </c>
      <c r="K1559" t="s">
        <v>131</v>
      </c>
      <c r="L1559" t="s">
        <v>4711</v>
      </c>
      <c r="M1559" t="s">
        <v>4712</v>
      </c>
      <c r="N1559">
        <v>0.61250000000000004</v>
      </c>
      <c r="O1559">
        <v>0</v>
      </c>
      <c r="P1559">
        <v>20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12.25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1712370</v>
      </c>
      <c r="B1560">
        <v>1</v>
      </c>
      <c r="C1560" t="s">
        <v>76</v>
      </c>
      <c r="D1560" t="s">
        <v>83</v>
      </c>
      <c r="E1560" t="s">
        <v>134</v>
      </c>
      <c r="F1560" t="s">
        <v>4645</v>
      </c>
      <c r="G1560" t="s">
        <v>209</v>
      </c>
      <c r="H1560" t="s">
        <v>46</v>
      </c>
      <c r="I1560" t="s">
        <v>129</v>
      </c>
      <c r="J1560" t="s">
        <v>130</v>
      </c>
      <c r="K1560" t="s">
        <v>131</v>
      </c>
      <c r="L1560" t="s">
        <v>4713</v>
      </c>
      <c r="M1560" t="s">
        <v>4714</v>
      </c>
      <c r="N1560">
        <v>9.5702777769999994</v>
      </c>
      <c r="O1560">
        <v>0</v>
      </c>
      <c r="P1560">
        <v>13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124.413611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1712369</v>
      </c>
      <c r="B1561">
        <v>1</v>
      </c>
      <c r="C1561" t="s">
        <v>76</v>
      </c>
      <c r="D1561" t="s">
        <v>79</v>
      </c>
      <c r="E1561" t="s">
        <v>139</v>
      </c>
      <c r="F1561" t="s">
        <v>336</v>
      </c>
      <c r="G1561" t="s">
        <v>285</v>
      </c>
      <c r="H1561" t="s">
        <v>46</v>
      </c>
      <c r="I1561" t="s">
        <v>129</v>
      </c>
      <c r="J1561" t="s">
        <v>130</v>
      </c>
      <c r="K1561" t="s">
        <v>161</v>
      </c>
      <c r="L1561" t="s">
        <v>4715</v>
      </c>
      <c r="M1561" t="s">
        <v>4716</v>
      </c>
      <c r="N1561">
        <v>7.5022250000000001</v>
      </c>
      <c r="O1561">
        <v>0</v>
      </c>
      <c r="P1561">
        <v>43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322.59567500000003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1712377</v>
      </c>
      <c r="B1562">
        <v>1</v>
      </c>
      <c r="C1562" t="s">
        <v>77</v>
      </c>
      <c r="D1562" t="s">
        <v>114</v>
      </c>
      <c r="E1562" t="s">
        <v>134</v>
      </c>
      <c r="F1562" t="s">
        <v>4717</v>
      </c>
      <c r="G1562" t="s">
        <v>136</v>
      </c>
      <c r="H1562" t="s">
        <v>46</v>
      </c>
      <c r="I1562" t="s">
        <v>129</v>
      </c>
      <c r="J1562" t="s">
        <v>130</v>
      </c>
      <c r="K1562" t="s">
        <v>131</v>
      </c>
      <c r="L1562" t="s">
        <v>4718</v>
      </c>
      <c r="M1562" t="s">
        <v>4719</v>
      </c>
      <c r="N1562">
        <v>1.341388888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1.3413889999999999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1712371</v>
      </c>
      <c r="B1563">
        <v>1</v>
      </c>
      <c r="C1563" t="s">
        <v>76</v>
      </c>
      <c r="D1563" t="s">
        <v>104</v>
      </c>
      <c r="E1563" t="s">
        <v>212</v>
      </c>
      <c r="F1563" t="s">
        <v>4720</v>
      </c>
      <c r="G1563" t="s">
        <v>281</v>
      </c>
      <c r="H1563" t="s">
        <v>47</v>
      </c>
      <c r="I1563" t="s">
        <v>129</v>
      </c>
      <c r="J1563" t="s">
        <v>130</v>
      </c>
      <c r="K1563" t="s">
        <v>161</v>
      </c>
      <c r="L1563" t="s">
        <v>4721</v>
      </c>
      <c r="M1563" t="s">
        <v>4722</v>
      </c>
      <c r="N1563">
        <v>6.4347972220000003</v>
      </c>
      <c r="O1563">
        <v>0</v>
      </c>
      <c r="P1563">
        <v>0</v>
      </c>
      <c r="Q1563">
        <v>10</v>
      </c>
      <c r="R1563">
        <v>195</v>
      </c>
      <c r="S1563">
        <v>23</v>
      </c>
      <c r="T1563">
        <v>372</v>
      </c>
      <c r="U1563">
        <v>0</v>
      </c>
      <c r="V1563">
        <v>0</v>
      </c>
      <c r="W1563">
        <v>64.347971999999999</v>
      </c>
      <c r="X1563">
        <v>1254.7854580000001</v>
      </c>
      <c r="Y1563">
        <v>148.000336</v>
      </c>
      <c r="Z1563">
        <v>2393.7445670000002</v>
      </c>
    </row>
    <row r="1564" spans="1:26" x14ac:dyDescent="0.25">
      <c r="A1564">
        <v>1712374</v>
      </c>
      <c r="B1564">
        <v>1</v>
      </c>
      <c r="C1564" t="s">
        <v>77</v>
      </c>
      <c r="D1564" t="s">
        <v>124</v>
      </c>
      <c r="E1564" t="s">
        <v>134</v>
      </c>
      <c r="F1564" t="s">
        <v>4723</v>
      </c>
      <c r="G1564" t="s">
        <v>209</v>
      </c>
      <c r="H1564" t="s">
        <v>46</v>
      </c>
      <c r="I1564" t="s">
        <v>129</v>
      </c>
      <c r="J1564" t="s">
        <v>130</v>
      </c>
      <c r="K1564" t="s">
        <v>131</v>
      </c>
      <c r="L1564" t="s">
        <v>4724</v>
      </c>
      <c r="M1564" t="s">
        <v>4725</v>
      </c>
      <c r="N1564">
        <v>5.3488888880000003</v>
      </c>
      <c r="O1564">
        <v>0</v>
      </c>
      <c r="P1564">
        <v>5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26.744444000000001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1712379</v>
      </c>
      <c r="B1565">
        <v>1</v>
      </c>
      <c r="C1565" t="s">
        <v>76</v>
      </c>
      <c r="D1565" t="s">
        <v>92</v>
      </c>
      <c r="E1565" t="s">
        <v>134</v>
      </c>
      <c r="F1565" t="s">
        <v>4726</v>
      </c>
      <c r="G1565" t="s">
        <v>209</v>
      </c>
      <c r="H1565" t="s">
        <v>46</v>
      </c>
      <c r="I1565" t="s">
        <v>129</v>
      </c>
      <c r="J1565" t="s">
        <v>130</v>
      </c>
      <c r="K1565" t="s">
        <v>131</v>
      </c>
      <c r="L1565" t="s">
        <v>4727</v>
      </c>
      <c r="M1565" t="s">
        <v>4728</v>
      </c>
      <c r="N1565">
        <v>1.544444444</v>
      </c>
      <c r="O1565">
        <v>0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1.5444439999999999</v>
      </c>
      <c r="Y1565">
        <v>0</v>
      </c>
      <c r="Z1565">
        <v>0</v>
      </c>
    </row>
    <row r="1566" spans="1:26" x14ac:dyDescent="0.25">
      <c r="A1566">
        <v>1712382</v>
      </c>
      <c r="B1566">
        <v>1</v>
      </c>
      <c r="C1566" t="s">
        <v>77</v>
      </c>
      <c r="D1566" t="s">
        <v>108</v>
      </c>
      <c r="E1566" t="s">
        <v>139</v>
      </c>
      <c r="F1566" t="s">
        <v>4729</v>
      </c>
      <c r="G1566" t="s">
        <v>1596</v>
      </c>
      <c r="H1566" t="s">
        <v>46</v>
      </c>
      <c r="I1566" t="s">
        <v>129</v>
      </c>
      <c r="J1566" t="s">
        <v>130</v>
      </c>
      <c r="K1566" t="s">
        <v>131</v>
      </c>
      <c r="L1566" t="s">
        <v>4730</v>
      </c>
      <c r="M1566" t="s">
        <v>4731</v>
      </c>
      <c r="N1566">
        <v>1.4483333329999999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168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243.32</v>
      </c>
    </row>
    <row r="1567" spans="1:26" x14ac:dyDescent="0.25">
      <c r="A1567">
        <v>1712378</v>
      </c>
      <c r="B1567">
        <v>1</v>
      </c>
      <c r="C1567" t="s">
        <v>76</v>
      </c>
      <c r="D1567" t="s">
        <v>86</v>
      </c>
      <c r="E1567" t="s">
        <v>139</v>
      </c>
      <c r="F1567" t="s">
        <v>4732</v>
      </c>
      <c r="G1567" t="s">
        <v>281</v>
      </c>
      <c r="H1567" t="s">
        <v>46</v>
      </c>
      <c r="I1567" t="s">
        <v>129</v>
      </c>
      <c r="J1567" t="s">
        <v>130</v>
      </c>
      <c r="K1567" t="s">
        <v>161</v>
      </c>
      <c r="L1567" t="s">
        <v>4733</v>
      </c>
      <c r="M1567" t="s">
        <v>4734</v>
      </c>
      <c r="N1567">
        <v>1.2593805549999999</v>
      </c>
      <c r="O1567">
        <v>0</v>
      </c>
      <c r="P1567">
        <v>128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161.20071100000001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1712384</v>
      </c>
      <c r="B1568">
        <v>1</v>
      </c>
      <c r="C1568" t="s">
        <v>76</v>
      </c>
      <c r="D1568" t="s">
        <v>103</v>
      </c>
      <c r="E1568" t="s">
        <v>134</v>
      </c>
      <c r="F1568" t="s">
        <v>4735</v>
      </c>
      <c r="G1568" t="s">
        <v>209</v>
      </c>
      <c r="H1568" t="s">
        <v>46</v>
      </c>
      <c r="I1568" t="s">
        <v>129</v>
      </c>
      <c r="J1568" t="s">
        <v>130</v>
      </c>
      <c r="K1568" t="s">
        <v>131</v>
      </c>
      <c r="L1568" t="s">
        <v>4736</v>
      </c>
      <c r="M1568" t="s">
        <v>4737</v>
      </c>
      <c r="N1568">
        <v>1.404722222</v>
      </c>
      <c r="O1568">
        <v>0</v>
      </c>
      <c r="P1568">
        <v>0</v>
      </c>
      <c r="Q1568">
        <v>0</v>
      </c>
      <c r="R1568">
        <v>14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19.666111000000001</v>
      </c>
      <c r="Y1568">
        <v>0</v>
      </c>
      <c r="Z1568">
        <v>0</v>
      </c>
    </row>
    <row r="1569" spans="1:26" x14ac:dyDescent="0.25">
      <c r="A1569">
        <v>1712385</v>
      </c>
      <c r="B1569">
        <v>1</v>
      </c>
      <c r="C1569" t="s">
        <v>76</v>
      </c>
      <c r="D1569" t="s">
        <v>79</v>
      </c>
      <c r="E1569" t="s">
        <v>139</v>
      </c>
      <c r="F1569" t="s">
        <v>4738</v>
      </c>
      <c r="G1569" t="s">
        <v>285</v>
      </c>
      <c r="H1569" t="s">
        <v>46</v>
      </c>
      <c r="I1569" t="s">
        <v>129</v>
      </c>
      <c r="J1569" t="s">
        <v>130</v>
      </c>
      <c r="K1569" t="s">
        <v>161</v>
      </c>
      <c r="L1569" t="s">
        <v>4739</v>
      </c>
      <c r="M1569" t="s">
        <v>4740</v>
      </c>
      <c r="N1569">
        <v>7.1166666660000004</v>
      </c>
      <c r="O1569">
        <v>0</v>
      </c>
      <c r="P1569">
        <v>220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1565.666667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1712388</v>
      </c>
      <c r="B1570">
        <v>1</v>
      </c>
      <c r="C1570" t="s">
        <v>77</v>
      </c>
      <c r="D1570" t="s">
        <v>124</v>
      </c>
      <c r="E1570" t="s">
        <v>134</v>
      </c>
      <c r="F1570" t="s">
        <v>4741</v>
      </c>
      <c r="G1570" t="s">
        <v>209</v>
      </c>
      <c r="H1570" t="s">
        <v>46</v>
      </c>
      <c r="I1570" t="s">
        <v>129</v>
      </c>
      <c r="J1570" t="s">
        <v>130</v>
      </c>
      <c r="K1570" t="s">
        <v>131</v>
      </c>
      <c r="L1570" t="s">
        <v>4742</v>
      </c>
      <c r="M1570" t="s">
        <v>4743</v>
      </c>
      <c r="N1570">
        <v>5.4688888880000004</v>
      </c>
      <c r="O1570">
        <v>0</v>
      </c>
      <c r="P1570">
        <v>10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54.688889000000003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1712387</v>
      </c>
      <c r="B1571">
        <v>1</v>
      </c>
      <c r="C1571" t="s">
        <v>77</v>
      </c>
      <c r="D1571" t="s">
        <v>123</v>
      </c>
      <c r="E1571" t="s">
        <v>134</v>
      </c>
      <c r="F1571" t="s">
        <v>4744</v>
      </c>
      <c r="G1571" t="s">
        <v>3745</v>
      </c>
      <c r="H1571" t="s">
        <v>46</v>
      </c>
      <c r="I1571" t="s">
        <v>129</v>
      </c>
      <c r="J1571" t="s">
        <v>130</v>
      </c>
      <c r="K1571" t="s">
        <v>131</v>
      </c>
      <c r="L1571" t="s">
        <v>4745</v>
      </c>
      <c r="M1571" t="s">
        <v>4746</v>
      </c>
      <c r="N1571">
        <v>1.6872222219999999</v>
      </c>
      <c r="O1571">
        <v>0</v>
      </c>
      <c r="P1571">
        <v>11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18.559443999999999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1712393</v>
      </c>
      <c r="B1572">
        <v>1</v>
      </c>
      <c r="C1572" t="s">
        <v>76</v>
      </c>
      <c r="D1572" t="s">
        <v>100</v>
      </c>
      <c r="E1572" t="s">
        <v>139</v>
      </c>
      <c r="F1572" t="s">
        <v>4747</v>
      </c>
      <c r="G1572" t="s">
        <v>269</v>
      </c>
      <c r="H1572" t="s">
        <v>46</v>
      </c>
      <c r="I1572" t="s">
        <v>129</v>
      </c>
      <c r="J1572" t="s">
        <v>130</v>
      </c>
      <c r="K1572" t="s">
        <v>131</v>
      </c>
      <c r="L1572" t="s">
        <v>4748</v>
      </c>
      <c r="M1572" t="s">
        <v>4749</v>
      </c>
      <c r="N1572">
        <v>1.2480555550000001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1.2480560000000001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1712386</v>
      </c>
      <c r="B1573">
        <v>1</v>
      </c>
      <c r="C1573" t="s">
        <v>76</v>
      </c>
      <c r="D1573" t="s">
        <v>101</v>
      </c>
      <c r="E1573" t="s">
        <v>126</v>
      </c>
      <c r="F1573" t="s">
        <v>4750</v>
      </c>
      <c r="G1573" t="s">
        <v>285</v>
      </c>
      <c r="H1573" t="s">
        <v>47</v>
      </c>
      <c r="I1573" t="s">
        <v>129</v>
      </c>
      <c r="J1573" t="s">
        <v>130</v>
      </c>
      <c r="K1573" t="s">
        <v>161</v>
      </c>
      <c r="L1573" t="s">
        <v>4751</v>
      </c>
      <c r="M1573" t="s">
        <v>4752</v>
      </c>
      <c r="N1573">
        <v>2.8138888880000001</v>
      </c>
      <c r="O1573">
        <v>1</v>
      </c>
      <c r="P1573">
        <v>154</v>
      </c>
      <c r="Q1573">
        <v>0</v>
      </c>
      <c r="R1573">
        <v>0</v>
      </c>
      <c r="S1573">
        <v>0</v>
      </c>
      <c r="T1573">
        <v>0</v>
      </c>
      <c r="U1573">
        <v>2.8138890000000001</v>
      </c>
      <c r="V1573">
        <v>433.33888899999999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1712394</v>
      </c>
      <c r="B1574">
        <v>1</v>
      </c>
      <c r="C1574" t="s">
        <v>76</v>
      </c>
      <c r="D1574" t="s">
        <v>90</v>
      </c>
      <c r="E1574" t="s">
        <v>126</v>
      </c>
      <c r="F1574" t="s">
        <v>4753</v>
      </c>
      <c r="G1574" t="s">
        <v>285</v>
      </c>
      <c r="H1574" t="s">
        <v>47</v>
      </c>
      <c r="I1574" t="s">
        <v>129</v>
      </c>
      <c r="J1574" t="s">
        <v>130</v>
      </c>
      <c r="K1574" t="s">
        <v>161</v>
      </c>
      <c r="L1574" t="s">
        <v>4754</v>
      </c>
      <c r="M1574" t="s">
        <v>4755</v>
      </c>
      <c r="N1574">
        <v>7.443333333</v>
      </c>
      <c r="O1574">
        <v>2</v>
      </c>
      <c r="P1574">
        <v>138</v>
      </c>
      <c r="Q1574">
        <v>0</v>
      </c>
      <c r="R1574">
        <v>0</v>
      </c>
      <c r="S1574">
        <v>0</v>
      </c>
      <c r="T1574">
        <v>0</v>
      </c>
      <c r="U1574">
        <v>14.886666999999999</v>
      </c>
      <c r="V1574">
        <v>1027.18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1712398</v>
      </c>
      <c r="B1575">
        <v>1</v>
      </c>
      <c r="C1575" t="s">
        <v>76</v>
      </c>
      <c r="D1575" t="s">
        <v>104</v>
      </c>
      <c r="E1575" t="s">
        <v>139</v>
      </c>
      <c r="F1575" t="s">
        <v>4756</v>
      </c>
      <c r="G1575" t="s">
        <v>269</v>
      </c>
      <c r="H1575" t="s">
        <v>46</v>
      </c>
      <c r="I1575" t="s">
        <v>129</v>
      </c>
      <c r="J1575" t="s">
        <v>130</v>
      </c>
      <c r="K1575" t="s">
        <v>131</v>
      </c>
      <c r="L1575" t="s">
        <v>4757</v>
      </c>
      <c r="M1575" t="s">
        <v>4758</v>
      </c>
      <c r="N1575">
        <v>2.0383333330000002</v>
      </c>
      <c r="O1575">
        <v>0</v>
      </c>
      <c r="P1575">
        <v>0</v>
      </c>
      <c r="Q1575">
        <v>0</v>
      </c>
      <c r="R1575">
        <v>20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40.766666999999998</v>
      </c>
      <c r="Y1575">
        <v>0</v>
      </c>
      <c r="Z1575">
        <v>0</v>
      </c>
    </row>
    <row r="1576" spans="1:26" x14ac:dyDescent="0.25">
      <c r="A1576">
        <v>1712390</v>
      </c>
      <c r="B1576">
        <v>1</v>
      </c>
      <c r="C1576" t="s">
        <v>76</v>
      </c>
      <c r="D1576" t="s">
        <v>99</v>
      </c>
      <c r="E1576" t="s">
        <v>139</v>
      </c>
      <c r="F1576" t="s">
        <v>4759</v>
      </c>
      <c r="G1576" t="s">
        <v>141</v>
      </c>
      <c r="H1576" t="s">
        <v>46</v>
      </c>
      <c r="I1576" t="s">
        <v>129</v>
      </c>
      <c r="J1576" t="s">
        <v>130</v>
      </c>
      <c r="K1576" t="s">
        <v>131</v>
      </c>
      <c r="L1576" t="s">
        <v>4760</v>
      </c>
      <c r="M1576" t="s">
        <v>4761</v>
      </c>
      <c r="N1576">
        <v>1.425277777</v>
      </c>
      <c r="O1576">
        <v>0</v>
      </c>
      <c r="P1576">
        <v>71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101.194722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1712391</v>
      </c>
      <c r="B1577">
        <v>1</v>
      </c>
      <c r="C1577" t="s">
        <v>76</v>
      </c>
      <c r="D1577" t="s">
        <v>100</v>
      </c>
      <c r="E1577" t="s">
        <v>134</v>
      </c>
      <c r="F1577" t="s">
        <v>4762</v>
      </c>
      <c r="G1577" t="s">
        <v>136</v>
      </c>
      <c r="H1577" t="s">
        <v>46</v>
      </c>
      <c r="I1577" t="s">
        <v>129</v>
      </c>
      <c r="J1577" t="s">
        <v>130</v>
      </c>
      <c r="K1577" t="s">
        <v>131</v>
      </c>
      <c r="L1577" t="s">
        <v>4763</v>
      </c>
      <c r="M1577" t="s">
        <v>4764</v>
      </c>
      <c r="N1577">
        <v>4.8047222219999997</v>
      </c>
      <c r="O1577">
        <v>0</v>
      </c>
      <c r="P1577">
        <v>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24.023610999999999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1712395</v>
      </c>
      <c r="B1578">
        <v>1</v>
      </c>
      <c r="C1578" t="s">
        <v>77</v>
      </c>
      <c r="D1578" t="s">
        <v>108</v>
      </c>
      <c r="E1578" t="s">
        <v>139</v>
      </c>
      <c r="F1578" t="s">
        <v>4765</v>
      </c>
      <c r="G1578" t="s">
        <v>141</v>
      </c>
      <c r="H1578" t="s">
        <v>46</v>
      </c>
      <c r="I1578" t="s">
        <v>129</v>
      </c>
      <c r="J1578" t="s">
        <v>130</v>
      </c>
      <c r="K1578" t="s">
        <v>131</v>
      </c>
      <c r="L1578" t="s">
        <v>4766</v>
      </c>
      <c r="M1578" t="s">
        <v>4767</v>
      </c>
      <c r="N1578">
        <v>2.5724999999999998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3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7.7175000000000002</v>
      </c>
    </row>
    <row r="1579" spans="1:26" x14ac:dyDescent="0.25">
      <c r="A1579">
        <v>1712397</v>
      </c>
      <c r="B1579">
        <v>1</v>
      </c>
      <c r="C1579" t="s">
        <v>76</v>
      </c>
      <c r="D1579" t="s">
        <v>99</v>
      </c>
      <c r="E1579" t="s">
        <v>134</v>
      </c>
      <c r="F1579" t="s">
        <v>4768</v>
      </c>
      <c r="G1579" t="s">
        <v>155</v>
      </c>
      <c r="H1579" t="s">
        <v>46</v>
      </c>
      <c r="I1579" t="s">
        <v>129</v>
      </c>
      <c r="J1579" t="s">
        <v>130</v>
      </c>
      <c r="K1579" t="s">
        <v>131</v>
      </c>
      <c r="L1579" t="s">
        <v>4769</v>
      </c>
      <c r="M1579" t="s">
        <v>4770</v>
      </c>
      <c r="N1579">
        <v>0.55611111099999999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0.55611100000000002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1712396</v>
      </c>
      <c r="B1580">
        <v>1</v>
      </c>
      <c r="C1580" t="s">
        <v>77</v>
      </c>
      <c r="D1580" t="s">
        <v>123</v>
      </c>
      <c r="E1580" t="s">
        <v>126</v>
      </c>
      <c r="F1580" t="s">
        <v>4771</v>
      </c>
      <c r="G1580" t="s">
        <v>176</v>
      </c>
      <c r="H1580" t="s">
        <v>47</v>
      </c>
      <c r="I1580" t="s">
        <v>151</v>
      </c>
      <c r="J1580" t="s">
        <v>130</v>
      </c>
      <c r="K1580" t="s">
        <v>131</v>
      </c>
      <c r="L1580" t="s">
        <v>4772</v>
      </c>
      <c r="M1580" t="s">
        <v>4773</v>
      </c>
      <c r="N1580">
        <v>5.5555550000000002E-3</v>
      </c>
      <c r="O1580">
        <v>174</v>
      </c>
      <c r="P1580">
        <v>1409</v>
      </c>
      <c r="Q1580">
        <v>0</v>
      </c>
      <c r="R1580">
        <v>0</v>
      </c>
      <c r="S1580">
        <v>0</v>
      </c>
      <c r="T1580">
        <v>0</v>
      </c>
      <c r="U1580">
        <v>0.96666700000000005</v>
      </c>
      <c r="V1580">
        <v>7.8277770000000002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1712430</v>
      </c>
      <c r="B1581">
        <v>1</v>
      </c>
      <c r="C1581" t="s">
        <v>76</v>
      </c>
      <c r="D1581" t="s">
        <v>91</v>
      </c>
      <c r="E1581" t="s">
        <v>134</v>
      </c>
      <c r="F1581" t="s">
        <v>4774</v>
      </c>
      <c r="G1581" t="s">
        <v>136</v>
      </c>
      <c r="H1581" t="s">
        <v>46</v>
      </c>
      <c r="I1581" t="s">
        <v>129</v>
      </c>
      <c r="J1581" t="s">
        <v>130</v>
      </c>
      <c r="K1581" t="s">
        <v>131</v>
      </c>
      <c r="L1581" t="s">
        <v>4775</v>
      </c>
      <c r="M1581" t="s">
        <v>4776</v>
      </c>
      <c r="N1581">
        <v>3.0672222219999998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1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3.0672220000000001</v>
      </c>
    </row>
    <row r="1582" spans="1:26" x14ac:dyDescent="0.25">
      <c r="A1582">
        <v>1712402</v>
      </c>
      <c r="B1582">
        <v>1</v>
      </c>
      <c r="C1582" t="s">
        <v>76</v>
      </c>
      <c r="D1582" t="s">
        <v>87</v>
      </c>
      <c r="E1582" t="s">
        <v>134</v>
      </c>
      <c r="F1582" t="s">
        <v>4777</v>
      </c>
      <c r="G1582" t="s">
        <v>209</v>
      </c>
      <c r="H1582" t="s">
        <v>46</v>
      </c>
      <c r="I1582" t="s">
        <v>129</v>
      </c>
      <c r="J1582" t="s">
        <v>130</v>
      </c>
      <c r="K1582" t="s">
        <v>131</v>
      </c>
      <c r="L1582" t="s">
        <v>4778</v>
      </c>
      <c r="M1582" t="s">
        <v>4779</v>
      </c>
      <c r="N1582">
        <v>2.7961111110000001</v>
      </c>
      <c r="O1582">
        <v>0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2.7961109999999998</v>
      </c>
      <c r="Y1582">
        <v>0</v>
      </c>
      <c r="Z1582">
        <v>0</v>
      </c>
    </row>
    <row r="1583" spans="1:26" x14ac:dyDescent="0.25">
      <c r="A1583">
        <v>1712403</v>
      </c>
      <c r="B1583">
        <v>1</v>
      </c>
      <c r="C1583" t="s">
        <v>76</v>
      </c>
      <c r="D1583" t="s">
        <v>93</v>
      </c>
      <c r="E1583" t="s">
        <v>134</v>
      </c>
      <c r="F1583" t="s">
        <v>4780</v>
      </c>
      <c r="G1583" t="s">
        <v>209</v>
      </c>
      <c r="H1583" t="s">
        <v>46</v>
      </c>
      <c r="I1583" t="s">
        <v>129</v>
      </c>
      <c r="J1583" t="s">
        <v>130</v>
      </c>
      <c r="K1583" t="s">
        <v>131</v>
      </c>
      <c r="L1583" t="s">
        <v>4781</v>
      </c>
      <c r="M1583" t="s">
        <v>4782</v>
      </c>
      <c r="N1583">
        <v>0.68694444399999999</v>
      </c>
      <c r="O1583">
        <v>0</v>
      </c>
      <c r="P1583">
        <v>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0.686944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1712404</v>
      </c>
      <c r="B1584">
        <v>1</v>
      </c>
      <c r="C1584" t="s">
        <v>76</v>
      </c>
      <c r="D1584" t="s">
        <v>88</v>
      </c>
      <c r="E1584" t="s">
        <v>134</v>
      </c>
      <c r="F1584" t="s">
        <v>4783</v>
      </c>
      <c r="G1584" t="s">
        <v>136</v>
      </c>
      <c r="H1584" t="s">
        <v>46</v>
      </c>
      <c r="I1584" t="s">
        <v>129</v>
      </c>
      <c r="J1584" t="s">
        <v>130</v>
      </c>
      <c r="K1584" t="s">
        <v>131</v>
      </c>
      <c r="L1584" t="s">
        <v>4784</v>
      </c>
      <c r="M1584" t="s">
        <v>4785</v>
      </c>
      <c r="N1584">
        <v>2.6411111109999998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2.641111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1712406</v>
      </c>
      <c r="B1585">
        <v>1</v>
      </c>
      <c r="C1585" t="s">
        <v>77</v>
      </c>
      <c r="D1585" t="s">
        <v>116</v>
      </c>
      <c r="E1585" t="s">
        <v>164</v>
      </c>
      <c r="F1585" t="s">
        <v>3369</v>
      </c>
      <c r="G1585" t="s">
        <v>256</v>
      </c>
      <c r="H1585" t="s">
        <v>46</v>
      </c>
      <c r="I1585" t="s">
        <v>129</v>
      </c>
      <c r="J1585" t="s">
        <v>130</v>
      </c>
      <c r="K1585" t="s">
        <v>131</v>
      </c>
      <c r="L1585" t="s">
        <v>4786</v>
      </c>
      <c r="M1585" t="s">
        <v>4787</v>
      </c>
      <c r="N1585">
        <v>0.91194444399999997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6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5.4716670000000001</v>
      </c>
    </row>
    <row r="1586" spans="1:26" x14ac:dyDescent="0.25">
      <c r="A1586">
        <v>1712405</v>
      </c>
      <c r="B1586">
        <v>1</v>
      </c>
      <c r="C1586" t="s">
        <v>76</v>
      </c>
      <c r="D1586" t="s">
        <v>105</v>
      </c>
      <c r="E1586" t="s">
        <v>164</v>
      </c>
      <c r="F1586" t="s">
        <v>4788</v>
      </c>
      <c r="G1586" t="s">
        <v>281</v>
      </c>
      <c r="H1586" t="s">
        <v>46</v>
      </c>
      <c r="I1586" t="s">
        <v>129</v>
      </c>
      <c r="J1586" t="s">
        <v>130</v>
      </c>
      <c r="K1586" t="s">
        <v>161</v>
      </c>
      <c r="L1586" t="s">
        <v>4789</v>
      </c>
      <c r="M1586" t="s">
        <v>4790</v>
      </c>
      <c r="N1586">
        <v>4.532112777</v>
      </c>
      <c r="O1586">
        <v>0</v>
      </c>
      <c r="P1586">
        <v>0</v>
      </c>
      <c r="Q1586">
        <v>1</v>
      </c>
      <c r="R1586">
        <v>35</v>
      </c>
      <c r="S1586">
        <v>0</v>
      </c>
      <c r="T1586">
        <v>0</v>
      </c>
      <c r="U1586">
        <v>0</v>
      </c>
      <c r="V1586">
        <v>0</v>
      </c>
      <c r="W1586">
        <v>4.5321129999999998</v>
      </c>
      <c r="X1586">
        <v>158.62394699999999</v>
      </c>
      <c r="Y1586">
        <v>0</v>
      </c>
      <c r="Z1586">
        <v>0</v>
      </c>
    </row>
    <row r="1587" spans="1:26" x14ac:dyDescent="0.25">
      <c r="A1587">
        <v>1712410</v>
      </c>
      <c r="B1587">
        <v>1</v>
      </c>
      <c r="C1587" t="s">
        <v>76</v>
      </c>
      <c r="D1587" t="s">
        <v>93</v>
      </c>
      <c r="E1587" t="s">
        <v>134</v>
      </c>
      <c r="F1587" t="s">
        <v>4791</v>
      </c>
      <c r="G1587" t="s">
        <v>136</v>
      </c>
      <c r="H1587" t="s">
        <v>46</v>
      </c>
      <c r="I1587" t="s">
        <v>129</v>
      </c>
      <c r="J1587" t="s">
        <v>130</v>
      </c>
      <c r="K1587" t="s">
        <v>131</v>
      </c>
      <c r="L1587" t="s">
        <v>4792</v>
      </c>
      <c r="M1587" t="s">
        <v>4793</v>
      </c>
      <c r="N1587">
        <v>7.9752777769999996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7.9752780000000003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1712423</v>
      </c>
      <c r="B1588">
        <v>1</v>
      </c>
      <c r="C1588" t="s">
        <v>77</v>
      </c>
      <c r="D1588" t="s">
        <v>108</v>
      </c>
      <c r="E1588" t="s">
        <v>139</v>
      </c>
      <c r="F1588" t="s">
        <v>4794</v>
      </c>
      <c r="G1588" t="s">
        <v>141</v>
      </c>
      <c r="H1588" t="s">
        <v>46</v>
      </c>
      <c r="I1588" t="s">
        <v>129</v>
      </c>
      <c r="J1588" t="s">
        <v>130</v>
      </c>
      <c r="K1588" t="s">
        <v>131</v>
      </c>
      <c r="L1588" t="s">
        <v>4795</v>
      </c>
      <c r="M1588" t="s">
        <v>4796</v>
      </c>
      <c r="N1588">
        <v>1.964722222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9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17.682500000000001</v>
      </c>
    </row>
    <row r="1589" spans="1:26" x14ac:dyDescent="0.25">
      <c r="A1589">
        <v>1712418</v>
      </c>
      <c r="B1589">
        <v>1</v>
      </c>
      <c r="C1589" t="s">
        <v>77</v>
      </c>
      <c r="D1589" t="s">
        <v>113</v>
      </c>
      <c r="E1589" t="s">
        <v>134</v>
      </c>
      <c r="F1589" t="s">
        <v>4797</v>
      </c>
      <c r="G1589" t="s">
        <v>136</v>
      </c>
      <c r="H1589" t="s">
        <v>46</v>
      </c>
      <c r="I1589" t="s">
        <v>129</v>
      </c>
      <c r="J1589" t="s">
        <v>130</v>
      </c>
      <c r="K1589" t="s">
        <v>131</v>
      </c>
      <c r="L1589" t="s">
        <v>4798</v>
      </c>
      <c r="M1589" t="s">
        <v>4799</v>
      </c>
      <c r="N1589">
        <v>2.2183333329999999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2.2183329999999999</v>
      </c>
      <c r="Y1589">
        <v>0</v>
      </c>
      <c r="Z1589">
        <v>0</v>
      </c>
    </row>
    <row r="1590" spans="1:26" x14ac:dyDescent="0.25">
      <c r="A1590">
        <v>1712417</v>
      </c>
      <c r="B1590">
        <v>1</v>
      </c>
      <c r="C1590" t="s">
        <v>76</v>
      </c>
      <c r="D1590" t="s">
        <v>93</v>
      </c>
      <c r="E1590" t="s">
        <v>139</v>
      </c>
      <c r="F1590" t="s">
        <v>4800</v>
      </c>
      <c r="G1590" t="s">
        <v>141</v>
      </c>
      <c r="H1590" t="s">
        <v>46</v>
      </c>
      <c r="I1590" t="s">
        <v>129</v>
      </c>
      <c r="J1590" t="s">
        <v>130</v>
      </c>
      <c r="K1590" t="s">
        <v>131</v>
      </c>
      <c r="L1590" t="s">
        <v>4801</v>
      </c>
      <c r="M1590" t="s">
        <v>4802</v>
      </c>
      <c r="N1590">
        <v>4.9458333330000004</v>
      </c>
      <c r="O1590">
        <v>0</v>
      </c>
      <c r="P1590">
        <v>8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39.566667000000002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1712413</v>
      </c>
      <c r="B1591">
        <v>1</v>
      </c>
      <c r="C1591" t="s">
        <v>76</v>
      </c>
      <c r="D1591" t="s">
        <v>99</v>
      </c>
      <c r="E1591" t="s">
        <v>164</v>
      </c>
      <c r="F1591" t="s">
        <v>4803</v>
      </c>
      <c r="G1591" t="s">
        <v>256</v>
      </c>
      <c r="H1591" t="s">
        <v>46</v>
      </c>
      <c r="I1591" t="s">
        <v>129</v>
      </c>
      <c r="J1591" t="s">
        <v>130</v>
      </c>
      <c r="K1591" t="s">
        <v>131</v>
      </c>
      <c r="L1591" t="s">
        <v>4804</v>
      </c>
      <c r="M1591" t="s">
        <v>4805</v>
      </c>
      <c r="N1591">
        <v>0.48305555500000003</v>
      </c>
      <c r="O1591">
        <v>1</v>
      </c>
      <c r="P1591">
        <v>201</v>
      </c>
      <c r="Q1591">
        <v>0</v>
      </c>
      <c r="R1591">
        <v>0</v>
      </c>
      <c r="S1591">
        <v>0</v>
      </c>
      <c r="T1591">
        <v>0</v>
      </c>
      <c r="U1591">
        <v>0.48305599999999999</v>
      </c>
      <c r="V1591">
        <v>97.094166999999999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1712420</v>
      </c>
      <c r="B1592">
        <v>1</v>
      </c>
      <c r="C1592" t="s">
        <v>76</v>
      </c>
      <c r="D1592" t="s">
        <v>92</v>
      </c>
      <c r="E1592" t="s">
        <v>134</v>
      </c>
      <c r="F1592" t="s">
        <v>4806</v>
      </c>
      <c r="G1592" t="s">
        <v>209</v>
      </c>
      <c r="H1592" t="s">
        <v>46</v>
      </c>
      <c r="I1592" t="s">
        <v>129</v>
      </c>
      <c r="J1592" t="s">
        <v>130</v>
      </c>
      <c r="K1592" t="s">
        <v>131</v>
      </c>
      <c r="L1592" t="s">
        <v>4807</v>
      </c>
      <c r="M1592" t="s">
        <v>4808</v>
      </c>
      <c r="N1592">
        <v>6.4211111110000001</v>
      </c>
      <c r="O1592">
        <v>0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6.4211109999999998</v>
      </c>
      <c r="Y1592">
        <v>0</v>
      </c>
      <c r="Z1592">
        <v>0</v>
      </c>
    </row>
    <row r="1593" spans="1:26" x14ac:dyDescent="0.25">
      <c r="A1593">
        <v>1712414</v>
      </c>
      <c r="B1593">
        <v>1</v>
      </c>
      <c r="C1593" t="s">
        <v>76</v>
      </c>
      <c r="D1593" t="s">
        <v>93</v>
      </c>
      <c r="E1593" t="s">
        <v>134</v>
      </c>
      <c r="F1593" t="s">
        <v>4809</v>
      </c>
      <c r="G1593" t="s">
        <v>136</v>
      </c>
      <c r="H1593" t="s">
        <v>46</v>
      </c>
      <c r="I1593" t="s">
        <v>129</v>
      </c>
      <c r="J1593" t="s">
        <v>130</v>
      </c>
      <c r="K1593" t="s">
        <v>131</v>
      </c>
      <c r="L1593" t="s">
        <v>4810</v>
      </c>
      <c r="M1593" t="s">
        <v>4811</v>
      </c>
      <c r="N1593">
        <v>0.704166666</v>
      </c>
      <c r="O1593">
        <v>0</v>
      </c>
      <c r="P1593">
        <v>2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1.4083330000000001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1712421</v>
      </c>
      <c r="B1594">
        <v>1</v>
      </c>
      <c r="C1594" t="s">
        <v>76</v>
      </c>
      <c r="D1594" t="s">
        <v>94</v>
      </c>
      <c r="E1594" t="s">
        <v>134</v>
      </c>
      <c r="F1594" t="s">
        <v>4812</v>
      </c>
      <c r="G1594" t="s">
        <v>136</v>
      </c>
      <c r="H1594" t="s">
        <v>46</v>
      </c>
      <c r="I1594" t="s">
        <v>129</v>
      </c>
      <c r="J1594" t="s">
        <v>130</v>
      </c>
      <c r="K1594" t="s">
        <v>131</v>
      </c>
      <c r="L1594" t="s">
        <v>4813</v>
      </c>
      <c r="M1594" t="s">
        <v>4814</v>
      </c>
      <c r="N1594">
        <v>5.3772222220000003</v>
      </c>
      <c r="O1594">
        <v>0</v>
      </c>
      <c r="P1594">
        <v>2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10.754443999999999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1712419</v>
      </c>
      <c r="B1595">
        <v>1</v>
      </c>
      <c r="C1595" t="s">
        <v>76</v>
      </c>
      <c r="D1595" t="s">
        <v>102</v>
      </c>
      <c r="E1595" t="s">
        <v>139</v>
      </c>
      <c r="F1595" t="s">
        <v>4815</v>
      </c>
      <c r="G1595" t="s">
        <v>197</v>
      </c>
      <c r="H1595" t="s">
        <v>46</v>
      </c>
      <c r="I1595" t="s">
        <v>129</v>
      </c>
      <c r="J1595" t="s">
        <v>130</v>
      </c>
      <c r="K1595" t="s">
        <v>131</v>
      </c>
      <c r="L1595" t="s">
        <v>4816</v>
      </c>
      <c r="M1595" t="s">
        <v>4817</v>
      </c>
      <c r="N1595">
        <v>3.3688888879999999</v>
      </c>
      <c r="O1595">
        <v>0</v>
      </c>
      <c r="P1595">
        <v>7</v>
      </c>
      <c r="Q1595">
        <v>0</v>
      </c>
      <c r="R1595">
        <v>5</v>
      </c>
      <c r="S1595">
        <v>0</v>
      </c>
      <c r="T1595">
        <v>0</v>
      </c>
      <c r="U1595">
        <v>0</v>
      </c>
      <c r="V1595">
        <v>23.582222000000002</v>
      </c>
      <c r="W1595">
        <v>0</v>
      </c>
      <c r="X1595">
        <v>16.844443999999999</v>
      </c>
      <c r="Y1595">
        <v>0</v>
      </c>
      <c r="Z1595">
        <v>0</v>
      </c>
    </row>
    <row r="1596" spans="1:26" x14ac:dyDescent="0.25">
      <c r="A1596">
        <v>1712412</v>
      </c>
      <c r="B1596">
        <v>1</v>
      </c>
      <c r="C1596" t="s">
        <v>76</v>
      </c>
      <c r="D1596" t="s">
        <v>78</v>
      </c>
      <c r="E1596" t="s">
        <v>164</v>
      </c>
      <c r="F1596" t="s">
        <v>4818</v>
      </c>
      <c r="G1596" t="s">
        <v>285</v>
      </c>
      <c r="H1596" t="s">
        <v>46</v>
      </c>
      <c r="I1596" t="s">
        <v>129</v>
      </c>
      <c r="J1596" t="s">
        <v>130</v>
      </c>
      <c r="K1596" t="s">
        <v>161</v>
      </c>
      <c r="L1596" t="s">
        <v>4819</v>
      </c>
      <c r="M1596" t="s">
        <v>4820</v>
      </c>
      <c r="N1596">
        <v>0.80617777700000004</v>
      </c>
      <c r="O1596">
        <v>1</v>
      </c>
      <c r="P1596">
        <v>124</v>
      </c>
      <c r="Q1596">
        <v>0</v>
      </c>
      <c r="R1596">
        <v>0</v>
      </c>
      <c r="S1596">
        <v>0</v>
      </c>
      <c r="T1596">
        <v>0</v>
      </c>
      <c r="U1596">
        <v>0.80617799999999995</v>
      </c>
      <c r="V1596">
        <v>99.966043999999997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1712429</v>
      </c>
      <c r="B1597">
        <v>1</v>
      </c>
      <c r="C1597" t="s">
        <v>76</v>
      </c>
      <c r="D1597" t="s">
        <v>92</v>
      </c>
      <c r="E1597" t="s">
        <v>134</v>
      </c>
      <c r="F1597" t="s">
        <v>4821</v>
      </c>
      <c r="G1597" t="s">
        <v>209</v>
      </c>
      <c r="H1597" t="s">
        <v>46</v>
      </c>
      <c r="I1597" t="s">
        <v>129</v>
      </c>
      <c r="J1597" t="s">
        <v>130</v>
      </c>
      <c r="K1597" t="s">
        <v>131</v>
      </c>
      <c r="L1597" t="s">
        <v>4822</v>
      </c>
      <c r="M1597" t="s">
        <v>4823</v>
      </c>
      <c r="N1597">
        <v>3.8066666659999999</v>
      </c>
      <c r="O1597">
        <v>0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3.806667</v>
      </c>
      <c r="Y1597">
        <v>0</v>
      </c>
      <c r="Z1597">
        <v>0</v>
      </c>
    </row>
    <row r="1598" spans="1:26" x14ac:dyDescent="0.25">
      <c r="A1598">
        <v>1712425</v>
      </c>
      <c r="B1598">
        <v>1</v>
      </c>
      <c r="C1598" t="s">
        <v>76</v>
      </c>
      <c r="D1598" t="s">
        <v>91</v>
      </c>
      <c r="E1598" t="s">
        <v>134</v>
      </c>
      <c r="F1598" t="s">
        <v>4824</v>
      </c>
      <c r="G1598" t="s">
        <v>136</v>
      </c>
      <c r="H1598" t="s">
        <v>46</v>
      </c>
      <c r="I1598" t="s">
        <v>129</v>
      </c>
      <c r="J1598" t="s">
        <v>130</v>
      </c>
      <c r="K1598" t="s">
        <v>131</v>
      </c>
      <c r="L1598" t="s">
        <v>4825</v>
      </c>
      <c r="M1598" t="s">
        <v>4826</v>
      </c>
      <c r="N1598">
        <v>10.639166665999999</v>
      </c>
      <c r="O1598">
        <v>0</v>
      </c>
      <c r="P1598">
        <v>9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95.752499999999998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1712426</v>
      </c>
      <c r="B1599">
        <v>1</v>
      </c>
      <c r="C1599" t="s">
        <v>76</v>
      </c>
      <c r="D1599" t="s">
        <v>89</v>
      </c>
      <c r="E1599" t="s">
        <v>158</v>
      </c>
      <c r="F1599" t="s">
        <v>4827</v>
      </c>
      <c r="G1599" t="s">
        <v>176</v>
      </c>
      <c r="H1599" t="s">
        <v>47</v>
      </c>
      <c r="I1599" t="s">
        <v>129</v>
      </c>
      <c r="J1599" t="s">
        <v>130</v>
      </c>
      <c r="K1599" t="s">
        <v>131</v>
      </c>
      <c r="L1599" t="s">
        <v>4828</v>
      </c>
      <c r="M1599" t="s">
        <v>4829</v>
      </c>
      <c r="N1599">
        <v>0.36333333299999998</v>
      </c>
      <c r="O1599">
        <v>29</v>
      </c>
      <c r="P1599">
        <v>2764</v>
      </c>
      <c r="Q1599">
        <v>0</v>
      </c>
      <c r="R1599">
        <v>0</v>
      </c>
      <c r="S1599">
        <v>0</v>
      </c>
      <c r="T1599">
        <v>0</v>
      </c>
      <c r="U1599">
        <v>10.536667</v>
      </c>
      <c r="V1599">
        <v>1004.253332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1712431</v>
      </c>
      <c r="B1600">
        <v>1</v>
      </c>
      <c r="C1600" t="s">
        <v>76</v>
      </c>
      <c r="D1600" t="s">
        <v>93</v>
      </c>
      <c r="E1600" t="s">
        <v>139</v>
      </c>
      <c r="F1600" t="s">
        <v>4830</v>
      </c>
      <c r="G1600" t="s">
        <v>1596</v>
      </c>
      <c r="H1600" t="s">
        <v>46</v>
      </c>
      <c r="I1600" t="s">
        <v>129</v>
      </c>
      <c r="J1600" t="s">
        <v>130</v>
      </c>
      <c r="K1600" t="s">
        <v>131</v>
      </c>
      <c r="L1600" t="s">
        <v>4831</v>
      </c>
      <c r="M1600" t="s">
        <v>4832</v>
      </c>
      <c r="N1600">
        <v>8.2402777769999993</v>
      </c>
      <c r="O1600">
        <v>0</v>
      </c>
      <c r="P1600">
        <v>107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881.70972200000006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1712434</v>
      </c>
      <c r="B1601">
        <v>1</v>
      </c>
      <c r="C1601" t="s">
        <v>76</v>
      </c>
      <c r="D1601" t="s">
        <v>89</v>
      </c>
      <c r="E1601" t="s">
        <v>164</v>
      </c>
      <c r="F1601" t="s">
        <v>4833</v>
      </c>
      <c r="G1601" t="s">
        <v>256</v>
      </c>
      <c r="H1601" t="s">
        <v>46</v>
      </c>
      <c r="I1601" t="s">
        <v>129</v>
      </c>
      <c r="J1601" t="s">
        <v>130</v>
      </c>
      <c r="K1601" t="s">
        <v>131</v>
      </c>
      <c r="L1601" t="s">
        <v>4834</v>
      </c>
      <c r="M1601" t="s">
        <v>4835</v>
      </c>
      <c r="N1601">
        <v>1.3108333329999999</v>
      </c>
      <c r="O1601">
        <v>0</v>
      </c>
      <c r="P1601">
        <v>21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27.5275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1712433</v>
      </c>
      <c r="B1602">
        <v>1</v>
      </c>
      <c r="C1602" t="s">
        <v>77</v>
      </c>
      <c r="D1602" t="s">
        <v>115</v>
      </c>
      <c r="E1602" t="s">
        <v>134</v>
      </c>
      <c r="F1602" t="s">
        <v>4836</v>
      </c>
      <c r="G1602" t="s">
        <v>136</v>
      </c>
      <c r="H1602" t="s">
        <v>46</v>
      </c>
      <c r="I1602" t="s">
        <v>129</v>
      </c>
      <c r="J1602" t="s">
        <v>130</v>
      </c>
      <c r="K1602" t="s">
        <v>131</v>
      </c>
      <c r="L1602" t="s">
        <v>4837</v>
      </c>
      <c r="M1602" t="s">
        <v>4838</v>
      </c>
      <c r="N1602">
        <v>3.22</v>
      </c>
      <c r="O1602">
        <v>0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3.22</v>
      </c>
      <c r="Y1602">
        <v>0</v>
      </c>
      <c r="Z1602">
        <v>0</v>
      </c>
    </row>
    <row r="1603" spans="1:26" x14ac:dyDescent="0.25">
      <c r="A1603">
        <v>1712435</v>
      </c>
      <c r="B1603">
        <v>1</v>
      </c>
      <c r="C1603" t="s">
        <v>76</v>
      </c>
      <c r="D1603" t="s">
        <v>93</v>
      </c>
      <c r="E1603" t="s">
        <v>134</v>
      </c>
      <c r="F1603" t="s">
        <v>4839</v>
      </c>
      <c r="G1603" t="s">
        <v>136</v>
      </c>
      <c r="H1603" t="s">
        <v>46</v>
      </c>
      <c r="I1603" t="s">
        <v>129</v>
      </c>
      <c r="J1603" t="s">
        <v>130</v>
      </c>
      <c r="K1603" t="s">
        <v>131</v>
      </c>
      <c r="L1603" t="s">
        <v>4840</v>
      </c>
      <c r="M1603" t="s">
        <v>4841</v>
      </c>
      <c r="N1603">
        <v>9.8080555549999993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9.8080560000000006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1712438</v>
      </c>
      <c r="B1604">
        <v>1</v>
      </c>
      <c r="C1604" t="s">
        <v>77</v>
      </c>
      <c r="D1604" t="s">
        <v>114</v>
      </c>
      <c r="E1604" t="s">
        <v>134</v>
      </c>
      <c r="F1604" t="s">
        <v>4842</v>
      </c>
      <c r="G1604" t="s">
        <v>136</v>
      </c>
      <c r="H1604" t="s">
        <v>46</v>
      </c>
      <c r="I1604" t="s">
        <v>129</v>
      </c>
      <c r="J1604" t="s">
        <v>130</v>
      </c>
      <c r="K1604" t="s">
        <v>131</v>
      </c>
      <c r="L1604" t="s">
        <v>4843</v>
      </c>
      <c r="M1604" t="s">
        <v>4844</v>
      </c>
      <c r="N1604">
        <v>0.87194444400000004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0.87194400000000005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1712436</v>
      </c>
      <c r="B1605">
        <v>1</v>
      </c>
      <c r="C1605" t="s">
        <v>76</v>
      </c>
      <c r="D1605" t="s">
        <v>89</v>
      </c>
      <c r="E1605" t="s">
        <v>134</v>
      </c>
      <c r="F1605" t="s">
        <v>4845</v>
      </c>
      <c r="G1605" t="s">
        <v>136</v>
      </c>
      <c r="H1605" t="s">
        <v>46</v>
      </c>
      <c r="I1605" t="s">
        <v>129</v>
      </c>
      <c r="J1605" t="s">
        <v>130</v>
      </c>
      <c r="K1605" t="s">
        <v>131</v>
      </c>
      <c r="L1605" t="s">
        <v>4846</v>
      </c>
      <c r="M1605" t="s">
        <v>4847</v>
      </c>
      <c r="N1605">
        <v>4.4625000000000004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4.4625000000000004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1712440</v>
      </c>
      <c r="B1606">
        <v>1</v>
      </c>
      <c r="C1606" t="s">
        <v>77</v>
      </c>
      <c r="D1606" t="s">
        <v>124</v>
      </c>
      <c r="E1606" t="s">
        <v>139</v>
      </c>
      <c r="F1606" t="s">
        <v>4848</v>
      </c>
      <c r="G1606" t="s">
        <v>269</v>
      </c>
      <c r="H1606" t="s">
        <v>46</v>
      </c>
      <c r="I1606" t="s">
        <v>129</v>
      </c>
      <c r="J1606" t="s">
        <v>130</v>
      </c>
      <c r="K1606" t="s">
        <v>131</v>
      </c>
      <c r="L1606" t="s">
        <v>4849</v>
      </c>
      <c r="M1606" t="s">
        <v>4850</v>
      </c>
      <c r="N1606">
        <v>4.0580555550000001</v>
      </c>
      <c r="O1606">
        <v>0</v>
      </c>
      <c r="P1606">
        <v>8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32.464444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1712444</v>
      </c>
      <c r="B1607">
        <v>1</v>
      </c>
      <c r="C1607" t="s">
        <v>76</v>
      </c>
      <c r="D1607" t="s">
        <v>94</v>
      </c>
      <c r="E1607" t="s">
        <v>126</v>
      </c>
      <c r="F1607" t="s">
        <v>4851</v>
      </c>
      <c r="G1607" t="s">
        <v>128</v>
      </c>
      <c r="H1607" t="s">
        <v>47</v>
      </c>
      <c r="I1607" t="s">
        <v>129</v>
      </c>
      <c r="J1607" t="s">
        <v>130</v>
      </c>
      <c r="K1607" t="s">
        <v>131</v>
      </c>
      <c r="L1607" t="s">
        <v>4852</v>
      </c>
      <c r="M1607" t="s">
        <v>4853</v>
      </c>
      <c r="N1607">
        <v>2.7422222220000001</v>
      </c>
      <c r="O1607">
        <v>0</v>
      </c>
      <c r="P1607">
        <v>19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52.102221999999998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1712442</v>
      </c>
      <c r="B1608">
        <v>1</v>
      </c>
      <c r="C1608" t="s">
        <v>77</v>
      </c>
      <c r="D1608" t="s">
        <v>112</v>
      </c>
      <c r="E1608" t="s">
        <v>158</v>
      </c>
      <c r="F1608" t="s">
        <v>4854</v>
      </c>
      <c r="G1608" t="s">
        <v>176</v>
      </c>
      <c r="H1608" t="s">
        <v>47</v>
      </c>
      <c r="I1608" t="s">
        <v>129</v>
      </c>
      <c r="J1608" t="s">
        <v>130</v>
      </c>
      <c r="K1608" t="s">
        <v>131</v>
      </c>
      <c r="L1608" t="s">
        <v>4855</v>
      </c>
      <c r="M1608" t="s">
        <v>4856</v>
      </c>
      <c r="N1608">
        <v>0.54833333299999998</v>
      </c>
      <c r="O1608">
        <v>0</v>
      </c>
      <c r="P1608">
        <v>0</v>
      </c>
      <c r="Q1608">
        <v>64</v>
      </c>
      <c r="R1608">
        <v>70</v>
      </c>
      <c r="S1608">
        <v>132</v>
      </c>
      <c r="T1608">
        <v>1737</v>
      </c>
      <c r="U1608">
        <v>0</v>
      </c>
      <c r="V1608">
        <v>0</v>
      </c>
      <c r="W1608">
        <v>35.093333000000001</v>
      </c>
      <c r="X1608">
        <v>38.383333</v>
      </c>
      <c r="Y1608">
        <v>72.38</v>
      </c>
      <c r="Z1608">
        <v>952.45499900000004</v>
      </c>
    </row>
    <row r="1609" spans="1:26" x14ac:dyDescent="0.25">
      <c r="A1609">
        <v>1712447</v>
      </c>
      <c r="B1609">
        <v>1</v>
      </c>
      <c r="C1609" t="s">
        <v>77</v>
      </c>
      <c r="D1609" t="s">
        <v>109</v>
      </c>
      <c r="E1609" t="s">
        <v>134</v>
      </c>
      <c r="F1609" t="s">
        <v>4857</v>
      </c>
      <c r="G1609" t="s">
        <v>136</v>
      </c>
      <c r="H1609" t="s">
        <v>46</v>
      </c>
      <c r="I1609" t="s">
        <v>129</v>
      </c>
      <c r="J1609" t="s">
        <v>130</v>
      </c>
      <c r="K1609" t="s">
        <v>131</v>
      </c>
      <c r="L1609" t="s">
        <v>4858</v>
      </c>
      <c r="M1609" t="s">
        <v>4859</v>
      </c>
      <c r="N1609">
        <v>1.534444444</v>
      </c>
      <c r="O1609">
        <v>0</v>
      </c>
      <c r="P1609">
        <v>2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3.068889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1712446</v>
      </c>
      <c r="B1610">
        <v>1</v>
      </c>
      <c r="C1610" t="s">
        <v>77</v>
      </c>
      <c r="D1610" t="s">
        <v>114</v>
      </c>
      <c r="E1610" t="s">
        <v>134</v>
      </c>
      <c r="F1610" t="s">
        <v>4860</v>
      </c>
      <c r="G1610" t="s">
        <v>136</v>
      </c>
      <c r="H1610" t="s">
        <v>46</v>
      </c>
      <c r="I1610" t="s">
        <v>129</v>
      </c>
      <c r="J1610" t="s">
        <v>130</v>
      </c>
      <c r="K1610" t="s">
        <v>131</v>
      </c>
      <c r="L1610" t="s">
        <v>4861</v>
      </c>
      <c r="M1610" t="s">
        <v>4862</v>
      </c>
      <c r="N1610">
        <v>1.3063888880000001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1.306389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1712443</v>
      </c>
      <c r="B1611">
        <v>1</v>
      </c>
      <c r="C1611" t="s">
        <v>76</v>
      </c>
      <c r="D1611" t="s">
        <v>95</v>
      </c>
      <c r="E1611" t="s">
        <v>134</v>
      </c>
      <c r="F1611" t="s">
        <v>4863</v>
      </c>
      <c r="G1611" t="s">
        <v>462</v>
      </c>
      <c r="H1611" t="s">
        <v>46</v>
      </c>
      <c r="I1611" t="s">
        <v>129</v>
      </c>
      <c r="J1611" t="s">
        <v>17</v>
      </c>
      <c r="K1611" t="s">
        <v>131</v>
      </c>
      <c r="L1611" t="s">
        <v>4864</v>
      </c>
      <c r="M1611" t="s">
        <v>4865</v>
      </c>
      <c r="N1611">
        <v>0.1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0.1</v>
      </c>
    </row>
    <row r="1612" spans="1:26" x14ac:dyDescent="0.25">
      <c r="A1612">
        <v>1712451</v>
      </c>
      <c r="B1612">
        <v>1</v>
      </c>
      <c r="C1612" t="s">
        <v>76</v>
      </c>
      <c r="D1612" t="s">
        <v>81</v>
      </c>
      <c r="E1612" t="s">
        <v>134</v>
      </c>
      <c r="F1612" t="s">
        <v>4097</v>
      </c>
      <c r="G1612" t="s">
        <v>155</v>
      </c>
      <c r="H1612" t="s">
        <v>46</v>
      </c>
      <c r="I1612" t="s">
        <v>129</v>
      </c>
      <c r="J1612" t="s">
        <v>130</v>
      </c>
      <c r="K1612" t="s">
        <v>131</v>
      </c>
      <c r="L1612" t="s">
        <v>4866</v>
      </c>
      <c r="M1612" t="s">
        <v>4867</v>
      </c>
      <c r="N1612">
        <v>2.1724999999999999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2.1724999999999999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1712453</v>
      </c>
      <c r="B1613">
        <v>1</v>
      </c>
      <c r="C1613" t="s">
        <v>76</v>
      </c>
      <c r="D1613" t="s">
        <v>95</v>
      </c>
      <c r="E1613" t="s">
        <v>134</v>
      </c>
      <c r="F1613" t="s">
        <v>4863</v>
      </c>
      <c r="G1613" t="s">
        <v>462</v>
      </c>
      <c r="H1613" t="s">
        <v>46</v>
      </c>
      <c r="I1613" t="s">
        <v>151</v>
      </c>
      <c r="J1613" t="s">
        <v>17</v>
      </c>
      <c r="K1613" t="s">
        <v>131</v>
      </c>
      <c r="L1613" t="s">
        <v>4868</v>
      </c>
      <c r="M1613" t="s">
        <v>4869</v>
      </c>
      <c r="N1613">
        <v>3.3333333E-2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3.3333000000000002E-2</v>
      </c>
    </row>
    <row r="1614" spans="1:26" x14ac:dyDescent="0.25">
      <c r="A1614">
        <v>1712455</v>
      </c>
      <c r="B1614">
        <v>1</v>
      </c>
      <c r="C1614" t="s">
        <v>76</v>
      </c>
      <c r="D1614" t="s">
        <v>95</v>
      </c>
      <c r="E1614" t="s">
        <v>134</v>
      </c>
      <c r="F1614" t="s">
        <v>4870</v>
      </c>
      <c r="G1614" t="s">
        <v>462</v>
      </c>
      <c r="H1614" t="s">
        <v>46</v>
      </c>
      <c r="I1614" t="s">
        <v>129</v>
      </c>
      <c r="J1614" t="s">
        <v>17</v>
      </c>
      <c r="K1614" t="s">
        <v>131</v>
      </c>
      <c r="L1614" t="s">
        <v>4871</v>
      </c>
      <c r="M1614" t="s">
        <v>4872</v>
      </c>
      <c r="N1614">
        <v>6.6666665999999999E-2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6.6667000000000004E-2</v>
      </c>
    </row>
    <row r="1615" spans="1:26" x14ac:dyDescent="0.25">
      <c r="A1615">
        <v>1712456</v>
      </c>
      <c r="B1615">
        <v>1</v>
      </c>
      <c r="C1615" t="s">
        <v>76</v>
      </c>
      <c r="D1615" t="s">
        <v>99</v>
      </c>
      <c r="E1615" t="s">
        <v>139</v>
      </c>
      <c r="F1615" t="s">
        <v>4873</v>
      </c>
      <c r="G1615" t="s">
        <v>141</v>
      </c>
      <c r="H1615" t="s">
        <v>46</v>
      </c>
      <c r="I1615" t="s">
        <v>129</v>
      </c>
      <c r="J1615" t="s">
        <v>130</v>
      </c>
      <c r="K1615" t="s">
        <v>131</v>
      </c>
      <c r="L1615" t="s">
        <v>4874</v>
      </c>
      <c r="M1615" t="s">
        <v>4875</v>
      </c>
      <c r="N1615">
        <v>1.0705555550000001</v>
      </c>
      <c r="O1615">
        <v>0</v>
      </c>
      <c r="P1615">
        <v>22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23.552222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1712457</v>
      </c>
      <c r="B1616">
        <v>1</v>
      </c>
      <c r="C1616" t="s">
        <v>76</v>
      </c>
      <c r="D1616" t="s">
        <v>95</v>
      </c>
      <c r="E1616" t="s">
        <v>134</v>
      </c>
      <c r="F1616" t="s">
        <v>4876</v>
      </c>
      <c r="G1616" t="s">
        <v>462</v>
      </c>
      <c r="H1616" t="s">
        <v>46</v>
      </c>
      <c r="I1616" t="s">
        <v>129</v>
      </c>
      <c r="J1616" t="s">
        <v>17</v>
      </c>
      <c r="K1616" t="s">
        <v>131</v>
      </c>
      <c r="L1616" t="s">
        <v>4877</v>
      </c>
      <c r="M1616" t="s">
        <v>4878</v>
      </c>
      <c r="N1616">
        <v>6.6666665999999999E-2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2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0.13333300000000001</v>
      </c>
    </row>
    <row r="1617" spans="1:26" x14ac:dyDescent="0.25">
      <c r="A1617">
        <v>1712458</v>
      </c>
      <c r="B1617">
        <v>1</v>
      </c>
      <c r="C1617" t="s">
        <v>76</v>
      </c>
      <c r="D1617" t="s">
        <v>94</v>
      </c>
      <c r="E1617" t="s">
        <v>134</v>
      </c>
      <c r="F1617" t="s">
        <v>4879</v>
      </c>
      <c r="G1617" t="s">
        <v>136</v>
      </c>
      <c r="H1617" t="s">
        <v>46</v>
      </c>
      <c r="I1617" t="s">
        <v>129</v>
      </c>
      <c r="J1617" t="s">
        <v>130</v>
      </c>
      <c r="K1617" t="s">
        <v>131</v>
      </c>
      <c r="L1617" t="s">
        <v>4880</v>
      </c>
      <c r="M1617" t="s">
        <v>4881</v>
      </c>
      <c r="N1617">
        <v>3.5313888879999999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3.5313889999999999</v>
      </c>
    </row>
    <row r="1618" spans="1:26" x14ac:dyDescent="0.25">
      <c r="A1618">
        <v>1712459</v>
      </c>
      <c r="B1618">
        <v>1</v>
      </c>
      <c r="C1618" t="s">
        <v>76</v>
      </c>
      <c r="D1618" t="s">
        <v>95</v>
      </c>
      <c r="E1618" t="s">
        <v>134</v>
      </c>
      <c r="F1618" t="s">
        <v>4882</v>
      </c>
      <c r="G1618" t="s">
        <v>462</v>
      </c>
      <c r="H1618" t="s">
        <v>46</v>
      </c>
      <c r="I1618" t="s">
        <v>129</v>
      </c>
      <c r="J1618" t="s">
        <v>17</v>
      </c>
      <c r="K1618" t="s">
        <v>131</v>
      </c>
      <c r="L1618" t="s">
        <v>4883</v>
      </c>
      <c r="M1618" t="s">
        <v>4884</v>
      </c>
      <c r="N1618">
        <v>0.116666666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0.11666700000000001</v>
      </c>
    </row>
    <row r="1619" spans="1:26" x14ac:dyDescent="0.25">
      <c r="A1619">
        <v>1712467</v>
      </c>
      <c r="B1619">
        <v>1</v>
      </c>
      <c r="C1619" t="s">
        <v>76</v>
      </c>
      <c r="D1619" t="s">
        <v>90</v>
      </c>
      <c r="E1619" t="s">
        <v>148</v>
      </c>
      <c r="F1619" t="s">
        <v>4885</v>
      </c>
      <c r="G1619" t="s">
        <v>293</v>
      </c>
      <c r="H1619" t="s">
        <v>160</v>
      </c>
      <c r="I1619" t="s">
        <v>129</v>
      </c>
      <c r="J1619" t="s">
        <v>130</v>
      </c>
      <c r="K1619" t="s">
        <v>161</v>
      </c>
      <c r="L1619" t="s">
        <v>4886</v>
      </c>
      <c r="M1619" t="s">
        <v>4887</v>
      </c>
      <c r="N1619">
        <v>0.58333333300000001</v>
      </c>
      <c r="O1619">
        <v>145</v>
      </c>
      <c r="P1619">
        <v>1276</v>
      </c>
      <c r="Q1619">
        <v>0</v>
      </c>
      <c r="R1619">
        <v>9</v>
      </c>
      <c r="S1619">
        <v>152</v>
      </c>
      <c r="T1619">
        <v>3306</v>
      </c>
      <c r="U1619">
        <v>84.583332999999996</v>
      </c>
      <c r="V1619">
        <v>744.33333300000004</v>
      </c>
      <c r="W1619">
        <v>0</v>
      </c>
      <c r="X1619">
        <v>5.25</v>
      </c>
      <c r="Y1619">
        <v>88.666667000000004</v>
      </c>
      <c r="Z1619">
        <v>1928.4999989999999</v>
      </c>
    </row>
    <row r="1620" spans="1:26" x14ac:dyDescent="0.25">
      <c r="A1620">
        <v>1712463</v>
      </c>
      <c r="B1620">
        <v>1</v>
      </c>
      <c r="C1620" t="s">
        <v>77</v>
      </c>
      <c r="D1620" t="s">
        <v>111</v>
      </c>
      <c r="E1620" t="s">
        <v>139</v>
      </c>
      <c r="F1620" t="s">
        <v>4888</v>
      </c>
      <c r="G1620" t="s">
        <v>141</v>
      </c>
      <c r="H1620" t="s">
        <v>46</v>
      </c>
      <c r="I1620" t="s">
        <v>129</v>
      </c>
      <c r="J1620" t="s">
        <v>130</v>
      </c>
      <c r="K1620" t="s">
        <v>131</v>
      </c>
      <c r="L1620" t="s">
        <v>4889</v>
      </c>
      <c r="M1620" t="s">
        <v>4890</v>
      </c>
      <c r="N1620">
        <v>1.9213888880000001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12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23.056667000000001</v>
      </c>
    </row>
    <row r="1621" spans="1:26" x14ac:dyDescent="0.25">
      <c r="A1621">
        <v>1712466</v>
      </c>
      <c r="B1621">
        <v>1</v>
      </c>
      <c r="C1621" t="s">
        <v>76</v>
      </c>
      <c r="D1621" t="s">
        <v>103</v>
      </c>
      <c r="E1621" t="s">
        <v>126</v>
      </c>
      <c r="F1621" t="s">
        <v>4891</v>
      </c>
      <c r="G1621" t="s">
        <v>176</v>
      </c>
      <c r="H1621" t="s">
        <v>47</v>
      </c>
      <c r="I1621" t="s">
        <v>129</v>
      </c>
      <c r="J1621" t="s">
        <v>130</v>
      </c>
      <c r="K1621" t="s">
        <v>131</v>
      </c>
      <c r="L1621" t="s">
        <v>4892</v>
      </c>
      <c r="M1621" t="s">
        <v>4893</v>
      </c>
      <c r="N1621">
        <v>0.80777777699999997</v>
      </c>
      <c r="O1621">
        <v>0</v>
      </c>
      <c r="P1621">
        <v>0</v>
      </c>
      <c r="Q1621">
        <v>0</v>
      </c>
      <c r="R1621">
        <v>0</v>
      </c>
      <c r="S1621">
        <v>1</v>
      </c>
      <c r="T1621">
        <v>39</v>
      </c>
      <c r="U1621">
        <v>0</v>
      </c>
      <c r="V1621">
        <v>0</v>
      </c>
      <c r="W1621">
        <v>0</v>
      </c>
      <c r="X1621">
        <v>0</v>
      </c>
      <c r="Y1621">
        <v>0.807778</v>
      </c>
      <c r="Z1621">
        <v>31.503333000000001</v>
      </c>
    </row>
    <row r="1622" spans="1:26" x14ac:dyDescent="0.25">
      <c r="A1622">
        <v>1712462</v>
      </c>
      <c r="B1622">
        <v>1</v>
      </c>
      <c r="C1622" t="s">
        <v>76</v>
      </c>
      <c r="D1622" t="s">
        <v>95</v>
      </c>
      <c r="E1622" t="s">
        <v>134</v>
      </c>
      <c r="F1622" t="s">
        <v>4894</v>
      </c>
      <c r="G1622" t="s">
        <v>462</v>
      </c>
      <c r="H1622" t="s">
        <v>46</v>
      </c>
      <c r="I1622" t="s">
        <v>151</v>
      </c>
      <c r="J1622" t="s">
        <v>17</v>
      </c>
      <c r="K1622" t="s">
        <v>131</v>
      </c>
      <c r="L1622" t="s">
        <v>4895</v>
      </c>
      <c r="M1622" t="s">
        <v>4896</v>
      </c>
      <c r="N1622">
        <v>0.05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0.05</v>
      </c>
    </row>
    <row r="1623" spans="1:26" x14ac:dyDescent="0.25">
      <c r="A1623">
        <v>1712469</v>
      </c>
      <c r="B1623">
        <v>1</v>
      </c>
      <c r="C1623" t="s">
        <v>77</v>
      </c>
      <c r="D1623" t="s">
        <v>118</v>
      </c>
      <c r="E1623" t="s">
        <v>126</v>
      </c>
      <c r="F1623" t="s">
        <v>2548</v>
      </c>
      <c r="G1623" t="s">
        <v>145</v>
      </c>
      <c r="H1623" t="s">
        <v>47</v>
      </c>
      <c r="I1623" t="s">
        <v>129</v>
      </c>
      <c r="J1623" t="s">
        <v>130</v>
      </c>
      <c r="K1623" t="s">
        <v>131</v>
      </c>
      <c r="L1623" t="s">
        <v>4897</v>
      </c>
      <c r="M1623" t="s">
        <v>4898</v>
      </c>
      <c r="N1623">
        <v>2.236388888</v>
      </c>
      <c r="O1623">
        <v>1</v>
      </c>
      <c r="P1623">
        <v>65</v>
      </c>
      <c r="Q1623">
        <v>0</v>
      </c>
      <c r="R1623">
        <v>0</v>
      </c>
      <c r="S1623">
        <v>0</v>
      </c>
      <c r="T1623">
        <v>0</v>
      </c>
      <c r="U1623">
        <v>2.236389</v>
      </c>
      <c r="V1623">
        <v>145.36527799999999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1712468</v>
      </c>
      <c r="B1624">
        <v>1</v>
      </c>
      <c r="C1624" t="s">
        <v>77</v>
      </c>
      <c r="D1624" t="s">
        <v>109</v>
      </c>
      <c r="E1624" t="s">
        <v>164</v>
      </c>
      <c r="F1624" t="s">
        <v>4899</v>
      </c>
      <c r="G1624" t="s">
        <v>4547</v>
      </c>
      <c r="H1624" t="s">
        <v>46</v>
      </c>
      <c r="I1624" t="s">
        <v>129</v>
      </c>
      <c r="J1624" t="s">
        <v>130</v>
      </c>
      <c r="K1624" t="s">
        <v>131</v>
      </c>
      <c r="L1624" t="s">
        <v>4900</v>
      </c>
      <c r="M1624" t="s">
        <v>4901</v>
      </c>
      <c r="N1624">
        <v>2.758611111</v>
      </c>
      <c r="O1624">
        <v>1</v>
      </c>
      <c r="P1624">
        <v>86</v>
      </c>
      <c r="Q1624">
        <v>0</v>
      </c>
      <c r="R1624">
        <v>0</v>
      </c>
      <c r="S1624">
        <v>0</v>
      </c>
      <c r="T1624">
        <v>0</v>
      </c>
      <c r="U1624">
        <v>2.7586110000000001</v>
      </c>
      <c r="V1624">
        <v>237.240556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1712470</v>
      </c>
      <c r="B1625">
        <v>1</v>
      </c>
      <c r="C1625" t="s">
        <v>76</v>
      </c>
      <c r="D1625" t="s">
        <v>102</v>
      </c>
      <c r="E1625" t="s">
        <v>139</v>
      </c>
      <c r="F1625" t="s">
        <v>4902</v>
      </c>
      <c r="G1625" t="s">
        <v>182</v>
      </c>
      <c r="H1625" t="s">
        <v>46</v>
      </c>
      <c r="I1625" t="s">
        <v>129</v>
      </c>
      <c r="J1625" t="s">
        <v>130</v>
      </c>
      <c r="K1625" t="s">
        <v>131</v>
      </c>
      <c r="L1625" t="s">
        <v>4903</v>
      </c>
      <c r="M1625" t="s">
        <v>4904</v>
      </c>
      <c r="N1625">
        <v>5.2780555549999999</v>
      </c>
      <c r="O1625">
        <v>0</v>
      </c>
      <c r="P1625">
        <v>5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26.390277999999999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1712482</v>
      </c>
      <c r="B1626">
        <v>1</v>
      </c>
      <c r="C1626" t="s">
        <v>76</v>
      </c>
      <c r="D1626" t="s">
        <v>101</v>
      </c>
      <c r="E1626" t="s">
        <v>134</v>
      </c>
      <c r="F1626" t="s">
        <v>4905</v>
      </c>
      <c r="G1626" t="s">
        <v>155</v>
      </c>
      <c r="H1626" t="s">
        <v>46</v>
      </c>
      <c r="I1626" t="s">
        <v>129</v>
      </c>
      <c r="J1626" t="s">
        <v>130</v>
      </c>
      <c r="K1626" t="s">
        <v>131</v>
      </c>
      <c r="L1626" t="s">
        <v>4906</v>
      </c>
      <c r="M1626" t="s">
        <v>4907</v>
      </c>
      <c r="N1626">
        <v>0.65500000000000003</v>
      </c>
      <c r="O1626">
        <v>0</v>
      </c>
      <c r="P1626">
        <v>11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7.2050000000000001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1712472</v>
      </c>
      <c r="B1627">
        <v>1</v>
      </c>
      <c r="C1627" t="s">
        <v>76</v>
      </c>
      <c r="D1627" t="s">
        <v>92</v>
      </c>
      <c r="E1627" t="s">
        <v>134</v>
      </c>
      <c r="F1627" t="s">
        <v>4908</v>
      </c>
      <c r="G1627" t="s">
        <v>136</v>
      </c>
      <c r="H1627" t="s">
        <v>46</v>
      </c>
      <c r="I1627" t="s">
        <v>129</v>
      </c>
      <c r="J1627" t="s">
        <v>130</v>
      </c>
      <c r="K1627" t="s">
        <v>131</v>
      </c>
      <c r="L1627" t="s">
        <v>4909</v>
      </c>
      <c r="M1627" t="s">
        <v>4910</v>
      </c>
      <c r="N1627">
        <v>7.2525000000000004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1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7.2525000000000004</v>
      </c>
    </row>
    <row r="1628" spans="1:26" x14ac:dyDescent="0.25">
      <c r="A1628">
        <v>1712476</v>
      </c>
      <c r="B1628">
        <v>1</v>
      </c>
      <c r="C1628" t="s">
        <v>76</v>
      </c>
      <c r="D1628" t="s">
        <v>92</v>
      </c>
      <c r="E1628" t="s">
        <v>134</v>
      </c>
      <c r="F1628" t="s">
        <v>4911</v>
      </c>
      <c r="G1628" t="s">
        <v>136</v>
      </c>
      <c r="H1628" t="s">
        <v>46</v>
      </c>
      <c r="I1628" t="s">
        <v>129</v>
      </c>
      <c r="J1628" t="s">
        <v>130</v>
      </c>
      <c r="K1628" t="s">
        <v>131</v>
      </c>
      <c r="L1628" t="s">
        <v>4912</v>
      </c>
      <c r="M1628" t="s">
        <v>4913</v>
      </c>
      <c r="N1628">
        <v>7.7247222219999996</v>
      </c>
      <c r="O1628">
        <v>0</v>
      </c>
      <c r="P1628">
        <v>0</v>
      </c>
      <c r="Q1628">
        <v>0</v>
      </c>
      <c r="R1628">
        <v>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15.449444</v>
      </c>
      <c r="Y1628">
        <v>0</v>
      </c>
      <c r="Z1628">
        <v>0</v>
      </c>
    </row>
    <row r="1629" spans="1:26" x14ac:dyDescent="0.25">
      <c r="A1629">
        <v>1712479</v>
      </c>
      <c r="B1629">
        <v>1</v>
      </c>
      <c r="C1629" t="s">
        <v>77</v>
      </c>
      <c r="D1629" t="s">
        <v>114</v>
      </c>
      <c r="E1629" t="s">
        <v>134</v>
      </c>
      <c r="F1629" t="s">
        <v>4914</v>
      </c>
      <c r="G1629" t="s">
        <v>136</v>
      </c>
      <c r="H1629" t="s">
        <v>46</v>
      </c>
      <c r="I1629" t="s">
        <v>129</v>
      </c>
      <c r="J1629" t="s">
        <v>130</v>
      </c>
      <c r="K1629" t="s">
        <v>131</v>
      </c>
      <c r="L1629" t="s">
        <v>4915</v>
      </c>
      <c r="M1629" t="s">
        <v>4916</v>
      </c>
      <c r="N1629">
        <v>0.693333333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0.69333299999999998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1712475</v>
      </c>
      <c r="B1630">
        <v>1</v>
      </c>
      <c r="C1630" t="s">
        <v>76</v>
      </c>
      <c r="D1630" t="s">
        <v>95</v>
      </c>
      <c r="E1630" t="s">
        <v>134</v>
      </c>
      <c r="F1630" t="s">
        <v>4917</v>
      </c>
      <c r="G1630" t="s">
        <v>462</v>
      </c>
      <c r="H1630" t="s">
        <v>46</v>
      </c>
      <c r="I1630" t="s">
        <v>129</v>
      </c>
      <c r="J1630" t="s">
        <v>17</v>
      </c>
      <c r="K1630" t="s">
        <v>131</v>
      </c>
      <c r="L1630" t="s">
        <v>4918</v>
      </c>
      <c r="M1630" t="s">
        <v>4919</v>
      </c>
      <c r="N1630">
        <v>0.78333333299999997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0.78333299999999995</v>
      </c>
    </row>
    <row r="1631" spans="1:26" x14ac:dyDescent="0.25">
      <c r="A1631">
        <v>1712491</v>
      </c>
      <c r="B1631">
        <v>1</v>
      </c>
      <c r="C1631" t="s">
        <v>76</v>
      </c>
      <c r="D1631" t="s">
        <v>86</v>
      </c>
      <c r="E1631" t="s">
        <v>134</v>
      </c>
      <c r="F1631" t="s">
        <v>4920</v>
      </c>
      <c r="G1631" t="s">
        <v>155</v>
      </c>
      <c r="H1631" t="s">
        <v>46</v>
      </c>
      <c r="I1631" t="s">
        <v>129</v>
      </c>
      <c r="J1631" t="s">
        <v>130</v>
      </c>
      <c r="K1631" t="s">
        <v>131</v>
      </c>
      <c r="L1631" t="s">
        <v>4921</v>
      </c>
      <c r="M1631" t="s">
        <v>4922</v>
      </c>
      <c r="N1631">
        <v>2.4938888879999999</v>
      </c>
      <c r="O1631">
        <v>0</v>
      </c>
      <c r="P1631">
        <v>12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29.926666999999998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1712488</v>
      </c>
      <c r="B1632">
        <v>1</v>
      </c>
      <c r="C1632" t="s">
        <v>76</v>
      </c>
      <c r="D1632" t="s">
        <v>102</v>
      </c>
      <c r="E1632" t="s">
        <v>134</v>
      </c>
      <c r="F1632" t="s">
        <v>4923</v>
      </c>
      <c r="G1632" t="s">
        <v>136</v>
      </c>
      <c r="H1632" t="s">
        <v>46</v>
      </c>
      <c r="I1632" t="s">
        <v>129</v>
      </c>
      <c r="J1632" t="s">
        <v>130</v>
      </c>
      <c r="K1632" t="s">
        <v>131</v>
      </c>
      <c r="L1632" t="s">
        <v>4924</v>
      </c>
      <c r="M1632" t="s">
        <v>4925</v>
      </c>
      <c r="N1632">
        <v>7.2555555549999999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1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7.2555560000000003</v>
      </c>
    </row>
    <row r="1633" spans="1:26" x14ac:dyDescent="0.25">
      <c r="A1633">
        <v>1712480</v>
      </c>
      <c r="B1633">
        <v>1</v>
      </c>
      <c r="C1633" t="s">
        <v>76</v>
      </c>
      <c r="D1633" t="s">
        <v>93</v>
      </c>
      <c r="E1633" t="s">
        <v>126</v>
      </c>
      <c r="F1633" t="s">
        <v>4926</v>
      </c>
      <c r="G1633" t="s">
        <v>2288</v>
      </c>
      <c r="H1633" t="s">
        <v>47</v>
      </c>
      <c r="I1633" t="s">
        <v>129</v>
      </c>
      <c r="J1633" t="s">
        <v>130</v>
      </c>
      <c r="K1633" t="s">
        <v>131</v>
      </c>
      <c r="L1633" t="s">
        <v>4927</v>
      </c>
      <c r="M1633" t="s">
        <v>4928</v>
      </c>
      <c r="N1633">
        <v>2.9616666660000002</v>
      </c>
      <c r="O1633">
        <v>1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2.9616669999999998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1712478</v>
      </c>
      <c r="B1634">
        <v>1</v>
      </c>
      <c r="C1634" t="s">
        <v>77</v>
      </c>
      <c r="D1634" t="s">
        <v>116</v>
      </c>
      <c r="E1634" t="s">
        <v>212</v>
      </c>
      <c r="F1634" t="s">
        <v>686</v>
      </c>
      <c r="G1634" t="s">
        <v>176</v>
      </c>
      <c r="H1634" t="s">
        <v>47</v>
      </c>
      <c r="I1634" t="s">
        <v>129</v>
      </c>
      <c r="J1634" t="s">
        <v>130</v>
      </c>
      <c r="K1634" t="s">
        <v>131</v>
      </c>
      <c r="L1634" t="s">
        <v>4929</v>
      </c>
      <c r="M1634" t="s">
        <v>4930</v>
      </c>
      <c r="N1634">
        <v>0.85944444399999997</v>
      </c>
      <c r="O1634">
        <v>11</v>
      </c>
      <c r="P1634">
        <v>1290</v>
      </c>
      <c r="Q1634">
        <v>0</v>
      </c>
      <c r="R1634">
        <v>0</v>
      </c>
      <c r="S1634">
        <v>0</v>
      </c>
      <c r="T1634">
        <v>0</v>
      </c>
      <c r="U1634">
        <v>9.4538890000000002</v>
      </c>
      <c r="V1634">
        <v>1108.6833329999999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1712481</v>
      </c>
      <c r="B1635">
        <v>1</v>
      </c>
      <c r="C1635" t="s">
        <v>77</v>
      </c>
      <c r="D1635" t="s">
        <v>116</v>
      </c>
      <c r="E1635" t="s">
        <v>139</v>
      </c>
      <c r="F1635" t="s">
        <v>4931</v>
      </c>
      <c r="G1635" t="s">
        <v>141</v>
      </c>
      <c r="H1635" t="s">
        <v>46</v>
      </c>
      <c r="I1635" t="s">
        <v>129</v>
      </c>
      <c r="J1635" t="s">
        <v>130</v>
      </c>
      <c r="K1635" t="s">
        <v>131</v>
      </c>
      <c r="L1635" t="s">
        <v>4932</v>
      </c>
      <c r="M1635" t="s">
        <v>4933</v>
      </c>
      <c r="N1635">
        <v>2.2652777770000001</v>
      </c>
      <c r="O1635">
        <v>0</v>
      </c>
      <c r="P1635">
        <v>43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97.406943999999996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1712483</v>
      </c>
      <c r="B1636">
        <v>1</v>
      </c>
      <c r="C1636" t="s">
        <v>76</v>
      </c>
      <c r="D1636" t="s">
        <v>78</v>
      </c>
      <c r="E1636" t="s">
        <v>126</v>
      </c>
      <c r="F1636" t="s">
        <v>4934</v>
      </c>
      <c r="G1636" t="s">
        <v>1803</v>
      </c>
      <c r="H1636" t="s">
        <v>47</v>
      </c>
      <c r="I1636" t="s">
        <v>129</v>
      </c>
      <c r="J1636" t="s">
        <v>130</v>
      </c>
      <c r="K1636" t="s">
        <v>161</v>
      </c>
      <c r="L1636" t="s">
        <v>4935</v>
      </c>
      <c r="M1636" t="s">
        <v>4936</v>
      </c>
      <c r="N1636">
        <v>1.409806388</v>
      </c>
      <c r="O1636">
        <v>1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1.4098059999999999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1712493</v>
      </c>
      <c r="B1637">
        <v>1</v>
      </c>
      <c r="C1637" t="s">
        <v>76</v>
      </c>
      <c r="D1637" t="s">
        <v>104</v>
      </c>
      <c r="E1637" t="s">
        <v>139</v>
      </c>
      <c r="F1637" t="s">
        <v>4937</v>
      </c>
      <c r="G1637" t="s">
        <v>141</v>
      </c>
      <c r="H1637" t="s">
        <v>46</v>
      </c>
      <c r="I1637" t="s">
        <v>129</v>
      </c>
      <c r="J1637" t="s">
        <v>130</v>
      </c>
      <c r="K1637" t="s">
        <v>131</v>
      </c>
      <c r="L1637" t="s">
        <v>4938</v>
      </c>
      <c r="M1637" t="s">
        <v>4939</v>
      </c>
      <c r="N1637">
        <v>1.853611111</v>
      </c>
      <c r="O1637">
        <v>0</v>
      </c>
      <c r="P1637">
        <v>0</v>
      </c>
      <c r="Q1637">
        <v>0</v>
      </c>
      <c r="R1637">
        <v>18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33.365000000000002</v>
      </c>
      <c r="Y1637">
        <v>0</v>
      </c>
      <c r="Z1637">
        <v>0</v>
      </c>
    </row>
    <row r="1638" spans="1:26" x14ac:dyDescent="0.25">
      <c r="A1638">
        <v>1712490</v>
      </c>
      <c r="B1638">
        <v>1</v>
      </c>
      <c r="C1638" t="s">
        <v>77</v>
      </c>
      <c r="D1638" t="s">
        <v>114</v>
      </c>
      <c r="E1638" t="s">
        <v>134</v>
      </c>
      <c r="F1638" t="s">
        <v>4940</v>
      </c>
      <c r="G1638" t="s">
        <v>289</v>
      </c>
      <c r="H1638" t="s">
        <v>46</v>
      </c>
      <c r="I1638" t="s">
        <v>129</v>
      </c>
      <c r="J1638" t="s">
        <v>130</v>
      </c>
      <c r="K1638" t="s">
        <v>131</v>
      </c>
      <c r="L1638" t="s">
        <v>4941</v>
      </c>
      <c r="M1638" t="s">
        <v>4942</v>
      </c>
      <c r="N1638">
        <v>1.2608333329999999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1.2608330000000001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1712492</v>
      </c>
      <c r="B1639">
        <v>1</v>
      </c>
      <c r="C1639" t="s">
        <v>76</v>
      </c>
      <c r="D1639" t="s">
        <v>90</v>
      </c>
      <c r="E1639" t="s">
        <v>139</v>
      </c>
      <c r="F1639" t="s">
        <v>4943</v>
      </c>
      <c r="G1639" t="s">
        <v>141</v>
      </c>
      <c r="H1639" t="s">
        <v>46</v>
      </c>
      <c r="I1639" t="s">
        <v>129</v>
      </c>
      <c r="J1639" t="s">
        <v>130</v>
      </c>
      <c r="K1639" t="s">
        <v>131</v>
      </c>
      <c r="L1639" t="s">
        <v>4944</v>
      </c>
      <c r="M1639" t="s">
        <v>4945</v>
      </c>
      <c r="N1639">
        <v>3.0044444440000002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3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9.0133329999999994</v>
      </c>
    </row>
    <row r="1640" spans="1:26" x14ac:dyDescent="0.25">
      <c r="A1640">
        <v>1712499</v>
      </c>
      <c r="B1640">
        <v>1</v>
      </c>
      <c r="C1640" t="s">
        <v>76</v>
      </c>
      <c r="D1640" t="s">
        <v>81</v>
      </c>
      <c r="E1640" t="s">
        <v>134</v>
      </c>
      <c r="F1640" t="s">
        <v>4946</v>
      </c>
      <c r="G1640" t="s">
        <v>209</v>
      </c>
      <c r="H1640" t="s">
        <v>46</v>
      </c>
      <c r="I1640" t="s">
        <v>129</v>
      </c>
      <c r="J1640" t="s">
        <v>130</v>
      </c>
      <c r="K1640" t="s">
        <v>131</v>
      </c>
      <c r="L1640" t="s">
        <v>4947</v>
      </c>
      <c r="M1640" t="s">
        <v>4948</v>
      </c>
      <c r="N1640">
        <v>8.5094444439999997</v>
      </c>
      <c r="O1640">
        <v>0</v>
      </c>
      <c r="P1640">
        <v>21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178.69833299999999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1712496</v>
      </c>
      <c r="B1641">
        <v>1</v>
      </c>
      <c r="C1641" t="s">
        <v>77</v>
      </c>
      <c r="D1641" t="s">
        <v>123</v>
      </c>
      <c r="E1641" t="s">
        <v>139</v>
      </c>
      <c r="F1641" t="s">
        <v>4949</v>
      </c>
      <c r="G1641" t="s">
        <v>141</v>
      </c>
      <c r="H1641" t="s">
        <v>46</v>
      </c>
      <c r="I1641" t="s">
        <v>129</v>
      </c>
      <c r="J1641" t="s">
        <v>130</v>
      </c>
      <c r="K1641" t="s">
        <v>131</v>
      </c>
      <c r="L1641" t="s">
        <v>4950</v>
      </c>
      <c r="M1641" t="s">
        <v>4951</v>
      </c>
      <c r="N1641">
        <v>4.7433333329999998</v>
      </c>
      <c r="O1641">
        <v>0</v>
      </c>
      <c r="P1641">
        <v>29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137.556667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1712501</v>
      </c>
      <c r="B1642">
        <v>1</v>
      </c>
      <c r="C1642" t="s">
        <v>76</v>
      </c>
      <c r="D1642" t="s">
        <v>95</v>
      </c>
      <c r="E1642" t="s">
        <v>134</v>
      </c>
      <c r="F1642" t="s">
        <v>4952</v>
      </c>
      <c r="G1642" t="s">
        <v>462</v>
      </c>
      <c r="H1642" t="s">
        <v>46</v>
      </c>
      <c r="I1642" t="s">
        <v>129</v>
      </c>
      <c r="J1642" t="s">
        <v>17</v>
      </c>
      <c r="K1642" t="s">
        <v>131</v>
      </c>
      <c r="L1642" t="s">
        <v>4953</v>
      </c>
      <c r="M1642" t="s">
        <v>4954</v>
      </c>
      <c r="N1642">
        <v>0.21666666600000001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1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0.216667</v>
      </c>
    </row>
    <row r="1643" spans="1:26" x14ac:dyDescent="0.25">
      <c r="A1643">
        <v>1712503</v>
      </c>
      <c r="B1643">
        <v>1</v>
      </c>
      <c r="C1643" t="s">
        <v>77</v>
      </c>
      <c r="D1643" t="s">
        <v>109</v>
      </c>
      <c r="E1643" t="s">
        <v>164</v>
      </c>
      <c r="F1643" t="s">
        <v>4955</v>
      </c>
      <c r="G1643" t="s">
        <v>256</v>
      </c>
      <c r="H1643" t="s">
        <v>46</v>
      </c>
      <c r="I1643" t="s">
        <v>129</v>
      </c>
      <c r="J1643" t="s">
        <v>130</v>
      </c>
      <c r="K1643" t="s">
        <v>131</v>
      </c>
      <c r="L1643" t="s">
        <v>4956</v>
      </c>
      <c r="M1643" t="s">
        <v>4957</v>
      </c>
      <c r="N1643">
        <v>3.2613888879999999</v>
      </c>
      <c r="O1643">
        <v>0</v>
      </c>
      <c r="P1643">
        <v>11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35.875278000000002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1712505</v>
      </c>
      <c r="B1644">
        <v>1</v>
      </c>
      <c r="C1644" t="s">
        <v>76</v>
      </c>
      <c r="D1644" t="s">
        <v>92</v>
      </c>
      <c r="E1644" t="s">
        <v>134</v>
      </c>
      <c r="F1644" t="s">
        <v>4958</v>
      </c>
      <c r="G1644" t="s">
        <v>155</v>
      </c>
      <c r="H1644" t="s">
        <v>46</v>
      </c>
      <c r="I1644" t="s">
        <v>129</v>
      </c>
      <c r="J1644" t="s">
        <v>130</v>
      </c>
      <c r="K1644" t="s">
        <v>131</v>
      </c>
      <c r="L1644" t="s">
        <v>4959</v>
      </c>
      <c r="M1644" t="s">
        <v>4960</v>
      </c>
      <c r="N1644">
        <v>7.4422222219999998</v>
      </c>
      <c r="O1644">
        <v>0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7.4422220000000001</v>
      </c>
      <c r="Y1644">
        <v>0</v>
      </c>
      <c r="Z1644">
        <v>0</v>
      </c>
    </row>
    <row r="1645" spans="1:26" x14ac:dyDescent="0.25">
      <c r="A1645">
        <v>1712504</v>
      </c>
      <c r="B1645">
        <v>1</v>
      </c>
      <c r="C1645" t="s">
        <v>77</v>
      </c>
      <c r="D1645" t="s">
        <v>109</v>
      </c>
      <c r="E1645" t="s">
        <v>212</v>
      </c>
      <c r="F1645" t="s">
        <v>387</v>
      </c>
      <c r="G1645" t="s">
        <v>176</v>
      </c>
      <c r="H1645" t="s">
        <v>47</v>
      </c>
      <c r="I1645" t="s">
        <v>151</v>
      </c>
      <c r="J1645" t="s">
        <v>130</v>
      </c>
      <c r="K1645" t="s">
        <v>131</v>
      </c>
      <c r="L1645" t="s">
        <v>4961</v>
      </c>
      <c r="M1645" t="s">
        <v>4962</v>
      </c>
      <c r="N1645">
        <v>1.4999999999999999E-2</v>
      </c>
      <c r="O1645">
        <v>112</v>
      </c>
      <c r="P1645">
        <v>394</v>
      </c>
      <c r="Q1645">
        <v>0</v>
      </c>
      <c r="R1645">
        <v>0</v>
      </c>
      <c r="S1645">
        <v>3</v>
      </c>
      <c r="T1645">
        <v>52</v>
      </c>
      <c r="U1645">
        <v>1.68</v>
      </c>
      <c r="V1645">
        <v>5.91</v>
      </c>
      <c r="W1645">
        <v>0</v>
      </c>
      <c r="X1645">
        <v>0</v>
      </c>
      <c r="Y1645">
        <v>4.4999999999999998E-2</v>
      </c>
      <c r="Z1645">
        <v>0.78</v>
      </c>
    </row>
    <row r="1646" spans="1:26" x14ac:dyDescent="0.25">
      <c r="A1646">
        <v>1712507</v>
      </c>
      <c r="B1646">
        <v>1</v>
      </c>
      <c r="C1646" t="s">
        <v>77</v>
      </c>
      <c r="D1646" t="s">
        <v>109</v>
      </c>
      <c r="E1646" t="s">
        <v>212</v>
      </c>
      <c r="F1646" t="s">
        <v>4963</v>
      </c>
      <c r="G1646" t="s">
        <v>431</v>
      </c>
      <c r="H1646" t="s">
        <v>47</v>
      </c>
      <c r="I1646" t="s">
        <v>129</v>
      </c>
      <c r="J1646" t="s">
        <v>130</v>
      </c>
      <c r="K1646" t="s">
        <v>131</v>
      </c>
      <c r="L1646" t="s">
        <v>4964</v>
      </c>
      <c r="M1646" t="s">
        <v>4965</v>
      </c>
      <c r="N1646">
        <v>1.831388888</v>
      </c>
      <c r="O1646">
        <v>112</v>
      </c>
      <c r="P1646">
        <v>394</v>
      </c>
      <c r="Q1646">
        <v>0</v>
      </c>
      <c r="R1646">
        <v>0</v>
      </c>
      <c r="S1646">
        <v>3</v>
      </c>
      <c r="T1646">
        <v>52</v>
      </c>
      <c r="U1646">
        <v>205.115555</v>
      </c>
      <c r="V1646">
        <v>721.56722200000002</v>
      </c>
      <c r="W1646">
        <v>0</v>
      </c>
      <c r="X1646">
        <v>0</v>
      </c>
      <c r="Y1646">
        <v>5.494167</v>
      </c>
      <c r="Z1646">
        <v>95.232221999999993</v>
      </c>
    </row>
    <row r="1647" spans="1:26" x14ac:dyDescent="0.25">
      <c r="A1647">
        <v>1712511</v>
      </c>
      <c r="B1647">
        <v>1</v>
      </c>
      <c r="C1647" t="s">
        <v>76</v>
      </c>
      <c r="D1647" t="s">
        <v>96</v>
      </c>
      <c r="E1647" t="s">
        <v>134</v>
      </c>
      <c r="F1647" t="s">
        <v>4966</v>
      </c>
      <c r="G1647" t="s">
        <v>136</v>
      </c>
      <c r="H1647" t="s">
        <v>46</v>
      </c>
      <c r="I1647" t="s">
        <v>129</v>
      </c>
      <c r="J1647" t="s">
        <v>130</v>
      </c>
      <c r="K1647" t="s">
        <v>131</v>
      </c>
      <c r="L1647" t="s">
        <v>4967</v>
      </c>
      <c r="M1647" t="s">
        <v>4968</v>
      </c>
      <c r="N1647">
        <v>4.3058333329999998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4.3058329999999998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1712510</v>
      </c>
      <c r="B1648">
        <v>1</v>
      </c>
      <c r="C1648" t="s">
        <v>76</v>
      </c>
      <c r="D1648" t="s">
        <v>95</v>
      </c>
      <c r="E1648" t="s">
        <v>134</v>
      </c>
      <c r="F1648" t="s">
        <v>4969</v>
      </c>
      <c r="G1648" t="s">
        <v>209</v>
      </c>
      <c r="H1648" t="s">
        <v>46</v>
      </c>
      <c r="I1648" t="s">
        <v>129</v>
      </c>
      <c r="J1648" t="s">
        <v>130</v>
      </c>
      <c r="K1648" t="s">
        <v>131</v>
      </c>
      <c r="L1648" t="s">
        <v>4970</v>
      </c>
      <c r="M1648" t="s">
        <v>4971</v>
      </c>
      <c r="N1648">
        <v>3.6974999999999998</v>
      </c>
      <c r="O1648">
        <v>0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3.6974999999999998</v>
      </c>
      <c r="Y1648">
        <v>0</v>
      </c>
      <c r="Z1648">
        <v>0</v>
      </c>
    </row>
    <row r="1649" spans="1:26" x14ac:dyDescent="0.25">
      <c r="A1649">
        <v>1712526</v>
      </c>
      <c r="B1649">
        <v>1</v>
      </c>
      <c r="C1649" t="s">
        <v>76</v>
      </c>
      <c r="D1649" t="s">
        <v>103</v>
      </c>
      <c r="E1649" t="s">
        <v>134</v>
      </c>
      <c r="F1649" t="s">
        <v>4972</v>
      </c>
      <c r="G1649" t="s">
        <v>462</v>
      </c>
      <c r="H1649" t="s">
        <v>46</v>
      </c>
      <c r="I1649" t="s">
        <v>129</v>
      </c>
      <c r="J1649" t="s">
        <v>17</v>
      </c>
      <c r="K1649" t="s">
        <v>131</v>
      </c>
      <c r="L1649" t="s">
        <v>4973</v>
      </c>
      <c r="M1649" t="s">
        <v>4974</v>
      </c>
      <c r="N1649">
        <v>0.116666666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0.11666700000000001</v>
      </c>
    </row>
    <row r="1650" spans="1:26" x14ac:dyDescent="0.25">
      <c r="A1650">
        <v>1712514</v>
      </c>
      <c r="B1650">
        <v>1</v>
      </c>
      <c r="C1650" t="s">
        <v>76</v>
      </c>
      <c r="D1650" t="s">
        <v>92</v>
      </c>
      <c r="E1650" t="s">
        <v>139</v>
      </c>
      <c r="F1650" t="s">
        <v>4975</v>
      </c>
      <c r="G1650" t="s">
        <v>141</v>
      </c>
      <c r="H1650" t="s">
        <v>46</v>
      </c>
      <c r="I1650" t="s">
        <v>129</v>
      </c>
      <c r="J1650" t="s">
        <v>130</v>
      </c>
      <c r="K1650" t="s">
        <v>131</v>
      </c>
      <c r="L1650" t="s">
        <v>4976</v>
      </c>
      <c r="M1650" t="s">
        <v>4977</v>
      </c>
      <c r="N1650">
        <v>4.2766666659999997</v>
      </c>
      <c r="O1650">
        <v>0</v>
      </c>
      <c r="P1650">
        <v>0</v>
      </c>
      <c r="Q1650">
        <v>0</v>
      </c>
      <c r="R1650">
        <v>165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705.65</v>
      </c>
      <c r="Y1650">
        <v>0</v>
      </c>
      <c r="Z1650">
        <v>0</v>
      </c>
    </row>
    <row r="1651" spans="1:26" x14ac:dyDescent="0.25">
      <c r="A1651">
        <v>1712512</v>
      </c>
      <c r="B1651">
        <v>1</v>
      </c>
      <c r="C1651" t="s">
        <v>76</v>
      </c>
      <c r="D1651" t="s">
        <v>95</v>
      </c>
      <c r="E1651" t="s">
        <v>134</v>
      </c>
      <c r="F1651" t="s">
        <v>4978</v>
      </c>
      <c r="G1651" t="s">
        <v>462</v>
      </c>
      <c r="H1651" t="s">
        <v>46</v>
      </c>
      <c r="I1651" t="s">
        <v>129</v>
      </c>
      <c r="J1651" t="s">
        <v>17</v>
      </c>
      <c r="K1651" t="s">
        <v>131</v>
      </c>
      <c r="L1651" t="s">
        <v>4974</v>
      </c>
      <c r="M1651" t="s">
        <v>4979</v>
      </c>
      <c r="N1651">
        <v>0.36666666599999997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0.36666700000000002</v>
      </c>
    </row>
    <row r="1652" spans="1:26" x14ac:dyDescent="0.25">
      <c r="A1652">
        <v>1712519</v>
      </c>
      <c r="B1652">
        <v>1</v>
      </c>
      <c r="C1652" t="s">
        <v>76</v>
      </c>
      <c r="D1652" t="s">
        <v>95</v>
      </c>
      <c r="E1652" t="s">
        <v>134</v>
      </c>
      <c r="F1652" t="s">
        <v>4980</v>
      </c>
      <c r="G1652" t="s">
        <v>462</v>
      </c>
      <c r="H1652" t="s">
        <v>46</v>
      </c>
      <c r="I1652" t="s">
        <v>129</v>
      </c>
      <c r="J1652" t="s">
        <v>17</v>
      </c>
      <c r="K1652" t="s">
        <v>131</v>
      </c>
      <c r="L1652" t="s">
        <v>4981</v>
      </c>
      <c r="M1652" t="s">
        <v>4982</v>
      </c>
      <c r="N1652">
        <v>6.6666665999999999E-2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1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6.6667000000000004E-2</v>
      </c>
    </row>
    <row r="1653" spans="1:26" x14ac:dyDescent="0.25">
      <c r="A1653">
        <v>1712528</v>
      </c>
      <c r="B1653">
        <v>1</v>
      </c>
      <c r="C1653" t="s">
        <v>76</v>
      </c>
      <c r="D1653" t="s">
        <v>100</v>
      </c>
      <c r="E1653" t="s">
        <v>134</v>
      </c>
      <c r="F1653" t="s">
        <v>4983</v>
      </c>
      <c r="G1653" t="s">
        <v>136</v>
      </c>
      <c r="H1653" t="s">
        <v>46</v>
      </c>
      <c r="I1653" t="s">
        <v>129</v>
      </c>
      <c r="J1653" t="s">
        <v>130</v>
      </c>
      <c r="K1653" t="s">
        <v>131</v>
      </c>
      <c r="L1653" t="s">
        <v>4984</v>
      </c>
      <c r="M1653" t="s">
        <v>4985</v>
      </c>
      <c r="N1653">
        <v>3.4219444440000002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3.4219439999999999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1712522</v>
      </c>
      <c r="B1654">
        <v>1</v>
      </c>
      <c r="C1654" t="s">
        <v>76</v>
      </c>
      <c r="D1654" t="s">
        <v>84</v>
      </c>
      <c r="E1654" t="s">
        <v>148</v>
      </c>
      <c r="F1654" t="s">
        <v>4986</v>
      </c>
      <c r="G1654" t="s">
        <v>289</v>
      </c>
      <c r="H1654" t="s">
        <v>47</v>
      </c>
      <c r="I1654" t="s">
        <v>129</v>
      </c>
      <c r="J1654" t="s">
        <v>15</v>
      </c>
      <c r="K1654" t="s">
        <v>131</v>
      </c>
      <c r="L1654" t="s">
        <v>4987</v>
      </c>
      <c r="M1654" t="s">
        <v>4988</v>
      </c>
      <c r="N1654">
        <v>1.3052777769999999</v>
      </c>
      <c r="O1654">
        <v>9</v>
      </c>
      <c r="P1654">
        <v>848</v>
      </c>
      <c r="Q1654">
        <v>0</v>
      </c>
      <c r="R1654">
        <v>0</v>
      </c>
      <c r="S1654">
        <v>0</v>
      </c>
      <c r="T1654">
        <v>0</v>
      </c>
      <c r="U1654">
        <v>11.7475</v>
      </c>
      <c r="V1654">
        <v>1106.8755550000001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1712525</v>
      </c>
      <c r="B1655">
        <v>1</v>
      </c>
      <c r="C1655" t="s">
        <v>76</v>
      </c>
      <c r="D1655" t="s">
        <v>93</v>
      </c>
      <c r="E1655" t="s">
        <v>134</v>
      </c>
      <c r="F1655" t="s">
        <v>4989</v>
      </c>
      <c r="G1655" t="s">
        <v>209</v>
      </c>
      <c r="H1655" t="s">
        <v>46</v>
      </c>
      <c r="I1655" t="s">
        <v>129</v>
      </c>
      <c r="J1655" t="s">
        <v>130</v>
      </c>
      <c r="K1655" t="s">
        <v>131</v>
      </c>
      <c r="L1655" t="s">
        <v>4990</v>
      </c>
      <c r="M1655" t="s">
        <v>4991</v>
      </c>
      <c r="N1655">
        <v>6.2925000000000004</v>
      </c>
      <c r="O1655">
        <v>0</v>
      </c>
      <c r="P1655">
        <v>1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6.2925000000000004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1712524</v>
      </c>
      <c r="B1656">
        <v>1</v>
      </c>
      <c r="C1656" t="s">
        <v>76</v>
      </c>
      <c r="D1656" t="s">
        <v>100</v>
      </c>
      <c r="E1656" t="s">
        <v>134</v>
      </c>
      <c r="F1656" t="s">
        <v>4992</v>
      </c>
      <c r="G1656" t="s">
        <v>136</v>
      </c>
      <c r="H1656" t="s">
        <v>46</v>
      </c>
      <c r="I1656" t="s">
        <v>129</v>
      </c>
      <c r="J1656" t="s">
        <v>130</v>
      </c>
      <c r="K1656" t="s">
        <v>131</v>
      </c>
      <c r="L1656" t="s">
        <v>4993</v>
      </c>
      <c r="M1656" t="s">
        <v>4994</v>
      </c>
      <c r="N1656">
        <v>2.088055555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2.0880559999999999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1712523</v>
      </c>
      <c r="B1657">
        <v>1</v>
      </c>
      <c r="C1657" t="s">
        <v>76</v>
      </c>
      <c r="D1657" t="s">
        <v>95</v>
      </c>
      <c r="E1657" t="s">
        <v>134</v>
      </c>
      <c r="F1657" t="s">
        <v>4995</v>
      </c>
      <c r="G1657" t="s">
        <v>462</v>
      </c>
      <c r="H1657" t="s">
        <v>46</v>
      </c>
      <c r="I1657" t="s">
        <v>151</v>
      </c>
      <c r="J1657" t="s">
        <v>17</v>
      </c>
      <c r="K1657" t="s">
        <v>131</v>
      </c>
      <c r="L1657" t="s">
        <v>4996</v>
      </c>
      <c r="M1657" t="s">
        <v>4997</v>
      </c>
      <c r="N1657">
        <v>0.05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2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0.1</v>
      </c>
    </row>
    <row r="1658" spans="1:26" x14ac:dyDescent="0.25">
      <c r="A1658">
        <v>1712529</v>
      </c>
      <c r="B1658">
        <v>1</v>
      </c>
      <c r="C1658" t="s">
        <v>76</v>
      </c>
      <c r="D1658" t="s">
        <v>95</v>
      </c>
      <c r="E1658" t="s">
        <v>134</v>
      </c>
      <c r="F1658" t="s">
        <v>4952</v>
      </c>
      <c r="G1658" t="s">
        <v>462</v>
      </c>
      <c r="H1658" t="s">
        <v>46</v>
      </c>
      <c r="I1658" t="s">
        <v>151</v>
      </c>
      <c r="J1658" t="s">
        <v>17</v>
      </c>
      <c r="K1658" t="s">
        <v>131</v>
      </c>
      <c r="L1658" t="s">
        <v>4998</v>
      </c>
      <c r="M1658" t="s">
        <v>4999</v>
      </c>
      <c r="N1658">
        <v>0.05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0.05</v>
      </c>
    </row>
    <row r="1659" spans="1:26" x14ac:dyDescent="0.25">
      <c r="A1659">
        <v>1712534</v>
      </c>
      <c r="B1659">
        <v>1</v>
      </c>
      <c r="C1659" t="s">
        <v>77</v>
      </c>
      <c r="D1659" t="s">
        <v>108</v>
      </c>
      <c r="E1659" t="s">
        <v>164</v>
      </c>
      <c r="F1659" t="s">
        <v>5000</v>
      </c>
      <c r="G1659" t="s">
        <v>256</v>
      </c>
      <c r="H1659" t="s">
        <v>46</v>
      </c>
      <c r="I1659" t="s">
        <v>129</v>
      </c>
      <c r="J1659" t="s">
        <v>130</v>
      </c>
      <c r="K1659" t="s">
        <v>131</v>
      </c>
      <c r="L1659" t="s">
        <v>5001</v>
      </c>
      <c r="M1659" t="s">
        <v>5002</v>
      </c>
      <c r="N1659">
        <v>3.5877777769999999</v>
      </c>
      <c r="O1659">
        <v>0</v>
      </c>
      <c r="P1659">
        <v>11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39.465555999999999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1712539</v>
      </c>
      <c r="B1660">
        <v>1</v>
      </c>
      <c r="C1660" t="s">
        <v>76</v>
      </c>
      <c r="D1660" t="s">
        <v>102</v>
      </c>
      <c r="E1660" t="s">
        <v>134</v>
      </c>
      <c r="F1660" t="s">
        <v>5003</v>
      </c>
      <c r="G1660" t="s">
        <v>136</v>
      </c>
      <c r="H1660" t="s">
        <v>46</v>
      </c>
      <c r="I1660" t="s">
        <v>129</v>
      </c>
      <c r="J1660" t="s">
        <v>130</v>
      </c>
      <c r="K1660" t="s">
        <v>131</v>
      </c>
      <c r="L1660" t="s">
        <v>5004</v>
      </c>
      <c r="M1660" t="s">
        <v>5005</v>
      </c>
      <c r="N1660">
        <v>8.7211111110000008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8.7211110000000005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1712530</v>
      </c>
      <c r="B1661">
        <v>1</v>
      </c>
      <c r="C1661" t="s">
        <v>76</v>
      </c>
      <c r="D1661" t="s">
        <v>80</v>
      </c>
      <c r="E1661" t="s">
        <v>134</v>
      </c>
      <c r="F1661" t="s">
        <v>5006</v>
      </c>
      <c r="G1661" t="s">
        <v>289</v>
      </c>
      <c r="H1661" t="s">
        <v>46</v>
      </c>
      <c r="I1661" t="s">
        <v>129</v>
      </c>
      <c r="J1661" t="s">
        <v>130</v>
      </c>
      <c r="K1661" t="s">
        <v>131</v>
      </c>
      <c r="L1661" t="s">
        <v>5007</v>
      </c>
      <c r="M1661" t="s">
        <v>5008</v>
      </c>
      <c r="N1661">
        <v>1.7549999999999999</v>
      </c>
      <c r="O1661">
        <v>0</v>
      </c>
      <c r="P1661">
        <v>6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10.53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1712533</v>
      </c>
      <c r="B1662">
        <v>1</v>
      </c>
      <c r="C1662" t="s">
        <v>76</v>
      </c>
      <c r="D1662" t="s">
        <v>99</v>
      </c>
      <c r="E1662" t="s">
        <v>134</v>
      </c>
      <c r="F1662" t="s">
        <v>5009</v>
      </c>
      <c r="G1662" t="s">
        <v>289</v>
      </c>
      <c r="H1662" t="s">
        <v>46</v>
      </c>
      <c r="I1662" t="s">
        <v>129</v>
      </c>
      <c r="J1662" t="s">
        <v>130</v>
      </c>
      <c r="K1662" t="s">
        <v>131</v>
      </c>
      <c r="L1662" t="s">
        <v>5010</v>
      </c>
      <c r="M1662" t="s">
        <v>5011</v>
      </c>
      <c r="N1662">
        <v>1.2741666659999999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1.274167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1712536</v>
      </c>
      <c r="B1663">
        <v>1</v>
      </c>
      <c r="C1663" t="s">
        <v>76</v>
      </c>
      <c r="D1663" t="s">
        <v>100</v>
      </c>
      <c r="E1663" t="s">
        <v>134</v>
      </c>
      <c r="F1663" t="s">
        <v>5012</v>
      </c>
      <c r="G1663" t="s">
        <v>136</v>
      </c>
      <c r="H1663" t="s">
        <v>46</v>
      </c>
      <c r="I1663" t="s">
        <v>129</v>
      </c>
      <c r="J1663" t="s">
        <v>130</v>
      </c>
      <c r="K1663" t="s">
        <v>131</v>
      </c>
      <c r="L1663" t="s">
        <v>5013</v>
      </c>
      <c r="M1663" t="s">
        <v>5014</v>
      </c>
      <c r="N1663">
        <v>4.2755555550000004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4.2755559999999999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1712537</v>
      </c>
      <c r="B1664">
        <v>1</v>
      </c>
      <c r="C1664" t="s">
        <v>76</v>
      </c>
      <c r="D1664" t="s">
        <v>104</v>
      </c>
      <c r="E1664" t="s">
        <v>134</v>
      </c>
      <c r="F1664" t="s">
        <v>5015</v>
      </c>
      <c r="G1664" t="s">
        <v>136</v>
      </c>
      <c r="H1664" t="s">
        <v>46</v>
      </c>
      <c r="I1664" t="s">
        <v>129</v>
      </c>
      <c r="J1664" t="s">
        <v>130</v>
      </c>
      <c r="K1664" t="s">
        <v>131</v>
      </c>
      <c r="L1664" t="s">
        <v>5016</v>
      </c>
      <c r="M1664" t="s">
        <v>5017</v>
      </c>
      <c r="N1664">
        <v>6.2450000000000001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6.2450000000000001</v>
      </c>
    </row>
    <row r="1665" spans="1:26" x14ac:dyDescent="0.25">
      <c r="A1665">
        <v>1712540</v>
      </c>
      <c r="B1665">
        <v>1</v>
      </c>
      <c r="C1665" t="s">
        <v>76</v>
      </c>
      <c r="D1665" t="s">
        <v>93</v>
      </c>
      <c r="E1665" t="s">
        <v>134</v>
      </c>
      <c r="F1665" t="s">
        <v>5018</v>
      </c>
      <c r="G1665" t="s">
        <v>209</v>
      </c>
      <c r="H1665" t="s">
        <v>46</v>
      </c>
      <c r="I1665" t="s">
        <v>129</v>
      </c>
      <c r="J1665" t="s">
        <v>130</v>
      </c>
      <c r="K1665" t="s">
        <v>131</v>
      </c>
      <c r="L1665" t="s">
        <v>5019</v>
      </c>
      <c r="M1665" t="s">
        <v>5020</v>
      </c>
      <c r="N1665">
        <v>2.7283333330000001</v>
      </c>
      <c r="O1665">
        <v>0</v>
      </c>
      <c r="P1665">
        <v>1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2.7283330000000001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1712535</v>
      </c>
      <c r="B1666">
        <v>1</v>
      </c>
      <c r="C1666" t="s">
        <v>76</v>
      </c>
      <c r="D1666" t="s">
        <v>95</v>
      </c>
      <c r="E1666" t="s">
        <v>134</v>
      </c>
      <c r="F1666" t="s">
        <v>4995</v>
      </c>
      <c r="G1666" t="s">
        <v>462</v>
      </c>
      <c r="H1666" t="s">
        <v>46</v>
      </c>
      <c r="I1666" t="s">
        <v>151</v>
      </c>
      <c r="J1666" t="s">
        <v>17</v>
      </c>
      <c r="K1666" t="s">
        <v>131</v>
      </c>
      <c r="L1666" t="s">
        <v>5021</v>
      </c>
      <c r="M1666" t="s">
        <v>5022</v>
      </c>
      <c r="N1666">
        <v>3.3333333E-2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2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6.6667000000000004E-2</v>
      </c>
    </row>
    <row r="1667" spans="1:26" x14ac:dyDescent="0.25">
      <c r="A1667">
        <v>1712552</v>
      </c>
      <c r="B1667">
        <v>1</v>
      </c>
      <c r="C1667" t="s">
        <v>77</v>
      </c>
      <c r="D1667" t="s">
        <v>108</v>
      </c>
      <c r="E1667" t="s">
        <v>139</v>
      </c>
      <c r="F1667" t="s">
        <v>5023</v>
      </c>
      <c r="G1667" t="s">
        <v>141</v>
      </c>
      <c r="H1667" t="s">
        <v>46</v>
      </c>
      <c r="I1667" t="s">
        <v>129</v>
      </c>
      <c r="J1667" t="s">
        <v>130</v>
      </c>
      <c r="K1667" t="s">
        <v>131</v>
      </c>
      <c r="L1667" t="s">
        <v>5024</v>
      </c>
      <c r="M1667" t="s">
        <v>5025</v>
      </c>
      <c r="N1667">
        <v>3.8194444440000002</v>
      </c>
      <c r="O1667">
        <v>0</v>
      </c>
      <c r="P1667">
        <v>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30.555555999999999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1712542</v>
      </c>
      <c r="B1668">
        <v>1</v>
      </c>
      <c r="C1668" t="s">
        <v>76</v>
      </c>
      <c r="D1668" t="s">
        <v>80</v>
      </c>
      <c r="E1668" t="s">
        <v>139</v>
      </c>
      <c r="F1668" t="s">
        <v>5026</v>
      </c>
      <c r="G1668" t="s">
        <v>1596</v>
      </c>
      <c r="H1668" t="s">
        <v>46</v>
      </c>
      <c r="I1668" t="s">
        <v>129</v>
      </c>
      <c r="J1668" t="s">
        <v>130</v>
      </c>
      <c r="K1668" t="s">
        <v>131</v>
      </c>
      <c r="L1668" t="s">
        <v>5027</v>
      </c>
      <c r="M1668" t="s">
        <v>5028</v>
      </c>
      <c r="N1668">
        <v>3.0641666660000002</v>
      </c>
      <c r="O1668">
        <v>0</v>
      </c>
      <c r="P1668">
        <v>43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131.75916699999999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1712541</v>
      </c>
      <c r="B1669">
        <v>1</v>
      </c>
      <c r="C1669" t="s">
        <v>76</v>
      </c>
      <c r="D1669" t="s">
        <v>95</v>
      </c>
      <c r="E1669" t="s">
        <v>134</v>
      </c>
      <c r="F1669" t="s">
        <v>5029</v>
      </c>
      <c r="G1669" t="s">
        <v>462</v>
      </c>
      <c r="H1669" t="s">
        <v>46</v>
      </c>
      <c r="I1669" t="s">
        <v>151</v>
      </c>
      <c r="J1669" t="s">
        <v>17</v>
      </c>
      <c r="K1669" t="s">
        <v>131</v>
      </c>
      <c r="L1669" t="s">
        <v>5030</v>
      </c>
      <c r="M1669" t="s">
        <v>5031</v>
      </c>
      <c r="N1669">
        <v>0.05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0.05</v>
      </c>
    </row>
    <row r="1670" spans="1:26" x14ac:dyDescent="0.25">
      <c r="A1670">
        <v>1712545</v>
      </c>
      <c r="B1670">
        <v>1</v>
      </c>
      <c r="C1670" t="s">
        <v>77</v>
      </c>
      <c r="D1670" t="s">
        <v>114</v>
      </c>
      <c r="E1670" t="s">
        <v>126</v>
      </c>
      <c r="F1670" t="s">
        <v>5032</v>
      </c>
      <c r="G1670" t="s">
        <v>145</v>
      </c>
      <c r="H1670" t="s">
        <v>47</v>
      </c>
      <c r="I1670" t="s">
        <v>129</v>
      </c>
      <c r="J1670" t="s">
        <v>130</v>
      </c>
      <c r="K1670" t="s">
        <v>131</v>
      </c>
      <c r="L1670" t="s">
        <v>5033</v>
      </c>
      <c r="M1670" t="s">
        <v>5034</v>
      </c>
      <c r="N1670">
        <v>3.4397222219999999</v>
      </c>
      <c r="O1670">
        <v>14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48.156111000000003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1712556</v>
      </c>
      <c r="B1671">
        <v>1</v>
      </c>
      <c r="C1671" t="s">
        <v>76</v>
      </c>
      <c r="D1671" t="s">
        <v>93</v>
      </c>
      <c r="E1671" t="s">
        <v>134</v>
      </c>
      <c r="F1671" t="s">
        <v>5035</v>
      </c>
      <c r="G1671" t="s">
        <v>209</v>
      </c>
      <c r="H1671" t="s">
        <v>46</v>
      </c>
      <c r="I1671" t="s">
        <v>129</v>
      </c>
      <c r="J1671" t="s">
        <v>130</v>
      </c>
      <c r="K1671" t="s">
        <v>131</v>
      </c>
      <c r="L1671" t="s">
        <v>5036</v>
      </c>
      <c r="M1671" t="s">
        <v>5037</v>
      </c>
      <c r="N1671">
        <v>3.778888888</v>
      </c>
      <c r="O1671">
        <v>0</v>
      </c>
      <c r="P1671">
        <v>2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7.5577779999999999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1712544</v>
      </c>
      <c r="B1672">
        <v>1</v>
      </c>
      <c r="C1672" t="s">
        <v>76</v>
      </c>
      <c r="D1672" t="s">
        <v>95</v>
      </c>
      <c r="E1672" t="s">
        <v>134</v>
      </c>
      <c r="F1672" t="s">
        <v>5038</v>
      </c>
      <c r="G1672" t="s">
        <v>462</v>
      </c>
      <c r="H1672" t="s">
        <v>46</v>
      </c>
      <c r="I1672" t="s">
        <v>129</v>
      </c>
      <c r="J1672" t="s">
        <v>17</v>
      </c>
      <c r="K1672" t="s">
        <v>131</v>
      </c>
      <c r="L1672" t="s">
        <v>5039</v>
      </c>
      <c r="M1672" t="s">
        <v>5040</v>
      </c>
      <c r="N1672">
        <v>0.46666666600000001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1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0.466667</v>
      </c>
    </row>
    <row r="1673" spans="1:26" x14ac:dyDescent="0.25">
      <c r="A1673">
        <v>1712547</v>
      </c>
      <c r="B1673">
        <v>1</v>
      </c>
      <c r="C1673" t="s">
        <v>76</v>
      </c>
      <c r="D1673" t="s">
        <v>93</v>
      </c>
      <c r="E1673" t="s">
        <v>134</v>
      </c>
      <c r="F1673" t="s">
        <v>5041</v>
      </c>
      <c r="G1673" t="s">
        <v>209</v>
      </c>
      <c r="H1673" t="s">
        <v>46</v>
      </c>
      <c r="I1673" t="s">
        <v>129</v>
      </c>
      <c r="J1673" t="s">
        <v>130</v>
      </c>
      <c r="K1673" t="s">
        <v>131</v>
      </c>
      <c r="L1673" t="s">
        <v>5042</v>
      </c>
      <c r="M1673" t="s">
        <v>5043</v>
      </c>
      <c r="N1673">
        <v>5.5347222220000001</v>
      </c>
      <c r="O1673">
        <v>0</v>
      </c>
      <c r="P1673">
        <v>1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5.5347220000000004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1712557</v>
      </c>
      <c r="B1674">
        <v>1</v>
      </c>
      <c r="C1674" t="s">
        <v>76</v>
      </c>
      <c r="D1674" t="s">
        <v>93</v>
      </c>
      <c r="E1674" t="s">
        <v>134</v>
      </c>
      <c r="F1674" t="s">
        <v>5044</v>
      </c>
      <c r="G1674" t="s">
        <v>209</v>
      </c>
      <c r="H1674" t="s">
        <v>46</v>
      </c>
      <c r="I1674" t="s">
        <v>129</v>
      </c>
      <c r="J1674" t="s">
        <v>130</v>
      </c>
      <c r="K1674" t="s">
        <v>131</v>
      </c>
      <c r="L1674" t="s">
        <v>5045</v>
      </c>
      <c r="M1674" t="s">
        <v>5046</v>
      </c>
      <c r="N1674">
        <v>5.3847222219999997</v>
      </c>
      <c r="O1674">
        <v>0</v>
      </c>
      <c r="P1674">
        <v>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16.154167000000001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1712570</v>
      </c>
      <c r="B1675">
        <v>1</v>
      </c>
      <c r="C1675" t="s">
        <v>76</v>
      </c>
      <c r="D1675" t="s">
        <v>104</v>
      </c>
      <c r="E1675" t="s">
        <v>164</v>
      </c>
      <c r="F1675" t="s">
        <v>5047</v>
      </c>
      <c r="G1675" t="s">
        <v>256</v>
      </c>
      <c r="H1675" t="s">
        <v>46</v>
      </c>
      <c r="I1675" t="s">
        <v>129</v>
      </c>
      <c r="J1675" t="s">
        <v>130</v>
      </c>
      <c r="K1675" t="s">
        <v>131</v>
      </c>
      <c r="L1675" t="s">
        <v>5048</v>
      </c>
      <c r="M1675" t="s">
        <v>5049</v>
      </c>
      <c r="N1675">
        <v>0.85666666599999997</v>
      </c>
      <c r="O1675">
        <v>0</v>
      </c>
      <c r="P1675">
        <v>0</v>
      </c>
      <c r="Q1675">
        <v>0</v>
      </c>
      <c r="R1675">
        <v>0</v>
      </c>
      <c r="S1675">
        <v>1</v>
      </c>
      <c r="T1675">
        <v>14</v>
      </c>
      <c r="U1675">
        <v>0</v>
      </c>
      <c r="V1675">
        <v>0</v>
      </c>
      <c r="W1675">
        <v>0</v>
      </c>
      <c r="X1675">
        <v>0</v>
      </c>
      <c r="Y1675">
        <v>0.85666699999999996</v>
      </c>
      <c r="Z1675">
        <v>11.993333</v>
      </c>
    </row>
    <row r="1676" spans="1:26" x14ac:dyDescent="0.25">
      <c r="A1676">
        <v>1712558</v>
      </c>
      <c r="B1676">
        <v>1</v>
      </c>
      <c r="C1676" t="s">
        <v>76</v>
      </c>
      <c r="D1676" t="s">
        <v>94</v>
      </c>
      <c r="E1676" t="s">
        <v>126</v>
      </c>
      <c r="F1676" t="s">
        <v>5050</v>
      </c>
      <c r="G1676" t="s">
        <v>431</v>
      </c>
      <c r="H1676" t="s">
        <v>47</v>
      </c>
      <c r="I1676" t="s">
        <v>129</v>
      </c>
      <c r="J1676" t="s">
        <v>130</v>
      </c>
      <c r="K1676" t="s">
        <v>131</v>
      </c>
      <c r="L1676" t="s">
        <v>5051</v>
      </c>
      <c r="M1676" t="s">
        <v>5052</v>
      </c>
      <c r="N1676">
        <v>3.287222222</v>
      </c>
      <c r="O1676">
        <v>0</v>
      </c>
      <c r="P1676">
        <v>20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65.744444000000001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1712559</v>
      </c>
      <c r="B1677">
        <v>1</v>
      </c>
      <c r="C1677" t="s">
        <v>76</v>
      </c>
      <c r="D1677" t="s">
        <v>101</v>
      </c>
      <c r="E1677" t="s">
        <v>134</v>
      </c>
      <c r="F1677" t="s">
        <v>5053</v>
      </c>
      <c r="G1677" t="s">
        <v>209</v>
      </c>
      <c r="H1677" t="s">
        <v>46</v>
      </c>
      <c r="I1677" t="s">
        <v>129</v>
      </c>
      <c r="J1677" t="s">
        <v>130</v>
      </c>
      <c r="K1677" t="s">
        <v>131</v>
      </c>
      <c r="L1677" t="s">
        <v>5054</v>
      </c>
      <c r="M1677" t="s">
        <v>5055</v>
      </c>
      <c r="N1677">
        <v>4.6527777769999998</v>
      </c>
      <c r="O1677">
        <v>0</v>
      </c>
      <c r="P1677">
        <v>58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269.86111099999999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1712563</v>
      </c>
      <c r="B1678">
        <v>1</v>
      </c>
      <c r="C1678" t="s">
        <v>76</v>
      </c>
      <c r="D1678" t="s">
        <v>88</v>
      </c>
      <c r="E1678" t="s">
        <v>134</v>
      </c>
      <c r="F1678" t="s">
        <v>5056</v>
      </c>
      <c r="G1678" t="s">
        <v>462</v>
      </c>
      <c r="H1678" t="s">
        <v>46</v>
      </c>
      <c r="I1678" t="s">
        <v>129</v>
      </c>
      <c r="J1678" t="s">
        <v>17</v>
      </c>
      <c r="K1678" t="s">
        <v>131</v>
      </c>
      <c r="L1678" t="s">
        <v>5057</v>
      </c>
      <c r="M1678" t="s">
        <v>5058</v>
      </c>
      <c r="N1678">
        <v>0.25</v>
      </c>
      <c r="O1678">
        <v>0</v>
      </c>
      <c r="P1678">
        <v>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0.5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1712565</v>
      </c>
      <c r="B1679">
        <v>1</v>
      </c>
      <c r="C1679" t="s">
        <v>77</v>
      </c>
      <c r="D1679" t="s">
        <v>124</v>
      </c>
      <c r="E1679" t="s">
        <v>191</v>
      </c>
      <c r="F1679" t="s">
        <v>5059</v>
      </c>
      <c r="G1679" t="s">
        <v>289</v>
      </c>
      <c r="H1679" t="s">
        <v>46</v>
      </c>
      <c r="I1679" t="s">
        <v>129</v>
      </c>
      <c r="J1679" t="s">
        <v>15</v>
      </c>
      <c r="K1679" t="s">
        <v>131</v>
      </c>
      <c r="L1679" t="s">
        <v>5060</v>
      </c>
      <c r="M1679" t="s">
        <v>5061</v>
      </c>
      <c r="N1679">
        <v>3.8936111109999998</v>
      </c>
      <c r="O1679">
        <v>0</v>
      </c>
      <c r="P1679">
        <v>183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712.53083300000003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1712566</v>
      </c>
      <c r="B1680">
        <v>1</v>
      </c>
      <c r="C1680" t="s">
        <v>77</v>
      </c>
      <c r="D1680" t="s">
        <v>123</v>
      </c>
      <c r="E1680" t="s">
        <v>134</v>
      </c>
      <c r="F1680" t="s">
        <v>5062</v>
      </c>
      <c r="G1680" t="s">
        <v>136</v>
      </c>
      <c r="H1680" t="s">
        <v>46</v>
      </c>
      <c r="I1680" t="s">
        <v>129</v>
      </c>
      <c r="J1680" t="s">
        <v>130</v>
      </c>
      <c r="K1680" t="s">
        <v>131</v>
      </c>
      <c r="L1680" t="s">
        <v>5063</v>
      </c>
      <c r="M1680" t="s">
        <v>5064</v>
      </c>
      <c r="N1680">
        <v>2.6211111109999998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2.621111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1712567</v>
      </c>
      <c r="B1681">
        <v>1</v>
      </c>
      <c r="C1681" t="s">
        <v>76</v>
      </c>
      <c r="D1681" t="s">
        <v>105</v>
      </c>
      <c r="E1681" t="s">
        <v>158</v>
      </c>
      <c r="F1681" t="s">
        <v>5065</v>
      </c>
      <c r="G1681" t="s">
        <v>176</v>
      </c>
      <c r="H1681" t="s">
        <v>47</v>
      </c>
      <c r="I1681" t="s">
        <v>129</v>
      </c>
      <c r="J1681" t="s">
        <v>130</v>
      </c>
      <c r="K1681" t="s">
        <v>131</v>
      </c>
      <c r="L1681" t="s">
        <v>5066</v>
      </c>
      <c r="M1681" t="s">
        <v>5067</v>
      </c>
      <c r="N1681">
        <v>8.8055554999999994E-2</v>
      </c>
      <c r="O1681">
        <v>0</v>
      </c>
      <c r="P1681">
        <v>0</v>
      </c>
      <c r="Q1681">
        <v>15</v>
      </c>
      <c r="R1681">
        <v>214</v>
      </c>
      <c r="S1681">
        <v>1</v>
      </c>
      <c r="T1681">
        <v>34</v>
      </c>
      <c r="U1681">
        <v>0</v>
      </c>
      <c r="V1681">
        <v>0</v>
      </c>
      <c r="W1681">
        <v>1.3208329999999999</v>
      </c>
      <c r="X1681">
        <v>18.843889000000001</v>
      </c>
      <c r="Y1681">
        <v>8.8055999999999995E-2</v>
      </c>
      <c r="Z1681">
        <v>2.9938889999999998</v>
      </c>
    </row>
    <row r="1682" spans="1:26" x14ac:dyDescent="0.25">
      <c r="A1682">
        <v>1712571</v>
      </c>
      <c r="B1682">
        <v>1</v>
      </c>
      <c r="C1682" t="s">
        <v>76</v>
      </c>
      <c r="D1682" t="s">
        <v>102</v>
      </c>
      <c r="E1682" t="s">
        <v>158</v>
      </c>
      <c r="F1682" t="s">
        <v>4653</v>
      </c>
      <c r="G1682" t="s">
        <v>176</v>
      </c>
      <c r="H1682" t="s">
        <v>47</v>
      </c>
      <c r="I1682" t="s">
        <v>151</v>
      </c>
      <c r="J1682" t="s">
        <v>130</v>
      </c>
      <c r="K1682" t="s">
        <v>131</v>
      </c>
      <c r="L1682" t="s">
        <v>5068</v>
      </c>
      <c r="M1682" t="s">
        <v>5069</v>
      </c>
      <c r="N1682">
        <v>2.0277777E-2</v>
      </c>
      <c r="O1682">
        <v>1</v>
      </c>
      <c r="P1682">
        <v>6116</v>
      </c>
      <c r="Q1682">
        <v>0</v>
      </c>
      <c r="R1682">
        <v>0</v>
      </c>
      <c r="S1682">
        <v>0</v>
      </c>
      <c r="T1682">
        <v>0</v>
      </c>
      <c r="U1682">
        <v>2.0278000000000001E-2</v>
      </c>
      <c r="V1682">
        <v>124.018884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1712572</v>
      </c>
      <c r="B1683">
        <v>1</v>
      </c>
      <c r="C1683" t="s">
        <v>77</v>
      </c>
      <c r="D1683" t="s">
        <v>116</v>
      </c>
      <c r="E1683" t="s">
        <v>212</v>
      </c>
      <c r="F1683" t="s">
        <v>5070</v>
      </c>
      <c r="G1683" t="s">
        <v>176</v>
      </c>
      <c r="H1683" t="s">
        <v>47</v>
      </c>
      <c r="I1683" t="s">
        <v>129</v>
      </c>
      <c r="J1683" t="s">
        <v>130</v>
      </c>
      <c r="K1683" t="s">
        <v>131</v>
      </c>
      <c r="L1683" t="s">
        <v>5071</v>
      </c>
      <c r="M1683" t="s">
        <v>5072</v>
      </c>
      <c r="N1683">
        <v>0.65555555499999996</v>
      </c>
      <c r="O1683">
        <v>30</v>
      </c>
      <c r="P1683">
        <v>1396</v>
      </c>
      <c r="Q1683">
        <v>0</v>
      </c>
      <c r="R1683">
        <v>0</v>
      </c>
      <c r="S1683">
        <v>0</v>
      </c>
      <c r="T1683">
        <v>0</v>
      </c>
      <c r="U1683">
        <v>19.666667</v>
      </c>
      <c r="V1683">
        <v>915.15555500000005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1712576</v>
      </c>
      <c r="B1684">
        <v>1</v>
      </c>
      <c r="C1684" t="s">
        <v>76</v>
      </c>
      <c r="D1684" t="s">
        <v>92</v>
      </c>
      <c r="E1684" t="s">
        <v>191</v>
      </c>
      <c r="F1684" t="s">
        <v>4136</v>
      </c>
      <c r="G1684" t="s">
        <v>193</v>
      </c>
      <c r="H1684" t="s">
        <v>46</v>
      </c>
      <c r="I1684" t="s">
        <v>129</v>
      </c>
      <c r="J1684" t="s">
        <v>130</v>
      </c>
      <c r="K1684" t="s">
        <v>131</v>
      </c>
      <c r="L1684" t="s">
        <v>5073</v>
      </c>
      <c r="M1684" t="s">
        <v>5074</v>
      </c>
      <c r="N1684">
        <v>5.4927777769999997</v>
      </c>
      <c r="O1684">
        <v>0</v>
      </c>
      <c r="P1684">
        <v>0</v>
      </c>
      <c r="Q1684">
        <v>0</v>
      </c>
      <c r="R1684">
        <v>14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76.898888999999997</v>
      </c>
      <c r="Y1684">
        <v>0</v>
      </c>
      <c r="Z1684">
        <v>0</v>
      </c>
    </row>
    <row r="1685" spans="1:26" x14ac:dyDescent="0.25">
      <c r="A1685">
        <v>1712573</v>
      </c>
      <c r="B1685">
        <v>1</v>
      </c>
      <c r="C1685" t="s">
        <v>76</v>
      </c>
      <c r="D1685" t="s">
        <v>84</v>
      </c>
      <c r="E1685" t="s">
        <v>126</v>
      </c>
      <c r="F1685" t="s">
        <v>5075</v>
      </c>
      <c r="G1685" t="s">
        <v>176</v>
      </c>
      <c r="H1685" t="s">
        <v>47</v>
      </c>
      <c r="I1685" t="s">
        <v>129</v>
      </c>
      <c r="J1685" t="s">
        <v>130</v>
      </c>
      <c r="K1685" t="s">
        <v>131</v>
      </c>
      <c r="L1685" t="s">
        <v>5076</v>
      </c>
      <c r="M1685" t="s">
        <v>5077</v>
      </c>
      <c r="N1685">
        <v>0.41333333300000002</v>
      </c>
      <c r="O1685">
        <v>1</v>
      </c>
      <c r="P1685">
        <v>241</v>
      </c>
      <c r="Q1685">
        <v>0</v>
      </c>
      <c r="R1685">
        <v>0</v>
      </c>
      <c r="S1685">
        <v>0</v>
      </c>
      <c r="T1685">
        <v>0</v>
      </c>
      <c r="U1685">
        <v>0.41333300000000001</v>
      </c>
      <c r="V1685">
        <v>99.613332999999997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1712575</v>
      </c>
      <c r="B1686">
        <v>1</v>
      </c>
      <c r="C1686" t="s">
        <v>76</v>
      </c>
      <c r="D1686" t="s">
        <v>99</v>
      </c>
      <c r="E1686" t="s">
        <v>134</v>
      </c>
      <c r="F1686" t="s">
        <v>5078</v>
      </c>
      <c r="G1686" t="s">
        <v>136</v>
      </c>
      <c r="H1686" t="s">
        <v>46</v>
      </c>
      <c r="I1686" t="s">
        <v>129</v>
      </c>
      <c r="J1686" t="s">
        <v>130</v>
      </c>
      <c r="K1686" t="s">
        <v>131</v>
      </c>
      <c r="L1686" t="s">
        <v>5079</v>
      </c>
      <c r="M1686" t="s">
        <v>5080</v>
      </c>
      <c r="N1686">
        <v>0.79833333299999998</v>
      </c>
      <c r="O1686">
        <v>0</v>
      </c>
      <c r="P1686">
        <v>15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11.975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1712583</v>
      </c>
      <c r="B1687">
        <v>1</v>
      </c>
      <c r="C1687" t="s">
        <v>76</v>
      </c>
      <c r="D1687" t="s">
        <v>92</v>
      </c>
      <c r="E1687" t="s">
        <v>134</v>
      </c>
      <c r="F1687" t="s">
        <v>5081</v>
      </c>
      <c r="G1687" t="s">
        <v>209</v>
      </c>
      <c r="H1687" t="s">
        <v>46</v>
      </c>
      <c r="I1687" t="s">
        <v>129</v>
      </c>
      <c r="J1687" t="s">
        <v>130</v>
      </c>
      <c r="K1687" t="s">
        <v>131</v>
      </c>
      <c r="L1687" t="s">
        <v>5082</v>
      </c>
      <c r="M1687" t="s">
        <v>5083</v>
      </c>
      <c r="N1687">
        <v>1.6130555550000001</v>
      </c>
      <c r="O1687">
        <v>0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1.613056</v>
      </c>
      <c r="Y1687">
        <v>0</v>
      </c>
      <c r="Z1687">
        <v>0</v>
      </c>
    </row>
    <row r="1688" spans="1:26" x14ac:dyDescent="0.25">
      <c r="A1688">
        <v>1712584</v>
      </c>
      <c r="B1688">
        <v>1</v>
      </c>
      <c r="C1688" t="s">
        <v>76</v>
      </c>
      <c r="D1688" t="s">
        <v>86</v>
      </c>
      <c r="E1688" t="s">
        <v>191</v>
      </c>
      <c r="F1688" t="s">
        <v>5084</v>
      </c>
      <c r="G1688" t="s">
        <v>907</v>
      </c>
      <c r="H1688" t="s">
        <v>46</v>
      </c>
      <c r="I1688" t="s">
        <v>129</v>
      </c>
      <c r="J1688" t="s">
        <v>130</v>
      </c>
      <c r="K1688" t="s">
        <v>131</v>
      </c>
      <c r="L1688" t="s">
        <v>5085</v>
      </c>
      <c r="M1688" t="s">
        <v>5086</v>
      </c>
      <c r="N1688">
        <v>3.5919444440000001</v>
      </c>
      <c r="O1688">
        <v>0</v>
      </c>
      <c r="P1688">
        <v>77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276.579722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1712587</v>
      </c>
      <c r="B1689">
        <v>1</v>
      </c>
      <c r="C1689" t="s">
        <v>77</v>
      </c>
      <c r="D1689" t="s">
        <v>109</v>
      </c>
      <c r="E1689" t="s">
        <v>164</v>
      </c>
      <c r="F1689" t="s">
        <v>5087</v>
      </c>
      <c r="G1689" t="s">
        <v>256</v>
      </c>
      <c r="H1689" t="s">
        <v>46</v>
      </c>
      <c r="I1689" t="s">
        <v>129</v>
      </c>
      <c r="J1689" t="s">
        <v>130</v>
      </c>
      <c r="K1689" t="s">
        <v>131</v>
      </c>
      <c r="L1689" t="s">
        <v>5088</v>
      </c>
      <c r="M1689" t="s">
        <v>5089</v>
      </c>
      <c r="N1689">
        <v>1.3574999999999999</v>
      </c>
      <c r="O1689">
        <v>0</v>
      </c>
      <c r="P1689">
        <v>57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77.377499999999998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1712589</v>
      </c>
      <c r="B1690">
        <v>1</v>
      </c>
      <c r="C1690" t="s">
        <v>76</v>
      </c>
      <c r="D1690" t="s">
        <v>86</v>
      </c>
      <c r="E1690" t="s">
        <v>134</v>
      </c>
      <c r="F1690" t="s">
        <v>5090</v>
      </c>
      <c r="G1690" t="s">
        <v>155</v>
      </c>
      <c r="H1690" t="s">
        <v>46</v>
      </c>
      <c r="I1690" t="s">
        <v>129</v>
      </c>
      <c r="J1690" t="s">
        <v>130</v>
      </c>
      <c r="K1690" t="s">
        <v>131</v>
      </c>
      <c r="L1690" t="s">
        <v>5091</v>
      </c>
      <c r="M1690" t="s">
        <v>5092</v>
      </c>
      <c r="N1690">
        <v>5.4761111109999998</v>
      </c>
      <c r="O1690">
        <v>0</v>
      </c>
      <c r="P1690">
        <v>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10.952222000000001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1712591</v>
      </c>
      <c r="B1691">
        <v>1</v>
      </c>
      <c r="C1691" t="s">
        <v>76</v>
      </c>
      <c r="D1691" t="s">
        <v>104</v>
      </c>
      <c r="E1691" t="s">
        <v>139</v>
      </c>
      <c r="F1691" t="s">
        <v>5093</v>
      </c>
      <c r="G1691" t="s">
        <v>197</v>
      </c>
      <c r="H1691" t="s">
        <v>46</v>
      </c>
      <c r="I1691" t="s">
        <v>129</v>
      </c>
      <c r="J1691" t="s">
        <v>130</v>
      </c>
      <c r="K1691" t="s">
        <v>131</v>
      </c>
      <c r="L1691" t="s">
        <v>5094</v>
      </c>
      <c r="M1691" t="s">
        <v>5095</v>
      </c>
      <c r="N1691">
        <v>3.0702777769999998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11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33.773055999999997</v>
      </c>
    </row>
    <row r="1692" spans="1:26" x14ac:dyDescent="0.25">
      <c r="A1692">
        <v>1712592</v>
      </c>
      <c r="B1692">
        <v>1</v>
      </c>
      <c r="C1692" t="s">
        <v>76</v>
      </c>
      <c r="D1692" t="s">
        <v>90</v>
      </c>
      <c r="E1692" t="s">
        <v>164</v>
      </c>
      <c r="F1692" t="s">
        <v>5096</v>
      </c>
      <c r="G1692" t="s">
        <v>141</v>
      </c>
      <c r="H1692" t="s">
        <v>46</v>
      </c>
      <c r="I1692" t="s">
        <v>129</v>
      </c>
      <c r="J1692" t="s">
        <v>130</v>
      </c>
      <c r="K1692" t="s">
        <v>131</v>
      </c>
      <c r="L1692" t="s">
        <v>5097</v>
      </c>
      <c r="M1692" t="s">
        <v>5098</v>
      </c>
      <c r="N1692">
        <v>2.057222222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6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12.343332999999999</v>
      </c>
    </row>
    <row r="1693" spans="1:26" x14ac:dyDescent="0.25">
      <c r="A1693">
        <v>1712593</v>
      </c>
      <c r="B1693">
        <v>1</v>
      </c>
      <c r="C1693" t="s">
        <v>76</v>
      </c>
      <c r="D1693" t="s">
        <v>92</v>
      </c>
      <c r="E1693" t="s">
        <v>134</v>
      </c>
      <c r="F1693" t="s">
        <v>5099</v>
      </c>
      <c r="G1693" t="s">
        <v>155</v>
      </c>
      <c r="H1693" t="s">
        <v>46</v>
      </c>
      <c r="I1693" t="s">
        <v>129</v>
      </c>
      <c r="J1693" t="s">
        <v>130</v>
      </c>
      <c r="K1693" t="s">
        <v>131</v>
      </c>
      <c r="L1693" t="s">
        <v>5100</v>
      </c>
      <c r="M1693" t="s">
        <v>5101</v>
      </c>
      <c r="N1693">
        <v>5.1561111110000004</v>
      </c>
      <c r="O1693">
        <v>0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5.1561110000000001</v>
      </c>
      <c r="Y1693">
        <v>0</v>
      </c>
      <c r="Z1693">
        <v>0</v>
      </c>
    </row>
    <row r="1694" spans="1:26" x14ac:dyDescent="0.25">
      <c r="A1694">
        <v>1712595</v>
      </c>
      <c r="B1694">
        <v>1</v>
      </c>
      <c r="C1694" t="s">
        <v>76</v>
      </c>
      <c r="D1694" t="s">
        <v>93</v>
      </c>
      <c r="E1694" t="s">
        <v>134</v>
      </c>
      <c r="F1694" t="s">
        <v>5102</v>
      </c>
      <c r="G1694" t="s">
        <v>136</v>
      </c>
      <c r="H1694" t="s">
        <v>46</v>
      </c>
      <c r="I1694" t="s">
        <v>129</v>
      </c>
      <c r="J1694" t="s">
        <v>130</v>
      </c>
      <c r="K1694" t="s">
        <v>131</v>
      </c>
      <c r="L1694" t="s">
        <v>5103</v>
      </c>
      <c r="M1694" t="s">
        <v>5104</v>
      </c>
      <c r="N1694">
        <v>3.4175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3.4175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1712594</v>
      </c>
      <c r="B1695">
        <v>1</v>
      </c>
      <c r="C1695" t="s">
        <v>76</v>
      </c>
      <c r="D1695" t="s">
        <v>86</v>
      </c>
      <c r="E1695" t="s">
        <v>139</v>
      </c>
      <c r="F1695" t="s">
        <v>5105</v>
      </c>
      <c r="G1695" t="s">
        <v>269</v>
      </c>
      <c r="H1695" t="s">
        <v>46</v>
      </c>
      <c r="I1695" t="s">
        <v>129</v>
      </c>
      <c r="J1695" t="s">
        <v>130</v>
      </c>
      <c r="K1695" t="s">
        <v>131</v>
      </c>
      <c r="L1695" t="s">
        <v>5106</v>
      </c>
      <c r="M1695" t="s">
        <v>5107</v>
      </c>
      <c r="N1695">
        <v>5.909444444</v>
      </c>
      <c r="O1695">
        <v>0</v>
      </c>
      <c r="P1695">
        <v>115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679.58611099999996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1712596</v>
      </c>
      <c r="B1696">
        <v>1</v>
      </c>
      <c r="C1696" t="s">
        <v>76</v>
      </c>
      <c r="D1696" t="s">
        <v>90</v>
      </c>
      <c r="E1696" t="s">
        <v>139</v>
      </c>
      <c r="F1696" t="s">
        <v>5108</v>
      </c>
      <c r="G1696" t="s">
        <v>462</v>
      </c>
      <c r="H1696" t="s">
        <v>46</v>
      </c>
      <c r="I1696" t="s">
        <v>129</v>
      </c>
      <c r="J1696" t="s">
        <v>130</v>
      </c>
      <c r="K1696" t="s">
        <v>131</v>
      </c>
      <c r="L1696" t="s">
        <v>5109</v>
      </c>
      <c r="M1696" t="s">
        <v>5110</v>
      </c>
      <c r="N1696">
        <v>0.98166666599999997</v>
      </c>
      <c r="O1696">
        <v>0</v>
      </c>
      <c r="P1696">
        <v>50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49.083333000000003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1712598</v>
      </c>
      <c r="B1697">
        <v>1</v>
      </c>
      <c r="C1697" t="s">
        <v>77</v>
      </c>
      <c r="D1697" t="s">
        <v>109</v>
      </c>
      <c r="E1697" t="s">
        <v>212</v>
      </c>
      <c r="F1697" t="s">
        <v>5111</v>
      </c>
      <c r="G1697" t="s">
        <v>176</v>
      </c>
      <c r="H1697" t="s">
        <v>47</v>
      </c>
      <c r="I1697" t="s">
        <v>129</v>
      </c>
      <c r="J1697" t="s">
        <v>130</v>
      </c>
      <c r="K1697" t="s">
        <v>131</v>
      </c>
      <c r="L1697" t="s">
        <v>5112</v>
      </c>
      <c r="M1697" t="s">
        <v>5113</v>
      </c>
      <c r="N1697">
        <v>0.45611111100000001</v>
      </c>
      <c r="O1697">
        <v>7</v>
      </c>
      <c r="P1697">
        <v>87</v>
      </c>
      <c r="Q1697">
        <v>0</v>
      </c>
      <c r="R1697">
        <v>0</v>
      </c>
      <c r="S1697">
        <v>0</v>
      </c>
      <c r="T1697">
        <v>0</v>
      </c>
      <c r="U1697">
        <v>3.1927780000000001</v>
      </c>
      <c r="V1697">
        <v>39.681666999999997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1712600</v>
      </c>
      <c r="B1698">
        <v>1</v>
      </c>
      <c r="C1698" t="s">
        <v>76</v>
      </c>
      <c r="D1698" t="s">
        <v>95</v>
      </c>
      <c r="E1698" t="s">
        <v>134</v>
      </c>
      <c r="F1698" t="s">
        <v>5114</v>
      </c>
      <c r="G1698" t="s">
        <v>209</v>
      </c>
      <c r="H1698" t="s">
        <v>46</v>
      </c>
      <c r="I1698" t="s">
        <v>129</v>
      </c>
      <c r="J1698" t="s">
        <v>130</v>
      </c>
      <c r="K1698" t="s">
        <v>131</v>
      </c>
      <c r="L1698" t="s">
        <v>5115</v>
      </c>
      <c r="M1698" t="s">
        <v>5116</v>
      </c>
      <c r="N1698">
        <v>2.1286111110000001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2.1286109999999998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1712603</v>
      </c>
      <c r="B1699">
        <v>1</v>
      </c>
      <c r="C1699" t="s">
        <v>76</v>
      </c>
      <c r="D1699" t="s">
        <v>86</v>
      </c>
      <c r="E1699" t="s">
        <v>134</v>
      </c>
      <c r="F1699" t="s">
        <v>5117</v>
      </c>
      <c r="G1699" t="s">
        <v>209</v>
      </c>
      <c r="H1699" t="s">
        <v>46</v>
      </c>
      <c r="I1699" t="s">
        <v>129</v>
      </c>
      <c r="J1699" t="s">
        <v>130</v>
      </c>
      <c r="K1699" t="s">
        <v>131</v>
      </c>
      <c r="L1699" t="s">
        <v>5118</v>
      </c>
      <c r="M1699" t="s">
        <v>5119</v>
      </c>
      <c r="N1699">
        <v>10.426944444</v>
      </c>
      <c r="O1699">
        <v>0</v>
      </c>
      <c r="P1699">
        <v>1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10.426944000000001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1712602</v>
      </c>
      <c r="B1700">
        <v>1</v>
      </c>
      <c r="C1700" t="s">
        <v>77</v>
      </c>
      <c r="D1700" t="s">
        <v>122</v>
      </c>
      <c r="E1700" t="s">
        <v>126</v>
      </c>
      <c r="F1700" t="s">
        <v>5120</v>
      </c>
      <c r="G1700" t="s">
        <v>176</v>
      </c>
      <c r="H1700" t="s">
        <v>47</v>
      </c>
      <c r="I1700" t="s">
        <v>151</v>
      </c>
      <c r="J1700" t="s">
        <v>130</v>
      </c>
      <c r="K1700" t="s">
        <v>131</v>
      </c>
      <c r="L1700" t="s">
        <v>5121</v>
      </c>
      <c r="M1700" t="s">
        <v>5122</v>
      </c>
      <c r="N1700">
        <v>1.1111111E-2</v>
      </c>
      <c r="O1700">
        <v>0</v>
      </c>
      <c r="P1700">
        <v>0</v>
      </c>
      <c r="Q1700">
        <v>2</v>
      </c>
      <c r="R1700">
        <v>10</v>
      </c>
      <c r="S1700">
        <v>56</v>
      </c>
      <c r="T1700">
        <v>857</v>
      </c>
      <c r="U1700">
        <v>0</v>
      </c>
      <c r="V1700">
        <v>0</v>
      </c>
      <c r="W1700">
        <v>2.2221999999999999E-2</v>
      </c>
      <c r="X1700">
        <v>0.111111</v>
      </c>
      <c r="Y1700">
        <v>0.62222200000000005</v>
      </c>
      <c r="Z1700">
        <v>9.5222219999999993</v>
      </c>
    </row>
    <row r="1701" spans="1:26" x14ac:dyDescent="0.25">
      <c r="A1701">
        <v>1712615</v>
      </c>
      <c r="B1701">
        <v>1</v>
      </c>
      <c r="C1701" t="s">
        <v>76</v>
      </c>
      <c r="D1701" t="s">
        <v>89</v>
      </c>
      <c r="E1701" t="s">
        <v>134</v>
      </c>
      <c r="F1701" t="s">
        <v>5123</v>
      </c>
      <c r="G1701" t="s">
        <v>136</v>
      </c>
      <c r="H1701" t="s">
        <v>46</v>
      </c>
      <c r="I1701" t="s">
        <v>129</v>
      </c>
      <c r="J1701" t="s">
        <v>130</v>
      </c>
      <c r="K1701" t="s">
        <v>131</v>
      </c>
      <c r="L1701" t="s">
        <v>5124</v>
      </c>
      <c r="M1701" t="s">
        <v>5125</v>
      </c>
      <c r="N1701">
        <v>1.225833333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1.225833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1712612</v>
      </c>
      <c r="B1702">
        <v>1</v>
      </c>
      <c r="C1702" t="s">
        <v>77</v>
      </c>
      <c r="D1702" t="s">
        <v>124</v>
      </c>
      <c r="E1702" t="s">
        <v>134</v>
      </c>
      <c r="F1702" t="s">
        <v>5126</v>
      </c>
      <c r="G1702" t="s">
        <v>136</v>
      </c>
      <c r="H1702" t="s">
        <v>46</v>
      </c>
      <c r="I1702" t="s">
        <v>129</v>
      </c>
      <c r="J1702" t="s">
        <v>130</v>
      </c>
      <c r="K1702" t="s">
        <v>131</v>
      </c>
      <c r="L1702" t="s">
        <v>5127</v>
      </c>
      <c r="M1702" t="s">
        <v>5128</v>
      </c>
      <c r="N1702">
        <v>2.4249999999999998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2.4249999999999998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1712610</v>
      </c>
      <c r="B1703">
        <v>1</v>
      </c>
      <c r="C1703" t="s">
        <v>76</v>
      </c>
      <c r="D1703" t="s">
        <v>79</v>
      </c>
      <c r="E1703" t="s">
        <v>126</v>
      </c>
      <c r="F1703" t="s">
        <v>5129</v>
      </c>
      <c r="G1703" t="s">
        <v>176</v>
      </c>
      <c r="H1703" t="s">
        <v>47</v>
      </c>
      <c r="I1703" t="s">
        <v>129</v>
      </c>
      <c r="J1703" t="s">
        <v>130</v>
      </c>
      <c r="K1703" t="s">
        <v>131</v>
      </c>
      <c r="L1703" t="s">
        <v>5130</v>
      </c>
      <c r="M1703" t="s">
        <v>5131</v>
      </c>
      <c r="N1703">
        <v>0.12666666600000001</v>
      </c>
      <c r="O1703">
        <v>1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0.126667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1712611</v>
      </c>
      <c r="B1704">
        <v>1</v>
      </c>
      <c r="C1704" t="s">
        <v>76</v>
      </c>
      <c r="D1704" t="s">
        <v>99</v>
      </c>
      <c r="E1704" t="s">
        <v>134</v>
      </c>
      <c r="F1704" t="s">
        <v>5132</v>
      </c>
      <c r="G1704" t="s">
        <v>289</v>
      </c>
      <c r="H1704" t="s">
        <v>46</v>
      </c>
      <c r="I1704" t="s">
        <v>129</v>
      </c>
      <c r="J1704" t="s">
        <v>130</v>
      </c>
      <c r="K1704" t="s">
        <v>131</v>
      </c>
      <c r="L1704" t="s">
        <v>5133</v>
      </c>
      <c r="M1704" t="s">
        <v>5134</v>
      </c>
      <c r="N1704">
        <v>3.02</v>
      </c>
      <c r="O1704">
        <v>0</v>
      </c>
      <c r="P1704">
        <v>31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93.62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1712618</v>
      </c>
      <c r="B1705">
        <v>1</v>
      </c>
      <c r="C1705" t="s">
        <v>76</v>
      </c>
      <c r="D1705" t="s">
        <v>100</v>
      </c>
      <c r="E1705" t="s">
        <v>134</v>
      </c>
      <c r="F1705" t="s">
        <v>5135</v>
      </c>
      <c r="G1705" t="s">
        <v>136</v>
      </c>
      <c r="H1705" t="s">
        <v>46</v>
      </c>
      <c r="I1705" t="s">
        <v>129</v>
      </c>
      <c r="J1705" t="s">
        <v>130</v>
      </c>
      <c r="K1705" t="s">
        <v>131</v>
      </c>
      <c r="L1705" t="s">
        <v>5136</v>
      </c>
      <c r="M1705" t="s">
        <v>5137</v>
      </c>
      <c r="N1705">
        <v>1.0705555550000001</v>
      </c>
      <c r="O1705">
        <v>0</v>
      </c>
      <c r="P1705">
        <v>2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2.141111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1712624</v>
      </c>
      <c r="B1706">
        <v>1</v>
      </c>
      <c r="C1706" t="s">
        <v>76</v>
      </c>
      <c r="D1706" t="s">
        <v>93</v>
      </c>
      <c r="E1706" t="s">
        <v>134</v>
      </c>
      <c r="F1706" t="s">
        <v>5138</v>
      </c>
      <c r="G1706" t="s">
        <v>136</v>
      </c>
      <c r="H1706" t="s">
        <v>46</v>
      </c>
      <c r="I1706" t="s">
        <v>129</v>
      </c>
      <c r="J1706" t="s">
        <v>130</v>
      </c>
      <c r="K1706" t="s">
        <v>131</v>
      </c>
      <c r="L1706" t="s">
        <v>5139</v>
      </c>
      <c r="M1706" t="s">
        <v>5140</v>
      </c>
      <c r="N1706">
        <v>2.4300000000000002</v>
      </c>
      <c r="O1706">
        <v>0</v>
      </c>
      <c r="P1706">
        <v>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4.8600000000000003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1712626</v>
      </c>
      <c r="B1707">
        <v>1</v>
      </c>
      <c r="C1707" t="s">
        <v>76</v>
      </c>
      <c r="D1707" t="s">
        <v>91</v>
      </c>
      <c r="E1707" t="s">
        <v>139</v>
      </c>
      <c r="F1707" t="s">
        <v>5141</v>
      </c>
      <c r="G1707" t="s">
        <v>462</v>
      </c>
      <c r="H1707" t="s">
        <v>46</v>
      </c>
      <c r="I1707" t="s">
        <v>129</v>
      </c>
      <c r="J1707" t="s">
        <v>130</v>
      </c>
      <c r="K1707" t="s">
        <v>131</v>
      </c>
      <c r="L1707" t="s">
        <v>5142</v>
      </c>
      <c r="M1707" t="s">
        <v>5143</v>
      </c>
      <c r="N1707">
        <v>0.49416666599999998</v>
      </c>
      <c r="O1707">
        <v>0</v>
      </c>
      <c r="P1707">
        <v>0</v>
      </c>
      <c r="Q1707">
        <v>0</v>
      </c>
      <c r="R1707">
        <v>65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32.120832999999998</v>
      </c>
      <c r="Y1707">
        <v>0</v>
      </c>
      <c r="Z1707">
        <v>0</v>
      </c>
    </row>
    <row r="1708" spans="1:26" x14ac:dyDescent="0.25">
      <c r="A1708">
        <v>1712622</v>
      </c>
      <c r="B1708">
        <v>1</v>
      </c>
      <c r="C1708" t="s">
        <v>76</v>
      </c>
      <c r="D1708" t="s">
        <v>99</v>
      </c>
      <c r="E1708" t="s">
        <v>134</v>
      </c>
      <c r="F1708" t="s">
        <v>5144</v>
      </c>
      <c r="G1708" t="s">
        <v>155</v>
      </c>
      <c r="H1708" t="s">
        <v>46</v>
      </c>
      <c r="I1708" t="s">
        <v>129</v>
      </c>
      <c r="J1708" t="s">
        <v>130</v>
      </c>
      <c r="K1708" t="s">
        <v>131</v>
      </c>
      <c r="L1708" t="s">
        <v>5145</v>
      </c>
      <c r="M1708" t="s">
        <v>5146</v>
      </c>
      <c r="N1708">
        <v>0.59222222199999996</v>
      </c>
      <c r="O1708">
        <v>0</v>
      </c>
      <c r="P1708">
        <v>16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9.4755559999999992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1712635</v>
      </c>
      <c r="B1709">
        <v>1</v>
      </c>
      <c r="C1709" t="s">
        <v>77</v>
      </c>
      <c r="D1709" t="s">
        <v>116</v>
      </c>
      <c r="E1709" t="s">
        <v>139</v>
      </c>
      <c r="F1709" t="s">
        <v>5147</v>
      </c>
      <c r="G1709" t="s">
        <v>141</v>
      </c>
      <c r="H1709" t="s">
        <v>46</v>
      </c>
      <c r="I1709" t="s">
        <v>129</v>
      </c>
      <c r="J1709" t="s">
        <v>130</v>
      </c>
      <c r="K1709" t="s">
        <v>131</v>
      </c>
      <c r="L1709" t="s">
        <v>5148</v>
      </c>
      <c r="M1709" t="s">
        <v>5149</v>
      </c>
      <c r="N1709">
        <v>4.4994444439999999</v>
      </c>
      <c r="O1709">
        <v>0</v>
      </c>
      <c r="P1709">
        <v>16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71.991111000000004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1712627</v>
      </c>
      <c r="B1710">
        <v>1</v>
      </c>
      <c r="C1710" t="s">
        <v>77</v>
      </c>
      <c r="D1710" t="s">
        <v>113</v>
      </c>
      <c r="E1710" t="s">
        <v>134</v>
      </c>
      <c r="F1710" t="s">
        <v>5150</v>
      </c>
      <c r="G1710" t="s">
        <v>136</v>
      </c>
      <c r="H1710" t="s">
        <v>46</v>
      </c>
      <c r="I1710" t="s">
        <v>129</v>
      </c>
      <c r="J1710" t="s">
        <v>130</v>
      </c>
      <c r="K1710" t="s">
        <v>131</v>
      </c>
      <c r="L1710" t="s">
        <v>5151</v>
      </c>
      <c r="M1710" t="s">
        <v>5152</v>
      </c>
      <c r="N1710">
        <v>1.3761111109999999</v>
      </c>
      <c r="O1710">
        <v>0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1.3761110000000001</v>
      </c>
      <c r="Y1710">
        <v>0</v>
      </c>
      <c r="Z1710">
        <v>0</v>
      </c>
    </row>
    <row r="1711" spans="1:26" x14ac:dyDescent="0.25">
      <c r="A1711">
        <v>1712628</v>
      </c>
      <c r="B1711">
        <v>1</v>
      </c>
      <c r="C1711" t="s">
        <v>76</v>
      </c>
      <c r="D1711" t="s">
        <v>94</v>
      </c>
      <c r="E1711" t="s">
        <v>126</v>
      </c>
      <c r="F1711" t="s">
        <v>4474</v>
      </c>
      <c r="G1711" t="s">
        <v>533</v>
      </c>
      <c r="H1711" t="s">
        <v>47</v>
      </c>
      <c r="I1711" t="s">
        <v>129</v>
      </c>
      <c r="J1711" t="s">
        <v>130</v>
      </c>
      <c r="K1711" t="s">
        <v>131</v>
      </c>
      <c r="L1711" t="s">
        <v>5153</v>
      </c>
      <c r="M1711" t="s">
        <v>5154</v>
      </c>
      <c r="N1711">
        <v>3.468611111</v>
      </c>
      <c r="O1711">
        <v>0</v>
      </c>
      <c r="P1711">
        <v>15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52.029167000000001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1712629</v>
      </c>
      <c r="B1712">
        <v>1</v>
      </c>
      <c r="C1712" t="s">
        <v>77</v>
      </c>
      <c r="D1712" t="s">
        <v>112</v>
      </c>
      <c r="E1712" t="s">
        <v>139</v>
      </c>
      <c r="F1712" t="s">
        <v>5155</v>
      </c>
      <c r="G1712" t="s">
        <v>289</v>
      </c>
      <c r="H1712" t="s">
        <v>46</v>
      </c>
      <c r="I1712" t="s">
        <v>129</v>
      </c>
      <c r="J1712" t="s">
        <v>15</v>
      </c>
      <c r="K1712" t="s">
        <v>131</v>
      </c>
      <c r="L1712" t="s">
        <v>5156</v>
      </c>
      <c r="M1712" t="s">
        <v>5157</v>
      </c>
      <c r="N1712">
        <v>1.6463888879999999</v>
      </c>
      <c r="O1712">
        <v>0</v>
      </c>
      <c r="P1712">
        <v>0</v>
      </c>
      <c r="Q1712">
        <v>0</v>
      </c>
      <c r="R1712">
        <v>5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8.2319440000000004</v>
      </c>
      <c r="Y1712">
        <v>0</v>
      </c>
      <c r="Z1712">
        <v>0</v>
      </c>
    </row>
    <row r="1713" spans="1:26" x14ac:dyDescent="0.25">
      <c r="A1713">
        <v>1712630</v>
      </c>
      <c r="B1713">
        <v>1</v>
      </c>
      <c r="C1713" t="s">
        <v>76</v>
      </c>
      <c r="D1713" t="s">
        <v>78</v>
      </c>
      <c r="E1713" t="s">
        <v>134</v>
      </c>
      <c r="F1713" t="s">
        <v>5158</v>
      </c>
      <c r="G1713" t="s">
        <v>136</v>
      </c>
      <c r="H1713" t="s">
        <v>46</v>
      </c>
      <c r="I1713" t="s">
        <v>129</v>
      </c>
      <c r="J1713" t="s">
        <v>130</v>
      </c>
      <c r="K1713" t="s">
        <v>131</v>
      </c>
      <c r="L1713" t="s">
        <v>5159</v>
      </c>
      <c r="M1713" t="s">
        <v>5160</v>
      </c>
      <c r="N1713">
        <v>1.014444444</v>
      </c>
      <c r="O1713">
        <v>0</v>
      </c>
      <c r="P1713">
        <v>3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3.0433330000000001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1712634</v>
      </c>
      <c r="B1714">
        <v>1</v>
      </c>
      <c r="C1714" t="s">
        <v>77</v>
      </c>
      <c r="D1714" t="s">
        <v>111</v>
      </c>
      <c r="E1714" t="s">
        <v>139</v>
      </c>
      <c r="F1714" t="s">
        <v>5161</v>
      </c>
      <c r="G1714" t="s">
        <v>141</v>
      </c>
      <c r="H1714" t="s">
        <v>46</v>
      </c>
      <c r="I1714" t="s">
        <v>129</v>
      </c>
      <c r="J1714" t="s">
        <v>130</v>
      </c>
      <c r="K1714" t="s">
        <v>131</v>
      </c>
      <c r="L1714" t="s">
        <v>5162</v>
      </c>
      <c r="M1714" t="s">
        <v>5163</v>
      </c>
      <c r="N1714">
        <v>1.3725000000000001</v>
      </c>
      <c r="O1714">
        <v>0</v>
      </c>
      <c r="P1714">
        <v>0</v>
      </c>
      <c r="Q1714">
        <v>0</v>
      </c>
      <c r="R1714">
        <v>12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16.47</v>
      </c>
      <c r="Y1714">
        <v>0</v>
      </c>
      <c r="Z1714">
        <v>0</v>
      </c>
    </row>
    <row r="1715" spans="1:26" x14ac:dyDescent="0.25">
      <c r="A1715">
        <v>1712633</v>
      </c>
      <c r="B1715">
        <v>1</v>
      </c>
      <c r="C1715" t="s">
        <v>77</v>
      </c>
      <c r="D1715" t="s">
        <v>124</v>
      </c>
      <c r="E1715" t="s">
        <v>134</v>
      </c>
      <c r="F1715" t="s">
        <v>5164</v>
      </c>
      <c r="G1715" t="s">
        <v>155</v>
      </c>
      <c r="H1715" t="s">
        <v>46</v>
      </c>
      <c r="I1715" t="s">
        <v>129</v>
      </c>
      <c r="J1715" t="s">
        <v>130</v>
      </c>
      <c r="K1715" t="s">
        <v>131</v>
      </c>
      <c r="L1715" t="s">
        <v>5165</v>
      </c>
      <c r="M1715" t="s">
        <v>5166</v>
      </c>
      <c r="N1715">
        <v>1.3963888879999999</v>
      </c>
      <c r="O1715">
        <v>0</v>
      </c>
      <c r="P1715">
        <v>3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4.1891670000000003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1712632</v>
      </c>
      <c r="B1716">
        <v>1</v>
      </c>
      <c r="C1716" t="s">
        <v>76</v>
      </c>
      <c r="D1716" t="s">
        <v>103</v>
      </c>
      <c r="E1716" t="s">
        <v>134</v>
      </c>
      <c r="F1716" t="s">
        <v>5167</v>
      </c>
      <c r="G1716" t="s">
        <v>136</v>
      </c>
      <c r="H1716" t="s">
        <v>46</v>
      </c>
      <c r="I1716" t="s">
        <v>129</v>
      </c>
      <c r="J1716" t="s">
        <v>130</v>
      </c>
      <c r="K1716" t="s">
        <v>131</v>
      </c>
      <c r="L1716" t="s">
        <v>5168</v>
      </c>
      <c r="M1716" t="s">
        <v>5169</v>
      </c>
      <c r="N1716">
        <v>2.4313888879999999</v>
      </c>
      <c r="O1716">
        <v>0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2.4313889999999998</v>
      </c>
      <c r="Y1716">
        <v>0</v>
      </c>
      <c r="Z1716">
        <v>0</v>
      </c>
    </row>
    <row r="1717" spans="1:26" x14ac:dyDescent="0.25">
      <c r="A1717">
        <v>1712631</v>
      </c>
      <c r="B1717">
        <v>1</v>
      </c>
      <c r="C1717" t="s">
        <v>77</v>
      </c>
      <c r="D1717" t="s">
        <v>117</v>
      </c>
      <c r="E1717" t="s">
        <v>134</v>
      </c>
      <c r="F1717" t="s">
        <v>5170</v>
      </c>
      <c r="G1717" t="s">
        <v>136</v>
      </c>
      <c r="H1717" t="s">
        <v>46</v>
      </c>
      <c r="I1717" t="s">
        <v>129</v>
      </c>
      <c r="J1717" t="s">
        <v>130</v>
      </c>
      <c r="K1717" t="s">
        <v>131</v>
      </c>
      <c r="L1717" t="s">
        <v>5171</v>
      </c>
      <c r="M1717" t="s">
        <v>5172</v>
      </c>
      <c r="N1717">
        <v>0.69277777699999998</v>
      </c>
      <c r="O1717">
        <v>0</v>
      </c>
      <c r="P1717">
        <v>0</v>
      </c>
      <c r="Q1717">
        <v>0</v>
      </c>
      <c r="R1717">
        <v>4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2.7711109999999999</v>
      </c>
      <c r="Y1717">
        <v>0</v>
      </c>
      <c r="Z1717">
        <v>0</v>
      </c>
    </row>
    <row r="1718" spans="1:26" x14ac:dyDescent="0.25">
      <c r="A1718">
        <v>1712636</v>
      </c>
      <c r="B1718">
        <v>1</v>
      </c>
      <c r="C1718" t="s">
        <v>77</v>
      </c>
      <c r="D1718" t="s">
        <v>114</v>
      </c>
      <c r="E1718" t="s">
        <v>139</v>
      </c>
      <c r="F1718" t="s">
        <v>5173</v>
      </c>
      <c r="G1718" t="s">
        <v>141</v>
      </c>
      <c r="H1718" t="s">
        <v>46</v>
      </c>
      <c r="I1718" t="s">
        <v>129</v>
      </c>
      <c r="J1718" t="s">
        <v>130</v>
      </c>
      <c r="K1718" t="s">
        <v>131</v>
      </c>
      <c r="L1718" t="s">
        <v>5174</v>
      </c>
      <c r="M1718" t="s">
        <v>5175</v>
      </c>
      <c r="N1718">
        <v>0.82944444399999995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20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16.588889000000002</v>
      </c>
    </row>
    <row r="1719" spans="1:26" x14ac:dyDescent="0.25">
      <c r="A1719">
        <v>1712637</v>
      </c>
      <c r="B1719">
        <v>1</v>
      </c>
      <c r="C1719" t="s">
        <v>76</v>
      </c>
      <c r="D1719" t="s">
        <v>81</v>
      </c>
      <c r="E1719" t="s">
        <v>134</v>
      </c>
      <c r="F1719" t="s">
        <v>5176</v>
      </c>
      <c r="G1719" t="s">
        <v>155</v>
      </c>
      <c r="H1719" t="s">
        <v>46</v>
      </c>
      <c r="I1719" t="s">
        <v>129</v>
      </c>
      <c r="J1719" t="s">
        <v>130</v>
      </c>
      <c r="K1719" t="s">
        <v>131</v>
      </c>
      <c r="L1719" t="s">
        <v>5177</v>
      </c>
      <c r="M1719" t="s">
        <v>5178</v>
      </c>
      <c r="N1719">
        <v>3.8261111109999999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3.826111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1712640</v>
      </c>
      <c r="B1720">
        <v>1</v>
      </c>
      <c r="C1720" t="s">
        <v>76</v>
      </c>
      <c r="D1720" t="s">
        <v>88</v>
      </c>
      <c r="E1720" t="s">
        <v>134</v>
      </c>
      <c r="F1720" t="s">
        <v>5179</v>
      </c>
      <c r="G1720" t="s">
        <v>289</v>
      </c>
      <c r="H1720" t="s">
        <v>46</v>
      </c>
      <c r="I1720" t="s">
        <v>129</v>
      </c>
      <c r="J1720" t="s">
        <v>130</v>
      </c>
      <c r="K1720" t="s">
        <v>131</v>
      </c>
      <c r="L1720" t="s">
        <v>5180</v>
      </c>
      <c r="M1720" t="s">
        <v>5181</v>
      </c>
      <c r="N1720">
        <v>3.2744444439999998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3.2744439999999999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1712638</v>
      </c>
      <c r="B1721">
        <v>1</v>
      </c>
      <c r="C1721" t="s">
        <v>77</v>
      </c>
      <c r="D1721" t="s">
        <v>114</v>
      </c>
      <c r="E1721" t="s">
        <v>134</v>
      </c>
      <c r="F1721" t="s">
        <v>5182</v>
      </c>
      <c r="G1721" t="s">
        <v>155</v>
      </c>
      <c r="H1721" t="s">
        <v>46</v>
      </c>
      <c r="I1721" t="s">
        <v>129</v>
      </c>
      <c r="J1721" t="s">
        <v>130</v>
      </c>
      <c r="K1721" t="s">
        <v>131</v>
      </c>
      <c r="L1721" t="s">
        <v>5183</v>
      </c>
      <c r="M1721" t="s">
        <v>5184</v>
      </c>
      <c r="N1721">
        <v>1.131388888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1.131389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1712639</v>
      </c>
      <c r="B1722">
        <v>1</v>
      </c>
      <c r="C1722" t="s">
        <v>77</v>
      </c>
      <c r="D1722" t="s">
        <v>115</v>
      </c>
      <c r="E1722" t="s">
        <v>134</v>
      </c>
      <c r="F1722" t="s">
        <v>5185</v>
      </c>
      <c r="G1722" t="s">
        <v>136</v>
      </c>
      <c r="H1722" t="s">
        <v>46</v>
      </c>
      <c r="I1722" t="s">
        <v>129</v>
      </c>
      <c r="J1722" t="s">
        <v>130</v>
      </c>
      <c r="K1722" t="s">
        <v>131</v>
      </c>
      <c r="L1722" t="s">
        <v>5186</v>
      </c>
      <c r="M1722" t="s">
        <v>5187</v>
      </c>
      <c r="N1722">
        <v>1.005833333</v>
      </c>
      <c r="O1722">
        <v>0</v>
      </c>
      <c r="P1722">
        <v>0</v>
      </c>
      <c r="Q1722">
        <v>0</v>
      </c>
      <c r="R1722">
        <v>2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2.0116670000000001</v>
      </c>
      <c r="Y1722">
        <v>0</v>
      </c>
      <c r="Z1722">
        <v>0</v>
      </c>
    </row>
    <row r="1723" spans="1:26" x14ac:dyDescent="0.25">
      <c r="A1723">
        <v>1712642</v>
      </c>
      <c r="B1723">
        <v>1</v>
      </c>
      <c r="C1723" t="s">
        <v>76</v>
      </c>
      <c r="D1723" t="s">
        <v>79</v>
      </c>
      <c r="E1723" t="s">
        <v>134</v>
      </c>
      <c r="F1723" t="s">
        <v>5188</v>
      </c>
      <c r="G1723" t="s">
        <v>155</v>
      </c>
      <c r="H1723" t="s">
        <v>46</v>
      </c>
      <c r="I1723" t="s">
        <v>129</v>
      </c>
      <c r="J1723" t="s">
        <v>130</v>
      </c>
      <c r="K1723" t="s">
        <v>131</v>
      </c>
      <c r="L1723" t="s">
        <v>5189</v>
      </c>
      <c r="M1723" t="s">
        <v>5190</v>
      </c>
      <c r="N1723">
        <v>1.2608333329999999</v>
      </c>
      <c r="O1723">
        <v>0</v>
      </c>
      <c r="P1723">
        <v>1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1.2608330000000001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1712643</v>
      </c>
      <c r="B1724">
        <v>1</v>
      </c>
      <c r="C1724" t="s">
        <v>76</v>
      </c>
      <c r="D1724" t="s">
        <v>86</v>
      </c>
      <c r="E1724" t="s">
        <v>134</v>
      </c>
      <c r="F1724" t="s">
        <v>5191</v>
      </c>
      <c r="G1724" t="s">
        <v>136</v>
      </c>
      <c r="H1724" t="s">
        <v>46</v>
      </c>
      <c r="I1724" t="s">
        <v>129</v>
      </c>
      <c r="J1724" t="s">
        <v>130</v>
      </c>
      <c r="K1724" t="s">
        <v>131</v>
      </c>
      <c r="L1724" t="s">
        <v>5192</v>
      </c>
      <c r="M1724" t="s">
        <v>5193</v>
      </c>
      <c r="N1724">
        <v>3.3569444439999998</v>
      </c>
      <c r="O1724">
        <v>0</v>
      </c>
      <c r="P1724">
        <v>4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13.427778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1712644</v>
      </c>
      <c r="B1725">
        <v>1</v>
      </c>
      <c r="C1725" t="s">
        <v>76</v>
      </c>
      <c r="D1725" t="s">
        <v>92</v>
      </c>
      <c r="E1725" t="s">
        <v>134</v>
      </c>
      <c r="F1725" t="s">
        <v>5194</v>
      </c>
      <c r="G1725" t="s">
        <v>155</v>
      </c>
      <c r="H1725" t="s">
        <v>46</v>
      </c>
      <c r="I1725" t="s">
        <v>129</v>
      </c>
      <c r="J1725" t="s">
        <v>130</v>
      </c>
      <c r="K1725" t="s">
        <v>131</v>
      </c>
      <c r="L1725" t="s">
        <v>5195</v>
      </c>
      <c r="M1725" t="s">
        <v>5196</v>
      </c>
      <c r="N1725">
        <v>0.76944444400000001</v>
      </c>
      <c r="O1725">
        <v>0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0.76944400000000002</v>
      </c>
      <c r="Y1725">
        <v>0</v>
      </c>
      <c r="Z1725">
        <v>0</v>
      </c>
    </row>
    <row r="1726" spans="1:26" x14ac:dyDescent="0.25">
      <c r="A1726">
        <v>1712645</v>
      </c>
      <c r="B1726">
        <v>1</v>
      </c>
      <c r="C1726" t="s">
        <v>76</v>
      </c>
      <c r="D1726" t="s">
        <v>96</v>
      </c>
      <c r="E1726" t="s">
        <v>134</v>
      </c>
      <c r="F1726" t="s">
        <v>5197</v>
      </c>
      <c r="G1726" t="s">
        <v>155</v>
      </c>
      <c r="H1726" t="s">
        <v>46</v>
      </c>
      <c r="I1726" t="s">
        <v>129</v>
      </c>
      <c r="J1726" t="s">
        <v>130</v>
      </c>
      <c r="K1726" t="s">
        <v>131</v>
      </c>
      <c r="L1726" t="s">
        <v>5198</v>
      </c>
      <c r="M1726" t="s">
        <v>5199</v>
      </c>
      <c r="N1726">
        <v>1.1975</v>
      </c>
      <c r="O1726">
        <v>0</v>
      </c>
      <c r="P1726">
        <v>1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1.1975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1712651</v>
      </c>
      <c r="B1727">
        <v>1</v>
      </c>
      <c r="C1727" t="s">
        <v>76</v>
      </c>
      <c r="D1727" t="s">
        <v>100</v>
      </c>
      <c r="E1727" t="s">
        <v>134</v>
      </c>
      <c r="F1727" t="s">
        <v>5200</v>
      </c>
      <c r="G1727" t="s">
        <v>209</v>
      </c>
      <c r="H1727" t="s">
        <v>46</v>
      </c>
      <c r="I1727" t="s">
        <v>129</v>
      </c>
      <c r="J1727" t="s">
        <v>130</v>
      </c>
      <c r="K1727" t="s">
        <v>131</v>
      </c>
      <c r="L1727" t="s">
        <v>5201</v>
      </c>
      <c r="M1727" t="s">
        <v>5202</v>
      </c>
      <c r="N1727">
        <v>2.926388888</v>
      </c>
      <c r="O1727">
        <v>0</v>
      </c>
      <c r="P1727">
        <v>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5.8527779999999998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1712653</v>
      </c>
      <c r="B1728">
        <v>1</v>
      </c>
      <c r="C1728" t="s">
        <v>76</v>
      </c>
      <c r="D1728" t="s">
        <v>95</v>
      </c>
      <c r="E1728" t="s">
        <v>126</v>
      </c>
      <c r="F1728" t="s">
        <v>5203</v>
      </c>
      <c r="G1728" t="s">
        <v>3544</v>
      </c>
      <c r="H1728" t="s">
        <v>47</v>
      </c>
      <c r="I1728" t="s">
        <v>129</v>
      </c>
      <c r="J1728" t="s">
        <v>130</v>
      </c>
      <c r="K1728" t="s">
        <v>131</v>
      </c>
      <c r="L1728" t="s">
        <v>5204</v>
      </c>
      <c r="M1728" t="s">
        <v>5205</v>
      </c>
      <c r="N1728">
        <v>0.55027777700000002</v>
      </c>
      <c r="O1728">
        <v>1</v>
      </c>
      <c r="P1728">
        <v>169</v>
      </c>
      <c r="Q1728">
        <v>0</v>
      </c>
      <c r="R1728">
        <v>0</v>
      </c>
      <c r="S1728">
        <v>0</v>
      </c>
      <c r="T1728">
        <v>0</v>
      </c>
      <c r="U1728">
        <v>0.55027800000000004</v>
      </c>
      <c r="V1728">
        <v>92.996943999999999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1712656</v>
      </c>
      <c r="B1729">
        <v>1</v>
      </c>
      <c r="C1729" t="s">
        <v>76</v>
      </c>
      <c r="D1729" t="s">
        <v>103</v>
      </c>
      <c r="E1729" t="s">
        <v>134</v>
      </c>
      <c r="F1729" t="s">
        <v>5206</v>
      </c>
      <c r="G1729" t="s">
        <v>136</v>
      </c>
      <c r="H1729" t="s">
        <v>46</v>
      </c>
      <c r="I1729" t="s">
        <v>129</v>
      </c>
      <c r="J1729" t="s">
        <v>130</v>
      </c>
      <c r="K1729" t="s">
        <v>131</v>
      </c>
      <c r="L1729" t="s">
        <v>5207</v>
      </c>
      <c r="M1729" t="s">
        <v>5208</v>
      </c>
      <c r="N1729">
        <v>0.94750000000000001</v>
      </c>
      <c r="O1729">
        <v>0</v>
      </c>
      <c r="P1729">
        <v>0</v>
      </c>
      <c r="Q1729">
        <v>0</v>
      </c>
      <c r="R1729">
        <v>3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2.8424999999999998</v>
      </c>
      <c r="Y1729">
        <v>0</v>
      </c>
      <c r="Z1729">
        <v>0</v>
      </c>
    </row>
    <row r="1730" spans="1:26" x14ac:dyDescent="0.25">
      <c r="A1730">
        <v>1712663</v>
      </c>
      <c r="B1730">
        <v>1</v>
      </c>
      <c r="C1730" t="s">
        <v>77</v>
      </c>
      <c r="D1730" t="s">
        <v>114</v>
      </c>
      <c r="E1730" t="s">
        <v>134</v>
      </c>
      <c r="F1730" t="s">
        <v>5209</v>
      </c>
      <c r="G1730" t="s">
        <v>136</v>
      </c>
      <c r="H1730" t="s">
        <v>46</v>
      </c>
      <c r="I1730" t="s">
        <v>129</v>
      </c>
      <c r="J1730" t="s">
        <v>130</v>
      </c>
      <c r="K1730" t="s">
        <v>131</v>
      </c>
      <c r="L1730" t="s">
        <v>5210</v>
      </c>
      <c r="M1730" t="s">
        <v>5211</v>
      </c>
      <c r="N1730">
        <v>0.99666666599999998</v>
      </c>
      <c r="O1730">
        <v>0</v>
      </c>
      <c r="P1730">
        <v>1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0.99666699999999997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1712657</v>
      </c>
      <c r="B1731">
        <v>1</v>
      </c>
      <c r="C1731" t="s">
        <v>76</v>
      </c>
      <c r="D1731" t="s">
        <v>93</v>
      </c>
      <c r="E1731" t="s">
        <v>134</v>
      </c>
      <c r="F1731" t="s">
        <v>5212</v>
      </c>
      <c r="G1731" t="s">
        <v>155</v>
      </c>
      <c r="H1731" t="s">
        <v>46</v>
      </c>
      <c r="I1731" t="s">
        <v>129</v>
      </c>
      <c r="J1731" t="s">
        <v>130</v>
      </c>
      <c r="K1731" t="s">
        <v>131</v>
      </c>
      <c r="L1731" t="s">
        <v>5213</v>
      </c>
      <c r="M1731" t="s">
        <v>5214</v>
      </c>
      <c r="N1731">
        <v>3.2374999999999998</v>
      </c>
      <c r="O1731">
        <v>0</v>
      </c>
      <c r="P1731">
        <v>3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9.7125000000000004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1712659</v>
      </c>
      <c r="B1732">
        <v>1</v>
      </c>
      <c r="C1732" t="s">
        <v>76</v>
      </c>
      <c r="D1732" t="s">
        <v>84</v>
      </c>
      <c r="E1732" t="s">
        <v>212</v>
      </c>
      <c r="F1732" t="s">
        <v>5215</v>
      </c>
      <c r="G1732" t="s">
        <v>1505</v>
      </c>
      <c r="H1732" t="s">
        <v>47</v>
      </c>
      <c r="I1732" t="s">
        <v>129</v>
      </c>
      <c r="J1732" t="s">
        <v>130</v>
      </c>
      <c r="K1732" t="s">
        <v>131</v>
      </c>
      <c r="L1732" t="s">
        <v>5216</v>
      </c>
      <c r="M1732" t="s">
        <v>5217</v>
      </c>
      <c r="N1732">
        <v>2.1872222219999999</v>
      </c>
      <c r="O1732">
        <v>8</v>
      </c>
      <c r="P1732">
        <v>751</v>
      </c>
      <c r="Q1732">
        <v>0</v>
      </c>
      <c r="R1732">
        <v>0</v>
      </c>
      <c r="S1732">
        <v>0</v>
      </c>
      <c r="T1732">
        <v>0</v>
      </c>
      <c r="U1732">
        <v>17.497778</v>
      </c>
      <c r="V1732">
        <v>1642.603889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1712662</v>
      </c>
      <c r="B1733">
        <v>1</v>
      </c>
      <c r="C1733" t="s">
        <v>77</v>
      </c>
      <c r="D1733" t="s">
        <v>122</v>
      </c>
      <c r="E1733" t="s">
        <v>164</v>
      </c>
      <c r="F1733" t="s">
        <v>5218</v>
      </c>
      <c r="G1733" t="s">
        <v>3526</v>
      </c>
      <c r="H1733" t="s">
        <v>46</v>
      </c>
      <c r="I1733" t="s">
        <v>129</v>
      </c>
      <c r="J1733" t="s">
        <v>130</v>
      </c>
      <c r="K1733" t="s">
        <v>131</v>
      </c>
      <c r="L1733" t="s">
        <v>5219</v>
      </c>
      <c r="M1733" t="s">
        <v>5220</v>
      </c>
      <c r="N1733">
        <v>1.4597222219999999</v>
      </c>
      <c r="O1733">
        <v>0</v>
      </c>
      <c r="P1733">
        <v>0</v>
      </c>
      <c r="Q1733">
        <v>0</v>
      </c>
      <c r="R1733">
        <v>0</v>
      </c>
      <c r="S1733">
        <v>2</v>
      </c>
      <c r="T1733">
        <v>50</v>
      </c>
      <c r="U1733">
        <v>0</v>
      </c>
      <c r="V1733">
        <v>0</v>
      </c>
      <c r="W1733">
        <v>0</v>
      </c>
      <c r="X1733">
        <v>0</v>
      </c>
      <c r="Y1733">
        <v>2.9194439999999999</v>
      </c>
      <c r="Z1733">
        <v>72.986110999999994</v>
      </c>
    </row>
    <row r="1734" spans="1:26" x14ac:dyDescent="0.25">
      <c r="A1734">
        <v>1712660</v>
      </c>
      <c r="B1734">
        <v>1</v>
      </c>
      <c r="C1734" t="s">
        <v>76</v>
      </c>
      <c r="D1734" t="s">
        <v>80</v>
      </c>
      <c r="E1734" t="s">
        <v>134</v>
      </c>
      <c r="F1734" t="s">
        <v>5221</v>
      </c>
      <c r="G1734" t="s">
        <v>136</v>
      </c>
      <c r="H1734" t="s">
        <v>46</v>
      </c>
      <c r="I1734" t="s">
        <v>129</v>
      </c>
      <c r="J1734" t="s">
        <v>130</v>
      </c>
      <c r="K1734" t="s">
        <v>131</v>
      </c>
      <c r="L1734" t="s">
        <v>5222</v>
      </c>
      <c r="M1734" t="s">
        <v>5223</v>
      </c>
      <c r="N1734">
        <v>0.63</v>
      </c>
      <c r="O1734">
        <v>0</v>
      </c>
      <c r="P1734">
        <v>10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6.3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1712666</v>
      </c>
      <c r="B1735">
        <v>1</v>
      </c>
      <c r="C1735" t="s">
        <v>77</v>
      </c>
      <c r="D1735" t="s">
        <v>108</v>
      </c>
      <c r="E1735" t="s">
        <v>139</v>
      </c>
      <c r="F1735" t="s">
        <v>5224</v>
      </c>
      <c r="G1735" t="s">
        <v>197</v>
      </c>
      <c r="H1735" t="s">
        <v>46</v>
      </c>
      <c r="I1735" t="s">
        <v>129</v>
      </c>
      <c r="J1735" t="s">
        <v>130</v>
      </c>
      <c r="K1735" t="s">
        <v>131</v>
      </c>
      <c r="L1735" t="s">
        <v>5225</v>
      </c>
      <c r="M1735" t="s">
        <v>5226</v>
      </c>
      <c r="N1735">
        <v>2.7641666659999999</v>
      </c>
      <c r="O1735">
        <v>0</v>
      </c>
      <c r="P1735">
        <v>0</v>
      </c>
      <c r="Q1735">
        <v>0</v>
      </c>
      <c r="R1735">
        <v>17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46.990833000000002</v>
      </c>
      <c r="Y1735">
        <v>0</v>
      </c>
      <c r="Z1735">
        <v>0</v>
      </c>
    </row>
    <row r="1736" spans="1:26" x14ac:dyDescent="0.25">
      <c r="A1736">
        <v>1712671</v>
      </c>
      <c r="B1736">
        <v>1</v>
      </c>
      <c r="C1736" t="s">
        <v>76</v>
      </c>
      <c r="D1736" t="s">
        <v>96</v>
      </c>
      <c r="E1736" t="s">
        <v>134</v>
      </c>
      <c r="F1736" t="s">
        <v>5227</v>
      </c>
      <c r="G1736" t="s">
        <v>209</v>
      </c>
      <c r="H1736" t="s">
        <v>46</v>
      </c>
      <c r="I1736" t="s">
        <v>129</v>
      </c>
      <c r="J1736" t="s">
        <v>130</v>
      </c>
      <c r="K1736" t="s">
        <v>131</v>
      </c>
      <c r="L1736" t="s">
        <v>5228</v>
      </c>
      <c r="M1736" t="s">
        <v>5229</v>
      </c>
      <c r="N1736">
        <v>4.5138888880000003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4.5138889999999998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1712669</v>
      </c>
      <c r="B1737">
        <v>1</v>
      </c>
      <c r="C1737" t="s">
        <v>77</v>
      </c>
      <c r="D1737" t="s">
        <v>114</v>
      </c>
      <c r="E1737" t="s">
        <v>139</v>
      </c>
      <c r="F1737" t="s">
        <v>5230</v>
      </c>
      <c r="G1737" t="s">
        <v>141</v>
      </c>
      <c r="H1737" t="s">
        <v>46</v>
      </c>
      <c r="I1737" t="s">
        <v>129</v>
      </c>
      <c r="J1737" t="s">
        <v>130</v>
      </c>
      <c r="K1737" t="s">
        <v>131</v>
      </c>
      <c r="L1737" t="s">
        <v>5231</v>
      </c>
      <c r="M1737" t="s">
        <v>5232</v>
      </c>
      <c r="N1737">
        <v>1.29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17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21.93</v>
      </c>
    </row>
    <row r="1738" spans="1:26" x14ac:dyDescent="0.25">
      <c r="A1738">
        <v>1712674</v>
      </c>
      <c r="B1738">
        <v>1</v>
      </c>
      <c r="C1738" t="s">
        <v>76</v>
      </c>
      <c r="D1738" t="s">
        <v>93</v>
      </c>
      <c r="E1738" t="s">
        <v>134</v>
      </c>
      <c r="F1738" t="s">
        <v>5233</v>
      </c>
      <c r="G1738" t="s">
        <v>136</v>
      </c>
      <c r="H1738" t="s">
        <v>46</v>
      </c>
      <c r="I1738" t="s">
        <v>129</v>
      </c>
      <c r="J1738" t="s">
        <v>130</v>
      </c>
      <c r="K1738" t="s">
        <v>131</v>
      </c>
      <c r="L1738" t="s">
        <v>5234</v>
      </c>
      <c r="M1738" t="s">
        <v>5235</v>
      </c>
      <c r="N1738">
        <v>3.3802777769999999</v>
      </c>
      <c r="O1738">
        <v>0</v>
      </c>
      <c r="P1738">
        <v>2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6.7605560000000002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1712673</v>
      </c>
      <c r="B1739">
        <v>1</v>
      </c>
      <c r="C1739" t="s">
        <v>76</v>
      </c>
      <c r="D1739" t="s">
        <v>79</v>
      </c>
      <c r="E1739" t="s">
        <v>134</v>
      </c>
      <c r="F1739" t="s">
        <v>5236</v>
      </c>
      <c r="G1739" t="s">
        <v>155</v>
      </c>
      <c r="H1739" t="s">
        <v>46</v>
      </c>
      <c r="I1739" t="s">
        <v>129</v>
      </c>
      <c r="J1739" t="s">
        <v>130</v>
      </c>
      <c r="K1739" t="s">
        <v>131</v>
      </c>
      <c r="L1739" t="s">
        <v>5237</v>
      </c>
      <c r="M1739" t="s">
        <v>5238</v>
      </c>
      <c r="N1739">
        <v>1.474722222</v>
      </c>
      <c r="O1739">
        <v>0</v>
      </c>
      <c r="P1739">
        <v>4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5.8988889999999996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1712676</v>
      </c>
      <c r="B1740">
        <v>1</v>
      </c>
      <c r="C1740" t="s">
        <v>76</v>
      </c>
      <c r="D1740" t="s">
        <v>94</v>
      </c>
      <c r="E1740" t="s">
        <v>134</v>
      </c>
      <c r="F1740" t="s">
        <v>5239</v>
      </c>
      <c r="G1740" t="s">
        <v>136</v>
      </c>
      <c r="H1740" t="s">
        <v>46</v>
      </c>
      <c r="I1740" t="s">
        <v>129</v>
      </c>
      <c r="J1740" t="s">
        <v>130</v>
      </c>
      <c r="K1740" t="s">
        <v>131</v>
      </c>
      <c r="L1740" t="s">
        <v>5240</v>
      </c>
      <c r="M1740" t="s">
        <v>5241</v>
      </c>
      <c r="N1740">
        <v>1.970555555</v>
      </c>
      <c r="O1740">
        <v>1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1.970556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1712677</v>
      </c>
      <c r="B1741">
        <v>1</v>
      </c>
      <c r="C1741" t="s">
        <v>77</v>
      </c>
      <c r="D1741" t="s">
        <v>124</v>
      </c>
      <c r="E1741" t="s">
        <v>134</v>
      </c>
      <c r="F1741" t="s">
        <v>5242</v>
      </c>
      <c r="G1741" t="s">
        <v>136</v>
      </c>
      <c r="H1741" t="s">
        <v>46</v>
      </c>
      <c r="I1741" t="s">
        <v>129</v>
      </c>
      <c r="J1741" t="s">
        <v>130</v>
      </c>
      <c r="K1741" t="s">
        <v>131</v>
      </c>
      <c r="L1741" t="s">
        <v>5243</v>
      </c>
      <c r="M1741" t="s">
        <v>5244</v>
      </c>
      <c r="N1741">
        <v>1.799722222</v>
      </c>
      <c r="O1741">
        <v>0</v>
      </c>
      <c r="P1741">
        <v>3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5.3991670000000003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1712680</v>
      </c>
      <c r="B1742">
        <v>1</v>
      </c>
      <c r="C1742" t="s">
        <v>76</v>
      </c>
      <c r="D1742" t="s">
        <v>97</v>
      </c>
      <c r="E1742" t="s">
        <v>134</v>
      </c>
      <c r="F1742" t="s">
        <v>5245</v>
      </c>
      <c r="G1742" t="s">
        <v>136</v>
      </c>
      <c r="H1742" t="s">
        <v>46</v>
      </c>
      <c r="I1742" t="s">
        <v>129</v>
      </c>
      <c r="J1742" t="s">
        <v>130</v>
      </c>
      <c r="K1742" t="s">
        <v>131</v>
      </c>
      <c r="L1742" t="s">
        <v>5246</v>
      </c>
      <c r="M1742" t="s">
        <v>5247</v>
      </c>
      <c r="N1742">
        <v>1.9975000000000001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1.9975000000000001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1712683</v>
      </c>
      <c r="B1743">
        <v>1</v>
      </c>
      <c r="C1743" t="s">
        <v>76</v>
      </c>
      <c r="D1743" t="s">
        <v>78</v>
      </c>
      <c r="E1743" t="s">
        <v>134</v>
      </c>
      <c r="F1743" t="s">
        <v>5248</v>
      </c>
      <c r="G1743" t="s">
        <v>136</v>
      </c>
      <c r="H1743" t="s">
        <v>46</v>
      </c>
      <c r="I1743" t="s">
        <v>129</v>
      </c>
      <c r="J1743" t="s">
        <v>130</v>
      </c>
      <c r="K1743" t="s">
        <v>131</v>
      </c>
      <c r="L1743" t="s">
        <v>5249</v>
      </c>
      <c r="M1743" t="s">
        <v>5250</v>
      </c>
      <c r="N1743">
        <v>0.90277777699999995</v>
      </c>
      <c r="O1743">
        <v>0</v>
      </c>
      <c r="P1743">
        <v>3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2.7083330000000001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1712685</v>
      </c>
      <c r="B1744">
        <v>1</v>
      </c>
      <c r="C1744" t="s">
        <v>76</v>
      </c>
      <c r="D1744" t="s">
        <v>106</v>
      </c>
      <c r="E1744" t="s">
        <v>134</v>
      </c>
      <c r="F1744" t="s">
        <v>5251</v>
      </c>
      <c r="G1744" t="s">
        <v>136</v>
      </c>
      <c r="H1744" t="s">
        <v>46</v>
      </c>
      <c r="I1744" t="s">
        <v>129</v>
      </c>
      <c r="J1744" t="s">
        <v>130</v>
      </c>
      <c r="K1744" t="s">
        <v>131</v>
      </c>
      <c r="L1744" t="s">
        <v>5252</v>
      </c>
      <c r="M1744" t="s">
        <v>5253</v>
      </c>
      <c r="N1744">
        <v>2.3830555549999999</v>
      </c>
      <c r="O1744">
        <v>0</v>
      </c>
      <c r="P1744">
        <v>3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7.1491670000000003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1712684</v>
      </c>
      <c r="B1745">
        <v>1</v>
      </c>
      <c r="C1745" t="s">
        <v>77</v>
      </c>
      <c r="D1745" t="s">
        <v>123</v>
      </c>
      <c r="E1745" t="s">
        <v>139</v>
      </c>
      <c r="F1745" t="s">
        <v>5254</v>
      </c>
      <c r="G1745" t="s">
        <v>141</v>
      </c>
      <c r="H1745" t="s">
        <v>46</v>
      </c>
      <c r="I1745" t="s">
        <v>129</v>
      </c>
      <c r="J1745" t="s">
        <v>130</v>
      </c>
      <c r="K1745" t="s">
        <v>131</v>
      </c>
      <c r="L1745" t="s">
        <v>5255</v>
      </c>
      <c r="M1745" t="s">
        <v>5256</v>
      </c>
      <c r="N1745">
        <v>1.846944444</v>
      </c>
      <c r="O1745">
        <v>0</v>
      </c>
      <c r="P1745">
        <v>16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29.551110999999999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1712688</v>
      </c>
      <c r="B1746">
        <v>1</v>
      </c>
      <c r="C1746" t="s">
        <v>76</v>
      </c>
      <c r="D1746" t="s">
        <v>94</v>
      </c>
      <c r="E1746" t="s">
        <v>134</v>
      </c>
      <c r="F1746" t="s">
        <v>5257</v>
      </c>
      <c r="G1746" t="s">
        <v>136</v>
      </c>
      <c r="H1746" t="s">
        <v>46</v>
      </c>
      <c r="I1746" t="s">
        <v>129</v>
      </c>
      <c r="J1746" t="s">
        <v>130</v>
      </c>
      <c r="K1746" t="s">
        <v>131</v>
      </c>
      <c r="L1746" t="s">
        <v>5258</v>
      </c>
      <c r="M1746" t="s">
        <v>5259</v>
      </c>
      <c r="N1746">
        <v>3.3261111109999999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3.326111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1712700</v>
      </c>
      <c r="B1747">
        <v>1</v>
      </c>
      <c r="C1747" t="s">
        <v>76</v>
      </c>
      <c r="D1747" t="s">
        <v>83</v>
      </c>
      <c r="E1747" t="s">
        <v>134</v>
      </c>
      <c r="F1747" t="s">
        <v>4645</v>
      </c>
      <c r="G1747" t="s">
        <v>209</v>
      </c>
      <c r="H1747" t="s">
        <v>46</v>
      </c>
      <c r="I1747" t="s">
        <v>129</v>
      </c>
      <c r="J1747" t="s">
        <v>130</v>
      </c>
      <c r="K1747" t="s">
        <v>131</v>
      </c>
      <c r="L1747" t="s">
        <v>5260</v>
      </c>
      <c r="M1747" t="s">
        <v>5261</v>
      </c>
      <c r="N1747">
        <v>5.9352777769999996</v>
      </c>
      <c r="O1747">
        <v>0</v>
      </c>
      <c r="P1747">
        <v>13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77.158610999999993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1712687</v>
      </c>
      <c r="B1748">
        <v>1</v>
      </c>
      <c r="C1748" t="s">
        <v>76</v>
      </c>
      <c r="D1748" t="s">
        <v>95</v>
      </c>
      <c r="E1748" t="s">
        <v>139</v>
      </c>
      <c r="F1748" t="s">
        <v>5262</v>
      </c>
      <c r="G1748" t="s">
        <v>141</v>
      </c>
      <c r="H1748" t="s">
        <v>46</v>
      </c>
      <c r="I1748" t="s">
        <v>129</v>
      </c>
      <c r="J1748" t="s">
        <v>130</v>
      </c>
      <c r="K1748" t="s">
        <v>131</v>
      </c>
      <c r="L1748" t="s">
        <v>5263</v>
      </c>
      <c r="M1748" t="s">
        <v>5264</v>
      </c>
      <c r="N1748">
        <v>0.84388888799999995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15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12.658333000000001</v>
      </c>
    </row>
    <row r="1749" spans="1:26" x14ac:dyDescent="0.25">
      <c r="A1749">
        <v>1712690</v>
      </c>
      <c r="B1749">
        <v>1</v>
      </c>
      <c r="C1749" t="s">
        <v>76</v>
      </c>
      <c r="D1749" t="s">
        <v>90</v>
      </c>
      <c r="E1749" t="s">
        <v>139</v>
      </c>
      <c r="F1749" t="s">
        <v>5265</v>
      </c>
      <c r="G1749" t="s">
        <v>141</v>
      </c>
      <c r="H1749" t="s">
        <v>46</v>
      </c>
      <c r="I1749" t="s">
        <v>129</v>
      </c>
      <c r="J1749" t="s">
        <v>130</v>
      </c>
      <c r="K1749" t="s">
        <v>131</v>
      </c>
      <c r="L1749" t="s">
        <v>5266</v>
      </c>
      <c r="M1749" t="s">
        <v>5267</v>
      </c>
      <c r="N1749">
        <v>1.774444444</v>
      </c>
      <c r="O1749">
        <v>0</v>
      </c>
      <c r="P1749">
        <v>25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44.361111000000001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1712691</v>
      </c>
      <c r="B1750">
        <v>1</v>
      </c>
      <c r="C1750" t="s">
        <v>76</v>
      </c>
      <c r="D1750" t="s">
        <v>101</v>
      </c>
      <c r="E1750" t="s">
        <v>191</v>
      </c>
      <c r="F1750" t="s">
        <v>5268</v>
      </c>
      <c r="G1750" t="s">
        <v>907</v>
      </c>
      <c r="H1750" t="s">
        <v>46</v>
      </c>
      <c r="I1750" t="s">
        <v>129</v>
      </c>
      <c r="J1750" t="s">
        <v>130</v>
      </c>
      <c r="K1750" t="s">
        <v>131</v>
      </c>
      <c r="L1750" t="s">
        <v>5269</v>
      </c>
      <c r="M1750" t="s">
        <v>5270</v>
      </c>
      <c r="N1750">
        <v>0.79055555499999997</v>
      </c>
      <c r="O1750">
        <v>0</v>
      </c>
      <c r="P1750">
        <v>107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84.589444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1712694</v>
      </c>
      <c r="B1751">
        <v>1</v>
      </c>
      <c r="C1751" t="s">
        <v>77</v>
      </c>
      <c r="D1751" t="s">
        <v>114</v>
      </c>
      <c r="E1751" t="s">
        <v>158</v>
      </c>
      <c r="F1751" t="s">
        <v>5271</v>
      </c>
      <c r="G1751" t="s">
        <v>176</v>
      </c>
      <c r="H1751" t="s">
        <v>47</v>
      </c>
      <c r="I1751" t="s">
        <v>129</v>
      </c>
      <c r="J1751" t="s">
        <v>130</v>
      </c>
      <c r="K1751" t="s">
        <v>131</v>
      </c>
      <c r="L1751" t="s">
        <v>5272</v>
      </c>
      <c r="M1751" t="s">
        <v>5273</v>
      </c>
      <c r="N1751">
        <v>1.2052777770000001</v>
      </c>
      <c r="O1751">
        <v>0</v>
      </c>
      <c r="P1751">
        <v>0</v>
      </c>
      <c r="Q1751">
        <v>0</v>
      </c>
      <c r="R1751">
        <v>0</v>
      </c>
      <c r="S1751">
        <v>5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6.026389</v>
      </c>
      <c r="Z1751">
        <v>0</v>
      </c>
    </row>
    <row r="1752" spans="1:26" x14ac:dyDescent="0.25">
      <c r="A1752">
        <v>1712699</v>
      </c>
      <c r="B1752">
        <v>1</v>
      </c>
      <c r="C1752" t="s">
        <v>76</v>
      </c>
      <c r="D1752" t="s">
        <v>102</v>
      </c>
      <c r="E1752" t="s">
        <v>139</v>
      </c>
      <c r="F1752" t="s">
        <v>5274</v>
      </c>
      <c r="G1752" t="s">
        <v>141</v>
      </c>
      <c r="H1752" t="s">
        <v>46</v>
      </c>
      <c r="I1752" t="s">
        <v>129</v>
      </c>
      <c r="J1752" t="s">
        <v>130</v>
      </c>
      <c r="K1752" t="s">
        <v>131</v>
      </c>
      <c r="L1752" t="s">
        <v>5275</v>
      </c>
      <c r="M1752" t="s">
        <v>5276</v>
      </c>
      <c r="N1752">
        <v>0.85277777700000001</v>
      </c>
      <c r="O1752">
        <v>0</v>
      </c>
      <c r="P1752">
        <v>10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8.5277779999999996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1712701</v>
      </c>
      <c r="B1753">
        <v>1</v>
      </c>
      <c r="C1753" t="s">
        <v>76</v>
      </c>
      <c r="D1753" t="s">
        <v>84</v>
      </c>
      <c r="E1753" t="s">
        <v>139</v>
      </c>
      <c r="F1753" t="s">
        <v>5277</v>
      </c>
      <c r="G1753" t="s">
        <v>141</v>
      </c>
      <c r="H1753" t="s">
        <v>46</v>
      </c>
      <c r="I1753" t="s">
        <v>129</v>
      </c>
      <c r="J1753" t="s">
        <v>130</v>
      </c>
      <c r="K1753" t="s">
        <v>131</v>
      </c>
      <c r="L1753" t="s">
        <v>5278</v>
      </c>
      <c r="M1753" t="s">
        <v>5279</v>
      </c>
      <c r="N1753">
        <v>1.2763888880000001</v>
      </c>
      <c r="O1753">
        <v>0</v>
      </c>
      <c r="P1753">
        <v>58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74.030556000000004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1712702</v>
      </c>
      <c r="B1754">
        <v>1</v>
      </c>
      <c r="C1754" t="s">
        <v>77</v>
      </c>
      <c r="D1754" t="s">
        <v>124</v>
      </c>
      <c r="E1754" t="s">
        <v>134</v>
      </c>
      <c r="F1754" t="s">
        <v>5280</v>
      </c>
      <c r="G1754" t="s">
        <v>136</v>
      </c>
      <c r="H1754" t="s">
        <v>46</v>
      </c>
      <c r="I1754" t="s">
        <v>129</v>
      </c>
      <c r="J1754" t="s">
        <v>130</v>
      </c>
      <c r="K1754" t="s">
        <v>131</v>
      </c>
      <c r="L1754" t="s">
        <v>5281</v>
      </c>
      <c r="M1754" t="s">
        <v>5282</v>
      </c>
      <c r="N1754">
        <v>4.290277777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4.2902779999999998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1712703</v>
      </c>
      <c r="B1755">
        <v>1</v>
      </c>
      <c r="C1755" t="s">
        <v>76</v>
      </c>
      <c r="D1755" t="s">
        <v>92</v>
      </c>
      <c r="E1755" t="s">
        <v>164</v>
      </c>
      <c r="F1755" t="s">
        <v>5283</v>
      </c>
      <c r="G1755" t="s">
        <v>197</v>
      </c>
      <c r="H1755" t="s">
        <v>46</v>
      </c>
      <c r="I1755" t="s">
        <v>129</v>
      </c>
      <c r="J1755" t="s">
        <v>130</v>
      </c>
      <c r="K1755" t="s">
        <v>131</v>
      </c>
      <c r="L1755" t="s">
        <v>5284</v>
      </c>
      <c r="M1755" t="s">
        <v>5285</v>
      </c>
      <c r="N1755">
        <v>0.80777777699999997</v>
      </c>
      <c r="O1755">
        <v>0</v>
      </c>
      <c r="P1755">
        <v>0</v>
      </c>
      <c r="Q1755">
        <v>2</v>
      </c>
      <c r="R1755">
        <v>252</v>
      </c>
      <c r="S1755">
        <v>0</v>
      </c>
      <c r="T1755">
        <v>0</v>
      </c>
      <c r="U1755">
        <v>0</v>
      </c>
      <c r="V1755">
        <v>0</v>
      </c>
      <c r="W1755">
        <v>1.615556</v>
      </c>
      <c r="X1755">
        <v>203.56</v>
      </c>
      <c r="Y1755">
        <v>0</v>
      </c>
      <c r="Z1755">
        <v>0</v>
      </c>
    </row>
    <row r="1756" spans="1:26" x14ac:dyDescent="0.25">
      <c r="A1756">
        <v>1712704</v>
      </c>
      <c r="B1756">
        <v>1</v>
      </c>
      <c r="C1756" t="s">
        <v>77</v>
      </c>
      <c r="D1756" t="s">
        <v>123</v>
      </c>
      <c r="E1756" t="s">
        <v>212</v>
      </c>
      <c r="F1756" t="s">
        <v>1352</v>
      </c>
      <c r="G1756" t="s">
        <v>176</v>
      </c>
      <c r="H1756" t="s">
        <v>47</v>
      </c>
      <c r="I1756" t="s">
        <v>129</v>
      </c>
      <c r="J1756" t="s">
        <v>130</v>
      </c>
      <c r="K1756" t="s">
        <v>131</v>
      </c>
      <c r="L1756" t="s">
        <v>5286</v>
      </c>
      <c r="M1756" t="s">
        <v>5287</v>
      </c>
      <c r="N1756">
        <v>1.578888888</v>
      </c>
      <c r="O1756">
        <v>30</v>
      </c>
      <c r="P1756">
        <v>198</v>
      </c>
      <c r="Q1756">
        <v>0</v>
      </c>
      <c r="R1756">
        <v>0</v>
      </c>
      <c r="S1756">
        <v>0</v>
      </c>
      <c r="T1756">
        <v>0</v>
      </c>
      <c r="U1756">
        <v>47.366667</v>
      </c>
      <c r="V1756">
        <v>312.62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1712706</v>
      </c>
      <c r="B1757">
        <v>1</v>
      </c>
      <c r="C1757" t="s">
        <v>77</v>
      </c>
      <c r="D1757" t="s">
        <v>123</v>
      </c>
      <c r="E1757" t="s">
        <v>212</v>
      </c>
      <c r="F1757" t="s">
        <v>5288</v>
      </c>
      <c r="G1757" t="s">
        <v>176</v>
      </c>
      <c r="H1757" t="s">
        <v>47</v>
      </c>
      <c r="I1757" t="s">
        <v>129</v>
      </c>
      <c r="J1757" t="s">
        <v>130</v>
      </c>
      <c r="K1757" t="s">
        <v>131</v>
      </c>
      <c r="L1757" t="s">
        <v>5289</v>
      </c>
      <c r="M1757" t="s">
        <v>5290</v>
      </c>
      <c r="N1757">
        <v>2.3577777769999999</v>
      </c>
      <c r="O1757">
        <v>287</v>
      </c>
      <c r="P1757">
        <v>47</v>
      </c>
      <c r="Q1757">
        <v>0</v>
      </c>
      <c r="R1757">
        <v>0</v>
      </c>
      <c r="S1757">
        <v>0</v>
      </c>
      <c r="T1757">
        <v>0</v>
      </c>
      <c r="U1757">
        <v>676.68222200000002</v>
      </c>
      <c r="V1757">
        <v>110.815556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1712708</v>
      </c>
      <c r="B1758">
        <v>1</v>
      </c>
      <c r="C1758" t="s">
        <v>76</v>
      </c>
      <c r="D1758" t="s">
        <v>89</v>
      </c>
      <c r="E1758" t="s">
        <v>158</v>
      </c>
      <c r="F1758" t="s">
        <v>5291</v>
      </c>
      <c r="G1758" t="s">
        <v>176</v>
      </c>
      <c r="H1758" t="s">
        <v>47</v>
      </c>
      <c r="I1758" t="s">
        <v>129</v>
      </c>
      <c r="J1758" t="s">
        <v>130</v>
      </c>
      <c r="K1758" t="s">
        <v>131</v>
      </c>
      <c r="L1758" t="s">
        <v>5292</v>
      </c>
      <c r="M1758" t="s">
        <v>5293</v>
      </c>
      <c r="N1758">
        <v>0.91527777700000001</v>
      </c>
      <c r="O1758">
        <v>26</v>
      </c>
      <c r="P1758">
        <v>966</v>
      </c>
      <c r="Q1758">
        <v>0</v>
      </c>
      <c r="R1758">
        <v>0</v>
      </c>
      <c r="S1758">
        <v>0</v>
      </c>
      <c r="T1758">
        <v>0</v>
      </c>
      <c r="U1758">
        <v>23.797222000000001</v>
      </c>
      <c r="V1758">
        <v>884.15833299999997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1712709</v>
      </c>
      <c r="B1759">
        <v>1</v>
      </c>
      <c r="C1759" t="s">
        <v>77</v>
      </c>
      <c r="D1759" t="s">
        <v>108</v>
      </c>
      <c r="E1759" t="s">
        <v>134</v>
      </c>
      <c r="F1759" t="s">
        <v>5294</v>
      </c>
      <c r="G1759" t="s">
        <v>136</v>
      </c>
      <c r="H1759" t="s">
        <v>46</v>
      </c>
      <c r="I1759" t="s">
        <v>129</v>
      </c>
      <c r="J1759" t="s">
        <v>130</v>
      </c>
      <c r="K1759" t="s">
        <v>131</v>
      </c>
      <c r="L1759" t="s">
        <v>5295</v>
      </c>
      <c r="M1759" t="s">
        <v>5296</v>
      </c>
      <c r="N1759">
        <v>0.77694444399999996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0.77694399999999997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1712710</v>
      </c>
      <c r="B1760">
        <v>1</v>
      </c>
      <c r="C1760" t="s">
        <v>77</v>
      </c>
      <c r="D1760" t="s">
        <v>108</v>
      </c>
      <c r="E1760" t="s">
        <v>126</v>
      </c>
      <c r="F1760" t="s">
        <v>5297</v>
      </c>
      <c r="G1760" t="s">
        <v>145</v>
      </c>
      <c r="H1760" t="s">
        <v>47</v>
      </c>
      <c r="I1760" t="s">
        <v>129</v>
      </c>
      <c r="J1760" t="s">
        <v>130</v>
      </c>
      <c r="K1760" t="s">
        <v>131</v>
      </c>
      <c r="L1760" t="s">
        <v>5298</v>
      </c>
      <c r="M1760" t="s">
        <v>5299</v>
      </c>
      <c r="N1760">
        <v>1.7469444439999999</v>
      </c>
      <c r="O1760">
        <v>0</v>
      </c>
      <c r="P1760">
        <v>1</v>
      </c>
      <c r="Q1760">
        <v>0</v>
      </c>
      <c r="R1760">
        <v>0</v>
      </c>
      <c r="S1760">
        <v>4</v>
      </c>
      <c r="T1760">
        <v>136</v>
      </c>
      <c r="U1760">
        <v>0</v>
      </c>
      <c r="V1760">
        <v>1.7469440000000001</v>
      </c>
      <c r="W1760">
        <v>0</v>
      </c>
      <c r="X1760">
        <v>0</v>
      </c>
      <c r="Y1760">
        <v>6.9877779999999996</v>
      </c>
      <c r="Z1760">
        <v>237.58444399999999</v>
      </c>
    </row>
    <row r="1761" spans="1:26" x14ac:dyDescent="0.25">
      <c r="A1761">
        <v>1712711</v>
      </c>
      <c r="B1761">
        <v>1</v>
      </c>
      <c r="C1761" t="s">
        <v>76</v>
      </c>
      <c r="D1761" t="s">
        <v>85</v>
      </c>
      <c r="E1761" t="s">
        <v>158</v>
      </c>
      <c r="F1761" t="s">
        <v>4565</v>
      </c>
      <c r="G1761" t="s">
        <v>176</v>
      </c>
      <c r="H1761" t="s">
        <v>47</v>
      </c>
      <c r="I1761" t="s">
        <v>129</v>
      </c>
      <c r="J1761" t="s">
        <v>130</v>
      </c>
      <c r="K1761" t="s">
        <v>131</v>
      </c>
      <c r="L1761" t="s">
        <v>5300</v>
      </c>
      <c r="M1761" t="s">
        <v>5301</v>
      </c>
      <c r="N1761">
        <v>0.37583333299999999</v>
      </c>
      <c r="O1761">
        <v>13</v>
      </c>
      <c r="P1761">
        <v>582</v>
      </c>
      <c r="Q1761">
        <v>0</v>
      </c>
      <c r="R1761">
        <v>0</v>
      </c>
      <c r="S1761">
        <v>0</v>
      </c>
      <c r="T1761">
        <v>0</v>
      </c>
      <c r="U1761">
        <v>4.8858329999999999</v>
      </c>
      <c r="V1761">
        <v>218.73500000000001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1712712</v>
      </c>
      <c r="B1762">
        <v>1</v>
      </c>
      <c r="C1762" t="s">
        <v>77</v>
      </c>
      <c r="D1762" t="s">
        <v>123</v>
      </c>
      <c r="E1762" t="s">
        <v>139</v>
      </c>
      <c r="F1762" t="s">
        <v>614</v>
      </c>
      <c r="G1762" t="s">
        <v>1596</v>
      </c>
      <c r="H1762" t="s">
        <v>46</v>
      </c>
      <c r="I1762" t="s">
        <v>129</v>
      </c>
      <c r="J1762" t="s">
        <v>130</v>
      </c>
      <c r="K1762" t="s">
        <v>131</v>
      </c>
      <c r="L1762" t="s">
        <v>5302</v>
      </c>
      <c r="M1762" t="s">
        <v>5303</v>
      </c>
      <c r="N1762">
        <v>4.8669444439999996</v>
      </c>
      <c r="O1762">
        <v>0</v>
      </c>
      <c r="P1762">
        <v>29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141.141389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1712724</v>
      </c>
      <c r="B1763">
        <v>1</v>
      </c>
      <c r="C1763" t="s">
        <v>76</v>
      </c>
      <c r="D1763" t="s">
        <v>95</v>
      </c>
      <c r="E1763" t="s">
        <v>134</v>
      </c>
      <c r="F1763" t="s">
        <v>5304</v>
      </c>
      <c r="G1763" t="s">
        <v>136</v>
      </c>
      <c r="H1763" t="s">
        <v>46</v>
      </c>
      <c r="I1763" t="s">
        <v>129</v>
      </c>
      <c r="J1763" t="s">
        <v>130</v>
      </c>
      <c r="K1763" t="s">
        <v>131</v>
      </c>
      <c r="L1763" t="s">
        <v>5305</v>
      </c>
      <c r="M1763" t="s">
        <v>5306</v>
      </c>
      <c r="N1763">
        <v>1.9597222219999999</v>
      </c>
      <c r="O1763">
        <v>0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1.959722</v>
      </c>
      <c r="Y1763">
        <v>0</v>
      </c>
      <c r="Z1763">
        <v>0</v>
      </c>
    </row>
    <row r="1764" spans="1:26" x14ac:dyDescent="0.25">
      <c r="A1764">
        <v>1712719</v>
      </c>
      <c r="B1764">
        <v>1</v>
      </c>
      <c r="C1764" t="s">
        <v>76</v>
      </c>
      <c r="D1764" t="s">
        <v>88</v>
      </c>
      <c r="E1764" t="s">
        <v>212</v>
      </c>
      <c r="F1764" t="s">
        <v>5307</v>
      </c>
      <c r="G1764" t="s">
        <v>285</v>
      </c>
      <c r="H1764" t="s">
        <v>47</v>
      </c>
      <c r="I1764" t="s">
        <v>129</v>
      </c>
      <c r="J1764" t="s">
        <v>130</v>
      </c>
      <c r="K1764" t="s">
        <v>161</v>
      </c>
      <c r="L1764" t="s">
        <v>5308</v>
      </c>
      <c r="M1764" t="s">
        <v>5309</v>
      </c>
      <c r="N1764">
        <v>7.2577777770000003</v>
      </c>
      <c r="O1764">
        <v>2</v>
      </c>
      <c r="P1764">
        <v>545</v>
      </c>
      <c r="Q1764">
        <v>0</v>
      </c>
      <c r="R1764">
        <v>0</v>
      </c>
      <c r="S1764">
        <v>0</v>
      </c>
      <c r="T1764">
        <v>0</v>
      </c>
      <c r="U1764">
        <v>14.515556</v>
      </c>
      <c r="V1764">
        <v>3955.4888879999999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1712727</v>
      </c>
      <c r="B1765">
        <v>1</v>
      </c>
      <c r="C1765" t="s">
        <v>76</v>
      </c>
      <c r="D1765" t="s">
        <v>85</v>
      </c>
      <c r="E1765" t="s">
        <v>158</v>
      </c>
      <c r="F1765" t="s">
        <v>4565</v>
      </c>
      <c r="G1765" t="s">
        <v>3358</v>
      </c>
      <c r="H1765" t="s">
        <v>47</v>
      </c>
      <c r="I1765" t="s">
        <v>129</v>
      </c>
      <c r="J1765" t="s">
        <v>130</v>
      </c>
      <c r="K1765" t="s">
        <v>131</v>
      </c>
      <c r="L1765" t="s">
        <v>5310</v>
      </c>
      <c r="M1765" t="s">
        <v>5311</v>
      </c>
      <c r="N1765">
        <v>3.3777777769999999</v>
      </c>
      <c r="O1765">
        <v>13</v>
      </c>
      <c r="P1765">
        <v>582</v>
      </c>
      <c r="Q1765">
        <v>0</v>
      </c>
      <c r="R1765">
        <v>0</v>
      </c>
      <c r="S1765">
        <v>0</v>
      </c>
      <c r="T1765">
        <v>0</v>
      </c>
      <c r="U1765">
        <v>43.911110999999998</v>
      </c>
      <c r="V1765">
        <v>1965.8666659999999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1712731</v>
      </c>
      <c r="B1766">
        <v>1</v>
      </c>
      <c r="C1766" t="s">
        <v>76</v>
      </c>
      <c r="D1766" t="s">
        <v>86</v>
      </c>
      <c r="E1766" t="s">
        <v>148</v>
      </c>
      <c r="F1766" t="s">
        <v>2758</v>
      </c>
      <c r="G1766" t="s">
        <v>150</v>
      </c>
      <c r="H1766" t="s">
        <v>47</v>
      </c>
      <c r="I1766" t="s">
        <v>129</v>
      </c>
      <c r="J1766" t="s">
        <v>130</v>
      </c>
      <c r="K1766" t="s">
        <v>161</v>
      </c>
      <c r="L1766" t="s">
        <v>5312</v>
      </c>
      <c r="M1766" t="s">
        <v>5313</v>
      </c>
      <c r="N1766">
        <v>0.16666666599999999</v>
      </c>
      <c r="O1766">
        <v>31</v>
      </c>
      <c r="P1766">
        <v>11327</v>
      </c>
      <c r="Q1766">
        <v>0</v>
      </c>
      <c r="R1766">
        <v>0</v>
      </c>
      <c r="S1766">
        <v>0</v>
      </c>
      <c r="T1766">
        <v>0</v>
      </c>
      <c r="U1766">
        <v>5.1666670000000003</v>
      </c>
      <c r="V1766">
        <v>1887.8333259999999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1712732</v>
      </c>
      <c r="B1767">
        <v>1</v>
      </c>
      <c r="C1767" t="s">
        <v>76</v>
      </c>
      <c r="D1767" t="s">
        <v>104</v>
      </c>
      <c r="E1767" t="s">
        <v>134</v>
      </c>
      <c r="F1767" t="s">
        <v>5314</v>
      </c>
      <c r="G1767" t="s">
        <v>136</v>
      </c>
      <c r="H1767" t="s">
        <v>46</v>
      </c>
      <c r="I1767" t="s">
        <v>129</v>
      </c>
      <c r="J1767" t="s">
        <v>130</v>
      </c>
      <c r="K1767" t="s">
        <v>131</v>
      </c>
      <c r="L1767" t="s">
        <v>5315</v>
      </c>
      <c r="M1767" t="s">
        <v>5316</v>
      </c>
      <c r="N1767">
        <v>0.87111111100000005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1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0.87111099999999997</v>
      </c>
    </row>
    <row r="1768" spans="1:26" x14ac:dyDescent="0.25">
      <c r="A1768">
        <v>1712737</v>
      </c>
      <c r="B1768">
        <v>1</v>
      </c>
      <c r="C1768" t="s">
        <v>76</v>
      </c>
      <c r="D1768" t="s">
        <v>101</v>
      </c>
      <c r="E1768" t="s">
        <v>191</v>
      </c>
      <c r="F1768" t="s">
        <v>5268</v>
      </c>
      <c r="G1768" t="s">
        <v>907</v>
      </c>
      <c r="H1768" t="s">
        <v>46</v>
      </c>
      <c r="I1768" t="s">
        <v>129</v>
      </c>
      <c r="J1768" t="s">
        <v>130</v>
      </c>
      <c r="K1768" t="s">
        <v>131</v>
      </c>
      <c r="L1768" t="s">
        <v>5317</v>
      </c>
      <c r="M1768" t="s">
        <v>5318</v>
      </c>
      <c r="N1768">
        <v>0.67305555500000003</v>
      </c>
      <c r="O1768">
        <v>0</v>
      </c>
      <c r="P1768">
        <v>107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72.016943999999995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1712734</v>
      </c>
      <c r="B1769">
        <v>1</v>
      </c>
      <c r="C1769" t="s">
        <v>76</v>
      </c>
      <c r="D1769" t="s">
        <v>85</v>
      </c>
      <c r="E1769" t="s">
        <v>158</v>
      </c>
      <c r="F1769" t="s">
        <v>5319</v>
      </c>
      <c r="G1769" t="s">
        <v>176</v>
      </c>
      <c r="H1769" t="s">
        <v>47</v>
      </c>
      <c r="I1769" t="s">
        <v>129</v>
      </c>
      <c r="J1769" t="s">
        <v>130</v>
      </c>
      <c r="K1769" t="s">
        <v>131</v>
      </c>
      <c r="L1769" t="s">
        <v>5320</v>
      </c>
      <c r="M1769" t="s">
        <v>5321</v>
      </c>
      <c r="N1769">
        <v>0.103888888</v>
      </c>
      <c r="O1769">
        <v>4</v>
      </c>
      <c r="P1769">
        <v>906</v>
      </c>
      <c r="Q1769">
        <v>0</v>
      </c>
      <c r="R1769">
        <v>0</v>
      </c>
      <c r="S1769">
        <v>0</v>
      </c>
      <c r="T1769">
        <v>0</v>
      </c>
      <c r="U1769">
        <v>0.41555599999999998</v>
      </c>
      <c r="V1769">
        <v>94.123333000000002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1712733</v>
      </c>
      <c r="B1770">
        <v>1</v>
      </c>
      <c r="C1770" t="s">
        <v>76</v>
      </c>
      <c r="D1770" t="s">
        <v>95</v>
      </c>
      <c r="E1770" t="s">
        <v>158</v>
      </c>
      <c r="F1770" t="s">
        <v>4280</v>
      </c>
      <c r="G1770" t="s">
        <v>176</v>
      </c>
      <c r="H1770" t="s">
        <v>47</v>
      </c>
      <c r="I1770" t="s">
        <v>129</v>
      </c>
      <c r="J1770" t="s">
        <v>130</v>
      </c>
      <c r="K1770" t="s">
        <v>131</v>
      </c>
      <c r="L1770" t="s">
        <v>5322</v>
      </c>
      <c r="M1770" t="s">
        <v>5323</v>
      </c>
      <c r="N1770">
        <v>0.114166666</v>
      </c>
      <c r="O1770">
        <v>101</v>
      </c>
      <c r="P1770">
        <v>7003</v>
      </c>
      <c r="Q1770">
        <v>15</v>
      </c>
      <c r="R1770">
        <v>514</v>
      </c>
      <c r="S1770">
        <v>8</v>
      </c>
      <c r="T1770">
        <v>980</v>
      </c>
      <c r="U1770">
        <v>11.530832999999999</v>
      </c>
      <c r="V1770">
        <v>799.50916199999995</v>
      </c>
      <c r="W1770">
        <v>1.7124999999999999</v>
      </c>
      <c r="X1770">
        <v>58.681666</v>
      </c>
      <c r="Y1770">
        <v>0.91333299999999995</v>
      </c>
      <c r="Z1770">
        <v>111.88333299999999</v>
      </c>
    </row>
    <row r="1771" spans="1:26" x14ac:dyDescent="0.25">
      <c r="A1771">
        <v>1712738</v>
      </c>
      <c r="B1771">
        <v>1</v>
      </c>
      <c r="C1771" t="s">
        <v>76</v>
      </c>
      <c r="D1771" t="s">
        <v>90</v>
      </c>
      <c r="E1771" t="s">
        <v>139</v>
      </c>
      <c r="F1771" t="s">
        <v>5324</v>
      </c>
      <c r="G1771" t="s">
        <v>141</v>
      </c>
      <c r="H1771" t="s">
        <v>46</v>
      </c>
      <c r="I1771" t="s">
        <v>129</v>
      </c>
      <c r="J1771" t="s">
        <v>130</v>
      </c>
      <c r="K1771" t="s">
        <v>131</v>
      </c>
      <c r="L1771" t="s">
        <v>5325</v>
      </c>
      <c r="M1771" t="s">
        <v>5326</v>
      </c>
      <c r="N1771">
        <v>0.696111111</v>
      </c>
      <c r="O1771">
        <v>0</v>
      </c>
      <c r="P1771">
        <v>62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43.158889000000002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1712743</v>
      </c>
      <c r="B1772">
        <v>1</v>
      </c>
      <c r="C1772" t="s">
        <v>76</v>
      </c>
      <c r="D1772" t="s">
        <v>86</v>
      </c>
      <c r="E1772" t="s">
        <v>148</v>
      </c>
      <c r="F1772" t="s">
        <v>5327</v>
      </c>
      <c r="G1772" t="s">
        <v>150</v>
      </c>
      <c r="H1772" t="s">
        <v>160</v>
      </c>
      <c r="I1772" t="s">
        <v>129</v>
      </c>
      <c r="J1772" t="s">
        <v>130</v>
      </c>
      <c r="K1772" t="s">
        <v>161</v>
      </c>
      <c r="L1772" t="s">
        <v>5328</v>
      </c>
      <c r="M1772" t="s">
        <v>5329</v>
      </c>
      <c r="N1772">
        <v>0.31194444399999999</v>
      </c>
      <c r="O1772">
        <v>167</v>
      </c>
      <c r="P1772">
        <v>27487</v>
      </c>
      <c r="Q1772">
        <v>0</v>
      </c>
      <c r="R1772">
        <v>0</v>
      </c>
      <c r="S1772">
        <v>0</v>
      </c>
      <c r="T1772">
        <v>0</v>
      </c>
      <c r="U1772">
        <v>52.094721999999997</v>
      </c>
      <c r="V1772">
        <v>8574.4169320000001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1712739</v>
      </c>
      <c r="B1773">
        <v>1</v>
      </c>
      <c r="C1773" t="s">
        <v>76</v>
      </c>
      <c r="D1773" t="s">
        <v>90</v>
      </c>
      <c r="E1773" t="s">
        <v>158</v>
      </c>
      <c r="F1773" t="s">
        <v>5330</v>
      </c>
      <c r="G1773" t="s">
        <v>176</v>
      </c>
      <c r="H1773" t="s">
        <v>47</v>
      </c>
      <c r="I1773" t="s">
        <v>151</v>
      </c>
      <c r="J1773" t="s">
        <v>130</v>
      </c>
      <c r="K1773" t="s">
        <v>131</v>
      </c>
      <c r="L1773" t="s">
        <v>5331</v>
      </c>
      <c r="M1773" t="s">
        <v>5332</v>
      </c>
      <c r="N1773">
        <v>1.1111111E-2</v>
      </c>
      <c r="O1773">
        <v>0</v>
      </c>
      <c r="P1773">
        <v>0</v>
      </c>
      <c r="Q1773">
        <v>0</v>
      </c>
      <c r="R1773">
        <v>0</v>
      </c>
      <c r="S1773">
        <v>59</v>
      </c>
      <c r="T1773">
        <v>2200</v>
      </c>
      <c r="U1773">
        <v>0</v>
      </c>
      <c r="V1773">
        <v>0</v>
      </c>
      <c r="W1773">
        <v>0</v>
      </c>
      <c r="X1773">
        <v>0</v>
      </c>
      <c r="Y1773">
        <v>0.65555600000000003</v>
      </c>
      <c r="Z1773">
        <v>24.444444000000001</v>
      </c>
    </row>
    <row r="1774" spans="1:26" x14ac:dyDescent="0.25">
      <c r="A1774">
        <v>1712740</v>
      </c>
      <c r="B1774">
        <v>1</v>
      </c>
      <c r="C1774" t="s">
        <v>76</v>
      </c>
      <c r="D1774" t="s">
        <v>86</v>
      </c>
      <c r="E1774" t="s">
        <v>148</v>
      </c>
      <c r="F1774" t="s">
        <v>5333</v>
      </c>
      <c r="G1774" t="s">
        <v>150</v>
      </c>
      <c r="H1774" t="s">
        <v>160</v>
      </c>
      <c r="I1774" t="s">
        <v>129</v>
      </c>
      <c r="J1774" t="s">
        <v>130</v>
      </c>
      <c r="K1774" t="s">
        <v>161</v>
      </c>
      <c r="L1774" t="s">
        <v>5334</v>
      </c>
      <c r="M1774" t="s">
        <v>5335</v>
      </c>
      <c r="N1774">
        <v>6.8055555000000004E-2</v>
      </c>
      <c r="O1774">
        <v>14</v>
      </c>
      <c r="P1774">
        <v>5955</v>
      </c>
      <c r="Q1774">
        <v>0</v>
      </c>
      <c r="R1774">
        <v>0</v>
      </c>
      <c r="S1774">
        <v>0</v>
      </c>
      <c r="T1774">
        <v>0</v>
      </c>
      <c r="U1774">
        <v>0.95277800000000001</v>
      </c>
      <c r="V1774">
        <v>405.27082999999999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1712741</v>
      </c>
      <c r="B1775">
        <v>1</v>
      </c>
      <c r="C1775" t="s">
        <v>76</v>
      </c>
      <c r="D1775" t="s">
        <v>86</v>
      </c>
      <c r="E1775" t="s">
        <v>148</v>
      </c>
      <c r="F1775" t="s">
        <v>5336</v>
      </c>
      <c r="G1775" t="s">
        <v>150</v>
      </c>
      <c r="H1775" t="s">
        <v>160</v>
      </c>
      <c r="I1775" t="s">
        <v>129</v>
      </c>
      <c r="J1775" t="s">
        <v>130</v>
      </c>
      <c r="K1775" t="s">
        <v>161</v>
      </c>
      <c r="L1775" t="s">
        <v>5337</v>
      </c>
      <c r="M1775" t="s">
        <v>5338</v>
      </c>
      <c r="N1775">
        <v>7.0833332999999998E-2</v>
      </c>
      <c r="O1775">
        <v>11</v>
      </c>
      <c r="P1775">
        <v>6749</v>
      </c>
      <c r="Q1775">
        <v>0</v>
      </c>
      <c r="R1775">
        <v>0</v>
      </c>
      <c r="S1775">
        <v>0</v>
      </c>
      <c r="T1775">
        <v>0</v>
      </c>
      <c r="U1775">
        <v>0.77916700000000005</v>
      </c>
      <c r="V1775">
        <v>478.05416400000001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1712742</v>
      </c>
      <c r="B1776">
        <v>1</v>
      </c>
      <c r="C1776" t="s">
        <v>76</v>
      </c>
      <c r="D1776" t="s">
        <v>86</v>
      </c>
      <c r="E1776" t="s">
        <v>148</v>
      </c>
      <c r="F1776" t="s">
        <v>5339</v>
      </c>
      <c r="G1776" t="s">
        <v>150</v>
      </c>
      <c r="H1776" t="s">
        <v>160</v>
      </c>
      <c r="I1776" t="s">
        <v>151</v>
      </c>
      <c r="J1776" t="s">
        <v>130</v>
      </c>
      <c r="K1776" t="s">
        <v>161</v>
      </c>
      <c r="L1776" t="s">
        <v>5340</v>
      </c>
      <c r="M1776" t="s">
        <v>5341</v>
      </c>
      <c r="N1776">
        <v>4.6111111000000003E-2</v>
      </c>
      <c r="O1776">
        <v>9</v>
      </c>
      <c r="P1776">
        <v>2952</v>
      </c>
      <c r="Q1776">
        <v>0</v>
      </c>
      <c r="R1776">
        <v>0</v>
      </c>
      <c r="S1776">
        <v>0</v>
      </c>
      <c r="T1776">
        <v>0</v>
      </c>
      <c r="U1776">
        <v>0.41499999999999998</v>
      </c>
      <c r="V1776">
        <v>136.12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1712744</v>
      </c>
      <c r="B1777">
        <v>1</v>
      </c>
      <c r="C1777" t="s">
        <v>76</v>
      </c>
      <c r="D1777" t="s">
        <v>101</v>
      </c>
      <c r="E1777" t="s">
        <v>191</v>
      </c>
      <c r="F1777" t="s">
        <v>5268</v>
      </c>
      <c r="G1777" t="s">
        <v>907</v>
      </c>
      <c r="H1777" t="s">
        <v>46</v>
      </c>
      <c r="I1777" t="s">
        <v>129</v>
      </c>
      <c r="J1777" t="s">
        <v>130</v>
      </c>
      <c r="K1777" t="s">
        <v>131</v>
      </c>
      <c r="L1777" t="s">
        <v>5342</v>
      </c>
      <c r="M1777" t="s">
        <v>5343</v>
      </c>
      <c r="N1777">
        <v>1.8461111109999999</v>
      </c>
      <c r="O1777">
        <v>0</v>
      </c>
      <c r="P1777">
        <v>107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197.53388899999999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1712746</v>
      </c>
      <c r="B1778">
        <v>1</v>
      </c>
      <c r="C1778" t="s">
        <v>76</v>
      </c>
      <c r="D1778" t="s">
        <v>102</v>
      </c>
      <c r="E1778" t="s">
        <v>134</v>
      </c>
      <c r="F1778" t="s">
        <v>5344</v>
      </c>
      <c r="G1778" t="s">
        <v>136</v>
      </c>
      <c r="H1778" t="s">
        <v>46</v>
      </c>
      <c r="I1778" t="s">
        <v>129</v>
      </c>
      <c r="J1778" t="s">
        <v>130</v>
      </c>
      <c r="K1778" t="s">
        <v>131</v>
      </c>
      <c r="L1778" t="s">
        <v>5345</v>
      </c>
      <c r="M1778" t="s">
        <v>5346</v>
      </c>
      <c r="N1778">
        <v>0.65194444399999996</v>
      </c>
      <c r="O1778">
        <v>0</v>
      </c>
      <c r="P1778">
        <v>9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5.8674999999999997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1712748</v>
      </c>
      <c r="B1779">
        <v>1</v>
      </c>
      <c r="C1779" t="s">
        <v>76</v>
      </c>
      <c r="D1779" t="s">
        <v>90</v>
      </c>
      <c r="E1779" t="s">
        <v>139</v>
      </c>
      <c r="F1779" t="s">
        <v>5324</v>
      </c>
      <c r="G1779" t="s">
        <v>193</v>
      </c>
      <c r="H1779" t="s">
        <v>46</v>
      </c>
      <c r="I1779" t="s">
        <v>129</v>
      </c>
      <c r="J1779" t="s">
        <v>130</v>
      </c>
      <c r="K1779" t="s">
        <v>131</v>
      </c>
      <c r="L1779" t="s">
        <v>5347</v>
      </c>
      <c r="M1779" t="s">
        <v>5348</v>
      </c>
      <c r="N1779">
        <v>2.943333333</v>
      </c>
      <c r="O1779">
        <v>0</v>
      </c>
      <c r="P1779">
        <v>62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182.48666700000001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1712747</v>
      </c>
      <c r="B1780">
        <v>1</v>
      </c>
      <c r="C1780" t="s">
        <v>77</v>
      </c>
      <c r="D1780" t="s">
        <v>115</v>
      </c>
      <c r="E1780" t="s">
        <v>158</v>
      </c>
      <c r="F1780" t="s">
        <v>5349</v>
      </c>
      <c r="G1780" t="s">
        <v>176</v>
      </c>
      <c r="H1780" t="s">
        <v>47</v>
      </c>
      <c r="I1780" t="s">
        <v>129</v>
      </c>
      <c r="J1780" t="s">
        <v>130</v>
      </c>
      <c r="K1780" t="s">
        <v>131</v>
      </c>
      <c r="L1780" t="s">
        <v>5350</v>
      </c>
      <c r="M1780" t="s">
        <v>5351</v>
      </c>
      <c r="N1780">
        <v>0.75388888799999998</v>
      </c>
      <c r="O1780">
        <v>22</v>
      </c>
      <c r="P1780">
        <v>73</v>
      </c>
      <c r="Q1780">
        <v>0</v>
      </c>
      <c r="R1780">
        <v>0</v>
      </c>
      <c r="S1780">
        <v>2</v>
      </c>
      <c r="T1780">
        <v>22</v>
      </c>
      <c r="U1780">
        <v>16.585556</v>
      </c>
      <c r="V1780">
        <v>55.033889000000002</v>
      </c>
      <c r="W1780">
        <v>0</v>
      </c>
      <c r="X1780">
        <v>0</v>
      </c>
      <c r="Y1780">
        <v>1.5077780000000001</v>
      </c>
      <c r="Z1780">
        <v>16.585556</v>
      </c>
    </row>
    <row r="1781" spans="1:26" x14ac:dyDescent="0.25">
      <c r="A1781">
        <v>1712749</v>
      </c>
      <c r="B1781">
        <v>1</v>
      </c>
      <c r="C1781" t="s">
        <v>76</v>
      </c>
      <c r="D1781" t="s">
        <v>89</v>
      </c>
      <c r="E1781" t="s">
        <v>158</v>
      </c>
      <c r="F1781" t="s">
        <v>5291</v>
      </c>
      <c r="G1781" t="s">
        <v>176</v>
      </c>
      <c r="H1781" t="s">
        <v>47</v>
      </c>
      <c r="I1781" t="s">
        <v>129</v>
      </c>
      <c r="J1781" t="s">
        <v>130</v>
      </c>
      <c r="K1781" t="s">
        <v>131</v>
      </c>
      <c r="L1781" t="s">
        <v>5352</v>
      </c>
      <c r="M1781" t="s">
        <v>5353</v>
      </c>
      <c r="N1781">
        <v>0.91305555500000002</v>
      </c>
      <c r="O1781">
        <v>27</v>
      </c>
      <c r="P1781">
        <v>966</v>
      </c>
      <c r="Q1781">
        <v>0</v>
      </c>
      <c r="R1781">
        <v>0</v>
      </c>
      <c r="S1781">
        <v>0</v>
      </c>
      <c r="T1781">
        <v>0</v>
      </c>
      <c r="U1781">
        <v>24.6525</v>
      </c>
      <c r="V1781">
        <v>882.01166599999999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1712763</v>
      </c>
      <c r="B1782">
        <v>1</v>
      </c>
      <c r="C1782" t="s">
        <v>76</v>
      </c>
      <c r="D1782" t="s">
        <v>86</v>
      </c>
      <c r="E1782" t="s">
        <v>134</v>
      </c>
      <c r="F1782" t="s">
        <v>5354</v>
      </c>
      <c r="G1782" t="s">
        <v>155</v>
      </c>
      <c r="H1782" t="s">
        <v>46</v>
      </c>
      <c r="I1782" t="s">
        <v>129</v>
      </c>
      <c r="J1782" t="s">
        <v>130</v>
      </c>
      <c r="K1782" t="s">
        <v>131</v>
      </c>
      <c r="L1782" t="s">
        <v>5355</v>
      </c>
      <c r="M1782" t="s">
        <v>5356</v>
      </c>
      <c r="N1782">
        <v>4.4863888879999996</v>
      </c>
      <c r="O1782">
        <v>0</v>
      </c>
      <c r="P1782">
        <v>11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49.350278000000003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1712751</v>
      </c>
      <c r="B1783">
        <v>1</v>
      </c>
      <c r="C1783" t="s">
        <v>77</v>
      </c>
      <c r="D1783" t="s">
        <v>115</v>
      </c>
      <c r="E1783" t="s">
        <v>158</v>
      </c>
      <c r="F1783" t="s">
        <v>5357</v>
      </c>
      <c r="G1783" t="s">
        <v>176</v>
      </c>
      <c r="H1783" t="s">
        <v>47</v>
      </c>
      <c r="I1783" t="s">
        <v>129</v>
      </c>
      <c r="J1783" t="s">
        <v>130</v>
      </c>
      <c r="K1783" t="s">
        <v>131</v>
      </c>
      <c r="L1783" t="s">
        <v>5358</v>
      </c>
      <c r="M1783" t="s">
        <v>5359</v>
      </c>
      <c r="N1783">
        <v>0.19888888800000001</v>
      </c>
      <c r="O1783">
        <v>0</v>
      </c>
      <c r="P1783">
        <v>0</v>
      </c>
      <c r="Q1783">
        <v>36</v>
      </c>
      <c r="R1783">
        <v>684</v>
      </c>
      <c r="S1783">
        <v>41</v>
      </c>
      <c r="T1783">
        <v>1003</v>
      </c>
      <c r="U1783">
        <v>0</v>
      </c>
      <c r="V1783">
        <v>0</v>
      </c>
      <c r="W1783">
        <v>7.16</v>
      </c>
      <c r="X1783">
        <v>136.03999899999999</v>
      </c>
      <c r="Y1783">
        <v>8.1544439999999998</v>
      </c>
      <c r="Z1783">
        <v>199.48555500000001</v>
      </c>
    </row>
    <row r="1784" spans="1:26" x14ac:dyDescent="0.25">
      <c r="A1784">
        <v>1712752</v>
      </c>
      <c r="B1784">
        <v>1</v>
      </c>
      <c r="C1784" t="s">
        <v>76</v>
      </c>
      <c r="D1784" t="s">
        <v>99</v>
      </c>
      <c r="E1784" t="s">
        <v>158</v>
      </c>
      <c r="F1784" t="s">
        <v>3138</v>
      </c>
      <c r="G1784" t="s">
        <v>176</v>
      </c>
      <c r="H1784" t="s">
        <v>47</v>
      </c>
      <c r="I1784" t="s">
        <v>129</v>
      </c>
      <c r="J1784" t="s">
        <v>130</v>
      </c>
      <c r="K1784" t="s">
        <v>131</v>
      </c>
      <c r="L1784" t="s">
        <v>5360</v>
      </c>
      <c r="M1784" t="s">
        <v>5361</v>
      </c>
      <c r="N1784">
        <v>0.22138888800000001</v>
      </c>
      <c r="O1784">
        <v>53</v>
      </c>
      <c r="P1784">
        <v>77</v>
      </c>
      <c r="Q1784">
        <v>0</v>
      </c>
      <c r="R1784">
        <v>0</v>
      </c>
      <c r="S1784">
        <v>0</v>
      </c>
      <c r="T1784">
        <v>0</v>
      </c>
      <c r="U1784">
        <v>11.733611</v>
      </c>
      <c r="V1784">
        <v>17.046944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1712753</v>
      </c>
      <c r="B1785">
        <v>1</v>
      </c>
      <c r="C1785" t="s">
        <v>76</v>
      </c>
      <c r="D1785" t="s">
        <v>95</v>
      </c>
      <c r="E1785" t="s">
        <v>158</v>
      </c>
      <c r="F1785" t="s">
        <v>725</v>
      </c>
      <c r="G1785" t="s">
        <v>176</v>
      </c>
      <c r="H1785" t="s">
        <v>47</v>
      </c>
      <c r="I1785" t="s">
        <v>129</v>
      </c>
      <c r="J1785" t="s">
        <v>130</v>
      </c>
      <c r="K1785" t="s">
        <v>131</v>
      </c>
      <c r="L1785" t="s">
        <v>5362</v>
      </c>
      <c r="M1785" t="s">
        <v>5363</v>
      </c>
      <c r="N1785">
        <v>0.13861111100000001</v>
      </c>
      <c r="O1785">
        <v>0</v>
      </c>
      <c r="P1785">
        <v>0</v>
      </c>
      <c r="Q1785">
        <v>3</v>
      </c>
      <c r="R1785">
        <v>12</v>
      </c>
      <c r="S1785">
        <v>58</v>
      </c>
      <c r="T1785">
        <v>1091</v>
      </c>
      <c r="U1785">
        <v>0</v>
      </c>
      <c r="V1785">
        <v>0</v>
      </c>
      <c r="W1785">
        <v>0.41583300000000001</v>
      </c>
      <c r="X1785">
        <v>1.663333</v>
      </c>
      <c r="Y1785">
        <v>8.0394439999999996</v>
      </c>
      <c r="Z1785">
        <v>151.22472200000001</v>
      </c>
    </row>
    <row r="1786" spans="1:26" x14ac:dyDescent="0.25">
      <c r="A1786">
        <v>1712754</v>
      </c>
      <c r="B1786">
        <v>1</v>
      </c>
      <c r="C1786" t="s">
        <v>77</v>
      </c>
      <c r="D1786" t="s">
        <v>124</v>
      </c>
      <c r="E1786" t="s">
        <v>126</v>
      </c>
      <c r="F1786" t="s">
        <v>5364</v>
      </c>
      <c r="G1786" t="s">
        <v>145</v>
      </c>
      <c r="H1786" t="s">
        <v>47</v>
      </c>
      <c r="I1786" t="s">
        <v>129</v>
      </c>
      <c r="J1786" t="s">
        <v>130</v>
      </c>
      <c r="K1786" t="s">
        <v>131</v>
      </c>
      <c r="L1786" t="s">
        <v>5365</v>
      </c>
      <c r="M1786" t="s">
        <v>5366</v>
      </c>
      <c r="N1786">
        <v>1.7566666660000001</v>
      </c>
      <c r="O1786">
        <v>3</v>
      </c>
      <c r="P1786">
        <v>79</v>
      </c>
      <c r="Q1786">
        <v>0</v>
      </c>
      <c r="R1786">
        <v>0</v>
      </c>
      <c r="S1786">
        <v>0</v>
      </c>
      <c r="T1786">
        <v>0</v>
      </c>
      <c r="U1786">
        <v>5.27</v>
      </c>
      <c r="V1786">
        <v>138.776667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1712762</v>
      </c>
      <c r="B1787">
        <v>1</v>
      </c>
      <c r="C1787" t="s">
        <v>76</v>
      </c>
      <c r="D1787" t="s">
        <v>99</v>
      </c>
      <c r="E1787" t="s">
        <v>126</v>
      </c>
      <c r="F1787" t="s">
        <v>5367</v>
      </c>
      <c r="G1787" t="s">
        <v>996</v>
      </c>
      <c r="H1787" t="s">
        <v>47</v>
      </c>
      <c r="I1787" t="s">
        <v>129</v>
      </c>
      <c r="J1787" t="s">
        <v>130</v>
      </c>
      <c r="K1787" t="s">
        <v>131</v>
      </c>
      <c r="L1787" t="s">
        <v>5368</v>
      </c>
      <c r="M1787" t="s">
        <v>5369</v>
      </c>
      <c r="N1787">
        <v>2.3822222219999998</v>
      </c>
      <c r="O1787">
        <v>31</v>
      </c>
      <c r="P1787">
        <v>2324</v>
      </c>
      <c r="Q1787">
        <v>0</v>
      </c>
      <c r="R1787">
        <v>0</v>
      </c>
      <c r="S1787">
        <v>0</v>
      </c>
      <c r="T1787">
        <v>0</v>
      </c>
      <c r="U1787">
        <v>73.848889</v>
      </c>
      <c r="V1787">
        <v>5536.2844439999999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1712757</v>
      </c>
      <c r="B1788">
        <v>1</v>
      </c>
      <c r="C1788" t="s">
        <v>76</v>
      </c>
      <c r="D1788" t="s">
        <v>89</v>
      </c>
      <c r="E1788" t="s">
        <v>134</v>
      </c>
      <c r="F1788" t="s">
        <v>5370</v>
      </c>
      <c r="G1788" t="s">
        <v>136</v>
      </c>
      <c r="H1788" t="s">
        <v>46</v>
      </c>
      <c r="I1788" t="s">
        <v>129</v>
      </c>
      <c r="J1788" t="s">
        <v>130</v>
      </c>
      <c r="K1788" t="s">
        <v>131</v>
      </c>
      <c r="L1788" t="s">
        <v>5371</v>
      </c>
      <c r="M1788" t="s">
        <v>5372</v>
      </c>
      <c r="N1788">
        <v>5.2713888879999997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5.2713890000000001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1712758</v>
      </c>
      <c r="B1789">
        <v>1</v>
      </c>
      <c r="C1789" t="s">
        <v>76</v>
      </c>
      <c r="D1789" t="s">
        <v>85</v>
      </c>
      <c r="E1789" t="s">
        <v>164</v>
      </c>
      <c r="F1789" t="s">
        <v>5373</v>
      </c>
      <c r="G1789" t="s">
        <v>256</v>
      </c>
      <c r="H1789" t="s">
        <v>46</v>
      </c>
      <c r="I1789" t="s">
        <v>129</v>
      </c>
      <c r="J1789" t="s">
        <v>130</v>
      </c>
      <c r="K1789" t="s">
        <v>131</v>
      </c>
      <c r="L1789" t="s">
        <v>5374</v>
      </c>
      <c r="M1789" t="s">
        <v>5375</v>
      </c>
      <c r="N1789">
        <v>0.98111111100000004</v>
      </c>
      <c r="O1789">
        <v>2</v>
      </c>
      <c r="P1789">
        <v>49</v>
      </c>
      <c r="Q1789">
        <v>0</v>
      </c>
      <c r="R1789">
        <v>0</v>
      </c>
      <c r="S1789">
        <v>0</v>
      </c>
      <c r="T1789">
        <v>0</v>
      </c>
      <c r="U1789">
        <v>1.9622219999999999</v>
      </c>
      <c r="V1789">
        <v>48.074444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1712759</v>
      </c>
      <c r="B1790">
        <v>1</v>
      </c>
      <c r="C1790" t="s">
        <v>77</v>
      </c>
      <c r="D1790" t="s">
        <v>108</v>
      </c>
      <c r="E1790" t="s">
        <v>212</v>
      </c>
      <c r="F1790" t="s">
        <v>5376</v>
      </c>
      <c r="G1790" t="s">
        <v>176</v>
      </c>
      <c r="H1790" t="s">
        <v>47</v>
      </c>
      <c r="I1790" t="s">
        <v>129</v>
      </c>
      <c r="J1790" t="s">
        <v>130</v>
      </c>
      <c r="K1790" t="s">
        <v>131</v>
      </c>
      <c r="L1790" t="s">
        <v>5377</v>
      </c>
      <c r="M1790" t="s">
        <v>5378</v>
      </c>
      <c r="N1790">
        <v>2.81</v>
      </c>
      <c r="O1790">
        <v>1</v>
      </c>
      <c r="P1790">
        <v>0</v>
      </c>
      <c r="Q1790">
        <v>8</v>
      </c>
      <c r="R1790">
        <v>10</v>
      </c>
      <c r="S1790">
        <v>303</v>
      </c>
      <c r="T1790">
        <v>2183</v>
      </c>
      <c r="U1790">
        <v>2.81</v>
      </c>
      <c r="V1790">
        <v>0</v>
      </c>
      <c r="W1790">
        <v>22.48</v>
      </c>
      <c r="X1790">
        <v>28.1</v>
      </c>
      <c r="Y1790">
        <v>851.43</v>
      </c>
      <c r="Z1790">
        <v>6134.23</v>
      </c>
    </row>
    <row r="1791" spans="1:26" x14ac:dyDescent="0.25">
      <c r="A1791">
        <v>1712765</v>
      </c>
      <c r="B1791">
        <v>1</v>
      </c>
      <c r="C1791" t="s">
        <v>77</v>
      </c>
      <c r="D1791" t="s">
        <v>115</v>
      </c>
      <c r="E1791" t="s">
        <v>158</v>
      </c>
      <c r="F1791" t="s">
        <v>5357</v>
      </c>
      <c r="G1791" t="s">
        <v>176</v>
      </c>
      <c r="H1791" t="s">
        <v>47</v>
      </c>
      <c r="I1791" t="s">
        <v>129</v>
      </c>
      <c r="J1791" t="s">
        <v>130</v>
      </c>
      <c r="K1791" t="s">
        <v>131</v>
      </c>
      <c r="L1791" t="s">
        <v>5379</v>
      </c>
      <c r="M1791" t="s">
        <v>5380</v>
      </c>
      <c r="N1791">
        <v>6.4722221999999996E-2</v>
      </c>
      <c r="O1791">
        <v>0</v>
      </c>
      <c r="P1791">
        <v>0</v>
      </c>
      <c r="Q1791">
        <v>36</v>
      </c>
      <c r="R1791">
        <v>684</v>
      </c>
      <c r="S1791">
        <v>41</v>
      </c>
      <c r="T1791">
        <v>1003</v>
      </c>
      <c r="U1791">
        <v>0</v>
      </c>
      <c r="V1791">
        <v>0</v>
      </c>
      <c r="W1791">
        <v>2.33</v>
      </c>
      <c r="X1791">
        <v>44.27</v>
      </c>
      <c r="Y1791">
        <v>2.6536110000000002</v>
      </c>
      <c r="Z1791">
        <v>64.916388999999995</v>
      </c>
    </row>
    <row r="1792" spans="1:26" x14ac:dyDescent="0.25">
      <c r="A1792">
        <v>1712769</v>
      </c>
      <c r="B1792">
        <v>1</v>
      </c>
      <c r="C1792" t="s">
        <v>77</v>
      </c>
      <c r="D1792" t="s">
        <v>123</v>
      </c>
      <c r="E1792" t="s">
        <v>126</v>
      </c>
      <c r="F1792" t="s">
        <v>5381</v>
      </c>
      <c r="G1792" t="s">
        <v>145</v>
      </c>
      <c r="H1792" t="s">
        <v>47</v>
      </c>
      <c r="I1792" t="s">
        <v>129</v>
      </c>
      <c r="J1792" t="s">
        <v>130</v>
      </c>
      <c r="K1792" t="s">
        <v>131</v>
      </c>
      <c r="L1792" t="s">
        <v>5382</v>
      </c>
      <c r="M1792" t="s">
        <v>5383</v>
      </c>
      <c r="N1792">
        <v>1.448611111</v>
      </c>
      <c r="O1792">
        <v>0</v>
      </c>
      <c r="P1792">
        <v>26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37.663888999999998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1712778</v>
      </c>
      <c r="B1793">
        <v>1</v>
      </c>
      <c r="C1793" t="s">
        <v>77</v>
      </c>
      <c r="D1793" t="s">
        <v>112</v>
      </c>
      <c r="E1793" t="s">
        <v>126</v>
      </c>
      <c r="F1793" t="s">
        <v>5384</v>
      </c>
      <c r="G1793" t="s">
        <v>533</v>
      </c>
      <c r="H1793" t="s">
        <v>47</v>
      </c>
      <c r="I1793" t="s">
        <v>129</v>
      </c>
      <c r="J1793" t="s">
        <v>130</v>
      </c>
      <c r="K1793" t="s">
        <v>131</v>
      </c>
      <c r="L1793" t="s">
        <v>5385</v>
      </c>
      <c r="M1793" t="s">
        <v>5386</v>
      </c>
      <c r="N1793">
        <v>9.2694444439999995</v>
      </c>
      <c r="O1793">
        <v>0</v>
      </c>
      <c r="P1793">
        <v>0</v>
      </c>
      <c r="Q1793">
        <v>1</v>
      </c>
      <c r="R1793">
        <v>377</v>
      </c>
      <c r="S1793">
        <v>0</v>
      </c>
      <c r="T1793">
        <v>0</v>
      </c>
      <c r="U1793">
        <v>0</v>
      </c>
      <c r="V1793">
        <v>0</v>
      </c>
      <c r="W1793">
        <v>9.269444</v>
      </c>
      <c r="X1793">
        <v>3494.580555</v>
      </c>
      <c r="Y1793">
        <v>0</v>
      </c>
      <c r="Z1793">
        <v>0</v>
      </c>
    </row>
    <row r="1794" spans="1:26" x14ac:dyDescent="0.25">
      <c r="A1794">
        <v>1712773</v>
      </c>
      <c r="B1794">
        <v>1</v>
      </c>
      <c r="C1794" t="s">
        <v>76</v>
      </c>
      <c r="D1794" t="s">
        <v>81</v>
      </c>
      <c r="E1794" t="s">
        <v>134</v>
      </c>
      <c r="F1794" t="s">
        <v>5387</v>
      </c>
      <c r="G1794" t="s">
        <v>209</v>
      </c>
      <c r="H1794" t="s">
        <v>46</v>
      </c>
      <c r="I1794" t="s">
        <v>129</v>
      </c>
      <c r="J1794" t="s">
        <v>130</v>
      </c>
      <c r="K1794" t="s">
        <v>131</v>
      </c>
      <c r="L1794" t="s">
        <v>5388</v>
      </c>
      <c r="M1794" t="s">
        <v>5389</v>
      </c>
      <c r="N1794">
        <v>3.636666666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3.6366670000000001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1712780</v>
      </c>
      <c r="B1795">
        <v>1</v>
      </c>
      <c r="C1795" t="s">
        <v>76</v>
      </c>
      <c r="D1795" t="s">
        <v>78</v>
      </c>
      <c r="E1795" t="s">
        <v>164</v>
      </c>
      <c r="F1795" t="s">
        <v>5390</v>
      </c>
      <c r="G1795" t="s">
        <v>5391</v>
      </c>
      <c r="H1795" t="s">
        <v>46</v>
      </c>
      <c r="I1795" t="s">
        <v>129</v>
      </c>
      <c r="J1795" t="s">
        <v>15</v>
      </c>
      <c r="K1795" t="s">
        <v>131</v>
      </c>
      <c r="L1795" t="s">
        <v>5392</v>
      </c>
      <c r="M1795" t="s">
        <v>5393</v>
      </c>
      <c r="N1795">
        <v>5.0877777770000003</v>
      </c>
      <c r="O1795">
        <v>0</v>
      </c>
      <c r="P1795">
        <v>169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859.83444399999996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1712775</v>
      </c>
      <c r="B1796">
        <v>1</v>
      </c>
      <c r="C1796" t="s">
        <v>77</v>
      </c>
      <c r="D1796" t="s">
        <v>124</v>
      </c>
      <c r="E1796" t="s">
        <v>164</v>
      </c>
      <c r="F1796" t="s">
        <v>5394</v>
      </c>
      <c r="G1796" t="s">
        <v>285</v>
      </c>
      <c r="H1796" t="s">
        <v>46</v>
      </c>
      <c r="I1796" t="s">
        <v>129</v>
      </c>
      <c r="J1796" t="s">
        <v>130</v>
      </c>
      <c r="K1796" t="s">
        <v>161</v>
      </c>
      <c r="L1796" t="s">
        <v>5395</v>
      </c>
      <c r="M1796" t="s">
        <v>5396</v>
      </c>
      <c r="N1796">
        <v>0.88888888799999999</v>
      </c>
      <c r="O1796">
        <v>1</v>
      </c>
      <c r="P1796">
        <v>630</v>
      </c>
      <c r="Q1796">
        <v>0</v>
      </c>
      <c r="R1796">
        <v>0</v>
      </c>
      <c r="S1796">
        <v>0</v>
      </c>
      <c r="T1796">
        <v>0</v>
      </c>
      <c r="U1796">
        <v>0.88888900000000004</v>
      </c>
      <c r="V1796">
        <v>559.999999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1712782</v>
      </c>
      <c r="B1797">
        <v>1</v>
      </c>
      <c r="C1797" t="s">
        <v>76</v>
      </c>
      <c r="D1797" t="s">
        <v>85</v>
      </c>
      <c r="E1797" t="s">
        <v>126</v>
      </c>
      <c r="F1797" t="s">
        <v>5397</v>
      </c>
      <c r="G1797" t="s">
        <v>351</v>
      </c>
      <c r="H1797" t="s">
        <v>47</v>
      </c>
      <c r="I1797" t="s">
        <v>129</v>
      </c>
      <c r="J1797" t="s">
        <v>130</v>
      </c>
      <c r="K1797" t="s">
        <v>131</v>
      </c>
      <c r="L1797" t="s">
        <v>5398</v>
      </c>
      <c r="M1797" t="s">
        <v>5399</v>
      </c>
      <c r="N1797">
        <v>2.821388888</v>
      </c>
      <c r="O1797">
        <v>2</v>
      </c>
      <c r="P1797">
        <v>56</v>
      </c>
      <c r="Q1797">
        <v>0</v>
      </c>
      <c r="R1797">
        <v>0</v>
      </c>
      <c r="S1797">
        <v>0</v>
      </c>
      <c r="T1797">
        <v>0</v>
      </c>
      <c r="U1797">
        <v>5.6427779999999998</v>
      </c>
      <c r="V1797">
        <v>157.99777800000001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1712784</v>
      </c>
      <c r="B1798">
        <v>1</v>
      </c>
      <c r="C1798" t="s">
        <v>76</v>
      </c>
      <c r="D1798" t="s">
        <v>96</v>
      </c>
      <c r="E1798" t="s">
        <v>134</v>
      </c>
      <c r="F1798" t="s">
        <v>5400</v>
      </c>
      <c r="G1798" t="s">
        <v>155</v>
      </c>
      <c r="H1798" t="s">
        <v>46</v>
      </c>
      <c r="I1798" t="s">
        <v>129</v>
      </c>
      <c r="J1798" t="s">
        <v>130</v>
      </c>
      <c r="K1798" t="s">
        <v>131</v>
      </c>
      <c r="L1798" t="s">
        <v>5401</v>
      </c>
      <c r="M1798" t="s">
        <v>5402</v>
      </c>
      <c r="N1798">
        <v>2.6488888880000001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2.648889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1712786</v>
      </c>
      <c r="B1799">
        <v>1</v>
      </c>
      <c r="C1799" t="s">
        <v>76</v>
      </c>
      <c r="D1799" t="s">
        <v>93</v>
      </c>
      <c r="E1799" t="s">
        <v>164</v>
      </c>
      <c r="F1799" t="s">
        <v>376</v>
      </c>
      <c r="G1799" t="s">
        <v>182</v>
      </c>
      <c r="H1799" t="s">
        <v>46</v>
      </c>
      <c r="I1799" t="s">
        <v>129</v>
      </c>
      <c r="J1799" t="s">
        <v>130</v>
      </c>
      <c r="K1799" t="s">
        <v>131</v>
      </c>
      <c r="L1799" t="s">
        <v>5403</v>
      </c>
      <c r="M1799" t="s">
        <v>5404</v>
      </c>
      <c r="N1799">
        <v>2.5902777769999998</v>
      </c>
      <c r="O1799">
        <v>1</v>
      </c>
      <c r="P1799">
        <v>262</v>
      </c>
      <c r="Q1799">
        <v>0</v>
      </c>
      <c r="R1799">
        <v>0</v>
      </c>
      <c r="S1799">
        <v>0</v>
      </c>
      <c r="T1799">
        <v>0</v>
      </c>
      <c r="U1799">
        <v>2.5902780000000001</v>
      </c>
      <c r="V1799">
        <v>678.65277800000001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1712785</v>
      </c>
      <c r="B1800">
        <v>1</v>
      </c>
      <c r="C1800" t="s">
        <v>77</v>
      </c>
      <c r="D1800" t="s">
        <v>111</v>
      </c>
      <c r="E1800" t="s">
        <v>212</v>
      </c>
      <c r="F1800" t="s">
        <v>5405</v>
      </c>
      <c r="G1800" t="s">
        <v>176</v>
      </c>
      <c r="H1800" t="s">
        <v>47</v>
      </c>
      <c r="I1800" t="s">
        <v>129</v>
      </c>
      <c r="J1800" t="s">
        <v>130</v>
      </c>
      <c r="K1800" t="s">
        <v>131</v>
      </c>
      <c r="L1800" t="s">
        <v>5406</v>
      </c>
      <c r="M1800" t="s">
        <v>5407</v>
      </c>
      <c r="N1800">
        <v>0.70638888799999999</v>
      </c>
      <c r="O1800">
        <v>0</v>
      </c>
      <c r="P1800">
        <v>0</v>
      </c>
      <c r="Q1800">
        <v>0</v>
      </c>
      <c r="R1800">
        <v>0</v>
      </c>
      <c r="S1800">
        <v>78</v>
      </c>
      <c r="T1800">
        <v>2782</v>
      </c>
      <c r="U1800">
        <v>0</v>
      </c>
      <c r="V1800">
        <v>0</v>
      </c>
      <c r="W1800">
        <v>0</v>
      </c>
      <c r="X1800">
        <v>0</v>
      </c>
      <c r="Y1800">
        <v>55.098332999999997</v>
      </c>
      <c r="Z1800">
        <v>1965.173886</v>
      </c>
    </row>
    <row r="1801" spans="1:26" x14ac:dyDescent="0.25">
      <c r="A1801">
        <v>1712787</v>
      </c>
      <c r="B1801">
        <v>1</v>
      </c>
      <c r="C1801" t="s">
        <v>77</v>
      </c>
      <c r="D1801" t="s">
        <v>124</v>
      </c>
      <c r="E1801" t="s">
        <v>164</v>
      </c>
      <c r="F1801" t="s">
        <v>5408</v>
      </c>
      <c r="G1801" t="s">
        <v>285</v>
      </c>
      <c r="H1801" t="s">
        <v>46</v>
      </c>
      <c r="I1801" t="s">
        <v>129</v>
      </c>
      <c r="J1801" t="s">
        <v>130</v>
      </c>
      <c r="K1801" t="s">
        <v>161</v>
      </c>
      <c r="L1801" t="s">
        <v>5409</v>
      </c>
      <c r="M1801" t="s">
        <v>5410</v>
      </c>
      <c r="N1801">
        <v>1.282777777</v>
      </c>
      <c r="O1801">
        <v>2</v>
      </c>
      <c r="P1801">
        <v>660</v>
      </c>
      <c r="Q1801">
        <v>0</v>
      </c>
      <c r="R1801">
        <v>0</v>
      </c>
      <c r="S1801">
        <v>0</v>
      </c>
      <c r="T1801">
        <v>0</v>
      </c>
      <c r="U1801">
        <v>2.5655559999999999</v>
      </c>
      <c r="V1801">
        <v>846.63333299999999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1712788</v>
      </c>
      <c r="B1802">
        <v>1</v>
      </c>
      <c r="C1802" t="s">
        <v>76</v>
      </c>
      <c r="D1802" t="s">
        <v>99</v>
      </c>
      <c r="E1802" t="s">
        <v>139</v>
      </c>
      <c r="F1802" t="s">
        <v>5411</v>
      </c>
      <c r="G1802" t="s">
        <v>141</v>
      </c>
      <c r="H1802" t="s">
        <v>46</v>
      </c>
      <c r="I1802" t="s">
        <v>129</v>
      </c>
      <c r="J1802" t="s">
        <v>130</v>
      </c>
      <c r="K1802" t="s">
        <v>131</v>
      </c>
      <c r="L1802" t="s">
        <v>5412</v>
      </c>
      <c r="M1802" t="s">
        <v>5413</v>
      </c>
      <c r="N1802">
        <v>1.470555555</v>
      </c>
      <c r="O1802">
        <v>0</v>
      </c>
      <c r="P1802">
        <v>30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44.116667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1712789</v>
      </c>
      <c r="B1803">
        <v>1</v>
      </c>
      <c r="C1803" t="s">
        <v>76</v>
      </c>
      <c r="D1803" t="s">
        <v>94</v>
      </c>
      <c r="E1803" t="s">
        <v>126</v>
      </c>
      <c r="F1803" t="s">
        <v>5414</v>
      </c>
      <c r="G1803" t="s">
        <v>145</v>
      </c>
      <c r="H1803" t="s">
        <v>47</v>
      </c>
      <c r="I1803" t="s">
        <v>129</v>
      </c>
      <c r="J1803" t="s">
        <v>130</v>
      </c>
      <c r="K1803" t="s">
        <v>131</v>
      </c>
      <c r="L1803" t="s">
        <v>5415</v>
      </c>
      <c r="M1803" t="s">
        <v>5416</v>
      </c>
      <c r="N1803">
        <v>2.0425</v>
      </c>
      <c r="O1803">
        <v>0</v>
      </c>
      <c r="P1803">
        <v>11</v>
      </c>
      <c r="Q1803">
        <v>0</v>
      </c>
      <c r="R1803">
        <v>7</v>
      </c>
      <c r="S1803">
        <v>0</v>
      </c>
      <c r="T1803">
        <v>0</v>
      </c>
      <c r="U1803">
        <v>0</v>
      </c>
      <c r="V1803">
        <v>22.467500000000001</v>
      </c>
      <c r="W1803">
        <v>0</v>
      </c>
      <c r="X1803">
        <v>14.297499999999999</v>
      </c>
      <c r="Y1803">
        <v>0</v>
      </c>
      <c r="Z1803">
        <v>0</v>
      </c>
    </row>
    <row r="1804" spans="1:26" x14ac:dyDescent="0.25">
      <c r="A1804">
        <v>1712764</v>
      </c>
      <c r="B1804">
        <v>1</v>
      </c>
      <c r="C1804" t="s">
        <v>76</v>
      </c>
      <c r="D1804" t="s">
        <v>89</v>
      </c>
      <c r="E1804" t="s">
        <v>158</v>
      </c>
      <c r="F1804" t="s">
        <v>5417</v>
      </c>
      <c r="G1804" t="s">
        <v>176</v>
      </c>
      <c r="H1804" t="s">
        <v>47</v>
      </c>
      <c r="I1804" t="s">
        <v>129</v>
      </c>
      <c r="J1804" t="s">
        <v>130</v>
      </c>
      <c r="K1804" t="s">
        <v>131</v>
      </c>
      <c r="L1804" t="s">
        <v>5418</v>
      </c>
      <c r="M1804" t="s">
        <v>5419</v>
      </c>
      <c r="N1804">
        <v>1.169444444</v>
      </c>
      <c r="O1804">
        <v>27</v>
      </c>
      <c r="P1804">
        <v>966</v>
      </c>
      <c r="Q1804">
        <v>0</v>
      </c>
      <c r="R1804">
        <v>0</v>
      </c>
      <c r="S1804">
        <v>0</v>
      </c>
      <c r="T1804">
        <v>0</v>
      </c>
      <c r="U1804">
        <v>31.574999999999999</v>
      </c>
      <c r="V1804">
        <v>1129.6833329999999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1712790</v>
      </c>
      <c r="B1805">
        <v>1</v>
      </c>
      <c r="C1805" t="s">
        <v>76</v>
      </c>
      <c r="D1805" t="s">
        <v>95</v>
      </c>
      <c r="E1805" t="s">
        <v>139</v>
      </c>
      <c r="F1805" t="s">
        <v>5420</v>
      </c>
      <c r="G1805" t="s">
        <v>141</v>
      </c>
      <c r="H1805" t="s">
        <v>46</v>
      </c>
      <c r="I1805" t="s">
        <v>129</v>
      </c>
      <c r="J1805" t="s">
        <v>130</v>
      </c>
      <c r="K1805" t="s">
        <v>131</v>
      </c>
      <c r="L1805" t="s">
        <v>5421</v>
      </c>
      <c r="M1805" t="s">
        <v>5422</v>
      </c>
      <c r="N1805">
        <v>1.8</v>
      </c>
      <c r="O1805">
        <v>0</v>
      </c>
      <c r="P1805">
        <v>0</v>
      </c>
      <c r="Q1805">
        <v>0</v>
      </c>
      <c r="R1805">
        <v>66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118.8</v>
      </c>
      <c r="Y1805">
        <v>0</v>
      </c>
      <c r="Z1805">
        <v>0</v>
      </c>
    </row>
    <row r="1806" spans="1:26" x14ac:dyDescent="0.25">
      <c r="A1806">
        <v>1712804</v>
      </c>
      <c r="B1806">
        <v>1</v>
      </c>
      <c r="C1806" t="s">
        <v>76</v>
      </c>
      <c r="D1806" t="s">
        <v>91</v>
      </c>
      <c r="E1806" t="s">
        <v>134</v>
      </c>
      <c r="F1806" t="s">
        <v>5423</v>
      </c>
      <c r="G1806" t="s">
        <v>209</v>
      </c>
      <c r="H1806" t="s">
        <v>46</v>
      </c>
      <c r="I1806" t="s">
        <v>129</v>
      </c>
      <c r="J1806" t="s">
        <v>130</v>
      </c>
      <c r="K1806" t="s">
        <v>131</v>
      </c>
      <c r="L1806" t="s">
        <v>5424</v>
      </c>
      <c r="M1806" t="s">
        <v>5425</v>
      </c>
      <c r="N1806">
        <v>2.5763888879999999</v>
      </c>
      <c r="O1806">
        <v>0</v>
      </c>
      <c r="P1806">
        <v>0</v>
      </c>
      <c r="Q1806">
        <v>0</v>
      </c>
      <c r="R1806">
        <v>2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5.1527779999999996</v>
      </c>
      <c r="Y1806">
        <v>0</v>
      </c>
      <c r="Z1806">
        <v>0</v>
      </c>
    </row>
    <row r="1807" spans="1:26" x14ac:dyDescent="0.25">
      <c r="A1807">
        <v>1712795</v>
      </c>
      <c r="B1807">
        <v>1</v>
      </c>
      <c r="C1807" t="s">
        <v>77</v>
      </c>
      <c r="D1807" t="s">
        <v>109</v>
      </c>
      <c r="E1807" t="s">
        <v>148</v>
      </c>
      <c r="F1807" t="s">
        <v>5426</v>
      </c>
      <c r="G1807" t="s">
        <v>293</v>
      </c>
      <c r="H1807" t="s">
        <v>160</v>
      </c>
      <c r="I1807" t="s">
        <v>129</v>
      </c>
      <c r="J1807" t="s">
        <v>130</v>
      </c>
      <c r="K1807" t="s">
        <v>161</v>
      </c>
      <c r="L1807" t="s">
        <v>5427</v>
      </c>
      <c r="M1807" t="s">
        <v>5428</v>
      </c>
      <c r="N1807">
        <v>0.78694444399999997</v>
      </c>
      <c r="O1807">
        <v>201</v>
      </c>
      <c r="P1807">
        <v>3346</v>
      </c>
      <c r="Q1807">
        <v>42</v>
      </c>
      <c r="R1807">
        <v>16</v>
      </c>
      <c r="S1807">
        <v>214</v>
      </c>
      <c r="T1807">
        <v>2198</v>
      </c>
      <c r="U1807">
        <v>158.17583300000001</v>
      </c>
      <c r="V1807">
        <v>2633.1161099999999</v>
      </c>
      <c r="W1807">
        <v>33.051667000000002</v>
      </c>
      <c r="X1807">
        <v>12.591111</v>
      </c>
      <c r="Y1807">
        <v>168.40611100000001</v>
      </c>
      <c r="Z1807">
        <v>1729.703888</v>
      </c>
    </row>
    <row r="1808" spans="1:26" x14ac:dyDescent="0.25">
      <c r="A1808">
        <v>1712797</v>
      </c>
      <c r="B1808">
        <v>1</v>
      </c>
      <c r="C1808" t="s">
        <v>77</v>
      </c>
      <c r="D1808" t="s">
        <v>109</v>
      </c>
      <c r="E1808" t="s">
        <v>126</v>
      </c>
      <c r="F1808" t="s">
        <v>5429</v>
      </c>
      <c r="G1808" t="s">
        <v>145</v>
      </c>
      <c r="H1808" t="s">
        <v>47</v>
      </c>
      <c r="I1808" t="s">
        <v>129</v>
      </c>
      <c r="J1808" t="s">
        <v>130</v>
      </c>
      <c r="K1808" t="s">
        <v>131</v>
      </c>
      <c r="L1808" t="s">
        <v>5430</v>
      </c>
      <c r="M1808" t="s">
        <v>5431</v>
      </c>
      <c r="N1808">
        <v>0.83750000000000002</v>
      </c>
      <c r="O1808">
        <v>70</v>
      </c>
      <c r="P1808">
        <v>205</v>
      </c>
      <c r="Q1808">
        <v>0</v>
      </c>
      <c r="R1808">
        <v>0</v>
      </c>
      <c r="S1808">
        <v>0</v>
      </c>
      <c r="T1808">
        <v>0</v>
      </c>
      <c r="U1808">
        <v>58.625</v>
      </c>
      <c r="V1808">
        <v>171.6875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1712801</v>
      </c>
      <c r="B1809">
        <v>1</v>
      </c>
      <c r="C1809" t="s">
        <v>76</v>
      </c>
      <c r="D1809" t="s">
        <v>100</v>
      </c>
      <c r="E1809" t="s">
        <v>126</v>
      </c>
      <c r="F1809" t="s">
        <v>5432</v>
      </c>
      <c r="G1809" t="s">
        <v>145</v>
      </c>
      <c r="H1809" t="s">
        <v>47</v>
      </c>
      <c r="I1809" t="s">
        <v>129</v>
      </c>
      <c r="J1809" t="s">
        <v>130</v>
      </c>
      <c r="K1809" t="s">
        <v>131</v>
      </c>
      <c r="L1809" t="s">
        <v>5433</v>
      </c>
      <c r="M1809" t="s">
        <v>5434</v>
      </c>
      <c r="N1809">
        <v>2.6805555550000002</v>
      </c>
      <c r="O1809">
        <v>0</v>
      </c>
      <c r="P1809">
        <v>20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53.611111000000001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1712793</v>
      </c>
      <c r="B1810">
        <v>1</v>
      </c>
      <c r="C1810" t="s">
        <v>77</v>
      </c>
      <c r="D1810" t="s">
        <v>124</v>
      </c>
      <c r="E1810" t="s">
        <v>158</v>
      </c>
      <c r="F1810" t="s">
        <v>5435</v>
      </c>
      <c r="G1810" t="s">
        <v>285</v>
      </c>
      <c r="H1810" t="s">
        <v>47</v>
      </c>
      <c r="I1810" t="s">
        <v>129</v>
      </c>
      <c r="J1810" t="s">
        <v>130</v>
      </c>
      <c r="K1810" t="s">
        <v>161</v>
      </c>
      <c r="L1810" t="s">
        <v>5436</v>
      </c>
      <c r="M1810" t="s">
        <v>5437</v>
      </c>
      <c r="N1810">
        <v>1.9688888879999999</v>
      </c>
      <c r="O1810">
        <v>31</v>
      </c>
      <c r="P1810">
        <v>2137</v>
      </c>
      <c r="Q1810">
        <v>0</v>
      </c>
      <c r="R1810">
        <v>0</v>
      </c>
      <c r="S1810">
        <v>0</v>
      </c>
      <c r="T1810">
        <v>0</v>
      </c>
      <c r="U1810">
        <v>61.035556</v>
      </c>
      <c r="V1810">
        <v>4207.5155539999996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1712809</v>
      </c>
      <c r="B1811">
        <v>1</v>
      </c>
      <c r="C1811" t="s">
        <v>76</v>
      </c>
      <c r="D1811" t="s">
        <v>85</v>
      </c>
      <c r="E1811" t="s">
        <v>126</v>
      </c>
      <c r="F1811" t="s">
        <v>5438</v>
      </c>
      <c r="G1811" t="s">
        <v>145</v>
      </c>
      <c r="H1811" t="s">
        <v>47</v>
      </c>
      <c r="I1811" t="s">
        <v>129</v>
      </c>
      <c r="J1811" t="s">
        <v>130</v>
      </c>
      <c r="K1811" t="s">
        <v>131</v>
      </c>
      <c r="L1811" t="s">
        <v>5439</v>
      </c>
      <c r="M1811" t="s">
        <v>5440</v>
      </c>
      <c r="N1811">
        <v>3.0380555550000001</v>
      </c>
      <c r="O1811">
        <v>5</v>
      </c>
      <c r="P1811">
        <v>16</v>
      </c>
      <c r="Q1811">
        <v>0</v>
      </c>
      <c r="R1811">
        <v>0</v>
      </c>
      <c r="S1811">
        <v>0</v>
      </c>
      <c r="T1811">
        <v>0</v>
      </c>
      <c r="U1811">
        <v>15.190277999999999</v>
      </c>
      <c r="V1811">
        <v>48.608888999999998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1712799</v>
      </c>
      <c r="B1812">
        <v>1</v>
      </c>
      <c r="C1812" t="s">
        <v>77</v>
      </c>
      <c r="D1812" t="s">
        <v>108</v>
      </c>
      <c r="E1812" t="s">
        <v>139</v>
      </c>
      <c r="F1812" t="s">
        <v>5441</v>
      </c>
      <c r="G1812" t="s">
        <v>1012</v>
      </c>
      <c r="H1812" t="s">
        <v>46</v>
      </c>
      <c r="I1812" t="s">
        <v>129</v>
      </c>
      <c r="J1812" t="s">
        <v>130</v>
      </c>
      <c r="K1812" t="s">
        <v>131</v>
      </c>
      <c r="L1812" t="s">
        <v>5442</v>
      </c>
      <c r="M1812" t="s">
        <v>5443</v>
      </c>
      <c r="N1812">
        <v>1.475833333</v>
      </c>
      <c r="O1812">
        <v>0</v>
      </c>
      <c r="P1812">
        <v>12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17.71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1712802</v>
      </c>
      <c r="B1813">
        <v>1</v>
      </c>
      <c r="C1813" t="s">
        <v>77</v>
      </c>
      <c r="D1813" t="s">
        <v>109</v>
      </c>
      <c r="E1813" t="s">
        <v>212</v>
      </c>
      <c r="F1813" t="s">
        <v>5444</v>
      </c>
      <c r="G1813" t="s">
        <v>176</v>
      </c>
      <c r="H1813" t="s">
        <v>47</v>
      </c>
      <c r="I1813" t="s">
        <v>129</v>
      </c>
      <c r="J1813" t="s">
        <v>130</v>
      </c>
      <c r="K1813" t="s">
        <v>131</v>
      </c>
      <c r="L1813" t="s">
        <v>5445</v>
      </c>
      <c r="M1813" t="s">
        <v>5446</v>
      </c>
      <c r="N1813">
        <v>0.66166666600000001</v>
      </c>
      <c r="O1813">
        <v>112</v>
      </c>
      <c r="P1813">
        <v>394</v>
      </c>
      <c r="Q1813">
        <v>0</v>
      </c>
      <c r="R1813">
        <v>0</v>
      </c>
      <c r="S1813">
        <v>3</v>
      </c>
      <c r="T1813">
        <v>52</v>
      </c>
      <c r="U1813">
        <v>74.106667000000002</v>
      </c>
      <c r="V1813">
        <v>260.69666599999999</v>
      </c>
      <c r="W1813">
        <v>0</v>
      </c>
      <c r="X1813">
        <v>0</v>
      </c>
      <c r="Y1813">
        <v>1.9850000000000001</v>
      </c>
      <c r="Z1813">
        <v>34.406666999999999</v>
      </c>
    </row>
    <row r="1814" spans="1:26" x14ac:dyDescent="0.25">
      <c r="A1814">
        <v>1712807</v>
      </c>
      <c r="B1814">
        <v>1</v>
      </c>
      <c r="C1814" t="s">
        <v>77</v>
      </c>
      <c r="D1814" t="s">
        <v>118</v>
      </c>
      <c r="E1814" t="s">
        <v>139</v>
      </c>
      <c r="F1814" t="s">
        <v>5447</v>
      </c>
      <c r="G1814" t="s">
        <v>141</v>
      </c>
      <c r="H1814" t="s">
        <v>46</v>
      </c>
      <c r="I1814" t="s">
        <v>129</v>
      </c>
      <c r="J1814" t="s">
        <v>130</v>
      </c>
      <c r="K1814" t="s">
        <v>131</v>
      </c>
      <c r="L1814" t="s">
        <v>5448</v>
      </c>
      <c r="M1814" t="s">
        <v>5449</v>
      </c>
      <c r="N1814">
        <v>1.278888888</v>
      </c>
      <c r="O1814">
        <v>0</v>
      </c>
      <c r="P1814">
        <v>100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127.88888900000001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1712806</v>
      </c>
      <c r="B1815">
        <v>1</v>
      </c>
      <c r="C1815" t="s">
        <v>77</v>
      </c>
      <c r="D1815" t="s">
        <v>123</v>
      </c>
      <c r="E1815" t="s">
        <v>164</v>
      </c>
      <c r="F1815" t="s">
        <v>5450</v>
      </c>
      <c r="G1815" t="s">
        <v>256</v>
      </c>
      <c r="H1815" t="s">
        <v>46</v>
      </c>
      <c r="I1815" t="s">
        <v>129</v>
      </c>
      <c r="J1815" t="s">
        <v>130</v>
      </c>
      <c r="K1815" t="s">
        <v>131</v>
      </c>
      <c r="L1815" t="s">
        <v>5451</v>
      </c>
      <c r="M1815" t="s">
        <v>5452</v>
      </c>
      <c r="N1815">
        <v>3.8219444440000001</v>
      </c>
      <c r="O1815">
        <v>0</v>
      </c>
      <c r="P1815">
        <v>26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99.370555999999993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1712805</v>
      </c>
      <c r="B1816">
        <v>1</v>
      </c>
      <c r="C1816" t="s">
        <v>76</v>
      </c>
      <c r="D1816" t="s">
        <v>102</v>
      </c>
      <c r="E1816" t="s">
        <v>158</v>
      </c>
      <c r="F1816" t="s">
        <v>427</v>
      </c>
      <c r="G1816" t="s">
        <v>176</v>
      </c>
      <c r="H1816" t="s">
        <v>47</v>
      </c>
      <c r="I1816" t="s">
        <v>129</v>
      </c>
      <c r="J1816" t="s">
        <v>130</v>
      </c>
      <c r="K1816" t="s">
        <v>131</v>
      </c>
      <c r="L1816" t="s">
        <v>5453</v>
      </c>
      <c r="M1816" t="s">
        <v>5454</v>
      </c>
      <c r="N1816">
        <v>0.36777777699999997</v>
      </c>
      <c r="O1816">
        <v>69</v>
      </c>
      <c r="P1816">
        <v>288</v>
      </c>
      <c r="Q1816">
        <v>5</v>
      </c>
      <c r="R1816">
        <v>0</v>
      </c>
      <c r="S1816">
        <v>1</v>
      </c>
      <c r="T1816">
        <v>0</v>
      </c>
      <c r="U1816">
        <v>25.376667000000001</v>
      </c>
      <c r="V1816">
        <v>105.92</v>
      </c>
      <c r="W1816">
        <v>1.838889</v>
      </c>
      <c r="X1816">
        <v>0</v>
      </c>
      <c r="Y1816">
        <v>0.36777799999999999</v>
      </c>
      <c r="Z1816">
        <v>0</v>
      </c>
    </row>
    <row r="1817" spans="1:26" x14ac:dyDescent="0.25">
      <c r="A1817">
        <v>1712980</v>
      </c>
      <c r="B1817">
        <v>1</v>
      </c>
      <c r="C1817" t="s">
        <v>76</v>
      </c>
      <c r="D1817" t="s">
        <v>89</v>
      </c>
      <c r="E1817" t="s">
        <v>134</v>
      </c>
      <c r="F1817" t="s">
        <v>5455</v>
      </c>
      <c r="G1817" t="s">
        <v>136</v>
      </c>
      <c r="H1817" t="s">
        <v>46</v>
      </c>
      <c r="I1817" t="s">
        <v>129</v>
      </c>
      <c r="J1817" t="s">
        <v>130</v>
      </c>
      <c r="K1817" t="s">
        <v>131</v>
      </c>
      <c r="L1817" t="s">
        <v>5456</v>
      </c>
      <c r="M1817" t="s">
        <v>5457</v>
      </c>
      <c r="N1817">
        <v>5.977777777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5.9777779999999998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1712808</v>
      </c>
      <c r="B1818">
        <v>1</v>
      </c>
      <c r="C1818" t="s">
        <v>76</v>
      </c>
      <c r="D1818" t="s">
        <v>91</v>
      </c>
      <c r="E1818" t="s">
        <v>158</v>
      </c>
      <c r="F1818" t="s">
        <v>5458</v>
      </c>
      <c r="G1818" t="s">
        <v>176</v>
      </c>
      <c r="H1818" t="s">
        <v>47</v>
      </c>
      <c r="I1818" t="s">
        <v>129</v>
      </c>
      <c r="J1818" t="s">
        <v>130</v>
      </c>
      <c r="K1818" t="s">
        <v>131</v>
      </c>
      <c r="L1818" t="s">
        <v>5459</v>
      </c>
      <c r="M1818" t="s">
        <v>5460</v>
      </c>
      <c r="N1818">
        <v>0.238055555</v>
      </c>
      <c r="O1818">
        <v>10</v>
      </c>
      <c r="P1818">
        <v>2188</v>
      </c>
      <c r="Q1818">
        <v>0</v>
      </c>
      <c r="R1818">
        <v>0</v>
      </c>
      <c r="S1818">
        <v>0</v>
      </c>
      <c r="T1818">
        <v>0</v>
      </c>
      <c r="U1818">
        <v>2.3805559999999999</v>
      </c>
      <c r="V1818">
        <v>520.86555399999997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1712826</v>
      </c>
      <c r="B1819">
        <v>1</v>
      </c>
      <c r="C1819" t="s">
        <v>76</v>
      </c>
      <c r="D1819" t="s">
        <v>79</v>
      </c>
      <c r="E1819" t="s">
        <v>126</v>
      </c>
      <c r="F1819" t="s">
        <v>5461</v>
      </c>
      <c r="G1819" t="s">
        <v>281</v>
      </c>
      <c r="H1819" t="s">
        <v>47</v>
      </c>
      <c r="I1819" t="s">
        <v>129</v>
      </c>
      <c r="J1819" t="s">
        <v>130</v>
      </c>
      <c r="K1819" t="s">
        <v>161</v>
      </c>
      <c r="L1819" t="s">
        <v>5462</v>
      </c>
      <c r="M1819" t="s">
        <v>5463</v>
      </c>
      <c r="N1819">
        <v>4.4625000000000004</v>
      </c>
      <c r="O1819">
        <v>2</v>
      </c>
      <c r="P1819">
        <v>38</v>
      </c>
      <c r="Q1819">
        <v>0</v>
      </c>
      <c r="R1819">
        <v>0</v>
      </c>
      <c r="S1819">
        <v>0</v>
      </c>
      <c r="T1819">
        <v>0</v>
      </c>
      <c r="U1819">
        <v>8.9250000000000007</v>
      </c>
      <c r="V1819">
        <v>169.57499999999999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1712827</v>
      </c>
      <c r="B1820">
        <v>1</v>
      </c>
      <c r="C1820" t="s">
        <v>77</v>
      </c>
      <c r="D1820" t="s">
        <v>114</v>
      </c>
      <c r="E1820" t="s">
        <v>148</v>
      </c>
      <c r="F1820" t="s">
        <v>5464</v>
      </c>
      <c r="G1820" t="s">
        <v>285</v>
      </c>
      <c r="H1820" t="s">
        <v>47</v>
      </c>
      <c r="I1820" t="s">
        <v>129</v>
      </c>
      <c r="J1820" t="s">
        <v>130</v>
      </c>
      <c r="K1820" t="s">
        <v>161</v>
      </c>
      <c r="L1820" t="s">
        <v>5465</v>
      </c>
      <c r="M1820" t="s">
        <v>5466</v>
      </c>
      <c r="N1820">
        <v>7.6211111110000003</v>
      </c>
      <c r="O1820">
        <v>217</v>
      </c>
      <c r="P1820">
        <v>5023</v>
      </c>
      <c r="Q1820">
        <v>0</v>
      </c>
      <c r="R1820">
        <v>0</v>
      </c>
      <c r="S1820">
        <v>0</v>
      </c>
      <c r="T1820">
        <v>0</v>
      </c>
      <c r="U1820">
        <v>1653.781111</v>
      </c>
      <c r="V1820">
        <v>38280.841111000002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1712814</v>
      </c>
      <c r="B1821">
        <v>1</v>
      </c>
      <c r="C1821" t="s">
        <v>77</v>
      </c>
      <c r="D1821" t="s">
        <v>114</v>
      </c>
      <c r="E1821" t="s">
        <v>148</v>
      </c>
      <c r="F1821" t="s">
        <v>5467</v>
      </c>
      <c r="G1821" t="s">
        <v>285</v>
      </c>
      <c r="H1821" t="s">
        <v>47</v>
      </c>
      <c r="I1821" t="s">
        <v>129</v>
      </c>
      <c r="J1821" t="s">
        <v>130</v>
      </c>
      <c r="K1821" t="s">
        <v>161</v>
      </c>
      <c r="L1821" t="s">
        <v>5468</v>
      </c>
      <c r="M1821" t="s">
        <v>5469</v>
      </c>
      <c r="N1821">
        <v>7.6033333330000001</v>
      </c>
      <c r="O1821">
        <v>278</v>
      </c>
      <c r="P1821">
        <v>2815</v>
      </c>
      <c r="Q1821">
        <v>79</v>
      </c>
      <c r="R1821">
        <v>428</v>
      </c>
      <c r="S1821">
        <v>68</v>
      </c>
      <c r="T1821">
        <v>731</v>
      </c>
      <c r="U1821">
        <v>2113.7266669999999</v>
      </c>
      <c r="V1821">
        <v>21403.383332000001</v>
      </c>
      <c r="W1821">
        <v>600.66333299999997</v>
      </c>
      <c r="X1821">
        <v>3254.2266669999999</v>
      </c>
      <c r="Y1821">
        <v>517.02666699999997</v>
      </c>
      <c r="Z1821">
        <v>5558.036666</v>
      </c>
    </row>
    <row r="1822" spans="1:26" x14ac:dyDescent="0.25">
      <c r="A1822">
        <v>1712812</v>
      </c>
      <c r="B1822">
        <v>1</v>
      </c>
      <c r="C1822" t="s">
        <v>77</v>
      </c>
      <c r="D1822" t="s">
        <v>110</v>
      </c>
      <c r="E1822" t="s">
        <v>164</v>
      </c>
      <c r="F1822" t="s">
        <v>5470</v>
      </c>
      <c r="G1822" t="s">
        <v>281</v>
      </c>
      <c r="H1822" t="s">
        <v>46</v>
      </c>
      <c r="I1822" t="s">
        <v>129</v>
      </c>
      <c r="J1822" t="s">
        <v>130</v>
      </c>
      <c r="K1822" t="s">
        <v>161</v>
      </c>
      <c r="L1822" t="s">
        <v>5471</v>
      </c>
      <c r="M1822" t="s">
        <v>5472</v>
      </c>
      <c r="N1822">
        <v>1.4186313880000001</v>
      </c>
      <c r="O1822">
        <v>0</v>
      </c>
      <c r="P1822">
        <v>0</v>
      </c>
      <c r="Q1822">
        <v>2</v>
      </c>
      <c r="R1822">
        <v>34</v>
      </c>
      <c r="S1822">
        <v>0</v>
      </c>
      <c r="T1822">
        <v>0</v>
      </c>
      <c r="U1822">
        <v>0</v>
      </c>
      <c r="V1822">
        <v>0</v>
      </c>
      <c r="W1822">
        <v>2.8372630000000001</v>
      </c>
      <c r="X1822">
        <v>48.233466999999997</v>
      </c>
      <c r="Y1822">
        <v>0</v>
      </c>
      <c r="Z1822">
        <v>0</v>
      </c>
    </row>
    <row r="1823" spans="1:26" x14ac:dyDescent="0.25">
      <c r="A1823">
        <v>1712815</v>
      </c>
      <c r="B1823">
        <v>1</v>
      </c>
      <c r="C1823" t="s">
        <v>77</v>
      </c>
      <c r="D1823" t="s">
        <v>116</v>
      </c>
      <c r="E1823" t="s">
        <v>158</v>
      </c>
      <c r="F1823" t="s">
        <v>5473</v>
      </c>
      <c r="G1823" t="s">
        <v>281</v>
      </c>
      <c r="H1823" t="s">
        <v>47</v>
      </c>
      <c r="I1823" t="s">
        <v>129</v>
      </c>
      <c r="J1823" t="s">
        <v>130</v>
      </c>
      <c r="K1823" t="s">
        <v>161</v>
      </c>
      <c r="L1823" t="s">
        <v>5474</v>
      </c>
      <c r="M1823" t="s">
        <v>5475</v>
      </c>
      <c r="N1823">
        <v>2.4472452769999999</v>
      </c>
      <c r="O1823">
        <v>119</v>
      </c>
      <c r="P1823">
        <v>352</v>
      </c>
      <c r="Q1823">
        <v>0</v>
      </c>
      <c r="R1823">
        <v>0</v>
      </c>
      <c r="S1823">
        <v>0</v>
      </c>
      <c r="T1823">
        <v>0</v>
      </c>
      <c r="U1823">
        <v>291.22218800000002</v>
      </c>
      <c r="V1823">
        <v>861.43033800000001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1712817</v>
      </c>
      <c r="B1824">
        <v>1</v>
      </c>
      <c r="C1824" t="s">
        <v>76</v>
      </c>
      <c r="D1824" t="s">
        <v>94</v>
      </c>
      <c r="E1824" t="s">
        <v>139</v>
      </c>
      <c r="F1824" t="s">
        <v>304</v>
      </c>
      <c r="G1824" t="s">
        <v>285</v>
      </c>
      <c r="H1824" t="s">
        <v>46</v>
      </c>
      <c r="I1824" t="s">
        <v>129</v>
      </c>
      <c r="J1824" t="s">
        <v>130</v>
      </c>
      <c r="K1824" t="s">
        <v>161</v>
      </c>
      <c r="L1824" t="s">
        <v>5476</v>
      </c>
      <c r="M1824" t="s">
        <v>5477</v>
      </c>
      <c r="N1824">
        <v>7.6022452769999997</v>
      </c>
      <c r="O1824">
        <v>0</v>
      </c>
      <c r="P1824">
        <v>104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790.633509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1712818</v>
      </c>
      <c r="B1825">
        <v>1</v>
      </c>
      <c r="C1825" t="s">
        <v>77</v>
      </c>
      <c r="D1825" t="s">
        <v>114</v>
      </c>
      <c r="E1825" t="s">
        <v>164</v>
      </c>
      <c r="F1825" t="s">
        <v>1026</v>
      </c>
      <c r="G1825" t="s">
        <v>285</v>
      </c>
      <c r="H1825" t="s">
        <v>46</v>
      </c>
      <c r="I1825" t="s">
        <v>129</v>
      </c>
      <c r="J1825" t="s">
        <v>130</v>
      </c>
      <c r="K1825" t="s">
        <v>161</v>
      </c>
      <c r="L1825" t="s">
        <v>5478</v>
      </c>
      <c r="M1825" t="s">
        <v>5479</v>
      </c>
      <c r="N1825">
        <v>8.5450877770000009</v>
      </c>
      <c r="O1825">
        <v>0</v>
      </c>
      <c r="P1825">
        <v>0</v>
      </c>
      <c r="Q1825">
        <v>0</v>
      </c>
      <c r="R1825">
        <v>0</v>
      </c>
      <c r="S1825">
        <v>1</v>
      </c>
      <c r="T1825">
        <v>206</v>
      </c>
      <c r="U1825">
        <v>0</v>
      </c>
      <c r="V1825">
        <v>0</v>
      </c>
      <c r="W1825">
        <v>0</v>
      </c>
      <c r="X1825">
        <v>0</v>
      </c>
      <c r="Y1825">
        <v>8.5450879999999998</v>
      </c>
      <c r="Z1825">
        <v>1760.288082</v>
      </c>
    </row>
    <row r="1826" spans="1:26" x14ac:dyDescent="0.25">
      <c r="A1826">
        <v>1712819</v>
      </c>
      <c r="B1826">
        <v>1</v>
      </c>
      <c r="C1826" t="s">
        <v>76</v>
      </c>
      <c r="D1826" t="s">
        <v>89</v>
      </c>
      <c r="E1826" t="s">
        <v>158</v>
      </c>
      <c r="F1826" t="s">
        <v>5291</v>
      </c>
      <c r="G1826" t="s">
        <v>176</v>
      </c>
      <c r="H1826" t="s">
        <v>47</v>
      </c>
      <c r="I1826" t="s">
        <v>151</v>
      </c>
      <c r="J1826" t="s">
        <v>130</v>
      </c>
      <c r="K1826" t="s">
        <v>131</v>
      </c>
      <c r="L1826" t="s">
        <v>5480</v>
      </c>
      <c r="M1826" t="s">
        <v>5481</v>
      </c>
      <c r="N1826">
        <v>9.7222220000000008E-3</v>
      </c>
      <c r="O1826">
        <v>27</v>
      </c>
      <c r="P1826">
        <v>966</v>
      </c>
      <c r="Q1826">
        <v>0</v>
      </c>
      <c r="R1826">
        <v>0</v>
      </c>
      <c r="S1826">
        <v>0</v>
      </c>
      <c r="T1826">
        <v>0</v>
      </c>
      <c r="U1826">
        <v>0.26250000000000001</v>
      </c>
      <c r="V1826">
        <v>9.3916660000000007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1712824</v>
      </c>
      <c r="B1827">
        <v>1</v>
      </c>
      <c r="C1827" t="s">
        <v>77</v>
      </c>
      <c r="D1827" t="s">
        <v>114</v>
      </c>
      <c r="E1827" t="s">
        <v>126</v>
      </c>
      <c r="F1827" t="s">
        <v>5482</v>
      </c>
      <c r="G1827" t="s">
        <v>285</v>
      </c>
      <c r="H1827" t="s">
        <v>47</v>
      </c>
      <c r="I1827" t="s">
        <v>129</v>
      </c>
      <c r="J1827" t="s">
        <v>130</v>
      </c>
      <c r="K1827" t="s">
        <v>161</v>
      </c>
      <c r="L1827" t="s">
        <v>5483</v>
      </c>
      <c r="M1827" t="s">
        <v>5484</v>
      </c>
      <c r="N1827">
        <v>6.3061111109999999</v>
      </c>
      <c r="O1827">
        <v>7</v>
      </c>
      <c r="P1827">
        <v>200</v>
      </c>
      <c r="Q1827">
        <v>0</v>
      </c>
      <c r="R1827">
        <v>0</v>
      </c>
      <c r="S1827">
        <v>0</v>
      </c>
      <c r="T1827">
        <v>0</v>
      </c>
      <c r="U1827">
        <v>44.142778</v>
      </c>
      <c r="V1827">
        <v>1261.2222220000001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1712828</v>
      </c>
      <c r="B1828">
        <v>1</v>
      </c>
      <c r="C1828" t="s">
        <v>76</v>
      </c>
      <c r="D1828" t="s">
        <v>93</v>
      </c>
      <c r="E1828" t="s">
        <v>134</v>
      </c>
      <c r="F1828" t="s">
        <v>5485</v>
      </c>
      <c r="G1828" t="s">
        <v>289</v>
      </c>
      <c r="H1828" t="s">
        <v>46</v>
      </c>
      <c r="I1828" t="s">
        <v>129</v>
      </c>
      <c r="J1828" t="s">
        <v>130</v>
      </c>
      <c r="K1828" t="s">
        <v>131</v>
      </c>
      <c r="L1828" t="s">
        <v>5486</v>
      </c>
      <c r="M1828" t="s">
        <v>5487</v>
      </c>
      <c r="N1828">
        <v>1.4627777769999999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1.4627779999999999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1712821</v>
      </c>
      <c r="B1829">
        <v>1</v>
      </c>
      <c r="C1829" t="s">
        <v>76</v>
      </c>
      <c r="D1829" t="s">
        <v>84</v>
      </c>
      <c r="E1829" t="s">
        <v>212</v>
      </c>
      <c r="F1829" t="s">
        <v>5488</v>
      </c>
      <c r="G1829" t="s">
        <v>281</v>
      </c>
      <c r="H1829" t="s">
        <v>47</v>
      </c>
      <c r="I1829" t="s">
        <v>129</v>
      </c>
      <c r="J1829" t="s">
        <v>130</v>
      </c>
      <c r="K1829" t="s">
        <v>161</v>
      </c>
      <c r="L1829" t="s">
        <v>5489</v>
      </c>
      <c r="M1829" t="s">
        <v>5490</v>
      </c>
      <c r="N1829">
        <v>8.6088500000000003</v>
      </c>
      <c r="O1829">
        <v>5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43.044249999999998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1712834</v>
      </c>
      <c r="B1830">
        <v>1</v>
      </c>
      <c r="C1830" t="s">
        <v>77</v>
      </c>
      <c r="D1830" t="s">
        <v>109</v>
      </c>
      <c r="E1830" t="s">
        <v>158</v>
      </c>
      <c r="F1830" t="s">
        <v>5491</v>
      </c>
      <c r="G1830" t="s">
        <v>293</v>
      </c>
      <c r="H1830" t="s">
        <v>160</v>
      </c>
      <c r="I1830" t="s">
        <v>129</v>
      </c>
      <c r="J1830" t="s">
        <v>130</v>
      </c>
      <c r="K1830" t="s">
        <v>161</v>
      </c>
      <c r="L1830" t="s">
        <v>5492</v>
      </c>
      <c r="M1830" t="s">
        <v>5493</v>
      </c>
      <c r="N1830">
        <v>8.0980555550000002</v>
      </c>
      <c r="O1830">
        <v>122</v>
      </c>
      <c r="P1830">
        <v>1319</v>
      </c>
      <c r="Q1830">
        <v>42</v>
      </c>
      <c r="R1830">
        <v>14</v>
      </c>
      <c r="S1830">
        <v>181</v>
      </c>
      <c r="T1830">
        <v>1455</v>
      </c>
      <c r="U1830">
        <v>987.96277799999996</v>
      </c>
      <c r="V1830">
        <v>10681.335277</v>
      </c>
      <c r="W1830">
        <v>340.11833300000001</v>
      </c>
      <c r="X1830">
        <v>113.372778</v>
      </c>
      <c r="Y1830">
        <v>1465.748055</v>
      </c>
      <c r="Z1830">
        <v>11782.670833</v>
      </c>
    </row>
    <row r="1831" spans="1:26" x14ac:dyDescent="0.25">
      <c r="A1831">
        <v>1712832</v>
      </c>
      <c r="B1831">
        <v>1</v>
      </c>
      <c r="C1831" t="s">
        <v>76</v>
      </c>
      <c r="D1831" t="s">
        <v>92</v>
      </c>
      <c r="E1831" t="s">
        <v>164</v>
      </c>
      <c r="F1831" t="s">
        <v>5283</v>
      </c>
      <c r="G1831" t="s">
        <v>256</v>
      </c>
      <c r="H1831" t="s">
        <v>46</v>
      </c>
      <c r="I1831" t="s">
        <v>129</v>
      </c>
      <c r="J1831" t="s">
        <v>130</v>
      </c>
      <c r="K1831" t="s">
        <v>131</v>
      </c>
      <c r="L1831" t="s">
        <v>5494</v>
      </c>
      <c r="M1831" t="s">
        <v>5495</v>
      </c>
      <c r="N1831">
        <v>1.173333333</v>
      </c>
      <c r="O1831">
        <v>0</v>
      </c>
      <c r="P1831">
        <v>0</v>
      </c>
      <c r="Q1831">
        <v>2</v>
      </c>
      <c r="R1831">
        <v>252</v>
      </c>
      <c r="S1831">
        <v>0</v>
      </c>
      <c r="T1831">
        <v>0</v>
      </c>
      <c r="U1831">
        <v>0</v>
      </c>
      <c r="V1831">
        <v>0</v>
      </c>
      <c r="W1831">
        <v>2.3466670000000001</v>
      </c>
      <c r="X1831">
        <v>295.68</v>
      </c>
      <c r="Y1831">
        <v>0</v>
      </c>
      <c r="Z1831">
        <v>0</v>
      </c>
    </row>
    <row r="1832" spans="1:26" x14ac:dyDescent="0.25">
      <c r="A1832">
        <v>1712831</v>
      </c>
      <c r="B1832">
        <v>1</v>
      </c>
      <c r="C1832" t="s">
        <v>76</v>
      </c>
      <c r="D1832" t="s">
        <v>78</v>
      </c>
      <c r="E1832" t="s">
        <v>164</v>
      </c>
      <c r="F1832" t="s">
        <v>5496</v>
      </c>
      <c r="G1832" t="s">
        <v>285</v>
      </c>
      <c r="H1832" t="s">
        <v>46</v>
      </c>
      <c r="I1832" t="s">
        <v>129</v>
      </c>
      <c r="J1832" t="s">
        <v>130</v>
      </c>
      <c r="K1832" t="s">
        <v>161</v>
      </c>
      <c r="L1832" t="s">
        <v>5497</v>
      </c>
      <c r="M1832" t="s">
        <v>5498</v>
      </c>
      <c r="N1832">
        <v>6.2374999999999998</v>
      </c>
      <c r="O1832">
        <v>1</v>
      </c>
      <c r="P1832">
        <v>434</v>
      </c>
      <c r="Q1832">
        <v>0</v>
      </c>
      <c r="R1832">
        <v>0</v>
      </c>
      <c r="S1832">
        <v>0</v>
      </c>
      <c r="T1832">
        <v>0</v>
      </c>
      <c r="U1832">
        <v>6.2374999999999998</v>
      </c>
      <c r="V1832">
        <v>2707.0749999999998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1712839</v>
      </c>
      <c r="B1833">
        <v>1</v>
      </c>
      <c r="C1833" t="s">
        <v>76</v>
      </c>
      <c r="D1833" t="s">
        <v>101</v>
      </c>
      <c r="E1833" t="s">
        <v>126</v>
      </c>
      <c r="F1833" t="s">
        <v>5499</v>
      </c>
      <c r="G1833" t="s">
        <v>145</v>
      </c>
      <c r="H1833" t="s">
        <v>47</v>
      </c>
      <c r="I1833" t="s">
        <v>129</v>
      </c>
      <c r="J1833" t="s">
        <v>130</v>
      </c>
      <c r="K1833" t="s">
        <v>131</v>
      </c>
      <c r="L1833" t="s">
        <v>5500</v>
      </c>
      <c r="M1833" t="s">
        <v>5501</v>
      </c>
      <c r="N1833">
        <v>1.7725</v>
      </c>
      <c r="O1833">
        <v>4</v>
      </c>
      <c r="P1833">
        <v>144</v>
      </c>
      <c r="Q1833">
        <v>0</v>
      </c>
      <c r="R1833">
        <v>0</v>
      </c>
      <c r="S1833">
        <v>0</v>
      </c>
      <c r="T1833">
        <v>0</v>
      </c>
      <c r="U1833">
        <v>7.09</v>
      </c>
      <c r="V1833">
        <v>255.24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1712829</v>
      </c>
      <c r="B1834">
        <v>1</v>
      </c>
      <c r="C1834" t="s">
        <v>76</v>
      </c>
      <c r="D1834" t="s">
        <v>104</v>
      </c>
      <c r="E1834" t="s">
        <v>164</v>
      </c>
      <c r="F1834" t="s">
        <v>5502</v>
      </c>
      <c r="G1834" t="s">
        <v>281</v>
      </c>
      <c r="H1834" t="s">
        <v>46</v>
      </c>
      <c r="I1834" t="s">
        <v>129</v>
      </c>
      <c r="J1834" t="s">
        <v>130</v>
      </c>
      <c r="K1834" t="s">
        <v>161</v>
      </c>
      <c r="L1834" t="s">
        <v>5503</v>
      </c>
      <c r="M1834" t="s">
        <v>5504</v>
      </c>
      <c r="N1834">
        <v>6.5960877770000002</v>
      </c>
      <c r="O1834">
        <v>0</v>
      </c>
      <c r="P1834">
        <v>0</v>
      </c>
      <c r="Q1834">
        <v>1</v>
      </c>
      <c r="R1834">
        <v>37</v>
      </c>
      <c r="S1834">
        <v>0</v>
      </c>
      <c r="T1834">
        <v>0</v>
      </c>
      <c r="U1834">
        <v>0</v>
      </c>
      <c r="V1834">
        <v>0</v>
      </c>
      <c r="W1834">
        <v>6.596088</v>
      </c>
      <c r="X1834">
        <v>244.05524800000001</v>
      </c>
      <c r="Y1834">
        <v>0</v>
      </c>
      <c r="Z1834">
        <v>0</v>
      </c>
    </row>
    <row r="1835" spans="1:26" x14ac:dyDescent="0.25">
      <c r="A1835">
        <v>1712836</v>
      </c>
      <c r="B1835">
        <v>1</v>
      </c>
      <c r="C1835" t="s">
        <v>77</v>
      </c>
      <c r="D1835" t="s">
        <v>109</v>
      </c>
      <c r="E1835" t="s">
        <v>126</v>
      </c>
      <c r="F1835" t="s">
        <v>5505</v>
      </c>
      <c r="G1835" t="s">
        <v>176</v>
      </c>
      <c r="H1835" t="s">
        <v>47</v>
      </c>
      <c r="I1835" t="s">
        <v>129</v>
      </c>
      <c r="J1835" t="s">
        <v>130</v>
      </c>
      <c r="K1835" t="s">
        <v>131</v>
      </c>
      <c r="L1835" t="s">
        <v>5506</v>
      </c>
      <c r="M1835" t="s">
        <v>5507</v>
      </c>
      <c r="N1835">
        <v>1.483055555</v>
      </c>
      <c r="O1835">
        <v>9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13.3475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1712823</v>
      </c>
      <c r="B1836">
        <v>1</v>
      </c>
      <c r="C1836" t="s">
        <v>76</v>
      </c>
      <c r="D1836" t="s">
        <v>85</v>
      </c>
      <c r="E1836" t="s">
        <v>158</v>
      </c>
      <c r="F1836" t="s">
        <v>4565</v>
      </c>
      <c r="G1836" t="s">
        <v>176</v>
      </c>
      <c r="H1836" t="s">
        <v>47</v>
      </c>
      <c r="I1836" t="s">
        <v>129</v>
      </c>
      <c r="J1836" t="s">
        <v>130</v>
      </c>
      <c r="K1836" t="s">
        <v>131</v>
      </c>
      <c r="L1836" t="s">
        <v>5508</v>
      </c>
      <c r="M1836" t="s">
        <v>5509</v>
      </c>
      <c r="N1836">
        <v>0.82361111099999995</v>
      </c>
      <c r="O1836">
        <v>13</v>
      </c>
      <c r="P1836">
        <v>582</v>
      </c>
      <c r="Q1836">
        <v>0</v>
      </c>
      <c r="R1836">
        <v>0</v>
      </c>
      <c r="S1836">
        <v>0</v>
      </c>
      <c r="T1836">
        <v>0</v>
      </c>
      <c r="U1836">
        <v>10.706944</v>
      </c>
      <c r="V1836">
        <v>479.34166699999997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1712837</v>
      </c>
      <c r="B1837">
        <v>1</v>
      </c>
      <c r="C1837" t="s">
        <v>77</v>
      </c>
      <c r="D1837" t="s">
        <v>119</v>
      </c>
      <c r="E1837" t="s">
        <v>126</v>
      </c>
      <c r="F1837" t="s">
        <v>5510</v>
      </c>
      <c r="G1837" t="s">
        <v>285</v>
      </c>
      <c r="H1837" t="s">
        <v>47</v>
      </c>
      <c r="I1837" t="s">
        <v>129</v>
      </c>
      <c r="J1837" t="s">
        <v>130</v>
      </c>
      <c r="K1837" t="s">
        <v>161</v>
      </c>
      <c r="L1837" t="s">
        <v>5511</v>
      </c>
      <c r="M1837" t="s">
        <v>5512</v>
      </c>
      <c r="N1837">
        <v>8.0158333329999998</v>
      </c>
      <c r="O1837">
        <v>0</v>
      </c>
      <c r="P1837">
        <v>43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344.68083300000001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1712866</v>
      </c>
      <c r="B1838">
        <v>1</v>
      </c>
      <c r="C1838" t="s">
        <v>77</v>
      </c>
      <c r="D1838" t="s">
        <v>108</v>
      </c>
      <c r="E1838" t="s">
        <v>134</v>
      </c>
      <c r="F1838" t="s">
        <v>5513</v>
      </c>
      <c r="G1838" t="s">
        <v>209</v>
      </c>
      <c r="H1838" t="s">
        <v>46</v>
      </c>
      <c r="I1838" t="s">
        <v>129</v>
      </c>
      <c r="J1838" t="s">
        <v>130</v>
      </c>
      <c r="K1838" t="s">
        <v>131</v>
      </c>
      <c r="L1838" t="s">
        <v>5514</v>
      </c>
      <c r="M1838" t="s">
        <v>5515</v>
      </c>
      <c r="N1838">
        <v>2.804166666</v>
      </c>
      <c r="O1838">
        <v>0</v>
      </c>
      <c r="P1838">
        <v>5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14.020833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1712846</v>
      </c>
      <c r="B1839">
        <v>1</v>
      </c>
      <c r="C1839" t="s">
        <v>77</v>
      </c>
      <c r="D1839" t="s">
        <v>109</v>
      </c>
      <c r="E1839" t="s">
        <v>126</v>
      </c>
      <c r="F1839" t="s">
        <v>5516</v>
      </c>
      <c r="G1839" t="s">
        <v>431</v>
      </c>
      <c r="H1839" t="s">
        <v>47</v>
      </c>
      <c r="I1839" t="s">
        <v>129</v>
      </c>
      <c r="J1839" t="s">
        <v>130</v>
      </c>
      <c r="K1839" t="s">
        <v>131</v>
      </c>
      <c r="L1839" t="s">
        <v>5517</v>
      </c>
      <c r="M1839" t="s">
        <v>5518</v>
      </c>
      <c r="N1839">
        <v>2.6244444439999999</v>
      </c>
      <c r="O1839">
        <v>7</v>
      </c>
      <c r="P1839">
        <v>73</v>
      </c>
      <c r="Q1839">
        <v>0</v>
      </c>
      <c r="R1839">
        <v>0</v>
      </c>
      <c r="S1839">
        <v>0</v>
      </c>
      <c r="T1839">
        <v>22</v>
      </c>
      <c r="U1839">
        <v>18.371110999999999</v>
      </c>
      <c r="V1839">
        <v>191.58444399999999</v>
      </c>
      <c r="W1839">
        <v>0</v>
      </c>
      <c r="X1839">
        <v>0</v>
      </c>
      <c r="Y1839">
        <v>0</v>
      </c>
      <c r="Z1839">
        <v>57.737777999999999</v>
      </c>
    </row>
    <row r="1840" spans="1:26" x14ac:dyDescent="0.25">
      <c r="A1840">
        <v>1712844</v>
      </c>
      <c r="B1840">
        <v>1</v>
      </c>
      <c r="C1840" t="s">
        <v>76</v>
      </c>
      <c r="D1840" t="s">
        <v>96</v>
      </c>
      <c r="E1840" t="s">
        <v>139</v>
      </c>
      <c r="F1840" t="s">
        <v>5519</v>
      </c>
      <c r="G1840" t="s">
        <v>462</v>
      </c>
      <c r="H1840" t="s">
        <v>46</v>
      </c>
      <c r="I1840" t="s">
        <v>129</v>
      </c>
      <c r="J1840" t="s">
        <v>130</v>
      </c>
      <c r="K1840" t="s">
        <v>131</v>
      </c>
      <c r="L1840" t="s">
        <v>5520</v>
      </c>
      <c r="M1840" t="s">
        <v>5521</v>
      </c>
      <c r="N1840">
        <v>2.8955555550000001</v>
      </c>
      <c r="O1840">
        <v>0</v>
      </c>
      <c r="P1840">
        <v>101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292.45111100000003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1712845</v>
      </c>
      <c r="B1841">
        <v>1</v>
      </c>
      <c r="C1841" t="s">
        <v>76</v>
      </c>
      <c r="D1841" t="s">
        <v>89</v>
      </c>
      <c r="E1841" t="s">
        <v>158</v>
      </c>
      <c r="F1841" t="s">
        <v>1775</v>
      </c>
      <c r="G1841" t="s">
        <v>176</v>
      </c>
      <c r="H1841" t="s">
        <v>47</v>
      </c>
      <c r="I1841" t="s">
        <v>151</v>
      </c>
      <c r="J1841" t="s">
        <v>130</v>
      </c>
      <c r="K1841" t="s">
        <v>131</v>
      </c>
      <c r="L1841" t="s">
        <v>5522</v>
      </c>
      <c r="M1841" t="s">
        <v>5523</v>
      </c>
      <c r="N1841">
        <v>8.3333330000000001E-3</v>
      </c>
      <c r="O1841">
        <v>48</v>
      </c>
      <c r="P1841">
        <v>713</v>
      </c>
      <c r="Q1841">
        <v>0</v>
      </c>
      <c r="R1841">
        <v>0</v>
      </c>
      <c r="S1841">
        <v>1</v>
      </c>
      <c r="T1841">
        <v>0</v>
      </c>
      <c r="U1841">
        <v>0.4</v>
      </c>
      <c r="V1841">
        <v>5.9416659999999997</v>
      </c>
      <c r="W1841">
        <v>0</v>
      </c>
      <c r="X1841">
        <v>0</v>
      </c>
      <c r="Y1841">
        <v>8.3330000000000001E-3</v>
      </c>
      <c r="Z1841">
        <v>0</v>
      </c>
    </row>
    <row r="1842" spans="1:26" x14ac:dyDescent="0.25">
      <c r="A1842">
        <v>1712849</v>
      </c>
      <c r="B1842">
        <v>1</v>
      </c>
      <c r="C1842" t="s">
        <v>76</v>
      </c>
      <c r="D1842" t="s">
        <v>86</v>
      </c>
      <c r="E1842" t="s">
        <v>134</v>
      </c>
      <c r="F1842" t="s">
        <v>5090</v>
      </c>
      <c r="G1842" t="s">
        <v>141</v>
      </c>
      <c r="H1842" t="s">
        <v>46</v>
      </c>
      <c r="I1842" t="s">
        <v>129</v>
      </c>
      <c r="J1842" t="s">
        <v>130</v>
      </c>
      <c r="K1842" t="s">
        <v>131</v>
      </c>
      <c r="L1842" t="s">
        <v>5524</v>
      </c>
      <c r="M1842" t="s">
        <v>5525</v>
      </c>
      <c r="N1842">
        <v>1.023055555</v>
      </c>
      <c r="O1842">
        <v>0</v>
      </c>
      <c r="P1842">
        <v>2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2.0461109999999998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1712847</v>
      </c>
      <c r="B1843">
        <v>1</v>
      </c>
      <c r="C1843" t="s">
        <v>76</v>
      </c>
      <c r="D1843" t="s">
        <v>94</v>
      </c>
      <c r="E1843" t="s">
        <v>158</v>
      </c>
      <c r="F1843" t="s">
        <v>5526</v>
      </c>
      <c r="G1843" t="s">
        <v>176</v>
      </c>
      <c r="H1843" t="s">
        <v>47</v>
      </c>
      <c r="I1843" t="s">
        <v>129</v>
      </c>
      <c r="J1843" t="s">
        <v>130</v>
      </c>
      <c r="K1843" t="s">
        <v>131</v>
      </c>
      <c r="L1843" t="s">
        <v>5527</v>
      </c>
      <c r="M1843" t="s">
        <v>5528</v>
      </c>
      <c r="N1843">
        <v>0.50111111100000005</v>
      </c>
      <c r="O1843">
        <v>42</v>
      </c>
      <c r="P1843">
        <v>308</v>
      </c>
      <c r="Q1843">
        <v>0</v>
      </c>
      <c r="R1843">
        <v>0</v>
      </c>
      <c r="S1843">
        <v>0</v>
      </c>
      <c r="T1843">
        <v>0</v>
      </c>
      <c r="U1843">
        <v>21.046666999999999</v>
      </c>
      <c r="V1843">
        <v>154.34222199999999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1712848</v>
      </c>
      <c r="B1844">
        <v>1</v>
      </c>
      <c r="C1844" t="s">
        <v>77</v>
      </c>
      <c r="D1844" t="s">
        <v>119</v>
      </c>
      <c r="E1844" t="s">
        <v>158</v>
      </c>
      <c r="F1844" t="s">
        <v>5529</v>
      </c>
      <c r="G1844" t="s">
        <v>176</v>
      </c>
      <c r="H1844" t="s">
        <v>47</v>
      </c>
      <c r="I1844" t="s">
        <v>129</v>
      </c>
      <c r="J1844" t="s">
        <v>130</v>
      </c>
      <c r="K1844" t="s">
        <v>131</v>
      </c>
      <c r="L1844" t="s">
        <v>5530</v>
      </c>
      <c r="M1844" t="s">
        <v>5531</v>
      </c>
      <c r="N1844">
        <v>0.43305555499999998</v>
      </c>
      <c r="O1844">
        <v>95</v>
      </c>
      <c r="P1844">
        <v>80</v>
      </c>
      <c r="Q1844">
        <v>0</v>
      </c>
      <c r="R1844">
        <v>0</v>
      </c>
      <c r="S1844">
        <v>1</v>
      </c>
      <c r="T1844">
        <v>0</v>
      </c>
      <c r="U1844">
        <v>41.140278000000002</v>
      </c>
      <c r="V1844">
        <v>34.644444</v>
      </c>
      <c r="W1844">
        <v>0</v>
      </c>
      <c r="X1844">
        <v>0</v>
      </c>
      <c r="Y1844">
        <v>0.433056</v>
      </c>
      <c r="Z1844">
        <v>0</v>
      </c>
    </row>
    <row r="1845" spans="1:26" x14ac:dyDescent="0.25">
      <c r="A1845">
        <v>1712850</v>
      </c>
      <c r="B1845">
        <v>1</v>
      </c>
      <c r="C1845" t="s">
        <v>77</v>
      </c>
      <c r="D1845" t="s">
        <v>119</v>
      </c>
      <c r="E1845" t="s">
        <v>139</v>
      </c>
      <c r="F1845" t="s">
        <v>5532</v>
      </c>
      <c r="G1845" t="s">
        <v>285</v>
      </c>
      <c r="H1845" t="s">
        <v>46</v>
      </c>
      <c r="I1845" t="s">
        <v>129</v>
      </c>
      <c r="J1845" t="s">
        <v>130</v>
      </c>
      <c r="K1845" t="s">
        <v>161</v>
      </c>
      <c r="L1845" t="s">
        <v>5533</v>
      </c>
      <c r="M1845" t="s">
        <v>5534</v>
      </c>
      <c r="N1845">
        <v>5.6061647219999999</v>
      </c>
      <c r="O1845">
        <v>0</v>
      </c>
      <c r="P1845">
        <v>336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1883.671347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1712854</v>
      </c>
      <c r="B1846">
        <v>1</v>
      </c>
      <c r="C1846" t="s">
        <v>76</v>
      </c>
      <c r="D1846" t="s">
        <v>79</v>
      </c>
      <c r="E1846" t="s">
        <v>139</v>
      </c>
      <c r="F1846" t="s">
        <v>336</v>
      </c>
      <c r="G1846" t="s">
        <v>285</v>
      </c>
      <c r="H1846" t="s">
        <v>46</v>
      </c>
      <c r="I1846" t="s">
        <v>129</v>
      </c>
      <c r="J1846" t="s">
        <v>130</v>
      </c>
      <c r="K1846" t="s">
        <v>161</v>
      </c>
      <c r="L1846" t="s">
        <v>5535</v>
      </c>
      <c r="M1846" t="s">
        <v>5536</v>
      </c>
      <c r="N1846">
        <v>6.9024999999999999</v>
      </c>
      <c r="O1846">
        <v>0</v>
      </c>
      <c r="P1846">
        <v>43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296.8075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1712851</v>
      </c>
      <c r="B1847">
        <v>1</v>
      </c>
      <c r="C1847" t="s">
        <v>76</v>
      </c>
      <c r="D1847" t="s">
        <v>101</v>
      </c>
      <c r="E1847" t="s">
        <v>126</v>
      </c>
      <c r="F1847" t="s">
        <v>5537</v>
      </c>
      <c r="G1847" t="s">
        <v>150</v>
      </c>
      <c r="H1847" t="s">
        <v>47</v>
      </c>
      <c r="I1847" t="s">
        <v>129</v>
      </c>
      <c r="J1847" t="s">
        <v>130</v>
      </c>
      <c r="K1847" t="s">
        <v>161</v>
      </c>
      <c r="L1847" t="s">
        <v>5538</v>
      </c>
      <c r="M1847" t="s">
        <v>5539</v>
      </c>
      <c r="N1847">
        <v>0.163333333</v>
      </c>
      <c r="O1847">
        <v>13</v>
      </c>
      <c r="P1847">
        <v>2474</v>
      </c>
      <c r="Q1847">
        <v>0</v>
      </c>
      <c r="R1847">
        <v>0</v>
      </c>
      <c r="S1847">
        <v>0</v>
      </c>
      <c r="T1847">
        <v>0</v>
      </c>
      <c r="U1847">
        <v>2.1233330000000001</v>
      </c>
      <c r="V1847">
        <v>404.08666599999998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1712853</v>
      </c>
      <c r="B1848">
        <v>1</v>
      </c>
      <c r="C1848" t="s">
        <v>77</v>
      </c>
      <c r="D1848" t="s">
        <v>108</v>
      </c>
      <c r="E1848" t="s">
        <v>139</v>
      </c>
      <c r="F1848" t="s">
        <v>5540</v>
      </c>
      <c r="G1848" t="s">
        <v>1012</v>
      </c>
      <c r="H1848" t="s">
        <v>46</v>
      </c>
      <c r="I1848" t="s">
        <v>129</v>
      </c>
      <c r="J1848" t="s">
        <v>130</v>
      </c>
      <c r="K1848" t="s">
        <v>131</v>
      </c>
      <c r="L1848" t="s">
        <v>5541</v>
      </c>
      <c r="M1848" t="s">
        <v>5542</v>
      </c>
      <c r="N1848">
        <v>2.0719444440000001</v>
      </c>
      <c r="O1848">
        <v>0</v>
      </c>
      <c r="P1848">
        <v>2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4.1438889999999997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1712863</v>
      </c>
      <c r="B1849">
        <v>1</v>
      </c>
      <c r="C1849" t="s">
        <v>76</v>
      </c>
      <c r="D1849" t="s">
        <v>98</v>
      </c>
      <c r="E1849" t="s">
        <v>134</v>
      </c>
      <c r="F1849" t="s">
        <v>5543</v>
      </c>
      <c r="G1849" t="s">
        <v>136</v>
      </c>
      <c r="H1849" t="s">
        <v>46</v>
      </c>
      <c r="I1849" t="s">
        <v>129</v>
      </c>
      <c r="J1849" t="s">
        <v>130</v>
      </c>
      <c r="K1849" t="s">
        <v>131</v>
      </c>
      <c r="L1849" t="s">
        <v>5544</v>
      </c>
      <c r="M1849" t="s">
        <v>5545</v>
      </c>
      <c r="N1849">
        <v>2.465833333</v>
      </c>
      <c r="O1849">
        <v>0</v>
      </c>
      <c r="P1849">
        <v>0</v>
      </c>
      <c r="Q1849">
        <v>0</v>
      </c>
      <c r="R1849">
        <v>2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4.931667</v>
      </c>
      <c r="Y1849">
        <v>0</v>
      </c>
      <c r="Z1849">
        <v>0</v>
      </c>
    </row>
    <row r="1850" spans="1:26" x14ac:dyDescent="0.25">
      <c r="A1850">
        <v>1712856</v>
      </c>
      <c r="B1850">
        <v>1</v>
      </c>
      <c r="C1850" t="s">
        <v>76</v>
      </c>
      <c r="D1850" t="s">
        <v>105</v>
      </c>
      <c r="E1850" t="s">
        <v>164</v>
      </c>
      <c r="F1850" t="s">
        <v>5546</v>
      </c>
      <c r="G1850" t="s">
        <v>281</v>
      </c>
      <c r="H1850" t="s">
        <v>46</v>
      </c>
      <c r="I1850" t="s">
        <v>129</v>
      </c>
      <c r="J1850" t="s">
        <v>130</v>
      </c>
      <c r="K1850" t="s">
        <v>161</v>
      </c>
      <c r="L1850" t="s">
        <v>5547</v>
      </c>
      <c r="M1850" t="s">
        <v>5548</v>
      </c>
      <c r="N1850">
        <v>3.3373766659999999</v>
      </c>
      <c r="O1850">
        <v>0</v>
      </c>
      <c r="P1850">
        <v>0</v>
      </c>
      <c r="Q1850">
        <v>0</v>
      </c>
      <c r="R1850">
        <v>0</v>
      </c>
      <c r="S1850">
        <v>1</v>
      </c>
      <c r="T1850">
        <v>49</v>
      </c>
      <c r="U1850">
        <v>0</v>
      </c>
      <c r="V1850">
        <v>0</v>
      </c>
      <c r="W1850">
        <v>0</v>
      </c>
      <c r="X1850">
        <v>0</v>
      </c>
      <c r="Y1850">
        <v>3.337377</v>
      </c>
      <c r="Z1850">
        <v>163.53145699999999</v>
      </c>
    </row>
    <row r="1851" spans="1:26" x14ac:dyDescent="0.25">
      <c r="A1851">
        <v>1712860</v>
      </c>
      <c r="B1851">
        <v>1</v>
      </c>
      <c r="C1851" t="s">
        <v>76</v>
      </c>
      <c r="D1851" t="s">
        <v>96</v>
      </c>
      <c r="E1851" t="s">
        <v>134</v>
      </c>
      <c r="F1851" t="s">
        <v>5549</v>
      </c>
      <c r="G1851" t="s">
        <v>209</v>
      </c>
      <c r="H1851" t="s">
        <v>46</v>
      </c>
      <c r="I1851" t="s">
        <v>129</v>
      </c>
      <c r="J1851" t="s">
        <v>130</v>
      </c>
      <c r="K1851" t="s">
        <v>131</v>
      </c>
      <c r="L1851" t="s">
        <v>5550</v>
      </c>
      <c r="M1851" t="s">
        <v>5551</v>
      </c>
      <c r="N1851">
        <v>4.4913888880000004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4.4913889999999999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1712859</v>
      </c>
      <c r="B1852">
        <v>1</v>
      </c>
      <c r="C1852" t="s">
        <v>76</v>
      </c>
      <c r="D1852" t="s">
        <v>81</v>
      </c>
      <c r="E1852" t="s">
        <v>148</v>
      </c>
      <c r="F1852" t="s">
        <v>5552</v>
      </c>
      <c r="G1852" t="s">
        <v>289</v>
      </c>
      <c r="H1852" t="s">
        <v>47</v>
      </c>
      <c r="I1852" t="s">
        <v>129</v>
      </c>
      <c r="J1852" t="s">
        <v>15</v>
      </c>
      <c r="K1852" t="s">
        <v>131</v>
      </c>
      <c r="L1852" t="s">
        <v>5553</v>
      </c>
      <c r="M1852" t="s">
        <v>5554</v>
      </c>
      <c r="N1852">
        <v>0.63749999999999996</v>
      </c>
      <c r="O1852">
        <v>27</v>
      </c>
      <c r="P1852">
        <v>5879</v>
      </c>
      <c r="Q1852">
        <v>0</v>
      </c>
      <c r="R1852">
        <v>0</v>
      </c>
      <c r="S1852">
        <v>0</v>
      </c>
      <c r="T1852">
        <v>0</v>
      </c>
      <c r="U1852">
        <v>17.212499999999999</v>
      </c>
      <c r="V1852">
        <v>3747.8625000000002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1712862</v>
      </c>
      <c r="B1853">
        <v>1</v>
      </c>
      <c r="C1853" t="s">
        <v>77</v>
      </c>
      <c r="D1853" t="s">
        <v>116</v>
      </c>
      <c r="E1853" t="s">
        <v>164</v>
      </c>
      <c r="F1853" t="s">
        <v>5555</v>
      </c>
      <c r="G1853" t="s">
        <v>256</v>
      </c>
      <c r="H1853" t="s">
        <v>46</v>
      </c>
      <c r="I1853" t="s">
        <v>129</v>
      </c>
      <c r="J1853" t="s">
        <v>130</v>
      </c>
      <c r="K1853" t="s">
        <v>131</v>
      </c>
      <c r="L1853" t="s">
        <v>5556</v>
      </c>
      <c r="M1853" t="s">
        <v>5557</v>
      </c>
      <c r="N1853">
        <v>2.3541666659999998</v>
      </c>
      <c r="O1853">
        <v>0</v>
      </c>
      <c r="P1853">
        <v>4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9.4166670000000003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1712869</v>
      </c>
      <c r="B1854">
        <v>1</v>
      </c>
      <c r="C1854" t="s">
        <v>77</v>
      </c>
      <c r="D1854" t="s">
        <v>124</v>
      </c>
      <c r="E1854" t="s">
        <v>126</v>
      </c>
      <c r="F1854" t="s">
        <v>5558</v>
      </c>
      <c r="G1854" t="s">
        <v>285</v>
      </c>
      <c r="H1854" t="s">
        <v>47</v>
      </c>
      <c r="I1854" t="s">
        <v>129</v>
      </c>
      <c r="J1854" t="s">
        <v>130</v>
      </c>
      <c r="K1854" t="s">
        <v>161</v>
      </c>
      <c r="L1854" t="s">
        <v>5559</v>
      </c>
      <c r="M1854" t="s">
        <v>5560</v>
      </c>
      <c r="N1854">
        <v>1.0844444440000001</v>
      </c>
      <c r="O1854">
        <v>2</v>
      </c>
      <c r="P1854">
        <v>11</v>
      </c>
      <c r="Q1854">
        <v>0</v>
      </c>
      <c r="R1854">
        <v>0</v>
      </c>
      <c r="S1854">
        <v>0</v>
      </c>
      <c r="T1854">
        <v>0</v>
      </c>
      <c r="U1854">
        <v>2.1688890000000001</v>
      </c>
      <c r="V1854">
        <v>11.928889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1712864</v>
      </c>
      <c r="B1855">
        <v>1</v>
      </c>
      <c r="C1855" t="s">
        <v>77</v>
      </c>
      <c r="D1855" t="s">
        <v>114</v>
      </c>
      <c r="E1855" t="s">
        <v>126</v>
      </c>
      <c r="F1855" t="s">
        <v>5561</v>
      </c>
      <c r="G1855" t="s">
        <v>176</v>
      </c>
      <c r="H1855" t="s">
        <v>47</v>
      </c>
      <c r="I1855" t="s">
        <v>151</v>
      </c>
      <c r="J1855" t="s">
        <v>130</v>
      </c>
      <c r="K1855" t="s">
        <v>131</v>
      </c>
      <c r="L1855" t="s">
        <v>5562</v>
      </c>
      <c r="M1855" t="s">
        <v>5563</v>
      </c>
      <c r="N1855">
        <v>5.5555550000000002E-3</v>
      </c>
      <c r="O1855">
        <v>21</v>
      </c>
      <c r="P1855">
        <v>7</v>
      </c>
      <c r="Q1855">
        <v>0</v>
      </c>
      <c r="R1855">
        <v>0</v>
      </c>
      <c r="S1855">
        <v>85</v>
      </c>
      <c r="T1855">
        <v>380</v>
      </c>
      <c r="U1855">
        <v>0.11666700000000001</v>
      </c>
      <c r="V1855">
        <v>3.8889E-2</v>
      </c>
      <c r="W1855">
        <v>0</v>
      </c>
      <c r="X1855">
        <v>0</v>
      </c>
      <c r="Y1855">
        <v>0.47222199999999998</v>
      </c>
      <c r="Z1855">
        <v>2.1111110000000002</v>
      </c>
    </row>
    <row r="1856" spans="1:26" x14ac:dyDescent="0.25">
      <c r="A1856">
        <v>1712820</v>
      </c>
      <c r="B1856">
        <v>1</v>
      </c>
      <c r="C1856" t="s">
        <v>76</v>
      </c>
      <c r="D1856" t="s">
        <v>101</v>
      </c>
      <c r="E1856" t="s">
        <v>139</v>
      </c>
      <c r="F1856" t="s">
        <v>5564</v>
      </c>
      <c r="G1856" t="s">
        <v>285</v>
      </c>
      <c r="H1856" t="s">
        <v>46</v>
      </c>
      <c r="I1856" t="s">
        <v>129</v>
      </c>
      <c r="J1856" t="s">
        <v>130</v>
      </c>
      <c r="K1856" t="s">
        <v>161</v>
      </c>
      <c r="L1856" t="s">
        <v>5565</v>
      </c>
      <c r="M1856" t="s">
        <v>5566</v>
      </c>
      <c r="N1856">
        <v>1.140833333</v>
      </c>
      <c r="O1856">
        <v>0</v>
      </c>
      <c r="P1856">
        <v>12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13.69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1712872</v>
      </c>
      <c r="B1857">
        <v>1</v>
      </c>
      <c r="C1857" t="s">
        <v>76</v>
      </c>
      <c r="D1857" t="s">
        <v>93</v>
      </c>
      <c r="E1857" t="s">
        <v>134</v>
      </c>
      <c r="F1857" t="s">
        <v>5567</v>
      </c>
      <c r="G1857" t="s">
        <v>289</v>
      </c>
      <c r="H1857" t="s">
        <v>46</v>
      </c>
      <c r="I1857" t="s">
        <v>129</v>
      </c>
      <c r="J1857" t="s">
        <v>130</v>
      </c>
      <c r="K1857" t="s">
        <v>131</v>
      </c>
      <c r="L1857" t="s">
        <v>5568</v>
      </c>
      <c r="M1857" t="s">
        <v>5569</v>
      </c>
      <c r="N1857">
        <v>2.9569444439999999</v>
      </c>
      <c r="O1857">
        <v>0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2.956944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1712874</v>
      </c>
      <c r="B1858">
        <v>1</v>
      </c>
      <c r="C1858" t="s">
        <v>77</v>
      </c>
      <c r="D1858" t="s">
        <v>114</v>
      </c>
      <c r="E1858" t="s">
        <v>134</v>
      </c>
      <c r="F1858" t="s">
        <v>5570</v>
      </c>
      <c r="G1858" t="s">
        <v>155</v>
      </c>
      <c r="H1858" t="s">
        <v>46</v>
      </c>
      <c r="I1858" t="s">
        <v>129</v>
      </c>
      <c r="J1858" t="s">
        <v>130</v>
      </c>
      <c r="K1858" t="s">
        <v>131</v>
      </c>
      <c r="L1858" t="s">
        <v>5571</v>
      </c>
      <c r="M1858" t="s">
        <v>5572</v>
      </c>
      <c r="N1858">
        <v>0.76944444400000001</v>
      </c>
      <c r="O1858">
        <v>0</v>
      </c>
      <c r="P1858">
        <v>4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3.0777779999999999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1712867</v>
      </c>
      <c r="B1859">
        <v>1</v>
      </c>
      <c r="C1859" t="s">
        <v>76</v>
      </c>
      <c r="D1859" t="s">
        <v>98</v>
      </c>
      <c r="E1859" t="s">
        <v>212</v>
      </c>
      <c r="F1859" t="s">
        <v>5573</v>
      </c>
      <c r="G1859" t="s">
        <v>176</v>
      </c>
      <c r="H1859" t="s">
        <v>47</v>
      </c>
      <c r="I1859" t="s">
        <v>129</v>
      </c>
      <c r="J1859" t="s">
        <v>130</v>
      </c>
      <c r="K1859" t="s">
        <v>131</v>
      </c>
      <c r="L1859" t="s">
        <v>5574</v>
      </c>
      <c r="M1859" t="s">
        <v>5575</v>
      </c>
      <c r="N1859">
        <v>0.84694444400000002</v>
      </c>
      <c r="O1859">
        <v>0</v>
      </c>
      <c r="P1859">
        <v>0</v>
      </c>
      <c r="Q1859">
        <v>1</v>
      </c>
      <c r="R1859">
        <v>43</v>
      </c>
      <c r="S1859">
        <v>0</v>
      </c>
      <c r="T1859">
        <v>0</v>
      </c>
      <c r="U1859">
        <v>0</v>
      </c>
      <c r="V1859">
        <v>0</v>
      </c>
      <c r="W1859">
        <v>0.84694400000000003</v>
      </c>
      <c r="X1859">
        <v>36.418610999999999</v>
      </c>
      <c r="Y1859">
        <v>0</v>
      </c>
      <c r="Z1859">
        <v>0</v>
      </c>
    </row>
    <row r="1860" spans="1:26" x14ac:dyDescent="0.25">
      <c r="A1860">
        <v>1712873</v>
      </c>
      <c r="B1860">
        <v>1</v>
      </c>
      <c r="C1860" t="s">
        <v>77</v>
      </c>
      <c r="D1860" t="s">
        <v>114</v>
      </c>
      <c r="E1860" t="s">
        <v>126</v>
      </c>
      <c r="F1860" t="s">
        <v>5576</v>
      </c>
      <c r="G1860" t="s">
        <v>145</v>
      </c>
      <c r="H1860" t="s">
        <v>47</v>
      </c>
      <c r="I1860" t="s">
        <v>129</v>
      </c>
      <c r="J1860" t="s">
        <v>130</v>
      </c>
      <c r="K1860" t="s">
        <v>131</v>
      </c>
      <c r="L1860" t="s">
        <v>5577</v>
      </c>
      <c r="M1860" t="s">
        <v>5578</v>
      </c>
      <c r="N1860">
        <v>1.7394444440000001</v>
      </c>
      <c r="O1860">
        <v>0</v>
      </c>
      <c r="P1860">
        <v>0</v>
      </c>
      <c r="Q1860">
        <v>0</v>
      </c>
      <c r="R1860">
        <v>0</v>
      </c>
      <c r="S1860">
        <v>32</v>
      </c>
      <c r="T1860">
        <v>179</v>
      </c>
      <c r="U1860">
        <v>0</v>
      </c>
      <c r="V1860">
        <v>0</v>
      </c>
      <c r="W1860">
        <v>0</v>
      </c>
      <c r="X1860">
        <v>0</v>
      </c>
      <c r="Y1860">
        <v>55.662222</v>
      </c>
      <c r="Z1860">
        <v>311.36055499999998</v>
      </c>
    </row>
    <row r="1861" spans="1:26" x14ac:dyDescent="0.25">
      <c r="A1861">
        <v>1712870</v>
      </c>
      <c r="B1861">
        <v>1</v>
      </c>
      <c r="C1861" t="s">
        <v>77</v>
      </c>
      <c r="D1861" t="s">
        <v>110</v>
      </c>
      <c r="E1861" t="s">
        <v>164</v>
      </c>
      <c r="F1861" t="s">
        <v>364</v>
      </c>
      <c r="G1861" t="s">
        <v>285</v>
      </c>
      <c r="H1861" t="s">
        <v>46</v>
      </c>
      <c r="I1861" t="s">
        <v>129</v>
      </c>
      <c r="J1861" t="s">
        <v>130</v>
      </c>
      <c r="K1861" t="s">
        <v>161</v>
      </c>
      <c r="L1861" t="s">
        <v>5579</v>
      </c>
      <c r="M1861" t="s">
        <v>5580</v>
      </c>
      <c r="N1861">
        <v>7.6383591659999999</v>
      </c>
      <c r="O1861">
        <v>0</v>
      </c>
      <c r="P1861">
        <v>0</v>
      </c>
      <c r="Q1861">
        <v>0</v>
      </c>
      <c r="R1861">
        <v>0</v>
      </c>
      <c r="S1861">
        <v>1</v>
      </c>
      <c r="T1861">
        <v>122</v>
      </c>
      <c r="U1861">
        <v>0</v>
      </c>
      <c r="V1861">
        <v>0</v>
      </c>
      <c r="W1861">
        <v>0</v>
      </c>
      <c r="X1861">
        <v>0</v>
      </c>
      <c r="Y1861">
        <v>7.6383590000000003</v>
      </c>
      <c r="Z1861">
        <v>931.879818</v>
      </c>
    </row>
    <row r="1862" spans="1:26" x14ac:dyDescent="0.25">
      <c r="A1862">
        <v>1712877</v>
      </c>
      <c r="B1862">
        <v>1</v>
      </c>
      <c r="C1862" t="s">
        <v>76</v>
      </c>
      <c r="D1862" t="s">
        <v>80</v>
      </c>
      <c r="E1862" t="s">
        <v>139</v>
      </c>
      <c r="F1862" t="s">
        <v>5581</v>
      </c>
      <c r="G1862" t="s">
        <v>1272</v>
      </c>
      <c r="H1862" t="s">
        <v>46</v>
      </c>
      <c r="I1862" t="s">
        <v>129</v>
      </c>
      <c r="J1862" t="s">
        <v>130</v>
      </c>
      <c r="K1862" t="s">
        <v>131</v>
      </c>
      <c r="L1862" t="s">
        <v>5582</v>
      </c>
      <c r="M1862" t="s">
        <v>5583</v>
      </c>
      <c r="N1862">
        <v>1.210555555</v>
      </c>
      <c r="O1862">
        <v>0</v>
      </c>
      <c r="P1862">
        <v>139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168.267222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1712875</v>
      </c>
      <c r="B1863">
        <v>1</v>
      </c>
      <c r="C1863" t="s">
        <v>76</v>
      </c>
      <c r="D1863" t="s">
        <v>78</v>
      </c>
      <c r="E1863" t="s">
        <v>164</v>
      </c>
      <c r="F1863" t="s">
        <v>5584</v>
      </c>
      <c r="G1863" t="s">
        <v>707</v>
      </c>
      <c r="H1863" t="s">
        <v>46</v>
      </c>
      <c r="I1863" t="s">
        <v>129</v>
      </c>
      <c r="J1863" t="s">
        <v>130</v>
      </c>
      <c r="K1863" t="s">
        <v>131</v>
      </c>
      <c r="L1863" t="s">
        <v>5585</v>
      </c>
      <c r="M1863" t="s">
        <v>5586</v>
      </c>
      <c r="N1863">
        <v>1.761111111</v>
      </c>
      <c r="O1863">
        <v>2</v>
      </c>
      <c r="P1863">
        <v>1141</v>
      </c>
      <c r="Q1863">
        <v>0</v>
      </c>
      <c r="R1863">
        <v>0</v>
      </c>
      <c r="S1863">
        <v>0</v>
      </c>
      <c r="T1863">
        <v>0</v>
      </c>
      <c r="U1863">
        <v>3.5222220000000002</v>
      </c>
      <c r="V1863">
        <v>2009.427778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1712883</v>
      </c>
      <c r="B1864">
        <v>1</v>
      </c>
      <c r="C1864" t="s">
        <v>76</v>
      </c>
      <c r="D1864" t="s">
        <v>81</v>
      </c>
      <c r="E1864" t="s">
        <v>126</v>
      </c>
      <c r="F1864" t="s">
        <v>5587</v>
      </c>
      <c r="G1864" t="s">
        <v>289</v>
      </c>
      <c r="H1864" t="s">
        <v>47</v>
      </c>
      <c r="I1864" t="s">
        <v>129</v>
      </c>
      <c r="J1864" t="s">
        <v>15</v>
      </c>
      <c r="K1864" t="s">
        <v>131</v>
      </c>
      <c r="L1864" t="s">
        <v>5588</v>
      </c>
      <c r="M1864" t="s">
        <v>5589</v>
      </c>
      <c r="N1864">
        <v>0.39138888799999999</v>
      </c>
      <c r="O1864">
        <v>2</v>
      </c>
      <c r="P1864">
        <v>282</v>
      </c>
      <c r="Q1864">
        <v>0</v>
      </c>
      <c r="R1864">
        <v>0</v>
      </c>
      <c r="S1864">
        <v>0</v>
      </c>
      <c r="T1864">
        <v>0</v>
      </c>
      <c r="U1864">
        <v>0.78277799999999997</v>
      </c>
      <c r="V1864">
        <v>110.371666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1712879</v>
      </c>
      <c r="B1865">
        <v>1</v>
      </c>
      <c r="C1865" t="s">
        <v>76</v>
      </c>
      <c r="D1865" t="s">
        <v>79</v>
      </c>
      <c r="E1865" t="s">
        <v>139</v>
      </c>
      <c r="F1865" t="s">
        <v>5590</v>
      </c>
      <c r="G1865" t="s">
        <v>462</v>
      </c>
      <c r="H1865" t="s">
        <v>46</v>
      </c>
      <c r="I1865" t="s">
        <v>129</v>
      </c>
      <c r="J1865" t="s">
        <v>130</v>
      </c>
      <c r="K1865" t="s">
        <v>131</v>
      </c>
      <c r="L1865" t="s">
        <v>5591</v>
      </c>
      <c r="M1865" t="s">
        <v>5592</v>
      </c>
      <c r="N1865">
        <v>1.9622222220000001</v>
      </c>
      <c r="O1865">
        <v>0</v>
      </c>
      <c r="P1865">
        <v>5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9.8111110000000004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1712880</v>
      </c>
      <c r="B1866">
        <v>1</v>
      </c>
      <c r="C1866" t="s">
        <v>76</v>
      </c>
      <c r="D1866" t="s">
        <v>95</v>
      </c>
      <c r="E1866" t="s">
        <v>134</v>
      </c>
      <c r="F1866" t="s">
        <v>5593</v>
      </c>
      <c r="G1866" t="s">
        <v>462</v>
      </c>
      <c r="H1866" t="s">
        <v>46</v>
      </c>
      <c r="I1866" t="s">
        <v>129</v>
      </c>
      <c r="J1866" t="s">
        <v>17</v>
      </c>
      <c r="K1866" t="s">
        <v>131</v>
      </c>
      <c r="L1866" t="s">
        <v>5591</v>
      </c>
      <c r="M1866" t="s">
        <v>5594</v>
      </c>
      <c r="N1866">
        <v>0.25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0.25</v>
      </c>
    </row>
    <row r="1867" spans="1:26" x14ac:dyDescent="0.25">
      <c r="A1867">
        <v>1712884</v>
      </c>
      <c r="B1867">
        <v>1</v>
      </c>
      <c r="C1867" t="s">
        <v>76</v>
      </c>
      <c r="D1867" t="s">
        <v>81</v>
      </c>
      <c r="E1867" t="s">
        <v>126</v>
      </c>
      <c r="F1867" t="s">
        <v>5595</v>
      </c>
      <c r="G1867" t="s">
        <v>289</v>
      </c>
      <c r="H1867" t="s">
        <v>47</v>
      </c>
      <c r="I1867" t="s">
        <v>129</v>
      </c>
      <c r="J1867" t="s">
        <v>15</v>
      </c>
      <c r="K1867" t="s">
        <v>131</v>
      </c>
      <c r="L1867" t="s">
        <v>5596</v>
      </c>
      <c r="M1867" t="s">
        <v>5597</v>
      </c>
      <c r="N1867">
        <v>0.12833333299999999</v>
      </c>
      <c r="O1867">
        <v>0</v>
      </c>
      <c r="P1867">
        <v>532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68.273332999999994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1712890</v>
      </c>
      <c r="B1868">
        <v>1</v>
      </c>
      <c r="C1868" t="s">
        <v>76</v>
      </c>
      <c r="D1868" t="s">
        <v>95</v>
      </c>
      <c r="E1868" t="s">
        <v>134</v>
      </c>
      <c r="F1868" t="s">
        <v>4995</v>
      </c>
      <c r="G1868" t="s">
        <v>462</v>
      </c>
      <c r="H1868" t="s">
        <v>46</v>
      </c>
      <c r="I1868" t="s">
        <v>151</v>
      </c>
      <c r="J1868" t="s">
        <v>17</v>
      </c>
      <c r="K1868" t="s">
        <v>131</v>
      </c>
      <c r="L1868" t="s">
        <v>5598</v>
      </c>
      <c r="M1868" t="s">
        <v>5599</v>
      </c>
      <c r="N1868">
        <v>3.3333333E-2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2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6.6667000000000004E-2</v>
      </c>
    </row>
    <row r="1869" spans="1:26" x14ac:dyDescent="0.25">
      <c r="A1869">
        <v>1712887</v>
      </c>
      <c r="B1869">
        <v>1</v>
      </c>
      <c r="C1869" t="s">
        <v>76</v>
      </c>
      <c r="D1869" t="s">
        <v>99</v>
      </c>
      <c r="E1869" t="s">
        <v>158</v>
      </c>
      <c r="F1869" t="s">
        <v>5600</v>
      </c>
      <c r="G1869" t="s">
        <v>351</v>
      </c>
      <c r="H1869" t="s">
        <v>47</v>
      </c>
      <c r="I1869" t="s">
        <v>129</v>
      </c>
      <c r="J1869" t="s">
        <v>130</v>
      </c>
      <c r="K1869" t="s">
        <v>131</v>
      </c>
      <c r="L1869" t="s">
        <v>5601</v>
      </c>
      <c r="M1869" t="s">
        <v>5602</v>
      </c>
      <c r="N1869">
        <v>0.70166666600000005</v>
      </c>
      <c r="O1869">
        <v>52</v>
      </c>
      <c r="P1869">
        <v>83</v>
      </c>
      <c r="Q1869">
        <v>0</v>
      </c>
      <c r="R1869">
        <v>0</v>
      </c>
      <c r="S1869">
        <v>0</v>
      </c>
      <c r="T1869">
        <v>0</v>
      </c>
      <c r="U1869">
        <v>36.486666999999997</v>
      </c>
      <c r="V1869">
        <v>58.238332999999997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1712889</v>
      </c>
      <c r="B1870">
        <v>1</v>
      </c>
      <c r="C1870" t="s">
        <v>77</v>
      </c>
      <c r="D1870" t="s">
        <v>124</v>
      </c>
      <c r="E1870" t="s">
        <v>126</v>
      </c>
      <c r="F1870" t="s">
        <v>5603</v>
      </c>
      <c r="G1870" t="s">
        <v>285</v>
      </c>
      <c r="H1870" t="s">
        <v>47</v>
      </c>
      <c r="I1870" t="s">
        <v>129</v>
      </c>
      <c r="J1870" t="s">
        <v>130</v>
      </c>
      <c r="K1870" t="s">
        <v>161</v>
      </c>
      <c r="L1870" t="s">
        <v>5604</v>
      </c>
      <c r="M1870" t="s">
        <v>5605</v>
      </c>
      <c r="N1870">
        <v>2.2612388879999998</v>
      </c>
      <c r="O1870">
        <v>0</v>
      </c>
      <c r="P1870">
        <v>48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108.539467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1712892</v>
      </c>
      <c r="B1871">
        <v>1</v>
      </c>
      <c r="C1871" t="s">
        <v>76</v>
      </c>
      <c r="D1871" t="s">
        <v>93</v>
      </c>
      <c r="E1871" t="s">
        <v>134</v>
      </c>
      <c r="F1871" t="s">
        <v>5606</v>
      </c>
      <c r="G1871" t="s">
        <v>209</v>
      </c>
      <c r="H1871" t="s">
        <v>46</v>
      </c>
      <c r="I1871" t="s">
        <v>129</v>
      </c>
      <c r="J1871" t="s">
        <v>130</v>
      </c>
      <c r="K1871" t="s">
        <v>131</v>
      </c>
      <c r="L1871" t="s">
        <v>5607</v>
      </c>
      <c r="M1871" t="s">
        <v>5608</v>
      </c>
      <c r="N1871">
        <v>0.38027777699999998</v>
      </c>
      <c r="O1871">
        <v>0</v>
      </c>
      <c r="P1871">
        <v>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0.76055600000000001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1712899</v>
      </c>
      <c r="B1872">
        <v>1</v>
      </c>
      <c r="C1872" t="s">
        <v>76</v>
      </c>
      <c r="D1872" t="s">
        <v>97</v>
      </c>
      <c r="E1872" t="s">
        <v>134</v>
      </c>
      <c r="F1872" t="s">
        <v>5609</v>
      </c>
      <c r="G1872" t="s">
        <v>209</v>
      </c>
      <c r="H1872" t="s">
        <v>46</v>
      </c>
      <c r="I1872" t="s">
        <v>129</v>
      </c>
      <c r="J1872" t="s">
        <v>130</v>
      </c>
      <c r="K1872" t="s">
        <v>131</v>
      </c>
      <c r="L1872" t="s">
        <v>5610</v>
      </c>
      <c r="M1872" t="s">
        <v>5611</v>
      </c>
      <c r="N1872">
        <v>2.5447222219999999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2.5447220000000002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1712897</v>
      </c>
      <c r="B1873">
        <v>1</v>
      </c>
      <c r="C1873" t="s">
        <v>77</v>
      </c>
      <c r="D1873" t="s">
        <v>113</v>
      </c>
      <c r="E1873" t="s">
        <v>134</v>
      </c>
      <c r="F1873" t="s">
        <v>5612</v>
      </c>
      <c r="G1873" t="s">
        <v>136</v>
      </c>
      <c r="H1873" t="s">
        <v>46</v>
      </c>
      <c r="I1873" t="s">
        <v>129</v>
      </c>
      <c r="J1873" t="s">
        <v>130</v>
      </c>
      <c r="K1873" t="s">
        <v>131</v>
      </c>
      <c r="L1873" t="s">
        <v>5613</v>
      </c>
      <c r="M1873" t="s">
        <v>5614</v>
      </c>
      <c r="N1873">
        <v>1.1469444440000001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1.146944</v>
      </c>
    </row>
    <row r="1874" spans="1:26" x14ac:dyDescent="0.25">
      <c r="A1874">
        <v>1712894</v>
      </c>
      <c r="B1874">
        <v>1</v>
      </c>
      <c r="C1874" t="s">
        <v>76</v>
      </c>
      <c r="D1874" t="s">
        <v>95</v>
      </c>
      <c r="E1874" t="s">
        <v>134</v>
      </c>
      <c r="F1874" t="s">
        <v>5615</v>
      </c>
      <c r="G1874" t="s">
        <v>462</v>
      </c>
      <c r="H1874" t="s">
        <v>46</v>
      </c>
      <c r="I1874" t="s">
        <v>151</v>
      </c>
      <c r="J1874" t="s">
        <v>17</v>
      </c>
      <c r="K1874" t="s">
        <v>131</v>
      </c>
      <c r="L1874" t="s">
        <v>5616</v>
      </c>
      <c r="M1874" t="s">
        <v>5617</v>
      </c>
      <c r="N1874">
        <v>3.3333333E-2</v>
      </c>
      <c r="O1874">
        <v>0</v>
      </c>
      <c r="P1874">
        <v>0</v>
      </c>
      <c r="Q1874">
        <v>0</v>
      </c>
      <c r="R1874">
        <v>0</v>
      </c>
      <c r="S1874">
        <v>1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3.3333000000000002E-2</v>
      </c>
      <c r="Z1874">
        <v>0</v>
      </c>
    </row>
    <row r="1875" spans="1:26" x14ac:dyDescent="0.25">
      <c r="A1875">
        <v>1712904</v>
      </c>
      <c r="B1875">
        <v>1</v>
      </c>
      <c r="C1875" t="s">
        <v>76</v>
      </c>
      <c r="D1875" t="s">
        <v>91</v>
      </c>
      <c r="E1875" t="s">
        <v>139</v>
      </c>
      <c r="F1875" t="s">
        <v>5618</v>
      </c>
      <c r="G1875" t="s">
        <v>462</v>
      </c>
      <c r="H1875" t="s">
        <v>46</v>
      </c>
      <c r="I1875" t="s">
        <v>129</v>
      </c>
      <c r="J1875" t="s">
        <v>130</v>
      </c>
      <c r="K1875" t="s">
        <v>131</v>
      </c>
      <c r="L1875" t="s">
        <v>5619</v>
      </c>
      <c r="M1875" t="s">
        <v>5620</v>
      </c>
      <c r="N1875">
        <v>0.72444444399999997</v>
      </c>
      <c r="O1875">
        <v>0</v>
      </c>
      <c r="P1875">
        <v>20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14.488889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1712898</v>
      </c>
      <c r="B1876">
        <v>1</v>
      </c>
      <c r="C1876" t="s">
        <v>76</v>
      </c>
      <c r="D1876" t="s">
        <v>95</v>
      </c>
      <c r="E1876" t="s">
        <v>134</v>
      </c>
      <c r="F1876" t="s">
        <v>5621</v>
      </c>
      <c r="G1876" t="s">
        <v>462</v>
      </c>
      <c r="H1876" t="s">
        <v>46</v>
      </c>
      <c r="I1876" t="s">
        <v>129</v>
      </c>
      <c r="J1876" t="s">
        <v>17</v>
      </c>
      <c r="K1876" t="s">
        <v>131</v>
      </c>
      <c r="L1876" t="s">
        <v>5622</v>
      </c>
      <c r="M1876" t="s">
        <v>5623</v>
      </c>
      <c r="N1876">
        <v>0.19638888800000001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1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0.19638900000000001</v>
      </c>
    </row>
    <row r="1877" spans="1:26" x14ac:dyDescent="0.25">
      <c r="A1877">
        <v>1712901</v>
      </c>
      <c r="B1877">
        <v>1</v>
      </c>
      <c r="C1877" t="s">
        <v>76</v>
      </c>
      <c r="D1877" t="s">
        <v>96</v>
      </c>
      <c r="E1877" t="s">
        <v>134</v>
      </c>
      <c r="F1877" t="s">
        <v>5624</v>
      </c>
      <c r="G1877" t="s">
        <v>136</v>
      </c>
      <c r="H1877" t="s">
        <v>46</v>
      </c>
      <c r="I1877" t="s">
        <v>129</v>
      </c>
      <c r="J1877" t="s">
        <v>130</v>
      </c>
      <c r="K1877" t="s">
        <v>131</v>
      </c>
      <c r="L1877" t="s">
        <v>5625</v>
      </c>
      <c r="M1877" t="s">
        <v>5626</v>
      </c>
      <c r="N1877">
        <v>3.3622222220000002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3.362222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1712902</v>
      </c>
      <c r="B1878">
        <v>1</v>
      </c>
      <c r="C1878" t="s">
        <v>76</v>
      </c>
      <c r="D1878" t="s">
        <v>101</v>
      </c>
      <c r="E1878" t="s">
        <v>134</v>
      </c>
      <c r="F1878" t="s">
        <v>5627</v>
      </c>
      <c r="G1878" t="s">
        <v>289</v>
      </c>
      <c r="H1878" t="s">
        <v>46</v>
      </c>
      <c r="I1878" t="s">
        <v>129</v>
      </c>
      <c r="J1878" t="s">
        <v>130</v>
      </c>
      <c r="K1878" t="s">
        <v>131</v>
      </c>
      <c r="L1878" t="s">
        <v>5628</v>
      </c>
      <c r="M1878" t="s">
        <v>5629</v>
      </c>
      <c r="N1878">
        <v>0.85750000000000004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0.85750000000000004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1712900</v>
      </c>
      <c r="B1879">
        <v>1</v>
      </c>
      <c r="C1879" t="s">
        <v>76</v>
      </c>
      <c r="D1879" t="s">
        <v>95</v>
      </c>
      <c r="E1879" t="s">
        <v>134</v>
      </c>
      <c r="F1879" t="s">
        <v>5630</v>
      </c>
      <c r="G1879" t="s">
        <v>462</v>
      </c>
      <c r="H1879" t="s">
        <v>46</v>
      </c>
      <c r="I1879" t="s">
        <v>129</v>
      </c>
      <c r="J1879" t="s">
        <v>17</v>
      </c>
      <c r="K1879" t="s">
        <v>131</v>
      </c>
      <c r="L1879" t="s">
        <v>5631</v>
      </c>
      <c r="M1879" t="s">
        <v>5632</v>
      </c>
      <c r="N1879">
        <v>6.6666665999999999E-2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6.6667000000000004E-2</v>
      </c>
    </row>
    <row r="1880" spans="1:26" x14ac:dyDescent="0.25">
      <c r="A1880">
        <v>1712912</v>
      </c>
      <c r="B1880">
        <v>1</v>
      </c>
      <c r="C1880" t="s">
        <v>76</v>
      </c>
      <c r="D1880" t="s">
        <v>102</v>
      </c>
      <c r="E1880" t="s">
        <v>126</v>
      </c>
      <c r="F1880" t="s">
        <v>5633</v>
      </c>
      <c r="G1880" t="s">
        <v>2288</v>
      </c>
      <c r="H1880" t="s">
        <v>47</v>
      </c>
      <c r="I1880" t="s">
        <v>129</v>
      </c>
      <c r="J1880" t="s">
        <v>130</v>
      </c>
      <c r="K1880" t="s">
        <v>131</v>
      </c>
      <c r="L1880" t="s">
        <v>5634</v>
      </c>
      <c r="M1880" t="s">
        <v>5635</v>
      </c>
      <c r="N1880">
        <v>2.4997222219999999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7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17.498055999999998</v>
      </c>
    </row>
    <row r="1881" spans="1:26" x14ac:dyDescent="0.25">
      <c r="A1881">
        <v>1712906</v>
      </c>
      <c r="B1881">
        <v>1</v>
      </c>
      <c r="C1881" t="s">
        <v>76</v>
      </c>
      <c r="D1881" t="s">
        <v>80</v>
      </c>
      <c r="E1881" t="s">
        <v>164</v>
      </c>
      <c r="F1881" t="s">
        <v>5636</v>
      </c>
      <c r="G1881" t="s">
        <v>1272</v>
      </c>
      <c r="H1881" t="s">
        <v>46</v>
      </c>
      <c r="I1881" t="s">
        <v>129</v>
      </c>
      <c r="J1881" t="s">
        <v>130</v>
      </c>
      <c r="K1881" t="s">
        <v>131</v>
      </c>
      <c r="L1881" t="s">
        <v>5637</v>
      </c>
      <c r="M1881" t="s">
        <v>5638</v>
      </c>
      <c r="N1881">
        <v>0.86527777699999997</v>
      </c>
      <c r="O1881">
        <v>0</v>
      </c>
      <c r="P1881">
        <v>502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434.36944399999999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1712905</v>
      </c>
      <c r="B1882">
        <v>1</v>
      </c>
      <c r="C1882" t="s">
        <v>76</v>
      </c>
      <c r="D1882" t="s">
        <v>93</v>
      </c>
      <c r="E1882" t="s">
        <v>134</v>
      </c>
      <c r="F1882" t="s">
        <v>5639</v>
      </c>
      <c r="G1882" t="s">
        <v>289</v>
      </c>
      <c r="H1882" t="s">
        <v>46</v>
      </c>
      <c r="I1882" t="s">
        <v>129</v>
      </c>
      <c r="J1882" t="s">
        <v>130</v>
      </c>
      <c r="K1882" t="s">
        <v>131</v>
      </c>
      <c r="L1882" t="s">
        <v>5640</v>
      </c>
      <c r="M1882" t="s">
        <v>5641</v>
      </c>
      <c r="N1882">
        <v>2.940833333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2.940833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1712926</v>
      </c>
      <c r="B1883">
        <v>1</v>
      </c>
      <c r="C1883" t="s">
        <v>76</v>
      </c>
      <c r="D1883" t="s">
        <v>96</v>
      </c>
      <c r="E1883" t="s">
        <v>139</v>
      </c>
      <c r="F1883" t="s">
        <v>5642</v>
      </c>
      <c r="G1883" t="s">
        <v>289</v>
      </c>
      <c r="H1883" t="s">
        <v>46</v>
      </c>
      <c r="I1883" t="s">
        <v>129</v>
      </c>
      <c r="J1883" t="s">
        <v>130</v>
      </c>
      <c r="K1883" t="s">
        <v>131</v>
      </c>
      <c r="L1883" t="s">
        <v>5643</v>
      </c>
      <c r="M1883" t="s">
        <v>5644</v>
      </c>
      <c r="N1883">
        <v>2.2544444440000002</v>
      </c>
      <c r="O1883">
        <v>0</v>
      </c>
      <c r="P1883">
        <v>27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60.87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1712937</v>
      </c>
      <c r="B1884">
        <v>1</v>
      </c>
      <c r="C1884" t="s">
        <v>76</v>
      </c>
      <c r="D1884" t="s">
        <v>89</v>
      </c>
      <c r="E1884" t="s">
        <v>134</v>
      </c>
      <c r="F1884" t="s">
        <v>5645</v>
      </c>
      <c r="G1884" t="s">
        <v>136</v>
      </c>
      <c r="H1884" t="s">
        <v>46</v>
      </c>
      <c r="I1884" t="s">
        <v>129</v>
      </c>
      <c r="J1884" t="s">
        <v>130</v>
      </c>
      <c r="K1884" t="s">
        <v>131</v>
      </c>
      <c r="L1884" t="s">
        <v>5646</v>
      </c>
      <c r="M1884" t="s">
        <v>5647</v>
      </c>
      <c r="N1884">
        <v>1.785833333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1.785833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1712922</v>
      </c>
      <c r="B1885">
        <v>1</v>
      </c>
      <c r="C1885" t="s">
        <v>77</v>
      </c>
      <c r="D1885" t="s">
        <v>124</v>
      </c>
      <c r="E1885" t="s">
        <v>164</v>
      </c>
      <c r="F1885" t="s">
        <v>5648</v>
      </c>
      <c r="G1885" t="s">
        <v>256</v>
      </c>
      <c r="H1885" t="s">
        <v>46</v>
      </c>
      <c r="I1885" t="s">
        <v>129</v>
      </c>
      <c r="J1885" t="s">
        <v>130</v>
      </c>
      <c r="K1885" t="s">
        <v>131</v>
      </c>
      <c r="L1885" t="s">
        <v>5649</v>
      </c>
      <c r="M1885" t="s">
        <v>5650</v>
      </c>
      <c r="N1885">
        <v>4.5211111109999997</v>
      </c>
      <c r="O1885">
        <v>1</v>
      </c>
      <c r="P1885">
        <v>59</v>
      </c>
      <c r="Q1885">
        <v>0</v>
      </c>
      <c r="R1885">
        <v>0</v>
      </c>
      <c r="S1885">
        <v>0</v>
      </c>
      <c r="T1885">
        <v>0</v>
      </c>
      <c r="U1885">
        <v>4.5211110000000003</v>
      </c>
      <c r="V1885">
        <v>266.74555600000002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1712907</v>
      </c>
      <c r="B1886">
        <v>1</v>
      </c>
      <c r="C1886" t="s">
        <v>76</v>
      </c>
      <c r="D1886" t="s">
        <v>95</v>
      </c>
      <c r="E1886" t="s">
        <v>134</v>
      </c>
      <c r="F1886" t="s">
        <v>4995</v>
      </c>
      <c r="G1886" t="s">
        <v>462</v>
      </c>
      <c r="H1886" t="s">
        <v>46</v>
      </c>
      <c r="I1886" t="s">
        <v>129</v>
      </c>
      <c r="J1886" t="s">
        <v>17</v>
      </c>
      <c r="K1886" t="s">
        <v>131</v>
      </c>
      <c r="L1886" t="s">
        <v>5651</v>
      </c>
      <c r="M1886" t="s">
        <v>5652</v>
      </c>
      <c r="N1886">
        <v>0.2225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2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0.44500000000000001</v>
      </c>
    </row>
    <row r="1887" spans="1:26" x14ac:dyDescent="0.25">
      <c r="A1887">
        <v>1712908</v>
      </c>
      <c r="B1887">
        <v>1</v>
      </c>
      <c r="C1887" t="s">
        <v>76</v>
      </c>
      <c r="D1887" t="s">
        <v>95</v>
      </c>
      <c r="E1887" t="s">
        <v>134</v>
      </c>
      <c r="F1887" t="s">
        <v>5653</v>
      </c>
      <c r="G1887" t="s">
        <v>462</v>
      </c>
      <c r="H1887" t="s">
        <v>46</v>
      </c>
      <c r="I1887" t="s">
        <v>129</v>
      </c>
      <c r="J1887" t="s">
        <v>17</v>
      </c>
      <c r="K1887" t="s">
        <v>131</v>
      </c>
      <c r="L1887" t="s">
        <v>5654</v>
      </c>
      <c r="M1887" t="s">
        <v>5655</v>
      </c>
      <c r="N1887">
        <v>0.42611111099999999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0.42611100000000002</v>
      </c>
    </row>
    <row r="1888" spans="1:26" x14ac:dyDescent="0.25">
      <c r="A1888">
        <v>1712933</v>
      </c>
      <c r="B1888">
        <v>1</v>
      </c>
      <c r="C1888" t="s">
        <v>76</v>
      </c>
      <c r="D1888" t="s">
        <v>100</v>
      </c>
      <c r="E1888" t="s">
        <v>134</v>
      </c>
      <c r="F1888" t="s">
        <v>5656</v>
      </c>
      <c r="G1888" t="s">
        <v>136</v>
      </c>
      <c r="H1888" t="s">
        <v>46</v>
      </c>
      <c r="I1888" t="s">
        <v>129</v>
      </c>
      <c r="J1888" t="s">
        <v>130</v>
      </c>
      <c r="K1888" t="s">
        <v>131</v>
      </c>
      <c r="L1888" t="s">
        <v>5657</v>
      </c>
      <c r="M1888" t="s">
        <v>5658</v>
      </c>
      <c r="N1888">
        <v>2.2366666660000001</v>
      </c>
      <c r="O1888">
        <v>0</v>
      </c>
      <c r="P1888">
        <v>3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6.71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1712911</v>
      </c>
      <c r="B1889">
        <v>1</v>
      </c>
      <c r="C1889" t="s">
        <v>77</v>
      </c>
      <c r="D1889" t="s">
        <v>115</v>
      </c>
      <c r="E1889" t="s">
        <v>212</v>
      </c>
      <c r="F1889" t="s">
        <v>2743</v>
      </c>
      <c r="G1889" t="s">
        <v>150</v>
      </c>
      <c r="H1889" t="s">
        <v>47</v>
      </c>
      <c r="I1889" t="s">
        <v>129</v>
      </c>
      <c r="J1889" t="s">
        <v>130</v>
      </c>
      <c r="K1889" t="s">
        <v>131</v>
      </c>
      <c r="L1889" t="s">
        <v>5659</v>
      </c>
      <c r="M1889" t="s">
        <v>5660</v>
      </c>
      <c r="N1889">
        <v>0.102777777</v>
      </c>
      <c r="O1889">
        <v>10</v>
      </c>
      <c r="P1889">
        <v>5</v>
      </c>
      <c r="Q1889">
        <v>0</v>
      </c>
      <c r="R1889">
        <v>0</v>
      </c>
      <c r="S1889">
        <v>73</v>
      </c>
      <c r="T1889">
        <v>1185</v>
      </c>
      <c r="U1889">
        <v>1.0277780000000001</v>
      </c>
      <c r="V1889">
        <v>0.51388900000000004</v>
      </c>
      <c r="W1889">
        <v>0</v>
      </c>
      <c r="X1889">
        <v>0</v>
      </c>
      <c r="Y1889">
        <v>7.5027780000000002</v>
      </c>
      <c r="Z1889">
        <v>121.79166600000001</v>
      </c>
    </row>
    <row r="1890" spans="1:26" x14ac:dyDescent="0.25">
      <c r="A1890">
        <v>1712923</v>
      </c>
      <c r="B1890">
        <v>1</v>
      </c>
      <c r="C1890" t="s">
        <v>76</v>
      </c>
      <c r="D1890" t="s">
        <v>93</v>
      </c>
      <c r="E1890" t="s">
        <v>134</v>
      </c>
      <c r="F1890" t="s">
        <v>5661</v>
      </c>
      <c r="G1890" t="s">
        <v>289</v>
      </c>
      <c r="H1890" t="s">
        <v>46</v>
      </c>
      <c r="I1890" t="s">
        <v>129</v>
      </c>
      <c r="J1890" t="s">
        <v>130</v>
      </c>
      <c r="K1890" t="s">
        <v>131</v>
      </c>
      <c r="L1890" t="s">
        <v>5662</v>
      </c>
      <c r="M1890" t="s">
        <v>5663</v>
      </c>
      <c r="N1890">
        <v>2.0894444440000002</v>
      </c>
      <c r="O1890">
        <v>0</v>
      </c>
      <c r="P1890">
        <v>1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2.0894439999999999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1712913</v>
      </c>
      <c r="B1891">
        <v>1</v>
      </c>
      <c r="C1891" t="s">
        <v>76</v>
      </c>
      <c r="D1891" t="s">
        <v>95</v>
      </c>
      <c r="E1891" t="s">
        <v>134</v>
      </c>
      <c r="F1891" t="s">
        <v>5664</v>
      </c>
      <c r="G1891" t="s">
        <v>462</v>
      </c>
      <c r="H1891" t="s">
        <v>46</v>
      </c>
      <c r="I1891" t="s">
        <v>129</v>
      </c>
      <c r="J1891" t="s">
        <v>17</v>
      </c>
      <c r="K1891" t="s">
        <v>131</v>
      </c>
      <c r="L1891" t="s">
        <v>5665</v>
      </c>
      <c r="M1891" t="s">
        <v>5666</v>
      </c>
      <c r="N1891">
        <v>0.234166666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0.23416699999999999</v>
      </c>
    </row>
    <row r="1892" spans="1:26" x14ac:dyDescent="0.25">
      <c r="A1892">
        <v>1712921</v>
      </c>
      <c r="B1892">
        <v>1</v>
      </c>
      <c r="C1892" t="s">
        <v>76</v>
      </c>
      <c r="D1892" t="s">
        <v>99</v>
      </c>
      <c r="E1892" t="s">
        <v>126</v>
      </c>
      <c r="F1892" t="s">
        <v>5367</v>
      </c>
      <c r="G1892" t="s">
        <v>176</v>
      </c>
      <c r="H1892" t="s">
        <v>47</v>
      </c>
      <c r="I1892" t="s">
        <v>129</v>
      </c>
      <c r="J1892" t="s">
        <v>130</v>
      </c>
      <c r="K1892" t="s">
        <v>131</v>
      </c>
      <c r="L1892" t="s">
        <v>5667</v>
      </c>
      <c r="M1892" t="s">
        <v>5668</v>
      </c>
      <c r="N1892">
        <v>0.52194444399999995</v>
      </c>
      <c r="O1892">
        <v>31</v>
      </c>
      <c r="P1892">
        <v>2324</v>
      </c>
      <c r="Q1892">
        <v>0</v>
      </c>
      <c r="R1892">
        <v>0</v>
      </c>
      <c r="S1892">
        <v>0</v>
      </c>
      <c r="T1892">
        <v>0</v>
      </c>
      <c r="U1892">
        <v>16.180278000000001</v>
      </c>
      <c r="V1892">
        <v>1212.9988880000001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1712915</v>
      </c>
      <c r="B1893">
        <v>1</v>
      </c>
      <c r="C1893" t="s">
        <v>76</v>
      </c>
      <c r="D1893" t="s">
        <v>95</v>
      </c>
      <c r="E1893" t="s">
        <v>134</v>
      </c>
      <c r="F1893" t="s">
        <v>5653</v>
      </c>
      <c r="G1893" t="s">
        <v>462</v>
      </c>
      <c r="H1893" t="s">
        <v>46</v>
      </c>
      <c r="I1893" t="s">
        <v>129</v>
      </c>
      <c r="J1893" t="s">
        <v>17</v>
      </c>
      <c r="K1893" t="s">
        <v>131</v>
      </c>
      <c r="L1893" t="s">
        <v>5669</v>
      </c>
      <c r="M1893" t="s">
        <v>5670</v>
      </c>
      <c r="N1893">
        <v>0.34861111099999997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0.348611</v>
      </c>
    </row>
    <row r="1894" spans="1:26" x14ac:dyDescent="0.25">
      <c r="A1894">
        <v>1712924</v>
      </c>
      <c r="B1894">
        <v>1</v>
      </c>
      <c r="C1894" t="s">
        <v>76</v>
      </c>
      <c r="D1894" t="s">
        <v>96</v>
      </c>
      <c r="E1894" t="s">
        <v>134</v>
      </c>
      <c r="F1894" t="s">
        <v>5671</v>
      </c>
      <c r="G1894" t="s">
        <v>136</v>
      </c>
      <c r="H1894" t="s">
        <v>46</v>
      </c>
      <c r="I1894" t="s">
        <v>129</v>
      </c>
      <c r="J1894" t="s">
        <v>130</v>
      </c>
      <c r="K1894" t="s">
        <v>131</v>
      </c>
      <c r="L1894" t="s">
        <v>5672</v>
      </c>
      <c r="M1894" t="s">
        <v>5673</v>
      </c>
      <c r="N1894">
        <v>1.7294444440000001</v>
      </c>
      <c r="O1894">
        <v>0</v>
      </c>
      <c r="P1894">
        <v>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3.4588890000000001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1712917</v>
      </c>
      <c r="B1895">
        <v>1</v>
      </c>
      <c r="C1895" t="s">
        <v>76</v>
      </c>
      <c r="D1895" t="s">
        <v>95</v>
      </c>
      <c r="E1895" t="s">
        <v>134</v>
      </c>
      <c r="F1895" t="s">
        <v>5615</v>
      </c>
      <c r="G1895" t="s">
        <v>462</v>
      </c>
      <c r="H1895" t="s">
        <v>46</v>
      </c>
      <c r="I1895" t="s">
        <v>129</v>
      </c>
      <c r="J1895" t="s">
        <v>17</v>
      </c>
      <c r="K1895" t="s">
        <v>131</v>
      </c>
      <c r="L1895" t="s">
        <v>5674</v>
      </c>
      <c r="M1895" t="s">
        <v>5675</v>
      </c>
      <c r="N1895">
        <v>0.33333333300000001</v>
      </c>
      <c r="O1895">
        <v>0</v>
      </c>
      <c r="P1895">
        <v>0</v>
      </c>
      <c r="Q1895">
        <v>0</v>
      </c>
      <c r="R1895">
        <v>0</v>
      </c>
      <c r="S1895">
        <v>1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0.33333299999999999</v>
      </c>
      <c r="Z1895">
        <v>0</v>
      </c>
    </row>
    <row r="1896" spans="1:26" x14ac:dyDescent="0.25">
      <c r="A1896">
        <v>1712920</v>
      </c>
      <c r="B1896">
        <v>1</v>
      </c>
      <c r="C1896" t="s">
        <v>77</v>
      </c>
      <c r="D1896" t="s">
        <v>124</v>
      </c>
      <c r="E1896" t="s">
        <v>158</v>
      </c>
      <c r="F1896" t="s">
        <v>5676</v>
      </c>
      <c r="G1896" t="s">
        <v>285</v>
      </c>
      <c r="H1896" t="s">
        <v>47</v>
      </c>
      <c r="I1896" t="s">
        <v>129</v>
      </c>
      <c r="J1896" t="s">
        <v>130</v>
      </c>
      <c r="K1896" t="s">
        <v>161</v>
      </c>
      <c r="L1896" t="s">
        <v>5677</v>
      </c>
      <c r="M1896" t="s">
        <v>5678</v>
      </c>
      <c r="N1896">
        <v>3.5593777769999999</v>
      </c>
      <c r="O1896">
        <v>25</v>
      </c>
      <c r="P1896">
        <v>588</v>
      </c>
      <c r="Q1896">
        <v>0</v>
      </c>
      <c r="R1896">
        <v>0</v>
      </c>
      <c r="S1896">
        <v>0</v>
      </c>
      <c r="T1896">
        <v>0</v>
      </c>
      <c r="U1896">
        <v>88.984443999999996</v>
      </c>
      <c r="V1896">
        <v>2092.9141330000002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1712932</v>
      </c>
      <c r="B1897">
        <v>1</v>
      </c>
      <c r="C1897" t="s">
        <v>76</v>
      </c>
      <c r="D1897" t="s">
        <v>99</v>
      </c>
      <c r="E1897" t="s">
        <v>134</v>
      </c>
      <c r="F1897" t="s">
        <v>5679</v>
      </c>
      <c r="G1897" t="s">
        <v>136</v>
      </c>
      <c r="H1897" t="s">
        <v>46</v>
      </c>
      <c r="I1897" t="s">
        <v>129</v>
      </c>
      <c r="J1897" t="s">
        <v>130</v>
      </c>
      <c r="K1897" t="s">
        <v>131</v>
      </c>
      <c r="L1897" t="s">
        <v>5680</v>
      </c>
      <c r="M1897" t="s">
        <v>5681</v>
      </c>
      <c r="N1897">
        <v>2.3125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2.3125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1712930</v>
      </c>
      <c r="B1898">
        <v>1</v>
      </c>
      <c r="C1898" t="s">
        <v>76</v>
      </c>
      <c r="D1898" t="s">
        <v>95</v>
      </c>
      <c r="E1898" t="s">
        <v>134</v>
      </c>
      <c r="F1898" t="s">
        <v>5682</v>
      </c>
      <c r="G1898" t="s">
        <v>462</v>
      </c>
      <c r="H1898" t="s">
        <v>46</v>
      </c>
      <c r="I1898" t="s">
        <v>129</v>
      </c>
      <c r="J1898" t="s">
        <v>17</v>
      </c>
      <c r="K1898" t="s">
        <v>131</v>
      </c>
      <c r="L1898" t="s">
        <v>5683</v>
      </c>
      <c r="M1898" t="s">
        <v>5684</v>
      </c>
      <c r="N1898">
        <v>0.28083333300000002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0.280833</v>
      </c>
    </row>
    <row r="1899" spans="1:26" x14ac:dyDescent="0.25">
      <c r="A1899">
        <v>1712942</v>
      </c>
      <c r="B1899">
        <v>1</v>
      </c>
      <c r="C1899" t="s">
        <v>76</v>
      </c>
      <c r="D1899" t="s">
        <v>85</v>
      </c>
      <c r="E1899" t="s">
        <v>134</v>
      </c>
      <c r="F1899" t="s">
        <v>5685</v>
      </c>
      <c r="G1899" t="s">
        <v>136</v>
      </c>
      <c r="H1899" t="s">
        <v>46</v>
      </c>
      <c r="I1899" t="s">
        <v>129</v>
      </c>
      <c r="J1899" t="s">
        <v>130</v>
      </c>
      <c r="K1899" t="s">
        <v>131</v>
      </c>
      <c r="L1899" t="s">
        <v>5686</v>
      </c>
      <c r="M1899" t="s">
        <v>5687</v>
      </c>
      <c r="N1899">
        <v>0.76916666600000005</v>
      </c>
      <c r="O1899">
        <v>0</v>
      </c>
      <c r="P1899">
        <v>3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2.3075000000000001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1712934</v>
      </c>
      <c r="B1900">
        <v>1</v>
      </c>
      <c r="C1900" t="s">
        <v>76</v>
      </c>
      <c r="D1900" t="s">
        <v>86</v>
      </c>
      <c r="E1900" t="s">
        <v>134</v>
      </c>
      <c r="F1900" t="s">
        <v>5688</v>
      </c>
      <c r="G1900" t="s">
        <v>136</v>
      </c>
      <c r="H1900" t="s">
        <v>46</v>
      </c>
      <c r="I1900" t="s">
        <v>129</v>
      </c>
      <c r="J1900" t="s">
        <v>130</v>
      </c>
      <c r="K1900" t="s">
        <v>131</v>
      </c>
      <c r="L1900" t="s">
        <v>5689</v>
      </c>
      <c r="M1900" t="s">
        <v>5690</v>
      </c>
      <c r="N1900">
        <v>1.0463888880000001</v>
      </c>
      <c r="O1900">
        <v>0</v>
      </c>
      <c r="P1900">
        <v>2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2.092778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1712939</v>
      </c>
      <c r="B1901">
        <v>1</v>
      </c>
      <c r="C1901" t="s">
        <v>77</v>
      </c>
      <c r="D1901" t="s">
        <v>108</v>
      </c>
      <c r="E1901" t="s">
        <v>134</v>
      </c>
      <c r="F1901" t="s">
        <v>5691</v>
      </c>
      <c r="G1901" t="s">
        <v>136</v>
      </c>
      <c r="H1901" t="s">
        <v>46</v>
      </c>
      <c r="I1901" t="s">
        <v>129</v>
      </c>
      <c r="J1901" t="s">
        <v>130</v>
      </c>
      <c r="K1901" t="s">
        <v>131</v>
      </c>
      <c r="L1901" t="s">
        <v>5692</v>
      </c>
      <c r="M1901" t="s">
        <v>5693</v>
      </c>
      <c r="N1901">
        <v>1.184722222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1.1847220000000001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1712935</v>
      </c>
      <c r="B1902">
        <v>1</v>
      </c>
      <c r="C1902" t="s">
        <v>76</v>
      </c>
      <c r="D1902" t="s">
        <v>95</v>
      </c>
      <c r="E1902" t="s">
        <v>134</v>
      </c>
      <c r="F1902" t="s">
        <v>5694</v>
      </c>
      <c r="G1902" t="s">
        <v>462</v>
      </c>
      <c r="H1902" t="s">
        <v>46</v>
      </c>
      <c r="I1902" t="s">
        <v>129</v>
      </c>
      <c r="J1902" t="s">
        <v>17</v>
      </c>
      <c r="K1902" t="s">
        <v>131</v>
      </c>
      <c r="L1902" t="s">
        <v>5695</v>
      </c>
      <c r="M1902" t="s">
        <v>5696</v>
      </c>
      <c r="N1902">
        <v>0.18444444400000001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1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0.184444</v>
      </c>
    </row>
    <row r="1903" spans="1:26" x14ac:dyDescent="0.25">
      <c r="A1903">
        <v>1712936</v>
      </c>
      <c r="B1903">
        <v>1</v>
      </c>
      <c r="C1903" t="s">
        <v>76</v>
      </c>
      <c r="D1903" t="s">
        <v>95</v>
      </c>
      <c r="E1903" t="s">
        <v>134</v>
      </c>
      <c r="F1903" t="s">
        <v>5697</v>
      </c>
      <c r="G1903" t="s">
        <v>462</v>
      </c>
      <c r="H1903" t="s">
        <v>46</v>
      </c>
      <c r="I1903" t="s">
        <v>129</v>
      </c>
      <c r="J1903" t="s">
        <v>17</v>
      </c>
      <c r="K1903" t="s">
        <v>131</v>
      </c>
      <c r="L1903" t="s">
        <v>5698</v>
      </c>
      <c r="M1903" t="s">
        <v>5699</v>
      </c>
      <c r="N1903">
        <v>0.22777777699999999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0.22777800000000001</v>
      </c>
    </row>
    <row r="1904" spans="1:26" x14ac:dyDescent="0.25">
      <c r="A1904">
        <v>1712938</v>
      </c>
      <c r="B1904">
        <v>1</v>
      </c>
      <c r="C1904" t="s">
        <v>76</v>
      </c>
      <c r="D1904" t="s">
        <v>95</v>
      </c>
      <c r="E1904" t="s">
        <v>134</v>
      </c>
      <c r="F1904" t="s">
        <v>4980</v>
      </c>
      <c r="G1904" t="s">
        <v>462</v>
      </c>
      <c r="H1904" t="s">
        <v>46</v>
      </c>
      <c r="I1904" t="s">
        <v>129</v>
      </c>
      <c r="J1904" t="s">
        <v>17</v>
      </c>
      <c r="K1904" t="s">
        <v>131</v>
      </c>
      <c r="L1904" t="s">
        <v>5700</v>
      </c>
      <c r="M1904" t="s">
        <v>5701</v>
      </c>
      <c r="N1904">
        <v>1.0863888880000001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1.086389</v>
      </c>
    </row>
    <row r="1905" spans="1:26" x14ac:dyDescent="0.25">
      <c r="A1905">
        <v>1712941</v>
      </c>
      <c r="B1905">
        <v>1</v>
      </c>
      <c r="C1905" t="s">
        <v>76</v>
      </c>
      <c r="D1905" t="s">
        <v>95</v>
      </c>
      <c r="E1905" t="s">
        <v>134</v>
      </c>
      <c r="F1905" t="s">
        <v>5593</v>
      </c>
      <c r="G1905" t="s">
        <v>462</v>
      </c>
      <c r="H1905" t="s">
        <v>46</v>
      </c>
      <c r="I1905" t="s">
        <v>129</v>
      </c>
      <c r="J1905" t="s">
        <v>17</v>
      </c>
      <c r="K1905" t="s">
        <v>131</v>
      </c>
      <c r="L1905" t="s">
        <v>5702</v>
      </c>
      <c r="M1905" t="s">
        <v>5703</v>
      </c>
      <c r="N1905">
        <v>0.36638888800000002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0.36638900000000002</v>
      </c>
    </row>
    <row r="1906" spans="1:26" x14ac:dyDescent="0.25">
      <c r="A1906">
        <v>1712943</v>
      </c>
      <c r="B1906">
        <v>1</v>
      </c>
      <c r="C1906" t="s">
        <v>76</v>
      </c>
      <c r="D1906" t="s">
        <v>79</v>
      </c>
      <c r="E1906" t="s">
        <v>139</v>
      </c>
      <c r="F1906" t="s">
        <v>5704</v>
      </c>
      <c r="G1906" t="s">
        <v>269</v>
      </c>
      <c r="H1906" t="s">
        <v>46</v>
      </c>
      <c r="I1906" t="s">
        <v>129</v>
      </c>
      <c r="J1906" t="s">
        <v>130</v>
      </c>
      <c r="K1906" t="s">
        <v>131</v>
      </c>
      <c r="L1906" t="s">
        <v>5705</v>
      </c>
      <c r="M1906" t="s">
        <v>5706</v>
      </c>
      <c r="N1906">
        <v>2.0897222219999998</v>
      </c>
      <c r="O1906">
        <v>0</v>
      </c>
      <c r="P1906">
        <v>89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185.98527799999999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1712946</v>
      </c>
      <c r="B1907">
        <v>1</v>
      </c>
      <c r="C1907" t="s">
        <v>77</v>
      </c>
      <c r="D1907" t="s">
        <v>116</v>
      </c>
      <c r="E1907" t="s">
        <v>164</v>
      </c>
      <c r="F1907" t="s">
        <v>5707</v>
      </c>
      <c r="G1907" t="s">
        <v>256</v>
      </c>
      <c r="H1907" t="s">
        <v>46</v>
      </c>
      <c r="I1907" t="s">
        <v>129</v>
      </c>
      <c r="J1907" t="s">
        <v>130</v>
      </c>
      <c r="K1907" t="s">
        <v>131</v>
      </c>
      <c r="L1907" t="s">
        <v>5708</v>
      </c>
      <c r="M1907" t="s">
        <v>5709</v>
      </c>
      <c r="N1907">
        <v>1.920833333</v>
      </c>
      <c r="O1907">
        <v>1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1.920833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1712952</v>
      </c>
      <c r="B1908">
        <v>1</v>
      </c>
      <c r="C1908" t="s">
        <v>76</v>
      </c>
      <c r="D1908" t="s">
        <v>93</v>
      </c>
      <c r="E1908" t="s">
        <v>134</v>
      </c>
      <c r="F1908" t="s">
        <v>5710</v>
      </c>
      <c r="G1908" t="s">
        <v>136</v>
      </c>
      <c r="H1908" t="s">
        <v>46</v>
      </c>
      <c r="I1908" t="s">
        <v>129</v>
      </c>
      <c r="J1908" t="s">
        <v>130</v>
      </c>
      <c r="K1908" t="s">
        <v>131</v>
      </c>
      <c r="L1908" t="s">
        <v>5711</v>
      </c>
      <c r="M1908" t="s">
        <v>5712</v>
      </c>
      <c r="N1908">
        <v>1.0802777770000001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1.0802780000000001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1712950</v>
      </c>
      <c r="B1909">
        <v>1</v>
      </c>
      <c r="C1909" t="s">
        <v>77</v>
      </c>
      <c r="D1909" t="s">
        <v>110</v>
      </c>
      <c r="E1909" t="s">
        <v>139</v>
      </c>
      <c r="F1909" t="s">
        <v>5713</v>
      </c>
      <c r="G1909" t="s">
        <v>141</v>
      </c>
      <c r="H1909" t="s">
        <v>46</v>
      </c>
      <c r="I1909" t="s">
        <v>129</v>
      </c>
      <c r="J1909" t="s">
        <v>130</v>
      </c>
      <c r="K1909" t="s">
        <v>131</v>
      </c>
      <c r="L1909" t="s">
        <v>5714</v>
      </c>
      <c r="M1909" t="s">
        <v>5715</v>
      </c>
      <c r="N1909">
        <v>0.895277777</v>
      </c>
      <c r="O1909">
        <v>0</v>
      </c>
      <c r="P1909">
        <v>0</v>
      </c>
      <c r="Q1909">
        <v>0</v>
      </c>
      <c r="R1909">
        <v>14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12.533889</v>
      </c>
      <c r="Y1909">
        <v>0</v>
      </c>
      <c r="Z1909">
        <v>0</v>
      </c>
    </row>
    <row r="1910" spans="1:26" x14ac:dyDescent="0.25">
      <c r="A1910">
        <v>1712944</v>
      </c>
      <c r="B1910">
        <v>1</v>
      </c>
      <c r="C1910" t="s">
        <v>76</v>
      </c>
      <c r="D1910" t="s">
        <v>79</v>
      </c>
      <c r="E1910" t="s">
        <v>126</v>
      </c>
      <c r="F1910" t="s">
        <v>5716</v>
      </c>
      <c r="G1910" t="s">
        <v>176</v>
      </c>
      <c r="H1910" t="s">
        <v>47</v>
      </c>
      <c r="I1910" t="s">
        <v>129</v>
      </c>
      <c r="J1910" t="s">
        <v>130</v>
      </c>
      <c r="K1910" t="s">
        <v>131</v>
      </c>
      <c r="L1910" t="s">
        <v>5717</v>
      </c>
      <c r="M1910" t="s">
        <v>5718</v>
      </c>
      <c r="N1910">
        <v>0.27861111100000002</v>
      </c>
      <c r="O1910">
        <v>43</v>
      </c>
      <c r="P1910">
        <v>3841</v>
      </c>
      <c r="Q1910">
        <v>0</v>
      </c>
      <c r="R1910">
        <v>0</v>
      </c>
      <c r="S1910">
        <v>0</v>
      </c>
      <c r="T1910">
        <v>0</v>
      </c>
      <c r="U1910">
        <v>11.980278</v>
      </c>
      <c r="V1910">
        <v>1070.1452770000001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1712947</v>
      </c>
      <c r="B1911">
        <v>1</v>
      </c>
      <c r="C1911" t="s">
        <v>77</v>
      </c>
      <c r="D1911" t="s">
        <v>112</v>
      </c>
      <c r="E1911" t="s">
        <v>212</v>
      </c>
      <c r="F1911" t="s">
        <v>5719</v>
      </c>
      <c r="G1911" t="s">
        <v>176</v>
      </c>
      <c r="H1911" t="s">
        <v>47</v>
      </c>
      <c r="I1911" t="s">
        <v>151</v>
      </c>
      <c r="J1911" t="s">
        <v>130</v>
      </c>
      <c r="K1911" t="s">
        <v>131</v>
      </c>
      <c r="L1911" t="s">
        <v>5720</v>
      </c>
      <c r="M1911" t="s">
        <v>5721</v>
      </c>
      <c r="N1911">
        <v>1.4999999999999999E-2</v>
      </c>
      <c r="O1911">
        <v>0</v>
      </c>
      <c r="P1911">
        <v>0</v>
      </c>
      <c r="Q1911">
        <v>0</v>
      </c>
      <c r="R1911">
        <v>0</v>
      </c>
      <c r="S1911">
        <v>47</v>
      </c>
      <c r="T1911">
        <v>1039</v>
      </c>
      <c r="U1911">
        <v>0</v>
      </c>
      <c r="V1911">
        <v>0</v>
      </c>
      <c r="W1911">
        <v>0</v>
      </c>
      <c r="X1911">
        <v>0</v>
      </c>
      <c r="Y1911">
        <v>0.70499999999999996</v>
      </c>
      <c r="Z1911">
        <v>15.585000000000001</v>
      </c>
    </row>
    <row r="1912" spans="1:26" x14ac:dyDescent="0.25">
      <c r="A1912">
        <v>1712958</v>
      </c>
      <c r="B1912">
        <v>1</v>
      </c>
      <c r="C1912" t="s">
        <v>77</v>
      </c>
      <c r="D1912" t="s">
        <v>113</v>
      </c>
      <c r="E1912" t="s">
        <v>134</v>
      </c>
      <c r="F1912" t="s">
        <v>5722</v>
      </c>
      <c r="G1912" t="s">
        <v>136</v>
      </c>
      <c r="H1912" t="s">
        <v>46</v>
      </c>
      <c r="I1912" t="s">
        <v>129</v>
      </c>
      <c r="J1912" t="s">
        <v>130</v>
      </c>
      <c r="K1912" t="s">
        <v>131</v>
      </c>
      <c r="L1912" t="s">
        <v>5723</v>
      </c>
      <c r="M1912" t="s">
        <v>5724</v>
      </c>
      <c r="N1912">
        <v>1.910555555</v>
      </c>
      <c r="O1912">
        <v>0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1.9105559999999999</v>
      </c>
      <c r="Y1912">
        <v>0</v>
      </c>
      <c r="Z1912">
        <v>0</v>
      </c>
    </row>
    <row r="1913" spans="1:26" x14ac:dyDescent="0.25">
      <c r="A1913">
        <v>1712957</v>
      </c>
      <c r="B1913">
        <v>1</v>
      </c>
      <c r="C1913" t="s">
        <v>76</v>
      </c>
      <c r="D1913" t="s">
        <v>90</v>
      </c>
      <c r="E1913" t="s">
        <v>126</v>
      </c>
      <c r="F1913" t="s">
        <v>5725</v>
      </c>
      <c r="G1913" t="s">
        <v>145</v>
      </c>
      <c r="H1913" t="s">
        <v>47</v>
      </c>
      <c r="I1913" t="s">
        <v>129</v>
      </c>
      <c r="J1913" t="s">
        <v>130</v>
      </c>
      <c r="K1913" t="s">
        <v>131</v>
      </c>
      <c r="L1913" t="s">
        <v>5726</v>
      </c>
      <c r="M1913" t="s">
        <v>5727</v>
      </c>
      <c r="N1913">
        <v>3.545833333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9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31.912500000000001</v>
      </c>
    </row>
    <row r="1914" spans="1:26" x14ac:dyDescent="0.25">
      <c r="A1914">
        <v>1712962</v>
      </c>
      <c r="B1914">
        <v>1</v>
      </c>
      <c r="C1914" t="s">
        <v>77</v>
      </c>
      <c r="D1914" t="s">
        <v>109</v>
      </c>
      <c r="E1914" t="s">
        <v>134</v>
      </c>
      <c r="F1914" t="s">
        <v>5728</v>
      </c>
      <c r="G1914" t="s">
        <v>136</v>
      </c>
      <c r="H1914" t="s">
        <v>46</v>
      </c>
      <c r="I1914" t="s">
        <v>129</v>
      </c>
      <c r="J1914" t="s">
        <v>130</v>
      </c>
      <c r="K1914" t="s">
        <v>131</v>
      </c>
      <c r="L1914" t="s">
        <v>5729</v>
      </c>
      <c r="M1914" t="s">
        <v>5730</v>
      </c>
      <c r="N1914">
        <v>2.514444444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2.5144440000000001</v>
      </c>
    </row>
    <row r="1915" spans="1:26" x14ac:dyDescent="0.25">
      <c r="A1915">
        <v>1712969</v>
      </c>
      <c r="B1915">
        <v>1</v>
      </c>
      <c r="C1915" t="s">
        <v>76</v>
      </c>
      <c r="D1915" t="s">
        <v>80</v>
      </c>
      <c r="E1915" t="s">
        <v>139</v>
      </c>
      <c r="F1915" t="s">
        <v>5731</v>
      </c>
      <c r="G1915" t="s">
        <v>141</v>
      </c>
      <c r="H1915" t="s">
        <v>46</v>
      </c>
      <c r="I1915" t="s">
        <v>129</v>
      </c>
      <c r="J1915" t="s">
        <v>130</v>
      </c>
      <c r="K1915" t="s">
        <v>131</v>
      </c>
      <c r="L1915" t="s">
        <v>5732</v>
      </c>
      <c r="M1915" t="s">
        <v>5733</v>
      </c>
      <c r="N1915">
        <v>1.031666666</v>
      </c>
      <c r="O1915">
        <v>0</v>
      </c>
      <c r="P1915">
        <v>229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236.251667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1712961</v>
      </c>
      <c r="B1916">
        <v>1</v>
      </c>
      <c r="C1916" t="s">
        <v>76</v>
      </c>
      <c r="D1916" t="s">
        <v>94</v>
      </c>
      <c r="E1916" t="s">
        <v>139</v>
      </c>
      <c r="F1916" t="s">
        <v>5734</v>
      </c>
      <c r="G1916" t="s">
        <v>141</v>
      </c>
      <c r="H1916" t="s">
        <v>46</v>
      </c>
      <c r="I1916" t="s">
        <v>129</v>
      </c>
      <c r="J1916" t="s">
        <v>130</v>
      </c>
      <c r="K1916" t="s">
        <v>131</v>
      </c>
      <c r="L1916" t="s">
        <v>5735</v>
      </c>
      <c r="M1916" t="s">
        <v>5736</v>
      </c>
      <c r="N1916">
        <v>1.7</v>
      </c>
      <c r="O1916">
        <v>0</v>
      </c>
      <c r="P1916">
        <v>6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10.199999999999999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1712959</v>
      </c>
      <c r="B1917">
        <v>1</v>
      </c>
      <c r="C1917" t="s">
        <v>76</v>
      </c>
      <c r="D1917" t="s">
        <v>81</v>
      </c>
      <c r="E1917" t="s">
        <v>191</v>
      </c>
      <c r="F1917" t="s">
        <v>5737</v>
      </c>
      <c r="G1917" t="s">
        <v>907</v>
      </c>
      <c r="H1917" t="s">
        <v>46</v>
      </c>
      <c r="I1917" t="s">
        <v>129</v>
      </c>
      <c r="J1917" t="s">
        <v>130</v>
      </c>
      <c r="K1917" t="s">
        <v>131</v>
      </c>
      <c r="L1917" t="s">
        <v>5738</v>
      </c>
      <c r="M1917" t="s">
        <v>5739</v>
      </c>
      <c r="N1917">
        <v>0.79777777699999997</v>
      </c>
      <c r="O1917">
        <v>0</v>
      </c>
      <c r="P1917">
        <v>92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73.395555000000002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1712956</v>
      </c>
      <c r="B1918">
        <v>1</v>
      </c>
      <c r="C1918" t="s">
        <v>76</v>
      </c>
      <c r="D1918" t="s">
        <v>95</v>
      </c>
      <c r="E1918" t="s">
        <v>134</v>
      </c>
      <c r="F1918" t="s">
        <v>5740</v>
      </c>
      <c r="G1918" t="s">
        <v>462</v>
      </c>
      <c r="H1918" t="s">
        <v>46</v>
      </c>
      <c r="I1918" t="s">
        <v>129</v>
      </c>
      <c r="J1918" t="s">
        <v>17</v>
      </c>
      <c r="K1918" t="s">
        <v>131</v>
      </c>
      <c r="L1918" t="s">
        <v>5741</v>
      </c>
      <c r="M1918" t="s">
        <v>5742</v>
      </c>
      <c r="N1918">
        <v>0.709166666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0.70916699999999999</v>
      </c>
    </row>
    <row r="1919" spans="1:26" x14ac:dyDescent="0.25">
      <c r="A1919">
        <v>1712964</v>
      </c>
      <c r="B1919">
        <v>1</v>
      </c>
      <c r="C1919" t="s">
        <v>76</v>
      </c>
      <c r="D1919" t="s">
        <v>79</v>
      </c>
      <c r="E1919" t="s">
        <v>126</v>
      </c>
      <c r="F1919" t="s">
        <v>5743</v>
      </c>
      <c r="G1919" t="s">
        <v>176</v>
      </c>
      <c r="H1919" t="s">
        <v>47</v>
      </c>
      <c r="I1919" t="s">
        <v>129</v>
      </c>
      <c r="J1919" t="s">
        <v>130</v>
      </c>
      <c r="K1919" t="s">
        <v>131</v>
      </c>
      <c r="L1919" t="s">
        <v>5744</v>
      </c>
      <c r="M1919" t="s">
        <v>5745</v>
      </c>
      <c r="N1919">
        <v>0.33805555500000001</v>
      </c>
      <c r="O1919">
        <v>4</v>
      </c>
      <c r="P1919">
        <v>285</v>
      </c>
      <c r="Q1919">
        <v>0</v>
      </c>
      <c r="R1919">
        <v>0</v>
      </c>
      <c r="S1919">
        <v>0</v>
      </c>
      <c r="T1919">
        <v>0</v>
      </c>
      <c r="U1919">
        <v>1.352222</v>
      </c>
      <c r="V1919">
        <v>96.345832999999999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1712965</v>
      </c>
      <c r="B1920">
        <v>1</v>
      </c>
      <c r="C1920" t="s">
        <v>76</v>
      </c>
      <c r="D1920" t="s">
        <v>80</v>
      </c>
      <c r="E1920" t="s">
        <v>134</v>
      </c>
      <c r="F1920" t="s">
        <v>5746</v>
      </c>
      <c r="G1920" t="s">
        <v>136</v>
      </c>
      <c r="H1920" t="s">
        <v>46</v>
      </c>
      <c r="I1920" t="s">
        <v>129</v>
      </c>
      <c r="J1920" t="s">
        <v>130</v>
      </c>
      <c r="K1920" t="s">
        <v>131</v>
      </c>
      <c r="L1920" t="s">
        <v>5747</v>
      </c>
      <c r="M1920" t="s">
        <v>5748</v>
      </c>
      <c r="N1920">
        <v>1.693888888</v>
      </c>
      <c r="O1920">
        <v>0</v>
      </c>
      <c r="P1920">
        <v>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1.693889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1712968</v>
      </c>
      <c r="B1921">
        <v>1</v>
      </c>
      <c r="C1921" t="s">
        <v>76</v>
      </c>
      <c r="D1921" t="s">
        <v>95</v>
      </c>
      <c r="E1921" t="s">
        <v>134</v>
      </c>
      <c r="F1921" t="s">
        <v>5749</v>
      </c>
      <c r="G1921" t="s">
        <v>136</v>
      </c>
      <c r="H1921" t="s">
        <v>46</v>
      </c>
      <c r="I1921" t="s">
        <v>129</v>
      </c>
      <c r="J1921" t="s">
        <v>130</v>
      </c>
      <c r="K1921" t="s">
        <v>131</v>
      </c>
      <c r="L1921" t="s">
        <v>5750</v>
      </c>
      <c r="M1921" t="s">
        <v>5751</v>
      </c>
      <c r="N1921">
        <v>6.8066666659999999</v>
      </c>
      <c r="O1921">
        <v>0</v>
      </c>
      <c r="P1921">
        <v>0</v>
      </c>
      <c r="Q1921">
        <v>0</v>
      </c>
      <c r="R1921">
        <v>0</v>
      </c>
      <c r="S1921">
        <v>2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13.613333000000001</v>
      </c>
      <c r="Z1921">
        <v>0</v>
      </c>
    </row>
    <row r="1922" spans="1:26" x14ac:dyDescent="0.25">
      <c r="A1922">
        <v>1712970</v>
      </c>
      <c r="B1922">
        <v>1</v>
      </c>
      <c r="C1922" t="s">
        <v>76</v>
      </c>
      <c r="D1922" t="s">
        <v>88</v>
      </c>
      <c r="E1922" t="s">
        <v>126</v>
      </c>
      <c r="F1922" t="s">
        <v>5752</v>
      </c>
      <c r="G1922" t="s">
        <v>431</v>
      </c>
      <c r="H1922" t="s">
        <v>47</v>
      </c>
      <c r="I1922" t="s">
        <v>129</v>
      </c>
      <c r="J1922" t="s">
        <v>130</v>
      </c>
      <c r="K1922" t="s">
        <v>131</v>
      </c>
      <c r="L1922" t="s">
        <v>5753</v>
      </c>
      <c r="M1922" t="s">
        <v>5754</v>
      </c>
      <c r="N1922">
        <v>2.2613888879999999</v>
      </c>
      <c r="O1922">
        <v>3</v>
      </c>
      <c r="P1922">
        <v>643</v>
      </c>
      <c r="Q1922">
        <v>0</v>
      </c>
      <c r="R1922">
        <v>0</v>
      </c>
      <c r="S1922">
        <v>0</v>
      </c>
      <c r="T1922">
        <v>0</v>
      </c>
      <c r="U1922">
        <v>6.7841670000000001</v>
      </c>
      <c r="V1922">
        <v>1454.0730550000001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1712989</v>
      </c>
      <c r="B1923">
        <v>1</v>
      </c>
      <c r="C1923" t="s">
        <v>76</v>
      </c>
      <c r="D1923" t="s">
        <v>106</v>
      </c>
      <c r="E1923" t="s">
        <v>164</v>
      </c>
      <c r="F1923" t="s">
        <v>165</v>
      </c>
      <c r="G1923" t="s">
        <v>269</v>
      </c>
      <c r="H1923" t="s">
        <v>46</v>
      </c>
      <c r="I1923" t="s">
        <v>129</v>
      </c>
      <c r="J1923" t="s">
        <v>130</v>
      </c>
      <c r="K1923" t="s">
        <v>131</v>
      </c>
      <c r="L1923" t="s">
        <v>5755</v>
      </c>
      <c r="M1923" t="s">
        <v>5756</v>
      </c>
      <c r="N1923">
        <v>5.9611111110000001</v>
      </c>
      <c r="O1923">
        <v>0</v>
      </c>
      <c r="P1923">
        <v>82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488.81111099999998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1712974</v>
      </c>
      <c r="B1924">
        <v>1</v>
      </c>
      <c r="C1924" t="s">
        <v>76</v>
      </c>
      <c r="D1924" t="s">
        <v>101</v>
      </c>
      <c r="E1924" t="s">
        <v>139</v>
      </c>
      <c r="F1924" t="s">
        <v>5757</v>
      </c>
      <c r="G1924" t="s">
        <v>462</v>
      </c>
      <c r="H1924" t="s">
        <v>46</v>
      </c>
      <c r="I1924" t="s">
        <v>129</v>
      </c>
      <c r="J1924" t="s">
        <v>130</v>
      </c>
      <c r="K1924" t="s">
        <v>131</v>
      </c>
      <c r="L1924" t="s">
        <v>5758</v>
      </c>
      <c r="M1924" t="s">
        <v>5759</v>
      </c>
      <c r="N1924">
        <v>0.9</v>
      </c>
      <c r="O1924">
        <v>0</v>
      </c>
      <c r="P1924">
        <v>20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18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1712979</v>
      </c>
      <c r="B1925">
        <v>1</v>
      </c>
      <c r="C1925" t="s">
        <v>76</v>
      </c>
      <c r="D1925" t="s">
        <v>86</v>
      </c>
      <c r="E1925" t="s">
        <v>139</v>
      </c>
      <c r="F1925" t="s">
        <v>5760</v>
      </c>
      <c r="G1925" t="s">
        <v>141</v>
      </c>
      <c r="H1925" t="s">
        <v>46</v>
      </c>
      <c r="I1925" t="s">
        <v>129</v>
      </c>
      <c r="J1925" t="s">
        <v>130</v>
      </c>
      <c r="K1925" t="s">
        <v>131</v>
      </c>
      <c r="L1925" t="s">
        <v>5761</v>
      </c>
      <c r="M1925" t="s">
        <v>5762</v>
      </c>
      <c r="N1925">
        <v>2.3133333330000001</v>
      </c>
      <c r="O1925">
        <v>0</v>
      </c>
      <c r="P1925">
        <v>98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226.70666700000001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1712983</v>
      </c>
      <c r="B1926">
        <v>1</v>
      </c>
      <c r="C1926" t="s">
        <v>76</v>
      </c>
      <c r="D1926" t="s">
        <v>89</v>
      </c>
      <c r="E1926" t="s">
        <v>134</v>
      </c>
      <c r="F1926" t="s">
        <v>5763</v>
      </c>
      <c r="G1926" t="s">
        <v>136</v>
      </c>
      <c r="H1926" t="s">
        <v>46</v>
      </c>
      <c r="I1926" t="s">
        <v>129</v>
      </c>
      <c r="J1926" t="s">
        <v>130</v>
      </c>
      <c r="K1926" t="s">
        <v>131</v>
      </c>
      <c r="L1926" t="s">
        <v>5764</v>
      </c>
      <c r="M1926" t="s">
        <v>5765</v>
      </c>
      <c r="N1926">
        <v>2.1666666659999998</v>
      </c>
      <c r="O1926">
        <v>0</v>
      </c>
      <c r="P1926">
        <v>0</v>
      </c>
      <c r="Q1926">
        <v>0</v>
      </c>
      <c r="R1926">
        <v>0</v>
      </c>
      <c r="S1926">
        <v>1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2.1666669999999999</v>
      </c>
      <c r="Z1926">
        <v>0</v>
      </c>
    </row>
    <row r="1927" spans="1:26" x14ac:dyDescent="0.25">
      <c r="A1927">
        <v>1712978</v>
      </c>
      <c r="B1927">
        <v>1</v>
      </c>
      <c r="C1927" t="s">
        <v>76</v>
      </c>
      <c r="D1927" t="s">
        <v>91</v>
      </c>
      <c r="E1927" t="s">
        <v>126</v>
      </c>
      <c r="F1927" t="s">
        <v>5766</v>
      </c>
      <c r="G1927" t="s">
        <v>176</v>
      </c>
      <c r="H1927" t="s">
        <v>47</v>
      </c>
      <c r="I1927" t="s">
        <v>129</v>
      </c>
      <c r="J1927" t="s">
        <v>130</v>
      </c>
      <c r="K1927" t="s">
        <v>131</v>
      </c>
      <c r="L1927" t="s">
        <v>5767</v>
      </c>
      <c r="M1927" t="s">
        <v>5768</v>
      </c>
      <c r="N1927">
        <v>2.946666666</v>
      </c>
      <c r="O1927">
        <v>1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2.9466670000000001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1712991</v>
      </c>
      <c r="B1928">
        <v>1</v>
      </c>
      <c r="C1928" t="s">
        <v>77</v>
      </c>
      <c r="D1928" t="s">
        <v>116</v>
      </c>
      <c r="E1928" t="s">
        <v>134</v>
      </c>
      <c r="F1928" t="s">
        <v>5769</v>
      </c>
      <c r="G1928" t="s">
        <v>136</v>
      </c>
      <c r="H1928" t="s">
        <v>46</v>
      </c>
      <c r="I1928" t="s">
        <v>129</v>
      </c>
      <c r="J1928" t="s">
        <v>130</v>
      </c>
      <c r="K1928" t="s">
        <v>131</v>
      </c>
      <c r="L1928" t="s">
        <v>5770</v>
      </c>
      <c r="M1928" t="s">
        <v>5771</v>
      </c>
      <c r="N1928">
        <v>2.1888888880000001</v>
      </c>
      <c r="O1928">
        <v>1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2.1888890000000001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1712982</v>
      </c>
      <c r="B1929">
        <v>1</v>
      </c>
      <c r="C1929" t="s">
        <v>76</v>
      </c>
      <c r="D1929" t="s">
        <v>100</v>
      </c>
      <c r="E1929" t="s">
        <v>164</v>
      </c>
      <c r="F1929" t="s">
        <v>5772</v>
      </c>
      <c r="G1929" t="s">
        <v>256</v>
      </c>
      <c r="H1929" t="s">
        <v>46</v>
      </c>
      <c r="I1929" t="s">
        <v>129</v>
      </c>
      <c r="J1929" t="s">
        <v>130</v>
      </c>
      <c r="K1929" t="s">
        <v>131</v>
      </c>
      <c r="L1929" t="s">
        <v>5773</v>
      </c>
      <c r="M1929" t="s">
        <v>5774</v>
      </c>
      <c r="N1929">
        <v>1.4769444439999999</v>
      </c>
      <c r="O1929">
        <v>0</v>
      </c>
      <c r="P1929">
        <v>5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7.384722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1712984</v>
      </c>
      <c r="B1930">
        <v>1</v>
      </c>
      <c r="C1930" t="s">
        <v>76</v>
      </c>
      <c r="D1930" t="s">
        <v>79</v>
      </c>
      <c r="E1930" t="s">
        <v>148</v>
      </c>
      <c r="F1930" t="s">
        <v>5775</v>
      </c>
      <c r="G1930" t="s">
        <v>289</v>
      </c>
      <c r="H1930" t="s">
        <v>47</v>
      </c>
      <c r="I1930" t="s">
        <v>129</v>
      </c>
      <c r="J1930" t="s">
        <v>15</v>
      </c>
      <c r="K1930" t="s">
        <v>131</v>
      </c>
      <c r="L1930" t="s">
        <v>5776</v>
      </c>
      <c r="M1930" t="s">
        <v>5777</v>
      </c>
      <c r="N1930">
        <v>0.68138888799999997</v>
      </c>
      <c r="O1930">
        <v>20</v>
      </c>
      <c r="P1930">
        <v>7513</v>
      </c>
      <c r="Q1930">
        <v>0</v>
      </c>
      <c r="R1930">
        <v>0</v>
      </c>
      <c r="S1930">
        <v>0</v>
      </c>
      <c r="T1930">
        <v>0</v>
      </c>
      <c r="U1930">
        <v>13.627777999999999</v>
      </c>
      <c r="V1930">
        <v>5119.2747159999999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1712994</v>
      </c>
      <c r="B1931">
        <v>1</v>
      </c>
      <c r="C1931" t="s">
        <v>76</v>
      </c>
      <c r="D1931" t="s">
        <v>86</v>
      </c>
      <c r="E1931" t="s">
        <v>134</v>
      </c>
      <c r="F1931" t="s">
        <v>5778</v>
      </c>
      <c r="G1931" t="s">
        <v>155</v>
      </c>
      <c r="H1931" t="s">
        <v>46</v>
      </c>
      <c r="I1931" t="s">
        <v>129</v>
      </c>
      <c r="J1931" t="s">
        <v>130</v>
      </c>
      <c r="K1931" t="s">
        <v>131</v>
      </c>
      <c r="L1931" t="s">
        <v>5779</v>
      </c>
      <c r="M1931" t="s">
        <v>5780</v>
      </c>
      <c r="N1931">
        <v>2.8502777770000001</v>
      </c>
      <c r="O1931">
        <v>0</v>
      </c>
      <c r="P1931">
        <v>11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31.353055999999999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1712993</v>
      </c>
      <c r="B1932">
        <v>1</v>
      </c>
      <c r="C1932" t="s">
        <v>77</v>
      </c>
      <c r="D1932" t="s">
        <v>123</v>
      </c>
      <c r="E1932" t="s">
        <v>139</v>
      </c>
      <c r="F1932" t="s">
        <v>5781</v>
      </c>
      <c r="G1932" t="s">
        <v>1596</v>
      </c>
      <c r="H1932" t="s">
        <v>46</v>
      </c>
      <c r="I1932" t="s">
        <v>129</v>
      </c>
      <c r="J1932" t="s">
        <v>130</v>
      </c>
      <c r="K1932" t="s">
        <v>131</v>
      </c>
      <c r="L1932" t="s">
        <v>5782</v>
      </c>
      <c r="M1932" t="s">
        <v>5783</v>
      </c>
      <c r="N1932">
        <v>1.557222222</v>
      </c>
      <c r="O1932">
        <v>0</v>
      </c>
      <c r="P1932">
        <v>8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12.457777999999999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1712996</v>
      </c>
      <c r="B1933">
        <v>1</v>
      </c>
      <c r="C1933" t="s">
        <v>76</v>
      </c>
      <c r="D1933" t="s">
        <v>102</v>
      </c>
      <c r="E1933" t="s">
        <v>134</v>
      </c>
      <c r="F1933" t="s">
        <v>5784</v>
      </c>
      <c r="G1933" t="s">
        <v>155</v>
      </c>
      <c r="H1933" t="s">
        <v>46</v>
      </c>
      <c r="I1933" t="s">
        <v>129</v>
      </c>
      <c r="J1933" t="s">
        <v>130</v>
      </c>
      <c r="K1933" t="s">
        <v>131</v>
      </c>
      <c r="L1933" t="s">
        <v>5785</v>
      </c>
      <c r="M1933" t="s">
        <v>5786</v>
      </c>
      <c r="N1933">
        <v>1.8830555550000001</v>
      </c>
      <c r="O1933">
        <v>0</v>
      </c>
      <c r="P1933">
        <v>2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3.766111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1712997</v>
      </c>
      <c r="B1934">
        <v>1</v>
      </c>
      <c r="C1934" t="s">
        <v>76</v>
      </c>
      <c r="D1934" t="s">
        <v>81</v>
      </c>
      <c r="E1934" t="s">
        <v>191</v>
      </c>
      <c r="F1934" t="s">
        <v>5737</v>
      </c>
      <c r="G1934" t="s">
        <v>907</v>
      </c>
      <c r="H1934" t="s">
        <v>46</v>
      </c>
      <c r="I1934" t="s">
        <v>129</v>
      </c>
      <c r="J1934" t="s">
        <v>130</v>
      </c>
      <c r="K1934" t="s">
        <v>131</v>
      </c>
      <c r="L1934" t="s">
        <v>5787</v>
      </c>
      <c r="M1934" t="s">
        <v>5788</v>
      </c>
      <c r="N1934">
        <v>0.65</v>
      </c>
      <c r="O1934">
        <v>0</v>
      </c>
      <c r="P1934">
        <v>92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59.8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1713003</v>
      </c>
      <c r="B1935">
        <v>1</v>
      </c>
      <c r="C1935" t="s">
        <v>76</v>
      </c>
      <c r="D1935" t="s">
        <v>95</v>
      </c>
      <c r="E1935" t="s">
        <v>134</v>
      </c>
      <c r="F1935" t="s">
        <v>5789</v>
      </c>
      <c r="G1935" t="s">
        <v>136</v>
      </c>
      <c r="H1935" t="s">
        <v>46</v>
      </c>
      <c r="I1935" t="s">
        <v>129</v>
      </c>
      <c r="J1935" t="s">
        <v>130</v>
      </c>
      <c r="K1935" t="s">
        <v>131</v>
      </c>
      <c r="L1935" t="s">
        <v>5790</v>
      </c>
      <c r="M1935" t="s">
        <v>5791</v>
      </c>
      <c r="N1935">
        <v>4.1772222220000002</v>
      </c>
      <c r="O1935">
        <v>0</v>
      </c>
      <c r="P1935">
        <v>0</v>
      </c>
      <c r="Q1935">
        <v>0</v>
      </c>
      <c r="R1935">
        <v>3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12.531667000000001</v>
      </c>
      <c r="Y1935">
        <v>0</v>
      </c>
      <c r="Z1935">
        <v>0</v>
      </c>
    </row>
    <row r="1936" spans="1:26" x14ac:dyDescent="0.25">
      <c r="A1936">
        <v>1712999</v>
      </c>
      <c r="B1936">
        <v>1</v>
      </c>
      <c r="C1936" t="s">
        <v>76</v>
      </c>
      <c r="D1936" t="s">
        <v>85</v>
      </c>
      <c r="E1936" t="s">
        <v>158</v>
      </c>
      <c r="F1936" t="s">
        <v>5792</v>
      </c>
      <c r="G1936" t="s">
        <v>150</v>
      </c>
      <c r="H1936" t="s">
        <v>47</v>
      </c>
      <c r="I1936" t="s">
        <v>151</v>
      </c>
      <c r="J1936" t="s">
        <v>130</v>
      </c>
      <c r="K1936" t="s">
        <v>131</v>
      </c>
      <c r="L1936" t="s">
        <v>5793</v>
      </c>
      <c r="M1936" t="s">
        <v>5794</v>
      </c>
      <c r="N1936">
        <v>4.4444444E-2</v>
      </c>
      <c r="O1936">
        <v>21</v>
      </c>
      <c r="P1936">
        <v>4837</v>
      </c>
      <c r="Q1936">
        <v>0</v>
      </c>
      <c r="R1936">
        <v>0</v>
      </c>
      <c r="S1936">
        <v>0</v>
      </c>
      <c r="T1936">
        <v>0</v>
      </c>
      <c r="U1936">
        <v>0.93333299999999997</v>
      </c>
      <c r="V1936">
        <v>214.97777600000001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1713004</v>
      </c>
      <c r="B1937">
        <v>1</v>
      </c>
      <c r="C1937" t="s">
        <v>76</v>
      </c>
      <c r="D1937" t="s">
        <v>94</v>
      </c>
      <c r="E1937" t="s">
        <v>139</v>
      </c>
      <c r="F1937" t="s">
        <v>5795</v>
      </c>
      <c r="G1937" t="s">
        <v>197</v>
      </c>
      <c r="H1937" t="s">
        <v>46</v>
      </c>
      <c r="I1937" t="s">
        <v>129</v>
      </c>
      <c r="J1937" t="s">
        <v>130</v>
      </c>
      <c r="K1937" t="s">
        <v>131</v>
      </c>
      <c r="L1937" t="s">
        <v>5796</v>
      </c>
      <c r="M1937" t="s">
        <v>5797</v>
      </c>
      <c r="N1937">
        <v>3.9361111110000002</v>
      </c>
      <c r="O1937">
        <v>0</v>
      </c>
      <c r="P1937">
        <v>19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74.786111000000005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1713007</v>
      </c>
      <c r="B1938">
        <v>1</v>
      </c>
      <c r="C1938" t="s">
        <v>77</v>
      </c>
      <c r="D1938" t="s">
        <v>108</v>
      </c>
      <c r="E1938" t="s">
        <v>158</v>
      </c>
      <c r="F1938" t="s">
        <v>3581</v>
      </c>
      <c r="G1938" t="s">
        <v>176</v>
      </c>
      <c r="H1938" t="s">
        <v>47</v>
      </c>
      <c r="I1938" t="s">
        <v>129</v>
      </c>
      <c r="J1938" t="s">
        <v>130</v>
      </c>
      <c r="K1938" t="s">
        <v>131</v>
      </c>
      <c r="L1938" t="s">
        <v>5798</v>
      </c>
      <c r="M1938" t="s">
        <v>5799</v>
      </c>
      <c r="N1938">
        <v>0.61472222200000004</v>
      </c>
      <c r="O1938">
        <v>201</v>
      </c>
      <c r="P1938">
        <v>1491</v>
      </c>
      <c r="Q1938">
        <v>28</v>
      </c>
      <c r="R1938">
        <v>7</v>
      </c>
      <c r="S1938">
        <v>170</v>
      </c>
      <c r="T1938">
        <v>1337</v>
      </c>
      <c r="U1938">
        <v>123.559167</v>
      </c>
      <c r="V1938">
        <v>916.55083300000001</v>
      </c>
      <c r="W1938">
        <v>17.212222000000001</v>
      </c>
      <c r="X1938">
        <v>4.3030559999999998</v>
      </c>
      <c r="Y1938">
        <v>104.50277800000001</v>
      </c>
      <c r="Z1938">
        <v>821.88361099999997</v>
      </c>
    </row>
    <row r="1939" spans="1:26" x14ac:dyDescent="0.25">
      <c r="A1939">
        <v>1713008</v>
      </c>
      <c r="B1939">
        <v>1</v>
      </c>
      <c r="C1939" t="s">
        <v>76</v>
      </c>
      <c r="D1939" t="s">
        <v>99</v>
      </c>
      <c r="E1939" t="s">
        <v>139</v>
      </c>
      <c r="F1939" t="s">
        <v>5800</v>
      </c>
      <c r="G1939" t="s">
        <v>1839</v>
      </c>
      <c r="H1939" t="s">
        <v>46</v>
      </c>
      <c r="I1939" t="s">
        <v>129</v>
      </c>
      <c r="J1939" t="s">
        <v>130</v>
      </c>
      <c r="K1939" t="s">
        <v>131</v>
      </c>
      <c r="L1939" t="s">
        <v>5801</v>
      </c>
      <c r="M1939" t="s">
        <v>5802</v>
      </c>
      <c r="N1939">
        <v>0.73805555499999997</v>
      </c>
      <c r="O1939">
        <v>0</v>
      </c>
      <c r="P1939">
        <v>41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30.260278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1713014</v>
      </c>
      <c r="B1940">
        <v>1</v>
      </c>
      <c r="C1940" t="s">
        <v>76</v>
      </c>
      <c r="D1940" t="s">
        <v>93</v>
      </c>
      <c r="E1940" t="s">
        <v>134</v>
      </c>
      <c r="F1940" t="s">
        <v>5803</v>
      </c>
      <c r="G1940" t="s">
        <v>209</v>
      </c>
      <c r="H1940" t="s">
        <v>46</v>
      </c>
      <c r="I1940" t="s">
        <v>129</v>
      </c>
      <c r="J1940" t="s">
        <v>130</v>
      </c>
      <c r="K1940" t="s">
        <v>131</v>
      </c>
      <c r="L1940" t="s">
        <v>5804</v>
      </c>
      <c r="M1940" t="s">
        <v>5805</v>
      </c>
      <c r="N1940">
        <v>0.92749999999999999</v>
      </c>
      <c r="O1940">
        <v>0</v>
      </c>
      <c r="P1940">
        <v>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0.92749999999999999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1713011</v>
      </c>
      <c r="B1941">
        <v>1</v>
      </c>
      <c r="C1941" t="s">
        <v>76</v>
      </c>
      <c r="D1941" t="s">
        <v>80</v>
      </c>
      <c r="E1941" t="s">
        <v>139</v>
      </c>
      <c r="F1941" t="s">
        <v>5806</v>
      </c>
      <c r="G1941" t="s">
        <v>289</v>
      </c>
      <c r="H1941" t="s">
        <v>46</v>
      </c>
      <c r="I1941" t="s">
        <v>129</v>
      </c>
      <c r="J1941" t="s">
        <v>130</v>
      </c>
      <c r="K1941" t="s">
        <v>131</v>
      </c>
      <c r="L1941" t="s">
        <v>5807</v>
      </c>
      <c r="M1941" t="s">
        <v>5808</v>
      </c>
      <c r="N1941">
        <v>1.9541666660000001</v>
      </c>
      <c r="O1941">
        <v>0</v>
      </c>
      <c r="P1941">
        <v>45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87.9375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1713013</v>
      </c>
      <c r="B1942">
        <v>1</v>
      </c>
      <c r="C1942" t="s">
        <v>77</v>
      </c>
      <c r="D1942" t="s">
        <v>109</v>
      </c>
      <c r="E1942" t="s">
        <v>139</v>
      </c>
      <c r="F1942" t="s">
        <v>5809</v>
      </c>
      <c r="G1942" t="s">
        <v>1596</v>
      </c>
      <c r="H1942" t="s">
        <v>46</v>
      </c>
      <c r="I1942" t="s">
        <v>129</v>
      </c>
      <c r="J1942" t="s">
        <v>130</v>
      </c>
      <c r="K1942" t="s">
        <v>131</v>
      </c>
      <c r="L1942" t="s">
        <v>5810</v>
      </c>
      <c r="M1942" t="s">
        <v>5811</v>
      </c>
      <c r="N1942">
        <v>5.1758333329999999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2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10.351667000000001</v>
      </c>
    </row>
    <row r="1943" spans="1:26" x14ac:dyDescent="0.25">
      <c r="A1943">
        <v>1713012</v>
      </c>
      <c r="B1943">
        <v>1</v>
      </c>
      <c r="C1943" t="s">
        <v>76</v>
      </c>
      <c r="D1943" t="s">
        <v>93</v>
      </c>
      <c r="E1943" t="s">
        <v>134</v>
      </c>
      <c r="F1943" t="s">
        <v>5812</v>
      </c>
      <c r="G1943" t="s">
        <v>289</v>
      </c>
      <c r="H1943" t="s">
        <v>46</v>
      </c>
      <c r="I1943" t="s">
        <v>129</v>
      </c>
      <c r="J1943" t="s">
        <v>130</v>
      </c>
      <c r="K1943" t="s">
        <v>131</v>
      </c>
      <c r="L1943" t="s">
        <v>5813</v>
      </c>
      <c r="M1943" t="s">
        <v>5814</v>
      </c>
      <c r="N1943">
        <v>3.1894444439999998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3.1894439999999999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1713055</v>
      </c>
      <c r="B1944">
        <v>1</v>
      </c>
      <c r="C1944" t="s">
        <v>77</v>
      </c>
      <c r="D1944" t="s">
        <v>119</v>
      </c>
      <c r="E1944" t="s">
        <v>212</v>
      </c>
      <c r="F1944" t="s">
        <v>5815</v>
      </c>
      <c r="G1944" t="s">
        <v>176</v>
      </c>
      <c r="H1944" t="s">
        <v>47</v>
      </c>
      <c r="I1944" t="s">
        <v>129</v>
      </c>
      <c r="J1944" t="s">
        <v>130</v>
      </c>
      <c r="K1944" t="s">
        <v>131</v>
      </c>
      <c r="L1944" t="s">
        <v>5816</v>
      </c>
      <c r="M1944" t="s">
        <v>5817</v>
      </c>
      <c r="N1944">
        <v>2.1438888880000002</v>
      </c>
      <c r="O1944">
        <v>46</v>
      </c>
      <c r="P1944">
        <v>102</v>
      </c>
      <c r="Q1944">
        <v>0</v>
      </c>
      <c r="R1944">
        <v>0</v>
      </c>
      <c r="S1944">
        <v>0</v>
      </c>
      <c r="T1944">
        <v>0</v>
      </c>
      <c r="U1944">
        <v>98.618888999999996</v>
      </c>
      <c r="V1944">
        <v>218.67666700000001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1713015</v>
      </c>
      <c r="B1945">
        <v>1</v>
      </c>
      <c r="C1945" t="s">
        <v>76</v>
      </c>
      <c r="D1945" t="s">
        <v>94</v>
      </c>
      <c r="E1945" t="s">
        <v>134</v>
      </c>
      <c r="F1945" t="s">
        <v>5818</v>
      </c>
      <c r="G1945" t="s">
        <v>136</v>
      </c>
      <c r="H1945" t="s">
        <v>46</v>
      </c>
      <c r="I1945" t="s">
        <v>129</v>
      </c>
      <c r="J1945" t="s">
        <v>130</v>
      </c>
      <c r="K1945" t="s">
        <v>131</v>
      </c>
      <c r="L1945" t="s">
        <v>5819</v>
      </c>
      <c r="M1945" t="s">
        <v>5820</v>
      </c>
      <c r="N1945">
        <v>5.4763888879999998</v>
      </c>
      <c r="O1945">
        <v>0</v>
      </c>
      <c r="P1945">
        <v>0</v>
      </c>
      <c r="Q1945">
        <v>1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5.4763890000000002</v>
      </c>
      <c r="X1945">
        <v>0</v>
      </c>
      <c r="Y1945">
        <v>0</v>
      </c>
      <c r="Z1945">
        <v>0</v>
      </c>
    </row>
    <row r="1946" spans="1:26" x14ac:dyDescent="0.25">
      <c r="A1946">
        <v>1713018</v>
      </c>
      <c r="B1946">
        <v>1</v>
      </c>
      <c r="C1946" t="s">
        <v>76</v>
      </c>
      <c r="D1946" t="s">
        <v>102</v>
      </c>
      <c r="E1946" t="s">
        <v>191</v>
      </c>
      <c r="F1946" t="s">
        <v>5821</v>
      </c>
      <c r="G1946" t="s">
        <v>2873</v>
      </c>
      <c r="H1946" t="s">
        <v>46</v>
      </c>
      <c r="I1946" t="s">
        <v>129</v>
      </c>
      <c r="J1946" t="s">
        <v>130</v>
      </c>
      <c r="K1946" t="s">
        <v>131</v>
      </c>
      <c r="L1946" t="s">
        <v>5822</v>
      </c>
      <c r="M1946" t="s">
        <v>5823</v>
      </c>
      <c r="N1946">
        <v>0.96472222200000002</v>
      </c>
      <c r="O1946">
        <v>0</v>
      </c>
      <c r="P1946">
        <v>17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16.400278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1713017</v>
      </c>
      <c r="B1947">
        <v>1</v>
      </c>
      <c r="C1947" t="s">
        <v>76</v>
      </c>
      <c r="D1947" t="s">
        <v>90</v>
      </c>
      <c r="E1947" t="s">
        <v>158</v>
      </c>
      <c r="F1947" t="s">
        <v>3595</v>
      </c>
      <c r="G1947" t="s">
        <v>176</v>
      </c>
      <c r="H1947" t="s">
        <v>47</v>
      </c>
      <c r="I1947" t="s">
        <v>129</v>
      </c>
      <c r="J1947" t="s">
        <v>130</v>
      </c>
      <c r="K1947" t="s">
        <v>131</v>
      </c>
      <c r="L1947" t="s">
        <v>5824</v>
      </c>
      <c r="M1947" t="s">
        <v>5825</v>
      </c>
      <c r="N1947">
        <v>1.946111111</v>
      </c>
      <c r="O1947">
        <v>0</v>
      </c>
      <c r="P1947">
        <v>0</v>
      </c>
      <c r="Q1947">
        <v>0</v>
      </c>
      <c r="R1947">
        <v>0</v>
      </c>
      <c r="S1947">
        <v>13</v>
      </c>
      <c r="T1947">
        <v>134</v>
      </c>
      <c r="U1947">
        <v>0</v>
      </c>
      <c r="V1947">
        <v>0</v>
      </c>
      <c r="W1947">
        <v>0</v>
      </c>
      <c r="X1947">
        <v>0</v>
      </c>
      <c r="Y1947">
        <v>25.299444000000001</v>
      </c>
      <c r="Z1947">
        <v>260.77888899999999</v>
      </c>
    </row>
    <row r="1948" spans="1:26" x14ac:dyDescent="0.25">
      <c r="A1948">
        <v>1713072</v>
      </c>
      <c r="B1948">
        <v>1</v>
      </c>
      <c r="C1948" t="s">
        <v>77</v>
      </c>
      <c r="D1948" t="s">
        <v>108</v>
      </c>
      <c r="E1948" t="s">
        <v>158</v>
      </c>
      <c r="F1948" t="s">
        <v>5826</v>
      </c>
      <c r="G1948" t="s">
        <v>1505</v>
      </c>
      <c r="H1948" t="s">
        <v>47</v>
      </c>
      <c r="I1948" t="s">
        <v>129</v>
      </c>
      <c r="J1948" t="s">
        <v>130</v>
      </c>
      <c r="K1948" t="s">
        <v>131</v>
      </c>
      <c r="L1948" t="s">
        <v>5827</v>
      </c>
      <c r="M1948" t="s">
        <v>5828</v>
      </c>
      <c r="N1948">
        <v>8.5802777769999992</v>
      </c>
      <c r="O1948">
        <v>20</v>
      </c>
      <c r="P1948">
        <v>75</v>
      </c>
      <c r="Q1948">
        <v>0</v>
      </c>
      <c r="R1948">
        <v>0</v>
      </c>
      <c r="S1948">
        <v>0</v>
      </c>
      <c r="T1948">
        <v>0</v>
      </c>
      <c r="U1948">
        <v>171.60555600000001</v>
      </c>
      <c r="V1948">
        <v>643.52083300000004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1713019</v>
      </c>
      <c r="B1949">
        <v>1</v>
      </c>
      <c r="C1949" t="s">
        <v>76</v>
      </c>
      <c r="D1949" t="s">
        <v>99</v>
      </c>
      <c r="E1949" t="s">
        <v>139</v>
      </c>
      <c r="F1949" t="s">
        <v>5829</v>
      </c>
      <c r="G1949" t="s">
        <v>141</v>
      </c>
      <c r="H1949" t="s">
        <v>46</v>
      </c>
      <c r="I1949" t="s">
        <v>129</v>
      </c>
      <c r="J1949" t="s">
        <v>130</v>
      </c>
      <c r="K1949" t="s">
        <v>131</v>
      </c>
      <c r="L1949" t="s">
        <v>5830</v>
      </c>
      <c r="M1949" t="s">
        <v>5831</v>
      </c>
      <c r="N1949">
        <v>0.34805555500000002</v>
      </c>
      <c r="O1949">
        <v>0</v>
      </c>
      <c r="P1949">
        <v>116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40.374443999999997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1713021</v>
      </c>
      <c r="B1950">
        <v>1</v>
      </c>
      <c r="C1950" t="s">
        <v>76</v>
      </c>
      <c r="D1950" t="s">
        <v>104</v>
      </c>
      <c r="E1950" t="s">
        <v>139</v>
      </c>
      <c r="F1950" t="s">
        <v>5832</v>
      </c>
      <c r="G1950" t="s">
        <v>141</v>
      </c>
      <c r="H1950" t="s">
        <v>46</v>
      </c>
      <c r="I1950" t="s">
        <v>129</v>
      </c>
      <c r="J1950" t="s">
        <v>130</v>
      </c>
      <c r="K1950" t="s">
        <v>131</v>
      </c>
      <c r="L1950" t="s">
        <v>5833</v>
      </c>
      <c r="M1950" t="s">
        <v>5834</v>
      </c>
      <c r="N1950">
        <v>2.821111111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24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67.706666999999996</v>
      </c>
    </row>
    <row r="1951" spans="1:26" x14ac:dyDescent="0.25">
      <c r="A1951">
        <v>1713022</v>
      </c>
      <c r="B1951">
        <v>1</v>
      </c>
      <c r="C1951" t="s">
        <v>77</v>
      </c>
      <c r="D1951" t="s">
        <v>124</v>
      </c>
      <c r="E1951" t="s">
        <v>164</v>
      </c>
      <c r="F1951" t="s">
        <v>5835</v>
      </c>
      <c r="G1951" t="s">
        <v>4547</v>
      </c>
      <c r="H1951" t="s">
        <v>46</v>
      </c>
      <c r="I1951" t="s">
        <v>129</v>
      </c>
      <c r="J1951" t="s">
        <v>130</v>
      </c>
      <c r="K1951" t="s">
        <v>131</v>
      </c>
      <c r="L1951" t="s">
        <v>5836</v>
      </c>
      <c r="M1951" t="s">
        <v>5837</v>
      </c>
      <c r="N1951">
        <v>3.5930555549999998</v>
      </c>
      <c r="O1951">
        <v>0</v>
      </c>
      <c r="P1951">
        <v>8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28.744444000000001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1713023</v>
      </c>
      <c r="B1952">
        <v>1</v>
      </c>
      <c r="C1952" t="s">
        <v>77</v>
      </c>
      <c r="D1952" t="s">
        <v>124</v>
      </c>
      <c r="E1952" t="s">
        <v>191</v>
      </c>
      <c r="F1952" t="s">
        <v>5838</v>
      </c>
      <c r="G1952" t="s">
        <v>907</v>
      </c>
      <c r="H1952" t="s">
        <v>46</v>
      </c>
      <c r="I1952" t="s">
        <v>129</v>
      </c>
      <c r="J1952" t="s">
        <v>130</v>
      </c>
      <c r="K1952" t="s">
        <v>131</v>
      </c>
      <c r="L1952" t="s">
        <v>5839</v>
      </c>
      <c r="M1952" t="s">
        <v>5840</v>
      </c>
      <c r="N1952">
        <v>3.446111111</v>
      </c>
      <c r="O1952">
        <v>0</v>
      </c>
      <c r="P1952">
        <v>11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37.907221999999997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1713028</v>
      </c>
      <c r="B1953">
        <v>1</v>
      </c>
      <c r="C1953" t="s">
        <v>76</v>
      </c>
      <c r="D1953" t="s">
        <v>80</v>
      </c>
      <c r="E1953" t="s">
        <v>139</v>
      </c>
      <c r="F1953" t="s">
        <v>5841</v>
      </c>
      <c r="G1953" t="s">
        <v>3671</v>
      </c>
      <c r="H1953" t="s">
        <v>46</v>
      </c>
      <c r="I1953" t="s">
        <v>129</v>
      </c>
      <c r="J1953" t="s">
        <v>130</v>
      </c>
      <c r="K1953" t="s">
        <v>131</v>
      </c>
      <c r="L1953" t="s">
        <v>5842</v>
      </c>
      <c r="M1953" t="s">
        <v>5843</v>
      </c>
      <c r="N1953">
        <v>1.0719444440000001</v>
      </c>
      <c r="O1953">
        <v>0</v>
      </c>
      <c r="P1953">
        <v>532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570.27444400000002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1713034</v>
      </c>
      <c r="B1954">
        <v>1</v>
      </c>
      <c r="C1954" t="s">
        <v>77</v>
      </c>
      <c r="D1954" t="s">
        <v>114</v>
      </c>
      <c r="E1954" t="s">
        <v>134</v>
      </c>
      <c r="F1954" t="s">
        <v>5844</v>
      </c>
      <c r="G1954" t="s">
        <v>136</v>
      </c>
      <c r="H1954" t="s">
        <v>46</v>
      </c>
      <c r="I1954" t="s">
        <v>129</v>
      </c>
      <c r="J1954" t="s">
        <v>130</v>
      </c>
      <c r="K1954" t="s">
        <v>131</v>
      </c>
      <c r="L1954" t="s">
        <v>5845</v>
      </c>
      <c r="M1954" t="s">
        <v>5846</v>
      </c>
      <c r="N1954">
        <v>1.093611111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1.0936110000000001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1713033</v>
      </c>
      <c r="B1955">
        <v>1</v>
      </c>
      <c r="C1955" t="s">
        <v>77</v>
      </c>
      <c r="D1955" t="s">
        <v>124</v>
      </c>
      <c r="E1955" t="s">
        <v>126</v>
      </c>
      <c r="F1955" t="s">
        <v>5847</v>
      </c>
      <c r="G1955" t="s">
        <v>176</v>
      </c>
      <c r="H1955" t="s">
        <v>47</v>
      </c>
      <c r="I1955" t="s">
        <v>129</v>
      </c>
      <c r="J1955" t="s">
        <v>130</v>
      </c>
      <c r="K1955" t="s">
        <v>131</v>
      </c>
      <c r="L1955" t="s">
        <v>5848</v>
      </c>
      <c r="M1955" t="s">
        <v>5849</v>
      </c>
      <c r="N1955">
        <v>0.378611111</v>
      </c>
      <c r="O1955">
        <v>12</v>
      </c>
      <c r="P1955">
        <v>559</v>
      </c>
      <c r="Q1955">
        <v>0</v>
      </c>
      <c r="R1955">
        <v>0</v>
      </c>
      <c r="S1955">
        <v>0</v>
      </c>
      <c r="T1955">
        <v>0</v>
      </c>
      <c r="U1955">
        <v>4.5433329999999996</v>
      </c>
      <c r="V1955">
        <v>211.64361099999999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1713037</v>
      </c>
      <c r="B1956">
        <v>1</v>
      </c>
      <c r="C1956" t="s">
        <v>76</v>
      </c>
      <c r="D1956" t="s">
        <v>99</v>
      </c>
      <c r="E1956" t="s">
        <v>139</v>
      </c>
      <c r="F1956" t="s">
        <v>5850</v>
      </c>
      <c r="G1956" t="s">
        <v>141</v>
      </c>
      <c r="H1956" t="s">
        <v>46</v>
      </c>
      <c r="I1956" t="s">
        <v>129</v>
      </c>
      <c r="J1956" t="s">
        <v>130</v>
      </c>
      <c r="K1956" t="s">
        <v>131</v>
      </c>
      <c r="L1956" t="s">
        <v>5851</v>
      </c>
      <c r="M1956" t="s">
        <v>5852</v>
      </c>
      <c r="N1956">
        <v>1.121111111</v>
      </c>
      <c r="O1956">
        <v>0</v>
      </c>
      <c r="P1956">
        <v>66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73.993333000000007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1713042</v>
      </c>
      <c r="B1957">
        <v>1</v>
      </c>
      <c r="C1957" t="s">
        <v>77</v>
      </c>
      <c r="D1957" t="s">
        <v>111</v>
      </c>
      <c r="E1957" t="s">
        <v>126</v>
      </c>
      <c r="F1957" t="s">
        <v>5853</v>
      </c>
      <c r="G1957" t="s">
        <v>145</v>
      </c>
      <c r="H1957" t="s">
        <v>47</v>
      </c>
      <c r="I1957" t="s">
        <v>129</v>
      </c>
      <c r="J1957" t="s">
        <v>130</v>
      </c>
      <c r="K1957" t="s">
        <v>131</v>
      </c>
      <c r="L1957" t="s">
        <v>5854</v>
      </c>
      <c r="M1957" t="s">
        <v>5855</v>
      </c>
      <c r="N1957">
        <v>1.683333333</v>
      </c>
      <c r="O1957">
        <v>0</v>
      </c>
      <c r="P1957">
        <v>0</v>
      </c>
      <c r="Q1957">
        <v>0</v>
      </c>
      <c r="R1957">
        <v>0</v>
      </c>
      <c r="S1957">
        <v>1</v>
      </c>
      <c r="T1957">
        <v>46</v>
      </c>
      <c r="U1957">
        <v>0</v>
      </c>
      <c r="V1957">
        <v>0</v>
      </c>
      <c r="W1957">
        <v>0</v>
      </c>
      <c r="X1957">
        <v>0</v>
      </c>
      <c r="Y1957">
        <v>1.683333</v>
      </c>
      <c r="Z1957">
        <v>77.433333000000005</v>
      </c>
    </row>
    <row r="1958" spans="1:26" x14ac:dyDescent="0.25">
      <c r="A1958">
        <v>1713040</v>
      </c>
      <c r="B1958">
        <v>1</v>
      </c>
      <c r="C1958" t="s">
        <v>76</v>
      </c>
      <c r="D1958" t="s">
        <v>94</v>
      </c>
      <c r="E1958" t="s">
        <v>126</v>
      </c>
      <c r="F1958" t="s">
        <v>2644</v>
      </c>
      <c r="G1958" t="s">
        <v>145</v>
      </c>
      <c r="H1958" t="s">
        <v>47</v>
      </c>
      <c r="I1958" t="s">
        <v>129</v>
      </c>
      <c r="J1958" t="s">
        <v>130</v>
      </c>
      <c r="K1958" t="s">
        <v>131</v>
      </c>
      <c r="L1958" t="s">
        <v>5856</v>
      </c>
      <c r="M1958" t="s">
        <v>5857</v>
      </c>
      <c r="N1958">
        <v>3.11</v>
      </c>
      <c r="O1958">
        <v>1</v>
      </c>
      <c r="P1958">
        <v>115</v>
      </c>
      <c r="Q1958">
        <v>0</v>
      </c>
      <c r="R1958">
        <v>0</v>
      </c>
      <c r="S1958">
        <v>0</v>
      </c>
      <c r="T1958">
        <v>0</v>
      </c>
      <c r="U1958">
        <v>3.11</v>
      </c>
      <c r="V1958">
        <v>357.65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1713039</v>
      </c>
      <c r="B1959">
        <v>1</v>
      </c>
      <c r="C1959" t="s">
        <v>77</v>
      </c>
      <c r="D1959" t="s">
        <v>108</v>
      </c>
      <c r="E1959" t="s">
        <v>158</v>
      </c>
      <c r="F1959" t="s">
        <v>5858</v>
      </c>
      <c r="G1959" t="s">
        <v>1209</v>
      </c>
      <c r="H1959" t="s">
        <v>47</v>
      </c>
      <c r="I1959" t="s">
        <v>129</v>
      </c>
      <c r="J1959" t="s">
        <v>15</v>
      </c>
      <c r="K1959" t="s">
        <v>131</v>
      </c>
      <c r="L1959" t="s">
        <v>5859</v>
      </c>
      <c r="M1959" t="s">
        <v>5860</v>
      </c>
      <c r="N1959">
        <v>0.26361111100000001</v>
      </c>
      <c r="O1959">
        <v>105</v>
      </c>
      <c r="P1959">
        <v>24498</v>
      </c>
      <c r="Q1959">
        <v>0</v>
      </c>
      <c r="R1959">
        <v>0</v>
      </c>
      <c r="S1959">
        <v>0</v>
      </c>
      <c r="T1959">
        <v>0</v>
      </c>
      <c r="U1959">
        <v>27.679167</v>
      </c>
      <c r="V1959">
        <v>6457.9449969999996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1713046</v>
      </c>
      <c r="B1960">
        <v>1</v>
      </c>
      <c r="C1960" t="s">
        <v>76</v>
      </c>
      <c r="D1960" t="s">
        <v>99</v>
      </c>
      <c r="E1960" t="s">
        <v>139</v>
      </c>
      <c r="F1960" t="s">
        <v>5861</v>
      </c>
      <c r="G1960" t="s">
        <v>3671</v>
      </c>
      <c r="H1960" t="s">
        <v>46</v>
      </c>
      <c r="I1960" t="s">
        <v>129</v>
      </c>
      <c r="J1960" t="s">
        <v>130</v>
      </c>
      <c r="K1960" t="s">
        <v>131</v>
      </c>
      <c r="L1960" t="s">
        <v>5862</v>
      </c>
      <c r="M1960" t="s">
        <v>5863</v>
      </c>
      <c r="N1960">
        <v>0.54972222199999998</v>
      </c>
      <c r="O1960">
        <v>0</v>
      </c>
      <c r="P1960">
        <v>21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11.544167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1713061</v>
      </c>
      <c r="B1961">
        <v>1</v>
      </c>
      <c r="C1961" t="s">
        <v>77</v>
      </c>
      <c r="D1961" t="s">
        <v>112</v>
      </c>
      <c r="E1961" t="s">
        <v>126</v>
      </c>
      <c r="F1961" t="s">
        <v>5864</v>
      </c>
      <c r="G1961" t="s">
        <v>431</v>
      </c>
      <c r="H1961" t="s">
        <v>47</v>
      </c>
      <c r="I1961" t="s">
        <v>129</v>
      </c>
      <c r="J1961" t="s">
        <v>130</v>
      </c>
      <c r="K1961" t="s">
        <v>131</v>
      </c>
      <c r="L1961" t="s">
        <v>5865</v>
      </c>
      <c r="M1961" t="s">
        <v>5866</v>
      </c>
      <c r="N1961">
        <v>2.3458333329999999</v>
      </c>
      <c r="O1961">
        <v>0</v>
      </c>
      <c r="P1961">
        <v>0</v>
      </c>
      <c r="Q1961">
        <v>0</v>
      </c>
      <c r="R1961">
        <v>0</v>
      </c>
      <c r="S1961">
        <v>1</v>
      </c>
      <c r="T1961">
        <v>70</v>
      </c>
      <c r="U1961">
        <v>0</v>
      </c>
      <c r="V1961">
        <v>0</v>
      </c>
      <c r="W1961">
        <v>0</v>
      </c>
      <c r="X1961">
        <v>0</v>
      </c>
      <c r="Y1961">
        <v>2.3458329999999998</v>
      </c>
      <c r="Z1961">
        <v>164.20833300000001</v>
      </c>
    </row>
    <row r="1962" spans="1:26" x14ac:dyDescent="0.25">
      <c r="A1962">
        <v>1713068</v>
      </c>
      <c r="B1962">
        <v>1</v>
      </c>
      <c r="C1962" t="s">
        <v>76</v>
      </c>
      <c r="D1962" t="s">
        <v>102</v>
      </c>
      <c r="E1962" t="s">
        <v>164</v>
      </c>
      <c r="F1962" t="s">
        <v>5867</v>
      </c>
      <c r="G1962" t="s">
        <v>186</v>
      </c>
      <c r="H1962" t="s">
        <v>46</v>
      </c>
      <c r="I1962" t="s">
        <v>129</v>
      </c>
      <c r="J1962" t="s">
        <v>130</v>
      </c>
      <c r="K1962" t="s">
        <v>131</v>
      </c>
      <c r="L1962" t="s">
        <v>5868</v>
      </c>
      <c r="M1962" t="s">
        <v>5869</v>
      </c>
      <c r="N1962">
        <v>2.8152777769999999</v>
      </c>
      <c r="O1962">
        <v>2</v>
      </c>
      <c r="P1962">
        <v>187</v>
      </c>
      <c r="Q1962">
        <v>0</v>
      </c>
      <c r="R1962">
        <v>0</v>
      </c>
      <c r="S1962">
        <v>0</v>
      </c>
      <c r="T1962">
        <v>0</v>
      </c>
      <c r="U1962">
        <v>5.6305560000000003</v>
      </c>
      <c r="V1962">
        <v>526.45694400000002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1713053</v>
      </c>
      <c r="B1963">
        <v>1</v>
      </c>
      <c r="C1963" t="s">
        <v>77</v>
      </c>
      <c r="D1963" t="s">
        <v>114</v>
      </c>
      <c r="E1963" t="s">
        <v>134</v>
      </c>
      <c r="F1963" t="s">
        <v>5870</v>
      </c>
      <c r="G1963" t="s">
        <v>136</v>
      </c>
      <c r="H1963" t="s">
        <v>46</v>
      </c>
      <c r="I1963" t="s">
        <v>129</v>
      </c>
      <c r="J1963" t="s">
        <v>130</v>
      </c>
      <c r="K1963" t="s">
        <v>131</v>
      </c>
      <c r="L1963" t="s">
        <v>5871</v>
      </c>
      <c r="M1963" t="s">
        <v>5872</v>
      </c>
      <c r="N1963">
        <v>0.98416666600000002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0.98416700000000001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1713051</v>
      </c>
      <c r="B1964">
        <v>1</v>
      </c>
      <c r="C1964" t="s">
        <v>77</v>
      </c>
      <c r="D1964" t="s">
        <v>109</v>
      </c>
      <c r="E1964" t="s">
        <v>134</v>
      </c>
      <c r="F1964" t="s">
        <v>5873</v>
      </c>
      <c r="G1964" t="s">
        <v>209</v>
      </c>
      <c r="H1964" t="s">
        <v>46</v>
      </c>
      <c r="I1964" t="s">
        <v>129</v>
      </c>
      <c r="J1964" t="s">
        <v>130</v>
      </c>
      <c r="K1964" t="s">
        <v>131</v>
      </c>
      <c r="L1964" t="s">
        <v>5874</v>
      </c>
      <c r="M1964" t="s">
        <v>5875</v>
      </c>
      <c r="N1964">
        <v>0.82499999999999996</v>
      </c>
      <c r="O1964">
        <v>0</v>
      </c>
      <c r="P1964">
        <v>1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0.82499999999999996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1713056</v>
      </c>
      <c r="B1965">
        <v>1</v>
      </c>
      <c r="C1965" t="s">
        <v>76</v>
      </c>
      <c r="D1965" t="s">
        <v>79</v>
      </c>
      <c r="E1965" t="s">
        <v>134</v>
      </c>
      <c r="F1965" t="s">
        <v>5876</v>
      </c>
      <c r="G1965" t="s">
        <v>209</v>
      </c>
      <c r="H1965" t="s">
        <v>46</v>
      </c>
      <c r="I1965" t="s">
        <v>129</v>
      </c>
      <c r="J1965" t="s">
        <v>130</v>
      </c>
      <c r="K1965" t="s">
        <v>131</v>
      </c>
      <c r="L1965" t="s">
        <v>5877</v>
      </c>
      <c r="M1965" t="s">
        <v>5878</v>
      </c>
      <c r="N1965">
        <v>2.1800000000000002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2.1800000000000002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1713064</v>
      </c>
      <c r="B1966">
        <v>1</v>
      </c>
      <c r="C1966" t="s">
        <v>77</v>
      </c>
      <c r="D1966" t="s">
        <v>113</v>
      </c>
      <c r="E1966" t="s">
        <v>139</v>
      </c>
      <c r="F1966" t="s">
        <v>5879</v>
      </c>
      <c r="G1966" t="s">
        <v>141</v>
      </c>
      <c r="H1966" t="s">
        <v>46</v>
      </c>
      <c r="I1966" t="s">
        <v>129</v>
      </c>
      <c r="J1966" t="s">
        <v>130</v>
      </c>
      <c r="K1966" t="s">
        <v>131</v>
      </c>
      <c r="L1966" t="s">
        <v>5880</v>
      </c>
      <c r="M1966" t="s">
        <v>5881</v>
      </c>
      <c r="N1966">
        <v>0.650277777</v>
      </c>
      <c r="O1966">
        <v>0</v>
      </c>
      <c r="P1966">
        <v>0</v>
      </c>
      <c r="Q1966">
        <v>0</v>
      </c>
      <c r="R1966">
        <v>89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57.874721999999998</v>
      </c>
      <c r="Y1966">
        <v>0</v>
      </c>
      <c r="Z1966">
        <v>0</v>
      </c>
    </row>
    <row r="1967" spans="1:26" x14ac:dyDescent="0.25">
      <c r="A1967">
        <v>1713058</v>
      </c>
      <c r="B1967">
        <v>1</v>
      </c>
      <c r="C1967" t="s">
        <v>77</v>
      </c>
      <c r="D1967" t="s">
        <v>123</v>
      </c>
      <c r="E1967" t="s">
        <v>139</v>
      </c>
      <c r="F1967" t="s">
        <v>5882</v>
      </c>
      <c r="G1967" t="s">
        <v>269</v>
      </c>
      <c r="H1967" t="s">
        <v>46</v>
      </c>
      <c r="I1967" t="s">
        <v>129</v>
      </c>
      <c r="J1967" t="s">
        <v>130</v>
      </c>
      <c r="K1967" t="s">
        <v>131</v>
      </c>
      <c r="L1967" t="s">
        <v>5883</v>
      </c>
      <c r="M1967" t="s">
        <v>5884</v>
      </c>
      <c r="N1967">
        <v>1.848333333</v>
      </c>
      <c r="O1967">
        <v>0</v>
      </c>
      <c r="P1967">
        <v>21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38.814999999999998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1713059</v>
      </c>
      <c r="B1968">
        <v>1</v>
      </c>
      <c r="C1968" t="s">
        <v>77</v>
      </c>
      <c r="D1968" t="s">
        <v>124</v>
      </c>
      <c r="E1968" t="s">
        <v>212</v>
      </c>
      <c r="F1968" t="s">
        <v>5885</v>
      </c>
      <c r="G1968" t="s">
        <v>176</v>
      </c>
      <c r="H1968" t="s">
        <v>47</v>
      </c>
      <c r="I1968" t="s">
        <v>129</v>
      </c>
      <c r="J1968" t="s">
        <v>130</v>
      </c>
      <c r="K1968" t="s">
        <v>131</v>
      </c>
      <c r="L1968" t="s">
        <v>5886</v>
      </c>
      <c r="M1968" t="s">
        <v>5887</v>
      </c>
      <c r="N1968">
        <v>0.1575</v>
      </c>
      <c r="O1968">
        <v>23</v>
      </c>
      <c r="P1968">
        <v>647</v>
      </c>
      <c r="Q1968">
        <v>0</v>
      </c>
      <c r="R1968">
        <v>0</v>
      </c>
      <c r="S1968">
        <v>0</v>
      </c>
      <c r="T1968">
        <v>0</v>
      </c>
      <c r="U1968">
        <v>3.6225000000000001</v>
      </c>
      <c r="V1968">
        <v>101.9025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1713067</v>
      </c>
      <c r="B1969">
        <v>1</v>
      </c>
      <c r="C1969" t="s">
        <v>76</v>
      </c>
      <c r="D1969" t="s">
        <v>99</v>
      </c>
      <c r="E1969" t="s">
        <v>191</v>
      </c>
      <c r="F1969" t="s">
        <v>5888</v>
      </c>
      <c r="G1969" t="s">
        <v>907</v>
      </c>
      <c r="H1969" t="s">
        <v>46</v>
      </c>
      <c r="I1969" t="s">
        <v>129</v>
      </c>
      <c r="J1969" t="s">
        <v>130</v>
      </c>
      <c r="K1969" t="s">
        <v>131</v>
      </c>
      <c r="L1969" t="s">
        <v>5889</v>
      </c>
      <c r="M1969" t="s">
        <v>5890</v>
      </c>
      <c r="N1969">
        <v>0.61416666600000003</v>
      </c>
      <c r="O1969">
        <v>0</v>
      </c>
      <c r="P1969">
        <v>43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26.409167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1713069</v>
      </c>
      <c r="B1970">
        <v>1</v>
      </c>
      <c r="C1970" t="s">
        <v>77</v>
      </c>
      <c r="D1970" t="s">
        <v>108</v>
      </c>
      <c r="E1970" t="s">
        <v>134</v>
      </c>
      <c r="F1970" t="s">
        <v>5891</v>
      </c>
      <c r="G1970" t="s">
        <v>136</v>
      </c>
      <c r="H1970" t="s">
        <v>46</v>
      </c>
      <c r="I1970" t="s">
        <v>129</v>
      </c>
      <c r="J1970" t="s">
        <v>130</v>
      </c>
      <c r="K1970" t="s">
        <v>131</v>
      </c>
      <c r="L1970" t="s">
        <v>5892</v>
      </c>
      <c r="M1970" t="s">
        <v>5893</v>
      </c>
      <c r="N1970">
        <v>0.91277777699999996</v>
      </c>
      <c r="O1970">
        <v>0</v>
      </c>
      <c r="P1970">
        <v>4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3.6511110000000002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1713065</v>
      </c>
      <c r="B1971">
        <v>1</v>
      </c>
      <c r="C1971" t="s">
        <v>77</v>
      </c>
      <c r="D1971" t="s">
        <v>123</v>
      </c>
      <c r="E1971" t="s">
        <v>126</v>
      </c>
      <c r="F1971" t="s">
        <v>5894</v>
      </c>
      <c r="G1971" t="s">
        <v>176</v>
      </c>
      <c r="H1971" t="s">
        <v>47</v>
      </c>
      <c r="I1971" t="s">
        <v>151</v>
      </c>
      <c r="J1971" t="s">
        <v>130</v>
      </c>
      <c r="K1971" t="s">
        <v>131</v>
      </c>
      <c r="L1971" t="s">
        <v>5895</v>
      </c>
      <c r="M1971" t="s">
        <v>5896</v>
      </c>
      <c r="N1971">
        <v>5.5555550000000002E-3</v>
      </c>
      <c r="O1971">
        <v>27</v>
      </c>
      <c r="P1971">
        <v>501</v>
      </c>
      <c r="Q1971">
        <v>0</v>
      </c>
      <c r="R1971">
        <v>0</v>
      </c>
      <c r="S1971">
        <v>0</v>
      </c>
      <c r="T1971">
        <v>0</v>
      </c>
      <c r="U1971">
        <v>0.15</v>
      </c>
      <c r="V1971">
        <v>2.7833329999999998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1713070</v>
      </c>
      <c r="B1972">
        <v>1</v>
      </c>
      <c r="C1972" t="s">
        <v>77</v>
      </c>
      <c r="D1972" t="s">
        <v>109</v>
      </c>
      <c r="E1972" t="s">
        <v>164</v>
      </c>
      <c r="F1972" t="s">
        <v>1472</v>
      </c>
      <c r="G1972" t="s">
        <v>256</v>
      </c>
      <c r="H1972" t="s">
        <v>46</v>
      </c>
      <c r="I1972" t="s">
        <v>129</v>
      </c>
      <c r="J1972" t="s">
        <v>130</v>
      </c>
      <c r="K1972" t="s">
        <v>131</v>
      </c>
      <c r="L1972" t="s">
        <v>5897</v>
      </c>
      <c r="M1972" t="s">
        <v>5898</v>
      </c>
      <c r="N1972">
        <v>0.91249999999999998</v>
      </c>
      <c r="O1972">
        <v>1</v>
      </c>
      <c r="P1972">
        <v>27</v>
      </c>
      <c r="Q1972">
        <v>0</v>
      </c>
      <c r="R1972">
        <v>0</v>
      </c>
      <c r="S1972">
        <v>0</v>
      </c>
      <c r="T1972">
        <v>0</v>
      </c>
      <c r="U1972">
        <v>0.91249999999999998</v>
      </c>
      <c r="V1972">
        <v>24.637499999999999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1713075</v>
      </c>
      <c r="B1973">
        <v>1</v>
      </c>
      <c r="C1973" t="s">
        <v>76</v>
      </c>
      <c r="D1973" t="s">
        <v>92</v>
      </c>
      <c r="E1973" t="s">
        <v>134</v>
      </c>
      <c r="F1973" t="s">
        <v>5899</v>
      </c>
      <c r="G1973" t="s">
        <v>209</v>
      </c>
      <c r="H1973" t="s">
        <v>46</v>
      </c>
      <c r="I1973" t="s">
        <v>129</v>
      </c>
      <c r="J1973" t="s">
        <v>130</v>
      </c>
      <c r="K1973" t="s">
        <v>131</v>
      </c>
      <c r="L1973" t="s">
        <v>5900</v>
      </c>
      <c r="M1973" t="s">
        <v>5901</v>
      </c>
      <c r="N1973">
        <v>0.98694444400000003</v>
      </c>
      <c r="O1973">
        <v>0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0.98694400000000004</v>
      </c>
      <c r="Y1973">
        <v>0</v>
      </c>
      <c r="Z1973">
        <v>0</v>
      </c>
    </row>
    <row r="1974" spans="1:26" x14ac:dyDescent="0.25">
      <c r="A1974">
        <v>1713076</v>
      </c>
      <c r="B1974">
        <v>1</v>
      </c>
      <c r="C1974" t="s">
        <v>76</v>
      </c>
      <c r="D1974" t="s">
        <v>89</v>
      </c>
      <c r="E1974" t="s">
        <v>139</v>
      </c>
      <c r="F1974" t="s">
        <v>5902</v>
      </c>
      <c r="G1974" t="s">
        <v>141</v>
      </c>
      <c r="H1974" t="s">
        <v>46</v>
      </c>
      <c r="I1974" t="s">
        <v>129</v>
      </c>
      <c r="J1974" t="s">
        <v>130</v>
      </c>
      <c r="K1974" t="s">
        <v>131</v>
      </c>
      <c r="L1974" t="s">
        <v>5903</v>
      </c>
      <c r="M1974" t="s">
        <v>5904</v>
      </c>
      <c r="N1974">
        <v>1.52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10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15.2</v>
      </c>
    </row>
    <row r="1975" spans="1:26" x14ac:dyDescent="0.25">
      <c r="A1975">
        <v>1713080</v>
      </c>
      <c r="B1975">
        <v>1</v>
      </c>
      <c r="C1975" t="s">
        <v>76</v>
      </c>
      <c r="D1975" t="s">
        <v>96</v>
      </c>
      <c r="E1975" t="s">
        <v>191</v>
      </c>
      <c r="F1975" t="s">
        <v>5905</v>
      </c>
      <c r="G1975" t="s">
        <v>193</v>
      </c>
      <c r="H1975" t="s">
        <v>46</v>
      </c>
      <c r="I1975" t="s">
        <v>129</v>
      </c>
      <c r="J1975" t="s">
        <v>130</v>
      </c>
      <c r="K1975" t="s">
        <v>131</v>
      </c>
      <c r="L1975" t="s">
        <v>5906</v>
      </c>
      <c r="M1975" t="s">
        <v>5907</v>
      </c>
      <c r="N1975">
        <v>5.0491666659999996</v>
      </c>
      <c r="O1975">
        <v>0</v>
      </c>
      <c r="P1975">
        <v>9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45.442500000000003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1713071</v>
      </c>
      <c r="B1976">
        <v>1</v>
      </c>
      <c r="C1976" t="s">
        <v>76</v>
      </c>
      <c r="D1976" t="s">
        <v>92</v>
      </c>
      <c r="E1976" t="s">
        <v>134</v>
      </c>
      <c r="F1976" t="s">
        <v>5908</v>
      </c>
      <c r="G1976" t="s">
        <v>136</v>
      </c>
      <c r="H1976" t="s">
        <v>46</v>
      </c>
      <c r="I1976" t="s">
        <v>129</v>
      </c>
      <c r="J1976" t="s">
        <v>130</v>
      </c>
      <c r="K1976" t="s">
        <v>131</v>
      </c>
      <c r="L1976" t="s">
        <v>5909</v>
      </c>
      <c r="M1976" t="s">
        <v>5910</v>
      </c>
      <c r="N1976">
        <v>1.231944444</v>
      </c>
      <c r="O1976">
        <v>0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1.2319439999999999</v>
      </c>
      <c r="Y1976">
        <v>0</v>
      </c>
      <c r="Z1976">
        <v>0</v>
      </c>
    </row>
    <row r="1977" spans="1:26" x14ac:dyDescent="0.25">
      <c r="A1977">
        <v>1713077</v>
      </c>
      <c r="B1977">
        <v>1</v>
      </c>
      <c r="C1977" t="s">
        <v>76</v>
      </c>
      <c r="D1977" t="s">
        <v>88</v>
      </c>
      <c r="E1977" t="s">
        <v>139</v>
      </c>
      <c r="F1977" t="s">
        <v>5911</v>
      </c>
      <c r="G1977" t="s">
        <v>269</v>
      </c>
      <c r="H1977" t="s">
        <v>46</v>
      </c>
      <c r="I1977" t="s">
        <v>129</v>
      </c>
      <c r="J1977" t="s">
        <v>130</v>
      </c>
      <c r="K1977" t="s">
        <v>131</v>
      </c>
      <c r="L1977" t="s">
        <v>5912</v>
      </c>
      <c r="M1977" t="s">
        <v>5913</v>
      </c>
      <c r="N1977">
        <v>1.1419444439999999</v>
      </c>
      <c r="O1977">
        <v>0</v>
      </c>
      <c r="P1977">
        <v>37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42.251944000000002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1713085</v>
      </c>
      <c r="B1978">
        <v>1</v>
      </c>
      <c r="C1978" t="s">
        <v>76</v>
      </c>
      <c r="D1978" t="s">
        <v>93</v>
      </c>
      <c r="E1978" t="s">
        <v>134</v>
      </c>
      <c r="F1978" t="s">
        <v>5914</v>
      </c>
      <c r="G1978" t="s">
        <v>136</v>
      </c>
      <c r="H1978" t="s">
        <v>46</v>
      </c>
      <c r="I1978" t="s">
        <v>129</v>
      </c>
      <c r="J1978" t="s">
        <v>130</v>
      </c>
      <c r="K1978" t="s">
        <v>131</v>
      </c>
      <c r="L1978" t="s">
        <v>5915</v>
      </c>
      <c r="M1978" t="s">
        <v>5916</v>
      </c>
      <c r="N1978">
        <v>3.0677777769999999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3.0677780000000001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1713066</v>
      </c>
      <c r="B1979">
        <v>1</v>
      </c>
      <c r="C1979" t="s">
        <v>76</v>
      </c>
      <c r="D1979" t="s">
        <v>80</v>
      </c>
      <c r="E1979" t="s">
        <v>164</v>
      </c>
      <c r="F1979" t="s">
        <v>5917</v>
      </c>
      <c r="G1979" t="s">
        <v>232</v>
      </c>
      <c r="H1979" t="s">
        <v>46</v>
      </c>
      <c r="I1979" t="s">
        <v>129</v>
      </c>
      <c r="J1979" t="s">
        <v>130</v>
      </c>
      <c r="K1979" t="s">
        <v>131</v>
      </c>
      <c r="L1979" t="s">
        <v>5918</v>
      </c>
      <c r="M1979" t="s">
        <v>5919</v>
      </c>
      <c r="N1979">
        <v>0.768055555</v>
      </c>
      <c r="O1979">
        <v>1</v>
      </c>
      <c r="P1979">
        <v>228</v>
      </c>
      <c r="Q1979">
        <v>0</v>
      </c>
      <c r="R1979">
        <v>0</v>
      </c>
      <c r="S1979">
        <v>0</v>
      </c>
      <c r="T1979">
        <v>0</v>
      </c>
      <c r="U1979">
        <v>0.76805599999999996</v>
      </c>
      <c r="V1979">
        <v>175.11666700000001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1713083</v>
      </c>
      <c r="B1980">
        <v>1</v>
      </c>
      <c r="C1980" t="s">
        <v>76</v>
      </c>
      <c r="D1980" t="s">
        <v>86</v>
      </c>
      <c r="E1980" t="s">
        <v>164</v>
      </c>
      <c r="F1980" t="s">
        <v>5920</v>
      </c>
      <c r="G1980" t="s">
        <v>289</v>
      </c>
      <c r="H1980" t="s">
        <v>46</v>
      </c>
      <c r="I1980" t="s">
        <v>129</v>
      </c>
      <c r="J1980" t="s">
        <v>130</v>
      </c>
      <c r="K1980" t="s">
        <v>131</v>
      </c>
      <c r="L1980" t="s">
        <v>5921</v>
      </c>
      <c r="M1980" t="s">
        <v>5922</v>
      </c>
      <c r="N1980">
        <v>10.185277777</v>
      </c>
      <c r="O1980">
        <v>0</v>
      </c>
      <c r="P1980">
        <v>872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8881.5622220000005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1713081</v>
      </c>
      <c r="B1981">
        <v>1</v>
      </c>
      <c r="C1981" t="s">
        <v>77</v>
      </c>
      <c r="D1981" t="s">
        <v>123</v>
      </c>
      <c r="E1981" t="s">
        <v>126</v>
      </c>
      <c r="F1981" t="s">
        <v>5923</v>
      </c>
      <c r="G1981" t="s">
        <v>176</v>
      </c>
      <c r="H1981" t="s">
        <v>47</v>
      </c>
      <c r="I1981" t="s">
        <v>129</v>
      </c>
      <c r="J1981" t="s">
        <v>130</v>
      </c>
      <c r="K1981" t="s">
        <v>131</v>
      </c>
      <c r="L1981" t="s">
        <v>5924</v>
      </c>
      <c r="M1981" t="s">
        <v>5925</v>
      </c>
      <c r="N1981">
        <v>0.895277777</v>
      </c>
      <c r="O1981">
        <v>124</v>
      </c>
      <c r="P1981">
        <v>659</v>
      </c>
      <c r="Q1981">
        <v>0</v>
      </c>
      <c r="R1981">
        <v>0</v>
      </c>
      <c r="S1981">
        <v>0</v>
      </c>
      <c r="T1981">
        <v>0</v>
      </c>
      <c r="U1981">
        <v>111.014444</v>
      </c>
      <c r="V1981">
        <v>589.98805500000003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1713089</v>
      </c>
      <c r="B1982">
        <v>1</v>
      </c>
      <c r="C1982" t="s">
        <v>77</v>
      </c>
      <c r="D1982" t="s">
        <v>109</v>
      </c>
      <c r="E1982" t="s">
        <v>148</v>
      </c>
      <c r="F1982" t="s">
        <v>5426</v>
      </c>
      <c r="G1982" t="s">
        <v>293</v>
      </c>
      <c r="H1982" t="s">
        <v>160</v>
      </c>
      <c r="I1982" t="s">
        <v>129</v>
      </c>
      <c r="J1982" t="s">
        <v>130</v>
      </c>
      <c r="K1982" t="s">
        <v>161</v>
      </c>
      <c r="L1982" t="s">
        <v>5926</v>
      </c>
      <c r="M1982" t="s">
        <v>5927</v>
      </c>
      <c r="N1982">
        <v>0.52805555500000001</v>
      </c>
      <c r="O1982">
        <v>201</v>
      </c>
      <c r="P1982">
        <v>3346</v>
      </c>
      <c r="Q1982">
        <v>42</v>
      </c>
      <c r="R1982">
        <v>16</v>
      </c>
      <c r="S1982">
        <v>214</v>
      </c>
      <c r="T1982">
        <v>2198</v>
      </c>
      <c r="U1982">
        <v>106.139167</v>
      </c>
      <c r="V1982">
        <v>1766.873887</v>
      </c>
      <c r="W1982">
        <v>22.178332999999999</v>
      </c>
      <c r="X1982">
        <v>8.4488889999999994</v>
      </c>
      <c r="Y1982">
        <v>113.003889</v>
      </c>
      <c r="Z1982">
        <v>1160.6661099999999</v>
      </c>
    </row>
    <row r="1983" spans="1:26" x14ac:dyDescent="0.25">
      <c r="A1983">
        <v>1713094</v>
      </c>
      <c r="B1983">
        <v>1</v>
      </c>
      <c r="C1983" t="s">
        <v>76</v>
      </c>
      <c r="D1983" t="s">
        <v>99</v>
      </c>
      <c r="E1983" t="s">
        <v>139</v>
      </c>
      <c r="F1983" t="s">
        <v>5861</v>
      </c>
      <c r="G1983" t="s">
        <v>3671</v>
      </c>
      <c r="H1983" t="s">
        <v>46</v>
      </c>
      <c r="I1983" t="s">
        <v>129</v>
      </c>
      <c r="J1983" t="s">
        <v>130</v>
      </c>
      <c r="K1983" t="s">
        <v>131</v>
      </c>
      <c r="L1983" t="s">
        <v>5928</v>
      </c>
      <c r="M1983" t="s">
        <v>5929</v>
      </c>
      <c r="N1983">
        <v>0.74666666599999998</v>
      </c>
      <c r="O1983">
        <v>0</v>
      </c>
      <c r="P1983">
        <v>21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15.68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1713097</v>
      </c>
      <c r="B1984">
        <v>1</v>
      </c>
      <c r="C1984" t="s">
        <v>76</v>
      </c>
      <c r="D1984" t="s">
        <v>91</v>
      </c>
      <c r="E1984" t="s">
        <v>139</v>
      </c>
      <c r="F1984" t="s">
        <v>5930</v>
      </c>
      <c r="G1984" t="s">
        <v>141</v>
      </c>
      <c r="H1984" t="s">
        <v>46</v>
      </c>
      <c r="I1984" t="s">
        <v>129</v>
      </c>
      <c r="J1984" t="s">
        <v>130</v>
      </c>
      <c r="K1984" t="s">
        <v>131</v>
      </c>
      <c r="L1984" t="s">
        <v>5931</v>
      </c>
      <c r="M1984" t="s">
        <v>5932</v>
      </c>
      <c r="N1984">
        <v>1.183888888</v>
      </c>
      <c r="O1984">
        <v>0</v>
      </c>
      <c r="P1984">
        <v>43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50.907221999999997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1713098</v>
      </c>
      <c r="B1985">
        <v>1</v>
      </c>
      <c r="C1985" t="s">
        <v>77</v>
      </c>
      <c r="D1985" t="s">
        <v>123</v>
      </c>
      <c r="E1985" t="s">
        <v>139</v>
      </c>
      <c r="F1985" t="s">
        <v>5933</v>
      </c>
      <c r="G1985" t="s">
        <v>141</v>
      </c>
      <c r="H1985" t="s">
        <v>46</v>
      </c>
      <c r="I1985" t="s">
        <v>129</v>
      </c>
      <c r="J1985" t="s">
        <v>130</v>
      </c>
      <c r="K1985" t="s">
        <v>131</v>
      </c>
      <c r="L1985" t="s">
        <v>5934</v>
      </c>
      <c r="M1985" t="s">
        <v>5935</v>
      </c>
      <c r="N1985">
        <v>11.081111111</v>
      </c>
      <c r="O1985">
        <v>0</v>
      </c>
      <c r="P1985">
        <v>4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44.324444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1713100</v>
      </c>
      <c r="B1986">
        <v>1</v>
      </c>
      <c r="C1986" t="s">
        <v>76</v>
      </c>
      <c r="D1986" t="s">
        <v>94</v>
      </c>
      <c r="E1986" t="s">
        <v>126</v>
      </c>
      <c r="F1986" t="s">
        <v>5936</v>
      </c>
      <c r="G1986" t="s">
        <v>145</v>
      </c>
      <c r="H1986" t="s">
        <v>47</v>
      </c>
      <c r="I1986" t="s">
        <v>129</v>
      </c>
      <c r="J1986" t="s">
        <v>130</v>
      </c>
      <c r="K1986" t="s">
        <v>131</v>
      </c>
      <c r="L1986" t="s">
        <v>5937</v>
      </c>
      <c r="M1986" t="s">
        <v>5938</v>
      </c>
      <c r="N1986">
        <v>1.5038888880000001</v>
      </c>
      <c r="O1986">
        <v>0</v>
      </c>
      <c r="P1986">
        <v>22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33.085555999999997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1713112</v>
      </c>
      <c r="B1987">
        <v>1</v>
      </c>
      <c r="C1987" t="s">
        <v>77</v>
      </c>
      <c r="D1987" t="s">
        <v>112</v>
      </c>
      <c r="E1987" t="s">
        <v>212</v>
      </c>
      <c r="F1987" t="s">
        <v>5939</v>
      </c>
      <c r="G1987" t="s">
        <v>176</v>
      </c>
      <c r="H1987" t="s">
        <v>47</v>
      </c>
      <c r="I1987" t="s">
        <v>129</v>
      </c>
      <c r="J1987" t="s">
        <v>130</v>
      </c>
      <c r="K1987" t="s">
        <v>131</v>
      </c>
      <c r="L1987" t="s">
        <v>5940</v>
      </c>
      <c r="M1987" t="s">
        <v>5941</v>
      </c>
      <c r="N1987">
        <v>0.83</v>
      </c>
      <c r="O1987">
        <v>0</v>
      </c>
      <c r="P1987">
        <v>0</v>
      </c>
      <c r="Q1987">
        <v>0</v>
      </c>
      <c r="R1987">
        <v>0</v>
      </c>
      <c r="S1987">
        <v>47</v>
      </c>
      <c r="T1987">
        <v>1039</v>
      </c>
      <c r="U1987">
        <v>0</v>
      </c>
      <c r="V1987">
        <v>0</v>
      </c>
      <c r="W1987">
        <v>0</v>
      </c>
      <c r="X1987">
        <v>0</v>
      </c>
      <c r="Y1987">
        <v>39.01</v>
      </c>
      <c r="Z1987">
        <v>862.37</v>
      </c>
    </row>
    <row r="1988" spans="1:26" x14ac:dyDescent="0.25">
      <c r="A1988">
        <v>1713103</v>
      </c>
      <c r="B1988">
        <v>1</v>
      </c>
      <c r="C1988" t="s">
        <v>76</v>
      </c>
      <c r="D1988" t="s">
        <v>100</v>
      </c>
      <c r="E1988" t="s">
        <v>134</v>
      </c>
      <c r="F1988" t="s">
        <v>5942</v>
      </c>
      <c r="G1988" t="s">
        <v>136</v>
      </c>
      <c r="H1988" t="s">
        <v>46</v>
      </c>
      <c r="I1988" t="s">
        <v>129</v>
      </c>
      <c r="J1988" t="s">
        <v>130</v>
      </c>
      <c r="K1988" t="s">
        <v>131</v>
      </c>
      <c r="L1988" t="s">
        <v>5943</v>
      </c>
      <c r="M1988" t="s">
        <v>5944</v>
      </c>
      <c r="N1988">
        <v>2.642222222</v>
      </c>
      <c r="O1988">
        <v>0</v>
      </c>
      <c r="P1988">
        <v>5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13.211111000000001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1713105</v>
      </c>
      <c r="B1989">
        <v>1</v>
      </c>
      <c r="C1989" t="s">
        <v>77</v>
      </c>
      <c r="D1989" t="s">
        <v>109</v>
      </c>
      <c r="E1989" t="s">
        <v>212</v>
      </c>
      <c r="F1989" t="s">
        <v>5945</v>
      </c>
      <c r="G1989" t="s">
        <v>176</v>
      </c>
      <c r="H1989" t="s">
        <v>47</v>
      </c>
      <c r="I1989" t="s">
        <v>129</v>
      </c>
      <c r="J1989" t="s">
        <v>130</v>
      </c>
      <c r="K1989" t="s">
        <v>131</v>
      </c>
      <c r="L1989" t="s">
        <v>5946</v>
      </c>
      <c r="M1989" t="s">
        <v>5947</v>
      </c>
      <c r="N1989">
        <v>0.53416666599999996</v>
      </c>
      <c r="O1989">
        <v>13</v>
      </c>
      <c r="P1989">
        <v>908</v>
      </c>
      <c r="Q1989">
        <v>0</v>
      </c>
      <c r="R1989">
        <v>0</v>
      </c>
      <c r="S1989">
        <v>0</v>
      </c>
      <c r="T1989">
        <v>0</v>
      </c>
      <c r="U1989">
        <v>6.9441670000000002</v>
      </c>
      <c r="V1989">
        <v>485.02333299999998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1713108</v>
      </c>
      <c r="B1990">
        <v>1</v>
      </c>
      <c r="C1990" t="s">
        <v>77</v>
      </c>
      <c r="D1990" t="s">
        <v>124</v>
      </c>
      <c r="E1990" t="s">
        <v>139</v>
      </c>
      <c r="F1990" t="s">
        <v>5948</v>
      </c>
      <c r="G1990" t="s">
        <v>141</v>
      </c>
      <c r="H1990" t="s">
        <v>46</v>
      </c>
      <c r="I1990" t="s">
        <v>129</v>
      </c>
      <c r="J1990" t="s">
        <v>130</v>
      </c>
      <c r="K1990" t="s">
        <v>131</v>
      </c>
      <c r="L1990" t="s">
        <v>5949</v>
      </c>
      <c r="M1990" t="s">
        <v>5950</v>
      </c>
      <c r="N1990">
        <v>5.4024999999999999</v>
      </c>
      <c r="O1990">
        <v>0</v>
      </c>
      <c r="P1990">
        <v>43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232.3075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1713117</v>
      </c>
      <c r="B1991">
        <v>1</v>
      </c>
      <c r="C1991" t="s">
        <v>76</v>
      </c>
      <c r="D1991" t="s">
        <v>96</v>
      </c>
      <c r="E1991" t="s">
        <v>134</v>
      </c>
      <c r="F1991" t="s">
        <v>5951</v>
      </c>
      <c r="G1991" t="s">
        <v>136</v>
      </c>
      <c r="H1991" t="s">
        <v>46</v>
      </c>
      <c r="I1991" t="s">
        <v>129</v>
      </c>
      <c r="J1991" t="s">
        <v>130</v>
      </c>
      <c r="K1991" t="s">
        <v>131</v>
      </c>
      <c r="L1991" t="s">
        <v>5952</v>
      </c>
      <c r="M1991" t="s">
        <v>5953</v>
      </c>
      <c r="N1991">
        <v>0.74972222200000005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0.749722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1713111</v>
      </c>
      <c r="B1992">
        <v>1</v>
      </c>
      <c r="C1992" t="s">
        <v>76</v>
      </c>
      <c r="D1992" t="s">
        <v>103</v>
      </c>
      <c r="E1992" t="s">
        <v>158</v>
      </c>
      <c r="F1992" t="s">
        <v>3158</v>
      </c>
      <c r="G1992" t="s">
        <v>176</v>
      </c>
      <c r="H1992" t="s">
        <v>47</v>
      </c>
      <c r="I1992" t="s">
        <v>129</v>
      </c>
      <c r="J1992" t="s">
        <v>130</v>
      </c>
      <c r="K1992" t="s">
        <v>131</v>
      </c>
      <c r="L1992" t="s">
        <v>5954</v>
      </c>
      <c r="M1992" t="s">
        <v>5878</v>
      </c>
      <c r="N1992">
        <v>0.30722222199999999</v>
      </c>
      <c r="O1992">
        <v>0</v>
      </c>
      <c r="P1992">
        <v>0</v>
      </c>
      <c r="Q1992">
        <v>36</v>
      </c>
      <c r="R1992">
        <v>9056</v>
      </c>
      <c r="S1992">
        <v>0</v>
      </c>
      <c r="T1992">
        <v>0</v>
      </c>
      <c r="U1992">
        <v>0</v>
      </c>
      <c r="V1992">
        <v>0</v>
      </c>
      <c r="W1992">
        <v>11.06</v>
      </c>
      <c r="X1992">
        <v>2782.2044420000002</v>
      </c>
      <c r="Y1992">
        <v>0</v>
      </c>
      <c r="Z1992">
        <v>0</v>
      </c>
    </row>
    <row r="1993" spans="1:26" x14ac:dyDescent="0.25">
      <c r="A1993">
        <v>1713118</v>
      </c>
      <c r="B1993">
        <v>1</v>
      </c>
      <c r="C1993" t="s">
        <v>76</v>
      </c>
      <c r="D1993" t="s">
        <v>102</v>
      </c>
      <c r="E1993" t="s">
        <v>139</v>
      </c>
      <c r="F1993" t="s">
        <v>5955</v>
      </c>
      <c r="G1993" t="s">
        <v>141</v>
      </c>
      <c r="H1993" t="s">
        <v>46</v>
      </c>
      <c r="I1993" t="s">
        <v>129</v>
      </c>
      <c r="J1993" t="s">
        <v>130</v>
      </c>
      <c r="K1993" t="s">
        <v>131</v>
      </c>
      <c r="L1993" t="s">
        <v>5956</v>
      </c>
      <c r="M1993" t="s">
        <v>5957</v>
      </c>
      <c r="N1993">
        <v>0.99222222199999999</v>
      </c>
      <c r="O1993">
        <v>0</v>
      </c>
      <c r="P1993">
        <v>4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3.9688889999999999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1713121</v>
      </c>
      <c r="B1994">
        <v>1</v>
      </c>
      <c r="C1994" t="s">
        <v>77</v>
      </c>
      <c r="D1994" t="s">
        <v>108</v>
      </c>
      <c r="E1994" t="s">
        <v>158</v>
      </c>
      <c r="F1994" t="s">
        <v>5958</v>
      </c>
      <c r="G1994" t="s">
        <v>176</v>
      </c>
      <c r="H1994" t="s">
        <v>47</v>
      </c>
      <c r="I1994" t="s">
        <v>129</v>
      </c>
      <c r="J1994" t="s">
        <v>130</v>
      </c>
      <c r="K1994" t="s">
        <v>131</v>
      </c>
      <c r="L1994" t="s">
        <v>5959</v>
      </c>
      <c r="M1994" t="s">
        <v>5960</v>
      </c>
      <c r="N1994">
        <v>2.0408333330000001</v>
      </c>
      <c r="O1994">
        <v>70</v>
      </c>
      <c r="P1994">
        <v>565</v>
      </c>
      <c r="Q1994">
        <v>0</v>
      </c>
      <c r="R1994">
        <v>0</v>
      </c>
      <c r="S1994">
        <v>45</v>
      </c>
      <c r="T1994">
        <v>544</v>
      </c>
      <c r="U1994">
        <v>142.85833299999999</v>
      </c>
      <c r="V1994">
        <v>1153.070833</v>
      </c>
      <c r="W1994">
        <v>0</v>
      </c>
      <c r="X1994">
        <v>0</v>
      </c>
      <c r="Y1994">
        <v>91.837500000000006</v>
      </c>
      <c r="Z1994">
        <v>1110.2133329999999</v>
      </c>
    </row>
    <row r="1995" spans="1:26" x14ac:dyDescent="0.25">
      <c r="A1995">
        <v>1713120</v>
      </c>
      <c r="B1995">
        <v>1</v>
      </c>
      <c r="C1995" t="s">
        <v>77</v>
      </c>
      <c r="D1995" t="s">
        <v>119</v>
      </c>
      <c r="E1995" t="s">
        <v>139</v>
      </c>
      <c r="F1995" t="s">
        <v>1181</v>
      </c>
      <c r="G1995" t="s">
        <v>141</v>
      </c>
      <c r="H1995" t="s">
        <v>46</v>
      </c>
      <c r="I1995" t="s">
        <v>129</v>
      </c>
      <c r="J1995" t="s">
        <v>130</v>
      </c>
      <c r="K1995" t="s">
        <v>131</v>
      </c>
      <c r="L1995" t="s">
        <v>5961</v>
      </c>
      <c r="M1995" t="s">
        <v>5962</v>
      </c>
      <c r="N1995">
        <v>3.5225</v>
      </c>
      <c r="O1995">
        <v>0</v>
      </c>
      <c r="P1995">
        <v>18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63.405000000000001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1713125</v>
      </c>
      <c r="B1996">
        <v>1</v>
      </c>
      <c r="C1996" t="s">
        <v>77</v>
      </c>
      <c r="D1996" t="s">
        <v>124</v>
      </c>
      <c r="E1996" t="s">
        <v>164</v>
      </c>
      <c r="F1996" t="s">
        <v>5648</v>
      </c>
      <c r="G1996" t="s">
        <v>193</v>
      </c>
      <c r="H1996" t="s">
        <v>46</v>
      </c>
      <c r="I1996" t="s">
        <v>129</v>
      </c>
      <c r="J1996" t="s">
        <v>130</v>
      </c>
      <c r="K1996" t="s">
        <v>131</v>
      </c>
      <c r="L1996" t="s">
        <v>5963</v>
      </c>
      <c r="M1996" t="s">
        <v>5964</v>
      </c>
      <c r="N1996">
        <v>2.3536111110000002</v>
      </c>
      <c r="O1996">
        <v>1</v>
      </c>
      <c r="P1996">
        <v>59</v>
      </c>
      <c r="Q1996">
        <v>0</v>
      </c>
      <c r="R1996">
        <v>0</v>
      </c>
      <c r="S1996">
        <v>0</v>
      </c>
      <c r="T1996">
        <v>0</v>
      </c>
      <c r="U1996">
        <v>2.3536109999999999</v>
      </c>
      <c r="V1996">
        <v>138.863056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1713124</v>
      </c>
      <c r="B1997">
        <v>1</v>
      </c>
      <c r="C1997" t="s">
        <v>76</v>
      </c>
      <c r="D1997" t="s">
        <v>89</v>
      </c>
      <c r="E1997" t="s">
        <v>134</v>
      </c>
      <c r="F1997" t="s">
        <v>5965</v>
      </c>
      <c r="G1997" t="s">
        <v>136</v>
      </c>
      <c r="H1997" t="s">
        <v>46</v>
      </c>
      <c r="I1997" t="s">
        <v>129</v>
      </c>
      <c r="J1997" t="s">
        <v>130</v>
      </c>
      <c r="K1997" t="s">
        <v>131</v>
      </c>
      <c r="L1997" t="s">
        <v>5966</v>
      </c>
      <c r="M1997" t="s">
        <v>5967</v>
      </c>
      <c r="N1997">
        <v>2.6927777769999999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2.6927780000000001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1713128</v>
      </c>
      <c r="B1998">
        <v>1</v>
      </c>
      <c r="C1998" t="s">
        <v>76</v>
      </c>
      <c r="D1998" t="s">
        <v>92</v>
      </c>
      <c r="E1998" t="s">
        <v>134</v>
      </c>
      <c r="F1998" t="s">
        <v>5968</v>
      </c>
      <c r="G1998" t="s">
        <v>155</v>
      </c>
      <c r="H1998" t="s">
        <v>46</v>
      </c>
      <c r="I1998" t="s">
        <v>129</v>
      </c>
      <c r="J1998" t="s">
        <v>130</v>
      </c>
      <c r="K1998" t="s">
        <v>131</v>
      </c>
      <c r="L1998" t="s">
        <v>5969</v>
      </c>
      <c r="M1998" t="s">
        <v>5970</v>
      </c>
      <c r="N1998">
        <v>0.70472222200000001</v>
      </c>
      <c r="O1998">
        <v>0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0.70472199999999996</v>
      </c>
      <c r="Y1998">
        <v>0</v>
      </c>
      <c r="Z1998">
        <v>0</v>
      </c>
    </row>
    <row r="1999" spans="1:26" x14ac:dyDescent="0.25">
      <c r="A1999">
        <v>1713126</v>
      </c>
      <c r="B1999">
        <v>1</v>
      </c>
      <c r="C1999" t="s">
        <v>77</v>
      </c>
      <c r="D1999" t="s">
        <v>124</v>
      </c>
      <c r="E1999" t="s">
        <v>158</v>
      </c>
      <c r="F1999" t="s">
        <v>5971</v>
      </c>
      <c r="G1999" t="s">
        <v>176</v>
      </c>
      <c r="H1999" t="s">
        <v>47</v>
      </c>
      <c r="I1999" t="s">
        <v>129</v>
      </c>
      <c r="J1999" t="s">
        <v>130</v>
      </c>
      <c r="K1999" t="s">
        <v>131</v>
      </c>
      <c r="L1999" t="s">
        <v>5972</v>
      </c>
      <c r="M1999" t="s">
        <v>5973</v>
      </c>
      <c r="N1999">
        <v>0.119166666</v>
      </c>
      <c r="O1999">
        <v>44</v>
      </c>
      <c r="P1999">
        <v>1169</v>
      </c>
      <c r="Q1999">
        <v>0</v>
      </c>
      <c r="R1999">
        <v>0</v>
      </c>
      <c r="S1999">
        <v>0</v>
      </c>
      <c r="T1999">
        <v>0</v>
      </c>
      <c r="U1999">
        <v>5.2433329999999998</v>
      </c>
      <c r="V1999">
        <v>139.30583300000001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1713131</v>
      </c>
      <c r="B2000">
        <v>1</v>
      </c>
      <c r="C2000" t="s">
        <v>76</v>
      </c>
      <c r="D2000" t="s">
        <v>90</v>
      </c>
      <c r="E2000" t="s">
        <v>134</v>
      </c>
      <c r="F2000" t="s">
        <v>5974</v>
      </c>
      <c r="G2000" t="s">
        <v>136</v>
      </c>
      <c r="H2000" t="s">
        <v>46</v>
      </c>
      <c r="I2000" t="s">
        <v>129</v>
      </c>
      <c r="J2000" t="s">
        <v>130</v>
      </c>
      <c r="K2000" t="s">
        <v>131</v>
      </c>
      <c r="L2000" t="s">
        <v>5975</v>
      </c>
      <c r="M2000" t="s">
        <v>5976</v>
      </c>
      <c r="N2000">
        <v>2.0547222220000001</v>
      </c>
      <c r="O2000">
        <v>0</v>
      </c>
      <c r="P2000">
        <v>1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2.0547219999999999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1713132</v>
      </c>
      <c r="B2001">
        <v>1</v>
      </c>
      <c r="C2001" t="s">
        <v>76</v>
      </c>
      <c r="D2001" t="s">
        <v>99</v>
      </c>
      <c r="E2001" t="s">
        <v>134</v>
      </c>
      <c r="F2001" t="s">
        <v>5977</v>
      </c>
      <c r="G2001" t="s">
        <v>289</v>
      </c>
      <c r="H2001" t="s">
        <v>46</v>
      </c>
      <c r="I2001" t="s">
        <v>129</v>
      </c>
      <c r="J2001" t="s">
        <v>15</v>
      </c>
      <c r="K2001" t="s">
        <v>131</v>
      </c>
      <c r="L2001" t="s">
        <v>5978</v>
      </c>
      <c r="M2001" t="s">
        <v>5979</v>
      </c>
      <c r="N2001">
        <v>1.4966666660000001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1.496667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1713135</v>
      </c>
      <c r="B2002">
        <v>1</v>
      </c>
      <c r="C2002" t="s">
        <v>77</v>
      </c>
      <c r="D2002" t="s">
        <v>123</v>
      </c>
      <c r="E2002" t="s">
        <v>164</v>
      </c>
      <c r="F2002" t="s">
        <v>5980</v>
      </c>
      <c r="G2002" t="s">
        <v>256</v>
      </c>
      <c r="H2002" t="s">
        <v>46</v>
      </c>
      <c r="I2002" t="s">
        <v>129</v>
      </c>
      <c r="J2002" t="s">
        <v>130</v>
      </c>
      <c r="K2002" t="s">
        <v>131</v>
      </c>
      <c r="L2002" t="s">
        <v>5981</v>
      </c>
      <c r="M2002" t="s">
        <v>5982</v>
      </c>
      <c r="N2002">
        <v>1.1602777769999999</v>
      </c>
      <c r="O2002">
        <v>1</v>
      </c>
      <c r="P2002">
        <v>197</v>
      </c>
      <c r="Q2002">
        <v>0</v>
      </c>
      <c r="R2002">
        <v>0</v>
      </c>
      <c r="S2002">
        <v>0</v>
      </c>
      <c r="T2002">
        <v>0</v>
      </c>
      <c r="U2002">
        <v>1.1602779999999999</v>
      </c>
      <c r="V2002">
        <v>228.57472200000001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1713133</v>
      </c>
      <c r="B2003">
        <v>1</v>
      </c>
      <c r="C2003" t="s">
        <v>76</v>
      </c>
      <c r="D2003" t="s">
        <v>103</v>
      </c>
      <c r="E2003" t="s">
        <v>134</v>
      </c>
      <c r="F2003" t="s">
        <v>5983</v>
      </c>
      <c r="G2003" t="s">
        <v>155</v>
      </c>
      <c r="H2003" t="s">
        <v>46</v>
      </c>
      <c r="I2003" t="s">
        <v>129</v>
      </c>
      <c r="J2003" t="s">
        <v>130</v>
      </c>
      <c r="K2003" t="s">
        <v>131</v>
      </c>
      <c r="L2003" t="s">
        <v>5984</v>
      </c>
      <c r="M2003" t="s">
        <v>5985</v>
      </c>
      <c r="N2003">
        <v>1.5744444440000001</v>
      </c>
      <c r="O2003">
        <v>0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1.574444</v>
      </c>
      <c r="Y2003">
        <v>0</v>
      </c>
      <c r="Z2003">
        <v>0</v>
      </c>
    </row>
    <row r="2004" spans="1:26" x14ac:dyDescent="0.25">
      <c r="A2004">
        <v>1713137</v>
      </c>
      <c r="B2004">
        <v>1</v>
      </c>
      <c r="C2004" t="s">
        <v>77</v>
      </c>
      <c r="D2004" t="s">
        <v>114</v>
      </c>
      <c r="E2004" t="s">
        <v>126</v>
      </c>
      <c r="F2004" t="s">
        <v>5986</v>
      </c>
      <c r="G2004" t="s">
        <v>176</v>
      </c>
      <c r="H2004" t="s">
        <v>47</v>
      </c>
      <c r="I2004" t="s">
        <v>129</v>
      </c>
      <c r="J2004" t="s">
        <v>130</v>
      </c>
      <c r="K2004" t="s">
        <v>131</v>
      </c>
      <c r="L2004" t="s">
        <v>5987</v>
      </c>
      <c r="M2004" t="s">
        <v>5988</v>
      </c>
      <c r="N2004">
        <v>0.70611111100000001</v>
      </c>
      <c r="O2004">
        <v>9</v>
      </c>
      <c r="P2004">
        <v>330</v>
      </c>
      <c r="Q2004">
        <v>0</v>
      </c>
      <c r="R2004">
        <v>0</v>
      </c>
      <c r="S2004">
        <v>0</v>
      </c>
      <c r="T2004">
        <v>0</v>
      </c>
      <c r="U2004">
        <v>6.3550000000000004</v>
      </c>
      <c r="V2004">
        <v>233.01666700000001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1713148</v>
      </c>
      <c r="B2005">
        <v>1</v>
      </c>
      <c r="C2005" t="s">
        <v>76</v>
      </c>
      <c r="D2005" t="s">
        <v>102</v>
      </c>
      <c r="E2005" t="s">
        <v>139</v>
      </c>
      <c r="F2005" t="s">
        <v>5955</v>
      </c>
      <c r="G2005" t="s">
        <v>3526</v>
      </c>
      <c r="H2005" t="s">
        <v>46</v>
      </c>
      <c r="I2005" t="s">
        <v>129</v>
      </c>
      <c r="J2005" t="s">
        <v>130</v>
      </c>
      <c r="K2005" t="s">
        <v>131</v>
      </c>
      <c r="L2005" t="s">
        <v>5989</v>
      </c>
      <c r="M2005" t="s">
        <v>5990</v>
      </c>
      <c r="N2005">
        <v>1.8691666659999999</v>
      </c>
      <c r="O2005">
        <v>0</v>
      </c>
      <c r="P2005">
        <v>4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7.476667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1713145</v>
      </c>
      <c r="B2006">
        <v>1</v>
      </c>
      <c r="C2006" t="s">
        <v>77</v>
      </c>
      <c r="D2006" t="s">
        <v>109</v>
      </c>
      <c r="E2006" t="s">
        <v>158</v>
      </c>
      <c r="F2006" t="s">
        <v>5991</v>
      </c>
      <c r="G2006" t="s">
        <v>176</v>
      </c>
      <c r="H2006" t="s">
        <v>47</v>
      </c>
      <c r="I2006" t="s">
        <v>129</v>
      </c>
      <c r="J2006" t="s">
        <v>130</v>
      </c>
      <c r="K2006" t="s">
        <v>131</v>
      </c>
      <c r="L2006" t="s">
        <v>5992</v>
      </c>
      <c r="M2006" t="s">
        <v>5993</v>
      </c>
      <c r="N2006">
        <v>0.57722222199999995</v>
      </c>
      <c r="O2006">
        <v>47</v>
      </c>
      <c r="P2006">
        <v>375</v>
      </c>
      <c r="Q2006">
        <v>0</v>
      </c>
      <c r="R2006">
        <v>0</v>
      </c>
      <c r="S2006">
        <v>1</v>
      </c>
      <c r="T2006">
        <v>67</v>
      </c>
      <c r="U2006">
        <v>27.129443999999999</v>
      </c>
      <c r="V2006">
        <v>216.45833300000001</v>
      </c>
      <c r="W2006">
        <v>0</v>
      </c>
      <c r="X2006">
        <v>0</v>
      </c>
      <c r="Y2006">
        <v>0.57722200000000001</v>
      </c>
      <c r="Z2006">
        <v>38.673889000000003</v>
      </c>
    </row>
    <row r="2007" spans="1:26" x14ac:dyDescent="0.25">
      <c r="A2007">
        <v>1713149</v>
      </c>
      <c r="B2007">
        <v>1</v>
      </c>
      <c r="C2007" t="s">
        <v>76</v>
      </c>
      <c r="D2007" t="s">
        <v>92</v>
      </c>
      <c r="E2007" t="s">
        <v>134</v>
      </c>
      <c r="F2007" t="s">
        <v>5994</v>
      </c>
      <c r="G2007" t="s">
        <v>136</v>
      </c>
      <c r="H2007" t="s">
        <v>46</v>
      </c>
      <c r="I2007" t="s">
        <v>129</v>
      </c>
      <c r="J2007" t="s">
        <v>130</v>
      </c>
      <c r="K2007" t="s">
        <v>131</v>
      </c>
      <c r="L2007" t="s">
        <v>5995</v>
      </c>
      <c r="M2007" t="s">
        <v>5996</v>
      </c>
      <c r="N2007">
        <v>1.644722222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10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16.447222</v>
      </c>
    </row>
    <row r="2008" spans="1:26" x14ac:dyDescent="0.25">
      <c r="A2008">
        <v>1713143</v>
      </c>
      <c r="B2008">
        <v>1</v>
      </c>
      <c r="C2008" t="s">
        <v>77</v>
      </c>
      <c r="D2008" t="s">
        <v>114</v>
      </c>
      <c r="E2008" t="s">
        <v>134</v>
      </c>
      <c r="F2008" t="s">
        <v>5997</v>
      </c>
      <c r="G2008" t="s">
        <v>136</v>
      </c>
      <c r="H2008" t="s">
        <v>46</v>
      </c>
      <c r="I2008" t="s">
        <v>129</v>
      </c>
      <c r="J2008" t="s">
        <v>130</v>
      </c>
      <c r="K2008" t="s">
        <v>131</v>
      </c>
      <c r="L2008" t="s">
        <v>5998</v>
      </c>
      <c r="M2008" t="s">
        <v>5999</v>
      </c>
      <c r="N2008">
        <v>1.308611111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1.308611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1713151</v>
      </c>
      <c r="B2009">
        <v>1</v>
      </c>
      <c r="C2009" t="s">
        <v>76</v>
      </c>
      <c r="D2009" t="s">
        <v>89</v>
      </c>
      <c r="E2009" t="s">
        <v>134</v>
      </c>
      <c r="F2009" t="s">
        <v>6000</v>
      </c>
      <c r="G2009" t="s">
        <v>209</v>
      </c>
      <c r="H2009" t="s">
        <v>46</v>
      </c>
      <c r="I2009" t="s">
        <v>129</v>
      </c>
      <c r="J2009" t="s">
        <v>130</v>
      </c>
      <c r="K2009" t="s">
        <v>131</v>
      </c>
      <c r="L2009" t="s">
        <v>6001</v>
      </c>
      <c r="M2009" t="s">
        <v>6002</v>
      </c>
      <c r="N2009">
        <v>4.324166666</v>
      </c>
      <c r="O2009">
        <v>0</v>
      </c>
      <c r="P2009">
        <v>4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17.296666999999999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1713147</v>
      </c>
      <c r="B2010">
        <v>1</v>
      </c>
      <c r="C2010" t="s">
        <v>76</v>
      </c>
      <c r="D2010" t="s">
        <v>95</v>
      </c>
      <c r="E2010" t="s">
        <v>134</v>
      </c>
      <c r="F2010" t="s">
        <v>5749</v>
      </c>
      <c r="G2010" t="s">
        <v>136</v>
      </c>
      <c r="H2010" t="s">
        <v>46</v>
      </c>
      <c r="I2010" t="s">
        <v>129</v>
      </c>
      <c r="J2010" t="s">
        <v>130</v>
      </c>
      <c r="K2010" t="s">
        <v>131</v>
      </c>
      <c r="L2010" t="s">
        <v>6003</v>
      </c>
      <c r="M2010" t="s">
        <v>6004</v>
      </c>
      <c r="N2010">
        <v>0.62805555499999999</v>
      </c>
      <c r="O2010">
        <v>0</v>
      </c>
      <c r="P2010">
        <v>0</v>
      </c>
      <c r="Q2010">
        <v>0</v>
      </c>
      <c r="R2010">
        <v>0</v>
      </c>
      <c r="S2010">
        <v>2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1.256111</v>
      </c>
      <c r="Z2010">
        <v>0</v>
      </c>
    </row>
    <row r="2011" spans="1:26" x14ac:dyDescent="0.25">
      <c r="A2011">
        <v>1713153</v>
      </c>
      <c r="B2011">
        <v>1</v>
      </c>
      <c r="C2011" t="s">
        <v>76</v>
      </c>
      <c r="D2011" t="s">
        <v>94</v>
      </c>
      <c r="E2011" t="s">
        <v>134</v>
      </c>
      <c r="F2011" t="s">
        <v>6005</v>
      </c>
      <c r="G2011" t="s">
        <v>136</v>
      </c>
      <c r="H2011" t="s">
        <v>46</v>
      </c>
      <c r="I2011" t="s">
        <v>129</v>
      </c>
      <c r="J2011" t="s">
        <v>130</v>
      </c>
      <c r="K2011" t="s">
        <v>131</v>
      </c>
      <c r="L2011" t="s">
        <v>6006</v>
      </c>
      <c r="M2011" t="s">
        <v>6007</v>
      </c>
      <c r="N2011">
        <v>1.6994444440000001</v>
      </c>
      <c r="O2011">
        <v>0</v>
      </c>
      <c r="P2011">
        <v>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1.699444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1713152</v>
      </c>
      <c r="B2012">
        <v>1</v>
      </c>
      <c r="C2012" t="s">
        <v>77</v>
      </c>
      <c r="D2012" t="s">
        <v>118</v>
      </c>
      <c r="E2012" t="s">
        <v>212</v>
      </c>
      <c r="F2012" t="s">
        <v>2097</v>
      </c>
      <c r="G2012" t="s">
        <v>176</v>
      </c>
      <c r="H2012" t="s">
        <v>47</v>
      </c>
      <c r="I2012" t="s">
        <v>129</v>
      </c>
      <c r="J2012" t="s">
        <v>130</v>
      </c>
      <c r="K2012" t="s">
        <v>131</v>
      </c>
      <c r="L2012" t="s">
        <v>6008</v>
      </c>
      <c r="M2012" t="s">
        <v>6009</v>
      </c>
      <c r="N2012">
        <v>0.23583333300000001</v>
      </c>
      <c r="O2012">
        <v>2</v>
      </c>
      <c r="P2012">
        <v>65</v>
      </c>
      <c r="Q2012">
        <v>0</v>
      </c>
      <c r="R2012">
        <v>0</v>
      </c>
      <c r="S2012">
        <v>35</v>
      </c>
      <c r="T2012">
        <v>506</v>
      </c>
      <c r="U2012">
        <v>0.471667</v>
      </c>
      <c r="V2012">
        <v>15.329167</v>
      </c>
      <c r="W2012">
        <v>0</v>
      </c>
      <c r="X2012">
        <v>0</v>
      </c>
      <c r="Y2012">
        <v>8.2541670000000007</v>
      </c>
      <c r="Z2012">
        <v>119.331666</v>
      </c>
    </row>
    <row r="2013" spans="1:26" x14ac:dyDescent="0.25">
      <c r="A2013">
        <v>1713155</v>
      </c>
      <c r="B2013">
        <v>1</v>
      </c>
      <c r="C2013" t="s">
        <v>76</v>
      </c>
      <c r="D2013" t="s">
        <v>96</v>
      </c>
      <c r="E2013" t="s">
        <v>134</v>
      </c>
      <c r="F2013" t="s">
        <v>6010</v>
      </c>
      <c r="G2013" t="s">
        <v>155</v>
      </c>
      <c r="H2013" t="s">
        <v>46</v>
      </c>
      <c r="I2013" t="s">
        <v>129</v>
      </c>
      <c r="J2013" t="s">
        <v>130</v>
      </c>
      <c r="K2013" t="s">
        <v>131</v>
      </c>
      <c r="L2013" t="s">
        <v>6011</v>
      </c>
      <c r="M2013" t="s">
        <v>6012</v>
      </c>
      <c r="N2013">
        <v>1.8205555550000001</v>
      </c>
      <c r="O2013">
        <v>0</v>
      </c>
      <c r="P2013">
        <v>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1.8205560000000001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1713158</v>
      </c>
      <c r="B2014">
        <v>1</v>
      </c>
      <c r="C2014" t="s">
        <v>76</v>
      </c>
      <c r="D2014" t="s">
        <v>93</v>
      </c>
      <c r="E2014" t="s">
        <v>134</v>
      </c>
      <c r="F2014" t="s">
        <v>6013</v>
      </c>
      <c r="G2014" t="s">
        <v>136</v>
      </c>
      <c r="H2014" t="s">
        <v>46</v>
      </c>
      <c r="I2014" t="s">
        <v>129</v>
      </c>
      <c r="J2014" t="s">
        <v>130</v>
      </c>
      <c r="K2014" t="s">
        <v>131</v>
      </c>
      <c r="L2014" t="s">
        <v>6014</v>
      </c>
      <c r="M2014" t="s">
        <v>6015</v>
      </c>
      <c r="N2014">
        <v>0.60972222200000004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0.60972199999999999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1713159</v>
      </c>
      <c r="B2015">
        <v>1</v>
      </c>
      <c r="C2015" t="s">
        <v>76</v>
      </c>
      <c r="D2015" t="s">
        <v>86</v>
      </c>
      <c r="E2015" t="s">
        <v>134</v>
      </c>
      <c r="F2015" t="s">
        <v>6016</v>
      </c>
      <c r="G2015" t="s">
        <v>136</v>
      </c>
      <c r="H2015" t="s">
        <v>46</v>
      </c>
      <c r="I2015" t="s">
        <v>129</v>
      </c>
      <c r="J2015" t="s">
        <v>130</v>
      </c>
      <c r="K2015" t="s">
        <v>131</v>
      </c>
      <c r="L2015" t="s">
        <v>6017</v>
      </c>
      <c r="M2015" t="s">
        <v>6018</v>
      </c>
      <c r="N2015">
        <v>0.625</v>
      </c>
      <c r="O2015">
        <v>0</v>
      </c>
      <c r="P2015">
        <v>2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1.25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1713162</v>
      </c>
      <c r="B2016">
        <v>1</v>
      </c>
      <c r="C2016" t="s">
        <v>76</v>
      </c>
      <c r="D2016" t="s">
        <v>96</v>
      </c>
      <c r="E2016" t="s">
        <v>139</v>
      </c>
      <c r="F2016" t="s">
        <v>6019</v>
      </c>
      <c r="G2016" t="s">
        <v>197</v>
      </c>
      <c r="H2016" t="s">
        <v>46</v>
      </c>
      <c r="I2016" t="s">
        <v>129</v>
      </c>
      <c r="J2016" t="s">
        <v>130</v>
      </c>
      <c r="K2016" t="s">
        <v>131</v>
      </c>
      <c r="L2016" t="s">
        <v>6020</v>
      </c>
      <c r="M2016" t="s">
        <v>6021</v>
      </c>
      <c r="N2016">
        <v>1.618055555</v>
      </c>
      <c r="O2016">
        <v>0</v>
      </c>
      <c r="P2016">
        <v>57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92.229167000000004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1713161</v>
      </c>
      <c r="B2017">
        <v>1</v>
      </c>
      <c r="C2017" t="s">
        <v>76</v>
      </c>
      <c r="D2017" t="s">
        <v>85</v>
      </c>
      <c r="E2017" t="s">
        <v>134</v>
      </c>
      <c r="F2017" t="s">
        <v>6022</v>
      </c>
      <c r="G2017" t="s">
        <v>136</v>
      </c>
      <c r="H2017" t="s">
        <v>46</v>
      </c>
      <c r="I2017" t="s">
        <v>129</v>
      </c>
      <c r="J2017" t="s">
        <v>130</v>
      </c>
      <c r="K2017" t="s">
        <v>131</v>
      </c>
      <c r="L2017" t="s">
        <v>6023</v>
      </c>
      <c r="M2017" t="s">
        <v>6024</v>
      </c>
      <c r="N2017">
        <v>0.52472222199999996</v>
      </c>
      <c r="O2017">
        <v>0</v>
      </c>
      <c r="P2017">
        <v>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0.52472200000000002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1713170</v>
      </c>
      <c r="B2018">
        <v>1</v>
      </c>
      <c r="C2018" t="s">
        <v>77</v>
      </c>
      <c r="D2018" t="s">
        <v>119</v>
      </c>
      <c r="E2018" t="s">
        <v>139</v>
      </c>
      <c r="F2018" t="s">
        <v>6025</v>
      </c>
      <c r="G2018" t="s">
        <v>141</v>
      </c>
      <c r="H2018" t="s">
        <v>46</v>
      </c>
      <c r="I2018" t="s">
        <v>129</v>
      </c>
      <c r="J2018" t="s">
        <v>130</v>
      </c>
      <c r="K2018" t="s">
        <v>131</v>
      </c>
      <c r="L2018" t="s">
        <v>6026</v>
      </c>
      <c r="M2018" t="s">
        <v>6027</v>
      </c>
      <c r="N2018">
        <v>1.9736111110000001</v>
      </c>
      <c r="O2018">
        <v>0</v>
      </c>
      <c r="P2018">
        <v>56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110.522222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1713167</v>
      </c>
      <c r="B2019">
        <v>1</v>
      </c>
      <c r="C2019" t="s">
        <v>77</v>
      </c>
      <c r="D2019" t="s">
        <v>124</v>
      </c>
      <c r="E2019" t="s">
        <v>139</v>
      </c>
      <c r="F2019" t="s">
        <v>6028</v>
      </c>
      <c r="G2019" t="s">
        <v>141</v>
      </c>
      <c r="H2019" t="s">
        <v>46</v>
      </c>
      <c r="I2019" t="s">
        <v>129</v>
      </c>
      <c r="J2019" t="s">
        <v>130</v>
      </c>
      <c r="K2019" t="s">
        <v>131</v>
      </c>
      <c r="L2019" t="s">
        <v>6029</v>
      </c>
      <c r="M2019" t="s">
        <v>6030</v>
      </c>
      <c r="N2019">
        <v>1.2436111110000001</v>
      </c>
      <c r="O2019">
        <v>0</v>
      </c>
      <c r="P2019">
        <v>2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2.487222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1713168</v>
      </c>
      <c r="B2020">
        <v>1</v>
      </c>
      <c r="C2020" t="s">
        <v>76</v>
      </c>
      <c r="D2020" t="s">
        <v>86</v>
      </c>
      <c r="E2020" t="s">
        <v>139</v>
      </c>
      <c r="F2020" t="s">
        <v>6031</v>
      </c>
      <c r="G2020" t="s">
        <v>141</v>
      </c>
      <c r="H2020" t="s">
        <v>46</v>
      </c>
      <c r="I2020" t="s">
        <v>129</v>
      </c>
      <c r="J2020" t="s">
        <v>130</v>
      </c>
      <c r="K2020" t="s">
        <v>131</v>
      </c>
      <c r="L2020" t="s">
        <v>6032</v>
      </c>
      <c r="M2020" t="s">
        <v>6033</v>
      </c>
      <c r="N2020">
        <v>0.59222222199999996</v>
      </c>
      <c r="O2020">
        <v>0</v>
      </c>
      <c r="P2020">
        <v>71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42.047778000000001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1713169</v>
      </c>
      <c r="B2021">
        <v>1</v>
      </c>
      <c r="C2021" t="s">
        <v>77</v>
      </c>
      <c r="D2021" t="s">
        <v>124</v>
      </c>
      <c r="E2021" t="s">
        <v>139</v>
      </c>
      <c r="F2021" t="s">
        <v>6034</v>
      </c>
      <c r="G2021" t="s">
        <v>141</v>
      </c>
      <c r="H2021" t="s">
        <v>46</v>
      </c>
      <c r="I2021" t="s">
        <v>129</v>
      </c>
      <c r="J2021" t="s">
        <v>130</v>
      </c>
      <c r="K2021" t="s">
        <v>131</v>
      </c>
      <c r="L2021" t="s">
        <v>6035</v>
      </c>
      <c r="M2021" t="s">
        <v>6036</v>
      </c>
      <c r="N2021">
        <v>7.0466666660000001</v>
      </c>
      <c r="O2021">
        <v>0</v>
      </c>
      <c r="P2021">
        <v>51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359.38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1713171</v>
      </c>
      <c r="B2022">
        <v>1</v>
      </c>
      <c r="C2022" t="s">
        <v>76</v>
      </c>
      <c r="D2022" t="s">
        <v>95</v>
      </c>
      <c r="E2022" t="s">
        <v>134</v>
      </c>
      <c r="F2022" t="s">
        <v>6037</v>
      </c>
      <c r="G2022" t="s">
        <v>136</v>
      </c>
      <c r="H2022" t="s">
        <v>46</v>
      </c>
      <c r="I2022" t="s">
        <v>129</v>
      </c>
      <c r="J2022" t="s">
        <v>130</v>
      </c>
      <c r="K2022" t="s">
        <v>131</v>
      </c>
      <c r="L2022" t="s">
        <v>6038</v>
      </c>
      <c r="M2022" t="s">
        <v>6039</v>
      </c>
      <c r="N2022">
        <v>2.0166666659999999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2.016667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1713173</v>
      </c>
      <c r="B2023">
        <v>1</v>
      </c>
      <c r="C2023" t="s">
        <v>76</v>
      </c>
      <c r="D2023" t="s">
        <v>93</v>
      </c>
      <c r="E2023" t="s">
        <v>134</v>
      </c>
      <c r="F2023" t="s">
        <v>6040</v>
      </c>
      <c r="G2023" t="s">
        <v>136</v>
      </c>
      <c r="H2023" t="s">
        <v>46</v>
      </c>
      <c r="I2023" t="s">
        <v>129</v>
      </c>
      <c r="J2023" t="s">
        <v>130</v>
      </c>
      <c r="K2023" t="s">
        <v>131</v>
      </c>
      <c r="L2023" t="s">
        <v>6041</v>
      </c>
      <c r="M2023" t="s">
        <v>6042</v>
      </c>
      <c r="N2023">
        <v>2.915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2.915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1713174</v>
      </c>
      <c r="B2024">
        <v>1</v>
      </c>
      <c r="C2024" t="s">
        <v>76</v>
      </c>
      <c r="D2024" t="s">
        <v>84</v>
      </c>
      <c r="E2024" t="s">
        <v>191</v>
      </c>
      <c r="F2024" t="s">
        <v>6043</v>
      </c>
      <c r="G2024" t="s">
        <v>907</v>
      </c>
      <c r="H2024" t="s">
        <v>46</v>
      </c>
      <c r="I2024" t="s">
        <v>129</v>
      </c>
      <c r="J2024" t="s">
        <v>130</v>
      </c>
      <c r="K2024" t="s">
        <v>131</v>
      </c>
      <c r="L2024" t="s">
        <v>6044</v>
      </c>
      <c r="M2024" t="s">
        <v>6045</v>
      </c>
      <c r="N2024">
        <v>1.774444444</v>
      </c>
      <c r="O2024">
        <v>0</v>
      </c>
      <c r="P2024">
        <v>98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173.895556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1713175</v>
      </c>
      <c r="B2025">
        <v>1</v>
      </c>
      <c r="C2025" t="s">
        <v>76</v>
      </c>
      <c r="D2025" t="s">
        <v>92</v>
      </c>
      <c r="E2025" t="s">
        <v>164</v>
      </c>
      <c r="F2025" t="s">
        <v>5283</v>
      </c>
      <c r="G2025" t="s">
        <v>256</v>
      </c>
      <c r="H2025" t="s">
        <v>46</v>
      </c>
      <c r="I2025" t="s">
        <v>129</v>
      </c>
      <c r="J2025" t="s">
        <v>130</v>
      </c>
      <c r="K2025" t="s">
        <v>131</v>
      </c>
      <c r="L2025" t="s">
        <v>6046</v>
      </c>
      <c r="M2025" t="s">
        <v>6047</v>
      </c>
      <c r="N2025">
        <v>0.67694444399999998</v>
      </c>
      <c r="O2025">
        <v>0</v>
      </c>
      <c r="P2025">
        <v>0</v>
      </c>
      <c r="Q2025">
        <v>2</v>
      </c>
      <c r="R2025">
        <v>252</v>
      </c>
      <c r="S2025">
        <v>0</v>
      </c>
      <c r="T2025">
        <v>0</v>
      </c>
      <c r="U2025">
        <v>0</v>
      </c>
      <c r="V2025">
        <v>0</v>
      </c>
      <c r="W2025">
        <v>1.3538889999999999</v>
      </c>
      <c r="X2025">
        <v>170.59</v>
      </c>
      <c r="Y2025">
        <v>0</v>
      </c>
      <c r="Z2025">
        <v>0</v>
      </c>
    </row>
    <row r="2026" spans="1:26" x14ac:dyDescent="0.25">
      <c r="A2026">
        <v>1713178</v>
      </c>
      <c r="B2026">
        <v>1</v>
      </c>
      <c r="C2026" t="s">
        <v>77</v>
      </c>
      <c r="D2026" t="s">
        <v>117</v>
      </c>
      <c r="E2026" t="s">
        <v>134</v>
      </c>
      <c r="F2026" t="s">
        <v>6048</v>
      </c>
      <c r="G2026" t="s">
        <v>136</v>
      </c>
      <c r="H2026" t="s">
        <v>46</v>
      </c>
      <c r="I2026" t="s">
        <v>129</v>
      </c>
      <c r="J2026" t="s">
        <v>130</v>
      </c>
      <c r="K2026" t="s">
        <v>131</v>
      </c>
      <c r="L2026" t="s">
        <v>6049</v>
      </c>
      <c r="M2026" t="s">
        <v>6050</v>
      </c>
      <c r="N2026">
        <v>1.9880555550000001</v>
      </c>
      <c r="O2026">
        <v>0</v>
      </c>
      <c r="P2026">
        <v>0</v>
      </c>
      <c r="Q2026">
        <v>0</v>
      </c>
      <c r="R2026">
        <v>2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3.976111</v>
      </c>
      <c r="Y2026">
        <v>0</v>
      </c>
      <c r="Z2026">
        <v>0</v>
      </c>
    </row>
    <row r="2027" spans="1:26" x14ac:dyDescent="0.25">
      <c r="A2027">
        <v>1713186</v>
      </c>
      <c r="B2027">
        <v>1</v>
      </c>
      <c r="C2027" t="s">
        <v>77</v>
      </c>
      <c r="D2027" t="s">
        <v>124</v>
      </c>
      <c r="E2027" t="s">
        <v>164</v>
      </c>
      <c r="F2027" t="s">
        <v>5648</v>
      </c>
      <c r="G2027" t="s">
        <v>256</v>
      </c>
      <c r="H2027" t="s">
        <v>46</v>
      </c>
      <c r="I2027" t="s">
        <v>129</v>
      </c>
      <c r="J2027" t="s">
        <v>130</v>
      </c>
      <c r="K2027" t="s">
        <v>131</v>
      </c>
      <c r="L2027" t="s">
        <v>6051</v>
      </c>
      <c r="M2027" t="s">
        <v>6052</v>
      </c>
      <c r="N2027">
        <v>2.4963888879999998</v>
      </c>
      <c r="O2027">
        <v>1</v>
      </c>
      <c r="P2027">
        <v>59</v>
      </c>
      <c r="Q2027">
        <v>0</v>
      </c>
      <c r="R2027">
        <v>0</v>
      </c>
      <c r="S2027">
        <v>0</v>
      </c>
      <c r="T2027">
        <v>0</v>
      </c>
      <c r="U2027">
        <v>2.4963890000000002</v>
      </c>
      <c r="V2027">
        <v>147.28694400000001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1713189</v>
      </c>
      <c r="B2028">
        <v>1</v>
      </c>
      <c r="C2028" t="s">
        <v>76</v>
      </c>
      <c r="D2028" t="s">
        <v>96</v>
      </c>
      <c r="E2028" t="s">
        <v>134</v>
      </c>
      <c r="F2028" t="s">
        <v>6053</v>
      </c>
      <c r="G2028" t="s">
        <v>155</v>
      </c>
      <c r="H2028" t="s">
        <v>46</v>
      </c>
      <c r="I2028" t="s">
        <v>129</v>
      </c>
      <c r="J2028" t="s">
        <v>130</v>
      </c>
      <c r="K2028" t="s">
        <v>131</v>
      </c>
      <c r="L2028" t="s">
        <v>6054</v>
      </c>
      <c r="M2028" t="s">
        <v>6055</v>
      </c>
      <c r="N2028">
        <v>1.164722222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1.164722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1713190</v>
      </c>
      <c r="B2029">
        <v>1</v>
      </c>
      <c r="C2029" t="s">
        <v>76</v>
      </c>
      <c r="D2029" t="s">
        <v>79</v>
      </c>
      <c r="E2029" t="s">
        <v>126</v>
      </c>
      <c r="F2029" t="s">
        <v>6056</v>
      </c>
      <c r="G2029" t="s">
        <v>150</v>
      </c>
      <c r="H2029" t="s">
        <v>47</v>
      </c>
      <c r="I2029" t="s">
        <v>129</v>
      </c>
      <c r="J2029" t="s">
        <v>130</v>
      </c>
      <c r="K2029" t="s">
        <v>161</v>
      </c>
      <c r="L2029" t="s">
        <v>6057</v>
      </c>
      <c r="M2029" t="s">
        <v>6058</v>
      </c>
      <c r="N2029">
        <v>0.25055555499999999</v>
      </c>
      <c r="O2029">
        <v>9</v>
      </c>
      <c r="P2029">
        <v>3114</v>
      </c>
      <c r="Q2029">
        <v>0</v>
      </c>
      <c r="R2029">
        <v>0</v>
      </c>
      <c r="S2029">
        <v>0</v>
      </c>
      <c r="T2029">
        <v>0</v>
      </c>
      <c r="U2029">
        <v>2.2549999999999999</v>
      </c>
      <c r="V2029">
        <v>780.22999800000002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1713192</v>
      </c>
      <c r="B2030">
        <v>1</v>
      </c>
      <c r="C2030" t="s">
        <v>77</v>
      </c>
      <c r="D2030" t="s">
        <v>123</v>
      </c>
      <c r="E2030" t="s">
        <v>126</v>
      </c>
      <c r="F2030" t="s">
        <v>1809</v>
      </c>
      <c r="G2030" t="s">
        <v>145</v>
      </c>
      <c r="H2030" t="s">
        <v>47</v>
      </c>
      <c r="I2030" t="s">
        <v>129</v>
      </c>
      <c r="J2030" t="s">
        <v>130</v>
      </c>
      <c r="K2030" t="s">
        <v>131</v>
      </c>
      <c r="L2030" t="s">
        <v>6059</v>
      </c>
      <c r="M2030" t="s">
        <v>6060</v>
      </c>
      <c r="N2030">
        <v>3.1130555549999999</v>
      </c>
      <c r="O2030">
        <v>3</v>
      </c>
      <c r="P2030">
        <v>19</v>
      </c>
      <c r="Q2030">
        <v>0</v>
      </c>
      <c r="R2030">
        <v>0</v>
      </c>
      <c r="S2030">
        <v>0</v>
      </c>
      <c r="T2030">
        <v>0</v>
      </c>
      <c r="U2030">
        <v>9.3391669999999998</v>
      </c>
      <c r="V2030">
        <v>59.148055999999997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1713194</v>
      </c>
      <c r="B2031">
        <v>1</v>
      </c>
      <c r="C2031" t="s">
        <v>76</v>
      </c>
      <c r="D2031" t="s">
        <v>93</v>
      </c>
      <c r="E2031" t="s">
        <v>158</v>
      </c>
      <c r="F2031" t="s">
        <v>6061</v>
      </c>
      <c r="G2031" t="s">
        <v>176</v>
      </c>
      <c r="H2031" t="s">
        <v>47</v>
      </c>
      <c r="I2031" t="s">
        <v>129</v>
      </c>
      <c r="J2031" t="s">
        <v>130</v>
      </c>
      <c r="K2031" t="s">
        <v>131</v>
      </c>
      <c r="L2031" t="s">
        <v>6062</v>
      </c>
      <c r="M2031" t="s">
        <v>6063</v>
      </c>
      <c r="N2031">
        <v>1.4675</v>
      </c>
      <c r="O2031">
        <v>43</v>
      </c>
      <c r="P2031">
        <v>898</v>
      </c>
      <c r="Q2031">
        <v>0</v>
      </c>
      <c r="R2031">
        <v>0</v>
      </c>
      <c r="S2031">
        <v>33</v>
      </c>
      <c r="T2031">
        <v>618</v>
      </c>
      <c r="U2031">
        <v>63.102499999999999</v>
      </c>
      <c r="V2031">
        <v>1317.8150000000001</v>
      </c>
      <c r="W2031">
        <v>0</v>
      </c>
      <c r="X2031">
        <v>0</v>
      </c>
      <c r="Y2031">
        <v>48.427500000000002</v>
      </c>
      <c r="Z2031">
        <v>906.91499999999996</v>
      </c>
    </row>
    <row r="2032" spans="1:26" x14ac:dyDescent="0.25">
      <c r="A2032">
        <v>1713196</v>
      </c>
      <c r="B2032">
        <v>1</v>
      </c>
      <c r="C2032" t="s">
        <v>76</v>
      </c>
      <c r="D2032" t="s">
        <v>86</v>
      </c>
      <c r="E2032" t="s">
        <v>148</v>
      </c>
      <c r="F2032" t="s">
        <v>6064</v>
      </c>
      <c r="G2032" t="s">
        <v>150</v>
      </c>
      <c r="H2032" t="s">
        <v>160</v>
      </c>
      <c r="I2032" t="s">
        <v>129</v>
      </c>
      <c r="J2032" t="s">
        <v>130</v>
      </c>
      <c r="K2032" t="s">
        <v>161</v>
      </c>
      <c r="L2032" t="s">
        <v>6065</v>
      </c>
      <c r="M2032" t="s">
        <v>6066</v>
      </c>
      <c r="N2032">
        <v>0.35805555500000003</v>
      </c>
      <c r="O2032">
        <v>120</v>
      </c>
      <c r="P2032">
        <v>51932</v>
      </c>
      <c r="Q2032">
        <v>0</v>
      </c>
      <c r="R2032">
        <v>0</v>
      </c>
      <c r="S2032">
        <v>0</v>
      </c>
      <c r="T2032">
        <v>0</v>
      </c>
      <c r="U2032">
        <v>42.966667000000001</v>
      </c>
      <c r="V2032">
        <v>18594.541082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1713202</v>
      </c>
      <c r="B2033">
        <v>1</v>
      </c>
      <c r="C2033" t="s">
        <v>76</v>
      </c>
      <c r="D2033" t="s">
        <v>93</v>
      </c>
      <c r="E2033" t="s">
        <v>212</v>
      </c>
      <c r="F2033" t="s">
        <v>6067</v>
      </c>
      <c r="G2033" t="s">
        <v>2288</v>
      </c>
      <c r="H2033" t="s">
        <v>47</v>
      </c>
      <c r="I2033" t="s">
        <v>129</v>
      </c>
      <c r="J2033" t="s">
        <v>130</v>
      </c>
      <c r="K2033" t="s">
        <v>131</v>
      </c>
      <c r="L2033" t="s">
        <v>6068</v>
      </c>
      <c r="M2033" t="s">
        <v>6069</v>
      </c>
      <c r="N2033">
        <v>1.8147222220000001</v>
      </c>
      <c r="O2033">
        <v>18</v>
      </c>
      <c r="P2033">
        <v>352</v>
      </c>
      <c r="Q2033">
        <v>0</v>
      </c>
      <c r="R2033">
        <v>0</v>
      </c>
      <c r="S2033">
        <v>26</v>
      </c>
      <c r="T2033">
        <v>538</v>
      </c>
      <c r="U2033">
        <v>32.664999999999999</v>
      </c>
      <c r="V2033">
        <v>638.78222200000005</v>
      </c>
      <c r="W2033">
        <v>0</v>
      </c>
      <c r="X2033">
        <v>0</v>
      </c>
      <c r="Y2033">
        <v>47.182777999999999</v>
      </c>
      <c r="Z2033">
        <v>976.32055500000001</v>
      </c>
    </row>
    <row r="2034" spans="1:26" x14ac:dyDescent="0.25">
      <c r="A2034">
        <v>1713203</v>
      </c>
      <c r="B2034">
        <v>1</v>
      </c>
      <c r="C2034" t="s">
        <v>77</v>
      </c>
      <c r="D2034" t="s">
        <v>113</v>
      </c>
      <c r="E2034" t="s">
        <v>139</v>
      </c>
      <c r="F2034" t="s">
        <v>6070</v>
      </c>
      <c r="G2034" t="s">
        <v>141</v>
      </c>
      <c r="H2034" t="s">
        <v>46</v>
      </c>
      <c r="I2034" t="s">
        <v>129</v>
      </c>
      <c r="J2034" t="s">
        <v>130</v>
      </c>
      <c r="K2034" t="s">
        <v>131</v>
      </c>
      <c r="L2034" t="s">
        <v>6071</v>
      </c>
      <c r="M2034" t="s">
        <v>6072</v>
      </c>
      <c r="N2034">
        <v>0.94222222200000005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0.942222</v>
      </c>
    </row>
    <row r="2035" spans="1:26" x14ac:dyDescent="0.25">
      <c r="A2035">
        <v>1713204</v>
      </c>
      <c r="B2035">
        <v>1</v>
      </c>
      <c r="C2035" t="s">
        <v>76</v>
      </c>
      <c r="D2035" t="s">
        <v>86</v>
      </c>
      <c r="E2035" t="s">
        <v>191</v>
      </c>
      <c r="F2035" t="s">
        <v>6073</v>
      </c>
      <c r="G2035" t="s">
        <v>141</v>
      </c>
      <c r="H2035" t="s">
        <v>46</v>
      </c>
      <c r="I2035" t="s">
        <v>129</v>
      </c>
      <c r="J2035" t="s">
        <v>130</v>
      </c>
      <c r="K2035" t="s">
        <v>131</v>
      </c>
      <c r="L2035" t="s">
        <v>6074</v>
      </c>
      <c r="M2035" t="s">
        <v>6075</v>
      </c>
      <c r="N2035">
        <v>3.645</v>
      </c>
      <c r="O2035">
        <v>0</v>
      </c>
      <c r="P2035">
        <v>87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317.11500000000001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1713207</v>
      </c>
      <c r="B2036">
        <v>1</v>
      </c>
      <c r="C2036" t="s">
        <v>76</v>
      </c>
      <c r="D2036" t="s">
        <v>103</v>
      </c>
      <c r="E2036" t="s">
        <v>134</v>
      </c>
      <c r="F2036" t="s">
        <v>6076</v>
      </c>
      <c r="G2036" t="s">
        <v>155</v>
      </c>
      <c r="H2036" t="s">
        <v>46</v>
      </c>
      <c r="I2036" t="s">
        <v>129</v>
      </c>
      <c r="J2036" t="s">
        <v>130</v>
      </c>
      <c r="K2036" t="s">
        <v>131</v>
      </c>
      <c r="L2036" t="s">
        <v>6077</v>
      </c>
      <c r="M2036" t="s">
        <v>6078</v>
      </c>
      <c r="N2036">
        <v>5.9430555549999999</v>
      </c>
      <c r="O2036">
        <v>0</v>
      </c>
      <c r="P2036">
        <v>0</v>
      </c>
      <c r="Q2036">
        <v>0</v>
      </c>
      <c r="R2036">
        <v>12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71.316666999999995</v>
      </c>
      <c r="Y2036">
        <v>0</v>
      </c>
      <c r="Z2036">
        <v>0</v>
      </c>
    </row>
    <row r="2037" spans="1:26" x14ac:dyDescent="0.25">
      <c r="A2037">
        <v>1713211</v>
      </c>
      <c r="B2037">
        <v>1</v>
      </c>
      <c r="C2037" t="s">
        <v>76</v>
      </c>
      <c r="D2037" t="s">
        <v>93</v>
      </c>
      <c r="E2037" t="s">
        <v>126</v>
      </c>
      <c r="F2037" t="s">
        <v>6079</v>
      </c>
      <c r="G2037" t="s">
        <v>145</v>
      </c>
      <c r="H2037" t="s">
        <v>47</v>
      </c>
      <c r="I2037" t="s">
        <v>129</v>
      </c>
      <c r="J2037" t="s">
        <v>130</v>
      </c>
      <c r="K2037" t="s">
        <v>131</v>
      </c>
      <c r="L2037" t="s">
        <v>6080</v>
      </c>
      <c r="M2037" t="s">
        <v>6081</v>
      </c>
      <c r="N2037">
        <v>3.923888888</v>
      </c>
      <c r="O2037">
        <v>1</v>
      </c>
      <c r="P2037">
        <v>129</v>
      </c>
      <c r="Q2037">
        <v>0</v>
      </c>
      <c r="R2037">
        <v>0</v>
      </c>
      <c r="S2037">
        <v>0</v>
      </c>
      <c r="T2037">
        <v>0</v>
      </c>
      <c r="U2037">
        <v>3.923889</v>
      </c>
      <c r="V2037">
        <v>506.181667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1713215</v>
      </c>
      <c r="B2038">
        <v>1</v>
      </c>
      <c r="C2038" t="s">
        <v>76</v>
      </c>
      <c r="D2038" t="s">
        <v>101</v>
      </c>
      <c r="E2038" t="s">
        <v>212</v>
      </c>
      <c r="F2038" t="s">
        <v>4103</v>
      </c>
      <c r="G2038" t="s">
        <v>176</v>
      </c>
      <c r="H2038" t="s">
        <v>47</v>
      </c>
      <c r="I2038" t="s">
        <v>129</v>
      </c>
      <c r="J2038" t="s">
        <v>130</v>
      </c>
      <c r="K2038" t="s">
        <v>131</v>
      </c>
      <c r="L2038" t="s">
        <v>6082</v>
      </c>
      <c r="M2038" t="s">
        <v>6083</v>
      </c>
      <c r="N2038">
        <v>0.69</v>
      </c>
      <c r="O2038">
        <v>35</v>
      </c>
      <c r="P2038">
        <v>128</v>
      </c>
      <c r="Q2038">
        <v>0</v>
      </c>
      <c r="R2038">
        <v>0</v>
      </c>
      <c r="S2038">
        <v>0</v>
      </c>
      <c r="T2038">
        <v>0</v>
      </c>
      <c r="U2038">
        <v>24.15</v>
      </c>
      <c r="V2038">
        <v>88.32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1713212</v>
      </c>
      <c r="B2039">
        <v>1</v>
      </c>
      <c r="C2039" t="s">
        <v>76</v>
      </c>
      <c r="D2039" t="s">
        <v>106</v>
      </c>
      <c r="E2039" t="s">
        <v>148</v>
      </c>
      <c r="F2039" t="s">
        <v>6084</v>
      </c>
      <c r="G2039" t="s">
        <v>128</v>
      </c>
      <c r="H2039" t="s">
        <v>47</v>
      </c>
      <c r="I2039" t="s">
        <v>129</v>
      </c>
      <c r="J2039" t="s">
        <v>130</v>
      </c>
      <c r="K2039" t="s">
        <v>131</v>
      </c>
      <c r="L2039" t="s">
        <v>6085</v>
      </c>
      <c r="M2039" t="s">
        <v>6086</v>
      </c>
      <c r="N2039">
        <v>0.954166666</v>
      </c>
      <c r="O2039">
        <v>12</v>
      </c>
      <c r="P2039">
        <v>6352</v>
      </c>
      <c r="Q2039">
        <v>0</v>
      </c>
      <c r="R2039">
        <v>0</v>
      </c>
      <c r="S2039">
        <v>0</v>
      </c>
      <c r="T2039">
        <v>0</v>
      </c>
      <c r="U2039">
        <v>11.45</v>
      </c>
      <c r="V2039">
        <v>6060.8666620000004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1713213</v>
      </c>
      <c r="B2040">
        <v>1</v>
      </c>
      <c r="C2040" t="s">
        <v>77</v>
      </c>
      <c r="D2040" t="s">
        <v>109</v>
      </c>
      <c r="E2040" t="s">
        <v>212</v>
      </c>
      <c r="F2040" t="s">
        <v>3225</v>
      </c>
      <c r="G2040" t="s">
        <v>176</v>
      </c>
      <c r="H2040" t="s">
        <v>47</v>
      </c>
      <c r="I2040" t="s">
        <v>151</v>
      </c>
      <c r="J2040" t="s">
        <v>130</v>
      </c>
      <c r="K2040" t="s">
        <v>131</v>
      </c>
      <c r="L2040" t="s">
        <v>6087</v>
      </c>
      <c r="M2040" t="s">
        <v>6088</v>
      </c>
      <c r="N2040">
        <v>8.3333330000000001E-3</v>
      </c>
      <c r="O2040">
        <v>20</v>
      </c>
      <c r="P2040">
        <v>75</v>
      </c>
      <c r="Q2040">
        <v>0</v>
      </c>
      <c r="R2040">
        <v>2</v>
      </c>
      <c r="S2040">
        <v>17</v>
      </c>
      <c r="T2040">
        <v>658</v>
      </c>
      <c r="U2040">
        <v>0.16666700000000001</v>
      </c>
      <c r="V2040">
        <v>0.625</v>
      </c>
      <c r="W2040">
        <v>0</v>
      </c>
      <c r="X2040">
        <v>1.6667000000000001E-2</v>
      </c>
      <c r="Y2040">
        <v>0.14166699999999999</v>
      </c>
      <c r="Z2040">
        <v>5.483333</v>
      </c>
    </row>
    <row r="2041" spans="1:26" x14ac:dyDescent="0.25">
      <c r="A2041">
        <v>1713218</v>
      </c>
      <c r="B2041">
        <v>1</v>
      </c>
      <c r="C2041" t="s">
        <v>77</v>
      </c>
      <c r="D2041" t="s">
        <v>109</v>
      </c>
      <c r="E2041" t="s">
        <v>148</v>
      </c>
      <c r="F2041" t="s">
        <v>5426</v>
      </c>
      <c r="G2041" t="s">
        <v>293</v>
      </c>
      <c r="H2041" t="s">
        <v>160</v>
      </c>
      <c r="I2041" t="s">
        <v>129</v>
      </c>
      <c r="J2041" t="s">
        <v>130</v>
      </c>
      <c r="K2041" t="s">
        <v>161</v>
      </c>
      <c r="L2041" t="s">
        <v>6089</v>
      </c>
      <c r="M2041" t="s">
        <v>6090</v>
      </c>
      <c r="N2041">
        <v>0.81333333299999999</v>
      </c>
      <c r="O2041">
        <v>79</v>
      </c>
      <c r="P2041">
        <v>2027</v>
      </c>
      <c r="Q2041">
        <v>0</v>
      </c>
      <c r="R2041">
        <v>2</v>
      </c>
      <c r="S2041">
        <v>33</v>
      </c>
      <c r="T2041">
        <v>743</v>
      </c>
      <c r="U2041">
        <v>64.253332999999998</v>
      </c>
      <c r="V2041">
        <v>1648.6266659999999</v>
      </c>
      <c r="W2041">
        <v>0</v>
      </c>
      <c r="X2041">
        <v>1.6266670000000001</v>
      </c>
      <c r="Y2041">
        <v>26.84</v>
      </c>
      <c r="Z2041">
        <v>604.30666599999995</v>
      </c>
    </row>
    <row r="2042" spans="1:26" x14ac:dyDescent="0.25">
      <c r="A2042">
        <v>1713223</v>
      </c>
      <c r="B2042">
        <v>1</v>
      </c>
      <c r="C2042" t="s">
        <v>76</v>
      </c>
      <c r="D2042" t="s">
        <v>79</v>
      </c>
      <c r="E2042" t="s">
        <v>139</v>
      </c>
      <c r="F2042" t="s">
        <v>6091</v>
      </c>
      <c r="G2042" t="s">
        <v>3526</v>
      </c>
      <c r="H2042" t="s">
        <v>46</v>
      </c>
      <c r="I2042" t="s">
        <v>129</v>
      </c>
      <c r="J2042" t="s">
        <v>130</v>
      </c>
      <c r="K2042" t="s">
        <v>131</v>
      </c>
      <c r="L2042" t="s">
        <v>6092</v>
      </c>
      <c r="M2042" t="s">
        <v>6093</v>
      </c>
      <c r="N2042">
        <v>1.681944444</v>
      </c>
      <c r="O2042">
        <v>0</v>
      </c>
      <c r="P2042">
        <v>41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68.959721999999999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1713224</v>
      </c>
      <c r="B2043">
        <v>1</v>
      </c>
      <c r="C2043" t="s">
        <v>77</v>
      </c>
      <c r="D2043" t="s">
        <v>124</v>
      </c>
      <c r="E2043" t="s">
        <v>158</v>
      </c>
      <c r="F2043" t="s">
        <v>6094</v>
      </c>
      <c r="G2043" t="s">
        <v>289</v>
      </c>
      <c r="H2043" t="s">
        <v>47</v>
      </c>
      <c r="I2043" t="s">
        <v>129</v>
      </c>
      <c r="J2043" t="s">
        <v>15</v>
      </c>
      <c r="K2043" t="s">
        <v>131</v>
      </c>
      <c r="L2043" t="s">
        <v>6095</v>
      </c>
      <c r="M2043" t="s">
        <v>6096</v>
      </c>
      <c r="N2043">
        <v>0.57499999999999996</v>
      </c>
      <c r="O2043">
        <v>998</v>
      </c>
      <c r="P2043">
        <v>21143</v>
      </c>
      <c r="Q2043">
        <v>0</v>
      </c>
      <c r="R2043">
        <v>0</v>
      </c>
      <c r="S2043">
        <v>28</v>
      </c>
      <c r="T2043">
        <v>963</v>
      </c>
      <c r="U2043">
        <v>573.85</v>
      </c>
      <c r="V2043">
        <v>12157.225</v>
      </c>
      <c r="W2043">
        <v>0</v>
      </c>
      <c r="X2043">
        <v>0</v>
      </c>
      <c r="Y2043">
        <v>16.100000000000001</v>
      </c>
      <c r="Z2043">
        <v>553.72500000000002</v>
      </c>
    </row>
    <row r="2044" spans="1:26" x14ac:dyDescent="0.25">
      <c r="A2044">
        <v>1713232</v>
      </c>
      <c r="B2044">
        <v>1</v>
      </c>
      <c r="C2044" t="s">
        <v>76</v>
      </c>
      <c r="D2044" t="s">
        <v>88</v>
      </c>
      <c r="E2044" t="s">
        <v>212</v>
      </c>
      <c r="F2044" t="s">
        <v>6097</v>
      </c>
      <c r="G2044" t="s">
        <v>176</v>
      </c>
      <c r="H2044" t="s">
        <v>47</v>
      </c>
      <c r="I2044" t="s">
        <v>129</v>
      </c>
      <c r="J2044" t="s">
        <v>130</v>
      </c>
      <c r="K2044" t="s">
        <v>131</v>
      </c>
      <c r="L2044" t="s">
        <v>6098</v>
      </c>
      <c r="M2044" t="s">
        <v>6099</v>
      </c>
      <c r="N2044">
        <v>0.90138888800000005</v>
      </c>
      <c r="O2044">
        <v>5</v>
      </c>
      <c r="P2044">
        <v>230</v>
      </c>
      <c r="Q2044">
        <v>0</v>
      </c>
      <c r="R2044">
        <v>0</v>
      </c>
      <c r="S2044">
        <v>0</v>
      </c>
      <c r="T2044">
        <v>0</v>
      </c>
      <c r="U2044">
        <v>4.5069439999999998</v>
      </c>
      <c r="V2044">
        <v>207.319444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1713231</v>
      </c>
      <c r="B2045">
        <v>1</v>
      </c>
      <c r="C2045" t="s">
        <v>76</v>
      </c>
      <c r="D2045" t="s">
        <v>92</v>
      </c>
      <c r="E2045" t="s">
        <v>134</v>
      </c>
      <c r="F2045" t="s">
        <v>6100</v>
      </c>
      <c r="G2045" t="s">
        <v>155</v>
      </c>
      <c r="H2045" t="s">
        <v>46</v>
      </c>
      <c r="I2045" t="s">
        <v>129</v>
      </c>
      <c r="J2045" t="s">
        <v>130</v>
      </c>
      <c r="K2045" t="s">
        <v>131</v>
      </c>
      <c r="L2045" t="s">
        <v>6101</v>
      </c>
      <c r="M2045" t="s">
        <v>6102</v>
      </c>
      <c r="N2045">
        <v>4.2125000000000004</v>
      </c>
      <c r="O2045">
        <v>0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4.2125000000000004</v>
      </c>
      <c r="Y2045">
        <v>0</v>
      </c>
      <c r="Z2045">
        <v>0</v>
      </c>
    </row>
    <row r="2046" spans="1:26" x14ac:dyDescent="0.25">
      <c r="A2046">
        <v>1713236</v>
      </c>
      <c r="B2046">
        <v>1</v>
      </c>
      <c r="C2046" t="s">
        <v>77</v>
      </c>
      <c r="D2046" t="s">
        <v>123</v>
      </c>
      <c r="E2046" t="s">
        <v>139</v>
      </c>
      <c r="F2046" t="s">
        <v>6103</v>
      </c>
      <c r="G2046" t="s">
        <v>707</v>
      </c>
      <c r="H2046" t="s">
        <v>46</v>
      </c>
      <c r="I2046" t="s">
        <v>129</v>
      </c>
      <c r="J2046" t="s">
        <v>130</v>
      </c>
      <c r="K2046" t="s">
        <v>131</v>
      </c>
      <c r="L2046" t="s">
        <v>6104</v>
      </c>
      <c r="M2046" t="s">
        <v>6105</v>
      </c>
      <c r="N2046">
        <v>2.1958333329999999</v>
      </c>
      <c r="O2046">
        <v>0</v>
      </c>
      <c r="P2046">
        <v>35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76.854167000000004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1713243</v>
      </c>
      <c r="B2047">
        <v>1</v>
      </c>
      <c r="C2047" t="s">
        <v>76</v>
      </c>
      <c r="D2047" t="s">
        <v>95</v>
      </c>
      <c r="E2047" t="s">
        <v>139</v>
      </c>
      <c r="F2047" t="s">
        <v>6106</v>
      </c>
      <c r="G2047" t="s">
        <v>269</v>
      </c>
      <c r="H2047" t="s">
        <v>46</v>
      </c>
      <c r="I2047" t="s">
        <v>129</v>
      </c>
      <c r="J2047" t="s">
        <v>130</v>
      </c>
      <c r="K2047" t="s">
        <v>131</v>
      </c>
      <c r="L2047" t="s">
        <v>6107</v>
      </c>
      <c r="M2047" t="s">
        <v>6108</v>
      </c>
      <c r="N2047">
        <v>2.8761111110000002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16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46.017778</v>
      </c>
    </row>
    <row r="2048" spans="1:26" x14ac:dyDescent="0.25">
      <c r="A2048">
        <v>1713264</v>
      </c>
      <c r="B2048">
        <v>1</v>
      </c>
      <c r="C2048" t="s">
        <v>76</v>
      </c>
      <c r="D2048" t="s">
        <v>90</v>
      </c>
      <c r="E2048" t="s">
        <v>134</v>
      </c>
      <c r="F2048" t="s">
        <v>6109</v>
      </c>
      <c r="G2048" t="s">
        <v>136</v>
      </c>
      <c r="H2048" t="s">
        <v>46</v>
      </c>
      <c r="I2048" t="s">
        <v>129</v>
      </c>
      <c r="J2048" t="s">
        <v>130</v>
      </c>
      <c r="K2048" t="s">
        <v>131</v>
      </c>
      <c r="L2048" t="s">
        <v>6110</v>
      </c>
      <c r="M2048" t="s">
        <v>6111</v>
      </c>
      <c r="N2048">
        <v>0.99305555499999998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0.99305600000000005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1713245</v>
      </c>
      <c r="B2049">
        <v>1</v>
      </c>
      <c r="C2049" t="s">
        <v>76</v>
      </c>
      <c r="D2049" t="s">
        <v>100</v>
      </c>
      <c r="E2049" t="s">
        <v>126</v>
      </c>
      <c r="F2049" t="s">
        <v>6112</v>
      </c>
      <c r="G2049" t="s">
        <v>285</v>
      </c>
      <c r="H2049" t="s">
        <v>47</v>
      </c>
      <c r="I2049" t="s">
        <v>129</v>
      </c>
      <c r="J2049" t="s">
        <v>130</v>
      </c>
      <c r="K2049" t="s">
        <v>161</v>
      </c>
      <c r="L2049" t="s">
        <v>6113</v>
      </c>
      <c r="M2049" t="s">
        <v>6114</v>
      </c>
      <c r="N2049">
        <v>3.8887091659999999</v>
      </c>
      <c r="O2049">
        <v>2</v>
      </c>
      <c r="P2049">
        <v>699</v>
      </c>
      <c r="Q2049">
        <v>0</v>
      </c>
      <c r="R2049">
        <v>0</v>
      </c>
      <c r="S2049">
        <v>0</v>
      </c>
      <c r="T2049">
        <v>0</v>
      </c>
      <c r="U2049">
        <v>7.7774179999999999</v>
      </c>
      <c r="V2049">
        <v>2718.207707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1713248</v>
      </c>
      <c r="B2050">
        <v>1</v>
      </c>
      <c r="C2050" t="s">
        <v>77</v>
      </c>
      <c r="D2050" t="s">
        <v>109</v>
      </c>
      <c r="E2050" t="s">
        <v>212</v>
      </c>
      <c r="F2050" t="s">
        <v>3863</v>
      </c>
      <c r="G2050" t="s">
        <v>285</v>
      </c>
      <c r="H2050" t="s">
        <v>47</v>
      </c>
      <c r="I2050" t="s">
        <v>129</v>
      </c>
      <c r="J2050" t="s">
        <v>130</v>
      </c>
      <c r="K2050" t="s">
        <v>161</v>
      </c>
      <c r="L2050" t="s">
        <v>6115</v>
      </c>
      <c r="M2050" t="s">
        <v>6116</v>
      </c>
      <c r="N2050">
        <v>8.9687702770000008</v>
      </c>
      <c r="O2050">
        <v>66</v>
      </c>
      <c r="P2050">
        <v>828</v>
      </c>
      <c r="Q2050">
        <v>0</v>
      </c>
      <c r="R2050">
        <v>0</v>
      </c>
      <c r="S2050">
        <v>0</v>
      </c>
      <c r="T2050">
        <v>0</v>
      </c>
      <c r="U2050">
        <v>591.93883800000003</v>
      </c>
      <c r="V2050">
        <v>7426.1417890000002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1713249</v>
      </c>
      <c r="B2051">
        <v>1</v>
      </c>
      <c r="C2051" t="s">
        <v>77</v>
      </c>
      <c r="D2051" t="s">
        <v>114</v>
      </c>
      <c r="E2051" t="s">
        <v>139</v>
      </c>
      <c r="F2051" t="s">
        <v>6117</v>
      </c>
      <c r="G2051" t="s">
        <v>281</v>
      </c>
      <c r="H2051" t="s">
        <v>46</v>
      </c>
      <c r="I2051" t="s">
        <v>129</v>
      </c>
      <c r="J2051" t="s">
        <v>130</v>
      </c>
      <c r="K2051" t="s">
        <v>161</v>
      </c>
      <c r="L2051" t="s">
        <v>6118</v>
      </c>
      <c r="M2051" t="s">
        <v>6119</v>
      </c>
      <c r="N2051">
        <v>0.87057583299999997</v>
      </c>
      <c r="O2051">
        <v>0</v>
      </c>
      <c r="P2051">
        <v>119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103.598524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1713252</v>
      </c>
      <c r="B2052">
        <v>1</v>
      </c>
      <c r="C2052" t="s">
        <v>76</v>
      </c>
      <c r="D2052" t="s">
        <v>78</v>
      </c>
      <c r="E2052" t="s">
        <v>139</v>
      </c>
      <c r="F2052" t="s">
        <v>6120</v>
      </c>
      <c r="G2052" t="s">
        <v>285</v>
      </c>
      <c r="H2052" t="s">
        <v>46</v>
      </c>
      <c r="I2052" t="s">
        <v>129</v>
      </c>
      <c r="J2052" t="s">
        <v>130</v>
      </c>
      <c r="K2052" t="s">
        <v>161</v>
      </c>
      <c r="L2052" t="s">
        <v>6121</v>
      </c>
      <c r="M2052" t="s">
        <v>6122</v>
      </c>
      <c r="N2052">
        <v>7.692973888</v>
      </c>
      <c r="O2052">
        <v>0</v>
      </c>
      <c r="P2052">
        <v>374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2877.1722340000001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1713253</v>
      </c>
      <c r="B2053">
        <v>1</v>
      </c>
      <c r="C2053" t="s">
        <v>76</v>
      </c>
      <c r="D2053" t="s">
        <v>79</v>
      </c>
      <c r="E2053" t="s">
        <v>126</v>
      </c>
      <c r="F2053" t="s">
        <v>6123</v>
      </c>
      <c r="G2053" t="s">
        <v>285</v>
      </c>
      <c r="H2053" t="s">
        <v>47</v>
      </c>
      <c r="I2053" t="s">
        <v>129</v>
      </c>
      <c r="J2053" t="s">
        <v>130</v>
      </c>
      <c r="K2053" t="s">
        <v>161</v>
      </c>
      <c r="L2053" t="s">
        <v>6124</v>
      </c>
      <c r="M2053" t="s">
        <v>6125</v>
      </c>
      <c r="N2053">
        <v>8.0322036109999999</v>
      </c>
      <c r="O2053">
        <v>3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24.096610999999999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1713257</v>
      </c>
      <c r="B2054">
        <v>1</v>
      </c>
      <c r="C2054" t="s">
        <v>76</v>
      </c>
      <c r="D2054" t="s">
        <v>78</v>
      </c>
      <c r="E2054" t="s">
        <v>139</v>
      </c>
      <c r="F2054" t="s">
        <v>6126</v>
      </c>
      <c r="G2054" t="s">
        <v>285</v>
      </c>
      <c r="H2054" t="s">
        <v>46</v>
      </c>
      <c r="I2054" t="s">
        <v>129</v>
      </c>
      <c r="J2054" t="s">
        <v>130</v>
      </c>
      <c r="K2054" t="s">
        <v>161</v>
      </c>
      <c r="L2054" t="s">
        <v>6127</v>
      </c>
      <c r="M2054" t="s">
        <v>6128</v>
      </c>
      <c r="N2054">
        <v>7.8806277769999999</v>
      </c>
      <c r="O2054">
        <v>0</v>
      </c>
      <c r="P2054">
        <v>143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1126.929772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1713265</v>
      </c>
      <c r="B2055">
        <v>1</v>
      </c>
      <c r="C2055" t="s">
        <v>76</v>
      </c>
      <c r="D2055" t="s">
        <v>93</v>
      </c>
      <c r="E2055" t="s">
        <v>134</v>
      </c>
      <c r="F2055" t="s">
        <v>6129</v>
      </c>
      <c r="G2055" t="s">
        <v>155</v>
      </c>
      <c r="H2055" t="s">
        <v>46</v>
      </c>
      <c r="I2055" t="s">
        <v>129</v>
      </c>
      <c r="J2055" t="s">
        <v>130</v>
      </c>
      <c r="K2055" t="s">
        <v>131</v>
      </c>
      <c r="L2055" t="s">
        <v>6130</v>
      </c>
      <c r="M2055" t="s">
        <v>6131</v>
      </c>
      <c r="N2055">
        <v>2.5836111110000002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2.5836109999999999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1713260</v>
      </c>
      <c r="B2056">
        <v>1</v>
      </c>
      <c r="C2056" t="s">
        <v>76</v>
      </c>
      <c r="D2056" t="s">
        <v>101</v>
      </c>
      <c r="E2056" t="s">
        <v>139</v>
      </c>
      <c r="F2056" t="s">
        <v>6132</v>
      </c>
      <c r="G2056" t="s">
        <v>462</v>
      </c>
      <c r="H2056" t="s">
        <v>46</v>
      </c>
      <c r="I2056" t="s">
        <v>129</v>
      </c>
      <c r="J2056" t="s">
        <v>130</v>
      </c>
      <c r="K2056" t="s">
        <v>131</v>
      </c>
      <c r="L2056" t="s">
        <v>6133</v>
      </c>
      <c r="M2056" t="s">
        <v>6134</v>
      </c>
      <c r="N2056">
        <v>0.23638888799999999</v>
      </c>
      <c r="O2056">
        <v>0</v>
      </c>
      <c r="P2056">
        <v>63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14.8925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1713275</v>
      </c>
      <c r="B2057">
        <v>1</v>
      </c>
      <c r="C2057" t="s">
        <v>77</v>
      </c>
      <c r="D2057" t="s">
        <v>109</v>
      </c>
      <c r="E2057" t="s">
        <v>158</v>
      </c>
      <c r="F2057" t="s">
        <v>6135</v>
      </c>
      <c r="G2057" t="s">
        <v>293</v>
      </c>
      <c r="H2057" t="s">
        <v>160</v>
      </c>
      <c r="I2057" t="s">
        <v>129</v>
      </c>
      <c r="J2057" t="s">
        <v>130</v>
      </c>
      <c r="K2057" t="s">
        <v>161</v>
      </c>
      <c r="L2057" t="s">
        <v>6136</v>
      </c>
      <c r="M2057" t="s">
        <v>6137</v>
      </c>
      <c r="N2057">
        <v>8.0541666660000004</v>
      </c>
      <c r="O2057">
        <v>122</v>
      </c>
      <c r="P2057">
        <v>1319</v>
      </c>
      <c r="Q2057">
        <v>42</v>
      </c>
      <c r="R2057">
        <v>14</v>
      </c>
      <c r="S2057">
        <v>181</v>
      </c>
      <c r="T2057">
        <v>1455</v>
      </c>
      <c r="U2057">
        <v>982.60833300000002</v>
      </c>
      <c r="V2057">
        <v>10623.445831999999</v>
      </c>
      <c r="W2057">
        <v>338.27499999999998</v>
      </c>
      <c r="X2057">
        <v>112.75833299999999</v>
      </c>
      <c r="Y2057">
        <v>1457.804167</v>
      </c>
      <c r="Z2057">
        <v>11718.812499</v>
      </c>
    </row>
    <row r="2058" spans="1:26" x14ac:dyDescent="0.25">
      <c r="A2058">
        <v>1713259</v>
      </c>
      <c r="B2058">
        <v>1</v>
      </c>
      <c r="C2058" t="s">
        <v>76</v>
      </c>
      <c r="D2058" t="s">
        <v>98</v>
      </c>
      <c r="E2058" t="s">
        <v>158</v>
      </c>
      <c r="F2058" t="s">
        <v>2903</v>
      </c>
      <c r="G2058" t="s">
        <v>293</v>
      </c>
      <c r="H2058" t="s">
        <v>160</v>
      </c>
      <c r="I2058" t="s">
        <v>129</v>
      </c>
      <c r="J2058" t="s">
        <v>130</v>
      </c>
      <c r="K2058" t="s">
        <v>161</v>
      </c>
      <c r="L2058" t="s">
        <v>6138</v>
      </c>
      <c r="M2058" t="s">
        <v>6139</v>
      </c>
      <c r="N2058">
        <v>8.3963888880000006</v>
      </c>
      <c r="O2058">
        <v>0</v>
      </c>
      <c r="P2058">
        <v>0</v>
      </c>
      <c r="Q2058">
        <v>19</v>
      </c>
      <c r="R2058">
        <v>405</v>
      </c>
      <c r="S2058">
        <v>27</v>
      </c>
      <c r="T2058">
        <v>731</v>
      </c>
      <c r="U2058">
        <v>0</v>
      </c>
      <c r="V2058">
        <v>0</v>
      </c>
      <c r="W2058">
        <v>159.53138899999999</v>
      </c>
      <c r="X2058">
        <v>3400.5374999999999</v>
      </c>
      <c r="Y2058">
        <v>226.70249999999999</v>
      </c>
      <c r="Z2058">
        <v>6137.7602770000003</v>
      </c>
    </row>
    <row r="2059" spans="1:26" x14ac:dyDescent="0.25">
      <c r="A2059">
        <v>1713276</v>
      </c>
      <c r="B2059">
        <v>1</v>
      </c>
      <c r="C2059" t="s">
        <v>76</v>
      </c>
      <c r="D2059" t="s">
        <v>93</v>
      </c>
      <c r="E2059" t="s">
        <v>126</v>
      </c>
      <c r="F2059" t="s">
        <v>6140</v>
      </c>
      <c r="G2059" t="s">
        <v>285</v>
      </c>
      <c r="H2059" t="s">
        <v>47</v>
      </c>
      <c r="I2059" t="s">
        <v>129</v>
      </c>
      <c r="J2059" t="s">
        <v>130</v>
      </c>
      <c r="K2059" t="s">
        <v>161</v>
      </c>
      <c r="L2059" t="s">
        <v>6141</v>
      </c>
      <c r="M2059" t="s">
        <v>6142</v>
      </c>
      <c r="N2059">
        <v>3.3605555549999999</v>
      </c>
      <c r="O2059">
        <v>12</v>
      </c>
      <c r="P2059">
        <v>1252</v>
      </c>
      <c r="Q2059">
        <v>0</v>
      </c>
      <c r="R2059">
        <v>0</v>
      </c>
      <c r="S2059">
        <v>0</v>
      </c>
      <c r="T2059">
        <v>0</v>
      </c>
      <c r="U2059">
        <v>40.326667</v>
      </c>
      <c r="V2059">
        <v>4207.4155549999996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1713269</v>
      </c>
      <c r="B2060">
        <v>1</v>
      </c>
      <c r="C2060" t="s">
        <v>76</v>
      </c>
      <c r="D2060" t="s">
        <v>91</v>
      </c>
      <c r="E2060" t="s">
        <v>148</v>
      </c>
      <c r="F2060" t="s">
        <v>6143</v>
      </c>
      <c r="G2060" t="s">
        <v>281</v>
      </c>
      <c r="H2060" t="s">
        <v>47</v>
      </c>
      <c r="I2060" t="s">
        <v>129</v>
      </c>
      <c r="J2060" t="s">
        <v>130</v>
      </c>
      <c r="K2060" t="s">
        <v>161</v>
      </c>
      <c r="L2060" t="s">
        <v>6144</v>
      </c>
      <c r="M2060" t="s">
        <v>6145</v>
      </c>
      <c r="N2060">
        <v>5.0208805549999997</v>
      </c>
      <c r="O2060">
        <v>2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10.041760999999999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1713270</v>
      </c>
      <c r="B2061">
        <v>1</v>
      </c>
      <c r="C2061" t="s">
        <v>77</v>
      </c>
      <c r="D2061" t="s">
        <v>114</v>
      </c>
      <c r="E2061" t="s">
        <v>126</v>
      </c>
      <c r="F2061" t="s">
        <v>6146</v>
      </c>
      <c r="G2061" t="s">
        <v>285</v>
      </c>
      <c r="H2061" t="s">
        <v>47</v>
      </c>
      <c r="I2061" t="s">
        <v>129</v>
      </c>
      <c r="J2061" t="s">
        <v>130</v>
      </c>
      <c r="K2061" t="s">
        <v>161</v>
      </c>
      <c r="L2061" t="s">
        <v>6147</v>
      </c>
      <c r="M2061" t="s">
        <v>6148</v>
      </c>
      <c r="N2061">
        <v>9.3202758330000002</v>
      </c>
      <c r="O2061">
        <v>0</v>
      </c>
      <c r="P2061">
        <v>0</v>
      </c>
      <c r="Q2061">
        <v>0</v>
      </c>
      <c r="R2061">
        <v>0</v>
      </c>
      <c r="S2061">
        <v>1</v>
      </c>
      <c r="T2061">
        <v>16</v>
      </c>
      <c r="U2061">
        <v>0</v>
      </c>
      <c r="V2061">
        <v>0</v>
      </c>
      <c r="W2061">
        <v>0</v>
      </c>
      <c r="X2061">
        <v>0</v>
      </c>
      <c r="Y2061">
        <v>9.3202759999999998</v>
      </c>
      <c r="Z2061">
        <v>149.124413</v>
      </c>
    </row>
    <row r="2062" spans="1:26" x14ac:dyDescent="0.25">
      <c r="A2062">
        <v>1713271</v>
      </c>
      <c r="B2062">
        <v>1</v>
      </c>
      <c r="C2062" t="s">
        <v>76</v>
      </c>
      <c r="D2062" t="s">
        <v>96</v>
      </c>
      <c r="E2062" t="s">
        <v>134</v>
      </c>
      <c r="F2062" t="s">
        <v>6149</v>
      </c>
      <c r="G2062" t="s">
        <v>209</v>
      </c>
      <c r="H2062" t="s">
        <v>46</v>
      </c>
      <c r="I2062" t="s">
        <v>129</v>
      </c>
      <c r="J2062" t="s">
        <v>130</v>
      </c>
      <c r="K2062" t="s">
        <v>131</v>
      </c>
      <c r="L2062" t="s">
        <v>6150</v>
      </c>
      <c r="M2062" t="s">
        <v>6151</v>
      </c>
      <c r="N2062">
        <v>2.2155555549999999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2.2155559999999999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1713274</v>
      </c>
      <c r="B2063">
        <v>1</v>
      </c>
      <c r="C2063" t="s">
        <v>77</v>
      </c>
      <c r="D2063" t="s">
        <v>111</v>
      </c>
      <c r="E2063" t="s">
        <v>164</v>
      </c>
      <c r="F2063" t="s">
        <v>6152</v>
      </c>
      <c r="G2063" t="s">
        <v>281</v>
      </c>
      <c r="H2063" t="s">
        <v>46</v>
      </c>
      <c r="I2063" t="s">
        <v>129</v>
      </c>
      <c r="J2063" t="s">
        <v>130</v>
      </c>
      <c r="K2063" t="s">
        <v>161</v>
      </c>
      <c r="L2063" t="s">
        <v>6153</v>
      </c>
      <c r="M2063" t="s">
        <v>6154</v>
      </c>
      <c r="N2063">
        <v>7.9127388879999998</v>
      </c>
      <c r="O2063">
        <v>0</v>
      </c>
      <c r="P2063">
        <v>0</v>
      </c>
      <c r="Q2063">
        <v>1</v>
      </c>
      <c r="R2063">
        <v>51</v>
      </c>
      <c r="S2063">
        <v>0</v>
      </c>
      <c r="T2063">
        <v>0</v>
      </c>
      <c r="U2063">
        <v>0</v>
      </c>
      <c r="V2063">
        <v>0</v>
      </c>
      <c r="W2063">
        <v>7.9127390000000002</v>
      </c>
      <c r="X2063">
        <v>403.54968300000002</v>
      </c>
      <c r="Y2063">
        <v>0</v>
      </c>
      <c r="Z2063">
        <v>0</v>
      </c>
    </row>
    <row r="2064" spans="1:26" x14ac:dyDescent="0.25">
      <c r="A2064">
        <v>1713281</v>
      </c>
      <c r="B2064">
        <v>1</v>
      </c>
      <c r="C2064" t="s">
        <v>77</v>
      </c>
      <c r="D2064" t="s">
        <v>124</v>
      </c>
      <c r="E2064" t="s">
        <v>126</v>
      </c>
      <c r="F2064" t="s">
        <v>6155</v>
      </c>
      <c r="G2064" t="s">
        <v>431</v>
      </c>
      <c r="H2064" t="s">
        <v>47</v>
      </c>
      <c r="I2064" t="s">
        <v>129</v>
      </c>
      <c r="J2064" t="s">
        <v>130</v>
      </c>
      <c r="K2064" t="s">
        <v>131</v>
      </c>
      <c r="L2064" t="s">
        <v>6156</v>
      </c>
      <c r="M2064" t="s">
        <v>6157</v>
      </c>
      <c r="N2064">
        <v>2.4975000000000001</v>
      </c>
      <c r="O2064">
        <v>3</v>
      </c>
      <c r="P2064">
        <v>141</v>
      </c>
      <c r="Q2064">
        <v>0</v>
      </c>
      <c r="R2064">
        <v>0</v>
      </c>
      <c r="S2064">
        <v>0</v>
      </c>
      <c r="T2064">
        <v>0</v>
      </c>
      <c r="U2064">
        <v>7.4924999999999997</v>
      </c>
      <c r="V2064">
        <v>352.14749999999998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1713287</v>
      </c>
      <c r="B2065">
        <v>1</v>
      </c>
      <c r="C2065" t="s">
        <v>77</v>
      </c>
      <c r="D2065" t="s">
        <v>109</v>
      </c>
      <c r="E2065" t="s">
        <v>158</v>
      </c>
      <c r="F2065" t="s">
        <v>6158</v>
      </c>
      <c r="G2065" t="s">
        <v>176</v>
      </c>
      <c r="H2065" t="s">
        <v>47</v>
      </c>
      <c r="I2065" t="s">
        <v>129</v>
      </c>
      <c r="J2065" t="s">
        <v>130</v>
      </c>
      <c r="K2065" t="s">
        <v>131</v>
      </c>
      <c r="L2065" t="s">
        <v>6159</v>
      </c>
      <c r="M2065" t="s">
        <v>6160</v>
      </c>
      <c r="N2065">
        <v>0.29972222199999998</v>
      </c>
      <c r="O2065">
        <v>26</v>
      </c>
      <c r="P2065">
        <v>170</v>
      </c>
      <c r="Q2065">
        <v>0</v>
      </c>
      <c r="R2065">
        <v>0</v>
      </c>
      <c r="S2065">
        <v>0</v>
      </c>
      <c r="T2065">
        <v>0</v>
      </c>
      <c r="U2065">
        <v>7.7927780000000002</v>
      </c>
      <c r="V2065">
        <v>50.952778000000002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1713280</v>
      </c>
      <c r="B2066">
        <v>1</v>
      </c>
      <c r="C2066" t="s">
        <v>76</v>
      </c>
      <c r="D2066" t="s">
        <v>86</v>
      </c>
      <c r="E2066" t="s">
        <v>134</v>
      </c>
      <c r="F2066" t="s">
        <v>6161</v>
      </c>
      <c r="G2066" t="s">
        <v>136</v>
      </c>
      <c r="H2066" t="s">
        <v>46</v>
      </c>
      <c r="I2066" t="s">
        <v>129</v>
      </c>
      <c r="J2066" t="s">
        <v>130</v>
      </c>
      <c r="K2066" t="s">
        <v>131</v>
      </c>
      <c r="L2066" t="s">
        <v>6162</v>
      </c>
      <c r="M2066" t="s">
        <v>6163</v>
      </c>
      <c r="N2066">
        <v>0.61722222199999999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0.61722200000000005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1713278</v>
      </c>
      <c r="B2067">
        <v>1</v>
      </c>
      <c r="C2067" t="s">
        <v>76</v>
      </c>
      <c r="D2067" t="s">
        <v>91</v>
      </c>
      <c r="E2067" t="s">
        <v>158</v>
      </c>
      <c r="F2067" t="s">
        <v>6164</v>
      </c>
      <c r="G2067" t="s">
        <v>176</v>
      </c>
      <c r="H2067" t="s">
        <v>47</v>
      </c>
      <c r="I2067" t="s">
        <v>129</v>
      </c>
      <c r="J2067" t="s">
        <v>130</v>
      </c>
      <c r="K2067" t="s">
        <v>131</v>
      </c>
      <c r="L2067" t="s">
        <v>6165</v>
      </c>
      <c r="M2067" t="s">
        <v>6166</v>
      </c>
      <c r="N2067">
        <v>8.3888887999999995E-2</v>
      </c>
      <c r="O2067">
        <v>60</v>
      </c>
      <c r="P2067">
        <v>433</v>
      </c>
      <c r="Q2067">
        <v>0</v>
      </c>
      <c r="R2067">
        <v>0</v>
      </c>
      <c r="S2067">
        <v>0</v>
      </c>
      <c r="T2067">
        <v>0</v>
      </c>
      <c r="U2067">
        <v>5.0333329999999998</v>
      </c>
      <c r="V2067">
        <v>36.323889000000001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1713290</v>
      </c>
      <c r="B2068">
        <v>1</v>
      </c>
      <c r="C2068" t="s">
        <v>76</v>
      </c>
      <c r="D2068" t="s">
        <v>93</v>
      </c>
      <c r="E2068" t="s">
        <v>134</v>
      </c>
      <c r="F2068" t="s">
        <v>6167</v>
      </c>
      <c r="G2068" t="s">
        <v>155</v>
      </c>
      <c r="H2068" t="s">
        <v>46</v>
      </c>
      <c r="I2068" t="s">
        <v>129</v>
      </c>
      <c r="J2068" t="s">
        <v>130</v>
      </c>
      <c r="K2068" t="s">
        <v>131</v>
      </c>
      <c r="L2068" t="s">
        <v>6099</v>
      </c>
      <c r="M2068" t="s">
        <v>6168</v>
      </c>
      <c r="N2068">
        <v>0.37055555499999998</v>
      </c>
      <c r="O2068">
        <v>0</v>
      </c>
      <c r="P2068">
        <v>8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2.9644439999999999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1713279</v>
      </c>
      <c r="B2069">
        <v>1</v>
      </c>
      <c r="C2069" t="s">
        <v>76</v>
      </c>
      <c r="D2069" t="s">
        <v>93</v>
      </c>
      <c r="E2069" t="s">
        <v>139</v>
      </c>
      <c r="F2069" t="s">
        <v>6169</v>
      </c>
      <c r="G2069" t="s">
        <v>285</v>
      </c>
      <c r="H2069" t="s">
        <v>46</v>
      </c>
      <c r="I2069" t="s">
        <v>129</v>
      </c>
      <c r="J2069" t="s">
        <v>130</v>
      </c>
      <c r="K2069" t="s">
        <v>161</v>
      </c>
      <c r="L2069" t="s">
        <v>6170</v>
      </c>
      <c r="M2069" t="s">
        <v>6171</v>
      </c>
      <c r="N2069">
        <v>9.9678924999999996</v>
      </c>
      <c r="O2069">
        <v>0</v>
      </c>
      <c r="P2069">
        <v>5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49.839463000000002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1713294</v>
      </c>
      <c r="B2070">
        <v>1</v>
      </c>
      <c r="C2070" t="s">
        <v>77</v>
      </c>
      <c r="D2070" t="s">
        <v>109</v>
      </c>
      <c r="E2070" t="s">
        <v>158</v>
      </c>
      <c r="F2070" t="s">
        <v>6172</v>
      </c>
      <c r="G2070" t="s">
        <v>1505</v>
      </c>
      <c r="H2070" t="s">
        <v>47</v>
      </c>
      <c r="I2070" t="s">
        <v>129</v>
      </c>
      <c r="J2070" t="s">
        <v>130</v>
      </c>
      <c r="K2070" t="s">
        <v>131</v>
      </c>
      <c r="L2070" t="s">
        <v>6173</v>
      </c>
      <c r="M2070" t="s">
        <v>6174</v>
      </c>
      <c r="N2070">
        <v>3.4166666659999998</v>
      </c>
      <c r="O2070">
        <v>15</v>
      </c>
      <c r="P2070">
        <v>384</v>
      </c>
      <c r="Q2070">
        <v>0</v>
      </c>
      <c r="R2070">
        <v>0</v>
      </c>
      <c r="S2070">
        <v>0</v>
      </c>
      <c r="T2070">
        <v>0</v>
      </c>
      <c r="U2070">
        <v>51.25</v>
      </c>
      <c r="V2070">
        <v>1312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1713285</v>
      </c>
      <c r="B2071">
        <v>1</v>
      </c>
      <c r="C2071" t="s">
        <v>76</v>
      </c>
      <c r="D2071" t="s">
        <v>101</v>
      </c>
      <c r="E2071" t="s">
        <v>139</v>
      </c>
      <c r="F2071" t="s">
        <v>6175</v>
      </c>
      <c r="G2071" t="s">
        <v>197</v>
      </c>
      <c r="H2071" t="s">
        <v>46</v>
      </c>
      <c r="I2071" t="s">
        <v>129</v>
      </c>
      <c r="J2071" t="s">
        <v>130</v>
      </c>
      <c r="K2071" t="s">
        <v>131</v>
      </c>
      <c r="L2071" t="s">
        <v>6176</v>
      </c>
      <c r="M2071" t="s">
        <v>6177</v>
      </c>
      <c r="N2071">
        <v>2.1383333329999998</v>
      </c>
      <c r="O2071">
        <v>0</v>
      </c>
      <c r="P2071">
        <v>149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318.61166700000001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1713284</v>
      </c>
      <c r="B2072">
        <v>1</v>
      </c>
      <c r="C2072" t="s">
        <v>76</v>
      </c>
      <c r="D2072" t="s">
        <v>93</v>
      </c>
      <c r="E2072" t="s">
        <v>139</v>
      </c>
      <c r="F2072" t="s">
        <v>3890</v>
      </c>
      <c r="G2072" t="s">
        <v>285</v>
      </c>
      <c r="H2072" t="s">
        <v>46</v>
      </c>
      <c r="I2072" t="s">
        <v>129</v>
      </c>
      <c r="J2072" t="s">
        <v>130</v>
      </c>
      <c r="K2072" t="s">
        <v>161</v>
      </c>
      <c r="L2072" t="s">
        <v>6178</v>
      </c>
      <c r="M2072" t="s">
        <v>6179</v>
      </c>
      <c r="N2072">
        <v>9.9104758329999996</v>
      </c>
      <c r="O2072">
        <v>0</v>
      </c>
      <c r="P2072">
        <v>175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1734.333271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1713424</v>
      </c>
      <c r="B2073">
        <v>1</v>
      </c>
      <c r="C2073" t="s">
        <v>76</v>
      </c>
      <c r="D2073" t="s">
        <v>91</v>
      </c>
      <c r="E2073" t="s">
        <v>158</v>
      </c>
      <c r="F2073" t="s">
        <v>6180</v>
      </c>
      <c r="G2073" t="s">
        <v>176</v>
      </c>
      <c r="H2073" t="s">
        <v>47</v>
      </c>
      <c r="I2073" t="s">
        <v>129</v>
      </c>
      <c r="J2073" t="s">
        <v>130</v>
      </c>
      <c r="K2073" t="s">
        <v>131</v>
      </c>
      <c r="L2073" t="s">
        <v>6181</v>
      </c>
      <c r="M2073" t="s">
        <v>6182</v>
      </c>
      <c r="N2073">
        <v>4.1372222220000001</v>
      </c>
      <c r="O2073">
        <v>3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12.411667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1713286</v>
      </c>
      <c r="B2074">
        <v>1</v>
      </c>
      <c r="C2074" t="s">
        <v>77</v>
      </c>
      <c r="D2074" t="s">
        <v>110</v>
      </c>
      <c r="E2074" t="s">
        <v>164</v>
      </c>
      <c r="F2074" t="s">
        <v>6183</v>
      </c>
      <c r="G2074" t="s">
        <v>285</v>
      </c>
      <c r="H2074" t="s">
        <v>46</v>
      </c>
      <c r="I2074" t="s">
        <v>129</v>
      </c>
      <c r="J2074" t="s">
        <v>130</v>
      </c>
      <c r="K2074" t="s">
        <v>161</v>
      </c>
      <c r="L2074" t="s">
        <v>6184</v>
      </c>
      <c r="M2074" t="s">
        <v>6185</v>
      </c>
      <c r="N2074">
        <v>7.8728211110000004</v>
      </c>
      <c r="O2074">
        <v>0</v>
      </c>
      <c r="P2074">
        <v>0</v>
      </c>
      <c r="Q2074">
        <v>2</v>
      </c>
      <c r="R2074">
        <v>542</v>
      </c>
      <c r="S2074">
        <v>0</v>
      </c>
      <c r="T2074">
        <v>0</v>
      </c>
      <c r="U2074">
        <v>0</v>
      </c>
      <c r="V2074">
        <v>0</v>
      </c>
      <c r="W2074">
        <v>15.745642</v>
      </c>
      <c r="X2074">
        <v>4267.0690420000001</v>
      </c>
      <c r="Y2074">
        <v>0</v>
      </c>
      <c r="Z2074">
        <v>0</v>
      </c>
    </row>
    <row r="2075" spans="1:26" x14ac:dyDescent="0.25">
      <c r="A2075">
        <v>1713295</v>
      </c>
      <c r="B2075">
        <v>1</v>
      </c>
      <c r="C2075" t="s">
        <v>76</v>
      </c>
      <c r="D2075" t="s">
        <v>106</v>
      </c>
      <c r="E2075" t="s">
        <v>134</v>
      </c>
      <c r="F2075" t="s">
        <v>6186</v>
      </c>
      <c r="G2075" t="s">
        <v>462</v>
      </c>
      <c r="H2075" t="s">
        <v>46</v>
      </c>
      <c r="I2075" t="s">
        <v>129</v>
      </c>
      <c r="J2075" t="s">
        <v>130</v>
      </c>
      <c r="K2075" t="s">
        <v>131</v>
      </c>
      <c r="L2075" t="s">
        <v>6187</v>
      </c>
      <c r="M2075" t="s">
        <v>6188</v>
      </c>
      <c r="N2075">
        <v>0.96250000000000002</v>
      </c>
      <c r="O2075">
        <v>0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1.925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1713288</v>
      </c>
      <c r="B2076">
        <v>1</v>
      </c>
      <c r="C2076" t="s">
        <v>76</v>
      </c>
      <c r="D2076" t="s">
        <v>92</v>
      </c>
      <c r="E2076" t="s">
        <v>126</v>
      </c>
      <c r="F2076" t="s">
        <v>6189</v>
      </c>
      <c r="G2076" t="s">
        <v>285</v>
      </c>
      <c r="H2076" t="s">
        <v>47</v>
      </c>
      <c r="I2076" t="s">
        <v>129</v>
      </c>
      <c r="J2076" t="s">
        <v>130</v>
      </c>
      <c r="K2076" t="s">
        <v>161</v>
      </c>
      <c r="L2076" t="s">
        <v>6190</v>
      </c>
      <c r="M2076" t="s">
        <v>6191</v>
      </c>
      <c r="N2076">
        <v>0.64833222199999996</v>
      </c>
      <c r="O2076">
        <v>0</v>
      </c>
      <c r="P2076">
        <v>0</v>
      </c>
      <c r="Q2076">
        <v>23</v>
      </c>
      <c r="R2076">
        <v>1040</v>
      </c>
      <c r="S2076">
        <v>5</v>
      </c>
      <c r="T2076">
        <v>0</v>
      </c>
      <c r="U2076">
        <v>0</v>
      </c>
      <c r="V2076">
        <v>0</v>
      </c>
      <c r="W2076">
        <v>14.911640999999999</v>
      </c>
      <c r="X2076">
        <v>674.26551099999995</v>
      </c>
      <c r="Y2076">
        <v>3.2416610000000001</v>
      </c>
      <c r="Z2076">
        <v>0</v>
      </c>
    </row>
    <row r="2077" spans="1:26" x14ac:dyDescent="0.25">
      <c r="A2077">
        <v>1713310</v>
      </c>
      <c r="B2077">
        <v>1</v>
      </c>
      <c r="C2077" t="s">
        <v>77</v>
      </c>
      <c r="D2077" t="s">
        <v>124</v>
      </c>
      <c r="E2077" t="s">
        <v>191</v>
      </c>
      <c r="F2077" t="s">
        <v>6192</v>
      </c>
      <c r="G2077" t="s">
        <v>281</v>
      </c>
      <c r="H2077" t="s">
        <v>46</v>
      </c>
      <c r="I2077" t="s">
        <v>129</v>
      </c>
      <c r="J2077" t="s">
        <v>130</v>
      </c>
      <c r="K2077" t="s">
        <v>161</v>
      </c>
      <c r="L2077" t="s">
        <v>6193</v>
      </c>
      <c r="M2077" t="s">
        <v>6194</v>
      </c>
      <c r="N2077">
        <v>1.518611111</v>
      </c>
      <c r="O2077">
        <v>0</v>
      </c>
      <c r="P2077">
        <v>81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123.00749999999999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1713372</v>
      </c>
      <c r="B2078">
        <v>1</v>
      </c>
      <c r="C2078" t="s">
        <v>76</v>
      </c>
      <c r="D2078" t="s">
        <v>92</v>
      </c>
      <c r="E2078" t="s">
        <v>139</v>
      </c>
      <c r="F2078" t="s">
        <v>6195</v>
      </c>
      <c r="G2078" t="s">
        <v>285</v>
      </c>
      <c r="H2078" t="s">
        <v>46</v>
      </c>
      <c r="I2078" t="s">
        <v>129</v>
      </c>
      <c r="J2078" t="s">
        <v>130</v>
      </c>
      <c r="K2078" t="s">
        <v>161</v>
      </c>
      <c r="L2078" t="s">
        <v>6196</v>
      </c>
      <c r="M2078" t="s">
        <v>6197</v>
      </c>
      <c r="N2078">
        <v>2</v>
      </c>
      <c r="O2078">
        <v>0</v>
      </c>
      <c r="P2078">
        <v>0</v>
      </c>
      <c r="Q2078">
        <v>0</v>
      </c>
      <c r="R2078">
        <v>36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72</v>
      </c>
      <c r="Y2078">
        <v>0</v>
      </c>
      <c r="Z2078">
        <v>0</v>
      </c>
    </row>
    <row r="2079" spans="1:26" x14ac:dyDescent="0.25">
      <c r="A2079">
        <v>1713306</v>
      </c>
      <c r="B2079">
        <v>1</v>
      </c>
      <c r="C2079" t="s">
        <v>76</v>
      </c>
      <c r="D2079" t="s">
        <v>89</v>
      </c>
      <c r="E2079" t="s">
        <v>134</v>
      </c>
      <c r="F2079" t="s">
        <v>6198</v>
      </c>
      <c r="G2079" t="s">
        <v>136</v>
      </c>
      <c r="H2079" t="s">
        <v>46</v>
      </c>
      <c r="I2079" t="s">
        <v>129</v>
      </c>
      <c r="J2079" t="s">
        <v>130</v>
      </c>
      <c r="K2079" t="s">
        <v>131</v>
      </c>
      <c r="L2079" t="s">
        <v>6199</v>
      </c>
      <c r="M2079" t="s">
        <v>6200</v>
      </c>
      <c r="N2079">
        <v>2.480277777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2.4802780000000002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1713304</v>
      </c>
      <c r="B2080">
        <v>1</v>
      </c>
      <c r="C2080" t="s">
        <v>76</v>
      </c>
      <c r="D2080" t="s">
        <v>78</v>
      </c>
      <c r="E2080" t="s">
        <v>134</v>
      </c>
      <c r="F2080" t="s">
        <v>6201</v>
      </c>
      <c r="G2080" t="s">
        <v>155</v>
      </c>
      <c r="H2080" t="s">
        <v>46</v>
      </c>
      <c r="I2080" t="s">
        <v>129</v>
      </c>
      <c r="J2080" t="s">
        <v>130</v>
      </c>
      <c r="K2080" t="s">
        <v>131</v>
      </c>
      <c r="L2080" t="s">
        <v>6202</v>
      </c>
      <c r="M2080" t="s">
        <v>6203</v>
      </c>
      <c r="N2080">
        <v>0.77111111099999996</v>
      </c>
      <c r="O2080">
        <v>0</v>
      </c>
      <c r="P2080">
        <v>42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32.386667000000003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1713309</v>
      </c>
      <c r="B2081">
        <v>1</v>
      </c>
      <c r="C2081" t="s">
        <v>76</v>
      </c>
      <c r="D2081" t="s">
        <v>78</v>
      </c>
      <c r="E2081" t="s">
        <v>134</v>
      </c>
      <c r="F2081" t="s">
        <v>6204</v>
      </c>
      <c r="G2081" t="s">
        <v>155</v>
      </c>
      <c r="H2081" t="s">
        <v>46</v>
      </c>
      <c r="I2081" t="s">
        <v>129</v>
      </c>
      <c r="J2081" t="s">
        <v>130</v>
      </c>
      <c r="K2081" t="s">
        <v>131</v>
      </c>
      <c r="L2081" t="s">
        <v>6205</v>
      </c>
      <c r="M2081" t="s">
        <v>6206</v>
      </c>
      <c r="N2081">
        <v>1.4111111110000001</v>
      </c>
      <c r="O2081">
        <v>0</v>
      </c>
      <c r="P2081">
        <v>6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8.4666669999999993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1713363</v>
      </c>
      <c r="B2082">
        <v>1</v>
      </c>
      <c r="C2082" t="s">
        <v>76</v>
      </c>
      <c r="D2082" t="s">
        <v>91</v>
      </c>
      <c r="E2082" t="s">
        <v>148</v>
      </c>
      <c r="F2082" t="s">
        <v>6207</v>
      </c>
      <c r="G2082" t="s">
        <v>281</v>
      </c>
      <c r="H2082" t="s">
        <v>47</v>
      </c>
      <c r="I2082" t="s">
        <v>129</v>
      </c>
      <c r="J2082" t="s">
        <v>130</v>
      </c>
      <c r="K2082" t="s">
        <v>161</v>
      </c>
      <c r="L2082" t="s">
        <v>6208</v>
      </c>
      <c r="M2082" t="s">
        <v>6209</v>
      </c>
      <c r="N2082">
        <v>5.1330555550000003</v>
      </c>
      <c r="O2082">
        <v>3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15.399167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1713303</v>
      </c>
      <c r="B2083">
        <v>1</v>
      </c>
      <c r="C2083" t="s">
        <v>76</v>
      </c>
      <c r="D2083" t="s">
        <v>94</v>
      </c>
      <c r="E2083" t="s">
        <v>158</v>
      </c>
      <c r="F2083" t="s">
        <v>6210</v>
      </c>
      <c r="G2083" t="s">
        <v>176</v>
      </c>
      <c r="H2083" t="s">
        <v>47</v>
      </c>
      <c r="I2083" t="s">
        <v>129</v>
      </c>
      <c r="J2083" t="s">
        <v>130</v>
      </c>
      <c r="K2083" t="s">
        <v>131</v>
      </c>
      <c r="L2083" t="s">
        <v>6211</v>
      </c>
      <c r="M2083" t="s">
        <v>6212</v>
      </c>
      <c r="N2083">
        <v>0.23888888799999999</v>
      </c>
      <c r="O2083">
        <v>14</v>
      </c>
      <c r="P2083">
        <v>124</v>
      </c>
      <c r="Q2083">
        <v>0</v>
      </c>
      <c r="R2083">
        <v>0</v>
      </c>
      <c r="S2083">
        <v>0</v>
      </c>
      <c r="T2083">
        <v>0</v>
      </c>
      <c r="U2083">
        <v>3.3444440000000002</v>
      </c>
      <c r="V2083">
        <v>29.622222000000001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1713316</v>
      </c>
      <c r="B2084">
        <v>1</v>
      </c>
      <c r="C2084" t="s">
        <v>77</v>
      </c>
      <c r="D2084" t="s">
        <v>109</v>
      </c>
      <c r="E2084" t="s">
        <v>126</v>
      </c>
      <c r="F2084" t="s">
        <v>6213</v>
      </c>
      <c r="G2084" t="s">
        <v>145</v>
      </c>
      <c r="H2084" t="s">
        <v>47</v>
      </c>
      <c r="I2084" t="s">
        <v>129</v>
      </c>
      <c r="J2084" t="s">
        <v>130</v>
      </c>
      <c r="K2084" t="s">
        <v>131</v>
      </c>
      <c r="L2084" t="s">
        <v>6214</v>
      </c>
      <c r="M2084" t="s">
        <v>6215</v>
      </c>
      <c r="N2084">
        <v>0.99555555500000004</v>
      </c>
      <c r="O2084">
        <v>21</v>
      </c>
      <c r="P2084">
        <v>117</v>
      </c>
      <c r="Q2084">
        <v>0</v>
      </c>
      <c r="R2084">
        <v>0</v>
      </c>
      <c r="S2084">
        <v>0</v>
      </c>
      <c r="T2084">
        <v>0</v>
      </c>
      <c r="U2084">
        <v>20.906666999999999</v>
      </c>
      <c r="V2084">
        <v>116.48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1713333</v>
      </c>
      <c r="B2085">
        <v>1</v>
      </c>
      <c r="C2085" t="s">
        <v>76</v>
      </c>
      <c r="D2085" t="s">
        <v>103</v>
      </c>
      <c r="E2085" t="s">
        <v>134</v>
      </c>
      <c r="F2085" t="s">
        <v>6216</v>
      </c>
      <c r="G2085" t="s">
        <v>209</v>
      </c>
      <c r="H2085" t="s">
        <v>46</v>
      </c>
      <c r="I2085" t="s">
        <v>129</v>
      </c>
      <c r="J2085" t="s">
        <v>130</v>
      </c>
      <c r="K2085" t="s">
        <v>131</v>
      </c>
      <c r="L2085" t="s">
        <v>6217</v>
      </c>
      <c r="M2085" t="s">
        <v>6218</v>
      </c>
      <c r="N2085">
        <v>9.8222222220000006</v>
      </c>
      <c r="O2085">
        <v>0</v>
      </c>
      <c r="P2085">
        <v>0</v>
      </c>
      <c r="Q2085">
        <v>0</v>
      </c>
      <c r="R2085">
        <v>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19.644444</v>
      </c>
      <c r="Y2085">
        <v>0</v>
      </c>
      <c r="Z2085">
        <v>0</v>
      </c>
    </row>
    <row r="2086" spans="1:26" x14ac:dyDescent="0.25">
      <c r="A2086">
        <v>1713311</v>
      </c>
      <c r="B2086">
        <v>1</v>
      </c>
      <c r="C2086" t="s">
        <v>76</v>
      </c>
      <c r="D2086" t="s">
        <v>91</v>
      </c>
      <c r="E2086" t="s">
        <v>158</v>
      </c>
      <c r="F2086" t="s">
        <v>6219</v>
      </c>
      <c r="G2086" t="s">
        <v>176</v>
      </c>
      <c r="H2086" t="s">
        <v>47</v>
      </c>
      <c r="I2086" t="s">
        <v>129</v>
      </c>
      <c r="J2086" t="s">
        <v>130</v>
      </c>
      <c r="K2086" t="s">
        <v>131</v>
      </c>
      <c r="L2086" t="s">
        <v>6220</v>
      </c>
      <c r="M2086" t="s">
        <v>6221</v>
      </c>
      <c r="N2086">
        <v>3.73</v>
      </c>
      <c r="O2086">
        <v>3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11.19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1713314</v>
      </c>
      <c r="B2087">
        <v>1</v>
      </c>
      <c r="C2087" t="s">
        <v>76</v>
      </c>
      <c r="D2087" t="s">
        <v>92</v>
      </c>
      <c r="E2087" t="s">
        <v>134</v>
      </c>
      <c r="F2087" t="s">
        <v>6222</v>
      </c>
      <c r="G2087" t="s">
        <v>136</v>
      </c>
      <c r="H2087" t="s">
        <v>46</v>
      </c>
      <c r="I2087" t="s">
        <v>129</v>
      </c>
      <c r="J2087" t="s">
        <v>130</v>
      </c>
      <c r="K2087" t="s">
        <v>131</v>
      </c>
      <c r="L2087" t="s">
        <v>6223</v>
      </c>
      <c r="M2087" t="s">
        <v>6224</v>
      </c>
      <c r="N2087">
        <v>0.883611111</v>
      </c>
      <c r="O2087">
        <v>0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0.88361100000000004</v>
      </c>
      <c r="Y2087">
        <v>0</v>
      </c>
      <c r="Z2087">
        <v>0</v>
      </c>
    </row>
    <row r="2088" spans="1:26" x14ac:dyDescent="0.25">
      <c r="A2088">
        <v>1713320</v>
      </c>
      <c r="B2088">
        <v>1</v>
      </c>
      <c r="C2088" t="s">
        <v>77</v>
      </c>
      <c r="D2088" t="s">
        <v>123</v>
      </c>
      <c r="E2088" t="s">
        <v>139</v>
      </c>
      <c r="F2088" t="s">
        <v>6225</v>
      </c>
      <c r="G2088" t="s">
        <v>1596</v>
      </c>
      <c r="H2088" t="s">
        <v>46</v>
      </c>
      <c r="I2088" t="s">
        <v>129</v>
      </c>
      <c r="J2088" t="s">
        <v>130</v>
      </c>
      <c r="K2088" t="s">
        <v>131</v>
      </c>
      <c r="L2088" t="s">
        <v>6226</v>
      </c>
      <c r="M2088" t="s">
        <v>6227</v>
      </c>
      <c r="N2088">
        <v>7.5255555550000004</v>
      </c>
      <c r="O2088">
        <v>0</v>
      </c>
      <c r="P2088">
        <v>10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75.255555999999999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1713344</v>
      </c>
      <c r="B2089">
        <v>1</v>
      </c>
      <c r="C2089" t="s">
        <v>76</v>
      </c>
      <c r="D2089" t="s">
        <v>90</v>
      </c>
      <c r="E2089" t="s">
        <v>134</v>
      </c>
      <c r="F2089" t="s">
        <v>6228</v>
      </c>
      <c r="G2089" t="s">
        <v>209</v>
      </c>
      <c r="H2089" t="s">
        <v>46</v>
      </c>
      <c r="I2089" t="s">
        <v>129</v>
      </c>
      <c r="J2089" t="s">
        <v>130</v>
      </c>
      <c r="K2089" t="s">
        <v>131</v>
      </c>
      <c r="L2089" t="s">
        <v>6229</v>
      </c>
      <c r="M2089" t="s">
        <v>6230</v>
      </c>
      <c r="N2089">
        <v>2.2691666659999998</v>
      </c>
      <c r="O2089">
        <v>0</v>
      </c>
      <c r="P2089">
        <v>3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6.8075000000000001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1713319</v>
      </c>
      <c r="B2090">
        <v>1</v>
      </c>
      <c r="C2090" t="s">
        <v>76</v>
      </c>
      <c r="D2090" t="s">
        <v>102</v>
      </c>
      <c r="E2090" t="s">
        <v>126</v>
      </c>
      <c r="F2090" t="s">
        <v>6231</v>
      </c>
      <c r="G2090" t="s">
        <v>285</v>
      </c>
      <c r="H2090" t="s">
        <v>47</v>
      </c>
      <c r="I2090" t="s">
        <v>129</v>
      </c>
      <c r="J2090" t="s">
        <v>130</v>
      </c>
      <c r="K2090" t="s">
        <v>161</v>
      </c>
      <c r="L2090" t="s">
        <v>6232</v>
      </c>
      <c r="M2090" t="s">
        <v>6233</v>
      </c>
      <c r="N2090">
        <v>7.4490361109999998</v>
      </c>
      <c r="O2090">
        <v>1</v>
      </c>
      <c r="P2090">
        <v>54</v>
      </c>
      <c r="Q2090">
        <v>0</v>
      </c>
      <c r="R2090">
        <v>0</v>
      </c>
      <c r="S2090">
        <v>0</v>
      </c>
      <c r="T2090">
        <v>0</v>
      </c>
      <c r="U2090">
        <v>7.4490360000000004</v>
      </c>
      <c r="V2090">
        <v>402.24795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1713322</v>
      </c>
      <c r="B2091">
        <v>1</v>
      </c>
      <c r="C2091" t="s">
        <v>76</v>
      </c>
      <c r="D2091" t="s">
        <v>91</v>
      </c>
      <c r="E2091" t="s">
        <v>148</v>
      </c>
      <c r="F2091" t="s">
        <v>6234</v>
      </c>
      <c r="G2091" t="s">
        <v>281</v>
      </c>
      <c r="H2091" t="s">
        <v>47</v>
      </c>
      <c r="I2091" t="s">
        <v>129</v>
      </c>
      <c r="J2091" t="s">
        <v>130</v>
      </c>
      <c r="K2091" t="s">
        <v>161</v>
      </c>
      <c r="L2091" t="s">
        <v>6235</v>
      </c>
      <c r="M2091" t="s">
        <v>6236</v>
      </c>
      <c r="N2091">
        <v>4.7967611110000004</v>
      </c>
      <c r="O2091">
        <v>8</v>
      </c>
      <c r="P2091">
        <v>15</v>
      </c>
      <c r="Q2091">
        <v>0</v>
      </c>
      <c r="R2091">
        <v>0</v>
      </c>
      <c r="S2091">
        <v>0</v>
      </c>
      <c r="T2091">
        <v>0</v>
      </c>
      <c r="U2091">
        <v>38.374088999999998</v>
      </c>
      <c r="V2091">
        <v>71.951417000000006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1713324</v>
      </c>
      <c r="B2092">
        <v>1</v>
      </c>
      <c r="C2092" t="s">
        <v>76</v>
      </c>
      <c r="D2092" t="s">
        <v>89</v>
      </c>
      <c r="E2092" t="s">
        <v>158</v>
      </c>
      <c r="F2092" t="s">
        <v>6237</v>
      </c>
      <c r="G2092" t="s">
        <v>285</v>
      </c>
      <c r="H2092" t="s">
        <v>47</v>
      </c>
      <c r="I2092" t="s">
        <v>129</v>
      </c>
      <c r="J2092" t="s">
        <v>130</v>
      </c>
      <c r="K2092" t="s">
        <v>161</v>
      </c>
      <c r="L2092" t="s">
        <v>6238</v>
      </c>
      <c r="M2092" t="s">
        <v>6239</v>
      </c>
      <c r="N2092">
        <v>7.32</v>
      </c>
      <c r="O2092">
        <v>23</v>
      </c>
      <c r="P2092">
        <v>592</v>
      </c>
      <c r="Q2092">
        <v>0</v>
      </c>
      <c r="R2092">
        <v>0</v>
      </c>
      <c r="S2092">
        <v>6</v>
      </c>
      <c r="T2092">
        <v>117</v>
      </c>
      <c r="U2092">
        <v>168.36</v>
      </c>
      <c r="V2092">
        <v>4333.4399999999996</v>
      </c>
      <c r="W2092">
        <v>0</v>
      </c>
      <c r="X2092">
        <v>0</v>
      </c>
      <c r="Y2092">
        <v>43.92</v>
      </c>
      <c r="Z2092">
        <v>856.44</v>
      </c>
    </row>
    <row r="2093" spans="1:26" x14ac:dyDescent="0.25">
      <c r="A2093">
        <v>1713327</v>
      </c>
      <c r="B2093">
        <v>1</v>
      </c>
      <c r="C2093" t="s">
        <v>77</v>
      </c>
      <c r="D2093" t="s">
        <v>123</v>
      </c>
      <c r="E2093" t="s">
        <v>126</v>
      </c>
      <c r="F2093" t="s">
        <v>6240</v>
      </c>
      <c r="G2093" t="s">
        <v>281</v>
      </c>
      <c r="H2093" t="s">
        <v>47</v>
      </c>
      <c r="I2093" t="s">
        <v>129</v>
      </c>
      <c r="J2093" t="s">
        <v>130</v>
      </c>
      <c r="K2093" t="s">
        <v>161</v>
      </c>
      <c r="L2093" t="s">
        <v>6241</v>
      </c>
      <c r="M2093" t="s">
        <v>6242</v>
      </c>
      <c r="N2093">
        <v>2.9647222219999998</v>
      </c>
      <c r="O2093">
        <v>2</v>
      </c>
      <c r="P2093">
        <v>370</v>
      </c>
      <c r="Q2093">
        <v>0</v>
      </c>
      <c r="R2093">
        <v>0</v>
      </c>
      <c r="S2093">
        <v>0</v>
      </c>
      <c r="T2093">
        <v>0</v>
      </c>
      <c r="U2093">
        <v>5.9294440000000002</v>
      </c>
      <c r="V2093">
        <v>1096.947222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1713321</v>
      </c>
      <c r="B2094">
        <v>1</v>
      </c>
      <c r="C2094" t="s">
        <v>77</v>
      </c>
      <c r="D2094" t="s">
        <v>119</v>
      </c>
      <c r="E2094" t="s">
        <v>158</v>
      </c>
      <c r="F2094" t="s">
        <v>6243</v>
      </c>
      <c r="G2094" t="s">
        <v>281</v>
      </c>
      <c r="H2094" t="s">
        <v>47</v>
      </c>
      <c r="I2094" t="s">
        <v>129</v>
      </c>
      <c r="J2094" t="s">
        <v>130</v>
      </c>
      <c r="K2094" t="s">
        <v>161</v>
      </c>
      <c r="L2094" t="s">
        <v>6244</v>
      </c>
      <c r="M2094" t="s">
        <v>6245</v>
      </c>
      <c r="N2094">
        <v>2.2188888879999999</v>
      </c>
      <c r="O2094">
        <v>0</v>
      </c>
      <c r="P2094">
        <v>0</v>
      </c>
      <c r="Q2094">
        <v>0</v>
      </c>
      <c r="R2094">
        <v>0</v>
      </c>
      <c r="S2094">
        <v>51</v>
      </c>
      <c r="T2094">
        <v>1189</v>
      </c>
      <c r="U2094">
        <v>0</v>
      </c>
      <c r="V2094">
        <v>0</v>
      </c>
      <c r="W2094">
        <v>0</v>
      </c>
      <c r="X2094">
        <v>0</v>
      </c>
      <c r="Y2094">
        <v>113.16333299999999</v>
      </c>
      <c r="Z2094">
        <v>2638.2588879999998</v>
      </c>
    </row>
    <row r="2095" spans="1:26" x14ac:dyDescent="0.25">
      <c r="A2095">
        <v>1713330</v>
      </c>
      <c r="B2095">
        <v>1</v>
      </c>
      <c r="C2095" t="s">
        <v>76</v>
      </c>
      <c r="D2095" t="s">
        <v>86</v>
      </c>
      <c r="E2095" t="s">
        <v>134</v>
      </c>
      <c r="F2095" t="s">
        <v>6246</v>
      </c>
      <c r="G2095" t="s">
        <v>136</v>
      </c>
      <c r="H2095" t="s">
        <v>46</v>
      </c>
      <c r="I2095" t="s">
        <v>129</v>
      </c>
      <c r="J2095" t="s">
        <v>130</v>
      </c>
      <c r="K2095" t="s">
        <v>131</v>
      </c>
      <c r="L2095" t="s">
        <v>6247</v>
      </c>
      <c r="M2095" t="s">
        <v>6248</v>
      </c>
      <c r="N2095">
        <v>0.55833333299999999</v>
      </c>
      <c r="O2095">
        <v>0</v>
      </c>
      <c r="P2095">
        <v>2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1.1166670000000001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1713354</v>
      </c>
      <c r="B2096">
        <v>1</v>
      </c>
      <c r="C2096" t="s">
        <v>76</v>
      </c>
      <c r="D2096" t="s">
        <v>97</v>
      </c>
      <c r="E2096" t="s">
        <v>134</v>
      </c>
      <c r="F2096" t="s">
        <v>6249</v>
      </c>
      <c r="G2096" t="s">
        <v>209</v>
      </c>
      <c r="H2096" t="s">
        <v>46</v>
      </c>
      <c r="I2096" t="s">
        <v>129</v>
      </c>
      <c r="J2096" t="s">
        <v>130</v>
      </c>
      <c r="K2096" t="s">
        <v>131</v>
      </c>
      <c r="L2096" t="s">
        <v>6250</v>
      </c>
      <c r="M2096" t="s">
        <v>6251</v>
      </c>
      <c r="N2096">
        <v>2.474722222</v>
      </c>
      <c r="O2096">
        <v>0</v>
      </c>
      <c r="P2096">
        <v>1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2.4747219999999999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1713329</v>
      </c>
      <c r="B2097">
        <v>1</v>
      </c>
      <c r="C2097" t="s">
        <v>76</v>
      </c>
      <c r="D2097" t="s">
        <v>92</v>
      </c>
      <c r="E2097" t="s">
        <v>126</v>
      </c>
      <c r="F2097" t="s">
        <v>6252</v>
      </c>
      <c r="G2097" t="s">
        <v>285</v>
      </c>
      <c r="H2097" t="s">
        <v>47</v>
      </c>
      <c r="I2097" t="s">
        <v>129</v>
      </c>
      <c r="J2097" t="s">
        <v>130</v>
      </c>
      <c r="K2097" t="s">
        <v>161</v>
      </c>
      <c r="L2097" t="s">
        <v>6253</v>
      </c>
      <c r="M2097" t="s">
        <v>6254</v>
      </c>
      <c r="N2097">
        <v>6.7897749999999997</v>
      </c>
      <c r="O2097">
        <v>0</v>
      </c>
      <c r="P2097">
        <v>0</v>
      </c>
      <c r="Q2097">
        <v>2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13.579549999999999</v>
      </c>
      <c r="X2097">
        <v>0</v>
      </c>
      <c r="Y2097">
        <v>0</v>
      </c>
      <c r="Z2097">
        <v>0</v>
      </c>
    </row>
    <row r="2098" spans="1:26" x14ac:dyDescent="0.25">
      <c r="A2098">
        <v>1713332</v>
      </c>
      <c r="B2098">
        <v>1</v>
      </c>
      <c r="C2098" t="s">
        <v>76</v>
      </c>
      <c r="D2098" t="s">
        <v>88</v>
      </c>
      <c r="E2098" t="s">
        <v>134</v>
      </c>
      <c r="F2098" t="s">
        <v>6255</v>
      </c>
      <c r="G2098" t="s">
        <v>462</v>
      </c>
      <c r="H2098" t="s">
        <v>46</v>
      </c>
      <c r="I2098" t="s">
        <v>129</v>
      </c>
      <c r="J2098" t="s">
        <v>17</v>
      </c>
      <c r="K2098" t="s">
        <v>131</v>
      </c>
      <c r="L2098" t="s">
        <v>6256</v>
      </c>
      <c r="M2098" t="s">
        <v>6257</v>
      </c>
      <c r="N2098">
        <v>0.27138888799999999</v>
      </c>
      <c r="O2098">
        <v>0</v>
      </c>
      <c r="P2098">
        <v>1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0.27138899999999999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1713334</v>
      </c>
      <c r="B2099">
        <v>1</v>
      </c>
      <c r="C2099" t="s">
        <v>76</v>
      </c>
      <c r="D2099" t="s">
        <v>93</v>
      </c>
      <c r="E2099" t="s">
        <v>212</v>
      </c>
      <c r="F2099" t="s">
        <v>6258</v>
      </c>
      <c r="G2099" t="s">
        <v>285</v>
      </c>
      <c r="H2099" t="s">
        <v>47</v>
      </c>
      <c r="I2099" t="s">
        <v>129</v>
      </c>
      <c r="J2099" t="s">
        <v>130</v>
      </c>
      <c r="K2099" t="s">
        <v>161</v>
      </c>
      <c r="L2099" t="s">
        <v>6259</v>
      </c>
      <c r="M2099" t="s">
        <v>6260</v>
      </c>
      <c r="N2099">
        <v>5.5472222220000003</v>
      </c>
      <c r="O2099">
        <v>3</v>
      </c>
      <c r="P2099">
        <v>177</v>
      </c>
      <c r="Q2099">
        <v>0</v>
      </c>
      <c r="R2099">
        <v>0</v>
      </c>
      <c r="S2099">
        <v>0</v>
      </c>
      <c r="T2099">
        <v>0</v>
      </c>
      <c r="U2099">
        <v>16.641667000000002</v>
      </c>
      <c r="V2099">
        <v>981.85833300000002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1713343</v>
      </c>
      <c r="B2100">
        <v>1</v>
      </c>
      <c r="C2100" t="s">
        <v>76</v>
      </c>
      <c r="D2100" t="s">
        <v>79</v>
      </c>
      <c r="E2100" t="s">
        <v>126</v>
      </c>
      <c r="F2100" t="s">
        <v>6261</v>
      </c>
      <c r="G2100" t="s">
        <v>285</v>
      </c>
      <c r="H2100" t="s">
        <v>47</v>
      </c>
      <c r="I2100" t="s">
        <v>129</v>
      </c>
      <c r="J2100" t="s">
        <v>130</v>
      </c>
      <c r="K2100" t="s">
        <v>161</v>
      </c>
      <c r="L2100" t="s">
        <v>6262</v>
      </c>
      <c r="M2100" t="s">
        <v>6263</v>
      </c>
      <c r="N2100">
        <v>7.6633333329999997</v>
      </c>
      <c r="O2100">
        <v>11</v>
      </c>
      <c r="P2100">
        <v>3365</v>
      </c>
      <c r="Q2100">
        <v>0</v>
      </c>
      <c r="R2100">
        <v>0</v>
      </c>
      <c r="S2100">
        <v>0</v>
      </c>
      <c r="T2100">
        <v>0</v>
      </c>
      <c r="U2100">
        <v>84.296666999999999</v>
      </c>
      <c r="V2100">
        <v>25787.116666000002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1713335</v>
      </c>
      <c r="B2101">
        <v>1</v>
      </c>
      <c r="C2101" t="s">
        <v>76</v>
      </c>
      <c r="D2101" t="s">
        <v>91</v>
      </c>
      <c r="E2101" t="s">
        <v>148</v>
      </c>
      <c r="F2101" t="s">
        <v>6264</v>
      </c>
      <c r="G2101" t="s">
        <v>281</v>
      </c>
      <c r="H2101" t="s">
        <v>47</v>
      </c>
      <c r="I2101" t="s">
        <v>129</v>
      </c>
      <c r="J2101" t="s">
        <v>130</v>
      </c>
      <c r="K2101" t="s">
        <v>161</v>
      </c>
      <c r="L2101" t="s">
        <v>6265</v>
      </c>
      <c r="M2101" t="s">
        <v>6266</v>
      </c>
      <c r="N2101">
        <v>3.8525444439999998</v>
      </c>
      <c r="O2101">
        <v>33</v>
      </c>
      <c r="P2101">
        <v>161</v>
      </c>
      <c r="Q2101">
        <v>0</v>
      </c>
      <c r="R2101">
        <v>0</v>
      </c>
      <c r="S2101">
        <v>0</v>
      </c>
      <c r="T2101">
        <v>0</v>
      </c>
      <c r="U2101">
        <v>127.133967</v>
      </c>
      <c r="V2101">
        <v>620.25965499999995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1713338</v>
      </c>
      <c r="B2102">
        <v>1</v>
      </c>
      <c r="C2102" t="s">
        <v>76</v>
      </c>
      <c r="D2102" t="s">
        <v>97</v>
      </c>
      <c r="E2102" t="s">
        <v>134</v>
      </c>
      <c r="F2102" t="s">
        <v>6267</v>
      </c>
      <c r="G2102" t="s">
        <v>209</v>
      </c>
      <c r="H2102" t="s">
        <v>46</v>
      </c>
      <c r="I2102" t="s">
        <v>129</v>
      </c>
      <c r="J2102" t="s">
        <v>130</v>
      </c>
      <c r="K2102" t="s">
        <v>131</v>
      </c>
      <c r="L2102" t="s">
        <v>6268</v>
      </c>
      <c r="M2102" t="s">
        <v>6269</v>
      </c>
      <c r="N2102">
        <v>6.005833333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6.005833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1713328</v>
      </c>
      <c r="B2103">
        <v>1</v>
      </c>
      <c r="C2103" t="s">
        <v>77</v>
      </c>
      <c r="D2103" t="s">
        <v>109</v>
      </c>
      <c r="E2103" t="s">
        <v>158</v>
      </c>
      <c r="F2103" t="s">
        <v>6158</v>
      </c>
      <c r="G2103" t="s">
        <v>150</v>
      </c>
      <c r="H2103" t="s">
        <v>47</v>
      </c>
      <c r="I2103" t="s">
        <v>129</v>
      </c>
      <c r="J2103" t="s">
        <v>130</v>
      </c>
      <c r="K2103" t="s">
        <v>131</v>
      </c>
      <c r="L2103" t="s">
        <v>6270</v>
      </c>
      <c r="M2103" t="s">
        <v>6271</v>
      </c>
      <c r="N2103">
        <v>0.24361111099999999</v>
      </c>
      <c r="O2103">
        <v>25</v>
      </c>
      <c r="P2103">
        <v>54</v>
      </c>
      <c r="Q2103">
        <v>0</v>
      </c>
      <c r="R2103">
        <v>0</v>
      </c>
      <c r="S2103">
        <v>0</v>
      </c>
      <c r="T2103">
        <v>0</v>
      </c>
      <c r="U2103">
        <v>6.0902779999999996</v>
      </c>
      <c r="V2103">
        <v>13.154999999999999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1713345</v>
      </c>
      <c r="B2104">
        <v>1</v>
      </c>
      <c r="C2104" t="s">
        <v>76</v>
      </c>
      <c r="D2104" t="s">
        <v>80</v>
      </c>
      <c r="E2104" t="s">
        <v>164</v>
      </c>
      <c r="F2104" t="s">
        <v>6272</v>
      </c>
      <c r="G2104" t="s">
        <v>3671</v>
      </c>
      <c r="H2104" t="s">
        <v>46</v>
      </c>
      <c r="I2104" t="s">
        <v>129</v>
      </c>
      <c r="J2104" t="s">
        <v>130</v>
      </c>
      <c r="K2104" t="s">
        <v>131</v>
      </c>
      <c r="L2104" t="s">
        <v>6273</v>
      </c>
      <c r="M2104" t="s">
        <v>6274</v>
      </c>
      <c r="N2104">
        <v>1.6005555549999999</v>
      </c>
      <c r="O2104">
        <v>1</v>
      </c>
      <c r="P2104">
        <v>533</v>
      </c>
      <c r="Q2104">
        <v>0</v>
      </c>
      <c r="R2104">
        <v>0</v>
      </c>
      <c r="S2104">
        <v>0</v>
      </c>
      <c r="T2104">
        <v>0</v>
      </c>
      <c r="U2104">
        <v>1.6005560000000001</v>
      </c>
      <c r="V2104">
        <v>853.09611099999995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1713353</v>
      </c>
      <c r="B2105">
        <v>1</v>
      </c>
      <c r="C2105" t="s">
        <v>76</v>
      </c>
      <c r="D2105" t="s">
        <v>100</v>
      </c>
      <c r="E2105" t="s">
        <v>134</v>
      </c>
      <c r="F2105" t="s">
        <v>6275</v>
      </c>
      <c r="G2105" t="s">
        <v>136</v>
      </c>
      <c r="H2105" t="s">
        <v>46</v>
      </c>
      <c r="I2105" t="s">
        <v>129</v>
      </c>
      <c r="J2105" t="s">
        <v>130</v>
      </c>
      <c r="K2105" t="s">
        <v>131</v>
      </c>
      <c r="L2105" t="s">
        <v>6276</v>
      </c>
      <c r="M2105" t="s">
        <v>6277</v>
      </c>
      <c r="N2105">
        <v>2.7397222220000002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2.739722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1713340</v>
      </c>
      <c r="B2106">
        <v>1</v>
      </c>
      <c r="C2106" t="s">
        <v>77</v>
      </c>
      <c r="D2106" t="s">
        <v>110</v>
      </c>
      <c r="E2106" t="s">
        <v>139</v>
      </c>
      <c r="F2106" t="s">
        <v>6278</v>
      </c>
      <c r="G2106" t="s">
        <v>141</v>
      </c>
      <c r="H2106" t="s">
        <v>46</v>
      </c>
      <c r="I2106" t="s">
        <v>129</v>
      </c>
      <c r="J2106" t="s">
        <v>130</v>
      </c>
      <c r="K2106" t="s">
        <v>131</v>
      </c>
      <c r="L2106" t="s">
        <v>6279</v>
      </c>
      <c r="M2106" t="s">
        <v>6280</v>
      </c>
      <c r="N2106">
        <v>1.295833333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9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11.6625</v>
      </c>
    </row>
    <row r="2107" spans="1:26" x14ac:dyDescent="0.25">
      <c r="A2107">
        <v>1713378</v>
      </c>
      <c r="B2107">
        <v>1</v>
      </c>
      <c r="C2107" t="s">
        <v>76</v>
      </c>
      <c r="D2107" t="s">
        <v>93</v>
      </c>
      <c r="E2107" t="s">
        <v>134</v>
      </c>
      <c r="F2107" t="s">
        <v>6281</v>
      </c>
      <c r="G2107" t="s">
        <v>136</v>
      </c>
      <c r="H2107" t="s">
        <v>46</v>
      </c>
      <c r="I2107" t="s">
        <v>129</v>
      </c>
      <c r="J2107" t="s">
        <v>130</v>
      </c>
      <c r="K2107" t="s">
        <v>131</v>
      </c>
      <c r="L2107" t="s">
        <v>6282</v>
      </c>
      <c r="M2107" t="s">
        <v>6283</v>
      </c>
      <c r="N2107">
        <v>4.1686111109999997</v>
      </c>
      <c r="O2107">
        <v>0</v>
      </c>
      <c r="P2107">
        <v>2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8.3372220000000006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1713362</v>
      </c>
      <c r="B2108">
        <v>1</v>
      </c>
      <c r="C2108" t="s">
        <v>76</v>
      </c>
      <c r="D2108" t="s">
        <v>97</v>
      </c>
      <c r="E2108" t="s">
        <v>134</v>
      </c>
      <c r="F2108" t="s">
        <v>6284</v>
      </c>
      <c r="G2108" t="s">
        <v>462</v>
      </c>
      <c r="H2108" t="s">
        <v>46</v>
      </c>
      <c r="I2108" t="s">
        <v>129</v>
      </c>
      <c r="J2108" t="s">
        <v>130</v>
      </c>
      <c r="K2108" t="s">
        <v>131</v>
      </c>
      <c r="L2108" t="s">
        <v>6285</v>
      </c>
      <c r="M2108" t="s">
        <v>6286</v>
      </c>
      <c r="N2108">
        <v>3.9597222219999999</v>
      </c>
      <c r="O2108">
        <v>0</v>
      </c>
      <c r="P2108">
        <v>2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7.9194440000000004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1713341</v>
      </c>
      <c r="B2109">
        <v>1</v>
      </c>
      <c r="C2109" t="s">
        <v>77</v>
      </c>
      <c r="D2109" t="s">
        <v>114</v>
      </c>
      <c r="E2109" t="s">
        <v>126</v>
      </c>
      <c r="F2109" t="s">
        <v>6287</v>
      </c>
      <c r="G2109" t="s">
        <v>176</v>
      </c>
      <c r="H2109" t="s">
        <v>47</v>
      </c>
      <c r="I2109" t="s">
        <v>129</v>
      </c>
      <c r="J2109" t="s">
        <v>130</v>
      </c>
      <c r="K2109" t="s">
        <v>131</v>
      </c>
      <c r="L2109" t="s">
        <v>6288</v>
      </c>
      <c r="M2109" t="s">
        <v>6289</v>
      </c>
      <c r="N2109">
        <v>0.70499999999999996</v>
      </c>
      <c r="O2109">
        <v>10</v>
      </c>
      <c r="P2109">
        <v>761</v>
      </c>
      <c r="Q2109">
        <v>0</v>
      </c>
      <c r="R2109">
        <v>0</v>
      </c>
      <c r="S2109">
        <v>0</v>
      </c>
      <c r="T2109">
        <v>0</v>
      </c>
      <c r="U2109">
        <v>7.05</v>
      </c>
      <c r="V2109">
        <v>536.505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1713357</v>
      </c>
      <c r="B2110">
        <v>1</v>
      </c>
      <c r="C2110" t="s">
        <v>76</v>
      </c>
      <c r="D2110" t="s">
        <v>100</v>
      </c>
      <c r="E2110" t="s">
        <v>164</v>
      </c>
      <c r="F2110" t="s">
        <v>6290</v>
      </c>
      <c r="G2110" t="s">
        <v>269</v>
      </c>
      <c r="H2110" t="s">
        <v>46</v>
      </c>
      <c r="I2110" t="s">
        <v>129</v>
      </c>
      <c r="J2110" t="s">
        <v>130</v>
      </c>
      <c r="K2110" t="s">
        <v>131</v>
      </c>
      <c r="L2110" t="s">
        <v>6291</v>
      </c>
      <c r="M2110" t="s">
        <v>6292</v>
      </c>
      <c r="N2110">
        <v>1.583611111</v>
      </c>
      <c r="O2110">
        <v>0</v>
      </c>
      <c r="P2110">
        <v>6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9.5016669999999994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1713359</v>
      </c>
      <c r="B2111">
        <v>1</v>
      </c>
      <c r="C2111" t="s">
        <v>76</v>
      </c>
      <c r="D2111" t="s">
        <v>101</v>
      </c>
      <c r="E2111" t="s">
        <v>191</v>
      </c>
      <c r="F2111" t="s">
        <v>5268</v>
      </c>
      <c r="G2111" t="s">
        <v>907</v>
      </c>
      <c r="H2111" t="s">
        <v>46</v>
      </c>
      <c r="I2111" t="s">
        <v>129</v>
      </c>
      <c r="J2111" t="s">
        <v>130</v>
      </c>
      <c r="K2111" t="s">
        <v>131</v>
      </c>
      <c r="L2111" t="s">
        <v>6293</v>
      </c>
      <c r="M2111" t="s">
        <v>6294</v>
      </c>
      <c r="N2111">
        <v>0.55027777700000002</v>
      </c>
      <c r="O2111">
        <v>0</v>
      </c>
      <c r="P2111">
        <v>107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58.879722000000001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1713356</v>
      </c>
      <c r="B2112">
        <v>1</v>
      </c>
      <c r="C2112" t="s">
        <v>77</v>
      </c>
      <c r="D2112" t="s">
        <v>124</v>
      </c>
      <c r="E2112" t="s">
        <v>148</v>
      </c>
      <c r="F2112" t="s">
        <v>6295</v>
      </c>
      <c r="G2112" t="s">
        <v>289</v>
      </c>
      <c r="H2112" t="s">
        <v>47</v>
      </c>
      <c r="I2112" t="s">
        <v>129</v>
      </c>
      <c r="J2112" t="s">
        <v>15</v>
      </c>
      <c r="K2112" t="s">
        <v>131</v>
      </c>
      <c r="L2112" t="s">
        <v>6296</v>
      </c>
      <c r="M2112" t="s">
        <v>6297</v>
      </c>
      <c r="N2112">
        <v>0.89944444400000001</v>
      </c>
      <c r="O2112">
        <v>50</v>
      </c>
      <c r="P2112">
        <v>5297</v>
      </c>
      <c r="Q2112">
        <v>0</v>
      </c>
      <c r="R2112">
        <v>0</v>
      </c>
      <c r="S2112">
        <v>0</v>
      </c>
      <c r="T2112">
        <v>0</v>
      </c>
      <c r="U2112">
        <v>44.972222000000002</v>
      </c>
      <c r="V2112">
        <v>4764.3572199999999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1713348</v>
      </c>
      <c r="B2113">
        <v>1</v>
      </c>
      <c r="C2113" t="s">
        <v>77</v>
      </c>
      <c r="D2113" t="s">
        <v>124</v>
      </c>
      <c r="E2113" t="s">
        <v>148</v>
      </c>
      <c r="F2113" t="s">
        <v>6298</v>
      </c>
      <c r="G2113" t="s">
        <v>289</v>
      </c>
      <c r="H2113" t="s">
        <v>47</v>
      </c>
      <c r="I2113" t="s">
        <v>129</v>
      </c>
      <c r="J2113" t="s">
        <v>15</v>
      </c>
      <c r="K2113" t="s">
        <v>131</v>
      </c>
      <c r="L2113" t="s">
        <v>6299</v>
      </c>
      <c r="M2113" t="s">
        <v>6300</v>
      </c>
      <c r="N2113">
        <v>0.40972222200000002</v>
      </c>
      <c r="O2113">
        <v>54</v>
      </c>
      <c r="P2113">
        <v>6086</v>
      </c>
      <c r="Q2113">
        <v>0</v>
      </c>
      <c r="R2113">
        <v>0</v>
      </c>
      <c r="S2113">
        <v>0</v>
      </c>
      <c r="T2113">
        <v>0</v>
      </c>
      <c r="U2113">
        <v>22.125</v>
      </c>
      <c r="V2113">
        <v>2493.5694429999999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1713367</v>
      </c>
      <c r="B2114">
        <v>1</v>
      </c>
      <c r="C2114" t="s">
        <v>77</v>
      </c>
      <c r="D2114" t="s">
        <v>108</v>
      </c>
      <c r="E2114" t="s">
        <v>134</v>
      </c>
      <c r="F2114" t="s">
        <v>6301</v>
      </c>
      <c r="G2114" t="s">
        <v>136</v>
      </c>
      <c r="H2114" t="s">
        <v>46</v>
      </c>
      <c r="I2114" t="s">
        <v>129</v>
      </c>
      <c r="J2114" t="s">
        <v>130</v>
      </c>
      <c r="K2114" t="s">
        <v>131</v>
      </c>
      <c r="L2114" t="s">
        <v>6302</v>
      </c>
      <c r="M2114" t="s">
        <v>6303</v>
      </c>
      <c r="N2114">
        <v>1.477222222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1.477222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1713349</v>
      </c>
      <c r="B2115">
        <v>1</v>
      </c>
      <c r="C2115" t="s">
        <v>76</v>
      </c>
      <c r="D2115" t="s">
        <v>82</v>
      </c>
      <c r="E2115" t="s">
        <v>134</v>
      </c>
      <c r="F2115" t="s">
        <v>6304</v>
      </c>
      <c r="G2115" t="s">
        <v>136</v>
      </c>
      <c r="H2115" t="s">
        <v>46</v>
      </c>
      <c r="I2115" t="s">
        <v>129</v>
      </c>
      <c r="J2115" t="s">
        <v>130</v>
      </c>
      <c r="K2115" t="s">
        <v>131</v>
      </c>
      <c r="L2115" t="s">
        <v>6305</v>
      </c>
      <c r="M2115" t="s">
        <v>6306</v>
      </c>
      <c r="N2115">
        <v>3.0375000000000001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3.0375000000000001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1713385</v>
      </c>
      <c r="B2116">
        <v>1</v>
      </c>
      <c r="C2116" t="s">
        <v>76</v>
      </c>
      <c r="D2116" t="s">
        <v>103</v>
      </c>
      <c r="E2116" t="s">
        <v>134</v>
      </c>
      <c r="F2116" t="s">
        <v>6307</v>
      </c>
      <c r="G2116" t="s">
        <v>209</v>
      </c>
      <c r="H2116" t="s">
        <v>46</v>
      </c>
      <c r="I2116" t="s">
        <v>129</v>
      </c>
      <c r="J2116" t="s">
        <v>130</v>
      </c>
      <c r="K2116" t="s">
        <v>131</v>
      </c>
      <c r="L2116" t="s">
        <v>6308</v>
      </c>
      <c r="M2116" t="s">
        <v>6309</v>
      </c>
      <c r="N2116">
        <v>3.0222222219999999</v>
      </c>
      <c r="O2116">
        <v>0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3.0222220000000002</v>
      </c>
      <c r="Y2116">
        <v>0</v>
      </c>
      <c r="Z2116">
        <v>0</v>
      </c>
    </row>
    <row r="2117" spans="1:26" x14ac:dyDescent="0.25">
      <c r="A2117">
        <v>1713355</v>
      </c>
      <c r="B2117">
        <v>1</v>
      </c>
      <c r="C2117" t="s">
        <v>76</v>
      </c>
      <c r="D2117" t="s">
        <v>79</v>
      </c>
      <c r="E2117" t="s">
        <v>134</v>
      </c>
      <c r="F2117" t="s">
        <v>6310</v>
      </c>
      <c r="G2117" t="s">
        <v>136</v>
      </c>
      <c r="H2117" t="s">
        <v>46</v>
      </c>
      <c r="I2117" t="s">
        <v>129</v>
      </c>
      <c r="J2117" t="s">
        <v>130</v>
      </c>
      <c r="K2117" t="s">
        <v>131</v>
      </c>
      <c r="L2117" t="s">
        <v>6311</v>
      </c>
      <c r="M2117" t="s">
        <v>6312</v>
      </c>
      <c r="N2117">
        <v>1.382777777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1.3827780000000001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1713352</v>
      </c>
      <c r="B2118">
        <v>1</v>
      </c>
      <c r="C2118" t="s">
        <v>76</v>
      </c>
      <c r="D2118" t="s">
        <v>93</v>
      </c>
      <c r="E2118" t="s">
        <v>158</v>
      </c>
      <c r="F2118" t="s">
        <v>6061</v>
      </c>
      <c r="G2118" t="s">
        <v>145</v>
      </c>
      <c r="H2118" t="s">
        <v>47</v>
      </c>
      <c r="I2118" t="s">
        <v>129</v>
      </c>
      <c r="J2118" t="s">
        <v>130</v>
      </c>
      <c r="K2118" t="s">
        <v>131</v>
      </c>
      <c r="L2118" t="s">
        <v>6313</v>
      </c>
      <c r="M2118" t="s">
        <v>6314</v>
      </c>
      <c r="N2118">
        <v>0.13666666599999999</v>
      </c>
      <c r="O2118">
        <v>41</v>
      </c>
      <c r="P2118">
        <v>848</v>
      </c>
      <c r="Q2118">
        <v>0</v>
      </c>
      <c r="R2118">
        <v>0</v>
      </c>
      <c r="S2118">
        <v>33</v>
      </c>
      <c r="T2118">
        <v>618</v>
      </c>
      <c r="U2118">
        <v>5.6033330000000001</v>
      </c>
      <c r="V2118">
        <v>115.893333</v>
      </c>
      <c r="W2118">
        <v>0</v>
      </c>
      <c r="X2118">
        <v>0</v>
      </c>
      <c r="Y2118">
        <v>4.51</v>
      </c>
      <c r="Z2118">
        <v>84.46</v>
      </c>
    </row>
    <row r="2119" spans="1:26" x14ac:dyDescent="0.25">
      <c r="A2119">
        <v>1713370</v>
      </c>
      <c r="B2119">
        <v>1</v>
      </c>
      <c r="C2119" t="s">
        <v>76</v>
      </c>
      <c r="D2119" t="s">
        <v>89</v>
      </c>
      <c r="E2119" t="s">
        <v>134</v>
      </c>
      <c r="F2119" t="s">
        <v>6315</v>
      </c>
      <c r="G2119" t="s">
        <v>136</v>
      </c>
      <c r="H2119" t="s">
        <v>46</v>
      </c>
      <c r="I2119" t="s">
        <v>129</v>
      </c>
      <c r="J2119" t="s">
        <v>130</v>
      </c>
      <c r="K2119" t="s">
        <v>131</v>
      </c>
      <c r="L2119" t="s">
        <v>6316</v>
      </c>
      <c r="M2119" t="s">
        <v>6317</v>
      </c>
      <c r="N2119">
        <v>2.9044444440000001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2.9044439999999998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1713360</v>
      </c>
      <c r="B2120">
        <v>1</v>
      </c>
      <c r="C2120" t="s">
        <v>76</v>
      </c>
      <c r="D2120" t="s">
        <v>91</v>
      </c>
      <c r="E2120" t="s">
        <v>158</v>
      </c>
      <c r="F2120" t="s">
        <v>6318</v>
      </c>
      <c r="G2120" t="s">
        <v>176</v>
      </c>
      <c r="H2120" t="s">
        <v>47</v>
      </c>
      <c r="I2120" t="s">
        <v>151</v>
      </c>
      <c r="J2120" t="s">
        <v>130</v>
      </c>
      <c r="K2120" t="s">
        <v>131</v>
      </c>
      <c r="L2120" t="s">
        <v>6319</v>
      </c>
      <c r="M2120" t="s">
        <v>6320</v>
      </c>
      <c r="N2120">
        <v>4.3888888000000001E-2</v>
      </c>
      <c r="O2120">
        <v>5</v>
      </c>
      <c r="P2120">
        <v>89</v>
      </c>
      <c r="Q2120">
        <v>44</v>
      </c>
      <c r="R2120">
        <v>1985</v>
      </c>
      <c r="S2120">
        <v>45</v>
      </c>
      <c r="T2120">
        <v>468</v>
      </c>
      <c r="U2120">
        <v>0.219444</v>
      </c>
      <c r="V2120">
        <v>3.9061110000000001</v>
      </c>
      <c r="W2120">
        <v>1.931111</v>
      </c>
      <c r="X2120">
        <v>87.119443000000004</v>
      </c>
      <c r="Y2120">
        <v>1.9750000000000001</v>
      </c>
      <c r="Z2120">
        <v>20.54</v>
      </c>
    </row>
    <row r="2121" spans="1:26" x14ac:dyDescent="0.25">
      <c r="A2121">
        <v>1713368</v>
      </c>
      <c r="B2121">
        <v>1</v>
      </c>
      <c r="C2121" t="s">
        <v>77</v>
      </c>
      <c r="D2121" t="s">
        <v>124</v>
      </c>
      <c r="E2121" t="s">
        <v>158</v>
      </c>
      <c r="F2121" t="s">
        <v>6321</v>
      </c>
      <c r="G2121" t="s">
        <v>176</v>
      </c>
      <c r="H2121" t="s">
        <v>47</v>
      </c>
      <c r="I2121" t="s">
        <v>129</v>
      </c>
      <c r="J2121" t="s">
        <v>130</v>
      </c>
      <c r="K2121" t="s">
        <v>131</v>
      </c>
      <c r="L2121" t="s">
        <v>6322</v>
      </c>
      <c r="M2121" t="s">
        <v>6323</v>
      </c>
      <c r="N2121">
        <v>0.136944444</v>
      </c>
      <c r="O2121">
        <v>85</v>
      </c>
      <c r="P2121">
        <v>108</v>
      </c>
      <c r="Q2121">
        <v>0</v>
      </c>
      <c r="R2121">
        <v>0</v>
      </c>
      <c r="S2121">
        <v>0</v>
      </c>
      <c r="T2121">
        <v>0</v>
      </c>
      <c r="U2121">
        <v>11.640278</v>
      </c>
      <c r="V2121">
        <v>14.79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1713379</v>
      </c>
      <c r="B2122">
        <v>1</v>
      </c>
      <c r="C2122" t="s">
        <v>77</v>
      </c>
      <c r="D2122" t="s">
        <v>113</v>
      </c>
      <c r="E2122" t="s">
        <v>134</v>
      </c>
      <c r="F2122" t="s">
        <v>6324</v>
      </c>
      <c r="G2122" t="s">
        <v>136</v>
      </c>
      <c r="H2122" t="s">
        <v>46</v>
      </c>
      <c r="I2122" t="s">
        <v>129</v>
      </c>
      <c r="J2122" t="s">
        <v>130</v>
      </c>
      <c r="K2122" t="s">
        <v>131</v>
      </c>
      <c r="L2122" t="s">
        <v>6325</v>
      </c>
      <c r="M2122" t="s">
        <v>6326</v>
      </c>
      <c r="N2122">
        <v>1.1944444439999999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1.1944440000000001</v>
      </c>
    </row>
    <row r="2123" spans="1:26" x14ac:dyDescent="0.25">
      <c r="A2123">
        <v>1713380</v>
      </c>
      <c r="B2123">
        <v>1</v>
      </c>
      <c r="C2123" t="s">
        <v>77</v>
      </c>
      <c r="D2123" t="s">
        <v>123</v>
      </c>
      <c r="E2123" t="s">
        <v>134</v>
      </c>
      <c r="F2123" t="s">
        <v>6327</v>
      </c>
      <c r="G2123" t="s">
        <v>209</v>
      </c>
      <c r="H2123" t="s">
        <v>46</v>
      </c>
      <c r="I2123" t="s">
        <v>129</v>
      </c>
      <c r="J2123" t="s">
        <v>130</v>
      </c>
      <c r="K2123" t="s">
        <v>131</v>
      </c>
      <c r="L2123" t="s">
        <v>6328</v>
      </c>
      <c r="M2123" t="s">
        <v>6329</v>
      </c>
      <c r="N2123">
        <v>4.488888888</v>
      </c>
      <c r="O2123">
        <v>0</v>
      </c>
      <c r="P2123">
        <v>2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8.9777780000000007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1713389</v>
      </c>
      <c r="B2124">
        <v>1</v>
      </c>
      <c r="C2124" t="s">
        <v>76</v>
      </c>
      <c r="D2124" t="s">
        <v>86</v>
      </c>
      <c r="E2124" t="s">
        <v>134</v>
      </c>
      <c r="F2124" t="s">
        <v>6330</v>
      </c>
      <c r="G2124" t="s">
        <v>155</v>
      </c>
      <c r="H2124" t="s">
        <v>46</v>
      </c>
      <c r="I2124" t="s">
        <v>129</v>
      </c>
      <c r="J2124" t="s">
        <v>130</v>
      </c>
      <c r="K2124" t="s">
        <v>131</v>
      </c>
      <c r="L2124" t="s">
        <v>6331</v>
      </c>
      <c r="M2124" t="s">
        <v>6332</v>
      </c>
      <c r="N2124">
        <v>1.0866666659999999</v>
      </c>
      <c r="O2124">
        <v>0</v>
      </c>
      <c r="P2124">
        <v>9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9.7799999999999994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1713383</v>
      </c>
      <c r="B2125">
        <v>1</v>
      </c>
      <c r="C2125" t="s">
        <v>76</v>
      </c>
      <c r="D2125" t="s">
        <v>99</v>
      </c>
      <c r="E2125" t="s">
        <v>139</v>
      </c>
      <c r="F2125" t="s">
        <v>6333</v>
      </c>
      <c r="G2125" t="s">
        <v>3671</v>
      </c>
      <c r="H2125" t="s">
        <v>46</v>
      </c>
      <c r="I2125" t="s">
        <v>129</v>
      </c>
      <c r="J2125" t="s">
        <v>130</v>
      </c>
      <c r="K2125" t="s">
        <v>131</v>
      </c>
      <c r="L2125" t="s">
        <v>6334</v>
      </c>
      <c r="M2125" t="s">
        <v>6335</v>
      </c>
      <c r="N2125">
        <v>1.8869444440000001</v>
      </c>
      <c r="O2125">
        <v>0</v>
      </c>
      <c r="P2125">
        <v>150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283.04166700000002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1713386</v>
      </c>
      <c r="B2126">
        <v>1</v>
      </c>
      <c r="C2126" t="s">
        <v>76</v>
      </c>
      <c r="D2126" t="s">
        <v>84</v>
      </c>
      <c r="E2126" t="s">
        <v>134</v>
      </c>
      <c r="F2126" t="s">
        <v>6336</v>
      </c>
      <c r="G2126" t="s">
        <v>155</v>
      </c>
      <c r="H2126" t="s">
        <v>46</v>
      </c>
      <c r="I2126" t="s">
        <v>129</v>
      </c>
      <c r="J2126" t="s">
        <v>130</v>
      </c>
      <c r="K2126" t="s">
        <v>131</v>
      </c>
      <c r="L2126" t="s">
        <v>6337</v>
      </c>
      <c r="M2126" t="s">
        <v>6338</v>
      </c>
      <c r="N2126">
        <v>5.4586111109999997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5.4586110000000003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1713391</v>
      </c>
      <c r="B2127">
        <v>1</v>
      </c>
      <c r="C2127" t="s">
        <v>76</v>
      </c>
      <c r="D2127" t="s">
        <v>78</v>
      </c>
      <c r="E2127" t="s">
        <v>134</v>
      </c>
      <c r="F2127" t="s">
        <v>6201</v>
      </c>
      <c r="G2127" t="s">
        <v>209</v>
      </c>
      <c r="H2127" t="s">
        <v>46</v>
      </c>
      <c r="I2127" t="s">
        <v>129</v>
      </c>
      <c r="J2127" t="s">
        <v>130</v>
      </c>
      <c r="K2127" t="s">
        <v>131</v>
      </c>
      <c r="L2127" t="s">
        <v>6339</v>
      </c>
      <c r="M2127" t="s">
        <v>6340</v>
      </c>
      <c r="N2127">
        <v>3.122222222</v>
      </c>
      <c r="O2127">
        <v>0</v>
      </c>
      <c r="P2127">
        <v>42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131.13333299999999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1713388</v>
      </c>
      <c r="B2128">
        <v>1</v>
      </c>
      <c r="C2128" t="s">
        <v>77</v>
      </c>
      <c r="D2128" t="s">
        <v>110</v>
      </c>
      <c r="E2128" t="s">
        <v>164</v>
      </c>
      <c r="F2128" t="s">
        <v>6341</v>
      </c>
      <c r="G2128" t="s">
        <v>285</v>
      </c>
      <c r="H2128" t="s">
        <v>46</v>
      </c>
      <c r="I2128" t="s">
        <v>129</v>
      </c>
      <c r="J2128" t="s">
        <v>130</v>
      </c>
      <c r="K2128" t="s">
        <v>161</v>
      </c>
      <c r="L2128" t="s">
        <v>6342</v>
      </c>
      <c r="M2128" t="s">
        <v>6343</v>
      </c>
      <c r="N2128">
        <v>5.767294444</v>
      </c>
      <c r="O2128">
        <v>0</v>
      </c>
      <c r="P2128">
        <v>0</v>
      </c>
      <c r="Q2128">
        <v>2</v>
      </c>
      <c r="R2128">
        <v>416</v>
      </c>
      <c r="S2128">
        <v>0</v>
      </c>
      <c r="T2128">
        <v>0</v>
      </c>
      <c r="U2128">
        <v>0</v>
      </c>
      <c r="V2128">
        <v>0</v>
      </c>
      <c r="W2128">
        <v>11.534589</v>
      </c>
      <c r="X2128">
        <v>2399.194489</v>
      </c>
      <c r="Y2128">
        <v>0</v>
      </c>
      <c r="Z2128">
        <v>0</v>
      </c>
    </row>
    <row r="2129" spans="1:26" x14ac:dyDescent="0.25">
      <c r="A2129">
        <v>1713394</v>
      </c>
      <c r="B2129">
        <v>1</v>
      </c>
      <c r="C2129" t="s">
        <v>77</v>
      </c>
      <c r="D2129" t="s">
        <v>119</v>
      </c>
      <c r="E2129" t="s">
        <v>134</v>
      </c>
      <c r="F2129" t="s">
        <v>6344</v>
      </c>
      <c r="G2129" t="s">
        <v>136</v>
      </c>
      <c r="H2129" t="s">
        <v>46</v>
      </c>
      <c r="I2129" t="s">
        <v>129</v>
      </c>
      <c r="J2129" t="s">
        <v>130</v>
      </c>
      <c r="K2129" t="s">
        <v>131</v>
      </c>
      <c r="L2129" t="s">
        <v>6345</v>
      </c>
      <c r="M2129" t="s">
        <v>6346</v>
      </c>
      <c r="N2129">
        <v>1.527222222</v>
      </c>
      <c r="O2129">
        <v>0</v>
      </c>
      <c r="P2129">
        <v>5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7.6361109999999996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1713402</v>
      </c>
      <c r="B2130">
        <v>1</v>
      </c>
      <c r="C2130" t="s">
        <v>76</v>
      </c>
      <c r="D2130" t="s">
        <v>92</v>
      </c>
      <c r="E2130" t="s">
        <v>134</v>
      </c>
      <c r="F2130" t="s">
        <v>6347</v>
      </c>
      <c r="G2130" t="s">
        <v>136</v>
      </c>
      <c r="H2130" t="s">
        <v>46</v>
      </c>
      <c r="I2130" t="s">
        <v>129</v>
      </c>
      <c r="J2130" t="s">
        <v>130</v>
      </c>
      <c r="K2130" t="s">
        <v>131</v>
      </c>
      <c r="L2130" t="s">
        <v>6348</v>
      </c>
      <c r="M2130" t="s">
        <v>6349</v>
      </c>
      <c r="N2130">
        <v>2.3991666660000002</v>
      </c>
      <c r="O2130">
        <v>0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2.3991669999999998</v>
      </c>
      <c r="Y2130">
        <v>0</v>
      </c>
      <c r="Z2130">
        <v>0</v>
      </c>
    </row>
    <row r="2131" spans="1:26" x14ac:dyDescent="0.25">
      <c r="A2131">
        <v>1713393</v>
      </c>
      <c r="B2131">
        <v>1</v>
      </c>
      <c r="C2131" t="s">
        <v>76</v>
      </c>
      <c r="D2131" t="s">
        <v>101</v>
      </c>
      <c r="E2131" t="s">
        <v>139</v>
      </c>
      <c r="F2131" t="s">
        <v>6350</v>
      </c>
      <c r="G2131" t="s">
        <v>197</v>
      </c>
      <c r="H2131" t="s">
        <v>46</v>
      </c>
      <c r="I2131" t="s">
        <v>129</v>
      </c>
      <c r="J2131" t="s">
        <v>130</v>
      </c>
      <c r="K2131" t="s">
        <v>131</v>
      </c>
      <c r="L2131" t="s">
        <v>6351</v>
      </c>
      <c r="M2131" t="s">
        <v>6352</v>
      </c>
      <c r="N2131">
        <v>3.4525000000000001</v>
      </c>
      <c r="O2131">
        <v>0</v>
      </c>
      <c r="P2131">
        <v>69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238.2225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1713400</v>
      </c>
      <c r="B2132">
        <v>1</v>
      </c>
      <c r="C2132" t="s">
        <v>76</v>
      </c>
      <c r="D2132" t="s">
        <v>103</v>
      </c>
      <c r="E2132" t="s">
        <v>134</v>
      </c>
      <c r="F2132" t="s">
        <v>6353</v>
      </c>
      <c r="G2132" t="s">
        <v>136</v>
      </c>
      <c r="H2132" t="s">
        <v>46</v>
      </c>
      <c r="I2132" t="s">
        <v>129</v>
      </c>
      <c r="J2132" t="s">
        <v>130</v>
      </c>
      <c r="K2132" t="s">
        <v>131</v>
      </c>
      <c r="L2132" t="s">
        <v>6354</v>
      </c>
      <c r="M2132" t="s">
        <v>6355</v>
      </c>
      <c r="N2132">
        <v>4.386666666</v>
      </c>
      <c r="O2132">
        <v>0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4.3866670000000001</v>
      </c>
      <c r="Y2132">
        <v>0</v>
      </c>
      <c r="Z2132">
        <v>0</v>
      </c>
    </row>
    <row r="2133" spans="1:26" x14ac:dyDescent="0.25">
      <c r="A2133">
        <v>1713396</v>
      </c>
      <c r="B2133">
        <v>1</v>
      </c>
      <c r="C2133" t="s">
        <v>77</v>
      </c>
      <c r="D2133" t="s">
        <v>124</v>
      </c>
      <c r="E2133" t="s">
        <v>212</v>
      </c>
      <c r="F2133" t="s">
        <v>4125</v>
      </c>
      <c r="G2133" t="s">
        <v>176</v>
      </c>
      <c r="H2133" t="s">
        <v>47</v>
      </c>
      <c r="I2133" t="s">
        <v>151</v>
      </c>
      <c r="J2133" t="s">
        <v>130</v>
      </c>
      <c r="K2133" t="s">
        <v>131</v>
      </c>
      <c r="L2133" t="s">
        <v>6356</v>
      </c>
      <c r="M2133" t="s">
        <v>6357</v>
      </c>
      <c r="N2133">
        <v>4.3055555000000002E-2</v>
      </c>
      <c r="O2133">
        <v>38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1.6361110000000001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1713397</v>
      </c>
      <c r="B2134">
        <v>1</v>
      </c>
      <c r="C2134" t="s">
        <v>77</v>
      </c>
      <c r="D2134" t="s">
        <v>109</v>
      </c>
      <c r="E2134" t="s">
        <v>139</v>
      </c>
      <c r="F2134" t="s">
        <v>6358</v>
      </c>
      <c r="G2134" t="s">
        <v>633</v>
      </c>
      <c r="H2134" t="s">
        <v>46</v>
      </c>
      <c r="I2134" t="s">
        <v>129</v>
      </c>
      <c r="J2134" t="s">
        <v>130</v>
      </c>
      <c r="K2134" t="s">
        <v>131</v>
      </c>
      <c r="L2134" t="s">
        <v>6359</v>
      </c>
      <c r="M2134" t="s">
        <v>6360</v>
      </c>
      <c r="N2134">
        <v>3.6444444439999999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3.644444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1713403</v>
      </c>
      <c r="B2135">
        <v>1</v>
      </c>
      <c r="C2135" t="s">
        <v>76</v>
      </c>
      <c r="D2135" t="s">
        <v>103</v>
      </c>
      <c r="E2135" t="s">
        <v>139</v>
      </c>
      <c r="F2135" t="s">
        <v>6361</v>
      </c>
      <c r="G2135" t="s">
        <v>462</v>
      </c>
      <c r="H2135" t="s">
        <v>46</v>
      </c>
      <c r="I2135" t="s">
        <v>129</v>
      </c>
      <c r="J2135" t="s">
        <v>130</v>
      </c>
      <c r="K2135" t="s">
        <v>131</v>
      </c>
      <c r="L2135" t="s">
        <v>6362</v>
      </c>
      <c r="M2135" t="s">
        <v>6363</v>
      </c>
      <c r="N2135">
        <v>5.6322222220000002</v>
      </c>
      <c r="O2135">
        <v>0</v>
      </c>
      <c r="P2135">
        <v>0</v>
      </c>
      <c r="Q2135">
        <v>0</v>
      </c>
      <c r="R2135">
        <v>14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78.851111000000003</v>
      </c>
      <c r="Y2135">
        <v>0</v>
      </c>
      <c r="Z2135">
        <v>0</v>
      </c>
    </row>
    <row r="2136" spans="1:26" x14ac:dyDescent="0.25">
      <c r="A2136">
        <v>1713419</v>
      </c>
      <c r="B2136">
        <v>1</v>
      </c>
      <c r="C2136" t="s">
        <v>76</v>
      </c>
      <c r="D2136" t="s">
        <v>80</v>
      </c>
      <c r="E2136" t="s">
        <v>134</v>
      </c>
      <c r="F2136" t="s">
        <v>6364</v>
      </c>
      <c r="G2136" t="s">
        <v>155</v>
      </c>
      <c r="H2136" t="s">
        <v>46</v>
      </c>
      <c r="I2136" t="s">
        <v>129</v>
      </c>
      <c r="J2136" t="s">
        <v>130</v>
      </c>
      <c r="K2136" t="s">
        <v>131</v>
      </c>
      <c r="L2136" t="s">
        <v>6365</v>
      </c>
      <c r="M2136" t="s">
        <v>6366</v>
      </c>
      <c r="N2136">
        <v>3.0863888880000001</v>
      </c>
      <c r="O2136">
        <v>0</v>
      </c>
      <c r="P2136">
        <v>3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9.2591669999999997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1713405</v>
      </c>
      <c r="B2137">
        <v>1</v>
      </c>
      <c r="C2137" t="s">
        <v>76</v>
      </c>
      <c r="D2137" t="s">
        <v>93</v>
      </c>
      <c r="E2137" t="s">
        <v>134</v>
      </c>
      <c r="F2137" t="s">
        <v>6367</v>
      </c>
      <c r="G2137" t="s">
        <v>136</v>
      </c>
      <c r="H2137" t="s">
        <v>46</v>
      </c>
      <c r="I2137" t="s">
        <v>129</v>
      </c>
      <c r="J2137" t="s">
        <v>130</v>
      </c>
      <c r="K2137" t="s">
        <v>131</v>
      </c>
      <c r="L2137" t="s">
        <v>6368</v>
      </c>
      <c r="M2137" t="s">
        <v>6369</v>
      </c>
      <c r="N2137">
        <v>1.5666666659999999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1.566667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1713415</v>
      </c>
      <c r="B2138">
        <v>1</v>
      </c>
      <c r="C2138" t="s">
        <v>76</v>
      </c>
      <c r="D2138" t="s">
        <v>105</v>
      </c>
      <c r="E2138" t="s">
        <v>134</v>
      </c>
      <c r="F2138" t="s">
        <v>6370</v>
      </c>
      <c r="G2138" t="s">
        <v>136</v>
      </c>
      <c r="H2138" t="s">
        <v>46</v>
      </c>
      <c r="I2138" t="s">
        <v>129</v>
      </c>
      <c r="J2138" t="s">
        <v>130</v>
      </c>
      <c r="K2138" t="s">
        <v>131</v>
      </c>
      <c r="L2138" t="s">
        <v>6371</v>
      </c>
      <c r="M2138" t="s">
        <v>6372</v>
      </c>
      <c r="N2138">
        <v>1.7013888880000001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1.701389</v>
      </c>
    </row>
    <row r="2139" spans="1:26" x14ac:dyDescent="0.25">
      <c r="A2139">
        <v>1713413</v>
      </c>
      <c r="B2139">
        <v>1</v>
      </c>
      <c r="C2139" t="s">
        <v>77</v>
      </c>
      <c r="D2139" t="s">
        <v>114</v>
      </c>
      <c r="E2139" t="s">
        <v>139</v>
      </c>
      <c r="F2139" t="s">
        <v>6373</v>
      </c>
      <c r="G2139" t="s">
        <v>141</v>
      </c>
      <c r="H2139" t="s">
        <v>46</v>
      </c>
      <c r="I2139" t="s">
        <v>129</v>
      </c>
      <c r="J2139" t="s">
        <v>130</v>
      </c>
      <c r="K2139" t="s">
        <v>131</v>
      </c>
      <c r="L2139" t="s">
        <v>6374</v>
      </c>
      <c r="M2139" t="s">
        <v>6375</v>
      </c>
      <c r="N2139">
        <v>1.2175</v>
      </c>
      <c r="O2139">
        <v>0</v>
      </c>
      <c r="P2139">
        <v>4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4.87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1713406</v>
      </c>
      <c r="B2140">
        <v>1</v>
      </c>
      <c r="C2140" t="s">
        <v>76</v>
      </c>
      <c r="D2140" t="s">
        <v>78</v>
      </c>
      <c r="E2140" t="s">
        <v>134</v>
      </c>
      <c r="F2140" t="s">
        <v>6376</v>
      </c>
      <c r="G2140" t="s">
        <v>155</v>
      </c>
      <c r="H2140" t="s">
        <v>46</v>
      </c>
      <c r="I2140" t="s">
        <v>129</v>
      </c>
      <c r="J2140" t="s">
        <v>130</v>
      </c>
      <c r="K2140" t="s">
        <v>131</v>
      </c>
      <c r="L2140" t="s">
        <v>6377</v>
      </c>
      <c r="M2140" t="s">
        <v>6378</v>
      </c>
      <c r="N2140">
        <v>2.3311111109999998</v>
      </c>
      <c r="O2140">
        <v>0</v>
      </c>
      <c r="P2140">
        <v>16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37.297778000000001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1713420</v>
      </c>
      <c r="B2141">
        <v>1</v>
      </c>
      <c r="C2141" t="s">
        <v>76</v>
      </c>
      <c r="D2141" t="s">
        <v>95</v>
      </c>
      <c r="E2141" t="s">
        <v>134</v>
      </c>
      <c r="F2141" t="s">
        <v>6379</v>
      </c>
      <c r="G2141" t="s">
        <v>136</v>
      </c>
      <c r="H2141" t="s">
        <v>46</v>
      </c>
      <c r="I2141" t="s">
        <v>129</v>
      </c>
      <c r="J2141" t="s">
        <v>130</v>
      </c>
      <c r="K2141" t="s">
        <v>131</v>
      </c>
      <c r="L2141" t="s">
        <v>6380</v>
      </c>
      <c r="M2141" t="s">
        <v>6381</v>
      </c>
      <c r="N2141">
        <v>6.7194444439999996</v>
      </c>
      <c r="O2141">
        <v>0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6.7194440000000002</v>
      </c>
      <c r="Y2141">
        <v>0</v>
      </c>
      <c r="Z2141">
        <v>0</v>
      </c>
    </row>
    <row r="2142" spans="1:26" x14ac:dyDescent="0.25">
      <c r="A2142">
        <v>1713508</v>
      </c>
      <c r="B2142">
        <v>1</v>
      </c>
      <c r="C2142" t="s">
        <v>76</v>
      </c>
      <c r="D2142" t="s">
        <v>95</v>
      </c>
      <c r="E2142" t="s">
        <v>134</v>
      </c>
      <c r="F2142" t="s">
        <v>6382</v>
      </c>
      <c r="G2142" t="s">
        <v>136</v>
      </c>
      <c r="H2142" t="s">
        <v>46</v>
      </c>
      <c r="I2142" t="s">
        <v>129</v>
      </c>
      <c r="J2142" t="s">
        <v>130</v>
      </c>
      <c r="K2142" t="s">
        <v>131</v>
      </c>
      <c r="L2142" t="s">
        <v>6383</v>
      </c>
      <c r="M2142" t="s">
        <v>6384</v>
      </c>
      <c r="N2142">
        <v>6.1608333330000002</v>
      </c>
      <c r="O2142">
        <v>0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6.1608330000000002</v>
      </c>
      <c r="Y2142">
        <v>0</v>
      </c>
      <c r="Z2142">
        <v>0</v>
      </c>
    </row>
    <row r="2143" spans="1:26" x14ac:dyDescent="0.25">
      <c r="A2143">
        <v>1713410</v>
      </c>
      <c r="B2143">
        <v>1</v>
      </c>
      <c r="C2143" t="s">
        <v>77</v>
      </c>
      <c r="D2143" t="s">
        <v>108</v>
      </c>
      <c r="E2143" t="s">
        <v>139</v>
      </c>
      <c r="F2143" t="s">
        <v>6385</v>
      </c>
      <c r="G2143" t="s">
        <v>1596</v>
      </c>
      <c r="H2143" t="s">
        <v>46</v>
      </c>
      <c r="I2143" t="s">
        <v>129</v>
      </c>
      <c r="J2143" t="s">
        <v>130</v>
      </c>
      <c r="K2143" t="s">
        <v>131</v>
      </c>
      <c r="L2143" t="s">
        <v>6386</v>
      </c>
      <c r="M2143" t="s">
        <v>6387</v>
      </c>
      <c r="N2143">
        <v>8.5861111109999992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29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248.99722199999999</v>
      </c>
    </row>
    <row r="2144" spans="1:26" x14ac:dyDescent="0.25">
      <c r="A2144">
        <v>1713422</v>
      </c>
      <c r="B2144">
        <v>1</v>
      </c>
      <c r="C2144" t="s">
        <v>77</v>
      </c>
      <c r="D2144" t="s">
        <v>124</v>
      </c>
      <c r="E2144" t="s">
        <v>158</v>
      </c>
      <c r="F2144" t="s">
        <v>6388</v>
      </c>
      <c r="G2144" t="s">
        <v>176</v>
      </c>
      <c r="H2144" t="s">
        <v>47</v>
      </c>
      <c r="I2144" t="s">
        <v>129</v>
      </c>
      <c r="J2144" t="s">
        <v>130</v>
      </c>
      <c r="K2144" t="s">
        <v>131</v>
      </c>
      <c r="L2144" t="s">
        <v>6389</v>
      </c>
      <c r="M2144" t="s">
        <v>6390</v>
      </c>
      <c r="N2144">
        <v>2.204722222</v>
      </c>
      <c r="O2144">
        <v>151</v>
      </c>
      <c r="P2144">
        <v>36</v>
      </c>
      <c r="Q2144">
        <v>0</v>
      </c>
      <c r="R2144">
        <v>0</v>
      </c>
      <c r="S2144">
        <v>0</v>
      </c>
      <c r="T2144">
        <v>0</v>
      </c>
      <c r="U2144">
        <v>332.91305599999998</v>
      </c>
      <c r="V2144">
        <v>79.37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1713411</v>
      </c>
      <c r="B2145">
        <v>1</v>
      </c>
      <c r="C2145" t="s">
        <v>76</v>
      </c>
      <c r="D2145" t="s">
        <v>89</v>
      </c>
      <c r="E2145" t="s">
        <v>164</v>
      </c>
      <c r="F2145" t="s">
        <v>6391</v>
      </c>
      <c r="G2145" t="s">
        <v>707</v>
      </c>
      <c r="H2145" t="s">
        <v>46</v>
      </c>
      <c r="I2145" t="s">
        <v>129</v>
      </c>
      <c r="J2145" t="s">
        <v>130</v>
      </c>
      <c r="K2145" t="s">
        <v>131</v>
      </c>
      <c r="L2145" t="s">
        <v>6392</v>
      </c>
      <c r="M2145" t="s">
        <v>6393</v>
      </c>
      <c r="N2145">
        <v>0.82583333299999995</v>
      </c>
      <c r="O2145">
        <v>1</v>
      </c>
      <c r="P2145">
        <v>90</v>
      </c>
      <c r="Q2145">
        <v>0</v>
      </c>
      <c r="R2145">
        <v>0</v>
      </c>
      <c r="S2145">
        <v>0</v>
      </c>
      <c r="T2145">
        <v>0</v>
      </c>
      <c r="U2145">
        <v>0.82583300000000004</v>
      </c>
      <c r="V2145">
        <v>74.325000000000003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1713418</v>
      </c>
      <c r="B2146">
        <v>1</v>
      </c>
      <c r="C2146" t="s">
        <v>77</v>
      </c>
      <c r="D2146" t="s">
        <v>123</v>
      </c>
      <c r="E2146" t="s">
        <v>148</v>
      </c>
      <c r="F2146" t="s">
        <v>6394</v>
      </c>
      <c r="G2146" t="s">
        <v>176</v>
      </c>
      <c r="H2146" t="s">
        <v>47</v>
      </c>
      <c r="I2146" t="s">
        <v>129</v>
      </c>
      <c r="J2146" t="s">
        <v>130</v>
      </c>
      <c r="K2146" t="s">
        <v>131</v>
      </c>
      <c r="L2146" t="s">
        <v>6395</v>
      </c>
      <c r="M2146" t="s">
        <v>6396</v>
      </c>
      <c r="N2146">
        <v>0.50888888799999998</v>
      </c>
      <c r="O2146">
        <v>137</v>
      </c>
      <c r="P2146">
        <v>30911</v>
      </c>
      <c r="Q2146">
        <v>0</v>
      </c>
      <c r="R2146">
        <v>0</v>
      </c>
      <c r="S2146">
        <v>0</v>
      </c>
      <c r="T2146">
        <v>0</v>
      </c>
      <c r="U2146">
        <v>69.717777999999996</v>
      </c>
      <c r="V2146">
        <v>15730.264417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1713428</v>
      </c>
      <c r="B2147">
        <v>1</v>
      </c>
      <c r="C2147" t="s">
        <v>76</v>
      </c>
      <c r="D2147" t="s">
        <v>101</v>
      </c>
      <c r="E2147" t="s">
        <v>134</v>
      </c>
      <c r="F2147" t="s">
        <v>6397</v>
      </c>
      <c r="G2147" t="s">
        <v>136</v>
      </c>
      <c r="H2147" t="s">
        <v>46</v>
      </c>
      <c r="I2147" t="s">
        <v>129</v>
      </c>
      <c r="J2147" t="s">
        <v>130</v>
      </c>
      <c r="K2147" t="s">
        <v>131</v>
      </c>
      <c r="L2147" t="s">
        <v>6398</v>
      </c>
      <c r="M2147" t="s">
        <v>6399</v>
      </c>
      <c r="N2147">
        <v>1.4766666660000001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1.476667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1713417</v>
      </c>
      <c r="B2148">
        <v>1</v>
      </c>
      <c r="C2148" t="s">
        <v>77</v>
      </c>
      <c r="D2148" t="s">
        <v>124</v>
      </c>
      <c r="E2148" t="s">
        <v>126</v>
      </c>
      <c r="F2148" t="s">
        <v>6400</v>
      </c>
      <c r="G2148" t="s">
        <v>285</v>
      </c>
      <c r="H2148" t="s">
        <v>47</v>
      </c>
      <c r="I2148" t="s">
        <v>129</v>
      </c>
      <c r="J2148" t="s">
        <v>130</v>
      </c>
      <c r="K2148" t="s">
        <v>161</v>
      </c>
      <c r="L2148" t="s">
        <v>6401</v>
      </c>
      <c r="M2148" t="s">
        <v>6402</v>
      </c>
      <c r="N2148">
        <v>0.4410675</v>
      </c>
      <c r="O2148">
        <v>28</v>
      </c>
      <c r="P2148">
        <v>250</v>
      </c>
      <c r="Q2148">
        <v>0</v>
      </c>
      <c r="R2148">
        <v>0</v>
      </c>
      <c r="S2148">
        <v>0</v>
      </c>
      <c r="T2148">
        <v>0</v>
      </c>
      <c r="U2148">
        <v>12.34989</v>
      </c>
      <c r="V2148">
        <v>110.266875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1713473</v>
      </c>
      <c r="B2149">
        <v>1</v>
      </c>
      <c r="C2149" t="s">
        <v>76</v>
      </c>
      <c r="D2149" t="s">
        <v>95</v>
      </c>
      <c r="E2149" t="s">
        <v>134</v>
      </c>
      <c r="F2149" t="s">
        <v>6403</v>
      </c>
      <c r="G2149" t="s">
        <v>136</v>
      </c>
      <c r="H2149" t="s">
        <v>46</v>
      </c>
      <c r="I2149" t="s">
        <v>129</v>
      </c>
      <c r="J2149" t="s">
        <v>130</v>
      </c>
      <c r="K2149" t="s">
        <v>131</v>
      </c>
      <c r="L2149" t="s">
        <v>6404</v>
      </c>
      <c r="M2149" t="s">
        <v>6405</v>
      </c>
      <c r="N2149">
        <v>3.5022222219999999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3.5022220000000002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1713421</v>
      </c>
      <c r="B2150">
        <v>1</v>
      </c>
      <c r="C2150" t="s">
        <v>76</v>
      </c>
      <c r="D2150" t="s">
        <v>102</v>
      </c>
      <c r="E2150" t="s">
        <v>134</v>
      </c>
      <c r="F2150" t="s">
        <v>6406</v>
      </c>
      <c r="G2150" t="s">
        <v>136</v>
      </c>
      <c r="H2150" t="s">
        <v>46</v>
      </c>
      <c r="I2150" t="s">
        <v>129</v>
      </c>
      <c r="J2150" t="s">
        <v>130</v>
      </c>
      <c r="K2150" t="s">
        <v>131</v>
      </c>
      <c r="L2150" t="s">
        <v>6407</v>
      </c>
      <c r="M2150" t="s">
        <v>6408</v>
      </c>
      <c r="N2150">
        <v>1.4497222219999999</v>
      </c>
      <c r="O2150">
        <v>0</v>
      </c>
      <c r="P2150">
        <v>10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14.497222000000001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1713427</v>
      </c>
      <c r="B2151">
        <v>1</v>
      </c>
      <c r="C2151" t="s">
        <v>77</v>
      </c>
      <c r="D2151" t="s">
        <v>123</v>
      </c>
      <c r="E2151" t="s">
        <v>139</v>
      </c>
      <c r="F2151" t="s">
        <v>6409</v>
      </c>
      <c r="G2151" t="s">
        <v>141</v>
      </c>
      <c r="H2151" t="s">
        <v>46</v>
      </c>
      <c r="I2151" t="s">
        <v>129</v>
      </c>
      <c r="J2151" t="s">
        <v>130</v>
      </c>
      <c r="K2151" t="s">
        <v>131</v>
      </c>
      <c r="L2151" t="s">
        <v>6410</v>
      </c>
      <c r="M2151" t="s">
        <v>6411</v>
      </c>
      <c r="N2151">
        <v>3.4444444440000002</v>
      </c>
      <c r="O2151">
        <v>0</v>
      </c>
      <c r="P2151">
        <v>85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292.77777800000001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1713425</v>
      </c>
      <c r="B2152">
        <v>1</v>
      </c>
      <c r="C2152" t="s">
        <v>77</v>
      </c>
      <c r="D2152" t="s">
        <v>122</v>
      </c>
      <c r="E2152" t="s">
        <v>126</v>
      </c>
      <c r="F2152" t="s">
        <v>6412</v>
      </c>
      <c r="G2152" t="s">
        <v>176</v>
      </c>
      <c r="H2152" t="s">
        <v>47</v>
      </c>
      <c r="I2152" t="s">
        <v>151</v>
      </c>
      <c r="J2152" t="s">
        <v>130</v>
      </c>
      <c r="K2152" t="s">
        <v>131</v>
      </c>
      <c r="L2152" t="s">
        <v>6413</v>
      </c>
      <c r="M2152" t="s">
        <v>6414</v>
      </c>
      <c r="N2152">
        <v>8.3333330000000001E-3</v>
      </c>
      <c r="O2152">
        <v>0</v>
      </c>
      <c r="P2152">
        <v>0</v>
      </c>
      <c r="Q2152">
        <v>51</v>
      </c>
      <c r="R2152">
        <v>311</v>
      </c>
      <c r="S2152">
        <v>23</v>
      </c>
      <c r="T2152">
        <v>113</v>
      </c>
      <c r="U2152">
        <v>0</v>
      </c>
      <c r="V2152">
        <v>0</v>
      </c>
      <c r="W2152">
        <v>0.42499999999999999</v>
      </c>
      <c r="X2152">
        <v>2.5916670000000002</v>
      </c>
      <c r="Y2152">
        <v>0.191667</v>
      </c>
      <c r="Z2152">
        <v>0.94166700000000003</v>
      </c>
    </row>
    <row r="2153" spans="1:26" x14ac:dyDescent="0.25">
      <c r="A2153">
        <v>1713436</v>
      </c>
      <c r="B2153">
        <v>1</v>
      </c>
      <c r="C2153" t="s">
        <v>76</v>
      </c>
      <c r="D2153" t="s">
        <v>86</v>
      </c>
      <c r="E2153" t="s">
        <v>134</v>
      </c>
      <c r="F2153" t="s">
        <v>6415</v>
      </c>
      <c r="G2153" t="s">
        <v>136</v>
      </c>
      <c r="H2153" t="s">
        <v>46</v>
      </c>
      <c r="I2153" t="s">
        <v>129</v>
      </c>
      <c r="J2153" t="s">
        <v>130</v>
      </c>
      <c r="K2153" t="s">
        <v>131</v>
      </c>
      <c r="L2153" t="s">
        <v>6416</v>
      </c>
      <c r="M2153" t="s">
        <v>6417</v>
      </c>
      <c r="N2153">
        <v>3.636666666</v>
      </c>
      <c r="O2153">
        <v>0</v>
      </c>
      <c r="P2153">
        <v>1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3.6366670000000001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1713491</v>
      </c>
      <c r="B2154">
        <v>1</v>
      </c>
      <c r="C2154" t="s">
        <v>76</v>
      </c>
      <c r="D2154" t="s">
        <v>92</v>
      </c>
      <c r="E2154" t="s">
        <v>164</v>
      </c>
      <c r="F2154" t="s">
        <v>6418</v>
      </c>
      <c r="G2154" t="s">
        <v>285</v>
      </c>
      <c r="H2154" t="s">
        <v>46</v>
      </c>
      <c r="I2154" t="s">
        <v>129</v>
      </c>
      <c r="J2154" t="s">
        <v>130</v>
      </c>
      <c r="K2154" t="s">
        <v>161</v>
      </c>
      <c r="L2154" t="s">
        <v>6419</v>
      </c>
      <c r="M2154" t="s">
        <v>6420</v>
      </c>
      <c r="N2154">
        <v>1.0394444439999999</v>
      </c>
      <c r="O2154">
        <v>0</v>
      </c>
      <c r="P2154">
        <v>0</v>
      </c>
      <c r="Q2154">
        <v>0</v>
      </c>
      <c r="R2154">
        <v>0</v>
      </c>
      <c r="S2154">
        <v>1</v>
      </c>
      <c r="T2154">
        <v>414</v>
      </c>
      <c r="U2154">
        <v>0</v>
      </c>
      <c r="V2154">
        <v>0</v>
      </c>
      <c r="W2154">
        <v>0</v>
      </c>
      <c r="X2154">
        <v>0</v>
      </c>
      <c r="Y2154">
        <v>1.039444</v>
      </c>
      <c r="Z2154">
        <v>430.33</v>
      </c>
    </row>
    <row r="2155" spans="1:26" x14ac:dyDescent="0.25">
      <c r="A2155">
        <v>1713451</v>
      </c>
      <c r="B2155">
        <v>1</v>
      </c>
      <c r="C2155" t="s">
        <v>76</v>
      </c>
      <c r="D2155" t="s">
        <v>102</v>
      </c>
      <c r="E2155" t="s">
        <v>164</v>
      </c>
      <c r="F2155" t="s">
        <v>5867</v>
      </c>
      <c r="G2155" t="s">
        <v>1012</v>
      </c>
      <c r="H2155" t="s">
        <v>46</v>
      </c>
      <c r="I2155" t="s">
        <v>129</v>
      </c>
      <c r="J2155" t="s">
        <v>130</v>
      </c>
      <c r="K2155" t="s">
        <v>131</v>
      </c>
      <c r="L2155" t="s">
        <v>6421</v>
      </c>
      <c r="M2155" t="s">
        <v>6422</v>
      </c>
      <c r="N2155">
        <v>1.051666666</v>
      </c>
      <c r="O2155">
        <v>2</v>
      </c>
      <c r="P2155">
        <v>191</v>
      </c>
      <c r="Q2155">
        <v>0</v>
      </c>
      <c r="R2155">
        <v>0</v>
      </c>
      <c r="S2155">
        <v>0</v>
      </c>
      <c r="T2155">
        <v>0</v>
      </c>
      <c r="U2155">
        <v>2.1033330000000001</v>
      </c>
      <c r="V2155">
        <v>200.86833300000001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1713452</v>
      </c>
      <c r="B2156">
        <v>1</v>
      </c>
      <c r="C2156" t="s">
        <v>77</v>
      </c>
      <c r="D2156" t="s">
        <v>114</v>
      </c>
      <c r="E2156" t="s">
        <v>126</v>
      </c>
      <c r="F2156" t="s">
        <v>6423</v>
      </c>
      <c r="G2156" t="s">
        <v>145</v>
      </c>
      <c r="H2156" t="s">
        <v>47</v>
      </c>
      <c r="I2156" t="s">
        <v>129</v>
      </c>
      <c r="J2156" t="s">
        <v>130</v>
      </c>
      <c r="K2156" t="s">
        <v>131</v>
      </c>
      <c r="L2156" t="s">
        <v>6424</v>
      </c>
      <c r="M2156" t="s">
        <v>6425</v>
      </c>
      <c r="N2156">
        <v>1.6711111110000001</v>
      </c>
      <c r="O2156">
        <v>4</v>
      </c>
      <c r="P2156">
        <v>0</v>
      </c>
      <c r="Q2156">
        <v>0</v>
      </c>
      <c r="R2156">
        <v>0</v>
      </c>
      <c r="S2156">
        <v>3</v>
      </c>
      <c r="T2156">
        <v>0</v>
      </c>
      <c r="U2156">
        <v>6.6844440000000001</v>
      </c>
      <c r="V2156">
        <v>0</v>
      </c>
      <c r="W2156">
        <v>0</v>
      </c>
      <c r="X2156">
        <v>0</v>
      </c>
      <c r="Y2156">
        <v>5.0133330000000003</v>
      </c>
      <c r="Z2156">
        <v>0</v>
      </c>
    </row>
    <row r="2157" spans="1:26" x14ac:dyDescent="0.25">
      <c r="A2157">
        <v>1713475</v>
      </c>
      <c r="B2157">
        <v>1</v>
      </c>
      <c r="C2157" t="s">
        <v>76</v>
      </c>
      <c r="D2157" t="s">
        <v>103</v>
      </c>
      <c r="E2157" t="s">
        <v>134</v>
      </c>
      <c r="F2157" t="s">
        <v>6426</v>
      </c>
      <c r="G2157" t="s">
        <v>136</v>
      </c>
      <c r="H2157" t="s">
        <v>46</v>
      </c>
      <c r="I2157" t="s">
        <v>129</v>
      </c>
      <c r="J2157" t="s">
        <v>130</v>
      </c>
      <c r="K2157" t="s">
        <v>131</v>
      </c>
      <c r="L2157" t="s">
        <v>6427</v>
      </c>
      <c r="M2157" t="s">
        <v>6428</v>
      </c>
      <c r="N2157">
        <v>1.6541666660000001</v>
      </c>
      <c r="O2157">
        <v>0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1.6541669999999999</v>
      </c>
      <c r="Y2157">
        <v>0</v>
      </c>
      <c r="Z2157">
        <v>0</v>
      </c>
    </row>
    <row r="2158" spans="1:26" x14ac:dyDescent="0.25">
      <c r="A2158">
        <v>1713445</v>
      </c>
      <c r="B2158">
        <v>1</v>
      </c>
      <c r="C2158" t="s">
        <v>77</v>
      </c>
      <c r="D2158" t="s">
        <v>123</v>
      </c>
      <c r="E2158" t="s">
        <v>212</v>
      </c>
      <c r="F2158" t="s">
        <v>6429</v>
      </c>
      <c r="G2158" t="s">
        <v>176</v>
      </c>
      <c r="H2158" t="s">
        <v>47</v>
      </c>
      <c r="I2158" t="s">
        <v>129</v>
      </c>
      <c r="J2158" t="s">
        <v>130</v>
      </c>
      <c r="K2158" t="s">
        <v>131</v>
      </c>
      <c r="L2158" t="s">
        <v>6430</v>
      </c>
      <c r="M2158" t="s">
        <v>6431</v>
      </c>
      <c r="N2158">
        <v>2.2405555549999998</v>
      </c>
      <c r="O2158">
        <v>29</v>
      </c>
      <c r="P2158">
        <v>979</v>
      </c>
      <c r="Q2158">
        <v>0</v>
      </c>
      <c r="R2158">
        <v>0</v>
      </c>
      <c r="S2158">
        <v>0</v>
      </c>
      <c r="T2158">
        <v>0</v>
      </c>
      <c r="U2158">
        <v>64.976111000000003</v>
      </c>
      <c r="V2158">
        <v>2193.5038880000002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1713462</v>
      </c>
      <c r="B2159">
        <v>1</v>
      </c>
      <c r="C2159" t="s">
        <v>77</v>
      </c>
      <c r="D2159" t="s">
        <v>115</v>
      </c>
      <c r="E2159" t="s">
        <v>134</v>
      </c>
      <c r="F2159" t="s">
        <v>6432</v>
      </c>
      <c r="G2159" t="s">
        <v>209</v>
      </c>
      <c r="H2159" t="s">
        <v>46</v>
      </c>
      <c r="I2159" t="s">
        <v>129</v>
      </c>
      <c r="J2159" t="s">
        <v>130</v>
      </c>
      <c r="K2159" t="s">
        <v>131</v>
      </c>
      <c r="L2159" t="s">
        <v>6433</v>
      </c>
      <c r="M2159" t="s">
        <v>6434</v>
      </c>
      <c r="N2159">
        <v>1.5333333330000001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1.5333330000000001</v>
      </c>
    </row>
    <row r="2160" spans="1:26" x14ac:dyDescent="0.25">
      <c r="A2160">
        <v>1713454</v>
      </c>
      <c r="B2160">
        <v>1</v>
      </c>
      <c r="C2160" t="s">
        <v>76</v>
      </c>
      <c r="D2160" t="s">
        <v>103</v>
      </c>
      <c r="E2160" t="s">
        <v>134</v>
      </c>
      <c r="F2160" t="s">
        <v>6435</v>
      </c>
      <c r="G2160" t="s">
        <v>209</v>
      </c>
      <c r="H2160" t="s">
        <v>46</v>
      </c>
      <c r="I2160" t="s">
        <v>129</v>
      </c>
      <c r="J2160" t="s">
        <v>130</v>
      </c>
      <c r="K2160" t="s">
        <v>131</v>
      </c>
      <c r="L2160" t="s">
        <v>6436</v>
      </c>
      <c r="M2160" t="s">
        <v>6437</v>
      </c>
      <c r="N2160">
        <v>7.0119444440000001</v>
      </c>
      <c r="O2160">
        <v>0</v>
      </c>
      <c r="P2160">
        <v>0</v>
      </c>
      <c r="Q2160">
        <v>0</v>
      </c>
      <c r="R2160">
        <v>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14.023889</v>
      </c>
      <c r="Y2160">
        <v>0</v>
      </c>
      <c r="Z2160">
        <v>0</v>
      </c>
    </row>
    <row r="2161" spans="1:26" x14ac:dyDescent="0.25">
      <c r="A2161">
        <v>1713399</v>
      </c>
      <c r="B2161">
        <v>1</v>
      </c>
      <c r="C2161" t="s">
        <v>76</v>
      </c>
      <c r="D2161" t="s">
        <v>93</v>
      </c>
      <c r="E2161" t="s">
        <v>212</v>
      </c>
      <c r="F2161" t="s">
        <v>6067</v>
      </c>
      <c r="G2161" t="s">
        <v>996</v>
      </c>
      <c r="H2161" t="s">
        <v>47</v>
      </c>
      <c r="I2161" t="s">
        <v>129</v>
      </c>
      <c r="J2161" t="s">
        <v>130</v>
      </c>
      <c r="K2161" t="s">
        <v>131</v>
      </c>
      <c r="L2161" t="s">
        <v>6438</v>
      </c>
      <c r="M2161" t="s">
        <v>6439</v>
      </c>
      <c r="N2161">
        <v>1.0838888879999999</v>
      </c>
      <c r="O2161">
        <v>18</v>
      </c>
      <c r="P2161">
        <v>352</v>
      </c>
      <c r="Q2161">
        <v>0</v>
      </c>
      <c r="R2161">
        <v>0</v>
      </c>
      <c r="S2161">
        <v>26</v>
      </c>
      <c r="T2161">
        <v>538</v>
      </c>
      <c r="U2161">
        <v>19.510000000000002</v>
      </c>
      <c r="V2161">
        <v>381.52888899999999</v>
      </c>
      <c r="W2161">
        <v>0</v>
      </c>
      <c r="X2161">
        <v>0</v>
      </c>
      <c r="Y2161">
        <v>28.181111000000001</v>
      </c>
      <c r="Z2161">
        <v>583.13222199999996</v>
      </c>
    </row>
    <row r="2162" spans="1:26" x14ac:dyDescent="0.25">
      <c r="A2162">
        <v>1713484</v>
      </c>
      <c r="B2162">
        <v>1</v>
      </c>
      <c r="C2162" t="s">
        <v>76</v>
      </c>
      <c r="D2162" t="s">
        <v>93</v>
      </c>
      <c r="E2162" t="s">
        <v>134</v>
      </c>
      <c r="F2162" t="s">
        <v>6440</v>
      </c>
      <c r="G2162" t="s">
        <v>136</v>
      </c>
      <c r="H2162" t="s">
        <v>46</v>
      </c>
      <c r="I2162" t="s">
        <v>129</v>
      </c>
      <c r="J2162" t="s">
        <v>130</v>
      </c>
      <c r="K2162" t="s">
        <v>131</v>
      </c>
      <c r="L2162" t="s">
        <v>6441</v>
      </c>
      <c r="M2162" t="s">
        <v>6442</v>
      </c>
      <c r="N2162">
        <v>2.716388888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2.7163889999999999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1713465</v>
      </c>
      <c r="B2163">
        <v>1</v>
      </c>
      <c r="C2163" t="s">
        <v>76</v>
      </c>
      <c r="D2163" t="s">
        <v>84</v>
      </c>
      <c r="E2163" t="s">
        <v>191</v>
      </c>
      <c r="F2163" t="s">
        <v>6443</v>
      </c>
      <c r="G2163" t="s">
        <v>289</v>
      </c>
      <c r="H2163" t="s">
        <v>46</v>
      </c>
      <c r="I2163" t="s">
        <v>129</v>
      </c>
      <c r="J2163" t="s">
        <v>130</v>
      </c>
      <c r="K2163" t="s">
        <v>131</v>
      </c>
      <c r="L2163" t="s">
        <v>6444</v>
      </c>
      <c r="M2163" t="s">
        <v>6445</v>
      </c>
      <c r="N2163">
        <v>1.933333333</v>
      </c>
      <c r="O2163">
        <v>0</v>
      </c>
      <c r="P2163">
        <v>20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38.666666999999997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1713488</v>
      </c>
      <c r="B2164">
        <v>1</v>
      </c>
      <c r="C2164" t="s">
        <v>76</v>
      </c>
      <c r="D2164" t="s">
        <v>100</v>
      </c>
      <c r="E2164" t="s">
        <v>134</v>
      </c>
      <c r="F2164" t="s">
        <v>6446</v>
      </c>
      <c r="G2164" t="s">
        <v>136</v>
      </c>
      <c r="H2164" t="s">
        <v>46</v>
      </c>
      <c r="I2164" t="s">
        <v>129</v>
      </c>
      <c r="J2164" t="s">
        <v>130</v>
      </c>
      <c r="K2164" t="s">
        <v>131</v>
      </c>
      <c r="L2164" t="s">
        <v>6447</v>
      </c>
      <c r="M2164" t="s">
        <v>6448</v>
      </c>
      <c r="N2164">
        <v>6.7136111109999996</v>
      </c>
      <c r="O2164">
        <v>0</v>
      </c>
      <c r="P2164">
        <v>3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20.140833000000001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1713459</v>
      </c>
      <c r="B2165">
        <v>1</v>
      </c>
      <c r="C2165" t="s">
        <v>76</v>
      </c>
      <c r="D2165" t="s">
        <v>100</v>
      </c>
      <c r="E2165" t="s">
        <v>126</v>
      </c>
      <c r="F2165" t="s">
        <v>6449</v>
      </c>
      <c r="G2165" t="s">
        <v>176</v>
      </c>
      <c r="H2165" t="s">
        <v>47</v>
      </c>
      <c r="I2165" t="s">
        <v>129</v>
      </c>
      <c r="J2165" t="s">
        <v>130</v>
      </c>
      <c r="K2165" t="s">
        <v>131</v>
      </c>
      <c r="L2165" t="s">
        <v>6450</v>
      </c>
      <c r="M2165" t="s">
        <v>6451</v>
      </c>
      <c r="N2165">
        <v>0.59222222199999996</v>
      </c>
      <c r="O2165">
        <v>52</v>
      </c>
      <c r="P2165">
        <v>5467</v>
      </c>
      <c r="Q2165">
        <v>0</v>
      </c>
      <c r="R2165">
        <v>0</v>
      </c>
      <c r="S2165">
        <v>0</v>
      </c>
      <c r="T2165">
        <v>0</v>
      </c>
      <c r="U2165">
        <v>30.795556000000001</v>
      </c>
      <c r="V2165">
        <v>3237.6788879999999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1713460</v>
      </c>
      <c r="B2166">
        <v>1</v>
      </c>
      <c r="C2166" t="s">
        <v>76</v>
      </c>
      <c r="D2166" t="s">
        <v>84</v>
      </c>
      <c r="E2166" t="s">
        <v>139</v>
      </c>
      <c r="F2166" t="s">
        <v>6452</v>
      </c>
      <c r="G2166" t="s">
        <v>633</v>
      </c>
      <c r="H2166" t="s">
        <v>46</v>
      </c>
      <c r="I2166" t="s">
        <v>129</v>
      </c>
      <c r="J2166" t="s">
        <v>130</v>
      </c>
      <c r="K2166" t="s">
        <v>131</v>
      </c>
      <c r="L2166" t="s">
        <v>6453</v>
      </c>
      <c r="M2166" t="s">
        <v>6454</v>
      </c>
      <c r="N2166">
        <v>1.4125000000000001</v>
      </c>
      <c r="O2166">
        <v>0</v>
      </c>
      <c r="P2166">
        <v>116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163.85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1713461</v>
      </c>
      <c r="B2167">
        <v>1</v>
      </c>
      <c r="C2167" t="s">
        <v>76</v>
      </c>
      <c r="D2167" t="s">
        <v>85</v>
      </c>
      <c r="E2167" t="s">
        <v>158</v>
      </c>
      <c r="F2167" t="s">
        <v>6455</v>
      </c>
      <c r="G2167" t="s">
        <v>176</v>
      </c>
      <c r="H2167" t="s">
        <v>47</v>
      </c>
      <c r="I2167" t="s">
        <v>151</v>
      </c>
      <c r="J2167" t="s">
        <v>130</v>
      </c>
      <c r="K2167" t="s">
        <v>131</v>
      </c>
      <c r="L2167" t="s">
        <v>6456</v>
      </c>
      <c r="M2167" t="s">
        <v>6457</v>
      </c>
      <c r="N2167">
        <v>4.0833332999999999E-2</v>
      </c>
      <c r="O2167">
        <v>46</v>
      </c>
      <c r="P2167">
        <v>6487</v>
      </c>
      <c r="Q2167">
        <v>0</v>
      </c>
      <c r="R2167">
        <v>0</v>
      </c>
      <c r="S2167">
        <v>0</v>
      </c>
      <c r="T2167">
        <v>0</v>
      </c>
      <c r="U2167">
        <v>1.878333</v>
      </c>
      <c r="V2167">
        <v>264.885831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1713470</v>
      </c>
      <c r="B2168">
        <v>1</v>
      </c>
      <c r="C2168" t="s">
        <v>76</v>
      </c>
      <c r="D2168" t="s">
        <v>79</v>
      </c>
      <c r="E2168" t="s">
        <v>134</v>
      </c>
      <c r="F2168" t="s">
        <v>6458</v>
      </c>
      <c r="G2168" t="s">
        <v>155</v>
      </c>
      <c r="H2168" t="s">
        <v>46</v>
      </c>
      <c r="I2168" t="s">
        <v>129</v>
      </c>
      <c r="J2168" t="s">
        <v>130</v>
      </c>
      <c r="K2168" t="s">
        <v>131</v>
      </c>
      <c r="L2168" t="s">
        <v>6459</v>
      </c>
      <c r="M2168" t="s">
        <v>6460</v>
      </c>
      <c r="N2168">
        <v>2.9872222220000002</v>
      </c>
      <c r="O2168">
        <v>0</v>
      </c>
      <c r="P2168">
        <v>20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59.744444000000001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1713466</v>
      </c>
      <c r="B2169">
        <v>1</v>
      </c>
      <c r="C2169" t="s">
        <v>76</v>
      </c>
      <c r="D2169" t="s">
        <v>93</v>
      </c>
      <c r="E2169" t="s">
        <v>158</v>
      </c>
      <c r="F2169" t="s">
        <v>6461</v>
      </c>
      <c r="G2169" t="s">
        <v>150</v>
      </c>
      <c r="H2169" t="s">
        <v>47</v>
      </c>
      <c r="I2169" t="s">
        <v>129</v>
      </c>
      <c r="J2169" t="s">
        <v>130</v>
      </c>
      <c r="K2169" t="s">
        <v>131</v>
      </c>
      <c r="L2169" t="s">
        <v>6462</v>
      </c>
      <c r="M2169" t="s">
        <v>6463</v>
      </c>
      <c r="N2169">
        <v>0.40916666600000001</v>
      </c>
      <c r="O2169">
        <v>126</v>
      </c>
      <c r="P2169">
        <v>8801</v>
      </c>
      <c r="Q2169">
        <v>0</v>
      </c>
      <c r="R2169">
        <v>0</v>
      </c>
      <c r="S2169">
        <v>0</v>
      </c>
      <c r="T2169">
        <v>0</v>
      </c>
      <c r="U2169">
        <v>51.555</v>
      </c>
      <c r="V2169">
        <v>3601.0758270000001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1713463</v>
      </c>
      <c r="B2170">
        <v>1</v>
      </c>
      <c r="C2170" t="s">
        <v>76</v>
      </c>
      <c r="D2170" t="s">
        <v>100</v>
      </c>
      <c r="E2170" t="s">
        <v>212</v>
      </c>
      <c r="F2170" t="s">
        <v>6464</v>
      </c>
      <c r="G2170" t="s">
        <v>285</v>
      </c>
      <c r="H2170" t="s">
        <v>47</v>
      </c>
      <c r="I2170" t="s">
        <v>129</v>
      </c>
      <c r="J2170" t="s">
        <v>130</v>
      </c>
      <c r="K2170" t="s">
        <v>161</v>
      </c>
      <c r="L2170" t="s">
        <v>6465</v>
      </c>
      <c r="M2170" t="s">
        <v>6466</v>
      </c>
      <c r="N2170">
        <v>5.1316666660000001</v>
      </c>
      <c r="O2170">
        <v>6</v>
      </c>
      <c r="P2170">
        <v>169</v>
      </c>
      <c r="Q2170">
        <v>0</v>
      </c>
      <c r="R2170">
        <v>0</v>
      </c>
      <c r="S2170">
        <v>0</v>
      </c>
      <c r="T2170">
        <v>0</v>
      </c>
      <c r="U2170">
        <v>30.79</v>
      </c>
      <c r="V2170">
        <v>867.251667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1713483</v>
      </c>
      <c r="B2171">
        <v>1</v>
      </c>
      <c r="C2171" t="s">
        <v>76</v>
      </c>
      <c r="D2171" t="s">
        <v>98</v>
      </c>
      <c r="E2171" t="s">
        <v>134</v>
      </c>
      <c r="F2171" t="s">
        <v>6467</v>
      </c>
      <c r="G2171" t="s">
        <v>136</v>
      </c>
      <c r="H2171" t="s">
        <v>46</v>
      </c>
      <c r="I2171" t="s">
        <v>129</v>
      </c>
      <c r="J2171" t="s">
        <v>130</v>
      </c>
      <c r="K2171" t="s">
        <v>131</v>
      </c>
      <c r="L2171" t="s">
        <v>6468</v>
      </c>
      <c r="M2171" t="s">
        <v>6469</v>
      </c>
      <c r="N2171">
        <v>4.9186111109999997</v>
      </c>
      <c r="O2171">
        <v>0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4.9186110000000003</v>
      </c>
      <c r="Y2171">
        <v>0</v>
      </c>
      <c r="Z2171">
        <v>0</v>
      </c>
    </row>
    <row r="2172" spans="1:26" x14ac:dyDescent="0.25">
      <c r="A2172">
        <v>1713481</v>
      </c>
      <c r="B2172">
        <v>1</v>
      </c>
      <c r="C2172" t="s">
        <v>76</v>
      </c>
      <c r="D2172" t="s">
        <v>86</v>
      </c>
      <c r="E2172" t="s">
        <v>134</v>
      </c>
      <c r="F2172" t="s">
        <v>6470</v>
      </c>
      <c r="G2172" t="s">
        <v>136</v>
      </c>
      <c r="H2172" t="s">
        <v>46</v>
      </c>
      <c r="I2172" t="s">
        <v>129</v>
      </c>
      <c r="J2172" t="s">
        <v>130</v>
      </c>
      <c r="K2172" t="s">
        <v>131</v>
      </c>
      <c r="L2172" t="s">
        <v>6471</v>
      </c>
      <c r="M2172" t="s">
        <v>6472</v>
      </c>
      <c r="N2172">
        <v>5.4352777769999996</v>
      </c>
      <c r="O2172">
        <v>0</v>
      </c>
      <c r="P2172">
        <v>3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16.305833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1713487</v>
      </c>
      <c r="B2173">
        <v>1</v>
      </c>
      <c r="C2173" t="s">
        <v>76</v>
      </c>
      <c r="D2173" t="s">
        <v>92</v>
      </c>
      <c r="E2173" t="s">
        <v>134</v>
      </c>
      <c r="F2173" t="s">
        <v>6473</v>
      </c>
      <c r="G2173" t="s">
        <v>209</v>
      </c>
      <c r="H2173" t="s">
        <v>46</v>
      </c>
      <c r="I2173" t="s">
        <v>129</v>
      </c>
      <c r="J2173" t="s">
        <v>130</v>
      </c>
      <c r="K2173" t="s">
        <v>131</v>
      </c>
      <c r="L2173" t="s">
        <v>6474</v>
      </c>
      <c r="M2173" t="s">
        <v>6475</v>
      </c>
      <c r="N2173">
        <v>2.198611111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2.1986110000000001</v>
      </c>
    </row>
    <row r="2174" spans="1:26" x14ac:dyDescent="0.25">
      <c r="A2174">
        <v>1713550</v>
      </c>
      <c r="B2174">
        <v>1</v>
      </c>
      <c r="C2174" t="s">
        <v>76</v>
      </c>
      <c r="D2174" t="s">
        <v>88</v>
      </c>
      <c r="E2174" t="s">
        <v>134</v>
      </c>
      <c r="F2174" t="s">
        <v>6476</v>
      </c>
      <c r="G2174" t="s">
        <v>155</v>
      </c>
      <c r="H2174" t="s">
        <v>46</v>
      </c>
      <c r="I2174" t="s">
        <v>129</v>
      </c>
      <c r="J2174" t="s">
        <v>130</v>
      </c>
      <c r="K2174" t="s">
        <v>131</v>
      </c>
      <c r="L2174" t="s">
        <v>6477</v>
      </c>
      <c r="M2174" t="s">
        <v>6478</v>
      </c>
      <c r="N2174">
        <v>3.7769444440000002</v>
      </c>
      <c r="O2174">
        <v>0</v>
      </c>
      <c r="P2174">
        <v>2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7.5538889999999999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1713482</v>
      </c>
      <c r="B2175">
        <v>1</v>
      </c>
      <c r="C2175" t="s">
        <v>77</v>
      </c>
      <c r="D2175" t="s">
        <v>124</v>
      </c>
      <c r="E2175" t="s">
        <v>158</v>
      </c>
      <c r="F2175" t="s">
        <v>6321</v>
      </c>
      <c r="G2175" t="s">
        <v>176</v>
      </c>
      <c r="H2175" t="s">
        <v>47</v>
      </c>
      <c r="I2175" t="s">
        <v>129</v>
      </c>
      <c r="J2175" t="s">
        <v>130</v>
      </c>
      <c r="K2175" t="s">
        <v>131</v>
      </c>
      <c r="L2175" t="s">
        <v>6479</v>
      </c>
      <c r="M2175" t="s">
        <v>6480</v>
      </c>
      <c r="N2175">
        <v>8.2777776999999997E-2</v>
      </c>
      <c r="O2175">
        <v>85</v>
      </c>
      <c r="P2175">
        <v>108</v>
      </c>
      <c r="Q2175">
        <v>0</v>
      </c>
      <c r="R2175">
        <v>0</v>
      </c>
      <c r="S2175">
        <v>0</v>
      </c>
      <c r="T2175">
        <v>0</v>
      </c>
      <c r="U2175">
        <v>7.036111</v>
      </c>
      <c r="V2175">
        <v>8.94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1713496</v>
      </c>
      <c r="B2176">
        <v>1</v>
      </c>
      <c r="C2176" t="s">
        <v>77</v>
      </c>
      <c r="D2176" t="s">
        <v>122</v>
      </c>
      <c r="E2176" t="s">
        <v>126</v>
      </c>
      <c r="F2176" t="s">
        <v>6481</v>
      </c>
      <c r="G2176" t="s">
        <v>145</v>
      </c>
      <c r="H2176" t="s">
        <v>47</v>
      </c>
      <c r="I2176" t="s">
        <v>129</v>
      </c>
      <c r="J2176" t="s">
        <v>130</v>
      </c>
      <c r="K2176" t="s">
        <v>131</v>
      </c>
      <c r="L2176" t="s">
        <v>6482</v>
      </c>
      <c r="M2176" t="s">
        <v>6483</v>
      </c>
      <c r="N2176">
        <v>1.325</v>
      </c>
      <c r="O2176">
        <v>0</v>
      </c>
      <c r="P2176">
        <v>0</v>
      </c>
      <c r="Q2176">
        <v>4</v>
      </c>
      <c r="R2176">
        <v>45</v>
      </c>
      <c r="S2176">
        <v>2</v>
      </c>
      <c r="T2176">
        <v>2</v>
      </c>
      <c r="U2176">
        <v>0</v>
      </c>
      <c r="V2176">
        <v>0</v>
      </c>
      <c r="W2176">
        <v>5.3</v>
      </c>
      <c r="X2176">
        <v>59.625</v>
      </c>
      <c r="Y2176">
        <v>2.65</v>
      </c>
      <c r="Z2176">
        <v>2.65</v>
      </c>
    </row>
    <row r="2177" spans="1:26" x14ac:dyDescent="0.25">
      <c r="A2177">
        <v>1713502</v>
      </c>
      <c r="B2177">
        <v>1</v>
      </c>
      <c r="C2177" t="s">
        <v>76</v>
      </c>
      <c r="D2177" t="s">
        <v>89</v>
      </c>
      <c r="E2177" t="s">
        <v>139</v>
      </c>
      <c r="F2177" t="s">
        <v>6484</v>
      </c>
      <c r="G2177" t="s">
        <v>182</v>
      </c>
      <c r="H2177" t="s">
        <v>46</v>
      </c>
      <c r="I2177" t="s">
        <v>129</v>
      </c>
      <c r="J2177" t="s">
        <v>130</v>
      </c>
      <c r="K2177" t="s">
        <v>131</v>
      </c>
      <c r="L2177" t="s">
        <v>6485</v>
      </c>
      <c r="M2177" t="s">
        <v>6486</v>
      </c>
      <c r="N2177">
        <v>6.2975000000000003</v>
      </c>
      <c r="O2177">
        <v>0</v>
      </c>
      <c r="P2177">
        <v>2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12.595000000000001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1713493</v>
      </c>
      <c r="B2178">
        <v>1</v>
      </c>
      <c r="C2178" t="s">
        <v>76</v>
      </c>
      <c r="D2178" t="s">
        <v>97</v>
      </c>
      <c r="E2178" t="s">
        <v>134</v>
      </c>
      <c r="F2178" t="s">
        <v>6487</v>
      </c>
      <c r="G2178" t="s">
        <v>136</v>
      </c>
      <c r="H2178" t="s">
        <v>46</v>
      </c>
      <c r="I2178" t="s">
        <v>129</v>
      </c>
      <c r="J2178" t="s">
        <v>130</v>
      </c>
      <c r="K2178" t="s">
        <v>131</v>
      </c>
      <c r="L2178" t="s">
        <v>6488</v>
      </c>
      <c r="M2178" t="s">
        <v>6489</v>
      </c>
      <c r="N2178">
        <v>1.9924999999999999</v>
      </c>
      <c r="O2178">
        <v>0</v>
      </c>
      <c r="P2178">
        <v>1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1.9924999999999999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1713494</v>
      </c>
      <c r="B2179">
        <v>1</v>
      </c>
      <c r="C2179" t="s">
        <v>76</v>
      </c>
      <c r="D2179" t="s">
        <v>90</v>
      </c>
      <c r="E2179" t="s">
        <v>139</v>
      </c>
      <c r="F2179" t="s">
        <v>6490</v>
      </c>
      <c r="G2179" t="s">
        <v>141</v>
      </c>
      <c r="H2179" t="s">
        <v>46</v>
      </c>
      <c r="I2179" t="s">
        <v>129</v>
      </c>
      <c r="J2179" t="s">
        <v>130</v>
      </c>
      <c r="K2179" t="s">
        <v>131</v>
      </c>
      <c r="L2179" t="s">
        <v>6491</v>
      </c>
      <c r="M2179" t="s">
        <v>6492</v>
      </c>
      <c r="N2179">
        <v>0.72222222199999997</v>
      </c>
      <c r="O2179">
        <v>0</v>
      </c>
      <c r="P2179">
        <v>97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70.055555999999996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1713490</v>
      </c>
      <c r="B2180">
        <v>1</v>
      </c>
      <c r="C2180" t="s">
        <v>76</v>
      </c>
      <c r="D2180" t="s">
        <v>99</v>
      </c>
      <c r="E2180" t="s">
        <v>158</v>
      </c>
      <c r="F2180" t="s">
        <v>6493</v>
      </c>
      <c r="G2180" t="s">
        <v>176</v>
      </c>
      <c r="H2180" t="s">
        <v>47</v>
      </c>
      <c r="I2180" t="s">
        <v>129</v>
      </c>
      <c r="J2180" t="s">
        <v>130</v>
      </c>
      <c r="K2180" t="s">
        <v>131</v>
      </c>
      <c r="L2180" t="s">
        <v>6494</v>
      </c>
      <c r="M2180" t="s">
        <v>6495</v>
      </c>
      <c r="N2180">
        <v>0.70972222200000001</v>
      </c>
      <c r="O2180">
        <v>24</v>
      </c>
      <c r="P2180">
        <v>119</v>
      </c>
      <c r="Q2180">
        <v>0</v>
      </c>
      <c r="R2180">
        <v>0</v>
      </c>
      <c r="S2180">
        <v>0</v>
      </c>
      <c r="T2180">
        <v>0</v>
      </c>
      <c r="U2180">
        <v>17.033332999999999</v>
      </c>
      <c r="V2180">
        <v>84.456943999999993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1713504</v>
      </c>
      <c r="B2181">
        <v>1</v>
      </c>
      <c r="C2181" t="s">
        <v>76</v>
      </c>
      <c r="D2181" t="s">
        <v>96</v>
      </c>
      <c r="E2181" t="s">
        <v>134</v>
      </c>
      <c r="F2181" t="s">
        <v>6496</v>
      </c>
      <c r="G2181" t="s">
        <v>209</v>
      </c>
      <c r="H2181" t="s">
        <v>46</v>
      </c>
      <c r="I2181" t="s">
        <v>129</v>
      </c>
      <c r="J2181" t="s">
        <v>130</v>
      </c>
      <c r="K2181" t="s">
        <v>131</v>
      </c>
      <c r="L2181" t="s">
        <v>6497</v>
      </c>
      <c r="M2181" t="s">
        <v>6498</v>
      </c>
      <c r="N2181">
        <v>4.1513888879999996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4.151389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1713444</v>
      </c>
      <c r="B2182">
        <v>1</v>
      </c>
      <c r="C2182" t="s">
        <v>76</v>
      </c>
      <c r="D2182" t="s">
        <v>83</v>
      </c>
      <c r="E2182" t="s">
        <v>139</v>
      </c>
      <c r="F2182" t="s">
        <v>6499</v>
      </c>
      <c r="G2182" t="s">
        <v>633</v>
      </c>
      <c r="H2182" t="s">
        <v>46</v>
      </c>
      <c r="I2182" t="s">
        <v>129</v>
      </c>
      <c r="J2182" t="s">
        <v>130</v>
      </c>
      <c r="K2182" t="s">
        <v>131</v>
      </c>
      <c r="L2182" t="s">
        <v>6500</v>
      </c>
      <c r="M2182" t="s">
        <v>6501</v>
      </c>
      <c r="N2182">
        <v>5.7633333330000003</v>
      </c>
      <c r="O2182">
        <v>0</v>
      </c>
      <c r="P2182">
        <v>117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674.31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1713498</v>
      </c>
      <c r="B2183">
        <v>1</v>
      </c>
      <c r="C2183" t="s">
        <v>77</v>
      </c>
      <c r="D2183" t="s">
        <v>124</v>
      </c>
      <c r="E2183" t="s">
        <v>158</v>
      </c>
      <c r="F2183" t="s">
        <v>6502</v>
      </c>
      <c r="G2183" t="s">
        <v>176</v>
      </c>
      <c r="H2183" t="s">
        <v>47</v>
      </c>
      <c r="I2183" t="s">
        <v>151</v>
      </c>
      <c r="J2183" t="s">
        <v>130</v>
      </c>
      <c r="K2183" t="s">
        <v>131</v>
      </c>
      <c r="L2183" t="s">
        <v>6503</v>
      </c>
      <c r="M2183" t="s">
        <v>6504</v>
      </c>
      <c r="N2183">
        <v>1.4722222E-2</v>
      </c>
      <c r="O2183">
        <v>19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0.27972200000000003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1713501</v>
      </c>
      <c r="B2184">
        <v>1</v>
      </c>
      <c r="C2184" t="s">
        <v>76</v>
      </c>
      <c r="D2184" t="s">
        <v>88</v>
      </c>
      <c r="E2184" t="s">
        <v>139</v>
      </c>
      <c r="F2184" t="s">
        <v>6505</v>
      </c>
      <c r="G2184" t="s">
        <v>6506</v>
      </c>
      <c r="H2184" t="s">
        <v>46</v>
      </c>
      <c r="I2184" t="s">
        <v>129</v>
      </c>
      <c r="J2184" t="s">
        <v>130</v>
      </c>
      <c r="K2184" t="s">
        <v>131</v>
      </c>
      <c r="L2184" t="s">
        <v>6507</v>
      </c>
      <c r="M2184" t="s">
        <v>6508</v>
      </c>
      <c r="N2184">
        <v>0.824722222</v>
      </c>
      <c r="O2184">
        <v>0</v>
      </c>
      <c r="P2184">
        <v>83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68.451943999999997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1713499</v>
      </c>
      <c r="B2185">
        <v>1</v>
      </c>
      <c r="C2185" t="s">
        <v>76</v>
      </c>
      <c r="D2185" t="s">
        <v>92</v>
      </c>
      <c r="E2185" t="s">
        <v>139</v>
      </c>
      <c r="F2185" t="s">
        <v>6509</v>
      </c>
      <c r="G2185" t="s">
        <v>285</v>
      </c>
      <c r="H2185" t="s">
        <v>46</v>
      </c>
      <c r="I2185" t="s">
        <v>129</v>
      </c>
      <c r="J2185" t="s">
        <v>130</v>
      </c>
      <c r="K2185" t="s">
        <v>161</v>
      </c>
      <c r="L2185" t="s">
        <v>6510</v>
      </c>
      <c r="M2185" t="s">
        <v>6511</v>
      </c>
      <c r="N2185">
        <v>1.9616555550000001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143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280.51674400000002</v>
      </c>
    </row>
    <row r="2186" spans="1:26" x14ac:dyDescent="0.25">
      <c r="A2186">
        <v>1713503</v>
      </c>
      <c r="B2186">
        <v>1</v>
      </c>
      <c r="C2186" t="s">
        <v>76</v>
      </c>
      <c r="D2186" t="s">
        <v>90</v>
      </c>
      <c r="E2186" t="s">
        <v>134</v>
      </c>
      <c r="F2186" t="s">
        <v>6512</v>
      </c>
      <c r="G2186" t="s">
        <v>209</v>
      </c>
      <c r="H2186" t="s">
        <v>46</v>
      </c>
      <c r="I2186" t="s">
        <v>129</v>
      </c>
      <c r="J2186" t="s">
        <v>130</v>
      </c>
      <c r="K2186" t="s">
        <v>131</v>
      </c>
      <c r="L2186" t="s">
        <v>6513</v>
      </c>
      <c r="M2186" t="s">
        <v>6514</v>
      </c>
      <c r="N2186">
        <v>0.85944444399999997</v>
      </c>
      <c r="O2186">
        <v>0</v>
      </c>
      <c r="P2186">
        <v>18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15.47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1713557</v>
      </c>
      <c r="B2187">
        <v>1</v>
      </c>
      <c r="C2187" t="s">
        <v>76</v>
      </c>
      <c r="D2187" t="s">
        <v>94</v>
      </c>
      <c r="E2187" t="s">
        <v>134</v>
      </c>
      <c r="F2187" t="s">
        <v>6515</v>
      </c>
      <c r="G2187" t="s">
        <v>136</v>
      </c>
      <c r="H2187" t="s">
        <v>46</v>
      </c>
      <c r="I2187" t="s">
        <v>129</v>
      </c>
      <c r="J2187" t="s">
        <v>130</v>
      </c>
      <c r="K2187" t="s">
        <v>131</v>
      </c>
      <c r="L2187" t="s">
        <v>6516</v>
      </c>
      <c r="M2187" t="s">
        <v>6517</v>
      </c>
      <c r="N2187">
        <v>3.2630555550000002</v>
      </c>
      <c r="O2187">
        <v>0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3.2630560000000002</v>
      </c>
      <c r="Y2187">
        <v>0</v>
      </c>
      <c r="Z2187">
        <v>0</v>
      </c>
    </row>
    <row r="2188" spans="1:26" x14ac:dyDescent="0.25">
      <c r="A2188">
        <v>1713539</v>
      </c>
      <c r="B2188">
        <v>1</v>
      </c>
      <c r="C2188" t="s">
        <v>76</v>
      </c>
      <c r="D2188" t="s">
        <v>88</v>
      </c>
      <c r="E2188" t="s">
        <v>134</v>
      </c>
      <c r="F2188" t="s">
        <v>6518</v>
      </c>
      <c r="G2188" t="s">
        <v>155</v>
      </c>
      <c r="H2188" t="s">
        <v>46</v>
      </c>
      <c r="I2188" t="s">
        <v>129</v>
      </c>
      <c r="J2188" t="s">
        <v>130</v>
      </c>
      <c r="K2188" t="s">
        <v>131</v>
      </c>
      <c r="L2188" t="s">
        <v>6519</v>
      </c>
      <c r="M2188" t="s">
        <v>6520</v>
      </c>
      <c r="N2188">
        <v>2.781111111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2.7811110000000001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1713506</v>
      </c>
      <c r="B2189">
        <v>1</v>
      </c>
      <c r="C2189" t="s">
        <v>76</v>
      </c>
      <c r="D2189" t="s">
        <v>102</v>
      </c>
      <c r="E2189" t="s">
        <v>139</v>
      </c>
      <c r="F2189" t="s">
        <v>6521</v>
      </c>
      <c r="G2189" t="s">
        <v>269</v>
      </c>
      <c r="H2189" t="s">
        <v>46</v>
      </c>
      <c r="I2189" t="s">
        <v>129</v>
      </c>
      <c r="J2189" t="s">
        <v>130</v>
      </c>
      <c r="K2189" t="s">
        <v>131</v>
      </c>
      <c r="L2189" t="s">
        <v>6522</v>
      </c>
      <c r="M2189" t="s">
        <v>6523</v>
      </c>
      <c r="N2189">
        <v>1.611111111</v>
      </c>
      <c r="O2189">
        <v>0</v>
      </c>
      <c r="P2189">
        <v>20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32.222222000000002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1713510</v>
      </c>
      <c r="B2190">
        <v>1</v>
      </c>
      <c r="C2190" t="s">
        <v>76</v>
      </c>
      <c r="D2190" t="s">
        <v>98</v>
      </c>
      <c r="E2190" t="s">
        <v>126</v>
      </c>
      <c r="F2190" t="s">
        <v>6524</v>
      </c>
      <c r="G2190" t="s">
        <v>145</v>
      </c>
      <c r="H2190" t="s">
        <v>47</v>
      </c>
      <c r="I2190" t="s">
        <v>129</v>
      </c>
      <c r="J2190" t="s">
        <v>130</v>
      </c>
      <c r="K2190" t="s">
        <v>131</v>
      </c>
      <c r="L2190" t="s">
        <v>6525</v>
      </c>
      <c r="M2190" t="s">
        <v>6526</v>
      </c>
      <c r="N2190">
        <v>1.9211111110000001</v>
      </c>
      <c r="O2190">
        <v>0</v>
      </c>
      <c r="P2190">
        <v>0</v>
      </c>
      <c r="Q2190">
        <v>0</v>
      </c>
      <c r="R2190">
        <v>0</v>
      </c>
      <c r="S2190">
        <v>1</v>
      </c>
      <c r="T2190">
        <v>97</v>
      </c>
      <c r="U2190">
        <v>0</v>
      </c>
      <c r="V2190">
        <v>0</v>
      </c>
      <c r="W2190">
        <v>0</v>
      </c>
      <c r="X2190">
        <v>0</v>
      </c>
      <c r="Y2190">
        <v>1.921111</v>
      </c>
      <c r="Z2190">
        <v>186.34777800000001</v>
      </c>
    </row>
    <row r="2191" spans="1:26" x14ac:dyDescent="0.25">
      <c r="A2191">
        <v>1713518</v>
      </c>
      <c r="B2191">
        <v>1</v>
      </c>
      <c r="C2191" t="s">
        <v>76</v>
      </c>
      <c r="D2191" t="s">
        <v>88</v>
      </c>
      <c r="E2191" t="s">
        <v>134</v>
      </c>
      <c r="F2191" t="s">
        <v>6527</v>
      </c>
      <c r="G2191" t="s">
        <v>136</v>
      </c>
      <c r="H2191" t="s">
        <v>46</v>
      </c>
      <c r="I2191" t="s">
        <v>129</v>
      </c>
      <c r="J2191" t="s">
        <v>130</v>
      </c>
      <c r="K2191" t="s">
        <v>131</v>
      </c>
      <c r="L2191" t="s">
        <v>6528</v>
      </c>
      <c r="M2191" t="s">
        <v>6529</v>
      </c>
      <c r="N2191">
        <v>2.7172222220000002</v>
      </c>
      <c r="O2191">
        <v>0</v>
      </c>
      <c r="P2191">
        <v>2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5.4344440000000001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1713533</v>
      </c>
      <c r="B2192">
        <v>1</v>
      </c>
      <c r="C2192" t="s">
        <v>76</v>
      </c>
      <c r="D2192" t="s">
        <v>96</v>
      </c>
      <c r="E2192" t="s">
        <v>134</v>
      </c>
      <c r="F2192" t="s">
        <v>6530</v>
      </c>
      <c r="G2192" t="s">
        <v>136</v>
      </c>
      <c r="H2192" t="s">
        <v>46</v>
      </c>
      <c r="I2192" t="s">
        <v>129</v>
      </c>
      <c r="J2192" t="s">
        <v>130</v>
      </c>
      <c r="K2192" t="s">
        <v>131</v>
      </c>
      <c r="L2192" t="s">
        <v>6531</v>
      </c>
      <c r="M2192" t="s">
        <v>6532</v>
      </c>
      <c r="N2192">
        <v>3.1597222220000001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3.1597219999999999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1713507</v>
      </c>
      <c r="B2193">
        <v>1</v>
      </c>
      <c r="C2193" t="s">
        <v>76</v>
      </c>
      <c r="D2193" t="s">
        <v>96</v>
      </c>
      <c r="E2193" t="s">
        <v>158</v>
      </c>
      <c r="F2193" t="s">
        <v>6533</v>
      </c>
      <c r="G2193" t="s">
        <v>176</v>
      </c>
      <c r="H2193" t="s">
        <v>47</v>
      </c>
      <c r="I2193" t="s">
        <v>129</v>
      </c>
      <c r="J2193" t="s">
        <v>130</v>
      </c>
      <c r="K2193" t="s">
        <v>131</v>
      </c>
      <c r="L2193" t="s">
        <v>6534</v>
      </c>
      <c r="M2193" t="s">
        <v>6535</v>
      </c>
      <c r="N2193">
        <v>8.2222221999999998E-2</v>
      </c>
      <c r="O2193">
        <v>47</v>
      </c>
      <c r="P2193">
        <v>512</v>
      </c>
      <c r="Q2193">
        <v>0</v>
      </c>
      <c r="R2193">
        <v>0</v>
      </c>
      <c r="S2193">
        <v>0</v>
      </c>
      <c r="T2193">
        <v>0</v>
      </c>
      <c r="U2193">
        <v>3.8644440000000002</v>
      </c>
      <c r="V2193">
        <v>42.097777999999998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1713514</v>
      </c>
      <c r="B2194">
        <v>1</v>
      </c>
      <c r="C2194" t="s">
        <v>77</v>
      </c>
      <c r="D2194" t="s">
        <v>114</v>
      </c>
      <c r="E2194" t="s">
        <v>148</v>
      </c>
      <c r="F2194" t="s">
        <v>1987</v>
      </c>
      <c r="G2194" t="s">
        <v>176</v>
      </c>
      <c r="H2194" t="s">
        <v>47</v>
      </c>
      <c r="I2194" t="s">
        <v>129</v>
      </c>
      <c r="J2194" t="s">
        <v>130</v>
      </c>
      <c r="K2194" t="s">
        <v>131</v>
      </c>
      <c r="L2194" t="s">
        <v>6536</v>
      </c>
      <c r="M2194" t="s">
        <v>6537</v>
      </c>
      <c r="N2194">
        <v>0.65749999999999997</v>
      </c>
      <c r="O2194">
        <v>22</v>
      </c>
      <c r="P2194">
        <v>146</v>
      </c>
      <c r="Q2194">
        <v>0</v>
      </c>
      <c r="R2194">
        <v>0</v>
      </c>
      <c r="S2194">
        <v>191</v>
      </c>
      <c r="T2194">
        <v>1577</v>
      </c>
      <c r="U2194">
        <v>14.465</v>
      </c>
      <c r="V2194">
        <v>95.995000000000005</v>
      </c>
      <c r="W2194">
        <v>0</v>
      </c>
      <c r="X2194">
        <v>0</v>
      </c>
      <c r="Y2194">
        <v>125.5825</v>
      </c>
      <c r="Z2194">
        <v>1036.8775000000001</v>
      </c>
    </row>
    <row r="2195" spans="1:26" x14ac:dyDescent="0.25">
      <c r="A2195">
        <v>1713513</v>
      </c>
      <c r="B2195">
        <v>1</v>
      </c>
      <c r="C2195" t="s">
        <v>77</v>
      </c>
      <c r="D2195" t="s">
        <v>114</v>
      </c>
      <c r="E2195" t="s">
        <v>212</v>
      </c>
      <c r="F2195" t="s">
        <v>6538</v>
      </c>
      <c r="G2195" t="s">
        <v>176</v>
      </c>
      <c r="H2195" t="s">
        <v>47</v>
      </c>
      <c r="I2195" t="s">
        <v>129</v>
      </c>
      <c r="J2195" t="s">
        <v>130</v>
      </c>
      <c r="K2195" t="s">
        <v>131</v>
      </c>
      <c r="L2195" t="s">
        <v>6539</v>
      </c>
      <c r="M2195" t="s">
        <v>6540</v>
      </c>
      <c r="N2195">
        <v>0.1</v>
      </c>
      <c r="O2195">
        <v>22</v>
      </c>
      <c r="P2195">
        <v>146</v>
      </c>
      <c r="Q2195">
        <v>0</v>
      </c>
      <c r="R2195">
        <v>0</v>
      </c>
      <c r="S2195">
        <v>191</v>
      </c>
      <c r="T2195">
        <v>1577</v>
      </c>
      <c r="U2195">
        <v>2.2000000000000002</v>
      </c>
      <c r="V2195">
        <v>14.6</v>
      </c>
      <c r="W2195">
        <v>0</v>
      </c>
      <c r="X2195">
        <v>0</v>
      </c>
      <c r="Y2195">
        <v>19.100000000000001</v>
      </c>
      <c r="Z2195">
        <v>157.69999999999999</v>
      </c>
    </row>
    <row r="2196" spans="1:26" x14ac:dyDescent="0.25">
      <c r="A2196">
        <v>1713522</v>
      </c>
      <c r="B2196">
        <v>1</v>
      </c>
      <c r="C2196" t="s">
        <v>77</v>
      </c>
      <c r="D2196" t="s">
        <v>114</v>
      </c>
      <c r="E2196" t="s">
        <v>134</v>
      </c>
      <c r="F2196" t="s">
        <v>6541</v>
      </c>
      <c r="G2196" t="s">
        <v>155</v>
      </c>
      <c r="H2196" t="s">
        <v>46</v>
      </c>
      <c r="I2196" t="s">
        <v>129</v>
      </c>
      <c r="J2196" t="s">
        <v>130</v>
      </c>
      <c r="K2196" t="s">
        <v>131</v>
      </c>
      <c r="L2196" t="s">
        <v>6542</v>
      </c>
      <c r="M2196" t="s">
        <v>6543</v>
      </c>
      <c r="N2196">
        <v>0.84805555499999996</v>
      </c>
      <c r="O2196">
        <v>0</v>
      </c>
      <c r="P2196">
        <v>9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7.6325000000000003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1713520</v>
      </c>
      <c r="B2197">
        <v>1</v>
      </c>
      <c r="C2197" t="s">
        <v>76</v>
      </c>
      <c r="D2197" t="s">
        <v>101</v>
      </c>
      <c r="E2197" t="s">
        <v>191</v>
      </c>
      <c r="F2197" t="s">
        <v>5268</v>
      </c>
      <c r="G2197" t="s">
        <v>193</v>
      </c>
      <c r="H2197" t="s">
        <v>46</v>
      </c>
      <c r="I2197" t="s">
        <v>129</v>
      </c>
      <c r="J2197" t="s">
        <v>130</v>
      </c>
      <c r="K2197" t="s">
        <v>131</v>
      </c>
      <c r="L2197" t="s">
        <v>6544</v>
      </c>
      <c r="M2197" t="s">
        <v>6545</v>
      </c>
      <c r="N2197">
        <v>6.6263888880000001</v>
      </c>
      <c r="O2197">
        <v>0</v>
      </c>
      <c r="P2197">
        <v>107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709.02361099999996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1713547</v>
      </c>
      <c r="B2198">
        <v>1</v>
      </c>
      <c r="C2198" t="s">
        <v>76</v>
      </c>
      <c r="D2198" t="s">
        <v>88</v>
      </c>
      <c r="E2198" t="s">
        <v>126</v>
      </c>
      <c r="F2198" t="s">
        <v>6546</v>
      </c>
      <c r="G2198" t="s">
        <v>145</v>
      </c>
      <c r="H2198" t="s">
        <v>47</v>
      </c>
      <c r="I2198" t="s">
        <v>129</v>
      </c>
      <c r="J2198" t="s">
        <v>130</v>
      </c>
      <c r="K2198" t="s">
        <v>131</v>
      </c>
      <c r="L2198" t="s">
        <v>6547</v>
      </c>
      <c r="M2198" t="s">
        <v>6548</v>
      </c>
      <c r="N2198">
        <v>2.068888888</v>
      </c>
      <c r="O2198">
        <v>1</v>
      </c>
      <c r="P2198">
        <v>23</v>
      </c>
      <c r="Q2198">
        <v>0</v>
      </c>
      <c r="R2198">
        <v>0</v>
      </c>
      <c r="S2198">
        <v>0</v>
      </c>
      <c r="T2198">
        <v>0</v>
      </c>
      <c r="U2198">
        <v>2.068889</v>
      </c>
      <c r="V2198">
        <v>47.584443999999998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1713530</v>
      </c>
      <c r="B2199">
        <v>1</v>
      </c>
      <c r="C2199" t="s">
        <v>76</v>
      </c>
      <c r="D2199" t="s">
        <v>101</v>
      </c>
      <c r="E2199" t="s">
        <v>134</v>
      </c>
      <c r="F2199" t="s">
        <v>6549</v>
      </c>
      <c r="G2199" t="s">
        <v>155</v>
      </c>
      <c r="H2199" t="s">
        <v>46</v>
      </c>
      <c r="I2199" t="s">
        <v>129</v>
      </c>
      <c r="J2199" t="s">
        <v>130</v>
      </c>
      <c r="K2199" t="s">
        <v>131</v>
      </c>
      <c r="L2199" t="s">
        <v>6550</v>
      </c>
      <c r="M2199" t="s">
        <v>6551</v>
      </c>
      <c r="N2199">
        <v>0.94944444400000005</v>
      </c>
      <c r="O2199">
        <v>0</v>
      </c>
      <c r="P2199">
        <v>14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13.292222000000001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1713537</v>
      </c>
      <c r="B2200">
        <v>1</v>
      </c>
      <c r="C2200" t="s">
        <v>76</v>
      </c>
      <c r="D2200" t="s">
        <v>96</v>
      </c>
      <c r="E2200" t="s">
        <v>134</v>
      </c>
      <c r="F2200" t="s">
        <v>6552</v>
      </c>
      <c r="G2200" t="s">
        <v>136</v>
      </c>
      <c r="H2200" t="s">
        <v>46</v>
      </c>
      <c r="I2200" t="s">
        <v>129</v>
      </c>
      <c r="J2200" t="s">
        <v>130</v>
      </c>
      <c r="K2200" t="s">
        <v>131</v>
      </c>
      <c r="L2200" t="s">
        <v>6553</v>
      </c>
      <c r="M2200" t="s">
        <v>6554</v>
      </c>
      <c r="N2200">
        <v>2.1613888879999998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2.1613889999999998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1713526</v>
      </c>
      <c r="B2201">
        <v>1</v>
      </c>
      <c r="C2201" t="s">
        <v>76</v>
      </c>
      <c r="D2201" t="s">
        <v>94</v>
      </c>
      <c r="E2201" t="s">
        <v>158</v>
      </c>
      <c r="F2201" t="s">
        <v>6210</v>
      </c>
      <c r="G2201" t="s">
        <v>176</v>
      </c>
      <c r="H2201" t="s">
        <v>47</v>
      </c>
      <c r="I2201" t="s">
        <v>129</v>
      </c>
      <c r="J2201" t="s">
        <v>130</v>
      </c>
      <c r="K2201" t="s">
        <v>131</v>
      </c>
      <c r="L2201" t="s">
        <v>6555</v>
      </c>
      <c r="M2201" t="s">
        <v>6556</v>
      </c>
      <c r="N2201">
        <v>0.54472222199999998</v>
      </c>
      <c r="O2201">
        <v>14</v>
      </c>
      <c r="P2201">
        <v>124</v>
      </c>
      <c r="Q2201">
        <v>0</v>
      </c>
      <c r="R2201">
        <v>0</v>
      </c>
      <c r="S2201">
        <v>0</v>
      </c>
      <c r="T2201">
        <v>0</v>
      </c>
      <c r="U2201">
        <v>7.6261109999999999</v>
      </c>
      <c r="V2201">
        <v>67.545556000000005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1713529</v>
      </c>
      <c r="B2202">
        <v>1</v>
      </c>
      <c r="C2202" t="s">
        <v>76</v>
      </c>
      <c r="D2202" t="s">
        <v>96</v>
      </c>
      <c r="E2202" t="s">
        <v>126</v>
      </c>
      <c r="F2202" t="s">
        <v>6557</v>
      </c>
      <c r="G2202" t="s">
        <v>289</v>
      </c>
      <c r="H2202" t="s">
        <v>47</v>
      </c>
      <c r="I2202" t="s">
        <v>129</v>
      </c>
      <c r="J2202" t="s">
        <v>15</v>
      </c>
      <c r="K2202" t="s">
        <v>131</v>
      </c>
      <c r="L2202" t="s">
        <v>6558</v>
      </c>
      <c r="M2202" t="s">
        <v>6559</v>
      </c>
      <c r="N2202">
        <v>0.96833333300000002</v>
      </c>
      <c r="O2202">
        <v>2</v>
      </c>
      <c r="P2202">
        <v>424</v>
      </c>
      <c r="Q2202">
        <v>0</v>
      </c>
      <c r="R2202">
        <v>0</v>
      </c>
      <c r="S2202">
        <v>0</v>
      </c>
      <c r="T2202">
        <v>0</v>
      </c>
      <c r="U2202">
        <v>1.9366669999999999</v>
      </c>
      <c r="V2202">
        <v>410.57333299999999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1713575</v>
      </c>
      <c r="B2203">
        <v>1</v>
      </c>
      <c r="C2203" t="s">
        <v>76</v>
      </c>
      <c r="D2203" t="s">
        <v>103</v>
      </c>
      <c r="E2203" t="s">
        <v>134</v>
      </c>
      <c r="F2203" t="s">
        <v>6560</v>
      </c>
      <c r="G2203" t="s">
        <v>155</v>
      </c>
      <c r="H2203" t="s">
        <v>46</v>
      </c>
      <c r="I2203" t="s">
        <v>129</v>
      </c>
      <c r="J2203" t="s">
        <v>130</v>
      </c>
      <c r="K2203" t="s">
        <v>131</v>
      </c>
      <c r="L2203" t="s">
        <v>6561</v>
      </c>
      <c r="M2203" t="s">
        <v>6562</v>
      </c>
      <c r="N2203">
        <v>3.332777777</v>
      </c>
      <c r="O2203">
        <v>0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3.3327779999999998</v>
      </c>
      <c r="Y2203">
        <v>0</v>
      </c>
      <c r="Z2203">
        <v>0</v>
      </c>
    </row>
    <row r="2204" spans="1:26" x14ac:dyDescent="0.25">
      <c r="A2204">
        <v>1713552</v>
      </c>
      <c r="B2204">
        <v>1</v>
      </c>
      <c r="C2204" t="s">
        <v>76</v>
      </c>
      <c r="D2204" t="s">
        <v>104</v>
      </c>
      <c r="E2204" t="s">
        <v>134</v>
      </c>
      <c r="F2204" t="s">
        <v>6563</v>
      </c>
      <c r="G2204" t="s">
        <v>136</v>
      </c>
      <c r="H2204" t="s">
        <v>46</v>
      </c>
      <c r="I2204" t="s">
        <v>129</v>
      </c>
      <c r="J2204" t="s">
        <v>130</v>
      </c>
      <c r="K2204" t="s">
        <v>131</v>
      </c>
      <c r="L2204" t="s">
        <v>6564</v>
      </c>
      <c r="M2204" t="s">
        <v>6565</v>
      </c>
      <c r="N2204">
        <v>1.9736111110000001</v>
      </c>
      <c r="O2204">
        <v>0</v>
      </c>
      <c r="P2204">
        <v>0</v>
      </c>
      <c r="Q2204">
        <v>1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1.973611</v>
      </c>
      <c r="X2204">
        <v>0</v>
      </c>
      <c r="Y2204">
        <v>0</v>
      </c>
      <c r="Z2204">
        <v>0</v>
      </c>
    </row>
    <row r="2205" spans="1:26" x14ac:dyDescent="0.25">
      <c r="A2205">
        <v>1713542</v>
      </c>
      <c r="B2205">
        <v>1</v>
      </c>
      <c r="C2205" t="s">
        <v>76</v>
      </c>
      <c r="D2205" t="s">
        <v>97</v>
      </c>
      <c r="E2205" t="s">
        <v>134</v>
      </c>
      <c r="F2205" t="s">
        <v>6566</v>
      </c>
      <c r="G2205" t="s">
        <v>136</v>
      </c>
      <c r="H2205" t="s">
        <v>46</v>
      </c>
      <c r="I2205" t="s">
        <v>129</v>
      </c>
      <c r="J2205" t="s">
        <v>130</v>
      </c>
      <c r="K2205" t="s">
        <v>131</v>
      </c>
      <c r="L2205" t="s">
        <v>6567</v>
      </c>
      <c r="M2205" t="s">
        <v>6568</v>
      </c>
      <c r="N2205">
        <v>2.5533333329999999</v>
      </c>
      <c r="O2205">
        <v>0</v>
      </c>
      <c r="P2205">
        <v>1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2.5533329999999999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1713538</v>
      </c>
      <c r="B2206">
        <v>1</v>
      </c>
      <c r="C2206" t="s">
        <v>76</v>
      </c>
      <c r="D2206" t="s">
        <v>79</v>
      </c>
      <c r="E2206" t="s">
        <v>134</v>
      </c>
      <c r="F2206" t="s">
        <v>6569</v>
      </c>
      <c r="G2206" t="s">
        <v>155</v>
      </c>
      <c r="H2206" t="s">
        <v>46</v>
      </c>
      <c r="I2206" t="s">
        <v>129</v>
      </c>
      <c r="J2206" t="s">
        <v>130</v>
      </c>
      <c r="K2206" t="s">
        <v>131</v>
      </c>
      <c r="L2206" t="s">
        <v>6570</v>
      </c>
      <c r="M2206" t="s">
        <v>6571</v>
      </c>
      <c r="N2206">
        <v>1.330833333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1.3308329999999999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1713544</v>
      </c>
      <c r="B2207">
        <v>1</v>
      </c>
      <c r="C2207" t="s">
        <v>76</v>
      </c>
      <c r="D2207" t="s">
        <v>80</v>
      </c>
      <c r="E2207" t="s">
        <v>164</v>
      </c>
      <c r="F2207" t="s">
        <v>6572</v>
      </c>
      <c r="G2207" t="s">
        <v>1012</v>
      </c>
      <c r="H2207" t="s">
        <v>46</v>
      </c>
      <c r="I2207" t="s">
        <v>129</v>
      </c>
      <c r="J2207" t="s">
        <v>130</v>
      </c>
      <c r="K2207" t="s">
        <v>131</v>
      </c>
      <c r="L2207" t="s">
        <v>6573</v>
      </c>
      <c r="M2207" t="s">
        <v>6574</v>
      </c>
      <c r="N2207">
        <v>2.1213888879999998</v>
      </c>
      <c r="O2207">
        <v>1</v>
      </c>
      <c r="P2207">
        <v>1026</v>
      </c>
      <c r="Q2207">
        <v>0</v>
      </c>
      <c r="R2207">
        <v>0</v>
      </c>
      <c r="S2207">
        <v>0</v>
      </c>
      <c r="T2207">
        <v>0</v>
      </c>
      <c r="U2207">
        <v>2.1213890000000002</v>
      </c>
      <c r="V2207">
        <v>2176.5449990000002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1713555</v>
      </c>
      <c r="B2208">
        <v>1</v>
      </c>
      <c r="C2208" t="s">
        <v>76</v>
      </c>
      <c r="D2208" t="s">
        <v>99</v>
      </c>
      <c r="E2208" t="s">
        <v>139</v>
      </c>
      <c r="F2208" t="s">
        <v>5411</v>
      </c>
      <c r="G2208" t="s">
        <v>141</v>
      </c>
      <c r="H2208" t="s">
        <v>46</v>
      </c>
      <c r="I2208" t="s">
        <v>129</v>
      </c>
      <c r="J2208" t="s">
        <v>130</v>
      </c>
      <c r="K2208" t="s">
        <v>131</v>
      </c>
      <c r="L2208" t="s">
        <v>6575</v>
      </c>
      <c r="M2208" t="s">
        <v>6576</v>
      </c>
      <c r="N2208">
        <v>1.376666666</v>
      </c>
      <c r="O2208">
        <v>0</v>
      </c>
      <c r="P2208">
        <v>30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41.3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1713579</v>
      </c>
      <c r="B2209">
        <v>1</v>
      </c>
      <c r="C2209" t="s">
        <v>76</v>
      </c>
      <c r="D2209" t="s">
        <v>93</v>
      </c>
      <c r="E2209" t="s">
        <v>134</v>
      </c>
      <c r="F2209" t="s">
        <v>6577</v>
      </c>
      <c r="G2209" t="s">
        <v>155</v>
      </c>
      <c r="H2209" t="s">
        <v>46</v>
      </c>
      <c r="I2209" t="s">
        <v>129</v>
      </c>
      <c r="J2209" t="s">
        <v>130</v>
      </c>
      <c r="K2209" t="s">
        <v>131</v>
      </c>
      <c r="L2209" t="s">
        <v>6578</v>
      </c>
      <c r="M2209" t="s">
        <v>6579</v>
      </c>
      <c r="N2209">
        <v>1.875277777</v>
      </c>
      <c r="O2209">
        <v>0</v>
      </c>
      <c r="P2209">
        <v>7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13.126944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1713571</v>
      </c>
      <c r="B2210">
        <v>1</v>
      </c>
      <c r="C2210" t="s">
        <v>76</v>
      </c>
      <c r="D2210" t="s">
        <v>99</v>
      </c>
      <c r="E2210" t="s">
        <v>134</v>
      </c>
      <c r="F2210" t="s">
        <v>6580</v>
      </c>
      <c r="G2210" t="s">
        <v>136</v>
      </c>
      <c r="H2210" t="s">
        <v>46</v>
      </c>
      <c r="I2210" t="s">
        <v>129</v>
      </c>
      <c r="J2210" t="s">
        <v>130</v>
      </c>
      <c r="K2210" t="s">
        <v>131</v>
      </c>
      <c r="L2210" t="s">
        <v>6581</v>
      </c>
      <c r="M2210" t="s">
        <v>6582</v>
      </c>
      <c r="N2210">
        <v>1.735833333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1.735833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1713545</v>
      </c>
      <c r="B2211">
        <v>1</v>
      </c>
      <c r="C2211" t="s">
        <v>76</v>
      </c>
      <c r="D2211" t="s">
        <v>91</v>
      </c>
      <c r="E2211" t="s">
        <v>158</v>
      </c>
      <c r="F2211" t="s">
        <v>6583</v>
      </c>
      <c r="G2211" t="s">
        <v>176</v>
      </c>
      <c r="H2211" t="s">
        <v>47</v>
      </c>
      <c r="I2211" t="s">
        <v>129</v>
      </c>
      <c r="J2211" t="s">
        <v>130</v>
      </c>
      <c r="K2211" t="s">
        <v>131</v>
      </c>
      <c r="L2211" t="s">
        <v>6584</v>
      </c>
      <c r="M2211" t="s">
        <v>6585</v>
      </c>
      <c r="N2211">
        <v>0.21249999999999999</v>
      </c>
      <c r="O2211">
        <v>0</v>
      </c>
      <c r="P2211">
        <v>3</v>
      </c>
      <c r="Q2211">
        <v>15</v>
      </c>
      <c r="R2211">
        <v>2350</v>
      </c>
      <c r="S2211">
        <v>0</v>
      </c>
      <c r="T2211">
        <v>0</v>
      </c>
      <c r="U2211">
        <v>0</v>
      </c>
      <c r="V2211">
        <v>0.63749999999999996</v>
      </c>
      <c r="W2211">
        <v>3.1875</v>
      </c>
      <c r="X2211">
        <v>499.375</v>
      </c>
      <c r="Y2211">
        <v>0</v>
      </c>
      <c r="Z2211">
        <v>0</v>
      </c>
    </row>
    <row r="2212" spans="1:26" x14ac:dyDescent="0.25">
      <c r="A2212">
        <v>1713551</v>
      </c>
      <c r="B2212">
        <v>1</v>
      </c>
      <c r="C2212" t="s">
        <v>77</v>
      </c>
      <c r="D2212" t="s">
        <v>114</v>
      </c>
      <c r="E2212" t="s">
        <v>126</v>
      </c>
      <c r="F2212" t="s">
        <v>6586</v>
      </c>
      <c r="G2212" t="s">
        <v>176</v>
      </c>
      <c r="H2212" t="s">
        <v>47</v>
      </c>
      <c r="I2212" t="s">
        <v>129</v>
      </c>
      <c r="J2212" t="s">
        <v>130</v>
      </c>
      <c r="K2212" t="s">
        <v>131</v>
      </c>
      <c r="L2212" t="s">
        <v>6587</v>
      </c>
      <c r="M2212" t="s">
        <v>6588</v>
      </c>
      <c r="N2212">
        <v>0.79888888800000002</v>
      </c>
      <c r="O2212">
        <v>0</v>
      </c>
      <c r="P2212">
        <v>0</v>
      </c>
      <c r="Q2212">
        <v>0</v>
      </c>
      <c r="R2212">
        <v>0</v>
      </c>
      <c r="S2212">
        <v>1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0.79888899999999996</v>
      </c>
      <c r="Z2212">
        <v>0</v>
      </c>
    </row>
    <row r="2213" spans="1:26" x14ac:dyDescent="0.25">
      <c r="A2213">
        <v>1713560</v>
      </c>
      <c r="B2213">
        <v>1</v>
      </c>
      <c r="C2213" t="s">
        <v>76</v>
      </c>
      <c r="D2213" t="s">
        <v>100</v>
      </c>
      <c r="E2213" t="s">
        <v>126</v>
      </c>
      <c r="F2213" t="s">
        <v>6589</v>
      </c>
      <c r="G2213" t="s">
        <v>145</v>
      </c>
      <c r="H2213" t="s">
        <v>47</v>
      </c>
      <c r="I2213" t="s">
        <v>129</v>
      </c>
      <c r="J2213" t="s">
        <v>130</v>
      </c>
      <c r="K2213" t="s">
        <v>131</v>
      </c>
      <c r="L2213" t="s">
        <v>6590</v>
      </c>
      <c r="M2213" t="s">
        <v>6591</v>
      </c>
      <c r="N2213">
        <v>2.1936111110000001</v>
      </c>
      <c r="O2213">
        <v>0</v>
      </c>
      <c r="P2213">
        <v>7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15.355278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1713554</v>
      </c>
      <c r="B2214">
        <v>1</v>
      </c>
      <c r="C2214" t="s">
        <v>76</v>
      </c>
      <c r="D2214" t="s">
        <v>79</v>
      </c>
      <c r="E2214" t="s">
        <v>134</v>
      </c>
      <c r="F2214" t="s">
        <v>6592</v>
      </c>
      <c r="G2214" t="s">
        <v>136</v>
      </c>
      <c r="H2214" t="s">
        <v>46</v>
      </c>
      <c r="I2214" t="s">
        <v>129</v>
      </c>
      <c r="J2214" t="s">
        <v>130</v>
      </c>
      <c r="K2214" t="s">
        <v>131</v>
      </c>
      <c r="L2214" t="s">
        <v>6523</v>
      </c>
      <c r="M2214" t="s">
        <v>6593</v>
      </c>
      <c r="N2214">
        <v>4.7877777769999996</v>
      </c>
      <c r="O2214">
        <v>0</v>
      </c>
      <c r="P2214">
        <v>1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4.7877780000000003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1713614</v>
      </c>
      <c r="B2215">
        <v>1</v>
      </c>
      <c r="C2215" t="s">
        <v>76</v>
      </c>
      <c r="D2215" t="s">
        <v>97</v>
      </c>
      <c r="E2215" t="s">
        <v>126</v>
      </c>
      <c r="F2215" t="s">
        <v>6594</v>
      </c>
      <c r="G2215" t="s">
        <v>145</v>
      </c>
      <c r="H2215" t="s">
        <v>47</v>
      </c>
      <c r="I2215" t="s">
        <v>129</v>
      </c>
      <c r="J2215" t="s">
        <v>130</v>
      </c>
      <c r="K2215" t="s">
        <v>131</v>
      </c>
      <c r="L2215" t="s">
        <v>6595</v>
      </c>
      <c r="M2215" t="s">
        <v>6596</v>
      </c>
      <c r="N2215">
        <v>3.3250000000000002</v>
      </c>
      <c r="O2215">
        <v>2</v>
      </c>
      <c r="P2215">
        <v>427</v>
      </c>
      <c r="Q2215">
        <v>0</v>
      </c>
      <c r="R2215">
        <v>0</v>
      </c>
      <c r="S2215">
        <v>0</v>
      </c>
      <c r="T2215">
        <v>0</v>
      </c>
      <c r="U2215">
        <v>6.65</v>
      </c>
      <c r="V2215">
        <v>1419.7750000000001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1713564</v>
      </c>
      <c r="B2216">
        <v>1</v>
      </c>
      <c r="C2216" t="s">
        <v>76</v>
      </c>
      <c r="D2216" t="s">
        <v>104</v>
      </c>
      <c r="E2216" t="s">
        <v>134</v>
      </c>
      <c r="F2216" t="s">
        <v>6597</v>
      </c>
      <c r="G2216" t="s">
        <v>136</v>
      </c>
      <c r="H2216" t="s">
        <v>46</v>
      </c>
      <c r="I2216" t="s">
        <v>129</v>
      </c>
      <c r="J2216" t="s">
        <v>130</v>
      </c>
      <c r="K2216" t="s">
        <v>131</v>
      </c>
      <c r="L2216" t="s">
        <v>6598</v>
      </c>
      <c r="M2216" t="s">
        <v>6599</v>
      </c>
      <c r="N2216">
        <v>2.4722222220000001</v>
      </c>
      <c r="O2216">
        <v>0</v>
      </c>
      <c r="P2216">
        <v>0</v>
      </c>
      <c r="Q2216">
        <v>0</v>
      </c>
      <c r="R2216">
        <v>2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4.9444439999999998</v>
      </c>
      <c r="Y2216">
        <v>0</v>
      </c>
      <c r="Z2216">
        <v>0</v>
      </c>
    </row>
    <row r="2217" spans="1:26" x14ac:dyDescent="0.25">
      <c r="A2217">
        <v>1713581</v>
      </c>
      <c r="B2217">
        <v>1</v>
      </c>
      <c r="C2217" t="s">
        <v>76</v>
      </c>
      <c r="D2217" t="s">
        <v>101</v>
      </c>
      <c r="E2217" t="s">
        <v>134</v>
      </c>
      <c r="F2217" t="s">
        <v>6600</v>
      </c>
      <c r="G2217" t="s">
        <v>462</v>
      </c>
      <c r="H2217" t="s">
        <v>46</v>
      </c>
      <c r="I2217" t="s">
        <v>129</v>
      </c>
      <c r="J2217" t="s">
        <v>130</v>
      </c>
      <c r="K2217" t="s">
        <v>131</v>
      </c>
      <c r="L2217" t="s">
        <v>6601</v>
      </c>
      <c r="M2217" t="s">
        <v>6602</v>
      </c>
      <c r="N2217">
        <v>3.4766666659999999</v>
      </c>
      <c r="O2217">
        <v>0</v>
      </c>
      <c r="P2217">
        <v>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3.476667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1713601</v>
      </c>
      <c r="B2218">
        <v>1</v>
      </c>
      <c r="C2218" t="s">
        <v>77</v>
      </c>
      <c r="D2218" t="s">
        <v>115</v>
      </c>
      <c r="E2218" t="s">
        <v>134</v>
      </c>
      <c r="F2218" t="s">
        <v>6603</v>
      </c>
      <c r="G2218" t="s">
        <v>136</v>
      </c>
      <c r="H2218" t="s">
        <v>46</v>
      </c>
      <c r="I2218" t="s">
        <v>129</v>
      </c>
      <c r="J2218" t="s">
        <v>130</v>
      </c>
      <c r="K2218" t="s">
        <v>131</v>
      </c>
      <c r="L2218" t="s">
        <v>6604</v>
      </c>
      <c r="M2218" t="s">
        <v>6605</v>
      </c>
      <c r="N2218">
        <v>3.8566666660000002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1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3.8566669999999998</v>
      </c>
    </row>
    <row r="2219" spans="1:26" x14ac:dyDescent="0.25">
      <c r="A2219">
        <v>1713568</v>
      </c>
      <c r="B2219">
        <v>1</v>
      </c>
      <c r="C2219" t="s">
        <v>77</v>
      </c>
      <c r="D2219" t="s">
        <v>118</v>
      </c>
      <c r="E2219" t="s">
        <v>134</v>
      </c>
      <c r="F2219" t="s">
        <v>6606</v>
      </c>
      <c r="G2219" t="s">
        <v>136</v>
      </c>
      <c r="H2219" t="s">
        <v>46</v>
      </c>
      <c r="I2219" t="s">
        <v>129</v>
      </c>
      <c r="J2219" t="s">
        <v>130</v>
      </c>
      <c r="K2219" t="s">
        <v>131</v>
      </c>
      <c r="L2219" t="s">
        <v>6607</v>
      </c>
      <c r="M2219" t="s">
        <v>6608</v>
      </c>
      <c r="N2219">
        <v>3.3208333329999999</v>
      </c>
      <c r="O2219">
        <v>0</v>
      </c>
      <c r="P2219">
        <v>3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9.9625000000000004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1713580</v>
      </c>
      <c r="B2220">
        <v>1</v>
      </c>
      <c r="C2220" t="s">
        <v>77</v>
      </c>
      <c r="D2220" t="s">
        <v>109</v>
      </c>
      <c r="E2220" t="s">
        <v>139</v>
      </c>
      <c r="F2220" t="s">
        <v>6609</v>
      </c>
      <c r="G2220" t="s">
        <v>269</v>
      </c>
      <c r="H2220" t="s">
        <v>46</v>
      </c>
      <c r="I2220" t="s">
        <v>129</v>
      </c>
      <c r="J2220" t="s">
        <v>130</v>
      </c>
      <c r="K2220" t="s">
        <v>131</v>
      </c>
      <c r="L2220" t="s">
        <v>6610</v>
      </c>
      <c r="M2220" t="s">
        <v>6611</v>
      </c>
      <c r="N2220">
        <v>1.939166666</v>
      </c>
      <c r="O2220">
        <v>0</v>
      </c>
      <c r="P2220">
        <v>30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58.174999999999997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1713569</v>
      </c>
      <c r="B2221">
        <v>1</v>
      </c>
      <c r="C2221" t="s">
        <v>77</v>
      </c>
      <c r="D2221" t="s">
        <v>108</v>
      </c>
      <c r="E2221" t="s">
        <v>158</v>
      </c>
      <c r="F2221" t="s">
        <v>6612</v>
      </c>
      <c r="G2221" t="s">
        <v>176</v>
      </c>
      <c r="H2221" t="s">
        <v>47</v>
      </c>
      <c r="I2221" t="s">
        <v>129</v>
      </c>
      <c r="J2221" t="s">
        <v>130</v>
      </c>
      <c r="K2221" t="s">
        <v>131</v>
      </c>
      <c r="L2221" t="s">
        <v>6613</v>
      </c>
      <c r="M2221" t="s">
        <v>6614</v>
      </c>
      <c r="N2221">
        <v>1.1291666659999999</v>
      </c>
      <c r="O2221">
        <v>227</v>
      </c>
      <c r="P2221">
        <v>950</v>
      </c>
      <c r="Q2221">
        <v>0</v>
      </c>
      <c r="R2221">
        <v>0</v>
      </c>
      <c r="S2221">
        <v>0</v>
      </c>
      <c r="T2221">
        <v>0</v>
      </c>
      <c r="U2221">
        <v>256.32083299999999</v>
      </c>
      <c r="V2221">
        <v>1072.708333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1713578</v>
      </c>
      <c r="B2222">
        <v>1</v>
      </c>
      <c r="C2222" t="s">
        <v>76</v>
      </c>
      <c r="D2222" t="s">
        <v>101</v>
      </c>
      <c r="E2222" t="s">
        <v>126</v>
      </c>
      <c r="F2222" t="s">
        <v>6615</v>
      </c>
      <c r="G2222" t="s">
        <v>145</v>
      </c>
      <c r="H2222" t="s">
        <v>47</v>
      </c>
      <c r="I2222" t="s">
        <v>129</v>
      </c>
      <c r="J2222" t="s">
        <v>130</v>
      </c>
      <c r="K2222" t="s">
        <v>131</v>
      </c>
      <c r="L2222" t="s">
        <v>6616</v>
      </c>
      <c r="M2222" t="s">
        <v>6617</v>
      </c>
      <c r="N2222">
        <v>2.582222222</v>
      </c>
      <c r="O2222">
        <v>2</v>
      </c>
      <c r="P2222">
        <v>148</v>
      </c>
      <c r="Q2222">
        <v>0</v>
      </c>
      <c r="R2222">
        <v>0</v>
      </c>
      <c r="S2222">
        <v>0</v>
      </c>
      <c r="T2222">
        <v>0</v>
      </c>
      <c r="U2222">
        <v>5.1644439999999996</v>
      </c>
      <c r="V2222">
        <v>382.16888899999998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1713590</v>
      </c>
      <c r="B2223">
        <v>1</v>
      </c>
      <c r="C2223" t="s">
        <v>76</v>
      </c>
      <c r="D2223" t="s">
        <v>103</v>
      </c>
      <c r="E2223" t="s">
        <v>134</v>
      </c>
      <c r="F2223" t="s">
        <v>6076</v>
      </c>
      <c r="G2223" t="s">
        <v>155</v>
      </c>
      <c r="H2223" t="s">
        <v>46</v>
      </c>
      <c r="I2223" t="s">
        <v>129</v>
      </c>
      <c r="J2223" t="s">
        <v>130</v>
      </c>
      <c r="K2223" t="s">
        <v>131</v>
      </c>
      <c r="L2223" t="s">
        <v>6618</v>
      </c>
      <c r="M2223" t="s">
        <v>6619</v>
      </c>
      <c r="N2223">
        <v>2.7650000000000001</v>
      </c>
      <c r="O2223">
        <v>0</v>
      </c>
      <c r="P2223">
        <v>0</v>
      </c>
      <c r="Q2223">
        <v>0</v>
      </c>
      <c r="R2223">
        <v>12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33.18</v>
      </c>
      <c r="Y2223">
        <v>0</v>
      </c>
      <c r="Z2223">
        <v>0</v>
      </c>
    </row>
    <row r="2224" spans="1:26" x14ac:dyDescent="0.25">
      <c r="A2224">
        <v>1713585</v>
      </c>
      <c r="B2224">
        <v>1</v>
      </c>
      <c r="C2224" t="s">
        <v>76</v>
      </c>
      <c r="D2224" t="s">
        <v>88</v>
      </c>
      <c r="E2224" t="s">
        <v>134</v>
      </c>
      <c r="F2224" t="s">
        <v>6620</v>
      </c>
      <c r="G2224" t="s">
        <v>136</v>
      </c>
      <c r="H2224" t="s">
        <v>46</v>
      </c>
      <c r="I2224" t="s">
        <v>129</v>
      </c>
      <c r="J2224" t="s">
        <v>130</v>
      </c>
      <c r="K2224" t="s">
        <v>131</v>
      </c>
      <c r="L2224" t="s">
        <v>6621</v>
      </c>
      <c r="M2224" t="s">
        <v>6622</v>
      </c>
      <c r="N2224">
        <v>2.8572222219999999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2.8572220000000002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1713583</v>
      </c>
      <c r="B2225">
        <v>1</v>
      </c>
      <c r="C2225" t="s">
        <v>77</v>
      </c>
      <c r="D2225" t="s">
        <v>114</v>
      </c>
      <c r="E2225" t="s">
        <v>212</v>
      </c>
      <c r="F2225" t="s">
        <v>6623</v>
      </c>
      <c r="G2225" t="s">
        <v>3358</v>
      </c>
      <c r="H2225" t="s">
        <v>47</v>
      </c>
      <c r="I2225" t="s">
        <v>129</v>
      </c>
      <c r="J2225" t="s">
        <v>130</v>
      </c>
      <c r="K2225" t="s">
        <v>131</v>
      </c>
      <c r="L2225" t="s">
        <v>6624</v>
      </c>
      <c r="M2225" t="s">
        <v>6625</v>
      </c>
      <c r="N2225">
        <v>1.361388888</v>
      </c>
      <c r="O2225">
        <v>6</v>
      </c>
      <c r="P2225">
        <v>0</v>
      </c>
      <c r="Q2225">
        <v>0</v>
      </c>
      <c r="R2225">
        <v>0</v>
      </c>
      <c r="S2225">
        <v>149</v>
      </c>
      <c r="T2225">
        <v>544</v>
      </c>
      <c r="U2225">
        <v>8.1683330000000005</v>
      </c>
      <c r="V2225">
        <v>0</v>
      </c>
      <c r="W2225">
        <v>0</v>
      </c>
      <c r="X2225">
        <v>0</v>
      </c>
      <c r="Y2225">
        <v>202.84694400000001</v>
      </c>
      <c r="Z2225">
        <v>740.59555499999999</v>
      </c>
    </row>
    <row r="2226" spans="1:26" x14ac:dyDescent="0.25">
      <c r="A2226">
        <v>1713591</v>
      </c>
      <c r="B2226">
        <v>1</v>
      </c>
      <c r="C2226" t="s">
        <v>76</v>
      </c>
      <c r="D2226" t="s">
        <v>92</v>
      </c>
      <c r="E2226" t="s">
        <v>139</v>
      </c>
      <c r="F2226" t="s">
        <v>6509</v>
      </c>
      <c r="G2226" t="s">
        <v>285</v>
      </c>
      <c r="H2226" t="s">
        <v>46</v>
      </c>
      <c r="I2226" t="s">
        <v>129</v>
      </c>
      <c r="J2226" t="s">
        <v>130</v>
      </c>
      <c r="K2226" t="s">
        <v>161</v>
      </c>
      <c r="L2226" t="s">
        <v>6626</v>
      </c>
      <c r="M2226" t="s">
        <v>6627</v>
      </c>
      <c r="N2226">
        <v>1.7441666659999999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143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249.41583299999999</v>
      </c>
    </row>
    <row r="2227" spans="1:26" x14ac:dyDescent="0.25">
      <c r="A2227">
        <v>1713594</v>
      </c>
      <c r="B2227">
        <v>1</v>
      </c>
      <c r="C2227" t="s">
        <v>77</v>
      </c>
      <c r="D2227" t="s">
        <v>115</v>
      </c>
      <c r="E2227" t="s">
        <v>134</v>
      </c>
      <c r="F2227" t="s">
        <v>6628</v>
      </c>
      <c r="G2227" t="s">
        <v>209</v>
      </c>
      <c r="H2227" t="s">
        <v>46</v>
      </c>
      <c r="I2227" t="s">
        <v>129</v>
      </c>
      <c r="J2227" t="s">
        <v>130</v>
      </c>
      <c r="K2227" t="s">
        <v>131</v>
      </c>
      <c r="L2227" t="s">
        <v>6629</v>
      </c>
      <c r="M2227" t="s">
        <v>6630</v>
      </c>
      <c r="N2227">
        <v>1.56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1.56</v>
      </c>
    </row>
    <row r="2228" spans="1:26" x14ac:dyDescent="0.25">
      <c r="A2228">
        <v>1713599</v>
      </c>
      <c r="B2228">
        <v>1</v>
      </c>
      <c r="C2228" t="s">
        <v>76</v>
      </c>
      <c r="D2228" t="s">
        <v>85</v>
      </c>
      <c r="E2228" t="s">
        <v>139</v>
      </c>
      <c r="F2228" t="s">
        <v>6631</v>
      </c>
      <c r="G2228" t="s">
        <v>141</v>
      </c>
      <c r="H2228" t="s">
        <v>46</v>
      </c>
      <c r="I2228" t="s">
        <v>129</v>
      </c>
      <c r="J2228" t="s">
        <v>130</v>
      </c>
      <c r="K2228" t="s">
        <v>131</v>
      </c>
      <c r="L2228" t="s">
        <v>6632</v>
      </c>
      <c r="M2228" t="s">
        <v>6633</v>
      </c>
      <c r="N2228">
        <v>0.91361111100000003</v>
      </c>
      <c r="O2228">
        <v>0</v>
      </c>
      <c r="P2228">
        <v>101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92.274721999999997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1713603</v>
      </c>
      <c r="B2229">
        <v>1</v>
      </c>
      <c r="C2229" t="s">
        <v>76</v>
      </c>
      <c r="D2229" t="s">
        <v>92</v>
      </c>
      <c r="E2229" t="s">
        <v>134</v>
      </c>
      <c r="F2229" t="s">
        <v>6634</v>
      </c>
      <c r="G2229" t="s">
        <v>155</v>
      </c>
      <c r="H2229" t="s">
        <v>46</v>
      </c>
      <c r="I2229" t="s">
        <v>129</v>
      </c>
      <c r="J2229" t="s">
        <v>130</v>
      </c>
      <c r="K2229" t="s">
        <v>131</v>
      </c>
      <c r="L2229" t="s">
        <v>6635</v>
      </c>
      <c r="M2229" t="s">
        <v>6636</v>
      </c>
      <c r="N2229">
        <v>3.855277777</v>
      </c>
      <c r="O2229">
        <v>0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3.8552780000000002</v>
      </c>
      <c r="Y2229">
        <v>0</v>
      </c>
      <c r="Z2229">
        <v>0</v>
      </c>
    </row>
    <row r="2230" spans="1:26" x14ac:dyDescent="0.25">
      <c r="A2230">
        <v>1713606</v>
      </c>
      <c r="B2230">
        <v>1</v>
      </c>
      <c r="C2230" t="s">
        <v>76</v>
      </c>
      <c r="D2230" t="s">
        <v>92</v>
      </c>
      <c r="E2230" t="s">
        <v>134</v>
      </c>
      <c r="F2230" t="s">
        <v>6637</v>
      </c>
      <c r="G2230" t="s">
        <v>155</v>
      </c>
      <c r="H2230" t="s">
        <v>46</v>
      </c>
      <c r="I2230" t="s">
        <v>129</v>
      </c>
      <c r="J2230" t="s">
        <v>130</v>
      </c>
      <c r="K2230" t="s">
        <v>131</v>
      </c>
      <c r="L2230" t="s">
        <v>6638</v>
      </c>
      <c r="M2230" t="s">
        <v>6639</v>
      </c>
      <c r="N2230">
        <v>4.0013888880000001</v>
      </c>
      <c r="O2230">
        <v>0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4.0013889999999996</v>
      </c>
      <c r="Y2230">
        <v>0</v>
      </c>
      <c r="Z2230">
        <v>0</v>
      </c>
    </row>
    <row r="2231" spans="1:26" x14ac:dyDescent="0.25">
      <c r="A2231">
        <v>1713595</v>
      </c>
      <c r="B2231">
        <v>1</v>
      </c>
      <c r="C2231" t="s">
        <v>76</v>
      </c>
      <c r="D2231" t="s">
        <v>92</v>
      </c>
      <c r="E2231" t="s">
        <v>134</v>
      </c>
      <c r="F2231" t="s">
        <v>6640</v>
      </c>
      <c r="G2231" t="s">
        <v>136</v>
      </c>
      <c r="H2231" t="s">
        <v>46</v>
      </c>
      <c r="I2231" t="s">
        <v>129</v>
      </c>
      <c r="J2231" t="s">
        <v>130</v>
      </c>
      <c r="K2231" t="s">
        <v>131</v>
      </c>
      <c r="L2231" t="s">
        <v>6641</v>
      </c>
      <c r="M2231" t="s">
        <v>6642</v>
      </c>
      <c r="N2231">
        <v>0.81138888799999997</v>
      </c>
      <c r="O2231">
        <v>0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0.81138900000000003</v>
      </c>
      <c r="Y2231">
        <v>0</v>
      </c>
      <c r="Z2231">
        <v>0</v>
      </c>
    </row>
    <row r="2232" spans="1:26" x14ac:dyDescent="0.25">
      <c r="A2232">
        <v>1713608</v>
      </c>
      <c r="B2232">
        <v>1</v>
      </c>
      <c r="C2232" t="s">
        <v>77</v>
      </c>
      <c r="D2232" t="s">
        <v>116</v>
      </c>
      <c r="E2232" t="s">
        <v>134</v>
      </c>
      <c r="F2232" t="s">
        <v>6643</v>
      </c>
      <c r="G2232" t="s">
        <v>136</v>
      </c>
      <c r="H2232" t="s">
        <v>46</v>
      </c>
      <c r="I2232" t="s">
        <v>129</v>
      </c>
      <c r="J2232" t="s">
        <v>130</v>
      </c>
      <c r="K2232" t="s">
        <v>131</v>
      </c>
      <c r="L2232" t="s">
        <v>6644</v>
      </c>
      <c r="M2232" t="s">
        <v>6645</v>
      </c>
      <c r="N2232">
        <v>3.8652777770000002</v>
      </c>
      <c r="O2232">
        <v>0</v>
      </c>
      <c r="P2232">
        <v>21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81.170833000000002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1713596</v>
      </c>
      <c r="B2233">
        <v>1</v>
      </c>
      <c r="C2233" t="s">
        <v>76</v>
      </c>
      <c r="D2233" t="s">
        <v>92</v>
      </c>
      <c r="E2233" t="s">
        <v>126</v>
      </c>
      <c r="F2233" t="s">
        <v>6189</v>
      </c>
      <c r="G2233" t="s">
        <v>150</v>
      </c>
      <c r="H2233" t="s">
        <v>47</v>
      </c>
      <c r="I2233" t="s">
        <v>151</v>
      </c>
      <c r="J2233" t="s">
        <v>130</v>
      </c>
      <c r="K2233" t="s">
        <v>161</v>
      </c>
      <c r="L2233" t="s">
        <v>6646</v>
      </c>
      <c r="M2233" t="s">
        <v>6647</v>
      </c>
      <c r="N2233">
        <v>1.0832222000000001E-2</v>
      </c>
      <c r="O2233">
        <v>0</v>
      </c>
      <c r="P2233">
        <v>0</v>
      </c>
      <c r="Q2233">
        <v>23</v>
      </c>
      <c r="R2233">
        <v>1040</v>
      </c>
      <c r="S2233">
        <v>5</v>
      </c>
      <c r="T2233">
        <v>0</v>
      </c>
      <c r="U2233">
        <v>0</v>
      </c>
      <c r="V2233">
        <v>0</v>
      </c>
      <c r="W2233">
        <v>0.249141</v>
      </c>
      <c r="X2233">
        <v>11.265511</v>
      </c>
      <c r="Y2233">
        <v>5.4161000000000001E-2</v>
      </c>
      <c r="Z2233">
        <v>0</v>
      </c>
    </row>
    <row r="2234" spans="1:26" x14ac:dyDescent="0.25">
      <c r="A2234">
        <v>1713612</v>
      </c>
      <c r="B2234">
        <v>1</v>
      </c>
      <c r="C2234" t="s">
        <v>77</v>
      </c>
      <c r="D2234" t="s">
        <v>109</v>
      </c>
      <c r="E2234" t="s">
        <v>148</v>
      </c>
      <c r="F2234" t="s">
        <v>6648</v>
      </c>
      <c r="G2234" t="s">
        <v>293</v>
      </c>
      <c r="H2234" t="s">
        <v>160</v>
      </c>
      <c r="I2234" t="s">
        <v>129</v>
      </c>
      <c r="J2234" t="s">
        <v>130</v>
      </c>
      <c r="K2234" t="s">
        <v>161</v>
      </c>
      <c r="L2234" t="s">
        <v>6649</v>
      </c>
      <c r="M2234" t="s">
        <v>6650</v>
      </c>
      <c r="N2234">
        <v>0.77055555499999995</v>
      </c>
      <c r="O2234">
        <v>201</v>
      </c>
      <c r="P2234">
        <v>3346</v>
      </c>
      <c r="Q2234">
        <v>42</v>
      </c>
      <c r="R2234">
        <v>16</v>
      </c>
      <c r="S2234">
        <v>214</v>
      </c>
      <c r="T2234">
        <v>2198</v>
      </c>
      <c r="U2234">
        <v>154.88166699999999</v>
      </c>
      <c r="V2234">
        <v>2578.2788869999999</v>
      </c>
      <c r="W2234">
        <v>32.363332999999997</v>
      </c>
      <c r="X2234">
        <v>12.328889</v>
      </c>
      <c r="Y2234">
        <v>164.898889</v>
      </c>
      <c r="Z2234">
        <v>1693.68111</v>
      </c>
    </row>
    <row r="2235" spans="1:26" x14ac:dyDescent="0.25">
      <c r="A2235">
        <v>1713631</v>
      </c>
      <c r="B2235">
        <v>1</v>
      </c>
      <c r="C2235" t="s">
        <v>76</v>
      </c>
      <c r="D2235" t="s">
        <v>93</v>
      </c>
      <c r="E2235" t="s">
        <v>134</v>
      </c>
      <c r="F2235" t="s">
        <v>6651</v>
      </c>
      <c r="G2235" t="s">
        <v>136</v>
      </c>
      <c r="H2235" t="s">
        <v>46</v>
      </c>
      <c r="I2235" t="s">
        <v>129</v>
      </c>
      <c r="J2235" t="s">
        <v>130</v>
      </c>
      <c r="K2235" t="s">
        <v>131</v>
      </c>
      <c r="L2235" t="s">
        <v>6652</v>
      </c>
      <c r="M2235" t="s">
        <v>6653</v>
      </c>
      <c r="N2235">
        <v>2.236388888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2.236389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1713618</v>
      </c>
      <c r="B2236">
        <v>1</v>
      </c>
      <c r="C2236" t="s">
        <v>76</v>
      </c>
      <c r="D2236" t="s">
        <v>93</v>
      </c>
      <c r="E2236" t="s">
        <v>134</v>
      </c>
      <c r="F2236" t="s">
        <v>6654</v>
      </c>
      <c r="G2236" t="s">
        <v>136</v>
      </c>
      <c r="H2236" t="s">
        <v>46</v>
      </c>
      <c r="I2236" t="s">
        <v>129</v>
      </c>
      <c r="J2236" t="s">
        <v>130</v>
      </c>
      <c r="K2236" t="s">
        <v>131</v>
      </c>
      <c r="L2236" t="s">
        <v>6655</v>
      </c>
      <c r="M2236" t="s">
        <v>6656</v>
      </c>
      <c r="N2236">
        <v>1.541388888</v>
      </c>
      <c r="O2236">
        <v>0</v>
      </c>
      <c r="P2236">
        <v>1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1.5413889999999999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1713616</v>
      </c>
      <c r="B2237">
        <v>1</v>
      </c>
      <c r="C2237" t="s">
        <v>76</v>
      </c>
      <c r="D2237" t="s">
        <v>96</v>
      </c>
      <c r="E2237" t="s">
        <v>212</v>
      </c>
      <c r="F2237" t="s">
        <v>6657</v>
      </c>
      <c r="G2237" t="s">
        <v>176</v>
      </c>
      <c r="H2237" t="s">
        <v>47</v>
      </c>
      <c r="I2237" t="s">
        <v>129</v>
      </c>
      <c r="J2237" t="s">
        <v>130</v>
      </c>
      <c r="K2237" t="s">
        <v>131</v>
      </c>
      <c r="L2237" t="s">
        <v>6658</v>
      </c>
      <c r="M2237" t="s">
        <v>6659</v>
      </c>
      <c r="N2237">
        <v>0.54694444399999997</v>
      </c>
      <c r="O2237">
        <v>21</v>
      </c>
      <c r="P2237">
        <v>407</v>
      </c>
      <c r="Q2237">
        <v>0</v>
      </c>
      <c r="R2237">
        <v>0</v>
      </c>
      <c r="S2237">
        <v>0</v>
      </c>
      <c r="T2237">
        <v>0</v>
      </c>
      <c r="U2237">
        <v>11.485833</v>
      </c>
      <c r="V2237">
        <v>222.60638900000001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1713615</v>
      </c>
      <c r="B2238">
        <v>1</v>
      </c>
      <c r="C2238" t="s">
        <v>76</v>
      </c>
      <c r="D2238" t="s">
        <v>91</v>
      </c>
      <c r="E2238" t="s">
        <v>139</v>
      </c>
      <c r="F2238" t="s">
        <v>6660</v>
      </c>
      <c r="G2238" t="s">
        <v>269</v>
      </c>
      <c r="H2238" t="s">
        <v>46</v>
      </c>
      <c r="I2238" t="s">
        <v>129</v>
      </c>
      <c r="J2238" t="s">
        <v>130</v>
      </c>
      <c r="K2238" t="s">
        <v>131</v>
      </c>
      <c r="L2238" t="s">
        <v>6661</v>
      </c>
      <c r="M2238" t="s">
        <v>6662</v>
      </c>
      <c r="N2238">
        <v>1.007222222</v>
      </c>
      <c r="O2238">
        <v>0</v>
      </c>
      <c r="P2238">
        <v>5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5.036111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1713617</v>
      </c>
      <c r="B2239">
        <v>1</v>
      </c>
      <c r="C2239" t="s">
        <v>77</v>
      </c>
      <c r="D2239" t="s">
        <v>118</v>
      </c>
      <c r="E2239" t="s">
        <v>134</v>
      </c>
      <c r="F2239" t="s">
        <v>6663</v>
      </c>
      <c r="G2239" t="s">
        <v>136</v>
      </c>
      <c r="H2239" t="s">
        <v>46</v>
      </c>
      <c r="I2239" t="s">
        <v>129</v>
      </c>
      <c r="J2239" t="s">
        <v>130</v>
      </c>
      <c r="K2239" t="s">
        <v>131</v>
      </c>
      <c r="L2239" t="s">
        <v>6664</v>
      </c>
      <c r="M2239" t="s">
        <v>6665</v>
      </c>
      <c r="N2239">
        <v>3.7769444440000002</v>
      </c>
      <c r="O2239">
        <v>0</v>
      </c>
      <c r="P2239">
        <v>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3.7769439999999999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1713630</v>
      </c>
      <c r="B2240">
        <v>1</v>
      </c>
      <c r="C2240" t="s">
        <v>76</v>
      </c>
      <c r="D2240" t="s">
        <v>92</v>
      </c>
      <c r="E2240" t="s">
        <v>139</v>
      </c>
      <c r="F2240" t="s">
        <v>6666</v>
      </c>
      <c r="G2240" t="s">
        <v>289</v>
      </c>
      <c r="H2240" t="s">
        <v>46</v>
      </c>
      <c r="I2240" t="s">
        <v>129</v>
      </c>
      <c r="J2240" t="s">
        <v>15</v>
      </c>
      <c r="K2240" t="s">
        <v>131</v>
      </c>
      <c r="L2240" t="s">
        <v>6667</v>
      </c>
      <c r="M2240" t="s">
        <v>6668</v>
      </c>
      <c r="N2240">
        <v>2.0758333329999998</v>
      </c>
      <c r="O2240">
        <v>0</v>
      </c>
      <c r="P2240">
        <v>0</v>
      </c>
      <c r="Q2240">
        <v>0</v>
      </c>
      <c r="R2240">
        <v>62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128.70166699999999</v>
      </c>
      <c r="Y2240">
        <v>0</v>
      </c>
      <c r="Z2240">
        <v>0</v>
      </c>
    </row>
    <row r="2241" spans="1:26" x14ac:dyDescent="0.25">
      <c r="A2241">
        <v>1713621</v>
      </c>
      <c r="B2241">
        <v>1</v>
      </c>
      <c r="C2241" t="s">
        <v>77</v>
      </c>
      <c r="D2241" t="s">
        <v>124</v>
      </c>
      <c r="E2241" t="s">
        <v>158</v>
      </c>
      <c r="F2241" t="s">
        <v>6669</v>
      </c>
      <c r="G2241" t="s">
        <v>176</v>
      </c>
      <c r="H2241" t="s">
        <v>47</v>
      </c>
      <c r="I2241" t="s">
        <v>129</v>
      </c>
      <c r="J2241" t="s">
        <v>130</v>
      </c>
      <c r="K2241" t="s">
        <v>131</v>
      </c>
      <c r="L2241" t="s">
        <v>6670</v>
      </c>
      <c r="M2241" t="s">
        <v>6671</v>
      </c>
      <c r="N2241">
        <v>1.5563888880000001</v>
      </c>
      <c r="O2241">
        <v>11</v>
      </c>
      <c r="P2241">
        <v>1922</v>
      </c>
      <c r="Q2241">
        <v>0</v>
      </c>
      <c r="R2241">
        <v>0</v>
      </c>
      <c r="S2241">
        <v>0</v>
      </c>
      <c r="T2241">
        <v>0</v>
      </c>
      <c r="U2241">
        <v>17.120277999999999</v>
      </c>
      <c r="V2241">
        <v>2991.3794429999998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1713620</v>
      </c>
      <c r="B2242">
        <v>1</v>
      </c>
      <c r="C2242" t="s">
        <v>77</v>
      </c>
      <c r="D2242" t="s">
        <v>124</v>
      </c>
      <c r="E2242" t="s">
        <v>158</v>
      </c>
      <c r="F2242" t="s">
        <v>6672</v>
      </c>
      <c r="G2242" t="s">
        <v>176</v>
      </c>
      <c r="H2242" t="s">
        <v>47</v>
      </c>
      <c r="I2242" t="s">
        <v>151</v>
      </c>
      <c r="J2242" t="s">
        <v>130</v>
      </c>
      <c r="K2242" t="s">
        <v>131</v>
      </c>
      <c r="L2242" t="s">
        <v>6673</v>
      </c>
      <c r="M2242" t="s">
        <v>6674</v>
      </c>
      <c r="N2242">
        <v>4.4166666E-2</v>
      </c>
      <c r="O2242">
        <v>128</v>
      </c>
      <c r="P2242">
        <v>2788</v>
      </c>
      <c r="Q2242">
        <v>0</v>
      </c>
      <c r="R2242">
        <v>0</v>
      </c>
      <c r="S2242">
        <v>28</v>
      </c>
      <c r="T2242">
        <v>963</v>
      </c>
      <c r="U2242">
        <v>5.6533329999999999</v>
      </c>
      <c r="V2242">
        <v>123.13666499999999</v>
      </c>
      <c r="W2242">
        <v>0</v>
      </c>
      <c r="X2242">
        <v>0</v>
      </c>
      <c r="Y2242">
        <v>1.236667</v>
      </c>
      <c r="Z2242">
        <v>42.532499000000001</v>
      </c>
    </row>
    <row r="2243" spans="1:26" x14ac:dyDescent="0.25">
      <c r="A2243">
        <v>1713619</v>
      </c>
      <c r="B2243">
        <v>1</v>
      </c>
      <c r="C2243" t="s">
        <v>77</v>
      </c>
      <c r="D2243" t="s">
        <v>124</v>
      </c>
      <c r="E2243" t="s">
        <v>158</v>
      </c>
      <c r="F2243" t="s">
        <v>6675</v>
      </c>
      <c r="G2243" t="s">
        <v>176</v>
      </c>
      <c r="H2243" t="s">
        <v>47</v>
      </c>
      <c r="I2243" t="s">
        <v>151</v>
      </c>
      <c r="J2243" t="s">
        <v>130</v>
      </c>
      <c r="K2243" t="s">
        <v>131</v>
      </c>
      <c r="L2243" t="s">
        <v>6676</v>
      </c>
      <c r="M2243" t="s">
        <v>6677</v>
      </c>
      <c r="N2243">
        <v>4.5555554999999998E-2</v>
      </c>
      <c r="O2243">
        <v>95</v>
      </c>
      <c r="P2243">
        <v>12834</v>
      </c>
      <c r="Q2243">
        <v>0</v>
      </c>
      <c r="R2243">
        <v>0</v>
      </c>
      <c r="S2243">
        <v>0</v>
      </c>
      <c r="T2243">
        <v>0</v>
      </c>
      <c r="U2243">
        <v>4.3277780000000003</v>
      </c>
      <c r="V2243">
        <v>584.65999299999999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1713633</v>
      </c>
      <c r="B2244">
        <v>1</v>
      </c>
      <c r="C2244" t="s">
        <v>77</v>
      </c>
      <c r="D2244" t="s">
        <v>123</v>
      </c>
      <c r="E2244" t="s">
        <v>164</v>
      </c>
      <c r="F2244" t="s">
        <v>6678</v>
      </c>
      <c r="G2244" t="s">
        <v>256</v>
      </c>
      <c r="H2244" t="s">
        <v>46</v>
      </c>
      <c r="I2244" t="s">
        <v>129</v>
      </c>
      <c r="J2244" t="s">
        <v>130</v>
      </c>
      <c r="K2244" t="s">
        <v>131</v>
      </c>
      <c r="L2244" t="s">
        <v>6679</v>
      </c>
      <c r="M2244" t="s">
        <v>6680</v>
      </c>
      <c r="N2244">
        <v>1.483055555</v>
      </c>
      <c r="O2244">
        <v>1</v>
      </c>
      <c r="P2244">
        <v>106</v>
      </c>
      <c r="Q2244">
        <v>0</v>
      </c>
      <c r="R2244">
        <v>0</v>
      </c>
      <c r="S2244">
        <v>0</v>
      </c>
      <c r="T2244">
        <v>0</v>
      </c>
      <c r="U2244">
        <v>1.4830559999999999</v>
      </c>
      <c r="V2244">
        <v>157.203889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1713622</v>
      </c>
      <c r="B2245">
        <v>1</v>
      </c>
      <c r="C2245" t="s">
        <v>77</v>
      </c>
      <c r="D2245" t="s">
        <v>124</v>
      </c>
      <c r="E2245" t="s">
        <v>158</v>
      </c>
      <c r="F2245" t="s">
        <v>6681</v>
      </c>
      <c r="G2245" t="s">
        <v>176</v>
      </c>
      <c r="H2245" t="s">
        <v>47</v>
      </c>
      <c r="I2245" t="s">
        <v>151</v>
      </c>
      <c r="J2245" t="s">
        <v>130</v>
      </c>
      <c r="K2245" t="s">
        <v>131</v>
      </c>
      <c r="L2245" t="s">
        <v>6682</v>
      </c>
      <c r="M2245" t="s">
        <v>6683</v>
      </c>
      <c r="N2245">
        <v>2.5833333E-2</v>
      </c>
      <c r="O2245">
        <v>775</v>
      </c>
      <c r="P2245">
        <v>5521</v>
      </c>
      <c r="Q2245">
        <v>0</v>
      </c>
      <c r="R2245">
        <v>0</v>
      </c>
      <c r="S2245">
        <v>0</v>
      </c>
      <c r="T2245">
        <v>0</v>
      </c>
      <c r="U2245">
        <v>20.020833</v>
      </c>
      <c r="V2245">
        <v>142.62583100000001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1713623</v>
      </c>
      <c r="B2246">
        <v>1</v>
      </c>
      <c r="C2246" t="s">
        <v>76</v>
      </c>
      <c r="D2246" t="s">
        <v>79</v>
      </c>
      <c r="E2246" t="s">
        <v>126</v>
      </c>
      <c r="F2246" t="s">
        <v>6684</v>
      </c>
      <c r="G2246" t="s">
        <v>176</v>
      </c>
      <c r="H2246" t="s">
        <v>47</v>
      </c>
      <c r="I2246" t="s">
        <v>129</v>
      </c>
      <c r="J2246" t="s">
        <v>130</v>
      </c>
      <c r="K2246" t="s">
        <v>131</v>
      </c>
      <c r="L2246" t="s">
        <v>6685</v>
      </c>
      <c r="M2246" t="s">
        <v>6686</v>
      </c>
      <c r="N2246">
        <v>0.44138888799999998</v>
      </c>
      <c r="O2246">
        <v>52</v>
      </c>
      <c r="P2246">
        <v>3499</v>
      </c>
      <c r="Q2246">
        <v>0</v>
      </c>
      <c r="R2246">
        <v>0</v>
      </c>
      <c r="S2246">
        <v>0</v>
      </c>
      <c r="T2246">
        <v>0</v>
      </c>
      <c r="U2246">
        <v>22.952221999999999</v>
      </c>
      <c r="V2246">
        <v>1544.419719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1713636</v>
      </c>
      <c r="B2247">
        <v>1</v>
      </c>
      <c r="C2247" t="s">
        <v>76</v>
      </c>
      <c r="D2247" t="s">
        <v>100</v>
      </c>
      <c r="E2247" t="s">
        <v>164</v>
      </c>
      <c r="F2247" t="s">
        <v>6687</v>
      </c>
      <c r="G2247" t="s">
        <v>256</v>
      </c>
      <c r="H2247" t="s">
        <v>46</v>
      </c>
      <c r="I2247" t="s">
        <v>129</v>
      </c>
      <c r="J2247" t="s">
        <v>130</v>
      </c>
      <c r="K2247" t="s">
        <v>131</v>
      </c>
      <c r="L2247" t="s">
        <v>6688</v>
      </c>
      <c r="M2247" t="s">
        <v>6689</v>
      </c>
      <c r="N2247">
        <v>1.153333333</v>
      </c>
      <c r="O2247">
        <v>1</v>
      </c>
      <c r="P2247">
        <v>8</v>
      </c>
      <c r="Q2247">
        <v>0</v>
      </c>
      <c r="R2247">
        <v>0</v>
      </c>
      <c r="S2247">
        <v>0</v>
      </c>
      <c r="T2247">
        <v>0</v>
      </c>
      <c r="U2247">
        <v>1.1533329999999999</v>
      </c>
      <c r="V2247">
        <v>9.2266670000000008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1713635</v>
      </c>
      <c r="B2248">
        <v>1</v>
      </c>
      <c r="C2248" t="s">
        <v>77</v>
      </c>
      <c r="D2248" t="s">
        <v>120</v>
      </c>
      <c r="E2248" t="s">
        <v>134</v>
      </c>
      <c r="F2248" t="s">
        <v>6690</v>
      </c>
      <c r="G2248" t="s">
        <v>136</v>
      </c>
      <c r="H2248" t="s">
        <v>46</v>
      </c>
      <c r="I2248" t="s">
        <v>129</v>
      </c>
      <c r="J2248" t="s">
        <v>130</v>
      </c>
      <c r="K2248" t="s">
        <v>131</v>
      </c>
      <c r="L2248" t="s">
        <v>6691</v>
      </c>
      <c r="M2248" t="s">
        <v>6692</v>
      </c>
      <c r="N2248">
        <v>0.80611111099999999</v>
      </c>
      <c r="O2248">
        <v>0</v>
      </c>
      <c r="P2248">
        <v>0</v>
      </c>
      <c r="Q2248">
        <v>0</v>
      </c>
      <c r="R2248">
        <v>4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3.2244440000000001</v>
      </c>
      <c r="Y2248">
        <v>0</v>
      </c>
      <c r="Z2248">
        <v>0</v>
      </c>
    </row>
    <row r="2249" spans="1:26" x14ac:dyDescent="0.25">
      <c r="A2249">
        <v>1713634</v>
      </c>
      <c r="B2249">
        <v>1</v>
      </c>
      <c r="C2249" t="s">
        <v>77</v>
      </c>
      <c r="D2249" t="s">
        <v>109</v>
      </c>
      <c r="E2249" t="s">
        <v>134</v>
      </c>
      <c r="F2249" t="s">
        <v>6693</v>
      </c>
      <c r="G2249" t="s">
        <v>136</v>
      </c>
      <c r="H2249" t="s">
        <v>46</v>
      </c>
      <c r="I2249" t="s">
        <v>129</v>
      </c>
      <c r="J2249" t="s">
        <v>130</v>
      </c>
      <c r="K2249" t="s">
        <v>131</v>
      </c>
      <c r="L2249" t="s">
        <v>6694</v>
      </c>
      <c r="M2249" t="s">
        <v>6695</v>
      </c>
      <c r="N2249">
        <v>0.88249999999999995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0.88249999999999995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1713642</v>
      </c>
      <c r="B2250">
        <v>1</v>
      </c>
      <c r="C2250" t="s">
        <v>76</v>
      </c>
      <c r="D2250" t="s">
        <v>99</v>
      </c>
      <c r="E2250" t="s">
        <v>134</v>
      </c>
      <c r="F2250" t="s">
        <v>6696</v>
      </c>
      <c r="G2250" t="s">
        <v>289</v>
      </c>
      <c r="H2250" t="s">
        <v>46</v>
      </c>
      <c r="I2250" t="s">
        <v>129</v>
      </c>
      <c r="J2250" t="s">
        <v>15</v>
      </c>
      <c r="K2250" t="s">
        <v>131</v>
      </c>
      <c r="L2250" t="s">
        <v>6697</v>
      </c>
      <c r="M2250" t="s">
        <v>6698</v>
      </c>
      <c r="N2250">
        <v>1.436111111</v>
      </c>
      <c r="O2250">
        <v>0</v>
      </c>
      <c r="P2250">
        <v>4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5.7444439999999997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1713641</v>
      </c>
      <c r="B2251">
        <v>1</v>
      </c>
      <c r="C2251" t="s">
        <v>76</v>
      </c>
      <c r="D2251" t="s">
        <v>84</v>
      </c>
      <c r="E2251" t="s">
        <v>134</v>
      </c>
      <c r="F2251" t="s">
        <v>6699</v>
      </c>
      <c r="G2251" t="s">
        <v>155</v>
      </c>
      <c r="H2251" t="s">
        <v>46</v>
      </c>
      <c r="I2251" t="s">
        <v>129</v>
      </c>
      <c r="J2251" t="s">
        <v>130</v>
      </c>
      <c r="K2251" t="s">
        <v>131</v>
      </c>
      <c r="L2251" t="s">
        <v>6700</v>
      </c>
      <c r="M2251" t="s">
        <v>6701</v>
      </c>
      <c r="N2251">
        <v>1.2183333329999999</v>
      </c>
      <c r="O2251">
        <v>2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2.4366669999999999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1713649</v>
      </c>
      <c r="B2252">
        <v>1</v>
      </c>
      <c r="C2252" t="s">
        <v>77</v>
      </c>
      <c r="D2252" t="s">
        <v>124</v>
      </c>
      <c r="E2252" t="s">
        <v>212</v>
      </c>
      <c r="F2252" t="s">
        <v>6702</v>
      </c>
      <c r="G2252" t="s">
        <v>176</v>
      </c>
      <c r="H2252" t="s">
        <v>47</v>
      </c>
      <c r="I2252" t="s">
        <v>129</v>
      </c>
      <c r="J2252" t="s">
        <v>130</v>
      </c>
      <c r="K2252" t="s">
        <v>131</v>
      </c>
      <c r="L2252" t="s">
        <v>6703</v>
      </c>
      <c r="M2252" t="s">
        <v>6704</v>
      </c>
      <c r="N2252">
        <v>2.670833333</v>
      </c>
      <c r="O2252">
        <v>3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8.0124999999999993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1713644</v>
      </c>
      <c r="B2253">
        <v>1</v>
      </c>
      <c r="C2253" t="s">
        <v>76</v>
      </c>
      <c r="D2253" t="s">
        <v>96</v>
      </c>
      <c r="E2253" t="s">
        <v>134</v>
      </c>
      <c r="F2253" t="s">
        <v>6705</v>
      </c>
      <c r="G2253" t="s">
        <v>136</v>
      </c>
      <c r="H2253" t="s">
        <v>46</v>
      </c>
      <c r="I2253" t="s">
        <v>129</v>
      </c>
      <c r="J2253" t="s">
        <v>130</v>
      </c>
      <c r="K2253" t="s">
        <v>131</v>
      </c>
      <c r="L2253" t="s">
        <v>6706</v>
      </c>
      <c r="M2253" t="s">
        <v>6707</v>
      </c>
      <c r="N2253">
        <v>0.94861111099999995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0.94861099999999998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1713656</v>
      </c>
      <c r="B2254">
        <v>1</v>
      </c>
      <c r="C2254" t="s">
        <v>76</v>
      </c>
      <c r="D2254" t="s">
        <v>79</v>
      </c>
      <c r="E2254" t="s">
        <v>164</v>
      </c>
      <c r="F2254" t="s">
        <v>6708</v>
      </c>
      <c r="G2254" t="s">
        <v>256</v>
      </c>
      <c r="H2254" t="s">
        <v>46</v>
      </c>
      <c r="I2254" t="s">
        <v>129</v>
      </c>
      <c r="J2254" t="s">
        <v>130</v>
      </c>
      <c r="K2254" t="s">
        <v>131</v>
      </c>
      <c r="L2254" t="s">
        <v>6709</v>
      </c>
      <c r="M2254" t="s">
        <v>6710</v>
      </c>
      <c r="N2254">
        <v>1.0049999999999999</v>
      </c>
      <c r="O2254">
        <v>1</v>
      </c>
      <c r="P2254">
        <v>323</v>
      </c>
      <c r="Q2254">
        <v>0</v>
      </c>
      <c r="R2254">
        <v>0</v>
      </c>
      <c r="S2254">
        <v>0</v>
      </c>
      <c r="T2254">
        <v>0</v>
      </c>
      <c r="U2254">
        <v>1.0049999999999999</v>
      </c>
      <c r="V2254">
        <v>324.61500000000001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1713645</v>
      </c>
      <c r="B2255">
        <v>1</v>
      </c>
      <c r="C2255" t="s">
        <v>76</v>
      </c>
      <c r="D2255" t="s">
        <v>103</v>
      </c>
      <c r="E2255" t="s">
        <v>134</v>
      </c>
      <c r="F2255" t="s">
        <v>6711</v>
      </c>
      <c r="G2255" t="s">
        <v>136</v>
      </c>
      <c r="H2255" t="s">
        <v>46</v>
      </c>
      <c r="I2255" t="s">
        <v>129</v>
      </c>
      <c r="J2255" t="s">
        <v>130</v>
      </c>
      <c r="K2255" t="s">
        <v>131</v>
      </c>
      <c r="L2255" t="s">
        <v>6712</v>
      </c>
      <c r="M2255" t="s">
        <v>6713</v>
      </c>
      <c r="N2255">
        <v>2.3472222220000001</v>
      </c>
      <c r="O2255">
        <v>0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2.3472219999999999</v>
      </c>
      <c r="Y2255">
        <v>0</v>
      </c>
      <c r="Z2255">
        <v>0</v>
      </c>
    </row>
    <row r="2256" spans="1:26" x14ac:dyDescent="0.25">
      <c r="A2256">
        <v>1713653</v>
      </c>
      <c r="B2256">
        <v>1</v>
      </c>
      <c r="C2256" t="s">
        <v>76</v>
      </c>
      <c r="D2256" t="s">
        <v>78</v>
      </c>
      <c r="E2256" t="s">
        <v>191</v>
      </c>
      <c r="F2256" t="s">
        <v>6714</v>
      </c>
      <c r="G2256" t="s">
        <v>141</v>
      </c>
      <c r="H2256" t="s">
        <v>46</v>
      </c>
      <c r="I2256" t="s">
        <v>129</v>
      </c>
      <c r="J2256" t="s">
        <v>130</v>
      </c>
      <c r="K2256" t="s">
        <v>131</v>
      </c>
      <c r="L2256" t="s">
        <v>6715</v>
      </c>
      <c r="M2256" t="s">
        <v>6716</v>
      </c>
      <c r="N2256">
        <v>1.1786111109999999</v>
      </c>
      <c r="O2256">
        <v>0</v>
      </c>
      <c r="P2256">
        <v>150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176.79166699999999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1713655</v>
      </c>
      <c r="B2257">
        <v>1</v>
      </c>
      <c r="C2257" t="s">
        <v>77</v>
      </c>
      <c r="D2257" t="s">
        <v>108</v>
      </c>
      <c r="E2257" t="s">
        <v>134</v>
      </c>
      <c r="F2257" t="s">
        <v>6717</v>
      </c>
      <c r="G2257" t="s">
        <v>155</v>
      </c>
      <c r="H2257" t="s">
        <v>46</v>
      </c>
      <c r="I2257" t="s">
        <v>129</v>
      </c>
      <c r="J2257" t="s">
        <v>130</v>
      </c>
      <c r="K2257" t="s">
        <v>131</v>
      </c>
      <c r="L2257" t="s">
        <v>6718</v>
      </c>
      <c r="M2257" t="s">
        <v>6719</v>
      </c>
      <c r="N2257">
        <v>0.91611111099999998</v>
      </c>
      <c r="O2257">
        <v>0</v>
      </c>
      <c r="P2257">
        <v>1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0.91611100000000001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1713654</v>
      </c>
      <c r="B2258">
        <v>1</v>
      </c>
      <c r="C2258" t="s">
        <v>76</v>
      </c>
      <c r="D2258" t="s">
        <v>90</v>
      </c>
      <c r="E2258" t="s">
        <v>158</v>
      </c>
      <c r="F2258" t="s">
        <v>6720</v>
      </c>
      <c r="G2258" t="s">
        <v>176</v>
      </c>
      <c r="H2258" t="s">
        <v>47</v>
      </c>
      <c r="I2258" t="s">
        <v>129</v>
      </c>
      <c r="J2258" t="s">
        <v>130</v>
      </c>
      <c r="K2258" t="s">
        <v>131</v>
      </c>
      <c r="L2258" t="s">
        <v>6721</v>
      </c>
      <c r="M2258" t="s">
        <v>6722</v>
      </c>
      <c r="N2258">
        <v>0.99638888800000003</v>
      </c>
      <c r="O2258">
        <v>0</v>
      </c>
      <c r="P2258">
        <v>0</v>
      </c>
      <c r="Q2258">
        <v>0</v>
      </c>
      <c r="R2258">
        <v>0</v>
      </c>
      <c r="S2258">
        <v>55</v>
      </c>
      <c r="T2258">
        <v>500</v>
      </c>
      <c r="U2258">
        <v>0</v>
      </c>
      <c r="V2258">
        <v>0</v>
      </c>
      <c r="W2258">
        <v>0</v>
      </c>
      <c r="X2258">
        <v>0</v>
      </c>
      <c r="Y2258">
        <v>54.801389</v>
      </c>
      <c r="Z2258">
        <v>498.19444399999998</v>
      </c>
    </row>
    <row r="2259" spans="1:26" x14ac:dyDescent="0.25">
      <c r="A2259">
        <v>1713658</v>
      </c>
      <c r="B2259">
        <v>1</v>
      </c>
      <c r="C2259" t="s">
        <v>76</v>
      </c>
      <c r="D2259" t="s">
        <v>96</v>
      </c>
      <c r="E2259" t="s">
        <v>164</v>
      </c>
      <c r="F2259" t="s">
        <v>6723</v>
      </c>
      <c r="G2259" t="s">
        <v>256</v>
      </c>
      <c r="H2259" t="s">
        <v>46</v>
      </c>
      <c r="I2259" t="s">
        <v>129</v>
      </c>
      <c r="J2259" t="s">
        <v>130</v>
      </c>
      <c r="K2259" t="s">
        <v>131</v>
      </c>
      <c r="L2259" t="s">
        <v>6724</v>
      </c>
      <c r="M2259" t="s">
        <v>6725</v>
      </c>
      <c r="N2259">
        <v>0.78555555499999996</v>
      </c>
      <c r="O2259">
        <v>1</v>
      </c>
      <c r="P2259">
        <v>477</v>
      </c>
      <c r="Q2259">
        <v>0</v>
      </c>
      <c r="R2259">
        <v>0</v>
      </c>
      <c r="S2259">
        <v>0</v>
      </c>
      <c r="T2259">
        <v>0</v>
      </c>
      <c r="U2259">
        <v>0.78555600000000003</v>
      </c>
      <c r="V2259">
        <v>374.71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1713659</v>
      </c>
      <c r="B2260">
        <v>1</v>
      </c>
      <c r="C2260" t="s">
        <v>76</v>
      </c>
      <c r="D2260" t="s">
        <v>88</v>
      </c>
      <c r="E2260" t="s">
        <v>126</v>
      </c>
      <c r="F2260" t="s">
        <v>6726</v>
      </c>
      <c r="G2260" t="s">
        <v>176</v>
      </c>
      <c r="H2260" t="s">
        <v>47</v>
      </c>
      <c r="I2260" t="s">
        <v>129</v>
      </c>
      <c r="J2260" t="s">
        <v>130</v>
      </c>
      <c r="K2260" t="s">
        <v>131</v>
      </c>
      <c r="L2260" t="s">
        <v>6727</v>
      </c>
      <c r="M2260" t="s">
        <v>6728</v>
      </c>
      <c r="N2260">
        <v>0.56555555499999999</v>
      </c>
      <c r="O2260">
        <v>3</v>
      </c>
      <c r="P2260">
        <v>98</v>
      </c>
      <c r="Q2260">
        <v>0</v>
      </c>
      <c r="R2260">
        <v>0</v>
      </c>
      <c r="S2260">
        <v>0</v>
      </c>
      <c r="T2260">
        <v>0</v>
      </c>
      <c r="U2260">
        <v>1.6966669999999999</v>
      </c>
      <c r="V2260">
        <v>55.424444000000001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1713660</v>
      </c>
      <c r="B2261">
        <v>1</v>
      </c>
      <c r="C2261" t="s">
        <v>76</v>
      </c>
      <c r="D2261" t="s">
        <v>93</v>
      </c>
      <c r="E2261" t="s">
        <v>134</v>
      </c>
      <c r="F2261" t="s">
        <v>6729</v>
      </c>
      <c r="G2261" t="s">
        <v>155</v>
      </c>
      <c r="H2261" t="s">
        <v>46</v>
      </c>
      <c r="I2261" t="s">
        <v>129</v>
      </c>
      <c r="J2261" t="s">
        <v>130</v>
      </c>
      <c r="K2261" t="s">
        <v>131</v>
      </c>
      <c r="L2261" t="s">
        <v>6730</v>
      </c>
      <c r="M2261" t="s">
        <v>6731</v>
      </c>
      <c r="N2261">
        <v>1.3075000000000001</v>
      </c>
      <c r="O2261">
        <v>0</v>
      </c>
      <c r="P2261">
        <v>3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3.9224999999999999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1713661</v>
      </c>
      <c r="B2262">
        <v>1</v>
      </c>
      <c r="C2262" t="s">
        <v>76</v>
      </c>
      <c r="D2262" t="s">
        <v>93</v>
      </c>
      <c r="E2262" t="s">
        <v>134</v>
      </c>
      <c r="F2262" t="s">
        <v>6732</v>
      </c>
      <c r="G2262" t="s">
        <v>136</v>
      </c>
      <c r="H2262" t="s">
        <v>46</v>
      </c>
      <c r="I2262" t="s">
        <v>129</v>
      </c>
      <c r="J2262" t="s">
        <v>130</v>
      </c>
      <c r="K2262" t="s">
        <v>131</v>
      </c>
      <c r="L2262" t="s">
        <v>6733</v>
      </c>
      <c r="M2262" t="s">
        <v>6734</v>
      </c>
      <c r="N2262">
        <v>1.744444444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1.7444440000000001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1713663</v>
      </c>
      <c r="B2263">
        <v>1</v>
      </c>
      <c r="C2263" t="s">
        <v>77</v>
      </c>
      <c r="D2263" t="s">
        <v>114</v>
      </c>
      <c r="E2263" t="s">
        <v>139</v>
      </c>
      <c r="F2263" t="s">
        <v>6735</v>
      </c>
      <c r="G2263" t="s">
        <v>141</v>
      </c>
      <c r="H2263" t="s">
        <v>46</v>
      </c>
      <c r="I2263" t="s">
        <v>129</v>
      </c>
      <c r="J2263" t="s">
        <v>130</v>
      </c>
      <c r="K2263" t="s">
        <v>131</v>
      </c>
      <c r="L2263" t="s">
        <v>6736</v>
      </c>
      <c r="M2263" t="s">
        <v>6737</v>
      </c>
      <c r="N2263">
        <v>0.96944444399999996</v>
      </c>
      <c r="O2263">
        <v>0</v>
      </c>
      <c r="P2263">
        <v>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2.9083329999999998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1713670</v>
      </c>
      <c r="B2264">
        <v>1</v>
      </c>
      <c r="C2264" t="s">
        <v>77</v>
      </c>
      <c r="D2264" t="s">
        <v>109</v>
      </c>
      <c r="E2264" t="s">
        <v>134</v>
      </c>
      <c r="F2264" t="s">
        <v>6738</v>
      </c>
      <c r="G2264" t="s">
        <v>136</v>
      </c>
      <c r="H2264" t="s">
        <v>46</v>
      </c>
      <c r="I2264" t="s">
        <v>129</v>
      </c>
      <c r="J2264" t="s">
        <v>130</v>
      </c>
      <c r="K2264" t="s">
        <v>131</v>
      </c>
      <c r="L2264" t="s">
        <v>6739</v>
      </c>
      <c r="M2264" t="s">
        <v>6740</v>
      </c>
      <c r="N2264">
        <v>1.476388888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1.476389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1713675</v>
      </c>
      <c r="B2265">
        <v>1</v>
      </c>
      <c r="C2265" t="s">
        <v>76</v>
      </c>
      <c r="D2265" t="s">
        <v>78</v>
      </c>
      <c r="E2265" t="s">
        <v>139</v>
      </c>
      <c r="F2265" t="s">
        <v>6741</v>
      </c>
      <c r="G2265" t="s">
        <v>1596</v>
      </c>
      <c r="H2265" t="s">
        <v>46</v>
      </c>
      <c r="I2265" t="s">
        <v>129</v>
      </c>
      <c r="J2265" t="s">
        <v>130</v>
      </c>
      <c r="K2265" t="s">
        <v>131</v>
      </c>
      <c r="L2265" t="s">
        <v>6742</v>
      </c>
      <c r="M2265" t="s">
        <v>6743</v>
      </c>
      <c r="N2265">
        <v>2.3650000000000002</v>
      </c>
      <c r="O2265">
        <v>0</v>
      </c>
      <c r="P2265">
        <v>59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139.535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1713680</v>
      </c>
      <c r="B2266">
        <v>1</v>
      </c>
      <c r="C2266" t="s">
        <v>76</v>
      </c>
      <c r="D2266" t="s">
        <v>80</v>
      </c>
      <c r="E2266" t="s">
        <v>134</v>
      </c>
      <c r="F2266" t="s">
        <v>6744</v>
      </c>
      <c r="G2266" t="s">
        <v>209</v>
      </c>
      <c r="H2266" t="s">
        <v>46</v>
      </c>
      <c r="I2266" t="s">
        <v>129</v>
      </c>
      <c r="J2266" t="s">
        <v>130</v>
      </c>
      <c r="K2266" t="s">
        <v>131</v>
      </c>
      <c r="L2266" t="s">
        <v>6745</v>
      </c>
      <c r="M2266" t="s">
        <v>6746</v>
      </c>
      <c r="N2266">
        <v>6.9583333329999997</v>
      </c>
      <c r="O2266">
        <v>0</v>
      </c>
      <c r="P2266">
        <v>5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34.791666999999997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1713668</v>
      </c>
      <c r="B2267">
        <v>1</v>
      </c>
      <c r="C2267" t="s">
        <v>76</v>
      </c>
      <c r="D2267" t="s">
        <v>79</v>
      </c>
      <c r="E2267" t="s">
        <v>164</v>
      </c>
      <c r="F2267" t="s">
        <v>6708</v>
      </c>
      <c r="G2267" t="s">
        <v>256</v>
      </c>
      <c r="H2267" t="s">
        <v>46</v>
      </c>
      <c r="I2267" t="s">
        <v>129</v>
      </c>
      <c r="J2267" t="s">
        <v>130</v>
      </c>
      <c r="K2267" t="s">
        <v>131</v>
      </c>
      <c r="L2267" t="s">
        <v>6747</v>
      </c>
      <c r="M2267" t="s">
        <v>6748</v>
      </c>
      <c r="N2267">
        <v>2.1661111110000002</v>
      </c>
      <c r="O2267">
        <v>1</v>
      </c>
      <c r="P2267">
        <v>323</v>
      </c>
      <c r="Q2267">
        <v>0</v>
      </c>
      <c r="R2267">
        <v>0</v>
      </c>
      <c r="S2267">
        <v>0</v>
      </c>
      <c r="T2267">
        <v>0</v>
      </c>
      <c r="U2267">
        <v>2.1661109999999999</v>
      </c>
      <c r="V2267">
        <v>699.65388900000005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1713681</v>
      </c>
      <c r="B2268">
        <v>1</v>
      </c>
      <c r="C2268" t="s">
        <v>76</v>
      </c>
      <c r="D2268" t="s">
        <v>92</v>
      </c>
      <c r="E2268" t="s">
        <v>139</v>
      </c>
      <c r="F2268" t="s">
        <v>6749</v>
      </c>
      <c r="G2268" t="s">
        <v>232</v>
      </c>
      <c r="H2268" t="s">
        <v>46</v>
      </c>
      <c r="I2268" t="s">
        <v>129</v>
      </c>
      <c r="J2268" t="s">
        <v>130</v>
      </c>
      <c r="K2268" t="s">
        <v>131</v>
      </c>
      <c r="L2268" t="s">
        <v>6750</v>
      </c>
      <c r="M2268" t="s">
        <v>6751</v>
      </c>
      <c r="N2268">
        <v>2.196388888</v>
      </c>
      <c r="O2268">
        <v>0</v>
      </c>
      <c r="P2268">
        <v>0</v>
      </c>
      <c r="Q2268">
        <v>0</v>
      </c>
      <c r="R2268">
        <v>35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76.873610999999997</v>
      </c>
      <c r="Y2268">
        <v>0</v>
      </c>
      <c r="Z2268">
        <v>0</v>
      </c>
    </row>
    <row r="2269" spans="1:26" x14ac:dyDescent="0.25">
      <c r="A2269">
        <v>1713686</v>
      </c>
      <c r="B2269">
        <v>1</v>
      </c>
      <c r="C2269" t="s">
        <v>76</v>
      </c>
      <c r="D2269" t="s">
        <v>101</v>
      </c>
      <c r="E2269" t="s">
        <v>134</v>
      </c>
      <c r="F2269" t="s">
        <v>6752</v>
      </c>
      <c r="G2269" t="s">
        <v>136</v>
      </c>
      <c r="H2269" t="s">
        <v>46</v>
      </c>
      <c r="I2269" t="s">
        <v>129</v>
      </c>
      <c r="J2269" t="s">
        <v>130</v>
      </c>
      <c r="K2269" t="s">
        <v>131</v>
      </c>
      <c r="L2269" t="s">
        <v>6753</v>
      </c>
      <c r="M2269" t="s">
        <v>6754</v>
      </c>
      <c r="N2269">
        <v>1.2933333330000001</v>
      </c>
      <c r="O2269">
        <v>0</v>
      </c>
      <c r="P2269">
        <v>2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2.5866669999999998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1713683</v>
      </c>
      <c r="B2270">
        <v>1</v>
      </c>
      <c r="C2270" t="s">
        <v>76</v>
      </c>
      <c r="D2270" t="s">
        <v>91</v>
      </c>
      <c r="E2270" t="s">
        <v>164</v>
      </c>
      <c r="F2270" t="s">
        <v>6755</v>
      </c>
      <c r="G2270" t="s">
        <v>462</v>
      </c>
      <c r="H2270" t="s">
        <v>46</v>
      </c>
      <c r="I2270" t="s">
        <v>129</v>
      </c>
      <c r="J2270" t="s">
        <v>130</v>
      </c>
      <c r="K2270" t="s">
        <v>131</v>
      </c>
      <c r="L2270" t="s">
        <v>6756</v>
      </c>
      <c r="M2270" t="s">
        <v>6757</v>
      </c>
      <c r="N2270">
        <v>1.359722222</v>
      </c>
      <c r="O2270">
        <v>0</v>
      </c>
      <c r="P2270">
        <v>0</v>
      </c>
      <c r="Q2270">
        <v>1</v>
      </c>
      <c r="R2270">
        <v>299</v>
      </c>
      <c r="S2270">
        <v>0</v>
      </c>
      <c r="T2270">
        <v>0</v>
      </c>
      <c r="U2270">
        <v>0</v>
      </c>
      <c r="V2270">
        <v>0</v>
      </c>
      <c r="W2270">
        <v>1.3597220000000001</v>
      </c>
      <c r="X2270">
        <v>406.55694399999999</v>
      </c>
      <c r="Y2270">
        <v>0</v>
      </c>
      <c r="Z2270">
        <v>0</v>
      </c>
    </row>
    <row r="2271" spans="1:26" x14ac:dyDescent="0.25">
      <c r="A2271">
        <v>1713690</v>
      </c>
      <c r="B2271">
        <v>1</v>
      </c>
      <c r="C2271" t="s">
        <v>76</v>
      </c>
      <c r="D2271" t="s">
        <v>88</v>
      </c>
      <c r="E2271" t="s">
        <v>134</v>
      </c>
      <c r="F2271" t="s">
        <v>6758</v>
      </c>
      <c r="G2271" t="s">
        <v>136</v>
      </c>
      <c r="H2271" t="s">
        <v>46</v>
      </c>
      <c r="I2271" t="s">
        <v>129</v>
      </c>
      <c r="J2271" t="s">
        <v>130</v>
      </c>
      <c r="K2271" t="s">
        <v>131</v>
      </c>
      <c r="L2271" t="s">
        <v>6759</v>
      </c>
      <c r="M2271" t="s">
        <v>6760</v>
      </c>
      <c r="N2271">
        <v>1.2238888880000001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1.223889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1713684</v>
      </c>
      <c r="B2272">
        <v>1</v>
      </c>
      <c r="C2272" t="s">
        <v>76</v>
      </c>
      <c r="D2272" t="s">
        <v>91</v>
      </c>
      <c r="E2272" t="s">
        <v>134</v>
      </c>
      <c r="F2272" t="s">
        <v>6761</v>
      </c>
      <c r="G2272" t="s">
        <v>209</v>
      </c>
      <c r="H2272" t="s">
        <v>46</v>
      </c>
      <c r="I2272" t="s">
        <v>129</v>
      </c>
      <c r="J2272" t="s">
        <v>130</v>
      </c>
      <c r="K2272" t="s">
        <v>131</v>
      </c>
      <c r="L2272" t="s">
        <v>6762</v>
      </c>
      <c r="M2272" t="s">
        <v>6763</v>
      </c>
      <c r="N2272">
        <v>1.6074999999999999</v>
      </c>
      <c r="O2272">
        <v>0</v>
      </c>
      <c r="P2272">
        <v>0</v>
      </c>
      <c r="Q2272">
        <v>0</v>
      </c>
      <c r="R2272">
        <v>20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32.15</v>
      </c>
      <c r="Y2272">
        <v>0</v>
      </c>
      <c r="Z2272">
        <v>0</v>
      </c>
    </row>
    <row r="2273" spans="1:26" x14ac:dyDescent="0.25">
      <c r="A2273">
        <v>1713687</v>
      </c>
      <c r="B2273">
        <v>1</v>
      </c>
      <c r="C2273" t="s">
        <v>77</v>
      </c>
      <c r="D2273" t="s">
        <v>117</v>
      </c>
      <c r="E2273" t="s">
        <v>164</v>
      </c>
      <c r="F2273" t="s">
        <v>6764</v>
      </c>
      <c r="G2273" t="s">
        <v>256</v>
      </c>
      <c r="H2273" t="s">
        <v>46</v>
      </c>
      <c r="I2273" t="s">
        <v>129</v>
      </c>
      <c r="J2273" t="s">
        <v>130</v>
      </c>
      <c r="K2273" t="s">
        <v>131</v>
      </c>
      <c r="L2273" t="s">
        <v>6765</v>
      </c>
      <c r="M2273" t="s">
        <v>6766</v>
      </c>
      <c r="N2273">
        <v>1.3419444439999999</v>
      </c>
      <c r="O2273">
        <v>0</v>
      </c>
      <c r="P2273">
        <v>0</v>
      </c>
      <c r="Q2273">
        <v>0</v>
      </c>
      <c r="R2273">
        <v>0</v>
      </c>
      <c r="S2273">
        <v>2</v>
      </c>
      <c r="T2273">
        <v>157</v>
      </c>
      <c r="U2273">
        <v>0</v>
      </c>
      <c r="V2273">
        <v>0</v>
      </c>
      <c r="W2273">
        <v>0</v>
      </c>
      <c r="X2273">
        <v>0</v>
      </c>
      <c r="Y2273">
        <v>2.6838890000000002</v>
      </c>
      <c r="Z2273">
        <v>210.68527800000001</v>
      </c>
    </row>
    <row r="2274" spans="1:26" x14ac:dyDescent="0.25">
      <c r="A2274">
        <v>1713688</v>
      </c>
      <c r="B2274">
        <v>1</v>
      </c>
      <c r="C2274" t="s">
        <v>76</v>
      </c>
      <c r="D2274" t="s">
        <v>93</v>
      </c>
      <c r="E2274" t="s">
        <v>134</v>
      </c>
      <c r="F2274" t="s">
        <v>6767</v>
      </c>
      <c r="G2274" t="s">
        <v>136</v>
      </c>
      <c r="H2274" t="s">
        <v>46</v>
      </c>
      <c r="I2274" t="s">
        <v>129</v>
      </c>
      <c r="J2274" t="s">
        <v>130</v>
      </c>
      <c r="K2274" t="s">
        <v>131</v>
      </c>
      <c r="L2274" t="s">
        <v>6768</v>
      </c>
      <c r="M2274" t="s">
        <v>6769</v>
      </c>
      <c r="N2274">
        <v>2.6530555549999999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2.6530559999999999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1713696</v>
      </c>
      <c r="B2275">
        <v>1</v>
      </c>
      <c r="C2275" t="s">
        <v>76</v>
      </c>
      <c r="D2275" t="s">
        <v>86</v>
      </c>
      <c r="E2275" t="s">
        <v>134</v>
      </c>
      <c r="F2275" t="s">
        <v>6770</v>
      </c>
      <c r="G2275" t="s">
        <v>136</v>
      </c>
      <c r="H2275" t="s">
        <v>46</v>
      </c>
      <c r="I2275" t="s">
        <v>129</v>
      </c>
      <c r="J2275" t="s">
        <v>130</v>
      </c>
      <c r="K2275" t="s">
        <v>131</v>
      </c>
      <c r="L2275" t="s">
        <v>6771</v>
      </c>
      <c r="M2275" t="s">
        <v>6772</v>
      </c>
      <c r="N2275">
        <v>1.6913888880000001</v>
      </c>
      <c r="O2275">
        <v>0</v>
      </c>
      <c r="P2275">
        <v>3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5.0741670000000001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1713693</v>
      </c>
      <c r="B2276">
        <v>1</v>
      </c>
      <c r="C2276" t="s">
        <v>76</v>
      </c>
      <c r="D2276" t="s">
        <v>103</v>
      </c>
      <c r="E2276" t="s">
        <v>134</v>
      </c>
      <c r="F2276" t="s">
        <v>6773</v>
      </c>
      <c r="G2276" t="s">
        <v>136</v>
      </c>
      <c r="H2276" t="s">
        <v>46</v>
      </c>
      <c r="I2276" t="s">
        <v>129</v>
      </c>
      <c r="J2276" t="s">
        <v>130</v>
      </c>
      <c r="K2276" t="s">
        <v>131</v>
      </c>
      <c r="L2276" t="s">
        <v>6774</v>
      </c>
      <c r="M2276" t="s">
        <v>6775</v>
      </c>
      <c r="N2276">
        <v>2.6380555550000002</v>
      </c>
      <c r="O2276">
        <v>0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2.6380560000000002</v>
      </c>
      <c r="Y2276">
        <v>0</v>
      </c>
      <c r="Z2276">
        <v>0</v>
      </c>
    </row>
    <row r="2277" spans="1:26" x14ac:dyDescent="0.25">
      <c r="A2277">
        <v>1713695</v>
      </c>
      <c r="B2277">
        <v>1</v>
      </c>
      <c r="C2277" t="s">
        <v>77</v>
      </c>
      <c r="D2277" t="s">
        <v>112</v>
      </c>
      <c r="E2277" t="s">
        <v>139</v>
      </c>
      <c r="F2277" t="s">
        <v>6776</v>
      </c>
      <c r="G2277" t="s">
        <v>141</v>
      </c>
      <c r="H2277" t="s">
        <v>46</v>
      </c>
      <c r="I2277" t="s">
        <v>129</v>
      </c>
      <c r="J2277" t="s">
        <v>130</v>
      </c>
      <c r="K2277" t="s">
        <v>131</v>
      </c>
      <c r="L2277" t="s">
        <v>6777</v>
      </c>
      <c r="M2277" t="s">
        <v>6778</v>
      </c>
      <c r="N2277">
        <v>1.0986111110000001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144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158.19999999999999</v>
      </c>
    </row>
    <row r="2278" spans="1:26" x14ac:dyDescent="0.25">
      <c r="A2278">
        <v>1713698</v>
      </c>
      <c r="B2278">
        <v>1</v>
      </c>
      <c r="C2278" t="s">
        <v>76</v>
      </c>
      <c r="D2278" t="s">
        <v>80</v>
      </c>
      <c r="E2278" t="s">
        <v>139</v>
      </c>
      <c r="F2278" t="s">
        <v>6779</v>
      </c>
      <c r="G2278" t="s">
        <v>141</v>
      </c>
      <c r="H2278" t="s">
        <v>46</v>
      </c>
      <c r="I2278" t="s">
        <v>129</v>
      </c>
      <c r="J2278" t="s">
        <v>130</v>
      </c>
      <c r="K2278" t="s">
        <v>131</v>
      </c>
      <c r="L2278" t="s">
        <v>6780</v>
      </c>
      <c r="M2278" t="s">
        <v>6781</v>
      </c>
      <c r="N2278">
        <v>1.156666666</v>
      </c>
      <c r="O2278">
        <v>0</v>
      </c>
      <c r="P2278">
        <v>72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83.28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1713703</v>
      </c>
      <c r="B2279">
        <v>1</v>
      </c>
      <c r="C2279" t="s">
        <v>76</v>
      </c>
      <c r="D2279" t="s">
        <v>80</v>
      </c>
      <c r="E2279" t="s">
        <v>134</v>
      </c>
      <c r="F2279" t="s">
        <v>6782</v>
      </c>
      <c r="G2279" t="s">
        <v>136</v>
      </c>
      <c r="H2279" t="s">
        <v>46</v>
      </c>
      <c r="I2279" t="s">
        <v>129</v>
      </c>
      <c r="J2279" t="s">
        <v>130</v>
      </c>
      <c r="K2279" t="s">
        <v>131</v>
      </c>
      <c r="L2279" t="s">
        <v>6783</v>
      </c>
      <c r="M2279" t="s">
        <v>6784</v>
      </c>
      <c r="N2279">
        <v>2.5280555549999999</v>
      </c>
      <c r="O2279">
        <v>0</v>
      </c>
      <c r="P2279">
        <v>5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12.640278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1713704</v>
      </c>
      <c r="B2280">
        <v>1</v>
      </c>
      <c r="C2280" t="s">
        <v>76</v>
      </c>
      <c r="D2280" t="s">
        <v>78</v>
      </c>
      <c r="E2280" t="s">
        <v>134</v>
      </c>
      <c r="F2280" t="s">
        <v>6785</v>
      </c>
      <c r="G2280" t="s">
        <v>136</v>
      </c>
      <c r="H2280" t="s">
        <v>46</v>
      </c>
      <c r="I2280" t="s">
        <v>129</v>
      </c>
      <c r="J2280" t="s">
        <v>130</v>
      </c>
      <c r="K2280" t="s">
        <v>131</v>
      </c>
      <c r="L2280" t="s">
        <v>6786</v>
      </c>
      <c r="M2280" t="s">
        <v>6787</v>
      </c>
      <c r="N2280">
        <v>1.2791666660000001</v>
      </c>
      <c r="O2280">
        <v>0</v>
      </c>
      <c r="P2280">
        <v>1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1.2791669999999999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1713706</v>
      </c>
      <c r="B2281">
        <v>1</v>
      </c>
      <c r="C2281" t="s">
        <v>77</v>
      </c>
      <c r="D2281" t="s">
        <v>119</v>
      </c>
      <c r="E2281" t="s">
        <v>164</v>
      </c>
      <c r="F2281" t="s">
        <v>6788</v>
      </c>
      <c r="G2281" t="s">
        <v>269</v>
      </c>
      <c r="H2281" t="s">
        <v>46</v>
      </c>
      <c r="I2281" t="s">
        <v>129</v>
      </c>
      <c r="J2281" t="s">
        <v>130</v>
      </c>
      <c r="K2281" t="s">
        <v>131</v>
      </c>
      <c r="L2281" t="s">
        <v>6789</v>
      </c>
      <c r="M2281" t="s">
        <v>6790</v>
      </c>
      <c r="N2281">
        <v>1.9950000000000001</v>
      </c>
      <c r="O2281">
        <v>2</v>
      </c>
      <c r="P2281">
        <v>926</v>
      </c>
      <c r="Q2281">
        <v>0</v>
      </c>
      <c r="R2281">
        <v>0</v>
      </c>
      <c r="S2281">
        <v>0</v>
      </c>
      <c r="T2281">
        <v>0</v>
      </c>
      <c r="U2281">
        <v>3.99</v>
      </c>
      <c r="V2281">
        <v>1847.37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1713710</v>
      </c>
      <c r="B2282">
        <v>1</v>
      </c>
      <c r="C2282" t="s">
        <v>76</v>
      </c>
      <c r="D2282" t="s">
        <v>79</v>
      </c>
      <c r="E2282" t="s">
        <v>134</v>
      </c>
      <c r="F2282" t="s">
        <v>6791</v>
      </c>
      <c r="G2282" t="s">
        <v>136</v>
      </c>
      <c r="H2282" t="s">
        <v>46</v>
      </c>
      <c r="I2282" t="s">
        <v>129</v>
      </c>
      <c r="J2282" t="s">
        <v>130</v>
      </c>
      <c r="K2282" t="s">
        <v>131</v>
      </c>
      <c r="L2282" t="s">
        <v>6792</v>
      </c>
      <c r="M2282" t="s">
        <v>6793</v>
      </c>
      <c r="N2282">
        <v>2.6838888879999998</v>
      </c>
      <c r="O2282">
        <v>0</v>
      </c>
      <c r="P2282">
        <v>4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10.735556000000001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1713707</v>
      </c>
      <c r="B2283">
        <v>1</v>
      </c>
      <c r="C2283" t="s">
        <v>76</v>
      </c>
      <c r="D2283" t="s">
        <v>78</v>
      </c>
      <c r="E2283" t="s">
        <v>164</v>
      </c>
      <c r="F2283" t="s">
        <v>6794</v>
      </c>
      <c r="G2283" t="s">
        <v>462</v>
      </c>
      <c r="H2283" t="s">
        <v>46</v>
      </c>
      <c r="I2283" t="s">
        <v>129</v>
      </c>
      <c r="J2283" t="s">
        <v>130</v>
      </c>
      <c r="K2283" t="s">
        <v>131</v>
      </c>
      <c r="L2283" t="s">
        <v>6795</v>
      </c>
      <c r="M2283" t="s">
        <v>6796</v>
      </c>
      <c r="N2283">
        <v>0.52916666599999995</v>
      </c>
      <c r="O2283">
        <v>1</v>
      </c>
      <c r="P2283">
        <v>899</v>
      </c>
      <c r="Q2283">
        <v>0</v>
      </c>
      <c r="R2283">
        <v>0</v>
      </c>
      <c r="S2283">
        <v>0</v>
      </c>
      <c r="T2283">
        <v>0</v>
      </c>
      <c r="U2283">
        <v>0.52916700000000005</v>
      </c>
      <c r="V2283">
        <v>475.72083300000003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1713711</v>
      </c>
      <c r="B2284">
        <v>1</v>
      </c>
      <c r="C2284" t="s">
        <v>76</v>
      </c>
      <c r="D2284" t="s">
        <v>86</v>
      </c>
      <c r="E2284" t="s">
        <v>134</v>
      </c>
      <c r="F2284" t="s">
        <v>6797</v>
      </c>
      <c r="G2284" t="s">
        <v>209</v>
      </c>
      <c r="H2284" t="s">
        <v>46</v>
      </c>
      <c r="I2284" t="s">
        <v>129</v>
      </c>
      <c r="J2284" t="s">
        <v>130</v>
      </c>
      <c r="K2284" t="s">
        <v>131</v>
      </c>
      <c r="L2284" t="s">
        <v>6798</v>
      </c>
      <c r="M2284" t="s">
        <v>6799</v>
      </c>
      <c r="N2284">
        <v>4.1838888880000003</v>
      </c>
      <c r="O2284">
        <v>0</v>
      </c>
      <c r="P2284">
        <v>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20.919443999999999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1713715</v>
      </c>
      <c r="B2285">
        <v>1</v>
      </c>
      <c r="C2285" t="s">
        <v>76</v>
      </c>
      <c r="D2285" t="s">
        <v>93</v>
      </c>
      <c r="E2285" t="s">
        <v>134</v>
      </c>
      <c r="F2285" t="s">
        <v>6800</v>
      </c>
      <c r="G2285" t="s">
        <v>136</v>
      </c>
      <c r="H2285" t="s">
        <v>46</v>
      </c>
      <c r="I2285" t="s">
        <v>129</v>
      </c>
      <c r="J2285" t="s">
        <v>130</v>
      </c>
      <c r="K2285" t="s">
        <v>131</v>
      </c>
      <c r="L2285" t="s">
        <v>6801</v>
      </c>
      <c r="M2285" t="s">
        <v>6802</v>
      </c>
      <c r="N2285">
        <v>2.528611111</v>
      </c>
      <c r="O2285">
        <v>0</v>
      </c>
      <c r="P2285">
        <v>3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7.585833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1713714</v>
      </c>
      <c r="B2286">
        <v>1</v>
      </c>
      <c r="C2286" t="s">
        <v>76</v>
      </c>
      <c r="D2286" t="s">
        <v>93</v>
      </c>
      <c r="E2286" t="s">
        <v>134</v>
      </c>
      <c r="F2286" t="s">
        <v>6803</v>
      </c>
      <c r="G2286" t="s">
        <v>136</v>
      </c>
      <c r="H2286" t="s">
        <v>46</v>
      </c>
      <c r="I2286" t="s">
        <v>129</v>
      </c>
      <c r="J2286" t="s">
        <v>130</v>
      </c>
      <c r="K2286" t="s">
        <v>131</v>
      </c>
      <c r="L2286" t="s">
        <v>6804</v>
      </c>
      <c r="M2286" t="s">
        <v>6805</v>
      </c>
      <c r="N2286">
        <v>1.1611111110000001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1.161111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1713664</v>
      </c>
      <c r="B2287">
        <v>1</v>
      </c>
      <c r="C2287" t="s">
        <v>77</v>
      </c>
      <c r="D2287" t="s">
        <v>123</v>
      </c>
      <c r="E2287" t="s">
        <v>148</v>
      </c>
      <c r="F2287" t="s">
        <v>6806</v>
      </c>
      <c r="G2287" t="s">
        <v>150</v>
      </c>
      <c r="H2287" t="s">
        <v>47</v>
      </c>
      <c r="I2287" t="s">
        <v>129</v>
      </c>
      <c r="J2287" t="s">
        <v>130</v>
      </c>
      <c r="K2287" t="s">
        <v>131</v>
      </c>
      <c r="L2287" t="s">
        <v>6807</v>
      </c>
      <c r="M2287" t="s">
        <v>6808</v>
      </c>
      <c r="N2287">
        <v>0.215277777</v>
      </c>
      <c r="O2287">
        <v>102</v>
      </c>
      <c r="P2287">
        <v>1186</v>
      </c>
      <c r="Q2287">
        <v>0</v>
      </c>
      <c r="R2287">
        <v>0</v>
      </c>
      <c r="S2287">
        <v>0</v>
      </c>
      <c r="T2287">
        <v>0</v>
      </c>
      <c r="U2287">
        <v>21.958333</v>
      </c>
      <c r="V2287">
        <v>255.319444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1713723</v>
      </c>
      <c r="B2288">
        <v>1</v>
      </c>
      <c r="C2288" t="s">
        <v>77</v>
      </c>
      <c r="D2288" t="s">
        <v>119</v>
      </c>
      <c r="E2288" t="s">
        <v>212</v>
      </c>
      <c r="F2288" t="s">
        <v>6809</v>
      </c>
      <c r="G2288" t="s">
        <v>176</v>
      </c>
      <c r="H2288" t="s">
        <v>47</v>
      </c>
      <c r="I2288" t="s">
        <v>129</v>
      </c>
      <c r="J2288" t="s">
        <v>130</v>
      </c>
      <c r="K2288" t="s">
        <v>131</v>
      </c>
      <c r="L2288" t="s">
        <v>6810</v>
      </c>
      <c r="M2288" t="s">
        <v>6811</v>
      </c>
      <c r="N2288">
        <v>2.3502777770000001</v>
      </c>
      <c r="O2288">
        <v>7</v>
      </c>
      <c r="P2288">
        <v>1216</v>
      </c>
      <c r="Q2288">
        <v>0</v>
      </c>
      <c r="R2288">
        <v>0</v>
      </c>
      <c r="S2288">
        <v>0</v>
      </c>
      <c r="T2288">
        <v>0</v>
      </c>
      <c r="U2288">
        <v>16.451944000000001</v>
      </c>
      <c r="V2288">
        <v>2857.9377770000001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1713717</v>
      </c>
      <c r="B2289">
        <v>1</v>
      </c>
      <c r="C2289" t="s">
        <v>77</v>
      </c>
      <c r="D2289" t="s">
        <v>124</v>
      </c>
      <c r="E2289" t="s">
        <v>158</v>
      </c>
      <c r="F2289" t="s">
        <v>6812</v>
      </c>
      <c r="G2289" t="s">
        <v>150</v>
      </c>
      <c r="H2289" t="s">
        <v>47</v>
      </c>
      <c r="I2289" t="s">
        <v>129</v>
      </c>
      <c r="J2289" t="s">
        <v>130</v>
      </c>
      <c r="K2289" t="s">
        <v>131</v>
      </c>
      <c r="L2289" t="s">
        <v>6813</v>
      </c>
      <c r="M2289" t="s">
        <v>6814</v>
      </c>
      <c r="N2289">
        <v>0.27722222200000002</v>
      </c>
      <c r="O2289">
        <v>102</v>
      </c>
      <c r="P2289">
        <v>1186</v>
      </c>
      <c r="Q2289">
        <v>0</v>
      </c>
      <c r="R2289">
        <v>0</v>
      </c>
      <c r="S2289">
        <v>0</v>
      </c>
      <c r="T2289">
        <v>0</v>
      </c>
      <c r="U2289">
        <v>28.276667</v>
      </c>
      <c r="V2289">
        <v>328.78555499999999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1713719</v>
      </c>
      <c r="B2290">
        <v>1</v>
      </c>
      <c r="C2290" t="s">
        <v>76</v>
      </c>
      <c r="D2290" t="s">
        <v>88</v>
      </c>
      <c r="E2290" t="s">
        <v>191</v>
      </c>
      <c r="F2290" t="s">
        <v>6815</v>
      </c>
      <c r="G2290" t="s">
        <v>907</v>
      </c>
      <c r="H2290" t="s">
        <v>46</v>
      </c>
      <c r="I2290" t="s">
        <v>129</v>
      </c>
      <c r="J2290" t="s">
        <v>130</v>
      </c>
      <c r="K2290" t="s">
        <v>131</v>
      </c>
      <c r="L2290" t="s">
        <v>6816</v>
      </c>
      <c r="M2290" t="s">
        <v>6817</v>
      </c>
      <c r="N2290">
        <v>1.594166666</v>
      </c>
      <c r="O2290">
        <v>0</v>
      </c>
      <c r="P2290">
        <v>48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76.52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1713721</v>
      </c>
      <c r="B2291">
        <v>1</v>
      </c>
      <c r="C2291" t="s">
        <v>77</v>
      </c>
      <c r="D2291" t="s">
        <v>123</v>
      </c>
      <c r="E2291" t="s">
        <v>134</v>
      </c>
      <c r="F2291" t="s">
        <v>6818</v>
      </c>
      <c r="G2291" t="s">
        <v>155</v>
      </c>
      <c r="H2291" t="s">
        <v>46</v>
      </c>
      <c r="I2291" t="s">
        <v>129</v>
      </c>
      <c r="J2291" t="s">
        <v>130</v>
      </c>
      <c r="K2291" t="s">
        <v>131</v>
      </c>
      <c r="L2291" t="s">
        <v>6819</v>
      </c>
      <c r="M2291" t="s">
        <v>6820</v>
      </c>
      <c r="N2291">
        <v>1.640833333</v>
      </c>
      <c r="O2291">
        <v>0</v>
      </c>
      <c r="P2291">
        <v>8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13.126666999999999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1713724</v>
      </c>
      <c r="B2292">
        <v>1</v>
      </c>
      <c r="C2292" t="s">
        <v>76</v>
      </c>
      <c r="D2292" t="s">
        <v>90</v>
      </c>
      <c r="E2292" t="s">
        <v>139</v>
      </c>
      <c r="F2292" t="s">
        <v>6821</v>
      </c>
      <c r="G2292" t="s">
        <v>141</v>
      </c>
      <c r="H2292" t="s">
        <v>46</v>
      </c>
      <c r="I2292" t="s">
        <v>129</v>
      </c>
      <c r="J2292" t="s">
        <v>130</v>
      </c>
      <c r="K2292" t="s">
        <v>131</v>
      </c>
      <c r="L2292" t="s">
        <v>6822</v>
      </c>
      <c r="M2292" t="s">
        <v>6823</v>
      </c>
      <c r="N2292">
        <v>1.1916666659999999</v>
      </c>
      <c r="O2292">
        <v>0</v>
      </c>
      <c r="P2292">
        <v>125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148.95833300000001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1713726</v>
      </c>
      <c r="B2293">
        <v>1</v>
      </c>
      <c r="C2293" t="s">
        <v>76</v>
      </c>
      <c r="D2293" t="s">
        <v>88</v>
      </c>
      <c r="E2293" t="s">
        <v>164</v>
      </c>
      <c r="F2293" t="s">
        <v>6824</v>
      </c>
      <c r="G2293" t="s">
        <v>950</v>
      </c>
      <c r="H2293" t="s">
        <v>46</v>
      </c>
      <c r="I2293" t="s">
        <v>129</v>
      </c>
      <c r="J2293" t="s">
        <v>130</v>
      </c>
      <c r="K2293" t="s">
        <v>131</v>
      </c>
      <c r="L2293" t="s">
        <v>6825</v>
      </c>
      <c r="M2293" t="s">
        <v>6826</v>
      </c>
      <c r="N2293">
        <v>1.486111111</v>
      </c>
      <c r="O2293">
        <v>2</v>
      </c>
      <c r="P2293">
        <v>213</v>
      </c>
      <c r="Q2293">
        <v>0</v>
      </c>
      <c r="R2293">
        <v>0</v>
      </c>
      <c r="S2293">
        <v>0</v>
      </c>
      <c r="T2293">
        <v>0</v>
      </c>
      <c r="U2293">
        <v>2.9722219999999999</v>
      </c>
      <c r="V2293">
        <v>316.54166700000002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1713728</v>
      </c>
      <c r="B2294">
        <v>1</v>
      </c>
      <c r="C2294" t="s">
        <v>76</v>
      </c>
      <c r="D2294" t="s">
        <v>79</v>
      </c>
      <c r="E2294" t="s">
        <v>212</v>
      </c>
      <c r="F2294" t="s">
        <v>6827</v>
      </c>
      <c r="G2294" t="s">
        <v>176</v>
      </c>
      <c r="H2294" t="s">
        <v>47</v>
      </c>
      <c r="I2294" t="s">
        <v>129</v>
      </c>
      <c r="J2294" t="s">
        <v>130</v>
      </c>
      <c r="K2294" t="s">
        <v>131</v>
      </c>
      <c r="L2294" t="s">
        <v>6828</v>
      </c>
      <c r="M2294" t="s">
        <v>6829</v>
      </c>
      <c r="N2294">
        <v>1.5169444439999999</v>
      </c>
      <c r="O2294">
        <v>20</v>
      </c>
      <c r="P2294">
        <v>241</v>
      </c>
      <c r="Q2294">
        <v>0</v>
      </c>
      <c r="R2294">
        <v>0</v>
      </c>
      <c r="S2294">
        <v>0</v>
      </c>
      <c r="T2294">
        <v>0</v>
      </c>
      <c r="U2294">
        <v>30.338889000000002</v>
      </c>
      <c r="V2294">
        <v>365.58361100000002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1713729</v>
      </c>
      <c r="B2295">
        <v>1</v>
      </c>
      <c r="C2295" t="s">
        <v>77</v>
      </c>
      <c r="D2295" t="s">
        <v>122</v>
      </c>
      <c r="E2295" t="s">
        <v>164</v>
      </c>
      <c r="F2295" t="s">
        <v>6830</v>
      </c>
      <c r="G2295" t="s">
        <v>256</v>
      </c>
      <c r="H2295" t="s">
        <v>46</v>
      </c>
      <c r="I2295" t="s">
        <v>129</v>
      </c>
      <c r="J2295" t="s">
        <v>130</v>
      </c>
      <c r="K2295" t="s">
        <v>131</v>
      </c>
      <c r="L2295" t="s">
        <v>6831</v>
      </c>
      <c r="M2295" t="s">
        <v>6832</v>
      </c>
      <c r="N2295">
        <v>2.5625</v>
      </c>
      <c r="O2295">
        <v>0</v>
      </c>
      <c r="P2295">
        <v>0</v>
      </c>
      <c r="Q2295">
        <v>1</v>
      </c>
      <c r="R2295">
        <v>99</v>
      </c>
      <c r="S2295">
        <v>0</v>
      </c>
      <c r="T2295">
        <v>0</v>
      </c>
      <c r="U2295">
        <v>0</v>
      </c>
      <c r="V2295">
        <v>0</v>
      </c>
      <c r="W2295">
        <v>2.5625</v>
      </c>
      <c r="X2295">
        <v>253.6875</v>
      </c>
      <c r="Y2295">
        <v>0</v>
      </c>
      <c r="Z2295">
        <v>0</v>
      </c>
    </row>
    <row r="2296" spans="1:26" x14ac:dyDescent="0.25">
      <c r="A2296">
        <v>1713730</v>
      </c>
      <c r="B2296">
        <v>1</v>
      </c>
      <c r="C2296" t="s">
        <v>76</v>
      </c>
      <c r="D2296" t="s">
        <v>93</v>
      </c>
      <c r="E2296" t="s">
        <v>134</v>
      </c>
      <c r="F2296" t="s">
        <v>6833</v>
      </c>
      <c r="G2296" t="s">
        <v>136</v>
      </c>
      <c r="H2296" t="s">
        <v>46</v>
      </c>
      <c r="I2296" t="s">
        <v>129</v>
      </c>
      <c r="J2296" t="s">
        <v>130</v>
      </c>
      <c r="K2296" t="s">
        <v>131</v>
      </c>
      <c r="L2296" t="s">
        <v>6834</v>
      </c>
      <c r="M2296" t="s">
        <v>6835</v>
      </c>
      <c r="N2296">
        <v>0.94222222200000005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0.942222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1713731</v>
      </c>
      <c r="B2297">
        <v>1</v>
      </c>
      <c r="C2297" t="s">
        <v>77</v>
      </c>
      <c r="D2297" t="s">
        <v>114</v>
      </c>
      <c r="E2297" t="s">
        <v>126</v>
      </c>
      <c r="F2297" t="s">
        <v>6836</v>
      </c>
      <c r="G2297" t="s">
        <v>6837</v>
      </c>
      <c r="H2297" t="s">
        <v>47</v>
      </c>
      <c r="I2297" t="s">
        <v>129</v>
      </c>
      <c r="J2297" t="s">
        <v>130</v>
      </c>
      <c r="K2297" t="s">
        <v>131</v>
      </c>
      <c r="L2297" t="s">
        <v>6838</v>
      </c>
      <c r="M2297" t="s">
        <v>6839</v>
      </c>
      <c r="N2297">
        <v>0.41388888800000001</v>
      </c>
      <c r="O2297">
        <v>1</v>
      </c>
      <c r="P2297">
        <v>12</v>
      </c>
      <c r="Q2297">
        <v>0</v>
      </c>
      <c r="R2297">
        <v>0</v>
      </c>
      <c r="S2297">
        <v>0</v>
      </c>
      <c r="T2297">
        <v>0</v>
      </c>
      <c r="U2297">
        <v>0.41388900000000001</v>
      </c>
      <c r="V2297">
        <v>4.9666670000000002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1713733</v>
      </c>
      <c r="B2298">
        <v>1</v>
      </c>
      <c r="C2298" t="s">
        <v>76</v>
      </c>
      <c r="D2298" t="s">
        <v>93</v>
      </c>
      <c r="E2298" t="s">
        <v>134</v>
      </c>
      <c r="F2298" t="s">
        <v>6840</v>
      </c>
      <c r="G2298" t="s">
        <v>155</v>
      </c>
      <c r="H2298" t="s">
        <v>46</v>
      </c>
      <c r="I2298" t="s">
        <v>129</v>
      </c>
      <c r="J2298" t="s">
        <v>130</v>
      </c>
      <c r="K2298" t="s">
        <v>131</v>
      </c>
      <c r="L2298" t="s">
        <v>6841</v>
      </c>
      <c r="M2298" t="s">
        <v>6842</v>
      </c>
      <c r="N2298">
        <v>4.8402777769999998</v>
      </c>
      <c r="O2298">
        <v>0</v>
      </c>
      <c r="P2298">
        <v>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14.520833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1713734</v>
      </c>
      <c r="B2299">
        <v>1</v>
      </c>
      <c r="C2299" t="s">
        <v>76</v>
      </c>
      <c r="D2299" t="s">
        <v>81</v>
      </c>
      <c r="E2299" t="s">
        <v>164</v>
      </c>
      <c r="F2299" t="s">
        <v>6843</v>
      </c>
      <c r="G2299" t="s">
        <v>462</v>
      </c>
      <c r="H2299" t="s">
        <v>46</v>
      </c>
      <c r="I2299" t="s">
        <v>129</v>
      </c>
      <c r="J2299" t="s">
        <v>130</v>
      </c>
      <c r="K2299" t="s">
        <v>131</v>
      </c>
      <c r="L2299" t="s">
        <v>6844</v>
      </c>
      <c r="M2299" t="s">
        <v>6845</v>
      </c>
      <c r="N2299">
        <v>1.2311111109999999</v>
      </c>
      <c r="O2299">
        <v>2</v>
      </c>
      <c r="P2299">
        <v>169</v>
      </c>
      <c r="Q2299">
        <v>0</v>
      </c>
      <c r="R2299">
        <v>0</v>
      </c>
      <c r="S2299">
        <v>0</v>
      </c>
      <c r="T2299">
        <v>0</v>
      </c>
      <c r="U2299">
        <v>2.4622220000000001</v>
      </c>
      <c r="V2299">
        <v>208.05777800000001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1713736</v>
      </c>
      <c r="B2300">
        <v>1</v>
      </c>
      <c r="C2300" t="s">
        <v>76</v>
      </c>
      <c r="D2300" t="s">
        <v>92</v>
      </c>
      <c r="E2300" t="s">
        <v>164</v>
      </c>
      <c r="F2300" t="s">
        <v>5283</v>
      </c>
      <c r="G2300" t="s">
        <v>256</v>
      </c>
      <c r="H2300" t="s">
        <v>46</v>
      </c>
      <c r="I2300" t="s">
        <v>129</v>
      </c>
      <c r="J2300" t="s">
        <v>130</v>
      </c>
      <c r="K2300" t="s">
        <v>131</v>
      </c>
      <c r="L2300" t="s">
        <v>6846</v>
      </c>
      <c r="M2300" t="s">
        <v>6847</v>
      </c>
      <c r="N2300">
        <v>1.381388888</v>
      </c>
      <c r="O2300">
        <v>0</v>
      </c>
      <c r="P2300">
        <v>0</v>
      </c>
      <c r="Q2300">
        <v>2</v>
      </c>
      <c r="R2300">
        <v>252</v>
      </c>
      <c r="S2300">
        <v>0</v>
      </c>
      <c r="T2300">
        <v>0</v>
      </c>
      <c r="U2300">
        <v>0</v>
      </c>
      <c r="V2300">
        <v>0</v>
      </c>
      <c r="W2300">
        <v>2.762778</v>
      </c>
      <c r="X2300">
        <v>348.11</v>
      </c>
      <c r="Y2300">
        <v>0</v>
      </c>
      <c r="Z2300">
        <v>0</v>
      </c>
    </row>
    <row r="2301" spans="1:26" x14ac:dyDescent="0.25">
      <c r="A2301">
        <v>1713739</v>
      </c>
      <c r="B2301">
        <v>1</v>
      </c>
      <c r="C2301" t="s">
        <v>76</v>
      </c>
      <c r="D2301" t="s">
        <v>88</v>
      </c>
      <c r="E2301" t="s">
        <v>134</v>
      </c>
      <c r="F2301" t="s">
        <v>6848</v>
      </c>
      <c r="G2301" t="s">
        <v>155</v>
      </c>
      <c r="H2301" t="s">
        <v>46</v>
      </c>
      <c r="I2301" t="s">
        <v>129</v>
      </c>
      <c r="J2301" t="s">
        <v>130</v>
      </c>
      <c r="K2301" t="s">
        <v>131</v>
      </c>
      <c r="L2301" t="s">
        <v>6849</v>
      </c>
      <c r="M2301" t="s">
        <v>6850</v>
      </c>
      <c r="N2301">
        <v>2.63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2.63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1713742</v>
      </c>
      <c r="B2302">
        <v>1</v>
      </c>
      <c r="C2302" t="s">
        <v>77</v>
      </c>
      <c r="D2302" t="s">
        <v>108</v>
      </c>
      <c r="E2302" t="s">
        <v>126</v>
      </c>
      <c r="F2302" t="s">
        <v>4262</v>
      </c>
      <c r="G2302" t="s">
        <v>176</v>
      </c>
      <c r="H2302" t="s">
        <v>47</v>
      </c>
      <c r="I2302" t="s">
        <v>129</v>
      </c>
      <c r="J2302" t="s">
        <v>130</v>
      </c>
      <c r="K2302" t="s">
        <v>131</v>
      </c>
      <c r="L2302" t="s">
        <v>6851</v>
      </c>
      <c r="M2302" t="s">
        <v>6852</v>
      </c>
      <c r="N2302">
        <v>0.80305555500000003</v>
      </c>
      <c r="O2302">
        <v>2</v>
      </c>
      <c r="P2302">
        <v>576</v>
      </c>
      <c r="Q2302">
        <v>0</v>
      </c>
      <c r="R2302">
        <v>0</v>
      </c>
      <c r="S2302">
        <v>0</v>
      </c>
      <c r="T2302">
        <v>0</v>
      </c>
      <c r="U2302">
        <v>1.6061110000000001</v>
      </c>
      <c r="V2302">
        <v>462.56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1713744</v>
      </c>
      <c r="B2303">
        <v>1</v>
      </c>
      <c r="C2303" t="s">
        <v>76</v>
      </c>
      <c r="D2303" t="s">
        <v>97</v>
      </c>
      <c r="E2303" t="s">
        <v>134</v>
      </c>
      <c r="F2303" t="s">
        <v>6853</v>
      </c>
      <c r="G2303" t="s">
        <v>209</v>
      </c>
      <c r="H2303" t="s">
        <v>46</v>
      </c>
      <c r="I2303" t="s">
        <v>129</v>
      </c>
      <c r="J2303" t="s">
        <v>130</v>
      </c>
      <c r="K2303" t="s">
        <v>131</v>
      </c>
      <c r="L2303" t="s">
        <v>6854</v>
      </c>
      <c r="M2303" t="s">
        <v>6855</v>
      </c>
      <c r="N2303">
        <v>9.8491666660000003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9.8491669999999996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1713745</v>
      </c>
      <c r="B2304">
        <v>1</v>
      </c>
      <c r="C2304" t="s">
        <v>77</v>
      </c>
      <c r="D2304" t="s">
        <v>117</v>
      </c>
      <c r="E2304" t="s">
        <v>158</v>
      </c>
      <c r="F2304" t="s">
        <v>6856</v>
      </c>
      <c r="G2304" t="s">
        <v>176</v>
      </c>
      <c r="H2304" t="s">
        <v>47</v>
      </c>
      <c r="I2304" t="s">
        <v>151</v>
      </c>
      <c r="J2304" t="s">
        <v>130</v>
      </c>
      <c r="K2304" t="s">
        <v>131</v>
      </c>
      <c r="L2304" t="s">
        <v>6857</v>
      </c>
      <c r="M2304" t="s">
        <v>6858</v>
      </c>
      <c r="N2304">
        <v>1.3888888E-2</v>
      </c>
      <c r="O2304">
        <v>0</v>
      </c>
      <c r="P2304">
        <v>0</v>
      </c>
      <c r="Q2304">
        <v>35</v>
      </c>
      <c r="R2304">
        <v>460</v>
      </c>
      <c r="S2304">
        <v>2</v>
      </c>
      <c r="T2304">
        <v>20</v>
      </c>
      <c r="U2304">
        <v>0</v>
      </c>
      <c r="V2304">
        <v>0</v>
      </c>
      <c r="W2304">
        <v>0.48611100000000002</v>
      </c>
      <c r="X2304">
        <v>6.3888879999999997</v>
      </c>
      <c r="Y2304">
        <v>2.7778000000000001E-2</v>
      </c>
      <c r="Z2304">
        <v>0.27777800000000002</v>
      </c>
    </row>
    <row r="2305" spans="1:26" x14ac:dyDescent="0.25">
      <c r="A2305">
        <v>1713746</v>
      </c>
      <c r="B2305">
        <v>1</v>
      </c>
      <c r="C2305" t="s">
        <v>76</v>
      </c>
      <c r="D2305" t="s">
        <v>90</v>
      </c>
      <c r="E2305" t="s">
        <v>158</v>
      </c>
      <c r="F2305" t="s">
        <v>6859</v>
      </c>
      <c r="G2305" t="s">
        <v>176</v>
      </c>
      <c r="H2305" t="s">
        <v>47</v>
      </c>
      <c r="I2305" t="s">
        <v>129</v>
      </c>
      <c r="J2305" t="s">
        <v>130</v>
      </c>
      <c r="K2305" t="s">
        <v>131</v>
      </c>
      <c r="L2305" t="s">
        <v>6860</v>
      </c>
      <c r="M2305" t="s">
        <v>6861</v>
      </c>
      <c r="N2305">
        <v>7.1111111000000005E-2</v>
      </c>
      <c r="O2305">
        <v>0</v>
      </c>
      <c r="P2305">
        <v>0</v>
      </c>
      <c r="Q2305">
        <v>0</v>
      </c>
      <c r="R2305">
        <v>0</v>
      </c>
      <c r="S2305">
        <v>9</v>
      </c>
      <c r="T2305">
        <v>324</v>
      </c>
      <c r="U2305">
        <v>0</v>
      </c>
      <c r="V2305">
        <v>0</v>
      </c>
      <c r="W2305">
        <v>0</v>
      </c>
      <c r="X2305">
        <v>0</v>
      </c>
      <c r="Y2305">
        <v>0.64</v>
      </c>
      <c r="Z2305">
        <v>23.04</v>
      </c>
    </row>
    <row r="2306" spans="1:26" x14ac:dyDescent="0.25">
      <c r="A2306">
        <v>1713749</v>
      </c>
      <c r="B2306">
        <v>1</v>
      </c>
      <c r="C2306" t="s">
        <v>77</v>
      </c>
      <c r="D2306" t="s">
        <v>118</v>
      </c>
      <c r="E2306" t="s">
        <v>139</v>
      </c>
      <c r="F2306" t="s">
        <v>6862</v>
      </c>
      <c r="G2306" t="s">
        <v>462</v>
      </c>
      <c r="H2306" t="s">
        <v>46</v>
      </c>
      <c r="I2306" t="s">
        <v>129</v>
      </c>
      <c r="J2306" t="s">
        <v>130</v>
      </c>
      <c r="K2306" t="s">
        <v>131</v>
      </c>
      <c r="L2306" t="s">
        <v>6863</v>
      </c>
      <c r="M2306" t="s">
        <v>6864</v>
      </c>
      <c r="N2306">
        <v>3.6074999999999999</v>
      </c>
      <c r="O2306">
        <v>0</v>
      </c>
      <c r="P2306">
        <v>102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367.96499999999997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1713752</v>
      </c>
      <c r="B2307">
        <v>1</v>
      </c>
      <c r="C2307" t="s">
        <v>77</v>
      </c>
      <c r="D2307" t="s">
        <v>113</v>
      </c>
      <c r="E2307" t="s">
        <v>126</v>
      </c>
      <c r="F2307" t="s">
        <v>6865</v>
      </c>
      <c r="G2307" t="s">
        <v>145</v>
      </c>
      <c r="H2307" t="s">
        <v>47</v>
      </c>
      <c r="I2307" t="s">
        <v>129</v>
      </c>
      <c r="J2307" t="s">
        <v>130</v>
      </c>
      <c r="K2307" t="s">
        <v>131</v>
      </c>
      <c r="L2307" t="s">
        <v>6866</v>
      </c>
      <c r="M2307" t="s">
        <v>6867</v>
      </c>
      <c r="N2307">
        <v>1.009166666</v>
      </c>
      <c r="O2307">
        <v>0</v>
      </c>
      <c r="P2307">
        <v>0</v>
      </c>
      <c r="Q2307">
        <v>0</v>
      </c>
      <c r="R2307">
        <v>0</v>
      </c>
      <c r="S2307">
        <v>1</v>
      </c>
      <c r="T2307">
        <v>37</v>
      </c>
      <c r="U2307">
        <v>0</v>
      </c>
      <c r="V2307">
        <v>0</v>
      </c>
      <c r="W2307">
        <v>0</v>
      </c>
      <c r="X2307">
        <v>0</v>
      </c>
      <c r="Y2307">
        <v>1.0091669999999999</v>
      </c>
      <c r="Z2307">
        <v>37.339167000000003</v>
      </c>
    </row>
    <row r="2308" spans="1:26" x14ac:dyDescent="0.25">
      <c r="A2308">
        <v>1713754</v>
      </c>
      <c r="B2308">
        <v>1</v>
      </c>
      <c r="C2308" t="s">
        <v>77</v>
      </c>
      <c r="D2308" t="s">
        <v>111</v>
      </c>
      <c r="E2308" t="s">
        <v>158</v>
      </c>
      <c r="F2308" t="s">
        <v>6868</v>
      </c>
      <c r="G2308" t="s">
        <v>176</v>
      </c>
      <c r="H2308" t="s">
        <v>47</v>
      </c>
      <c r="I2308" t="s">
        <v>129</v>
      </c>
      <c r="J2308" t="s">
        <v>130</v>
      </c>
      <c r="K2308" t="s">
        <v>131</v>
      </c>
      <c r="L2308" t="s">
        <v>6869</v>
      </c>
      <c r="M2308" t="s">
        <v>6870</v>
      </c>
      <c r="N2308">
        <v>0.210277777</v>
      </c>
      <c r="O2308">
        <v>0</v>
      </c>
      <c r="P2308">
        <v>0</v>
      </c>
      <c r="Q2308">
        <v>15</v>
      </c>
      <c r="R2308">
        <v>653</v>
      </c>
      <c r="S2308">
        <v>13</v>
      </c>
      <c r="T2308">
        <v>155</v>
      </c>
      <c r="U2308">
        <v>0</v>
      </c>
      <c r="V2308">
        <v>0</v>
      </c>
      <c r="W2308">
        <v>3.1541670000000002</v>
      </c>
      <c r="X2308">
        <v>137.31138799999999</v>
      </c>
      <c r="Y2308">
        <v>2.7336109999999998</v>
      </c>
      <c r="Z2308">
        <v>32.593055</v>
      </c>
    </row>
    <row r="2309" spans="1:26" x14ac:dyDescent="0.25">
      <c r="A2309">
        <v>1713756</v>
      </c>
      <c r="B2309">
        <v>1</v>
      </c>
      <c r="C2309" t="s">
        <v>76</v>
      </c>
      <c r="D2309" t="s">
        <v>81</v>
      </c>
      <c r="E2309" t="s">
        <v>164</v>
      </c>
      <c r="F2309" t="s">
        <v>6871</v>
      </c>
      <c r="G2309" t="s">
        <v>1803</v>
      </c>
      <c r="H2309" t="s">
        <v>46</v>
      </c>
      <c r="I2309" t="s">
        <v>129</v>
      </c>
      <c r="J2309" t="s">
        <v>130</v>
      </c>
      <c r="K2309" t="s">
        <v>161</v>
      </c>
      <c r="L2309" t="s">
        <v>6872</v>
      </c>
      <c r="M2309" t="s">
        <v>6873</v>
      </c>
      <c r="N2309">
        <v>0.725972222</v>
      </c>
      <c r="O2309">
        <v>2</v>
      </c>
      <c r="P2309">
        <v>760</v>
      </c>
      <c r="Q2309">
        <v>0</v>
      </c>
      <c r="R2309">
        <v>0</v>
      </c>
      <c r="S2309">
        <v>0</v>
      </c>
      <c r="T2309">
        <v>0</v>
      </c>
      <c r="U2309">
        <v>1.4519439999999999</v>
      </c>
      <c r="V2309">
        <v>551.73888899999997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1713765</v>
      </c>
      <c r="B2310">
        <v>1</v>
      </c>
      <c r="C2310" t="s">
        <v>77</v>
      </c>
      <c r="D2310" t="s">
        <v>124</v>
      </c>
      <c r="E2310" t="s">
        <v>158</v>
      </c>
      <c r="F2310" t="s">
        <v>6874</v>
      </c>
      <c r="G2310" t="s">
        <v>176</v>
      </c>
      <c r="H2310" t="s">
        <v>47</v>
      </c>
      <c r="I2310" t="s">
        <v>129</v>
      </c>
      <c r="J2310" t="s">
        <v>130</v>
      </c>
      <c r="K2310" t="s">
        <v>131</v>
      </c>
      <c r="L2310" t="s">
        <v>6875</v>
      </c>
      <c r="M2310" t="s">
        <v>6876</v>
      </c>
      <c r="N2310">
        <v>0.96333333300000001</v>
      </c>
      <c r="O2310">
        <v>998</v>
      </c>
      <c r="P2310">
        <v>21143</v>
      </c>
      <c r="Q2310">
        <v>0</v>
      </c>
      <c r="R2310">
        <v>0</v>
      </c>
      <c r="S2310">
        <v>28</v>
      </c>
      <c r="T2310">
        <v>963</v>
      </c>
      <c r="U2310">
        <v>961.40666599999997</v>
      </c>
      <c r="V2310">
        <v>20367.756659999999</v>
      </c>
      <c r="W2310">
        <v>0</v>
      </c>
      <c r="X2310">
        <v>0</v>
      </c>
      <c r="Y2310">
        <v>26.973333</v>
      </c>
      <c r="Z2310">
        <v>927.69</v>
      </c>
    </row>
    <row r="2311" spans="1:26" x14ac:dyDescent="0.25">
      <c r="A2311">
        <v>1713764</v>
      </c>
      <c r="B2311">
        <v>1</v>
      </c>
      <c r="C2311" t="s">
        <v>77</v>
      </c>
      <c r="D2311" t="s">
        <v>118</v>
      </c>
      <c r="E2311" t="s">
        <v>134</v>
      </c>
      <c r="F2311" t="s">
        <v>6877</v>
      </c>
      <c r="G2311" t="s">
        <v>136</v>
      </c>
      <c r="H2311" t="s">
        <v>46</v>
      </c>
      <c r="I2311" t="s">
        <v>129</v>
      </c>
      <c r="J2311" t="s">
        <v>130</v>
      </c>
      <c r="K2311" t="s">
        <v>131</v>
      </c>
      <c r="L2311" t="s">
        <v>6878</v>
      </c>
      <c r="M2311" t="s">
        <v>6879</v>
      </c>
      <c r="N2311">
        <v>6.7088888879999997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6.7088890000000001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1713788</v>
      </c>
      <c r="B2312">
        <v>1</v>
      </c>
      <c r="C2312" t="s">
        <v>76</v>
      </c>
      <c r="D2312" t="s">
        <v>92</v>
      </c>
      <c r="E2312" t="s">
        <v>134</v>
      </c>
      <c r="F2312" t="s">
        <v>6880</v>
      </c>
      <c r="G2312" t="s">
        <v>136</v>
      </c>
      <c r="H2312" t="s">
        <v>46</v>
      </c>
      <c r="I2312" t="s">
        <v>129</v>
      </c>
      <c r="J2312" t="s">
        <v>130</v>
      </c>
      <c r="K2312" t="s">
        <v>131</v>
      </c>
      <c r="L2312" t="s">
        <v>6881</v>
      </c>
      <c r="M2312" t="s">
        <v>6882</v>
      </c>
      <c r="N2312">
        <v>2.230555555</v>
      </c>
      <c r="O2312">
        <v>0</v>
      </c>
      <c r="P2312">
        <v>0</v>
      </c>
      <c r="Q2312">
        <v>0</v>
      </c>
      <c r="R2312">
        <v>2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4.4611109999999998</v>
      </c>
      <c r="Y2312">
        <v>0</v>
      </c>
      <c r="Z2312">
        <v>0</v>
      </c>
    </row>
    <row r="2313" spans="1:26" x14ac:dyDescent="0.25">
      <c r="A2313">
        <v>1713832</v>
      </c>
      <c r="B2313">
        <v>1</v>
      </c>
      <c r="C2313" t="s">
        <v>76</v>
      </c>
      <c r="D2313" t="s">
        <v>97</v>
      </c>
      <c r="E2313" t="s">
        <v>126</v>
      </c>
      <c r="F2313" t="s">
        <v>6883</v>
      </c>
      <c r="G2313" t="s">
        <v>176</v>
      </c>
      <c r="H2313" t="s">
        <v>47</v>
      </c>
      <c r="I2313" t="s">
        <v>129</v>
      </c>
      <c r="J2313" t="s">
        <v>130</v>
      </c>
      <c r="K2313" t="s">
        <v>131</v>
      </c>
      <c r="L2313" t="s">
        <v>6884</v>
      </c>
      <c r="M2313" t="s">
        <v>6885</v>
      </c>
      <c r="N2313">
        <v>1.3333333329999999</v>
      </c>
      <c r="O2313">
        <v>9</v>
      </c>
      <c r="P2313">
        <v>1355</v>
      </c>
      <c r="Q2313">
        <v>0</v>
      </c>
      <c r="R2313">
        <v>0</v>
      </c>
      <c r="S2313">
        <v>0</v>
      </c>
      <c r="T2313">
        <v>0</v>
      </c>
      <c r="U2313">
        <v>12</v>
      </c>
      <c r="V2313">
        <v>1806.6666660000001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1713772</v>
      </c>
      <c r="B2314">
        <v>1</v>
      </c>
      <c r="C2314" t="s">
        <v>76</v>
      </c>
      <c r="D2314" t="s">
        <v>79</v>
      </c>
      <c r="E2314" t="s">
        <v>126</v>
      </c>
      <c r="F2314" t="s">
        <v>6886</v>
      </c>
      <c r="G2314" t="s">
        <v>145</v>
      </c>
      <c r="H2314" t="s">
        <v>47</v>
      </c>
      <c r="I2314" t="s">
        <v>129</v>
      </c>
      <c r="J2314" t="s">
        <v>130</v>
      </c>
      <c r="K2314" t="s">
        <v>131</v>
      </c>
      <c r="L2314" t="s">
        <v>6887</v>
      </c>
      <c r="M2314" t="s">
        <v>6888</v>
      </c>
      <c r="N2314">
        <v>1.5672222220000001</v>
      </c>
      <c r="O2314">
        <v>1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1.5672219999999999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1713912</v>
      </c>
      <c r="B2315">
        <v>1</v>
      </c>
      <c r="C2315" t="s">
        <v>76</v>
      </c>
      <c r="D2315" t="s">
        <v>98</v>
      </c>
      <c r="E2315" t="s">
        <v>158</v>
      </c>
      <c r="F2315" t="s">
        <v>2903</v>
      </c>
      <c r="G2315" t="s">
        <v>293</v>
      </c>
      <c r="H2315" t="s">
        <v>160</v>
      </c>
      <c r="I2315" t="s">
        <v>129</v>
      </c>
      <c r="J2315" t="s">
        <v>130</v>
      </c>
      <c r="K2315" t="s">
        <v>161</v>
      </c>
      <c r="L2315" t="s">
        <v>6889</v>
      </c>
      <c r="M2315" t="s">
        <v>6890</v>
      </c>
      <c r="N2315">
        <v>9.5641666660000002</v>
      </c>
      <c r="O2315">
        <v>0</v>
      </c>
      <c r="P2315">
        <v>0</v>
      </c>
      <c r="Q2315">
        <v>19</v>
      </c>
      <c r="R2315">
        <v>405</v>
      </c>
      <c r="S2315">
        <v>27</v>
      </c>
      <c r="T2315">
        <v>731</v>
      </c>
      <c r="U2315">
        <v>0</v>
      </c>
      <c r="V2315">
        <v>0</v>
      </c>
      <c r="W2315">
        <v>181.719167</v>
      </c>
      <c r="X2315">
        <v>3873.4875000000002</v>
      </c>
      <c r="Y2315">
        <v>258.23250000000002</v>
      </c>
      <c r="Z2315">
        <v>6991.4058329999998</v>
      </c>
    </row>
    <row r="2316" spans="1:26" x14ac:dyDescent="0.25">
      <c r="A2316">
        <v>1713781</v>
      </c>
      <c r="B2316">
        <v>1</v>
      </c>
      <c r="C2316" t="s">
        <v>77</v>
      </c>
      <c r="D2316" t="s">
        <v>110</v>
      </c>
      <c r="E2316" t="s">
        <v>164</v>
      </c>
      <c r="F2316" t="s">
        <v>6891</v>
      </c>
      <c r="G2316" t="s">
        <v>285</v>
      </c>
      <c r="H2316" t="s">
        <v>46</v>
      </c>
      <c r="I2316" t="s">
        <v>129</v>
      </c>
      <c r="J2316" t="s">
        <v>130</v>
      </c>
      <c r="K2316" t="s">
        <v>161</v>
      </c>
      <c r="L2316" t="s">
        <v>6892</v>
      </c>
      <c r="M2316" t="s">
        <v>6893</v>
      </c>
      <c r="N2316">
        <v>8.6958333329999995</v>
      </c>
      <c r="O2316">
        <v>0</v>
      </c>
      <c r="P2316">
        <v>0</v>
      </c>
      <c r="Q2316">
        <v>1</v>
      </c>
      <c r="R2316">
        <v>27</v>
      </c>
      <c r="S2316">
        <v>0</v>
      </c>
      <c r="T2316">
        <v>0</v>
      </c>
      <c r="U2316">
        <v>0</v>
      </c>
      <c r="V2316">
        <v>0</v>
      </c>
      <c r="W2316">
        <v>8.6958330000000004</v>
      </c>
      <c r="X2316">
        <v>234.78749999999999</v>
      </c>
      <c r="Y2316">
        <v>0</v>
      </c>
      <c r="Z2316">
        <v>0</v>
      </c>
    </row>
    <row r="2317" spans="1:26" x14ac:dyDescent="0.25">
      <c r="A2317">
        <v>1713770</v>
      </c>
      <c r="B2317">
        <v>1</v>
      </c>
      <c r="C2317" t="s">
        <v>77</v>
      </c>
      <c r="D2317" t="s">
        <v>109</v>
      </c>
      <c r="E2317" t="s">
        <v>148</v>
      </c>
      <c r="F2317" t="s">
        <v>6894</v>
      </c>
      <c r="G2317" t="s">
        <v>293</v>
      </c>
      <c r="H2317" t="s">
        <v>160</v>
      </c>
      <c r="I2317" t="s">
        <v>129</v>
      </c>
      <c r="J2317" t="s">
        <v>130</v>
      </c>
      <c r="K2317" t="s">
        <v>161</v>
      </c>
      <c r="L2317" t="s">
        <v>6895</v>
      </c>
      <c r="M2317" t="s">
        <v>6896</v>
      </c>
      <c r="N2317">
        <v>8.3179111110000008</v>
      </c>
      <c r="O2317">
        <v>0</v>
      </c>
      <c r="P2317">
        <v>0</v>
      </c>
      <c r="Q2317">
        <v>0</v>
      </c>
      <c r="R2317">
        <v>0</v>
      </c>
      <c r="S2317">
        <v>1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8.3179110000000005</v>
      </c>
      <c r="Z2317">
        <v>0</v>
      </c>
    </row>
    <row r="2318" spans="1:26" x14ac:dyDescent="0.25">
      <c r="A2318">
        <v>1713773</v>
      </c>
      <c r="B2318">
        <v>1</v>
      </c>
      <c r="C2318" t="s">
        <v>76</v>
      </c>
      <c r="D2318" t="s">
        <v>94</v>
      </c>
      <c r="E2318" t="s">
        <v>126</v>
      </c>
      <c r="F2318" t="s">
        <v>6897</v>
      </c>
      <c r="G2318" t="s">
        <v>285</v>
      </c>
      <c r="H2318" t="s">
        <v>47</v>
      </c>
      <c r="I2318" t="s">
        <v>129</v>
      </c>
      <c r="J2318" t="s">
        <v>130</v>
      </c>
      <c r="K2318" t="s">
        <v>161</v>
      </c>
      <c r="L2318" t="s">
        <v>6898</v>
      </c>
      <c r="M2318" t="s">
        <v>6899</v>
      </c>
      <c r="N2318">
        <v>1.1000000000000001</v>
      </c>
      <c r="O2318">
        <v>0</v>
      </c>
      <c r="P2318">
        <v>50</v>
      </c>
      <c r="Q2318">
        <v>1</v>
      </c>
      <c r="R2318">
        <v>5</v>
      </c>
      <c r="S2318">
        <v>0</v>
      </c>
      <c r="T2318">
        <v>0</v>
      </c>
      <c r="U2318">
        <v>0</v>
      </c>
      <c r="V2318">
        <v>55</v>
      </c>
      <c r="W2318">
        <v>1.1000000000000001</v>
      </c>
      <c r="X2318">
        <v>5.5</v>
      </c>
      <c r="Y2318">
        <v>0</v>
      </c>
      <c r="Z2318">
        <v>0</v>
      </c>
    </row>
    <row r="2319" spans="1:26" x14ac:dyDescent="0.25">
      <c r="A2319">
        <v>1713819</v>
      </c>
      <c r="B2319">
        <v>1</v>
      </c>
      <c r="C2319" t="s">
        <v>76</v>
      </c>
      <c r="D2319" t="s">
        <v>88</v>
      </c>
      <c r="E2319" t="s">
        <v>126</v>
      </c>
      <c r="F2319" t="s">
        <v>3831</v>
      </c>
      <c r="G2319" t="s">
        <v>285</v>
      </c>
      <c r="H2319" t="s">
        <v>47</v>
      </c>
      <c r="I2319" t="s">
        <v>129</v>
      </c>
      <c r="J2319" t="s">
        <v>130</v>
      </c>
      <c r="K2319" t="s">
        <v>161</v>
      </c>
      <c r="L2319" t="s">
        <v>6900</v>
      </c>
      <c r="M2319" t="s">
        <v>6901</v>
      </c>
      <c r="N2319">
        <v>8.6186111109999999</v>
      </c>
      <c r="O2319">
        <v>12</v>
      </c>
      <c r="P2319">
        <v>383</v>
      </c>
      <c r="Q2319">
        <v>0</v>
      </c>
      <c r="R2319">
        <v>0</v>
      </c>
      <c r="S2319">
        <v>0</v>
      </c>
      <c r="T2319">
        <v>0</v>
      </c>
      <c r="U2319">
        <v>103.423333</v>
      </c>
      <c r="V2319">
        <v>3300.9280560000002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1713797</v>
      </c>
      <c r="B2320">
        <v>1</v>
      </c>
      <c r="C2320" t="s">
        <v>76</v>
      </c>
      <c r="D2320" t="s">
        <v>96</v>
      </c>
      <c r="E2320" t="s">
        <v>126</v>
      </c>
      <c r="F2320" t="s">
        <v>6902</v>
      </c>
      <c r="G2320" t="s">
        <v>281</v>
      </c>
      <c r="H2320" t="s">
        <v>47</v>
      </c>
      <c r="I2320" t="s">
        <v>129</v>
      </c>
      <c r="J2320" t="s">
        <v>130</v>
      </c>
      <c r="K2320" t="s">
        <v>161</v>
      </c>
      <c r="L2320" t="s">
        <v>6903</v>
      </c>
      <c r="M2320" t="s">
        <v>6904</v>
      </c>
      <c r="N2320">
        <v>3.4683333329999999</v>
      </c>
      <c r="O2320">
        <v>2</v>
      </c>
      <c r="P2320">
        <v>167</v>
      </c>
      <c r="Q2320">
        <v>0</v>
      </c>
      <c r="R2320">
        <v>0</v>
      </c>
      <c r="S2320">
        <v>0</v>
      </c>
      <c r="T2320">
        <v>0</v>
      </c>
      <c r="U2320">
        <v>6.9366669999999999</v>
      </c>
      <c r="V2320">
        <v>579.21166700000003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1713774</v>
      </c>
      <c r="B2321">
        <v>1</v>
      </c>
      <c r="C2321" t="s">
        <v>76</v>
      </c>
      <c r="D2321" t="s">
        <v>95</v>
      </c>
      <c r="E2321" t="s">
        <v>134</v>
      </c>
      <c r="F2321" t="s">
        <v>6905</v>
      </c>
      <c r="G2321" t="s">
        <v>136</v>
      </c>
      <c r="H2321" t="s">
        <v>46</v>
      </c>
      <c r="I2321" t="s">
        <v>129</v>
      </c>
      <c r="J2321" t="s">
        <v>130</v>
      </c>
      <c r="K2321" t="s">
        <v>131</v>
      </c>
      <c r="L2321" t="s">
        <v>6906</v>
      </c>
      <c r="M2321" t="s">
        <v>6907</v>
      </c>
      <c r="N2321">
        <v>0.70583333299999995</v>
      </c>
      <c r="O2321">
        <v>0</v>
      </c>
      <c r="P2321">
        <v>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1.411667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1713951</v>
      </c>
      <c r="B2322">
        <v>1</v>
      </c>
      <c r="C2322" t="s">
        <v>76</v>
      </c>
      <c r="D2322" t="s">
        <v>90</v>
      </c>
      <c r="E2322" t="s">
        <v>158</v>
      </c>
      <c r="F2322" t="s">
        <v>6908</v>
      </c>
      <c r="G2322" t="s">
        <v>281</v>
      </c>
      <c r="H2322" t="s">
        <v>47</v>
      </c>
      <c r="I2322" t="s">
        <v>129</v>
      </c>
      <c r="J2322" t="s">
        <v>130</v>
      </c>
      <c r="K2322" t="s">
        <v>161</v>
      </c>
      <c r="L2322" t="s">
        <v>6909</v>
      </c>
      <c r="M2322" t="s">
        <v>6910</v>
      </c>
      <c r="N2322">
        <v>5.2438888879999999</v>
      </c>
      <c r="O2322">
        <v>0</v>
      </c>
      <c r="P2322">
        <v>0</v>
      </c>
      <c r="Q2322">
        <v>0</v>
      </c>
      <c r="R2322">
        <v>0</v>
      </c>
      <c r="S2322">
        <v>6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31.463332999999999</v>
      </c>
      <c r="Z2322">
        <v>0</v>
      </c>
    </row>
    <row r="2323" spans="1:26" x14ac:dyDescent="0.25">
      <c r="A2323">
        <v>1713840</v>
      </c>
      <c r="B2323">
        <v>1</v>
      </c>
      <c r="C2323" t="s">
        <v>76</v>
      </c>
      <c r="D2323" t="s">
        <v>101</v>
      </c>
      <c r="E2323" t="s">
        <v>126</v>
      </c>
      <c r="F2323" t="s">
        <v>6911</v>
      </c>
      <c r="G2323" t="s">
        <v>145</v>
      </c>
      <c r="H2323" t="s">
        <v>47</v>
      </c>
      <c r="I2323" t="s">
        <v>129</v>
      </c>
      <c r="J2323" t="s">
        <v>130</v>
      </c>
      <c r="K2323" t="s">
        <v>131</v>
      </c>
      <c r="L2323" t="s">
        <v>6912</v>
      </c>
      <c r="M2323" t="s">
        <v>6913</v>
      </c>
      <c r="N2323">
        <v>2.3788888880000001</v>
      </c>
      <c r="O2323">
        <v>2</v>
      </c>
      <c r="P2323">
        <v>148</v>
      </c>
      <c r="Q2323">
        <v>0</v>
      </c>
      <c r="R2323">
        <v>0</v>
      </c>
      <c r="S2323">
        <v>0</v>
      </c>
      <c r="T2323">
        <v>0</v>
      </c>
      <c r="U2323">
        <v>4.7577780000000001</v>
      </c>
      <c r="V2323">
        <v>352.07555500000001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1713783</v>
      </c>
      <c r="B2324">
        <v>1</v>
      </c>
      <c r="C2324" t="s">
        <v>76</v>
      </c>
      <c r="D2324" t="s">
        <v>86</v>
      </c>
      <c r="E2324" t="s">
        <v>164</v>
      </c>
      <c r="F2324" t="s">
        <v>6914</v>
      </c>
      <c r="G2324" t="s">
        <v>1012</v>
      </c>
      <c r="H2324" t="s">
        <v>46</v>
      </c>
      <c r="I2324" t="s">
        <v>129</v>
      </c>
      <c r="J2324" t="s">
        <v>130</v>
      </c>
      <c r="K2324" t="s">
        <v>131</v>
      </c>
      <c r="L2324" t="s">
        <v>6915</v>
      </c>
      <c r="M2324" t="s">
        <v>6916</v>
      </c>
      <c r="N2324">
        <v>0.28638888800000001</v>
      </c>
      <c r="O2324">
        <v>1</v>
      </c>
      <c r="P2324">
        <v>405</v>
      </c>
      <c r="Q2324">
        <v>0</v>
      </c>
      <c r="R2324">
        <v>0</v>
      </c>
      <c r="S2324">
        <v>0</v>
      </c>
      <c r="T2324">
        <v>0</v>
      </c>
      <c r="U2324">
        <v>0.286389</v>
      </c>
      <c r="V2324">
        <v>115.9875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1713782</v>
      </c>
      <c r="B2325">
        <v>1</v>
      </c>
      <c r="C2325" t="s">
        <v>76</v>
      </c>
      <c r="D2325" t="s">
        <v>97</v>
      </c>
      <c r="E2325" t="s">
        <v>191</v>
      </c>
      <c r="F2325" t="s">
        <v>6917</v>
      </c>
      <c r="G2325" t="s">
        <v>289</v>
      </c>
      <c r="H2325" t="s">
        <v>46</v>
      </c>
      <c r="I2325" t="s">
        <v>129</v>
      </c>
      <c r="J2325" t="s">
        <v>130</v>
      </c>
      <c r="K2325" t="s">
        <v>131</v>
      </c>
      <c r="L2325" t="s">
        <v>6918</v>
      </c>
      <c r="M2325" t="s">
        <v>6919</v>
      </c>
      <c r="N2325">
        <v>5.0425000000000004</v>
      </c>
      <c r="O2325">
        <v>0</v>
      </c>
      <c r="P2325">
        <v>22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110.935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1713777</v>
      </c>
      <c r="B2326">
        <v>1</v>
      </c>
      <c r="C2326" t="s">
        <v>76</v>
      </c>
      <c r="D2326" t="s">
        <v>80</v>
      </c>
      <c r="E2326" t="s">
        <v>164</v>
      </c>
      <c r="F2326" t="s">
        <v>6920</v>
      </c>
      <c r="G2326" t="s">
        <v>285</v>
      </c>
      <c r="H2326" t="s">
        <v>46</v>
      </c>
      <c r="I2326" t="s">
        <v>129</v>
      </c>
      <c r="J2326" t="s">
        <v>130</v>
      </c>
      <c r="K2326" t="s">
        <v>161</v>
      </c>
      <c r="L2326" t="s">
        <v>6921</v>
      </c>
      <c r="M2326" t="s">
        <v>6922</v>
      </c>
      <c r="N2326">
        <v>2.8516294439999998</v>
      </c>
      <c r="O2326">
        <v>0</v>
      </c>
      <c r="P2326">
        <v>70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199.61406099999999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1713789</v>
      </c>
      <c r="B2327">
        <v>1</v>
      </c>
      <c r="C2327" t="s">
        <v>76</v>
      </c>
      <c r="D2327" t="s">
        <v>79</v>
      </c>
      <c r="E2327" t="s">
        <v>164</v>
      </c>
      <c r="F2327" t="s">
        <v>6923</v>
      </c>
      <c r="G2327" t="s">
        <v>285</v>
      </c>
      <c r="H2327" t="s">
        <v>46</v>
      </c>
      <c r="I2327" t="s">
        <v>129</v>
      </c>
      <c r="J2327" t="s">
        <v>130</v>
      </c>
      <c r="K2327" t="s">
        <v>161</v>
      </c>
      <c r="L2327" t="s">
        <v>6924</v>
      </c>
      <c r="M2327" t="s">
        <v>6925</v>
      </c>
      <c r="N2327">
        <v>6.4044444440000001</v>
      </c>
      <c r="O2327">
        <v>2</v>
      </c>
      <c r="P2327">
        <v>815</v>
      </c>
      <c r="Q2327">
        <v>0</v>
      </c>
      <c r="R2327">
        <v>0</v>
      </c>
      <c r="S2327">
        <v>0</v>
      </c>
      <c r="T2327">
        <v>0</v>
      </c>
      <c r="U2327">
        <v>12.808889000000001</v>
      </c>
      <c r="V2327">
        <v>5219.622222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1713778</v>
      </c>
      <c r="B2328">
        <v>1</v>
      </c>
      <c r="C2328" t="s">
        <v>76</v>
      </c>
      <c r="D2328" t="s">
        <v>96</v>
      </c>
      <c r="E2328" t="s">
        <v>164</v>
      </c>
      <c r="F2328" t="s">
        <v>6926</v>
      </c>
      <c r="G2328" t="s">
        <v>285</v>
      </c>
      <c r="H2328" t="s">
        <v>46</v>
      </c>
      <c r="I2328" t="s">
        <v>129</v>
      </c>
      <c r="J2328" t="s">
        <v>130</v>
      </c>
      <c r="K2328" t="s">
        <v>161</v>
      </c>
      <c r="L2328" t="s">
        <v>6927</v>
      </c>
      <c r="M2328" t="s">
        <v>6928</v>
      </c>
      <c r="N2328">
        <v>7.8566544440000001</v>
      </c>
      <c r="O2328">
        <v>1</v>
      </c>
      <c r="P2328">
        <v>136</v>
      </c>
      <c r="Q2328">
        <v>0</v>
      </c>
      <c r="R2328">
        <v>0</v>
      </c>
      <c r="S2328">
        <v>0</v>
      </c>
      <c r="T2328">
        <v>0</v>
      </c>
      <c r="U2328">
        <v>7.8566539999999998</v>
      </c>
      <c r="V2328">
        <v>1068.5050040000001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1713779</v>
      </c>
      <c r="B2329">
        <v>1</v>
      </c>
      <c r="C2329" t="s">
        <v>77</v>
      </c>
      <c r="D2329" t="s">
        <v>111</v>
      </c>
      <c r="E2329" t="s">
        <v>164</v>
      </c>
      <c r="F2329" t="s">
        <v>6152</v>
      </c>
      <c r="G2329" t="s">
        <v>281</v>
      </c>
      <c r="H2329" t="s">
        <v>46</v>
      </c>
      <c r="I2329" t="s">
        <v>129</v>
      </c>
      <c r="J2329" t="s">
        <v>130</v>
      </c>
      <c r="K2329" t="s">
        <v>161</v>
      </c>
      <c r="L2329" t="s">
        <v>6929</v>
      </c>
      <c r="M2329" t="s">
        <v>6930</v>
      </c>
      <c r="N2329">
        <v>8.0208333330000006</v>
      </c>
      <c r="O2329">
        <v>0</v>
      </c>
      <c r="P2329">
        <v>0</v>
      </c>
      <c r="Q2329">
        <v>1</v>
      </c>
      <c r="R2329">
        <v>51</v>
      </c>
      <c r="S2329">
        <v>0</v>
      </c>
      <c r="T2329">
        <v>0</v>
      </c>
      <c r="U2329">
        <v>0</v>
      </c>
      <c r="V2329">
        <v>0</v>
      </c>
      <c r="W2329">
        <v>8.0208329999999997</v>
      </c>
      <c r="X2329">
        <v>409.0625</v>
      </c>
      <c r="Y2329">
        <v>0</v>
      </c>
      <c r="Z2329">
        <v>0</v>
      </c>
    </row>
    <row r="2330" spans="1:26" x14ac:dyDescent="0.25">
      <c r="A2330">
        <v>1713784</v>
      </c>
      <c r="B2330">
        <v>1</v>
      </c>
      <c r="C2330" t="s">
        <v>76</v>
      </c>
      <c r="D2330" t="s">
        <v>92</v>
      </c>
      <c r="E2330" t="s">
        <v>139</v>
      </c>
      <c r="F2330" t="s">
        <v>313</v>
      </c>
      <c r="G2330" t="s">
        <v>285</v>
      </c>
      <c r="H2330" t="s">
        <v>46</v>
      </c>
      <c r="I2330" t="s">
        <v>129</v>
      </c>
      <c r="J2330" t="s">
        <v>130</v>
      </c>
      <c r="K2330" t="s">
        <v>161</v>
      </c>
      <c r="L2330" t="s">
        <v>6931</v>
      </c>
      <c r="M2330" t="s">
        <v>6932</v>
      </c>
      <c r="N2330">
        <v>6.2448738879999999</v>
      </c>
      <c r="O2330">
        <v>0</v>
      </c>
      <c r="P2330">
        <v>0</v>
      </c>
      <c r="Q2330">
        <v>0</v>
      </c>
      <c r="R2330">
        <v>40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249.79495600000001</v>
      </c>
      <c r="Y2330">
        <v>0</v>
      </c>
      <c r="Z2330">
        <v>0</v>
      </c>
    </row>
    <row r="2331" spans="1:26" x14ac:dyDescent="0.25">
      <c r="A2331">
        <v>1713786</v>
      </c>
      <c r="B2331">
        <v>1</v>
      </c>
      <c r="C2331" t="s">
        <v>77</v>
      </c>
      <c r="D2331" t="s">
        <v>110</v>
      </c>
      <c r="E2331" t="s">
        <v>164</v>
      </c>
      <c r="F2331" t="s">
        <v>6933</v>
      </c>
      <c r="G2331" t="s">
        <v>285</v>
      </c>
      <c r="H2331" t="s">
        <v>46</v>
      </c>
      <c r="I2331" t="s">
        <v>129</v>
      </c>
      <c r="J2331" t="s">
        <v>130</v>
      </c>
      <c r="K2331" t="s">
        <v>161</v>
      </c>
      <c r="L2331" t="s">
        <v>6934</v>
      </c>
      <c r="M2331" t="s">
        <v>6935</v>
      </c>
      <c r="N2331">
        <v>7.8321516659999997</v>
      </c>
      <c r="O2331">
        <v>0</v>
      </c>
      <c r="P2331">
        <v>0</v>
      </c>
      <c r="Q2331">
        <v>2</v>
      </c>
      <c r="R2331">
        <v>229</v>
      </c>
      <c r="S2331">
        <v>0</v>
      </c>
      <c r="T2331">
        <v>0</v>
      </c>
      <c r="U2331">
        <v>0</v>
      </c>
      <c r="V2331">
        <v>0</v>
      </c>
      <c r="W2331">
        <v>15.664303</v>
      </c>
      <c r="X2331">
        <v>1793.5627320000001</v>
      </c>
      <c r="Y2331">
        <v>0</v>
      </c>
      <c r="Z2331">
        <v>0</v>
      </c>
    </row>
    <row r="2332" spans="1:26" x14ac:dyDescent="0.25">
      <c r="A2332">
        <v>1713838</v>
      </c>
      <c r="B2332">
        <v>1</v>
      </c>
      <c r="C2332" t="s">
        <v>76</v>
      </c>
      <c r="D2332" t="s">
        <v>99</v>
      </c>
      <c r="E2332" t="s">
        <v>212</v>
      </c>
      <c r="F2332" t="s">
        <v>6936</v>
      </c>
      <c r="G2332" t="s">
        <v>281</v>
      </c>
      <c r="H2332" t="s">
        <v>47</v>
      </c>
      <c r="I2332" t="s">
        <v>129</v>
      </c>
      <c r="J2332" t="s">
        <v>130</v>
      </c>
      <c r="K2332" t="s">
        <v>161</v>
      </c>
      <c r="L2332" t="s">
        <v>6937</v>
      </c>
      <c r="M2332" t="s">
        <v>6938</v>
      </c>
      <c r="N2332">
        <v>0.80055555499999997</v>
      </c>
      <c r="O2332">
        <v>2</v>
      </c>
      <c r="P2332">
        <v>201</v>
      </c>
      <c r="Q2332">
        <v>0</v>
      </c>
      <c r="R2332">
        <v>0</v>
      </c>
      <c r="S2332">
        <v>0</v>
      </c>
      <c r="T2332">
        <v>0</v>
      </c>
      <c r="U2332">
        <v>1.601111</v>
      </c>
      <c r="V2332">
        <v>160.91166699999999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1713805</v>
      </c>
      <c r="B2333">
        <v>1</v>
      </c>
      <c r="C2333" t="s">
        <v>76</v>
      </c>
      <c r="D2333" t="s">
        <v>89</v>
      </c>
      <c r="E2333" t="s">
        <v>134</v>
      </c>
      <c r="F2333" t="s">
        <v>6939</v>
      </c>
      <c r="G2333" t="s">
        <v>136</v>
      </c>
      <c r="H2333" t="s">
        <v>46</v>
      </c>
      <c r="I2333" t="s">
        <v>129</v>
      </c>
      <c r="J2333" t="s">
        <v>130</v>
      </c>
      <c r="K2333" t="s">
        <v>131</v>
      </c>
      <c r="L2333" t="s">
        <v>6940</v>
      </c>
      <c r="M2333" t="s">
        <v>6941</v>
      </c>
      <c r="N2333">
        <v>3.0222222219999999</v>
      </c>
      <c r="O2333">
        <v>0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3.0222220000000002</v>
      </c>
      <c r="Y2333">
        <v>0</v>
      </c>
      <c r="Z2333">
        <v>0</v>
      </c>
    </row>
    <row r="2334" spans="1:26" x14ac:dyDescent="0.25">
      <c r="A2334">
        <v>1713799</v>
      </c>
      <c r="B2334">
        <v>1</v>
      </c>
      <c r="C2334" t="s">
        <v>76</v>
      </c>
      <c r="D2334" t="s">
        <v>92</v>
      </c>
      <c r="E2334" t="s">
        <v>134</v>
      </c>
      <c r="F2334" t="s">
        <v>6942</v>
      </c>
      <c r="G2334" t="s">
        <v>155</v>
      </c>
      <c r="H2334" t="s">
        <v>46</v>
      </c>
      <c r="I2334" t="s">
        <v>129</v>
      </c>
      <c r="J2334" t="s">
        <v>130</v>
      </c>
      <c r="K2334" t="s">
        <v>131</v>
      </c>
      <c r="L2334" t="s">
        <v>6943</v>
      </c>
      <c r="M2334" t="s">
        <v>6944</v>
      </c>
      <c r="N2334">
        <v>4.8655555550000003</v>
      </c>
      <c r="O2334">
        <v>0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4.8655559999999998</v>
      </c>
      <c r="Y2334">
        <v>0</v>
      </c>
      <c r="Z2334">
        <v>0</v>
      </c>
    </row>
    <row r="2335" spans="1:26" x14ac:dyDescent="0.25">
      <c r="A2335">
        <v>1713792</v>
      </c>
      <c r="B2335">
        <v>1</v>
      </c>
      <c r="C2335" t="s">
        <v>77</v>
      </c>
      <c r="D2335" t="s">
        <v>111</v>
      </c>
      <c r="E2335" t="s">
        <v>158</v>
      </c>
      <c r="F2335" t="s">
        <v>6945</v>
      </c>
      <c r="G2335" t="s">
        <v>176</v>
      </c>
      <c r="H2335" t="s">
        <v>47</v>
      </c>
      <c r="I2335" t="s">
        <v>151</v>
      </c>
      <c r="J2335" t="s">
        <v>130</v>
      </c>
      <c r="K2335" t="s">
        <v>131</v>
      </c>
      <c r="L2335" t="s">
        <v>6946</v>
      </c>
      <c r="M2335" t="s">
        <v>6947</v>
      </c>
      <c r="N2335">
        <v>7.7777769999999996E-3</v>
      </c>
      <c r="O2335">
        <v>0</v>
      </c>
      <c r="P2335">
        <v>0</v>
      </c>
      <c r="Q2335">
        <v>28</v>
      </c>
      <c r="R2335">
        <v>336</v>
      </c>
      <c r="S2335">
        <v>41</v>
      </c>
      <c r="T2335">
        <v>605</v>
      </c>
      <c r="U2335">
        <v>0</v>
      </c>
      <c r="V2335">
        <v>0</v>
      </c>
      <c r="W2335">
        <v>0.217778</v>
      </c>
      <c r="X2335">
        <v>2.6133329999999999</v>
      </c>
      <c r="Y2335">
        <v>0.31888899999999998</v>
      </c>
      <c r="Z2335">
        <v>4.7055550000000004</v>
      </c>
    </row>
    <row r="2336" spans="1:26" x14ac:dyDescent="0.25">
      <c r="A2336">
        <v>1713793</v>
      </c>
      <c r="B2336">
        <v>1</v>
      </c>
      <c r="C2336" t="s">
        <v>77</v>
      </c>
      <c r="D2336" t="s">
        <v>111</v>
      </c>
      <c r="E2336" t="s">
        <v>126</v>
      </c>
      <c r="F2336" t="s">
        <v>6948</v>
      </c>
      <c r="G2336" t="s">
        <v>285</v>
      </c>
      <c r="H2336" t="s">
        <v>47</v>
      </c>
      <c r="I2336" t="s">
        <v>129</v>
      </c>
      <c r="J2336" t="s">
        <v>130</v>
      </c>
      <c r="K2336" t="s">
        <v>161</v>
      </c>
      <c r="L2336" t="s">
        <v>6949</v>
      </c>
      <c r="M2336" t="s">
        <v>6950</v>
      </c>
      <c r="N2336">
        <v>7.8231980549999998</v>
      </c>
      <c r="O2336">
        <v>0</v>
      </c>
      <c r="P2336">
        <v>0</v>
      </c>
      <c r="Q2336">
        <v>1</v>
      </c>
      <c r="R2336">
        <v>38</v>
      </c>
      <c r="S2336">
        <v>0</v>
      </c>
      <c r="T2336">
        <v>0</v>
      </c>
      <c r="U2336">
        <v>0</v>
      </c>
      <c r="V2336">
        <v>0</v>
      </c>
      <c r="W2336">
        <v>7.8231979999999997</v>
      </c>
      <c r="X2336">
        <v>297.28152599999999</v>
      </c>
      <c r="Y2336">
        <v>0</v>
      </c>
      <c r="Z2336">
        <v>0</v>
      </c>
    </row>
    <row r="2337" spans="1:26" x14ac:dyDescent="0.25">
      <c r="A2337">
        <v>1713796</v>
      </c>
      <c r="B2337">
        <v>1</v>
      </c>
      <c r="C2337" t="s">
        <v>76</v>
      </c>
      <c r="D2337" t="s">
        <v>78</v>
      </c>
      <c r="E2337" t="s">
        <v>139</v>
      </c>
      <c r="F2337" t="s">
        <v>6951</v>
      </c>
      <c r="G2337" t="s">
        <v>285</v>
      </c>
      <c r="H2337" t="s">
        <v>46</v>
      </c>
      <c r="I2337" t="s">
        <v>129</v>
      </c>
      <c r="J2337" t="s">
        <v>130</v>
      </c>
      <c r="K2337" t="s">
        <v>161</v>
      </c>
      <c r="L2337" t="s">
        <v>6952</v>
      </c>
      <c r="M2337" t="s">
        <v>6953</v>
      </c>
      <c r="N2337">
        <v>7.983333333</v>
      </c>
      <c r="O2337">
        <v>0</v>
      </c>
      <c r="P2337">
        <v>208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1660.5333330000001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1713837</v>
      </c>
      <c r="B2338">
        <v>1</v>
      </c>
      <c r="C2338" t="s">
        <v>76</v>
      </c>
      <c r="D2338" t="s">
        <v>78</v>
      </c>
      <c r="E2338" t="s">
        <v>134</v>
      </c>
      <c r="F2338" t="s">
        <v>6954</v>
      </c>
      <c r="G2338" t="s">
        <v>209</v>
      </c>
      <c r="H2338" t="s">
        <v>46</v>
      </c>
      <c r="I2338" t="s">
        <v>129</v>
      </c>
      <c r="J2338" t="s">
        <v>130</v>
      </c>
      <c r="K2338" t="s">
        <v>131</v>
      </c>
      <c r="L2338" t="s">
        <v>6955</v>
      </c>
      <c r="M2338" t="s">
        <v>6956</v>
      </c>
      <c r="N2338">
        <v>7.8094444440000004</v>
      </c>
      <c r="O2338">
        <v>0</v>
      </c>
      <c r="P2338">
        <v>5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39.047221999999998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1713804</v>
      </c>
      <c r="B2339">
        <v>1</v>
      </c>
      <c r="C2339" t="s">
        <v>77</v>
      </c>
      <c r="D2339" t="s">
        <v>123</v>
      </c>
      <c r="E2339" t="s">
        <v>212</v>
      </c>
      <c r="F2339" t="s">
        <v>6957</v>
      </c>
      <c r="G2339" t="s">
        <v>176</v>
      </c>
      <c r="H2339" t="s">
        <v>47</v>
      </c>
      <c r="I2339" t="s">
        <v>129</v>
      </c>
      <c r="J2339" t="s">
        <v>130</v>
      </c>
      <c r="K2339" t="s">
        <v>131</v>
      </c>
      <c r="L2339" t="s">
        <v>6958</v>
      </c>
      <c r="M2339" t="s">
        <v>6959</v>
      </c>
      <c r="N2339">
        <v>1.068333333</v>
      </c>
      <c r="O2339">
        <v>38</v>
      </c>
      <c r="P2339">
        <v>190</v>
      </c>
      <c r="Q2339">
        <v>0</v>
      </c>
      <c r="R2339">
        <v>0</v>
      </c>
      <c r="S2339">
        <v>0</v>
      </c>
      <c r="T2339">
        <v>0</v>
      </c>
      <c r="U2339">
        <v>40.596666999999997</v>
      </c>
      <c r="V2339">
        <v>202.98333299999999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1713933</v>
      </c>
      <c r="B2340">
        <v>1</v>
      </c>
      <c r="C2340" t="s">
        <v>76</v>
      </c>
      <c r="D2340" t="s">
        <v>101</v>
      </c>
      <c r="E2340" t="s">
        <v>126</v>
      </c>
      <c r="F2340" t="s">
        <v>6960</v>
      </c>
      <c r="G2340" t="s">
        <v>285</v>
      </c>
      <c r="H2340" t="s">
        <v>47</v>
      </c>
      <c r="I2340" t="s">
        <v>129</v>
      </c>
      <c r="J2340" t="s">
        <v>130</v>
      </c>
      <c r="K2340" t="s">
        <v>161</v>
      </c>
      <c r="L2340" t="s">
        <v>6961</v>
      </c>
      <c r="M2340" t="s">
        <v>6962</v>
      </c>
      <c r="N2340">
        <v>5.1183333329999998</v>
      </c>
      <c r="O2340">
        <v>2</v>
      </c>
      <c r="P2340">
        <v>144</v>
      </c>
      <c r="Q2340">
        <v>0</v>
      </c>
      <c r="R2340">
        <v>0</v>
      </c>
      <c r="S2340">
        <v>0</v>
      </c>
      <c r="T2340">
        <v>0</v>
      </c>
      <c r="U2340">
        <v>10.236667000000001</v>
      </c>
      <c r="V2340">
        <v>737.04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1713826</v>
      </c>
      <c r="B2341">
        <v>1</v>
      </c>
      <c r="C2341" t="s">
        <v>76</v>
      </c>
      <c r="D2341" t="s">
        <v>95</v>
      </c>
      <c r="E2341" t="s">
        <v>134</v>
      </c>
      <c r="F2341" t="s">
        <v>6963</v>
      </c>
      <c r="G2341" t="s">
        <v>136</v>
      </c>
      <c r="H2341" t="s">
        <v>46</v>
      </c>
      <c r="I2341" t="s">
        <v>129</v>
      </c>
      <c r="J2341" t="s">
        <v>130</v>
      </c>
      <c r="K2341" t="s">
        <v>131</v>
      </c>
      <c r="L2341" t="s">
        <v>6964</v>
      </c>
      <c r="M2341" t="s">
        <v>6965</v>
      </c>
      <c r="N2341">
        <v>1.2541666659999999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1.254167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1713833</v>
      </c>
      <c r="B2342">
        <v>1</v>
      </c>
      <c r="C2342" t="s">
        <v>76</v>
      </c>
      <c r="D2342" t="s">
        <v>86</v>
      </c>
      <c r="E2342" t="s">
        <v>139</v>
      </c>
      <c r="F2342" t="s">
        <v>6966</v>
      </c>
      <c r="G2342" t="s">
        <v>1012</v>
      </c>
      <c r="H2342" t="s">
        <v>46</v>
      </c>
      <c r="I2342" t="s">
        <v>129</v>
      </c>
      <c r="J2342" t="s">
        <v>130</v>
      </c>
      <c r="K2342" t="s">
        <v>131</v>
      </c>
      <c r="L2342" t="s">
        <v>6967</v>
      </c>
      <c r="M2342" t="s">
        <v>6968</v>
      </c>
      <c r="N2342">
        <v>2.056944444</v>
      </c>
      <c r="O2342">
        <v>0</v>
      </c>
      <c r="P2342">
        <v>160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329.11111099999999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1713810</v>
      </c>
      <c r="B2343">
        <v>1</v>
      </c>
      <c r="C2343" t="s">
        <v>76</v>
      </c>
      <c r="D2343" t="s">
        <v>94</v>
      </c>
      <c r="E2343" t="s">
        <v>158</v>
      </c>
      <c r="F2343" t="s">
        <v>6969</v>
      </c>
      <c r="G2343" t="s">
        <v>150</v>
      </c>
      <c r="H2343" t="s">
        <v>47</v>
      </c>
      <c r="I2343" t="s">
        <v>129</v>
      </c>
      <c r="J2343" t="s">
        <v>130</v>
      </c>
      <c r="K2343" t="s">
        <v>161</v>
      </c>
      <c r="L2343" t="s">
        <v>6970</v>
      </c>
      <c r="M2343" t="s">
        <v>6971</v>
      </c>
      <c r="N2343">
        <v>0.52777777699999995</v>
      </c>
      <c r="O2343">
        <v>10</v>
      </c>
      <c r="P2343">
        <v>1482</v>
      </c>
      <c r="Q2343">
        <v>0</v>
      </c>
      <c r="R2343">
        <v>0</v>
      </c>
      <c r="S2343">
        <v>0</v>
      </c>
      <c r="T2343">
        <v>0</v>
      </c>
      <c r="U2343">
        <v>5.2777779999999996</v>
      </c>
      <c r="V2343">
        <v>782.16666599999996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1713809</v>
      </c>
      <c r="B2344">
        <v>1</v>
      </c>
      <c r="C2344" t="s">
        <v>76</v>
      </c>
      <c r="D2344" t="s">
        <v>94</v>
      </c>
      <c r="E2344" t="s">
        <v>126</v>
      </c>
      <c r="F2344" t="s">
        <v>6972</v>
      </c>
      <c r="G2344" t="s">
        <v>285</v>
      </c>
      <c r="H2344" t="s">
        <v>47</v>
      </c>
      <c r="I2344" t="s">
        <v>129</v>
      </c>
      <c r="J2344" t="s">
        <v>130</v>
      </c>
      <c r="K2344" t="s">
        <v>161</v>
      </c>
      <c r="L2344" t="s">
        <v>6973</v>
      </c>
      <c r="M2344" t="s">
        <v>6974</v>
      </c>
      <c r="N2344">
        <v>1.0738888879999999</v>
      </c>
      <c r="O2344">
        <v>0</v>
      </c>
      <c r="P2344">
        <v>53</v>
      </c>
      <c r="Q2344">
        <v>1</v>
      </c>
      <c r="R2344">
        <v>264</v>
      </c>
      <c r="S2344">
        <v>0</v>
      </c>
      <c r="T2344">
        <v>0</v>
      </c>
      <c r="U2344">
        <v>0</v>
      </c>
      <c r="V2344">
        <v>56.916111000000001</v>
      </c>
      <c r="W2344">
        <v>1.0738890000000001</v>
      </c>
      <c r="X2344">
        <v>283.506666</v>
      </c>
      <c r="Y2344">
        <v>0</v>
      </c>
      <c r="Z2344">
        <v>0</v>
      </c>
    </row>
    <row r="2345" spans="1:26" x14ac:dyDescent="0.25">
      <c r="A2345">
        <v>1713814</v>
      </c>
      <c r="B2345">
        <v>1</v>
      </c>
      <c r="C2345" t="s">
        <v>76</v>
      </c>
      <c r="D2345" t="s">
        <v>79</v>
      </c>
      <c r="E2345" t="s">
        <v>134</v>
      </c>
      <c r="F2345" t="s">
        <v>6975</v>
      </c>
      <c r="G2345" t="s">
        <v>209</v>
      </c>
      <c r="H2345" t="s">
        <v>46</v>
      </c>
      <c r="I2345" t="s">
        <v>129</v>
      </c>
      <c r="J2345" t="s">
        <v>130</v>
      </c>
      <c r="K2345" t="s">
        <v>131</v>
      </c>
      <c r="L2345" t="s">
        <v>6976</v>
      </c>
      <c r="M2345" t="s">
        <v>6977</v>
      </c>
      <c r="N2345">
        <v>2.0016666660000002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2.0016669999999999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1713850</v>
      </c>
      <c r="B2346">
        <v>1</v>
      </c>
      <c r="C2346" t="s">
        <v>76</v>
      </c>
      <c r="D2346" t="s">
        <v>86</v>
      </c>
      <c r="E2346" t="s">
        <v>134</v>
      </c>
      <c r="F2346" t="s">
        <v>6978</v>
      </c>
      <c r="G2346" t="s">
        <v>136</v>
      </c>
      <c r="H2346" t="s">
        <v>46</v>
      </c>
      <c r="I2346" t="s">
        <v>129</v>
      </c>
      <c r="J2346" t="s">
        <v>130</v>
      </c>
      <c r="K2346" t="s">
        <v>131</v>
      </c>
      <c r="L2346" t="s">
        <v>6979</v>
      </c>
      <c r="M2346" t="s">
        <v>6980</v>
      </c>
      <c r="N2346">
        <v>1.788333333</v>
      </c>
      <c r="O2346">
        <v>0</v>
      </c>
      <c r="P2346">
        <v>1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1.788333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1713846</v>
      </c>
      <c r="B2347">
        <v>1</v>
      </c>
      <c r="C2347" t="s">
        <v>76</v>
      </c>
      <c r="D2347" t="s">
        <v>93</v>
      </c>
      <c r="E2347" t="s">
        <v>134</v>
      </c>
      <c r="F2347" t="s">
        <v>6981</v>
      </c>
      <c r="G2347" t="s">
        <v>289</v>
      </c>
      <c r="H2347" t="s">
        <v>46</v>
      </c>
      <c r="I2347" t="s">
        <v>129</v>
      </c>
      <c r="J2347" t="s">
        <v>130</v>
      </c>
      <c r="K2347" t="s">
        <v>131</v>
      </c>
      <c r="L2347" t="s">
        <v>6982</v>
      </c>
      <c r="M2347" t="s">
        <v>6983</v>
      </c>
      <c r="N2347">
        <v>7.9713888879999999</v>
      </c>
      <c r="O2347">
        <v>0</v>
      </c>
      <c r="P2347">
        <v>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7.9713890000000003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1713848</v>
      </c>
      <c r="B2348">
        <v>1</v>
      </c>
      <c r="C2348" t="s">
        <v>77</v>
      </c>
      <c r="D2348" t="s">
        <v>109</v>
      </c>
      <c r="E2348" t="s">
        <v>212</v>
      </c>
      <c r="F2348" t="s">
        <v>6984</v>
      </c>
      <c r="G2348" t="s">
        <v>293</v>
      </c>
      <c r="H2348" t="s">
        <v>160</v>
      </c>
      <c r="I2348" t="s">
        <v>129</v>
      </c>
      <c r="J2348" t="s">
        <v>130</v>
      </c>
      <c r="K2348" t="s">
        <v>161</v>
      </c>
      <c r="L2348" t="s">
        <v>6985</v>
      </c>
      <c r="M2348" t="s">
        <v>6986</v>
      </c>
      <c r="N2348">
        <v>7.6555555550000003</v>
      </c>
      <c r="O2348">
        <v>8</v>
      </c>
      <c r="P2348">
        <v>245</v>
      </c>
      <c r="Q2348">
        <v>0</v>
      </c>
      <c r="R2348">
        <v>0</v>
      </c>
      <c r="S2348">
        <v>2</v>
      </c>
      <c r="T2348">
        <v>73</v>
      </c>
      <c r="U2348">
        <v>61.244444000000001</v>
      </c>
      <c r="V2348">
        <v>1875.6111109999999</v>
      </c>
      <c r="W2348">
        <v>0</v>
      </c>
      <c r="X2348">
        <v>0</v>
      </c>
      <c r="Y2348">
        <v>15.311111</v>
      </c>
      <c r="Z2348">
        <v>558.85555599999998</v>
      </c>
    </row>
    <row r="2349" spans="1:26" x14ac:dyDescent="0.25">
      <c r="A2349">
        <v>1713816</v>
      </c>
      <c r="B2349">
        <v>1</v>
      </c>
      <c r="C2349" t="s">
        <v>77</v>
      </c>
      <c r="D2349" t="s">
        <v>124</v>
      </c>
      <c r="E2349" t="s">
        <v>212</v>
      </c>
      <c r="F2349" t="s">
        <v>5885</v>
      </c>
      <c r="G2349" t="s">
        <v>281</v>
      </c>
      <c r="H2349" t="s">
        <v>47</v>
      </c>
      <c r="I2349" t="s">
        <v>129</v>
      </c>
      <c r="J2349" t="s">
        <v>130</v>
      </c>
      <c r="K2349" t="s">
        <v>161</v>
      </c>
      <c r="L2349" t="s">
        <v>6987</v>
      </c>
      <c r="M2349" t="s">
        <v>6988</v>
      </c>
      <c r="N2349">
        <v>4.2266666659999999</v>
      </c>
      <c r="O2349">
        <v>23</v>
      </c>
      <c r="P2349">
        <v>647</v>
      </c>
      <c r="Q2349">
        <v>0</v>
      </c>
      <c r="R2349">
        <v>0</v>
      </c>
      <c r="S2349">
        <v>0</v>
      </c>
      <c r="T2349">
        <v>0</v>
      </c>
      <c r="U2349">
        <v>97.213333000000006</v>
      </c>
      <c r="V2349">
        <v>2734.6533330000002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1713818</v>
      </c>
      <c r="B2350">
        <v>1</v>
      </c>
      <c r="C2350" t="s">
        <v>76</v>
      </c>
      <c r="D2350" t="s">
        <v>79</v>
      </c>
      <c r="E2350" t="s">
        <v>212</v>
      </c>
      <c r="F2350" t="s">
        <v>6827</v>
      </c>
      <c r="G2350" t="s">
        <v>176</v>
      </c>
      <c r="H2350" t="s">
        <v>47</v>
      </c>
      <c r="I2350" t="s">
        <v>129</v>
      </c>
      <c r="J2350" t="s">
        <v>130</v>
      </c>
      <c r="K2350" t="s">
        <v>131</v>
      </c>
      <c r="L2350" t="s">
        <v>6989</v>
      </c>
      <c r="M2350" t="s">
        <v>6990</v>
      </c>
      <c r="N2350">
        <v>0.4975</v>
      </c>
      <c r="O2350">
        <v>20</v>
      </c>
      <c r="P2350">
        <v>241</v>
      </c>
      <c r="Q2350">
        <v>0</v>
      </c>
      <c r="R2350">
        <v>0</v>
      </c>
      <c r="S2350">
        <v>0</v>
      </c>
      <c r="T2350">
        <v>0</v>
      </c>
      <c r="U2350">
        <v>9.9499999999999993</v>
      </c>
      <c r="V2350">
        <v>119.89749999999999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1713859</v>
      </c>
      <c r="B2351">
        <v>1</v>
      </c>
      <c r="C2351" t="s">
        <v>76</v>
      </c>
      <c r="D2351" t="s">
        <v>102</v>
      </c>
      <c r="E2351" t="s">
        <v>134</v>
      </c>
      <c r="F2351" t="s">
        <v>6991</v>
      </c>
      <c r="G2351" t="s">
        <v>136</v>
      </c>
      <c r="H2351" t="s">
        <v>46</v>
      </c>
      <c r="I2351" t="s">
        <v>129</v>
      </c>
      <c r="J2351" t="s">
        <v>130</v>
      </c>
      <c r="K2351" t="s">
        <v>131</v>
      </c>
      <c r="L2351" t="s">
        <v>6992</v>
      </c>
      <c r="M2351" t="s">
        <v>6993</v>
      </c>
      <c r="N2351">
        <v>3.028611111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1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3.0286110000000002</v>
      </c>
    </row>
    <row r="2352" spans="1:26" x14ac:dyDescent="0.25">
      <c r="A2352">
        <v>1713817</v>
      </c>
      <c r="B2352">
        <v>1</v>
      </c>
      <c r="C2352" t="s">
        <v>76</v>
      </c>
      <c r="D2352" t="s">
        <v>104</v>
      </c>
      <c r="E2352" t="s">
        <v>164</v>
      </c>
      <c r="F2352" t="s">
        <v>1711</v>
      </c>
      <c r="G2352" t="s">
        <v>281</v>
      </c>
      <c r="H2352" t="s">
        <v>46</v>
      </c>
      <c r="I2352" t="s">
        <v>129</v>
      </c>
      <c r="J2352" t="s">
        <v>130</v>
      </c>
      <c r="K2352" t="s">
        <v>161</v>
      </c>
      <c r="L2352" t="s">
        <v>6994</v>
      </c>
      <c r="M2352" t="s">
        <v>6995</v>
      </c>
      <c r="N2352">
        <v>5.9390377770000002</v>
      </c>
      <c r="O2352">
        <v>0</v>
      </c>
      <c r="P2352">
        <v>0</v>
      </c>
      <c r="Q2352">
        <v>1</v>
      </c>
      <c r="R2352">
        <v>41</v>
      </c>
      <c r="S2352">
        <v>0</v>
      </c>
      <c r="T2352">
        <v>0</v>
      </c>
      <c r="U2352">
        <v>0</v>
      </c>
      <c r="V2352">
        <v>0</v>
      </c>
      <c r="W2352">
        <v>5.939038</v>
      </c>
      <c r="X2352">
        <v>243.50054900000001</v>
      </c>
      <c r="Y2352">
        <v>0</v>
      </c>
      <c r="Z2352">
        <v>0</v>
      </c>
    </row>
    <row r="2353" spans="1:26" x14ac:dyDescent="0.25">
      <c r="A2353">
        <v>1713993</v>
      </c>
      <c r="B2353">
        <v>1</v>
      </c>
      <c r="C2353" t="s">
        <v>77</v>
      </c>
      <c r="D2353" t="s">
        <v>114</v>
      </c>
      <c r="E2353" t="s">
        <v>212</v>
      </c>
      <c r="F2353" t="s">
        <v>6996</v>
      </c>
      <c r="G2353" t="s">
        <v>281</v>
      </c>
      <c r="H2353" t="s">
        <v>47</v>
      </c>
      <c r="I2353" t="s">
        <v>129</v>
      </c>
      <c r="J2353" t="s">
        <v>130</v>
      </c>
      <c r="K2353" t="s">
        <v>161</v>
      </c>
      <c r="L2353" t="s">
        <v>6997</v>
      </c>
      <c r="M2353" t="s">
        <v>6998</v>
      </c>
      <c r="N2353">
        <v>4.313055555</v>
      </c>
      <c r="O2353">
        <v>0</v>
      </c>
      <c r="P2353">
        <v>0</v>
      </c>
      <c r="Q2353">
        <v>3</v>
      </c>
      <c r="R2353">
        <v>0</v>
      </c>
      <c r="S2353">
        <v>87</v>
      </c>
      <c r="T2353">
        <v>500</v>
      </c>
      <c r="U2353">
        <v>0</v>
      </c>
      <c r="V2353">
        <v>0</v>
      </c>
      <c r="W2353">
        <v>12.939166999999999</v>
      </c>
      <c r="X2353">
        <v>0</v>
      </c>
      <c r="Y2353">
        <v>375.23583300000001</v>
      </c>
      <c r="Z2353">
        <v>2156.5277780000001</v>
      </c>
    </row>
    <row r="2354" spans="1:26" x14ac:dyDescent="0.25">
      <c r="A2354">
        <v>1713836</v>
      </c>
      <c r="B2354">
        <v>1</v>
      </c>
      <c r="C2354" t="s">
        <v>76</v>
      </c>
      <c r="D2354" t="s">
        <v>99</v>
      </c>
      <c r="E2354" t="s">
        <v>212</v>
      </c>
      <c r="F2354" t="s">
        <v>6999</v>
      </c>
      <c r="G2354" t="s">
        <v>176</v>
      </c>
      <c r="H2354" t="s">
        <v>47</v>
      </c>
      <c r="I2354" t="s">
        <v>129</v>
      </c>
      <c r="J2354" t="s">
        <v>130</v>
      </c>
      <c r="K2354" t="s">
        <v>131</v>
      </c>
      <c r="L2354" t="s">
        <v>7000</v>
      </c>
      <c r="M2354" t="s">
        <v>7001</v>
      </c>
      <c r="N2354">
        <v>1.345</v>
      </c>
      <c r="O2354">
        <v>12</v>
      </c>
      <c r="P2354">
        <v>2</v>
      </c>
      <c r="Q2354">
        <v>0</v>
      </c>
      <c r="R2354">
        <v>0</v>
      </c>
      <c r="S2354">
        <v>0</v>
      </c>
      <c r="T2354">
        <v>0</v>
      </c>
      <c r="U2354">
        <v>16.14</v>
      </c>
      <c r="V2354">
        <v>2.69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1713854</v>
      </c>
      <c r="B2355">
        <v>1</v>
      </c>
      <c r="C2355" t="s">
        <v>76</v>
      </c>
      <c r="D2355" t="s">
        <v>94</v>
      </c>
      <c r="E2355" t="s">
        <v>134</v>
      </c>
      <c r="F2355" t="s">
        <v>7002</v>
      </c>
      <c r="G2355" t="s">
        <v>136</v>
      </c>
      <c r="H2355" t="s">
        <v>46</v>
      </c>
      <c r="I2355" t="s">
        <v>129</v>
      </c>
      <c r="J2355" t="s">
        <v>130</v>
      </c>
      <c r="K2355" t="s">
        <v>131</v>
      </c>
      <c r="L2355" t="s">
        <v>7003</v>
      </c>
      <c r="M2355" t="s">
        <v>7004</v>
      </c>
      <c r="N2355">
        <v>3.6588888879999999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3.6588889999999998</v>
      </c>
    </row>
    <row r="2356" spans="1:26" x14ac:dyDescent="0.25">
      <c r="A2356">
        <v>1713828</v>
      </c>
      <c r="B2356">
        <v>1</v>
      </c>
      <c r="C2356" t="s">
        <v>77</v>
      </c>
      <c r="D2356" t="s">
        <v>113</v>
      </c>
      <c r="E2356" t="s">
        <v>158</v>
      </c>
      <c r="F2356" t="s">
        <v>7005</v>
      </c>
      <c r="G2356" t="s">
        <v>281</v>
      </c>
      <c r="H2356" t="s">
        <v>47</v>
      </c>
      <c r="I2356" t="s">
        <v>129</v>
      </c>
      <c r="J2356" t="s">
        <v>130</v>
      </c>
      <c r="K2356" t="s">
        <v>161</v>
      </c>
      <c r="L2356" t="s">
        <v>7006</v>
      </c>
      <c r="M2356" t="s">
        <v>7007</v>
      </c>
      <c r="N2356">
        <v>6.7977777770000003</v>
      </c>
      <c r="O2356">
        <v>0</v>
      </c>
      <c r="P2356">
        <v>12</v>
      </c>
      <c r="Q2356">
        <v>27</v>
      </c>
      <c r="R2356">
        <v>210</v>
      </c>
      <c r="S2356">
        <v>35</v>
      </c>
      <c r="T2356">
        <v>400</v>
      </c>
      <c r="U2356">
        <v>0</v>
      </c>
      <c r="V2356">
        <v>81.573333000000005</v>
      </c>
      <c r="W2356">
        <v>183.54</v>
      </c>
      <c r="X2356">
        <v>1427.5333330000001</v>
      </c>
      <c r="Y2356">
        <v>237.922222</v>
      </c>
      <c r="Z2356">
        <v>2719.1111110000002</v>
      </c>
    </row>
    <row r="2357" spans="1:26" x14ac:dyDescent="0.25">
      <c r="A2357">
        <v>1713856</v>
      </c>
      <c r="B2357">
        <v>1</v>
      </c>
      <c r="C2357" t="s">
        <v>76</v>
      </c>
      <c r="D2357" t="s">
        <v>86</v>
      </c>
      <c r="E2357" t="s">
        <v>134</v>
      </c>
      <c r="F2357" t="s">
        <v>7008</v>
      </c>
      <c r="G2357" t="s">
        <v>136</v>
      </c>
      <c r="H2357" t="s">
        <v>46</v>
      </c>
      <c r="I2357" t="s">
        <v>129</v>
      </c>
      <c r="J2357" t="s">
        <v>130</v>
      </c>
      <c r="K2357" t="s">
        <v>131</v>
      </c>
      <c r="L2357" t="s">
        <v>7009</v>
      </c>
      <c r="M2357" t="s">
        <v>7010</v>
      </c>
      <c r="N2357">
        <v>7.0805555550000001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7.0805559999999996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1713853</v>
      </c>
      <c r="B2358">
        <v>1</v>
      </c>
      <c r="C2358" t="s">
        <v>77</v>
      </c>
      <c r="D2358" t="s">
        <v>123</v>
      </c>
      <c r="E2358" t="s">
        <v>134</v>
      </c>
      <c r="F2358" t="s">
        <v>7011</v>
      </c>
      <c r="G2358" t="s">
        <v>209</v>
      </c>
      <c r="H2358" t="s">
        <v>46</v>
      </c>
      <c r="I2358" t="s">
        <v>129</v>
      </c>
      <c r="J2358" t="s">
        <v>130</v>
      </c>
      <c r="K2358" t="s">
        <v>131</v>
      </c>
      <c r="L2358" t="s">
        <v>7012</v>
      </c>
      <c r="M2358" t="s">
        <v>7013</v>
      </c>
      <c r="N2358">
        <v>3.1513888880000001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3.151389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1713841</v>
      </c>
      <c r="B2359">
        <v>1</v>
      </c>
      <c r="C2359" t="s">
        <v>77</v>
      </c>
      <c r="D2359" t="s">
        <v>110</v>
      </c>
      <c r="E2359" t="s">
        <v>164</v>
      </c>
      <c r="F2359" t="s">
        <v>7014</v>
      </c>
      <c r="G2359" t="s">
        <v>285</v>
      </c>
      <c r="H2359" t="s">
        <v>46</v>
      </c>
      <c r="I2359" t="s">
        <v>129</v>
      </c>
      <c r="J2359" t="s">
        <v>130</v>
      </c>
      <c r="K2359" t="s">
        <v>161</v>
      </c>
      <c r="L2359" t="s">
        <v>7015</v>
      </c>
      <c r="M2359" t="s">
        <v>7016</v>
      </c>
      <c r="N2359">
        <v>7.5469444440000002</v>
      </c>
      <c r="O2359">
        <v>0</v>
      </c>
      <c r="P2359">
        <v>0</v>
      </c>
      <c r="Q2359">
        <v>1</v>
      </c>
      <c r="R2359">
        <v>311</v>
      </c>
      <c r="S2359">
        <v>0</v>
      </c>
      <c r="T2359">
        <v>0</v>
      </c>
      <c r="U2359">
        <v>0</v>
      </c>
      <c r="V2359">
        <v>0</v>
      </c>
      <c r="W2359">
        <v>7.5469439999999999</v>
      </c>
      <c r="X2359">
        <v>2347.0997219999999</v>
      </c>
      <c r="Y2359">
        <v>0</v>
      </c>
      <c r="Z2359">
        <v>0</v>
      </c>
    </row>
    <row r="2360" spans="1:26" x14ac:dyDescent="0.25">
      <c r="A2360">
        <v>1713844</v>
      </c>
      <c r="B2360">
        <v>1</v>
      </c>
      <c r="C2360" t="s">
        <v>76</v>
      </c>
      <c r="D2360" t="s">
        <v>89</v>
      </c>
      <c r="E2360" t="s">
        <v>158</v>
      </c>
      <c r="F2360" t="s">
        <v>7017</v>
      </c>
      <c r="G2360" t="s">
        <v>285</v>
      </c>
      <c r="H2360" t="s">
        <v>47</v>
      </c>
      <c r="I2360" t="s">
        <v>129</v>
      </c>
      <c r="J2360" t="s">
        <v>130</v>
      </c>
      <c r="K2360" t="s">
        <v>161</v>
      </c>
      <c r="L2360" t="s">
        <v>7015</v>
      </c>
      <c r="M2360" t="s">
        <v>7018</v>
      </c>
      <c r="N2360">
        <v>6.9333333330000002</v>
      </c>
      <c r="O2360">
        <v>16</v>
      </c>
      <c r="P2360">
        <v>403</v>
      </c>
      <c r="Q2360">
        <v>0</v>
      </c>
      <c r="R2360">
        <v>0</v>
      </c>
      <c r="S2360">
        <v>0</v>
      </c>
      <c r="T2360">
        <v>0</v>
      </c>
      <c r="U2360">
        <v>110.933333</v>
      </c>
      <c r="V2360">
        <v>2794.1333330000002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1713845</v>
      </c>
      <c r="B2361">
        <v>1</v>
      </c>
      <c r="C2361" t="s">
        <v>77</v>
      </c>
      <c r="D2361" t="s">
        <v>109</v>
      </c>
      <c r="E2361" t="s">
        <v>126</v>
      </c>
      <c r="F2361" t="s">
        <v>7019</v>
      </c>
      <c r="G2361" t="s">
        <v>285</v>
      </c>
      <c r="H2361" t="s">
        <v>47</v>
      </c>
      <c r="I2361" t="s">
        <v>129</v>
      </c>
      <c r="J2361" t="s">
        <v>130</v>
      </c>
      <c r="K2361" t="s">
        <v>161</v>
      </c>
      <c r="L2361" t="s">
        <v>7020</v>
      </c>
      <c r="M2361" t="s">
        <v>7021</v>
      </c>
      <c r="N2361">
        <v>8.5186111110000002</v>
      </c>
      <c r="O2361">
        <v>1</v>
      </c>
      <c r="P2361">
        <v>178</v>
      </c>
      <c r="Q2361">
        <v>0</v>
      </c>
      <c r="R2361">
        <v>0</v>
      </c>
      <c r="S2361">
        <v>0</v>
      </c>
      <c r="T2361">
        <v>0</v>
      </c>
      <c r="U2361">
        <v>8.5186109999999999</v>
      </c>
      <c r="V2361">
        <v>1516.312778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1713858</v>
      </c>
      <c r="B2362">
        <v>1</v>
      </c>
      <c r="C2362" t="s">
        <v>77</v>
      </c>
      <c r="D2362" t="s">
        <v>124</v>
      </c>
      <c r="E2362" t="s">
        <v>134</v>
      </c>
      <c r="F2362" t="s">
        <v>7022</v>
      </c>
      <c r="G2362" t="s">
        <v>155</v>
      </c>
      <c r="H2362" t="s">
        <v>46</v>
      </c>
      <c r="I2362" t="s">
        <v>129</v>
      </c>
      <c r="J2362" t="s">
        <v>130</v>
      </c>
      <c r="K2362" t="s">
        <v>131</v>
      </c>
      <c r="L2362" t="s">
        <v>7023</v>
      </c>
      <c r="M2362" t="s">
        <v>7024</v>
      </c>
      <c r="N2362">
        <v>1.3941666660000001</v>
      </c>
      <c r="O2362">
        <v>2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2.7883330000000002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1713873</v>
      </c>
      <c r="B2363">
        <v>1</v>
      </c>
      <c r="C2363" t="s">
        <v>76</v>
      </c>
      <c r="D2363" t="s">
        <v>94</v>
      </c>
      <c r="E2363" t="s">
        <v>164</v>
      </c>
      <c r="F2363" t="s">
        <v>1048</v>
      </c>
      <c r="G2363" t="s">
        <v>285</v>
      </c>
      <c r="H2363" t="s">
        <v>46</v>
      </c>
      <c r="I2363" t="s">
        <v>129</v>
      </c>
      <c r="J2363" t="s">
        <v>130</v>
      </c>
      <c r="K2363" t="s">
        <v>161</v>
      </c>
      <c r="L2363" t="s">
        <v>7025</v>
      </c>
      <c r="M2363" t="s">
        <v>7026</v>
      </c>
      <c r="N2363">
        <v>7.6</v>
      </c>
      <c r="O2363">
        <v>0</v>
      </c>
      <c r="P2363">
        <v>53</v>
      </c>
      <c r="Q2363">
        <v>1</v>
      </c>
      <c r="R2363">
        <v>264</v>
      </c>
      <c r="S2363">
        <v>0</v>
      </c>
      <c r="T2363">
        <v>0</v>
      </c>
      <c r="U2363">
        <v>0</v>
      </c>
      <c r="V2363">
        <v>402.8</v>
      </c>
      <c r="W2363">
        <v>7.6</v>
      </c>
      <c r="X2363">
        <v>2006.4</v>
      </c>
      <c r="Y2363">
        <v>0</v>
      </c>
      <c r="Z2363">
        <v>0</v>
      </c>
    </row>
    <row r="2364" spans="1:26" x14ac:dyDescent="0.25">
      <c r="A2364">
        <v>1713862</v>
      </c>
      <c r="B2364">
        <v>1</v>
      </c>
      <c r="C2364" t="s">
        <v>76</v>
      </c>
      <c r="D2364" t="s">
        <v>83</v>
      </c>
      <c r="E2364" t="s">
        <v>134</v>
      </c>
      <c r="F2364" t="s">
        <v>7027</v>
      </c>
      <c r="G2364" t="s">
        <v>155</v>
      </c>
      <c r="H2364" t="s">
        <v>46</v>
      </c>
      <c r="I2364" t="s">
        <v>129</v>
      </c>
      <c r="J2364" t="s">
        <v>130</v>
      </c>
      <c r="K2364" t="s">
        <v>131</v>
      </c>
      <c r="L2364" t="s">
        <v>7028</v>
      </c>
      <c r="M2364" t="s">
        <v>7029</v>
      </c>
      <c r="N2364">
        <v>1.2050000000000001</v>
      </c>
      <c r="O2364">
        <v>0</v>
      </c>
      <c r="P2364">
        <v>17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20.484999999999999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1713865</v>
      </c>
      <c r="B2365">
        <v>1</v>
      </c>
      <c r="C2365" t="s">
        <v>77</v>
      </c>
      <c r="D2365" t="s">
        <v>111</v>
      </c>
      <c r="E2365" t="s">
        <v>126</v>
      </c>
      <c r="F2365" t="s">
        <v>7030</v>
      </c>
      <c r="G2365" t="s">
        <v>145</v>
      </c>
      <c r="H2365" t="s">
        <v>47</v>
      </c>
      <c r="I2365" t="s">
        <v>129</v>
      </c>
      <c r="J2365" t="s">
        <v>130</v>
      </c>
      <c r="K2365" t="s">
        <v>131</v>
      </c>
      <c r="L2365" t="s">
        <v>7031</v>
      </c>
      <c r="M2365" t="s">
        <v>7032</v>
      </c>
      <c r="N2365">
        <v>2.0591666659999999</v>
      </c>
      <c r="O2365">
        <v>0</v>
      </c>
      <c r="P2365">
        <v>0</v>
      </c>
      <c r="Q2365">
        <v>7</v>
      </c>
      <c r="R2365">
        <v>35</v>
      </c>
      <c r="S2365">
        <v>0</v>
      </c>
      <c r="T2365">
        <v>8</v>
      </c>
      <c r="U2365">
        <v>0</v>
      </c>
      <c r="V2365">
        <v>0</v>
      </c>
      <c r="W2365">
        <v>14.414167000000001</v>
      </c>
      <c r="X2365">
        <v>72.070832999999993</v>
      </c>
      <c r="Y2365">
        <v>0</v>
      </c>
      <c r="Z2365">
        <v>16.473333</v>
      </c>
    </row>
    <row r="2366" spans="1:26" x14ac:dyDescent="0.25">
      <c r="A2366">
        <v>1713855</v>
      </c>
      <c r="B2366">
        <v>1</v>
      </c>
      <c r="C2366" t="s">
        <v>77</v>
      </c>
      <c r="D2366" t="s">
        <v>108</v>
      </c>
      <c r="E2366" t="s">
        <v>126</v>
      </c>
      <c r="F2366" t="s">
        <v>7033</v>
      </c>
      <c r="G2366" t="s">
        <v>281</v>
      </c>
      <c r="H2366" t="s">
        <v>47</v>
      </c>
      <c r="I2366" t="s">
        <v>129</v>
      </c>
      <c r="J2366" t="s">
        <v>130</v>
      </c>
      <c r="K2366" t="s">
        <v>161</v>
      </c>
      <c r="L2366" t="s">
        <v>7034</v>
      </c>
      <c r="M2366" t="s">
        <v>7035</v>
      </c>
      <c r="N2366">
        <v>1.7705555550000001</v>
      </c>
      <c r="O2366">
        <v>3</v>
      </c>
      <c r="P2366">
        <v>343</v>
      </c>
      <c r="Q2366">
        <v>0</v>
      </c>
      <c r="R2366">
        <v>0</v>
      </c>
      <c r="S2366">
        <v>0</v>
      </c>
      <c r="T2366">
        <v>0</v>
      </c>
      <c r="U2366">
        <v>5.3116669999999999</v>
      </c>
      <c r="V2366">
        <v>607.30055500000003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1713861</v>
      </c>
      <c r="B2367">
        <v>1</v>
      </c>
      <c r="C2367" t="s">
        <v>76</v>
      </c>
      <c r="D2367" t="s">
        <v>79</v>
      </c>
      <c r="E2367" t="s">
        <v>212</v>
      </c>
      <c r="F2367" t="s">
        <v>7036</v>
      </c>
      <c r="G2367" t="s">
        <v>176</v>
      </c>
      <c r="H2367" t="s">
        <v>47</v>
      </c>
      <c r="I2367" t="s">
        <v>129</v>
      </c>
      <c r="J2367" t="s">
        <v>130</v>
      </c>
      <c r="K2367" t="s">
        <v>131</v>
      </c>
      <c r="L2367" t="s">
        <v>6990</v>
      </c>
      <c r="M2367" t="s">
        <v>7037</v>
      </c>
      <c r="N2367">
        <v>0.950555555</v>
      </c>
      <c r="O2367">
        <v>10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9.5055560000000003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1713857</v>
      </c>
      <c r="B2368">
        <v>1</v>
      </c>
      <c r="C2368" t="s">
        <v>76</v>
      </c>
      <c r="D2368" t="s">
        <v>79</v>
      </c>
      <c r="E2368" t="s">
        <v>139</v>
      </c>
      <c r="F2368" t="s">
        <v>1781</v>
      </c>
      <c r="G2368" t="s">
        <v>281</v>
      </c>
      <c r="H2368" t="s">
        <v>46</v>
      </c>
      <c r="I2368" t="s">
        <v>129</v>
      </c>
      <c r="J2368" t="s">
        <v>130</v>
      </c>
      <c r="K2368" t="s">
        <v>161</v>
      </c>
      <c r="L2368" t="s">
        <v>7038</v>
      </c>
      <c r="M2368" t="s">
        <v>7039</v>
      </c>
      <c r="N2368">
        <v>1.7608322219999999</v>
      </c>
      <c r="O2368">
        <v>0</v>
      </c>
      <c r="P2368">
        <v>63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110.93243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1713866</v>
      </c>
      <c r="B2369">
        <v>1</v>
      </c>
      <c r="C2369" t="s">
        <v>77</v>
      </c>
      <c r="D2369" t="s">
        <v>114</v>
      </c>
      <c r="E2369" t="s">
        <v>139</v>
      </c>
      <c r="F2369" t="s">
        <v>7040</v>
      </c>
      <c r="G2369" t="s">
        <v>141</v>
      </c>
      <c r="H2369" t="s">
        <v>46</v>
      </c>
      <c r="I2369" t="s">
        <v>129</v>
      </c>
      <c r="J2369" t="s">
        <v>130</v>
      </c>
      <c r="K2369" t="s">
        <v>131</v>
      </c>
      <c r="L2369" t="s">
        <v>7041</v>
      </c>
      <c r="M2369" t="s">
        <v>7042</v>
      </c>
      <c r="N2369">
        <v>1.3802777770000001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20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27.605556</v>
      </c>
    </row>
    <row r="2370" spans="1:26" x14ac:dyDescent="0.25">
      <c r="A2370">
        <v>1713863</v>
      </c>
      <c r="B2370">
        <v>1</v>
      </c>
      <c r="C2370" t="s">
        <v>76</v>
      </c>
      <c r="D2370" t="s">
        <v>92</v>
      </c>
      <c r="E2370" t="s">
        <v>139</v>
      </c>
      <c r="F2370" t="s">
        <v>1045</v>
      </c>
      <c r="G2370" t="s">
        <v>285</v>
      </c>
      <c r="H2370" t="s">
        <v>46</v>
      </c>
      <c r="I2370" t="s">
        <v>129</v>
      </c>
      <c r="J2370" t="s">
        <v>130</v>
      </c>
      <c r="K2370" t="s">
        <v>161</v>
      </c>
      <c r="L2370" t="s">
        <v>7043</v>
      </c>
      <c r="M2370" t="s">
        <v>7044</v>
      </c>
      <c r="N2370">
        <v>5.4333333330000002</v>
      </c>
      <c r="O2370">
        <v>0</v>
      </c>
      <c r="P2370">
        <v>0</v>
      </c>
      <c r="Q2370">
        <v>0</v>
      </c>
      <c r="R2370">
        <v>63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342.3</v>
      </c>
      <c r="Y2370">
        <v>0</v>
      </c>
      <c r="Z2370">
        <v>0</v>
      </c>
    </row>
    <row r="2371" spans="1:26" x14ac:dyDescent="0.25">
      <c r="A2371">
        <v>1713868</v>
      </c>
      <c r="B2371">
        <v>1</v>
      </c>
      <c r="C2371" t="s">
        <v>76</v>
      </c>
      <c r="D2371" t="s">
        <v>103</v>
      </c>
      <c r="E2371" t="s">
        <v>134</v>
      </c>
      <c r="F2371" t="s">
        <v>7045</v>
      </c>
      <c r="G2371" t="s">
        <v>136</v>
      </c>
      <c r="H2371" t="s">
        <v>46</v>
      </c>
      <c r="I2371" t="s">
        <v>129</v>
      </c>
      <c r="J2371" t="s">
        <v>130</v>
      </c>
      <c r="K2371" t="s">
        <v>131</v>
      </c>
      <c r="L2371" t="s">
        <v>7046</v>
      </c>
      <c r="M2371" t="s">
        <v>7047</v>
      </c>
      <c r="N2371">
        <v>1.231944444</v>
      </c>
      <c r="O2371">
        <v>0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1.2319439999999999</v>
      </c>
      <c r="Y2371">
        <v>0</v>
      </c>
      <c r="Z2371">
        <v>0</v>
      </c>
    </row>
    <row r="2372" spans="1:26" x14ac:dyDescent="0.25">
      <c r="A2372">
        <v>1713870</v>
      </c>
      <c r="B2372">
        <v>1</v>
      </c>
      <c r="C2372" t="s">
        <v>76</v>
      </c>
      <c r="D2372" t="s">
        <v>100</v>
      </c>
      <c r="E2372" t="s">
        <v>134</v>
      </c>
      <c r="F2372" t="s">
        <v>7048</v>
      </c>
      <c r="G2372" t="s">
        <v>462</v>
      </c>
      <c r="H2372" t="s">
        <v>46</v>
      </c>
      <c r="I2372" t="s">
        <v>129</v>
      </c>
      <c r="J2372" t="s">
        <v>130</v>
      </c>
      <c r="K2372" t="s">
        <v>131</v>
      </c>
      <c r="L2372" t="s">
        <v>7049</v>
      </c>
      <c r="M2372" t="s">
        <v>7050</v>
      </c>
      <c r="N2372">
        <v>2.6808333329999998</v>
      </c>
      <c r="O2372">
        <v>0</v>
      </c>
      <c r="P2372">
        <v>4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10.723333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1713869</v>
      </c>
      <c r="B2373">
        <v>1</v>
      </c>
      <c r="C2373" t="s">
        <v>77</v>
      </c>
      <c r="D2373" t="s">
        <v>115</v>
      </c>
      <c r="E2373" t="s">
        <v>134</v>
      </c>
      <c r="F2373" t="s">
        <v>7051</v>
      </c>
      <c r="G2373" t="s">
        <v>136</v>
      </c>
      <c r="H2373" t="s">
        <v>46</v>
      </c>
      <c r="I2373" t="s">
        <v>129</v>
      </c>
      <c r="J2373" t="s">
        <v>130</v>
      </c>
      <c r="K2373" t="s">
        <v>131</v>
      </c>
      <c r="L2373" t="s">
        <v>7052</v>
      </c>
      <c r="M2373" t="s">
        <v>7053</v>
      </c>
      <c r="N2373">
        <v>1.9127777770000001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1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1.9127780000000001</v>
      </c>
    </row>
    <row r="2374" spans="1:26" x14ac:dyDescent="0.25">
      <c r="A2374">
        <v>1713879</v>
      </c>
      <c r="B2374">
        <v>1</v>
      </c>
      <c r="C2374" t="s">
        <v>76</v>
      </c>
      <c r="D2374" t="s">
        <v>96</v>
      </c>
      <c r="E2374" t="s">
        <v>134</v>
      </c>
      <c r="F2374" t="s">
        <v>7054</v>
      </c>
      <c r="G2374" t="s">
        <v>155</v>
      </c>
      <c r="H2374" t="s">
        <v>46</v>
      </c>
      <c r="I2374" t="s">
        <v>129</v>
      </c>
      <c r="J2374" t="s">
        <v>130</v>
      </c>
      <c r="K2374" t="s">
        <v>131</v>
      </c>
      <c r="L2374" t="s">
        <v>7055</v>
      </c>
      <c r="M2374" t="s">
        <v>7056</v>
      </c>
      <c r="N2374">
        <v>1.509166666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1.5091669999999999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1713875</v>
      </c>
      <c r="B2375">
        <v>1</v>
      </c>
      <c r="C2375" t="s">
        <v>77</v>
      </c>
      <c r="D2375" t="s">
        <v>123</v>
      </c>
      <c r="E2375" t="s">
        <v>212</v>
      </c>
      <c r="F2375" t="s">
        <v>1352</v>
      </c>
      <c r="G2375" t="s">
        <v>176</v>
      </c>
      <c r="H2375" t="s">
        <v>47</v>
      </c>
      <c r="I2375" t="s">
        <v>129</v>
      </c>
      <c r="J2375" t="s">
        <v>130</v>
      </c>
      <c r="K2375" t="s">
        <v>131</v>
      </c>
      <c r="L2375" t="s">
        <v>7057</v>
      </c>
      <c r="M2375" t="s">
        <v>7058</v>
      </c>
      <c r="N2375">
        <v>2.196666666</v>
      </c>
      <c r="O2375">
        <v>30</v>
      </c>
      <c r="P2375">
        <v>198</v>
      </c>
      <c r="Q2375">
        <v>0</v>
      </c>
      <c r="R2375">
        <v>0</v>
      </c>
      <c r="S2375">
        <v>0</v>
      </c>
      <c r="T2375">
        <v>0</v>
      </c>
      <c r="U2375">
        <v>65.900000000000006</v>
      </c>
      <c r="V2375">
        <v>434.94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1713881</v>
      </c>
      <c r="B2376">
        <v>1</v>
      </c>
      <c r="C2376" t="s">
        <v>76</v>
      </c>
      <c r="D2376" t="s">
        <v>92</v>
      </c>
      <c r="E2376" t="s">
        <v>134</v>
      </c>
      <c r="F2376" t="s">
        <v>7059</v>
      </c>
      <c r="G2376" t="s">
        <v>289</v>
      </c>
      <c r="H2376" t="s">
        <v>46</v>
      </c>
      <c r="I2376" t="s">
        <v>129</v>
      </c>
      <c r="J2376" t="s">
        <v>130</v>
      </c>
      <c r="K2376" t="s">
        <v>131</v>
      </c>
      <c r="L2376" t="s">
        <v>7060</v>
      </c>
      <c r="M2376" t="s">
        <v>7061</v>
      </c>
      <c r="N2376">
        <v>5.2352777770000003</v>
      </c>
      <c r="O2376">
        <v>0</v>
      </c>
      <c r="P2376">
        <v>0</v>
      </c>
      <c r="Q2376">
        <v>0</v>
      </c>
      <c r="R2376">
        <v>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10.470556</v>
      </c>
      <c r="Y2376">
        <v>0</v>
      </c>
      <c r="Z2376">
        <v>0</v>
      </c>
    </row>
    <row r="2377" spans="1:26" x14ac:dyDescent="0.25">
      <c r="A2377">
        <v>1713895</v>
      </c>
      <c r="B2377">
        <v>1</v>
      </c>
      <c r="C2377" t="s">
        <v>76</v>
      </c>
      <c r="D2377" t="s">
        <v>93</v>
      </c>
      <c r="E2377" t="s">
        <v>134</v>
      </c>
      <c r="F2377" t="s">
        <v>7062</v>
      </c>
      <c r="G2377" t="s">
        <v>289</v>
      </c>
      <c r="H2377" t="s">
        <v>46</v>
      </c>
      <c r="I2377" t="s">
        <v>129</v>
      </c>
      <c r="J2377" t="s">
        <v>130</v>
      </c>
      <c r="K2377" t="s">
        <v>131</v>
      </c>
      <c r="L2377" t="s">
        <v>7063</v>
      </c>
      <c r="M2377" t="s">
        <v>7064</v>
      </c>
      <c r="N2377">
        <v>3.5674999999999999</v>
      </c>
      <c r="O2377">
        <v>0</v>
      </c>
      <c r="P2377">
        <v>1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3.5674999999999999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1713894</v>
      </c>
      <c r="B2378">
        <v>1</v>
      </c>
      <c r="C2378" t="s">
        <v>77</v>
      </c>
      <c r="D2378" t="s">
        <v>124</v>
      </c>
      <c r="E2378" t="s">
        <v>139</v>
      </c>
      <c r="F2378" t="s">
        <v>7065</v>
      </c>
      <c r="G2378" t="s">
        <v>141</v>
      </c>
      <c r="H2378" t="s">
        <v>46</v>
      </c>
      <c r="I2378" t="s">
        <v>129</v>
      </c>
      <c r="J2378" t="s">
        <v>130</v>
      </c>
      <c r="K2378" t="s">
        <v>131</v>
      </c>
      <c r="L2378" t="s">
        <v>7066</v>
      </c>
      <c r="M2378" t="s">
        <v>7067</v>
      </c>
      <c r="N2378">
        <v>3.213055555</v>
      </c>
      <c r="O2378">
        <v>0</v>
      </c>
      <c r="P2378">
        <v>48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154.22666699999999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1713898</v>
      </c>
      <c r="B2379">
        <v>1</v>
      </c>
      <c r="C2379" t="s">
        <v>76</v>
      </c>
      <c r="D2379" t="s">
        <v>93</v>
      </c>
      <c r="E2379" t="s">
        <v>134</v>
      </c>
      <c r="F2379" t="s">
        <v>7068</v>
      </c>
      <c r="G2379" t="s">
        <v>209</v>
      </c>
      <c r="H2379" t="s">
        <v>46</v>
      </c>
      <c r="I2379" t="s">
        <v>129</v>
      </c>
      <c r="J2379" t="s">
        <v>130</v>
      </c>
      <c r="K2379" t="s">
        <v>131</v>
      </c>
      <c r="L2379" t="s">
        <v>7069</v>
      </c>
      <c r="M2379" t="s">
        <v>7070</v>
      </c>
      <c r="N2379">
        <v>4.9455555550000003</v>
      </c>
      <c r="O2379">
        <v>0</v>
      </c>
      <c r="P2379">
        <v>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4.9455559999999998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1713885</v>
      </c>
      <c r="B2380">
        <v>1</v>
      </c>
      <c r="C2380" t="s">
        <v>76</v>
      </c>
      <c r="D2380" t="s">
        <v>96</v>
      </c>
      <c r="E2380" t="s">
        <v>126</v>
      </c>
      <c r="F2380" t="s">
        <v>7071</v>
      </c>
      <c r="G2380" t="s">
        <v>145</v>
      </c>
      <c r="H2380" t="s">
        <v>47</v>
      </c>
      <c r="I2380" t="s">
        <v>129</v>
      </c>
      <c r="J2380" t="s">
        <v>130</v>
      </c>
      <c r="K2380" t="s">
        <v>131</v>
      </c>
      <c r="L2380" t="s">
        <v>7072</v>
      </c>
      <c r="M2380" t="s">
        <v>7073</v>
      </c>
      <c r="N2380">
        <v>2.4230555549999999</v>
      </c>
      <c r="O2380">
        <v>2</v>
      </c>
      <c r="P2380">
        <v>97</v>
      </c>
      <c r="Q2380">
        <v>0</v>
      </c>
      <c r="R2380">
        <v>0</v>
      </c>
      <c r="S2380">
        <v>0</v>
      </c>
      <c r="T2380">
        <v>0</v>
      </c>
      <c r="U2380">
        <v>4.8461109999999996</v>
      </c>
      <c r="V2380">
        <v>235.03638900000001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1713888</v>
      </c>
      <c r="B2381">
        <v>1</v>
      </c>
      <c r="C2381" t="s">
        <v>76</v>
      </c>
      <c r="D2381" t="s">
        <v>93</v>
      </c>
      <c r="E2381" t="s">
        <v>134</v>
      </c>
      <c r="F2381" t="s">
        <v>7074</v>
      </c>
      <c r="G2381" t="s">
        <v>209</v>
      </c>
      <c r="H2381" t="s">
        <v>46</v>
      </c>
      <c r="I2381" t="s">
        <v>129</v>
      </c>
      <c r="J2381" t="s">
        <v>130</v>
      </c>
      <c r="K2381" t="s">
        <v>131</v>
      </c>
      <c r="L2381" t="s">
        <v>7075</v>
      </c>
      <c r="M2381" t="s">
        <v>7076</v>
      </c>
      <c r="N2381">
        <v>4.7733333330000001</v>
      </c>
      <c r="O2381">
        <v>0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4.773333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1713891</v>
      </c>
      <c r="B2382">
        <v>1</v>
      </c>
      <c r="C2382" t="s">
        <v>77</v>
      </c>
      <c r="D2382" t="s">
        <v>117</v>
      </c>
      <c r="E2382" t="s">
        <v>158</v>
      </c>
      <c r="F2382" t="s">
        <v>7077</v>
      </c>
      <c r="G2382" t="s">
        <v>281</v>
      </c>
      <c r="H2382" t="s">
        <v>47</v>
      </c>
      <c r="I2382" t="s">
        <v>129</v>
      </c>
      <c r="J2382" t="s">
        <v>130</v>
      </c>
      <c r="K2382" t="s">
        <v>161</v>
      </c>
      <c r="L2382" t="s">
        <v>7078</v>
      </c>
      <c r="M2382" t="s">
        <v>7079</v>
      </c>
      <c r="N2382">
        <v>3.8911111109999998</v>
      </c>
      <c r="O2382">
        <v>0</v>
      </c>
      <c r="P2382">
        <v>0</v>
      </c>
      <c r="Q2382">
        <v>17</v>
      </c>
      <c r="R2382">
        <v>1718</v>
      </c>
      <c r="S2382">
        <v>0</v>
      </c>
      <c r="T2382">
        <v>0</v>
      </c>
      <c r="U2382">
        <v>0</v>
      </c>
      <c r="V2382">
        <v>0</v>
      </c>
      <c r="W2382">
        <v>66.148888999999997</v>
      </c>
      <c r="X2382">
        <v>6684.9288889999998</v>
      </c>
      <c r="Y2382">
        <v>0</v>
      </c>
      <c r="Z2382">
        <v>0</v>
      </c>
    </row>
    <row r="2383" spans="1:26" x14ac:dyDescent="0.25">
      <c r="A2383">
        <v>1713903</v>
      </c>
      <c r="B2383">
        <v>1</v>
      </c>
      <c r="C2383" t="s">
        <v>76</v>
      </c>
      <c r="D2383" t="s">
        <v>92</v>
      </c>
      <c r="E2383" t="s">
        <v>134</v>
      </c>
      <c r="F2383" t="s">
        <v>7080</v>
      </c>
      <c r="G2383" t="s">
        <v>209</v>
      </c>
      <c r="H2383" t="s">
        <v>46</v>
      </c>
      <c r="I2383" t="s">
        <v>129</v>
      </c>
      <c r="J2383" t="s">
        <v>130</v>
      </c>
      <c r="K2383" t="s">
        <v>131</v>
      </c>
      <c r="L2383" t="s">
        <v>7081</v>
      </c>
      <c r="M2383" t="s">
        <v>7082</v>
      </c>
      <c r="N2383">
        <v>3.5186111109999998</v>
      </c>
      <c r="O2383">
        <v>0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3.5186109999999999</v>
      </c>
      <c r="Y2383">
        <v>0</v>
      </c>
      <c r="Z2383">
        <v>0</v>
      </c>
    </row>
    <row r="2384" spans="1:26" x14ac:dyDescent="0.25">
      <c r="A2384">
        <v>1713889</v>
      </c>
      <c r="B2384">
        <v>1</v>
      </c>
      <c r="C2384" t="s">
        <v>76</v>
      </c>
      <c r="D2384" t="s">
        <v>101</v>
      </c>
      <c r="E2384" t="s">
        <v>139</v>
      </c>
      <c r="F2384" t="s">
        <v>7083</v>
      </c>
      <c r="G2384" t="s">
        <v>197</v>
      </c>
      <c r="H2384" t="s">
        <v>46</v>
      </c>
      <c r="I2384" t="s">
        <v>129</v>
      </c>
      <c r="J2384" t="s">
        <v>130</v>
      </c>
      <c r="K2384" t="s">
        <v>131</v>
      </c>
      <c r="L2384" t="s">
        <v>7084</v>
      </c>
      <c r="M2384" t="s">
        <v>7085</v>
      </c>
      <c r="N2384">
        <v>1.5691666660000001</v>
      </c>
      <c r="O2384">
        <v>0</v>
      </c>
      <c r="P2384">
        <v>49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76.889167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1713914</v>
      </c>
      <c r="B2385">
        <v>1</v>
      </c>
      <c r="C2385" t="s">
        <v>77</v>
      </c>
      <c r="D2385" t="s">
        <v>114</v>
      </c>
      <c r="E2385" t="s">
        <v>126</v>
      </c>
      <c r="F2385" t="s">
        <v>7086</v>
      </c>
      <c r="G2385" t="s">
        <v>176</v>
      </c>
      <c r="H2385" t="s">
        <v>47</v>
      </c>
      <c r="I2385" t="s">
        <v>129</v>
      </c>
      <c r="J2385" t="s">
        <v>130</v>
      </c>
      <c r="K2385" t="s">
        <v>131</v>
      </c>
      <c r="L2385" t="s">
        <v>7087</v>
      </c>
      <c r="M2385" t="s">
        <v>7088</v>
      </c>
      <c r="N2385">
        <v>1.0761111109999999</v>
      </c>
      <c r="O2385">
        <v>19</v>
      </c>
      <c r="P2385">
        <v>4967</v>
      </c>
      <c r="Q2385">
        <v>0</v>
      </c>
      <c r="R2385">
        <v>0</v>
      </c>
      <c r="S2385">
        <v>0</v>
      </c>
      <c r="T2385">
        <v>0</v>
      </c>
      <c r="U2385">
        <v>20.446110999999998</v>
      </c>
      <c r="V2385">
        <v>5345.0438880000002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1713901</v>
      </c>
      <c r="B2386">
        <v>1</v>
      </c>
      <c r="C2386" t="s">
        <v>77</v>
      </c>
      <c r="D2386" t="s">
        <v>114</v>
      </c>
      <c r="E2386" t="s">
        <v>158</v>
      </c>
      <c r="F2386" t="s">
        <v>7089</v>
      </c>
      <c r="G2386" t="s">
        <v>176</v>
      </c>
      <c r="H2386" t="s">
        <v>47</v>
      </c>
      <c r="I2386" t="s">
        <v>129</v>
      </c>
      <c r="J2386" t="s">
        <v>130</v>
      </c>
      <c r="K2386" t="s">
        <v>131</v>
      </c>
      <c r="L2386" t="s">
        <v>7090</v>
      </c>
      <c r="M2386" t="s">
        <v>7091</v>
      </c>
      <c r="N2386">
        <v>0.60305555499999997</v>
      </c>
      <c r="O2386">
        <v>28</v>
      </c>
      <c r="P2386">
        <v>9872</v>
      </c>
      <c r="Q2386">
        <v>0</v>
      </c>
      <c r="R2386">
        <v>0</v>
      </c>
      <c r="S2386">
        <v>0</v>
      </c>
      <c r="T2386">
        <v>0</v>
      </c>
      <c r="U2386">
        <v>16.885556000000001</v>
      </c>
      <c r="V2386">
        <v>5953.3644389999999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1713900</v>
      </c>
      <c r="B2387">
        <v>1</v>
      </c>
      <c r="C2387" t="s">
        <v>76</v>
      </c>
      <c r="D2387" t="s">
        <v>103</v>
      </c>
      <c r="E2387" t="s">
        <v>134</v>
      </c>
      <c r="F2387" t="s">
        <v>7092</v>
      </c>
      <c r="G2387" t="s">
        <v>209</v>
      </c>
      <c r="H2387" t="s">
        <v>46</v>
      </c>
      <c r="I2387" t="s">
        <v>129</v>
      </c>
      <c r="J2387" t="s">
        <v>130</v>
      </c>
      <c r="K2387" t="s">
        <v>131</v>
      </c>
      <c r="L2387" t="s">
        <v>7093</v>
      </c>
      <c r="M2387" t="s">
        <v>7094</v>
      </c>
      <c r="N2387">
        <v>4.585</v>
      </c>
      <c r="O2387">
        <v>0</v>
      </c>
      <c r="P2387">
        <v>0</v>
      </c>
      <c r="Q2387">
        <v>0</v>
      </c>
      <c r="R2387">
        <v>2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9.17</v>
      </c>
      <c r="Y2387">
        <v>0</v>
      </c>
      <c r="Z2387">
        <v>0</v>
      </c>
    </row>
    <row r="2388" spans="1:26" x14ac:dyDescent="0.25">
      <c r="A2388">
        <v>1713924</v>
      </c>
      <c r="B2388">
        <v>1</v>
      </c>
      <c r="C2388" t="s">
        <v>76</v>
      </c>
      <c r="D2388" t="s">
        <v>101</v>
      </c>
      <c r="E2388" t="s">
        <v>134</v>
      </c>
      <c r="F2388" t="s">
        <v>7095</v>
      </c>
      <c r="G2388" t="s">
        <v>136</v>
      </c>
      <c r="H2388" t="s">
        <v>46</v>
      </c>
      <c r="I2388" t="s">
        <v>129</v>
      </c>
      <c r="J2388" t="s">
        <v>130</v>
      </c>
      <c r="K2388" t="s">
        <v>131</v>
      </c>
      <c r="L2388" t="s">
        <v>7096</v>
      </c>
      <c r="M2388" t="s">
        <v>7097</v>
      </c>
      <c r="N2388">
        <v>6.1088888880000001</v>
      </c>
      <c r="O2388">
        <v>0</v>
      </c>
      <c r="P2388">
        <v>3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18.326667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1713904</v>
      </c>
      <c r="B2389">
        <v>1</v>
      </c>
      <c r="C2389" t="s">
        <v>77</v>
      </c>
      <c r="D2389" t="s">
        <v>123</v>
      </c>
      <c r="E2389" t="s">
        <v>212</v>
      </c>
      <c r="F2389" t="s">
        <v>7098</v>
      </c>
      <c r="G2389" t="s">
        <v>176</v>
      </c>
      <c r="H2389" t="s">
        <v>47</v>
      </c>
      <c r="I2389" t="s">
        <v>129</v>
      </c>
      <c r="J2389" t="s">
        <v>130</v>
      </c>
      <c r="K2389" t="s">
        <v>131</v>
      </c>
      <c r="L2389" t="s">
        <v>7099</v>
      </c>
      <c r="M2389" t="s">
        <v>7100</v>
      </c>
      <c r="N2389">
        <v>1.0013888879999999</v>
      </c>
      <c r="O2389">
        <v>25</v>
      </c>
      <c r="P2389">
        <v>667</v>
      </c>
      <c r="Q2389">
        <v>0</v>
      </c>
      <c r="R2389">
        <v>0</v>
      </c>
      <c r="S2389">
        <v>0</v>
      </c>
      <c r="T2389">
        <v>0</v>
      </c>
      <c r="U2389">
        <v>25.034721999999999</v>
      </c>
      <c r="V2389">
        <v>667.92638799999997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1713902</v>
      </c>
      <c r="B2390">
        <v>1</v>
      </c>
      <c r="C2390" t="s">
        <v>77</v>
      </c>
      <c r="D2390" t="s">
        <v>114</v>
      </c>
      <c r="E2390" t="s">
        <v>158</v>
      </c>
      <c r="F2390" t="s">
        <v>7101</v>
      </c>
      <c r="G2390" t="s">
        <v>176</v>
      </c>
      <c r="H2390" t="s">
        <v>47</v>
      </c>
      <c r="I2390" t="s">
        <v>129</v>
      </c>
      <c r="J2390" t="s">
        <v>130</v>
      </c>
      <c r="K2390" t="s">
        <v>131</v>
      </c>
      <c r="L2390" t="s">
        <v>7102</v>
      </c>
      <c r="M2390" t="s">
        <v>7103</v>
      </c>
      <c r="N2390">
        <v>0.40527777700000001</v>
      </c>
      <c r="O2390">
        <v>276</v>
      </c>
      <c r="P2390">
        <v>2798</v>
      </c>
      <c r="Q2390">
        <v>79</v>
      </c>
      <c r="R2390">
        <v>428</v>
      </c>
      <c r="S2390">
        <v>68</v>
      </c>
      <c r="T2390">
        <v>731</v>
      </c>
      <c r="U2390">
        <v>111.856666</v>
      </c>
      <c r="V2390">
        <v>1133.96722</v>
      </c>
      <c r="W2390">
        <v>32.016944000000002</v>
      </c>
      <c r="X2390">
        <v>173.458889</v>
      </c>
      <c r="Y2390">
        <v>27.558889000000001</v>
      </c>
      <c r="Z2390">
        <v>296.25805500000001</v>
      </c>
    </row>
    <row r="2391" spans="1:26" x14ac:dyDescent="0.25">
      <c r="A2391">
        <v>1713907</v>
      </c>
      <c r="B2391">
        <v>1</v>
      </c>
      <c r="C2391" t="s">
        <v>76</v>
      </c>
      <c r="D2391" t="s">
        <v>88</v>
      </c>
      <c r="E2391" t="s">
        <v>134</v>
      </c>
      <c r="F2391" t="s">
        <v>7104</v>
      </c>
      <c r="G2391" t="s">
        <v>136</v>
      </c>
      <c r="H2391" t="s">
        <v>46</v>
      </c>
      <c r="I2391" t="s">
        <v>129</v>
      </c>
      <c r="J2391" t="s">
        <v>130</v>
      </c>
      <c r="K2391" t="s">
        <v>131</v>
      </c>
      <c r="L2391" t="s">
        <v>7105</v>
      </c>
      <c r="M2391" t="s">
        <v>7106</v>
      </c>
      <c r="N2391">
        <v>3.02</v>
      </c>
      <c r="O2391">
        <v>0</v>
      </c>
      <c r="P2391">
        <v>2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6.04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1713908</v>
      </c>
      <c r="B2392">
        <v>1</v>
      </c>
      <c r="C2392" t="s">
        <v>76</v>
      </c>
      <c r="D2392" t="s">
        <v>101</v>
      </c>
      <c r="E2392" t="s">
        <v>139</v>
      </c>
      <c r="F2392" t="s">
        <v>7107</v>
      </c>
      <c r="G2392" t="s">
        <v>285</v>
      </c>
      <c r="H2392" t="s">
        <v>46</v>
      </c>
      <c r="I2392" t="s">
        <v>129</v>
      </c>
      <c r="J2392" t="s">
        <v>130</v>
      </c>
      <c r="K2392" t="s">
        <v>161</v>
      </c>
      <c r="L2392" t="s">
        <v>7108</v>
      </c>
      <c r="M2392" t="s">
        <v>7109</v>
      </c>
      <c r="N2392">
        <v>0.33138888799999999</v>
      </c>
      <c r="O2392">
        <v>0</v>
      </c>
      <c r="P2392">
        <v>123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40.760832999999998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1713906</v>
      </c>
      <c r="B2393">
        <v>1</v>
      </c>
      <c r="C2393" t="s">
        <v>77</v>
      </c>
      <c r="D2393" t="s">
        <v>119</v>
      </c>
      <c r="E2393" t="s">
        <v>134</v>
      </c>
      <c r="F2393" t="s">
        <v>7110</v>
      </c>
      <c r="G2393" t="s">
        <v>136</v>
      </c>
      <c r="H2393" t="s">
        <v>46</v>
      </c>
      <c r="I2393" t="s">
        <v>129</v>
      </c>
      <c r="J2393" t="s">
        <v>130</v>
      </c>
      <c r="K2393" t="s">
        <v>131</v>
      </c>
      <c r="L2393" t="s">
        <v>7111</v>
      </c>
      <c r="M2393" t="s">
        <v>7112</v>
      </c>
      <c r="N2393">
        <v>3.5449999999999999</v>
      </c>
      <c r="O2393">
        <v>0</v>
      </c>
      <c r="P2393">
        <v>5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17.725000000000001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1713905</v>
      </c>
      <c r="B2394">
        <v>1</v>
      </c>
      <c r="C2394" t="s">
        <v>76</v>
      </c>
      <c r="D2394" t="s">
        <v>86</v>
      </c>
      <c r="E2394" t="s">
        <v>134</v>
      </c>
      <c r="F2394" t="s">
        <v>5354</v>
      </c>
      <c r="G2394" t="s">
        <v>209</v>
      </c>
      <c r="H2394" t="s">
        <v>46</v>
      </c>
      <c r="I2394" t="s">
        <v>129</v>
      </c>
      <c r="J2394" t="s">
        <v>130</v>
      </c>
      <c r="K2394" t="s">
        <v>131</v>
      </c>
      <c r="L2394" t="s">
        <v>7113</v>
      </c>
      <c r="M2394" t="s">
        <v>7114</v>
      </c>
      <c r="N2394">
        <v>16.5425</v>
      </c>
      <c r="O2394">
        <v>0</v>
      </c>
      <c r="P2394">
        <v>11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181.9675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1713909</v>
      </c>
      <c r="B2395">
        <v>1</v>
      </c>
      <c r="C2395" t="s">
        <v>76</v>
      </c>
      <c r="D2395" t="s">
        <v>78</v>
      </c>
      <c r="E2395" t="s">
        <v>134</v>
      </c>
      <c r="F2395" t="s">
        <v>7115</v>
      </c>
      <c r="G2395" t="s">
        <v>155</v>
      </c>
      <c r="H2395" t="s">
        <v>46</v>
      </c>
      <c r="I2395" t="s">
        <v>129</v>
      </c>
      <c r="J2395" t="s">
        <v>130</v>
      </c>
      <c r="K2395" t="s">
        <v>131</v>
      </c>
      <c r="L2395" t="s">
        <v>7116</v>
      </c>
      <c r="M2395" t="s">
        <v>7117</v>
      </c>
      <c r="N2395">
        <v>2.798611111</v>
      </c>
      <c r="O2395">
        <v>0</v>
      </c>
      <c r="P2395">
        <v>8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22.388888999999999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1713921</v>
      </c>
      <c r="B2396">
        <v>1</v>
      </c>
      <c r="C2396" t="s">
        <v>76</v>
      </c>
      <c r="D2396" t="s">
        <v>84</v>
      </c>
      <c r="E2396" t="s">
        <v>158</v>
      </c>
      <c r="F2396" t="s">
        <v>7118</v>
      </c>
      <c r="G2396" t="s">
        <v>176</v>
      </c>
      <c r="H2396" t="s">
        <v>47</v>
      </c>
      <c r="I2396" t="s">
        <v>129</v>
      </c>
      <c r="J2396" t="s">
        <v>130</v>
      </c>
      <c r="K2396" t="s">
        <v>131</v>
      </c>
      <c r="L2396" t="s">
        <v>7119</v>
      </c>
      <c r="M2396" t="s">
        <v>7120</v>
      </c>
      <c r="N2396">
        <v>1.3374999999999999</v>
      </c>
      <c r="O2396">
        <v>4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5.35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1713913</v>
      </c>
      <c r="B2397">
        <v>1</v>
      </c>
      <c r="C2397" t="s">
        <v>77</v>
      </c>
      <c r="D2397" t="s">
        <v>108</v>
      </c>
      <c r="E2397" t="s">
        <v>139</v>
      </c>
      <c r="F2397" t="s">
        <v>7121</v>
      </c>
      <c r="G2397" t="s">
        <v>907</v>
      </c>
      <c r="H2397" t="s">
        <v>46</v>
      </c>
      <c r="I2397" t="s">
        <v>129</v>
      </c>
      <c r="J2397" t="s">
        <v>130</v>
      </c>
      <c r="K2397" t="s">
        <v>131</v>
      </c>
      <c r="L2397" t="s">
        <v>7122</v>
      </c>
      <c r="M2397" t="s">
        <v>7123</v>
      </c>
      <c r="N2397">
        <v>2.3458333329999999</v>
      </c>
      <c r="O2397">
        <v>0</v>
      </c>
      <c r="P2397">
        <v>2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4.6916669999999998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1713973</v>
      </c>
      <c r="B2398">
        <v>1</v>
      </c>
      <c r="C2398" t="s">
        <v>76</v>
      </c>
      <c r="D2398" t="s">
        <v>103</v>
      </c>
      <c r="E2398" t="s">
        <v>134</v>
      </c>
      <c r="F2398" t="s">
        <v>7124</v>
      </c>
      <c r="G2398" t="s">
        <v>155</v>
      </c>
      <c r="H2398" t="s">
        <v>46</v>
      </c>
      <c r="I2398" t="s">
        <v>129</v>
      </c>
      <c r="J2398" t="s">
        <v>130</v>
      </c>
      <c r="K2398" t="s">
        <v>131</v>
      </c>
      <c r="L2398" t="s">
        <v>7125</v>
      </c>
      <c r="M2398" t="s">
        <v>7126</v>
      </c>
      <c r="N2398">
        <v>6.4666666660000001</v>
      </c>
      <c r="O2398">
        <v>0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6.4666670000000002</v>
      </c>
      <c r="Y2398">
        <v>0</v>
      </c>
      <c r="Z2398">
        <v>0</v>
      </c>
    </row>
    <row r="2399" spans="1:26" x14ac:dyDescent="0.25">
      <c r="A2399">
        <v>1713963</v>
      </c>
      <c r="B2399">
        <v>1</v>
      </c>
      <c r="C2399" t="s">
        <v>76</v>
      </c>
      <c r="D2399" t="s">
        <v>92</v>
      </c>
      <c r="E2399" t="s">
        <v>164</v>
      </c>
      <c r="F2399" t="s">
        <v>4624</v>
      </c>
      <c r="G2399" t="s">
        <v>256</v>
      </c>
      <c r="H2399" t="s">
        <v>46</v>
      </c>
      <c r="I2399" t="s">
        <v>129</v>
      </c>
      <c r="J2399" t="s">
        <v>130</v>
      </c>
      <c r="K2399" t="s">
        <v>131</v>
      </c>
      <c r="L2399" t="s">
        <v>7127</v>
      </c>
      <c r="M2399" t="s">
        <v>7128</v>
      </c>
      <c r="N2399">
        <v>3.0383333330000002</v>
      </c>
      <c r="O2399">
        <v>0</v>
      </c>
      <c r="P2399">
        <v>0</v>
      </c>
      <c r="Q2399">
        <v>1</v>
      </c>
      <c r="R2399">
        <v>116</v>
      </c>
      <c r="S2399">
        <v>0</v>
      </c>
      <c r="T2399">
        <v>0</v>
      </c>
      <c r="U2399">
        <v>0</v>
      </c>
      <c r="V2399">
        <v>0</v>
      </c>
      <c r="W2399">
        <v>3.0383330000000002</v>
      </c>
      <c r="X2399">
        <v>352.44666699999999</v>
      </c>
      <c r="Y2399">
        <v>0</v>
      </c>
      <c r="Z2399">
        <v>0</v>
      </c>
    </row>
    <row r="2400" spans="1:26" x14ac:dyDescent="0.25">
      <c r="A2400">
        <v>1713922</v>
      </c>
      <c r="B2400">
        <v>1</v>
      </c>
      <c r="C2400" t="s">
        <v>76</v>
      </c>
      <c r="D2400" t="s">
        <v>106</v>
      </c>
      <c r="E2400" t="s">
        <v>134</v>
      </c>
      <c r="F2400" t="s">
        <v>7129</v>
      </c>
      <c r="G2400" t="s">
        <v>136</v>
      </c>
      <c r="H2400" t="s">
        <v>46</v>
      </c>
      <c r="I2400" t="s">
        <v>129</v>
      </c>
      <c r="J2400" t="s">
        <v>130</v>
      </c>
      <c r="K2400" t="s">
        <v>131</v>
      </c>
      <c r="L2400" t="s">
        <v>7130</v>
      </c>
      <c r="M2400" t="s">
        <v>7131</v>
      </c>
      <c r="N2400">
        <v>1.273055555</v>
      </c>
      <c r="O2400">
        <v>0</v>
      </c>
      <c r="P2400">
        <v>3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3.8191670000000002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1713923</v>
      </c>
      <c r="B2401">
        <v>1</v>
      </c>
      <c r="C2401" t="s">
        <v>76</v>
      </c>
      <c r="D2401" t="s">
        <v>79</v>
      </c>
      <c r="E2401" t="s">
        <v>134</v>
      </c>
      <c r="F2401" t="s">
        <v>7132</v>
      </c>
      <c r="G2401" t="s">
        <v>289</v>
      </c>
      <c r="H2401" t="s">
        <v>46</v>
      </c>
      <c r="I2401" t="s">
        <v>129</v>
      </c>
      <c r="J2401" t="s">
        <v>130</v>
      </c>
      <c r="K2401" t="s">
        <v>131</v>
      </c>
      <c r="L2401" t="s">
        <v>7133</v>
      </c>
      <c r="M2401" t="s">
        <v>7134</v>
      </c>
      <c r="N2401">
        <v>6.1891666660000002</v>
      </c>
      <c r="O2401">
        <v>0</v>
      </c>
      <c r="P2401">
        <v>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6.1891670000000003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1713928</v>
      </c>
      <c r="B2402">
        <v>1</v>
      </c>
      <c r="C2402" t="s">
        <v>76</v>
      </c>
      <c r="D2402" t="s">
        <v>102</v>
      </c>
      <c r="E2402" t="s">
        <v>164</v>
      </c>
      <c r="F2402" t="s">
        <v>7135</v>
      </c>
      <c r="G2402" t="s">
        <v>633</v>
      </c>
      <c r="H2402" t="s">
        <v>46</v>
      </c>
      <c r="I2402" t="s">
        <v>129</v>
      </c>
      <c r="J2402" t="s">
        <v>130</v>
      </c>
      <c r="K2402" t="s">
        <v>131</v>
      </c>
      <c r="L2402" t="s">
        <v>7136</v>
      </c>
      <c r="M2402" t="s">
        <v>7137</v>
      </c>
      <c r="N2402">
        <v>2.2425000000000002</v>
      </c>
      <c r="O2402">
        <v>0</v>
      </c>
      <c r="P2402">
        <v>19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42.607500000000002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1713940</v>
      </c>
      <c r="B2403">
        <v>1</v>
      </c>
      <c r="C2403" t="s">
        <v>76</v>
      </c>
      <c r="D2403" t="s">
        <v>99</v>
      </c>
      <c r="E2403" t="s">
        <v>126</v>
      </c>
      <c r="F2403" t="s">
        <v>7138</v>
      </c>
      <c r="G2403" t="s">
        <v>145</v>
      </c>
      <c r="H2403" t="s">
        <v>47</v>
      </c>
      <c r="I2403" t="s">
        <v>129</v>
      </c>
      <c r="J2403" t="s">
        <v>130</v>
      </c>
      <c r="K2403" t="s">
        <v>131</v>
      </c>
      <c r="L2403" t="s">
        <v>7139</v>
      </c>
      <c r="M2403" t="s">
        <v>7140</v>
      </c>
      <c r="N2403">
        <v>1.0663888880000001</v>
      </c>
      <c r="O2403">
        <v>2</v>
      </c>
      <c r="P2403">
        <v>178</v>
      </c>
      <c r="Q2403">
        <v>0</v>
      </c>
      <c r="R2403">
        <v>0</v>
      </c>
      <c r="S2403">
        <v>0</v>
      </c>
      <c r="T2403">
        <v>0</v>
      </c>
      <c r="U2403">
        <v>2.1327780000000001</v>
      </c>
      <c r="V2403">
        <v>189.81722199999999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1713936</v>
      </c>
      <c r="B2404">
        <v>1</v>
      </c>
      <c r="C2404" t="s">
        <v>76</v>
      </c>
      <c r="D2404" t="s">
        <v>92</v>
      </c>
      <c r="E2404" t="s">
        <v>134</v>
      </c>
      <c r="F2404" t="s">
        <v>7141</v>
      </c>
      <c r="G2404" t="s">
        <v>209</v>
      </c>
      <c r="H2404" t="s">
        <v>46</v>
      </c>
      <c r="I2404" t="s">
        <v>129</v>
      </c>
      <c r="J2404" t="s">
        <v>130</v>
      </c>
      <c r="K2404" t="s">
        <v>131</v>
      </c>
      <c r="L2404" t="s">
        <v>7142</v>
      </c>
      <c r="M2404" t="s">
        <v>7143</v>
      </c>
      <c r="N2404">
        <v>7.585555555</v>
      </c>
      <c r="O2404">
        <v>0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7.5855560000000004</v>
      </c>
      <c r="Y2404">
        <v>0</v>
      </c>
      <c r="Z2404">
        <v>0</v>
      </c>
    </row>
    <row r="2405" spans="1:26" x14ac:dyDescent="0.25">
      <c r="A2405">
        <v>1713934</v>
      </c>
      <c r="B2405">
        <v>1</v>
      </c>
      <c r="C2405" t="s">
        <v>77</v>
      </c>
      <c r="D2405" t="s">
        <v>114</v>
      </c>
      <c r="E2405" t="s">
        <v>126</v>
      </c>
      <c r="F2405" t="s">
        <v>7144</v>
      </c>
      <c r="G2405" t="s">
        <v>145</v>
      </c>
      <c r="H2405" t="s">
        <v>47</v>
      </c>
      <c r="I2405" t="s">
        <v>129</v>
      </c>
      <c r="J2405" t="s">
        <v>130</v>
      </c>
      <c r="K2405" t="s">
        <v>131</v>
      </c>
      <c r="L2405" t="s">
        <v>7145</v>
      </c>
      <c r="M2405" t="s">
        <v>7146</v>
      </c>
      <c r="N2405">
        <v>1.5133333330000001</v>
      </c>
      <c r="O2405">
        <v>37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55.993333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1713949</v>
      </c>
      <c r="B2406">
        <v>1</v>
      </c>
      <c r="C2406" t="s">
        <v>76</v>
      </c>
      <c r="D2406" t="s">
        <v>100</v>
      </c>
      <c r="E2406" t="s">
        <v>134</v>
      </c>
      <c r="F2406" t="s">
        <v>7147</v>
      </c>
      <c r="G2406" t="s">
        <v>136</v>
      </c>
      <c r="H2406" t="s">
        <v>46</v>
      </c>
      <c r="I2406" t="s">
        <v>129</v>
      </c>
      <c r="J2406" t="s">
        <v>130</v>
      </c>
      <c r="K2406" t="s">
        <v>131</v>
      </c>
      <c r="L2406" t="s">
        <v>7148</v>
      </c>
      <c r="M2406" t="s">
        <v>7149</v>
      </c>
      <c r="N2406">
        <v>2.0844444439999998</v>
      </c>
      <c r="O2406">
        <v>0</v>
      </c>
      <c r="P2406">
        <v>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2.084444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1713970</v>
      </c>
      <c r="B2407">
        <v>1</v>
      </c>
      <c r="C2407" t="s">
        <v>76</v>
      </c>
      <c r="D2407" t="s">
        <v>103</v>
      </c>
      <c r="E2407" t="s">
        <v>134</v>
      </c>
      <c r="F2407" t="s">
        <v>7150</v>
      </c>
      <c r="G2407" t="s">
        <v>136</v>
      </c>
      <c r="H2407" t="s">
        <v>46</v>
      </c>
      <c r="I2407" t="s">
        <v>129</v>
      </c>
      <c r="J2407" t="s">
        <v>130</v>
      </c>
      <c r="K2407" t="s">
        <v>131</v>
      </c>
      <c r="L2407" t="s">
        <v>7151</v>
      </c>
      <c r="M2407" t="s">
        <v>7152</v>
      </c>
      <c r="N2407">
        <v>4.625555555</v>
      </c>
      <c r="O2407">
        <v>0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4.6255559999999996</v>
      </c>
      <c r="Y2407">
        <v>0</v>
      </c>
      <c r="Z2407">
        <v>0</v>
      </c>
    </row>
    <row r="2408" spans="1:26" x14ac:dyDescent="0.25">
      <c r="A2408">
        <v>1713953</v>
      </c>
      <c r="B2408">
        <v>1</v>
      </c>
      <c r="C2408" t="s">
        <v>77</v>
      </c>
      <c r="D2408" t="s">
        <v>114</v>
      </c>
      <c r="E2408" t="s">
        <v>134</v>
      </c>
      <c r="F2408" t="s">
        <v>7153</v>
      </c>
      <c r="G2408" t="s">
        <v>136</v>
      </c>
      <c r="H2408" t="s">
        <v>46</v>
      </c>
      <c r="I2408" t="s">
        <v>129</v>
      </c>
      <c r="J2408" t="s">
        <v>130</v>
      </c>
      <c r="K2408" t="s">
        <v>131</v>
      </c>
      <c r="L2408" t="s">
        <v>7154</v>
      </c>
      <c r="M2408" t="s">
        <v>7155</v>
      </c>
      <c r="N2408">
        <v>1.585555555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1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1.585556</v>
      </c>
    </row>
    <row r="2409" spans="1:26" x14ac:dyDescent="0.25">
      <c r="A2409">
        <v>1713948</v>
      </c>
      <c r="B2409">
        <v>1</v>
      </c>
      <c r="C2409" t="s">
        <v>76</v>
      </c>
      <c r="D2409" t="s">
        <v>106</v>
      </c>
      <c r="E2409" t="s">
        <v>134</v>
      </c>
      <c r="F2409" t="s">
        <v>7156</v>
      </c>
      <c r="G2409" t="s">
        <v>209</v>
      </c>
      <c r="H2409" t="s">
        <v>46</v>
      </c>
      <c r="I2409" t="s">
        <v>129</v>
      </c>
      <c r="J2409" t="s">
        <v>130</v>
      </c>
      <c r="K2409" t="s">
        <v>131</v>
      </c>
      <c r="L2409" t="s">
        <v>7157</v>
      </c>
      <c r="M2409" t="s">
        <v>7158</v>
      </c>
      <c r="N2409">
        <v>5.1902777770000004</v>
      </c>
      <c r="O2409">
        <v>0</v>
      </c>
      <c r="P2409">
        <v>4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20.761111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1713947</v>
      </c>
      <c r="B2410">
        <v>1</v>
      </c>
      <c r="C2410" t="s">
        <v>77</v>
      </c>
      <c r="D2410" t="s">
        <v>114</v>
      </c>
      <c r="E2410" t="s">
        <v>134</v>
      </c>
      <c r="F2410" t="s">
        <v>7159</v>
      </c>
      <c r="G2410" t="s">
        <v>209</v>
      </c>
      <c r="H2410" t="s">
        <v>46</v>
      </c>
      <c r="I2410" t="s">
        <v>129</v>
      </c>
      <c r="J2410" t="s">
        <v>130</v>
      </c>
      <c r="K2410" t="s">
        <v>131</v>
      </c>
      <c r="L2410" t="s">
        <v>7160</v>
      </c>
      <c r="M2410" t="s">
        <v>7161</v>
      </c>
      <c r="N2410">
        <v>2.4622222219999998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2.4622220000000001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1713965</v>
      </c>
      <c r="B2411">
        <v>1</v>
      </c>
      <c r="C2411" t="s">
        <v>76</v>
      </c>
      <c r="D2411" t="s">
        <v>102</v>
      </c>
      <c r="E2411" t="s">
        <v>126</v>
      </c>
      <c r="F2411" t="s">
        <v>7162</v>
      </c>
      <c r="G2411" t="s">
        <v>1209</v>
      </c>
      <c r="H2411" t="s">
        <v>47</v>
      </c>
      <c r="I2411" t="s">
        <v>129</v>
      </c>
      <c r="J2411" t="s">
        <v>130</v>
      </c>
      <c r="K2411" t="s">
        <v>131</v>
      </c>
      <c r="L2411" t="s">
        <v>7163</v>
      </c>
      <c r="M2411" t="s">
        <v>7164</v>
      </c>
      <c r="N2411">
        <v>6.0338888879999999</v>
      </c>
      <c r="O2411">
        <v>0</v>
      </c>
      <c r="P2411">
        <v>0</v>
      </c>
      <c r="Q2411">
        <v>0</v>
      </c>
      <c r="R2411">
        <v>0</v>
      </c>
      <c r="S2411">
        <v>2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12.067778000000001</v>
      </c>
      <c r="Z2411">
        <v>0</v>
      </c>
    </row>
    <row r="2412" spans="1:26" x14ac:dyDescent="0.25">
      <c r="A2412">
        <v>1713957</v>
      </c>
      <c r="B2412">
        <v>1</v>
      </c>
      <c r="C2412" t="s">
        <v>76</v>
      </c>
      <c r="D2412" t="s">
        <v>85</v>
      </c>
      <c r="E2412" t="s">
        <v>134</v>
      </c>
      <c r="F2412" t="s">
        <v>7165</v>
      </c>
      <c r="G2412" t="s">
        <v>136</v>
      </c>
      <c r="H2412" t="s">
        <v>46</v>
      </c>
      <c r="I2412" t="s">
        <v>129</v>
      </c>
      <c r="J2412" t="s">
        <v>130</v>
      </c>
      <c r="K2412" t="s">
        <v>131</v>
      </c>
      <c r="L2412" t="s">
        <v>7166</v>
      </c>
      <c r="M2412" t="s">
        <v>7167</v>
      </c>
      <c r="N2412">
        <v>0.59750000000000003</v>
      </c>
      <c r="O2412">
        <v>0</v>
      </c>
      <c r="P2412">
        <v>2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1.1950000000000001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1713958</v>
      </c>
      <c r="B2413">
        <v>1</v>
      </c>
      <c r="C2413" t="s">
        <v>77</v>
      </c>
      <c r="D2413" t="s">
        <v>123</v>
      </c>
      <c r="E2413" t="s">
        <v>134</v>
      </c>
      <c r="F2413" t="s">
        <v>7168</v>
      </c>
      <c r="G2413" t="s">
        <v>136</v>
      </c>
      <c r="H2413" t="s">
        <v>46</v>
      </c>
      <c r="I2413" t="s">
        <v>129</v>
      </c>
      <c r="J2413" t="s">
        <v>130</v>
      </c>
      <c r="K2413" t="s">
        <v>131</v>
      </c>
      <c r="L2413" t="s">
        <v>7169</v>
      </c>
      <c r="M2413" t="s">
        <v>7170</v>
      </c>
      <c r="N2413">
        <v>2.3794444440000002</v>
      </c>
      <c r="O2413">
        <v>0</v>
      </c>
      <c r="P2413">
        <v>1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2.3794439999999999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1713969</v>
      </c>
      <c r="B2414">
        <v>1</v>
      </c>
      <c r="C2414" t="s">
        <v>76</v>
      </c>
      <c r="D2414" t="s">
        <v>100</v>
      </c>
      <c r="E2414" t="s">
        <v>134</v>
      </c>
      <c r="F2414" t="s">
        <v>7171</v>
      </c>
      <c r="G2414" t="s">
        <v>289</v>
      </c>
      <c r="H2414" t="s">
        <v>46</v>
      </c>
      <c r="I2414" t="s">
        <v>129</v>
      </c>
      <c r="J2414" t="s">
        <v>130</v>
      </c>
      <c r="K2414" t="s">
        <v>131</v>
      </c>
      <c r="L2414" t="s">
        <v>7172</v>
      </c>
      <c r="M2414" t="s">
        <v>7173</v>
      </c>
      <c r="N2414">
        <v>4.7175000000000002</v>
      </c>
      <c r="O2414">
        <v>0</v>
      </c>
      <c r="P2414">
        <v>2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9.4350000000000005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1713968</v>
      </c>
      <c r="B2415">
        <v>1</v>
      </c>
      <c r="C2415" t="s">
        <v>76</v>
      </c>
      <c r="D2415" t="s">
        <v>94</v>
      </c>
      <c r="E2415" t="s">
        <v>134</v>
      </c>
      <c r="F2415" t="s">
        <v>7174</v>
      </c>
      <c r="G2415" t="s">
        <v>136</v>
      </c>
      <c r="H2415" t="s">
        <v>46</v>
      </c>
      <c r="I2415" t="s">
        <v>129</v>
      </c>
      <c r="J2415" t="s">
        <v>130</v>
      </c>
      <c r="K2415" t="s">
        <v>131</v>
      </c>
      <c r="L2415" t="s">
        <v>7175</v>
      </c>
      <c r="M2415" t="s">
        <v>7176</v>
      </c>
      <c r="N2415">
        <v>3.5877777769999999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3.5877780000000001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1713967</v>
      </c>
      <c r="B2416">
        <v>1</v>
      </c>
      <c r="C2416" t="s">
        <v>76</v>
      </c>
      <c r="D2416" t="s">
        <v>79</v>
      </c>
      <c r="E2416" t="s">
        <v>134</v>
      </c>
      <c r="F2416" t="s">
        <v>7177</v>
      </c>
      <c r="G2416" t="s">
        <v>136</v>
      </c>
      <c r="H2416" t="s">
        <v>46</v>
      </c>
      <c r="I2416" t="s">
        <v>129</v>
      </c>
      <c r="J2416" t="s">
        <v>130</v>
      </c>
      <c r="K2416" t="s">
        <v>131</v>
      </c>
      <c r="L2416" t="s">
        <v>7178</v>
      </c>
      <c r="M2416" t="s">
        <v>7179</v>
      </c>
      <c r="N2416">
        <v>0.84666666599999996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0.84666699999999995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1713975</v>
      </c>
      <c r="B2417">
        <v>1</v>
      </c>
      <c r="C2417" t="s">
        <v>77</v>
      </c>
      <c r="D2417" t="s">
        <v>119</v>
      </c>
      <c r="E2417" t="s">
        <v>139</v>
      </c>
      <c r="F2417" t="s">
        <v>7180</v>
      </c>
      <c r="G2417" t="s">
        <v>141</v>
      </c>
      <c r="H2417" t="s">
        <v>46</v>
      </c>
      <c r="I2417" t="s">
        <v>129</v>
      </c>
      <c r="J2417" t="s">
        <v>130</v>
      </c>
      <c r="K2417" t="s">
        <v>131</v>
      </c>
      <c r="L2417" t="s">
        <v>7181</v>
      </c>
      <c r="M2417" t="s">
        <v>7182</v>
      </c>
      <c r="N2417">
        <v>1.0177777770000001</v>
      </c>
      <c r="O2417">
        <v>0</v>
      </c>
      <c r="P2417">
        <v>31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31.551110999999999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1713977</v>
      </c>
      <c r="B2418">
        <v>1</v>
      </c>
      <c r="C2418" t="s">
        <v>76</v>
      </c>
      <c r="D2418" t="s">
        <v>80</v>
      </c>
      <c r="E2418" t="s">
        <v>164</v>
      </c>
      <c r="F2418" t="s">
        <v>7183</v>
      </c>
      <c r="G2418" t="s">
        <v>285</v>
      </c>
      <c r="H2418" t="s">
        <v>46</v>
      </c>
      <c r="I2418" t="s">
        <v>129</v>
      </c>
      <c r="J2418" t="s">
        <v>130</v>
      </c>
      <c r="K2418" t="s">
        <v>161</v>
      </c>
      <c r="L2418" t="s">
        <v>7184</v>
      </c>
      <c r="M2418" t="s">
        <v>7185</v>
      </c>
      <c r="N2418">
        <v>3.0588888879999998</v>
      </c>
      <c r="O2418">
        <v>1</v>
      </c>
      <c r="P2418">
        <v>821</v>
      </c>
      <c r="Q2418">
        <v>0</v>
      </c>
      <c r="R2418">
        <v>0</v>
      </c>
      <c r="S2418">
        <v>0</v>
      </c>
      <c r="T2418">
        <v>0</v>
      </c>
      <c r="U2418">
        <v>3.0588890000000002</v>
      </c>
      <c r="V2418">
        <v>2511.347777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1713976</v>
      </c>
      <c r="B2419">
        <v>1</v>
      </c>
      <c r="C2419" t="s">
        <v>76</v>
      </c>
      <c r="D2419" t="s">
        <v>99</v>
      </c>
      <c r="E2419" t="s">
        <v>139</v>
      </c>
      <c r="F2419" t="s">
        <v>7186</v>
      </c>
      <c r="G2419" t="s">
        <v>141</v>
      </c>
      <c r="H2419" t="s">
        <v>46</v>
      </c>
      <c r="I2419" t="s">
        <v>129</v>
      </c>
      <c r="J2419" t="s">
        <v>130</v>
      </c>
      <c r="K2419" t="s">
        <v>131</v>
      </c>
      <c r="L2419" t="s">
        <v>7187</v>
      </c>
      <c r="M2419" t="s">
        <v>7188</v>
      </c>
      <c r="N2419">
        <v>0.82</v>
      </c>
      <c r="O2419">
        <v>0</v>
      </c>
      <c r="P2419">
        <v>80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65.599999999999994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1713981</v>
      </c>
      <c r="B2420">
        <v>1</v>
      </c>
      <c r="C2420" t="s">
        <v>77</v>
      </c>
      <c r="D2420" t="s">
        <v>114</v>
      </c>
      <c r="E2420" t="s">
        <v>139</v>
      </c>
      <c r="F2420" t="s">
        <v>7040</v>
      </c>
      <c r="G2420" t="s">
        <v>197</v>
      </c>
      <c r="H2420" t="s">
        <v>46</v>
      </c>
      <c r="I2420" t="s">
        <v>129</v>
      </c>
      <c r="J2420" t="s">
        <v>130</v>
      </c>
      <c r="K2420" t="s">
        <v>131</v>
      </c>
      <c r="L2420" t="s">
        <v>7189</v>
      </c>
      <c r="M2420" t="s">
        <v>7190</v>
      </c>
      <c r="N2420">
        <v>2.7250000000000001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20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54.5</v>
      </c>
    </row>
    <row r="2421" spans="1:26" x14ac:dyDescent="0.25">
      <c r="A2421">
        <v>1713984</v>
      </c>
      <c r="B2421">
        <v>1</v>
      </c>
      <c r="C2421" t="s">
        <v>77</v>
      </c>
      <c r="D2421" t="s">
        <v>109</v>
      </c>
      <c r="E2421" t="s">
        <v>134</v>
      </c>
      <c r="F2421" t="s">
        <v>7191</v>
      </c>
      <c r="G2421" t="s">
        <v>209</v>
      </c>
      <c r="H2421" t="s">
        <v>46</v>
      </c>
      <c r="I2421" t="s">
        <v>129</v>
      </c>
      <c r="J2421" t="s">
        <v>130</v>
      </c>
      <c r="K2421" t="s">
        <v>131</v>
      </c>
      <c r="L2421" t="s">
        <v>7192</v>
      </c>
      <c r="M2421" t="s">
        <v>7193</v>
      </c>
      <c r="N2421">
        <v>1.1588888879999999</v>
      </c>
      <c r="O2421">
        <v>0</v>
      </c>
      <c r="P2421">
        <v>1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1.1588890000000001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1713961</v>
      </c>
      <c r="B2422">
        <v>1</v>
      </c>
      <c r="C2422" t="s">
        <v>76</v>
      </c>
      <c r="D2422" t="s">
        <v>90</v>
      </c>
      <c r="E2422" t="s">
        <v>139</v>
      </c>
      <c r="F2422" t="s">
        <v>7194</v>
      </c>
      <c r="G2422" t="s">
        <v>285</v>
      </c>
      <c r="H2422" t="s">
        <v>46</v>
      </c>
      <c r="I2422" t="s">
        <v>129</v>
      </c>
      <c r="J2422" t="s">
        <v>130</v>
      </c>
      <c r="K2422" t="s">
        <v>161</v>
      </c>
      <c r="L2422" t="s">
        <v>7195</v>
      </c>
      <c r="M2422" t="s">
        <v>7196</v>
      </c>
      <c r="N2422">
        <v>2.7091666659999998</v>
      </c>
      <c r="O2422">
        <v>0</v>
      </c>
      <c r="P2422">
        <v>49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132.749167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1713985</v>
      </c>
      <c r="B2423">
        <v>1</v>
      </c>
      <c r="C2423" t="s">
        <v>77</v>
      </c>
      <c r="D2423" t="s">
        <v>119</v>
      </c>
      <c r="E2423" t="s">
        <v>212</v>
      </c>
      <c r="F2423" t="s">
        <v>7197</v>
      </c>
      <c r="G2423" t="s">
        <v>176</v>
      </c>
      <c r="H2423" t="s">
        <v>47</v>
      </c>
      <c r="I2423" t="s">
        <v>129</v>
      </c>
      <c r="J2423" t="s">
        <v>130</v>
      </c>
      <c r="K2423" t="s">
        <v>131</v>
      </c>
      <c r="L2423" t="s">
        <v>7198</v>
      </c>
      <c r="M2423" t="s">
        <v>7199</v>
      </c>
      <c r="N2423">
        <v>2.1291666660000002</v>
      </c>
      <c r="O2423">
        <v>46</v>
      </c>
      <c r="P2423">
        <v>102</v>
      </c>
      <c r="Q2423">
        <v>0</v>
      </c>
      <c r="R2423">
        <v>0</v>
      </c>
      <c r="S2423">
        <v>0</v>
      </c>
      <c r="T2423">
        <v>0</v>
      </c>
      <c r="U2423">
        <v>97.941666999999995</v>
      </c>
      <c r="V2423">
        <v>217.17500000000001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1713987</v>
      </c>
      <c r="B2424">
        <v>1</v>
      </c>
      <c r="C2424" t="s">
        <v>76</v>
      </c>
      <c r="D2424" t="s">
        <v>93</v>
      </c>
      <c r="E2424" t="s">
        <v>158</v>
      </c>
      <c r="F2424" t="s">
        <v>7200</v>
      </c>
      <c r="G2424" t="s">
        <v>176</v>
      </c>
      <c r="H2424" t="s">
        <v>47</v>
      </c>
      <c r="I2424" t="s">
        <v>129</v>
      </c>
      <c r="J2424" t="s">
        <v>130</v>
      </c>
      <c r="K2424" t="s">
        <v>131</v>
      </c>
      <c r="L2424" t="s">
        <v>7201</v>
      </c>
      <c r="M2424" t="s">
        <v>7202</v>
      </c>
      <c r="N2424">
        <v>6.6111111E-2</v>
      </c>
      <c r="O2424">
        <v>83</v>
      </c>
      <c r="P2424">
        <v>7311</v>
      </c>
      <c r="Q2424">
        <v>0</v>
      </c>
      <c r="R2424">
        <v>0</v>
      </c>
      <c r="S2424">
        <v>0</v>
      </c>
      <c r="T2424">
        <v>0</v>
      </c>
      <c r="U2424">
        <v>5.487222</v>
      </c>
      <c r="V2424">
        <v>483.33833299999998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1713994</v>
      </c>
      <c r="B2425">
        <v>1</v>
      </c>
      <c r="C2425" t="s">
        <v>76</v>
      </c>
      <c r="D2425" t="s">
        <v>85</v>
      </c>
      <c r="E2425" t="s">
        <v>158</v>
      </c>
      <c r="F2425" t="s">
        <v>7203</v>
      </c>
      <c r="G2425" t="s">
        <v>176</v>
      </c>
      <c r="H2425" t="s">
        <v>47</v>
      </c>
      <c r="I2425" t="s">
        <v>129</v>
      </c>
      <c r="J2425" t="s">
        <v>130</v>
      </c>
      <c r="K2425" t="s">
        <v>131</v>
      </c>
      <c r="L2425" t="s">
        <v>6988</v>
      </c>
      <c r="M2425" t="s">
        <v>7204</v>
      </c>
      <c r="N2425">
        <v>1.2041666660000001</v>
      </c>
      <c r="O2425">
        <v>13</v>
      </c>
      <c r="P2425">
        <v>2611</v>
      </c>
      <c r="Q2425">
        <v>0</v>
      </c>
      <c r="R2425">
        <v>0</v>
      </c>
      <c r="S2425">
        <v>0</v>
      </c>
      <c r="T2425">
        <v>0</v>
      </c>
      <c r="U2425">
        <v>15.654166999999999</v>
      </c>
      <c r="V2425">
        <v>3144.0791650000001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1714006</v>
      </c>
      <c r="B2426">
        <v>1</v>
      </c>
      <c r="C2426" t="s">
        <v>76</v>
      </c>
      <c r="D2426" t="s">
        <v>101</v>
      </c>
      <c r="E2426" t="s">
        <v>134</v>
      </c>
      <c r="F2426" t="s">
        <v>7205</v>
      </c>
      <c r="G2426" t="s">
        <v>462</v>
      </c>
      <c r="H2426" t="s">
        <v>46</v>
      </c>
      <c r="I2426" t="s">
        <v>129</v>
      </c>
      <c r="J2426" t="s">
        <v>130</v>
      </c>
      <c r="K2426" t="s">
        <v>131</v>
      </c>
      <c r="L2426" t="s">
        <v>7206</v>
      </c>
      <c r="M2426" t="s">
        <v>7207</v>
      </c>
      <c r="N2426">
        <v>3.807222222</v>
      </c>
      <c r="O2426">
        <v>0</v>
      </c>
      <c r="P2426">
        <v>1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3.8072219999999999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1713998</v>
      </c>
      <c r="B2427">
        <v>1</v>
      </c>
      <c r="C2427" t="s">
        <v>76</v>
      </c>
      <c r="D2427" t="s">
        <v>79</v>
      </c>
      <c r="E2427" t="s">
        <v>139</v>
      </c>
      <c r="F2427" t="s">
        <v>7208</v>
      </c>
      <c r="G2427" t="s">
        <v>141</v>
      </c>
      <c r="H2427" t="s">
        <v>46</v>
      </c>
      <c r="I2427" t="s">
        <v>129</v>
      </c>
      <c r="J2427" t="s">
        <v>130</v>
      </c>
      <c r="K2427" t="s">
        <v>131</v>
      </c>
      <c r="L2427" t="s">
        <v>7209</v>
      </c>
      <c r="M2427" t="s">
        <v>7210</v>
      </c>
      <c r="N2427">
        <v>1.659166666</v>
      </c>
      <c r="O2427">
        <v>0</v>
      </c>
      <c r="P2427">
        <v>5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8.295833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1714009</v>
      </c>
      <c r="B2428">
        <v>1</v>
      </c>
      <c r="C2428" t="s">
        <v>77</v>
      </c>
      <c r="D2428" t="s">
        <v>108</v>
      </c>
      <c r="E2428" t="s">
        <v>126</v>
      </c>
      <c r="F2428" t="s">
        <v>7211</v>
      </c>
      <c r="G2428" t="s">
        <v>996</v>
      </c>
      <c r="H2428" t="s">
        <v>47</v>
      </c>
      <c r="I2428" t="s">
        <v>129</v>
      </c>
      <c r="J2428" t="s">
        <v>130</v>
      </c>
      <c r="K2428" t="s">
        <v>131</v>
      </c>
      <c r="L2428" t="s">
        <v>7212</v>
      </c>
      <c r="M2428" t="s">
        <v>7213</v>
      </c>
      <c r="N2428">
        <v>3.119444444</v>
      </c>
      <c r="O2428">
        <v>1</v>
      </c>
      <c r="P2428">
        <v>89</v>
      </c>
      <c r="Q2428">
        <v>0</v>
      </c>
      <c r="R2428">
        <v>0</v>
      </c>
      <c r="S2428">
        <v>0</v>
      </c>
      <c r="T2428">
        <v>0</v>
      </c>
      <c r="U2428">
        <v>3.1194440000000001</v>
      </c>
      <c r="V2428">
        <v>277.63055600000001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1714008</v>
      </c>
      <c r="B2429">
        <v>1</v>
      </c>
      <c r="C2429" t="s">
        <v>76</v>
      </c>
      <c r="D2429" t="s">
        <v>79</v>
      </c>
      <c r="E2429" t="s">
        <v>139</v>
      </c>
      <c r="F2429" t="s">
        <v>7214</v>
      </c>
      <c r="G2429" t="s">
        <v>141</v>
      </c>
      <c r="H2429" t="s">
        <v>46</v>
      </c>
      <c r="I2429" t="s">
        <v>129</v>
      </c>
      <c r="J2429" t="s">
        <v>130</v>
      </c>
      <c r="K2429" t="s">
        <v>131</v>
      </c>
      <c r="L2429" t="s">
        <v>7215</v>
      </c>
      <c r="M2429" t="s">
        <v>7216</v>
      </c>
      <c r="N2429">
        <v>1.023055555</v>
      </c>
      <c r="O2429">
        <v>0</v>
      </c>
      <c r="P2429">
        <v>190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194.38055499999999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1714030</v>
      </c>
      <c r="B2430">
        <v>1</v>
      </c>
      <c r="C2430" t="s">
        <v>76</v>
      </c>
      <c r="D2430" t="s">
        <v>85</v>
      </c>
      <c r="E2430" t="s">
        <v>158</v>
      </c>
      <c r="F2430" t="s">
        <v>7217</v>
      </c>
      <c r="G2430" t="s">
        <v>176</v>
      </c>
      <c r="H2430" t="s">
        <v>47</v>
      </c>
      <c r="I2430" t="s">
        <v>129</v>
      </c>
      <c r="J2430" t="s">
        <v>130</v>
      </c>
      <c r="K2430" t="s">
        <v>131</v>
      </c>
      <c r="L2430" t="s">
        <v>7218</v>
      </c>
      <c r="M2430" t="s">
        <v>7219</v>
      </c>
      <c r="N2430">
        <v>3.36</v>
      </c>
      <c r="O2430">
        <v>8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26.88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1714025</v>
      </c>
      <c r="B2431">
        <v>1</v>
      </c>
      <c r="C2431" t="s">
        <v>76</v>
      </c>
      <c r="D2431" t="s">
        <v>90</v>
      </c>
      <c r="E2431" t="s">
        <v>164</v>
      </c>
      <c r="F2431" t="s">
        <v>7220</v>
      </c>
      <c r="G2431" t="s">
        <v>285</v>
      </c>
      <c r="H2431" t="s">
        <v>46</v>
      </c>
      <c r="I2431" t="s">
        <v>129</v>
      </c>
      <c r="J2431" t="s">
        <v>130</v>
      </c>
      <c r="K2431" t="s">
        <v>161</v>
      </c>
      <c r="L2431" t="s">
        <v>7221</v>
      </c>
      <c r="M2431" t="s">
        <v>7222</v>
      </c>
      <c r="N2431">
        <v>5.4988888879999998</v>
      </c>
      <c r="O2431">
        <v>1</v>
      </c>
      <c r="P2431">
        <v>202</v>
      </c>
      <c r="Q2431">
        <v>0</v>
      </c>
      <c r="R2431">
        <v>0</v>
      </c>
      <c r="S2431">
        <v>0</v>
      </c>
      <c r="T2431">
        <v>0</v>
      </c>
      <c r="U2431">
        <v>5.4988890000000001</v>
      </c>
      <c r="V2431">
        <v>1110.7755549999999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1714018</v>
      </c>
      <c r="B2432">
        <v>1</v>
      </c>
      <c r="C2432" t="s">
        <v>77</v>
      </c>
      <c r="D2432" t="s">
        <v>108</v>
      </c>
      <c r="E2432" t="s">
        <v>139</v>
      </c>
      <c r="F2432" t="s">
        <v>7223</v>
      </c>
      <c r="G2432" t="s">
        <v>289</v>
      </c>
      <c r="H2432" t="s">
        <v>46</v>
      </c>
      <c r="I2432" t="s">
        <v>129</v>
      </c>
      <c r="J2432" t="s">
        <v>130</v>
      </c>
      <c r="K2432" t="s">
        <v>131</v>
      </c>
      <c r="L2432" t="s">
        <v>7224</v>
      </c>
      <c r="M2432" t="s">
        <v>7225</v>
      </c>
      <c r="N2432">
        <v>3.2080555550000001</v>
      </c>
      <c r="O2432">
        <v>0</v>
      </c>
      <c r="P2432">
        <v>13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41.704721999999997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1714020</v>
      </c>
      <c r="B2433">
        <v>1</v>
      </c>
      <c r="C2433" t="s">
        <v>76</v>
      </c>
      <c r="D2433" t="s">
        <v>92</v>
      </c>
      <c r="E2433" t="s">
        <v>134</v>
      </c>
      <c r="F2433" t="s">
        <v>7226</v>
      </c>
      <c r="G2433" t="s">
        <v>209</v>
      </c>
      <c r="H2433" t="s">
        <v>46</v>
      </c>
      <c r="I2433" t="s">
        <v>129</v>
      </c>
      <c r="J2433" t="s">
        <v>130</v>
      </c>
      <c r="K2433" t="s">
        <v>131</v>
      </c>
      <c r="L2433" t="s">
        <v>7227</v>
      </c>
      <c r="M2433" t="s">
        <v>7228</v>
      </c>
      <c r="N2433">
        <v>9.7519444439999994</v>
      </c>
      <c r="O2433">
        <v>0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9.7519439999999999</v>
      </c>
      <c r="Y2433">
        <v>0</v>
      </c>
      <c r="Z2433">
        <v>0</v>
      </c>
    </row>
    <row r="2434" spans="1:26" x14ac:dyDescent="0.25">
      <c r="A2434">
        <v>1714024</v>
      </c>
      <c r="B2434">
        <v>1</v>
      </c>
      <c r="C2434" t="s">
        <v>76</v>
      </c>
      <c r="D2434" t="s">
        <v>95</v>
      </c>
      <c r="E2434" t="s">
        <v>134</v>
      </c>
      <c r="F2434" t="s">
        <v>7229</v>
      </c>
      <c r="G2434" t="s">
        <v>136</v>
      </c>
      <c r="H2434" t="s">
        <v>46</v>
      </c>
      <c r="I2434" t="s">
        <v>129</v>
      </c>
      <c r="J2434" t="s">
        <v>130</v>
      </c>
      <c r="K2434" t="s">
        <v>131</v>
      </c>
      <c r="L2434" t="s">
        <v>7230</v>
      </c>
      <c r="M2434" t="s">
        <v>7231</v>
      </c>
      <c r="N2434">
        <v>1.9636111110000001</v>
      </c>
      <c r="O2434">
        <v>0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1.963611</v>
      </c>
      <c r="Y2434">
        <v>0</v>
      </c>
      <c r="Z2434">
        <v>0</v>
      </c>
    </row>
    <row r="2435" spans="1:26" x14ac:dyDescent="0.25">
      <c r="A2435">
        <v>1714028</v>
      </c>
      <c r="B2435">
        <v>1</v>
      </c>
      <c r="C2435" t="s">
        <v>77</v>
      </c>
      <c r="D2435" t="s">
        <v>114</v>
      </c>
      <c r="E2435" t="s">
        <v>139</v>
      </c>
      <c r="F2435" t="s">
        <v>7232</v>
      </c>
      <c r="G2435" t="s">
        <v>141</v>
      </c>
      <c r="H2435" t="s">
        <v>46</v>
      </c>
      <c r="I2435" t="s">
        <v>129</v>
      </c>
      <c r="J2435" t="s">
        <v>130</v>
      </c>
      <c r="K2435" t="s">
        <v>131</v>
      </c>
      <c r="L2435" t="s">
        <v>7233</v>
      </c>
      <c r="M2435" t="s">
        <v>7234</v>
      </c>
      <c r="N2435">
        <v>2.52</v>
      </c>
      <c r="O2435">
        <v>0</v>
      </c>
      <c r="P2435">
        <v>4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10.08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1714027</v>
      </c>
      <c r="B2436">
        <v>1</v>
      </c>
      <c r="C2436" t="s">
        <v>77</v>
      </c>
      <c r="D2436" t="s">
        <v>119</v>
      </c>
      <c r="E2436" t="s">
        <v>139</v>
      </c>
      <c r="F2436" t="s">
        <v>7235</v>
      </c>
      <c r="G2436" t="s">
        <v>1272</v>
      </c>
      <c r="H2436" t="s">
        <v>46</v>
      </c>
      <c r="I2436" t="s">
        <v>129</v>
      </c>
      <c r="J2436" t="s">
        <v>130</v>
      </c>
      <c r="K2436" t="s">
        <v>131</v>
      </c>
      <c r="L2436" t="s">
        <v>7236</v>
      </c>
      <c r="M2436" t="s">
        <v>7237</v>
      </c>
      <c r="N2436">
        <v>1.342777777</v>
      </c>
      <c r="O2436">
        <v>0</v>
      </c>
      <c r="P2436">
        <v>12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16.113333000000001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1713992</v>
      </c>
      <c r="B2437">
        <v>1</v>
      </c>
      <c r="C2437" t="s">
        <v>76</v>
      </c>
      <c r="D2437" t="s">
        <v>80</v>
      </c>
      <c r="E2437" t="s">
        <v>164</v>
      </c>
      <c r="F2437" t="s">
        <v>7238</v>
      </c>
      <c r="G2437" t="s">
        <v>281</v>
      </c>
      <c r="H2437" t="s">
        <v>46</v>
      </c>
      <c r="I2437" t="s">
        <v>129</v>
      </c>
      <c r="J2437" t="s">
        <v>130</v>
      </c>
      <c r="K2437" t="s">
        <v>161</v>
      </c>
      <c r="L2437" t="s">
        <v>7239</v>
      </c>
      <c r="M2437" t="s">
        <v>7240</v>
      </c>
      <c r="N2437">
        <v>0.19</v>
      </c>
      <c r="O2437">
        <v>1</v>
      </c>
      <c r="P2437">
        <v>1694</v>
      </c>
      <c r="Q2437">
        <v>0</v>
      </c>
      <c r="R2437">
        <v>0</v>
      </c>
      <c r="S2437">
        <v>0</v>
      </c>
      <c r="T2437">
        <v>0</v>
      </c>
      <c r="U2437">
        <v>0.19</v>
      </c>
      <c r="V2437">
        <v>321.86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1714031</v>
      </c>
      <c r="B2438">
        <v>1</v>
      </c>
      <c r="C2438" t="s">
        <v>77</v>
      </c>
      <c r="D2438" t="s">
        <v>118</v>
      </c>
      <c r="E2438" t="s">
        <v>139</v>
      </c>
      <c r="F2438" t="s">
        <v>3627</v>
      </c>
      <c r="G2438" t="s">
        <v>141</v>
      </c>
      <c r="H2438" t="s">
        <v>46</v>
      </c>
      <c r="I2438" t="s">
        <v>129</v>
      </c>
      <c r="J2438" t="s">
        <v>130</v>
      </c>
      <c r="K2438" t="s">
        <v>131</v>
      </c>
      <c r="L2438" t="s">
        <v>7241</v>
      </c>
      <c r="M2438" t="s">
        <v>7242</v>
      </c>
      <c r="N2438">
        <v>1.871388888</v>
      </c>
      <c r="O2438">
        <v>0</v>
      </c>
      <c r="P2438">
        <v>11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20.585277999999999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1714036</v>
      </c>
      <c r="B2439">
        <v>1</v>
      </c>
      <c r="C2439" t="s">
        <v>77</v>
      </c>
      <c r="D2439" t="s">
        <v>124</v>
      </c>
      <c r="E2439" t="s">
        <v>134</v>
      </c>
      <c r="F2439" t="s">
        <v>7243</v>
      </c>
      <c r="G2439" t="s">
        <v>209</v>
      </c>
      <c r="H2439" t="s">
        <v>46</v>
      </c>
      <c r="I2439" t="s">
        <v>129</v>
      </c>
      <c r="J2439" t="s">
        <v>130</v>
      </c>
      <c r="K2439" t="s">
        <v>131</v>
      </c>
      <c r="L2439" t="s">
        <v>7244</v>
      </c>
      <c r="M2439" t="s">
        <v>7245</v>
      </c>
      <c r="N2439">
        <v>29.9175</v>
      </c>
      <c r="O2439">
        <v>0</v>
      </c>
      <c r="P2439">
        <v>2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59.835000000000001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1714039</v>
      </c>
      <c r="B2440">
        <v>1</v>
      </c>
      <c r="C2440" t="s">
        <v>76</v>
      </c>
      <c r="D2440" t="s">
        <v>84</v>
      </c>
      <c r="E2440" t="s">
        <v>134</v>
      </c>
      <c r="F2440" t="s">
        <v>6699</v>
      </c>
      <c r="G2440" t="s">
        <v>155</v>
      </c>
      <c r="H2440" t="s">
        <v>46</v>
      </c>
      <c r="I2440" t="s">
        <v>129</v>
      </c>
      <c r="J2440" t="s">
        <v>130</v>
      </c>
      <c r="K2440" t="s">
        <v>131</v>
      </c>
      <c r="L2440" t="s">
        <v>7246</v>
      </c>
      <c r="M2440" t="s">
        <v>7247</v>
      </c>
      <c r="N2440">
        <v>1.5305555550000001</v>
      </c>
      <c r="O2440">
        <v>2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3.0611109999999999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1714123</v>
      </c>
      <c r="B2441">
        <v>1</v>
      </c>
      <c r="C2441" t="s">
        <v>76</v>
      </c>
      <c r="D2441" t="s">
        <v>103</v>
      </c>
      <c r="E2441" t="s">
        <v>134</v>
      </c>
      <c r="F2441" t="s">
        <v>7248</v>
      </c>
      <c r="G2441" t="s">
        <v>462</v>
      </c>
      <c r="H2441" t="s">
        <v>46</v>
      </c>
      <c r="I2441" t="s">
        <v>129</v>
      </c>
      <c r="J2441" t="s">
        <v>130</v>
      </c>
      <c r="K2441" t="s">
        <v>131</v>
      </c>
      <c r="L2441" t="s">
        <v>7249</v>
      </c>
      <c r="M2441" t="s">
        <v>7250</v>
      </c>
      <c r="N2441">
        <v>3.9455555549999999</v>
      </c>
      <c r="O2441">
        <v>0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3.9455559999999998</v>
      </c>
      <c r="Y2441">
        <v>0</v>
      </c>
      <c r="Z2441">
        <v>0</v>
      </c>
    </row>
    <row r="2442" spans="1:26" x14ac:dyDescent="0.25">
      <c r="A2442">
        <v>1714044</v>
      </c>
      <c r="B2442">
        <v>1</v>
      </c>
      <c r="C2442" t="s">
        <v>76</v>
      </c>
      <c r="D2442" t="s">
        <v>93</v>
      </c>
      <c r="E2442" t="s">
        <v>126</v>
      </c>
      <c r="F2442" t="s">
        <v>7251</v>
      </c>
      <c r="G2442" t="s">
        <v>176</v>
      </c>
      <c r="H2442" t="s">
        <v>47</v>
      </c>
      <c r="I2442" t="s">
        <v>129</v>
      </c>
      <c r="J2442" t="s">
        <v>130</v>
      </c>
      <c r="K2442" t="s">
        <v>131</v>
      </c>
      <c r="L2442" t="s">
        <v>7252</v>
      </c>
      <c r="M2442" t="s">
        <v>7253</v>
      </c>
      <c r="N2442">
        <v>1.2661111110000001</v>
      </c>
      <c r="O2442">
        <v>18</v>
      </c>
      <c r="P2442">
        <v>2602</v>
      </c>
      <c r="Q2442">
        <v>0</v>
      </c>
      <c r="R2442">
        <v>0</v>
      </c>
      <c r="S2442">
        <v>0</v>
      </c>
      <c r="T2442">
        <v>0</v>
      </c>
      <c r="U2442">
        <v>22.79</v>
      </c>
      <c r="V2442">
        <v>3294.4211110000001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1714043</v>
      </c>
      <c r="B2443">
        <v>1</v>
      </c>
      <c r="C2443" t="s">
        <v>76</v>
      </c>
      <c r="D2443" t="s">
        <v>79</v>
      </c>
      <c r="E2443" t="s">
        <v>164</v>
      </c>
      <c r="F2443" t="s">
        <v>3446</v>
      </c>
      <c r="G2443" t="s">
        <v>256</v>
      </c>
      <c r="H2443" t="s">
        <v>46</v>
      </c>
      <c r="I2443" t="s">
        <v>129</v>
      </c>
      <c r="J2443" t="s">
        <v>130</v>
      </c>
      <c r="K2443" t="s">
        <v>131</v>
      </c>
      <c r="L2443" t="s">
        <v>7254</v>
      </c>
      <c r="M2443" t="s">
        <v>7255</v>
      </c>
      <c r="N2443">
        <v>0.57722222199999995</v>
      </c>
      <c r="O2443">
        <v>2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1.154444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1714042</v>
      </c>
      <c r="B2444">
        <v>1</v>
      </c>
      <c r="C2444" t="s">
        <v>77</v>
      </c>
      <c r="D2444" t="s">
        <v>111</v>
      </c>
      <c r="E2444" t="s">
        <v>212</v>
      </c>
      <c r="F2444" t="s">
        <v>7256</v>
      </c>
      <c r="G2444" t="s">
        <v>176</v>
      </c>
      <c r="H2444" t="s">
        <v>47</v>
      </c>
      <c r="I2444" t="s">
        <v>129</v>
      </c>
      <c r="J2444" t="s">
        <v>130</v>
      </c>
      <c r="K2444" t="s">
        <v>131</v>
      </c>
      <c r="L2444" t="s">
        <v>7257</v>
      </c>
      <c r="M2444" t="s">
        <v>7258</v>
      </c>
      <c r="N2444">
        <v>0.64</v>
      </c>
      <c r="O2444">
        <v>0</v>
      </c>
      <c r="P2444">
        <v>0</v>
      </c>
      <c r="Q2444">
        <v>17</v>
      </c>
      <c r="R2444">
        <v>330</v>
      </c>
      <c r="S2444">
        <v>0</v>
      </c>
      <c r="T2444">
        <v>0</v>
      </c>
      <c r="U2444">
        <v>0</v>
      </c>
      <c r="V2444">
        <v>0</v>
      </c>
      <c r="W2444">
        <v>10.88</v>
      </c>
      <c r="X2444">
        <v>211.2</v>
      </c>
      <c r="Y2444">
        <v>0</v>
      </c>
      <c r="Z2444">
        <v>0</v>
      </c>
    </row>
    <row r="2445" spans="1:26" x14ac:dyDescent="0.25">
      <c r="A2445">
        <v>1714046</v>
      </c>
      <c r="B2445">
        <v>1</v>
      </c>
      <c r="C2445" t="s">
        <v>76</v>
      </c>
      <c r="D2445" t="s">
        <v>78</v>
      </c>
      <c r="E2445" t="s">
        <v>134</v>
      </c>
      <c r="F2445" t="s">
        <v>7259</v>
      </c>
      <c r="G2445" t="s">
        <v>155</v>
      </c>
      <c r="H2445" t="s">
        <v>46</v>
      </c>
      <c r="I2445" t="s">
        <v>129</v>
      </c>
      <c r="J2445" t="s">
        <v>130</v>
      </c>
      <c r="K2445" t="s">
        <v>131</v>
      </c>
      <c r="L2445" t="s">
        <v>7260</v>
      </c>
      <c r="M2445" t="s">
        <v>7261</v>
      </c>
      <c r="N2445">
        <v>1.103611111</v>
      </c>
      <c r="O2445">
        <v>0</v>
      </c>
      <c r="P2445">
        <v>5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5.5180559999999996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1714126</v>
      </c>
      <c r="B2446">
        <v>1</v>
      </c>
      <c r="C2446" t="s">
        <v>77</v>
      </c>
      <c r="D2446" t="s">
        <v>124</v>
      </c>
      <c r="E2446" t="s">
        <v>134</v>
      </c>
      <c r="F2446" t="s">
        <v>7262</v>
      </c>
      <c r="G2446" t="s">
        <v>155</v>
      </c>
      <c r="H2446" t="s">
        <v>46</v>
      </c>
      <c r="I2446" t="s">
        <v>129</v>
      </c>
      <c r="J2446" t="s">
        <v>130</v>
      </c>
      <c r="K2446" t="s">
        <v>131</v>
      </c>
      <c r="L2446" t="s">
        <v>7263</v>
      </c>
      <c r="M2446" t="s">
        <v>7264</v>
      </c>
      <c r="N2446">
        <v>6.0236111110000001</v>
      </c>
      <c r="O2446">
        <v>0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6.0236109999999998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1714053</v>
      </c>
      <c r="B2447">
        <v>1</v>
      </c>
      <c r="C2447" t="s">
        <v>76</v>
      </c>
      <c r="D2447" t="s">
        <v>96</v>
      </c>
      <c r="E2447" t="s">
        <v>134</v>
      </c>
      <c r="F2447" t="s">
        <v>7265</v>
      </c>
      <c r="G2447" t="s">
        <v>136</v>
      </c>
      <c r="H2447" t="s">
        <v>46</v>
      </c>
      <c r="I2447" t="s">
        <v>129</v>
      </c>
      <c r="J2447" t="s">
        <v>130</v>
      </c>
      <c r="K2447" t="s">
        <v>131</v>
      </c>
      <c r="L2447" t="s">
        <v>7266</v>
      </c>
      <c r="M2447" t="s">
        <v>7267</v>
      </c>
      <c r="N2447">
        <v>2.4508333329999998</v>
      </c>
      <c r="O2447">
        <v>0</v>
      </c>
      <c r="P2447">
        <v>4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9.8033330000000003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1714048</v>
      </c>
      <c r="B2448">
        <v>1</v>
      </c>
      <c r="C2448" t="s">
        <v>77</v>
      </c>
      <c r="D2448" t="s">
        <v>108</v>
      </c>
      <c r="E2448" t="s">
        <v>158</v>
      </c>
      <c r="F2448" t="s">
        <v>6612</v>
      </c>
      <c r="G2448" t="s">
        <v>176</v>
      </c>
      <c r="H2448" t="s">
        <v>47</v>
      </c>
      <c r="I2448" t="s">
        <v>129</v>
      </c>
      <c r="J2448" t="s">
        <v>130</v>
      </c>
      <c r="K2448" t="s">
        <v>131</v>
      </c>
      <c r="L2448" t="s">
        <v>7268</v>
      </c>
      <c r="M2448" t="s">
        <v>7269</v>
      </c>
      <c r="N2448">
        <v>9.1944444E-2</v>
      </c>
      <c r="O2448">
        <v>227</v>
      </c>
      <c r="P2448">
        <v>950</v>
      </c>
      <c r="Q2448">
        <v>0</v>
      </c>
      <c r="R2448">
        <v>0</v>
      </c>
      <c r="S2448">
        <v>0</v>
      </c>
      <c r="T2448">
        <v>0</v>
      </c>
      <c r="U2448">
        <v>20.871389000000001</v>
      </c>
      <c r="V2448">
        <v>87.347222000000002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1714063</v>
      </c>
      <c r="B2449">
        <v>1</v>
      </c>
      <c r="C2449" t="s">
        <v>76</v>
      </c>
      <c r="D2449" t="s">
        <v>101</v>
      </c>
      <c r="E2449" t="s">
        <v>212</v>
      </c>
      <c r="F2449" t="s">
        <v>7270</v>
      </c>
      <c r="G2449" t="s">
        <v>176</v>
      </c>
      <c r="H2449" t="s">
        <v>47</v>
      </c>
      <c r="I2449" t="s">
        <v>129</v>
      </c>
      <c r="J2449" t="s">
        <v>130</v>
      </c>
      <c r="K2449" t="s">
        <v>131</v>
      </c>
      <c r="L2449" t="s">
        <v>7271</v>
      </c>
      <c r="M2449" t="s">
        <v>7272</v>
      </c>
      <c r="N2449">
        <v>1.754444444</v>
      </c>
      <c r="O2449">
        <v>0</v>
      </c>
      <c r="P2449">
        <v>252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442.12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1714080</v>
      </c>
      <c r="B2450">
        <v>1</v>
      </c>
      <c r="C2450" t="s">
        <v>76</v>
      </c>
      <c r="D2450" t="s">
        <v>93</v>
      </c>
      <c r="E2450" t="s">
        <v>134</v>
      </c>
      <c r="F2450" t="s">
        <v>7273</v>
      </c>
      <c r="G2450" t="s">
        <v>209</v>
      </c>
      <c r="H2450" t="s">
        <v>46</v>
      </c>
      <c r="I2450" t="s">
        <v>129</v>
      </c>
      <c r="J2450" t="s">
        <v>130</v>
      </c>
      <c r="K2450" t="s">
        <v>131</v>
      </c>
      <c r="L2450" t="s">
        <v>7274</v>
      </c>
      <c r="M2450" t="s">
        <v>7275</v>
      </c>
      <c r="N2450">
        <v>2.1830555550000001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2.1830560000000001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1714056</v>
      </c>
      <c r="B2451">
        <v>1</v>
      </c>
      <c r="C2451" t="s">
        <v>77</v>
      </c>
      <c r="D2451" t="s">
        <v>114</v>
      </c>
      <c r="E2451" t="s">
        <v>158</v>
      </c>
      <c r="F2451" t="s">
        <v>7276</v>
      </c>
      <c r="G2451" t="s">
        <v>468</v>
      </c>
      <c r="H2451" t="s">
        <v>47</v>
      </c>
      <c r="I2451" t="s">
        <v>129</v>
      </c>
      <c r="J2451" t="s">
        <v>130</v>
      </c>
      <c r="K2451" t="s">
        <v>131</v>
      </c>
      <c r="L2451" t="s">
        <v>7277</v>
      </c>
      <c r="M2451" t="s">
        <v>7018</v>
      </c>
      <c r="N2451">
        <v>0.61944444399999998</v>
      </c>
      <c r="O2451">
        <v>278</v>
      </c>
      <c r="P2451">
        <v>2815</v>
      </c>
      <c r="Q2451">
        <v>79</v>
      </c>
      <c r="R2451">
        <v>428</v>
      </c>
      <c r="S2451">
        <v>68</v>
      </c>
      <c r="T2451">
        <v>731</v>
      </c>
      <c r="U2451">
        <v>172.205555</v>
      </c>
      <c r="V2451">
        <v>1743.7361100000001</v>
      </c>
      <c r="W2451">
        <v>48.936110999999997</v>
      </c>
      <c r="X2451">
        <v>265.12222200000002</v>
      </c>
      <c r="Y2451">
        <v>42.122222000000001</v>
      </c>
      <c r="Z2451">
        <v>452.81388900000002</v>
      </c>
    </row>
    <row r="2452" spans="1:26" x14ac:dyDescent="0.25">
      <c r="A2452">
        <v>1714060</v>
      </c>
      <c r="B2452">
        <v>1</v>
      </c>
      <c r="C2452" t="s">
        <v>77</v>
      </c>
      <c r="D2452" t="s">
        <v>123</v>
      </c>
      <c r="E2452" t="s">
        <v>212</v>
      </c>
      <c r="F2452" t="s">
        <v>7278</v>
      </c>
      <c r="G2452" t="s">
        <v>176</v>
      </c>
      <c r="H2452" t="s">
        <v>47</v>
      </c>
      <c r="I2452" t="s">
        <v>151</v>
      </c>
      <c r="J2452" t="s">
        <v>130</v>
      </c>
      <c r="K2452" t="s">
        <v>131</v>
      </c>
      <c r="L2452" t="s">
        <v>7279</v>
      </c>
      <c r="M2452" t="s">
        <v>7280</v>
      </c>
      <c r="N2452">
        <v>8.3333330000000001E-3</v>
      </c>
      <c r="O2452">
        <v>729</v>
      </c>
      <c r="P2452">
        <v>3426</v>
      </c>
      <c r="Q2452">
        <v>0</v>
      </c>
      <c r="R2452">
        <v>0</v>
      </c>
      <c r="S2452">
        <v>0</v>
      </c>
      <c r="T2452">
        <v>0</v>
      </c>
      <c r="U2452">
        <v>6.0750000000000002</v>
      </c>
      <c r="V2452">
        <v>28.549999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1714065</v>
      </c>
      <c r="B2453">
        <v>1</v>
      </c>
      <c r="C2453" t="s">
        <v>77</v>
      </c>
      <c r="D2453" t="s">
        <v>122</v>
      </c>
      <c r="E2453" t="s">
        <v>139</v>
      </c>
      <c r="F2453" t="s">
        <v>7281</v>
      </c>
      <c r="G2453" t="s">
        <v>141</v>
      </c>
      <c r="H2453" t="s">
        <v>46</v>
      </c>
      <c r="I2453" t="s">
        <v>129</v>
      </c>
      <c r="J2453" t="s">
        <v>130</v>
      </c>
      <c r="K2453" t="s">
        <v>131</v>
      </c>
      <c r="L2453" t="s">
        <v>7282</v>
      </c>
      <c r="M2453" t="s">
        <v>7283</v>
      </c>
      <c r="N2453">
        <v>1.4269444440000001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26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37.100555999999997</v>
      </c>
    </row>
    <row r="2454" spans="1:26" x14ac:dyDescent="0.25">
      <c r="A2454">
        <v>1714081</v>
      </c>
      <c r="B2454">
        <v>1</v>
      </c>
      <c r="C2454" t="s">
        <v>77</v>
      </c>
      <c r="D2454" t="s">
        <v>124</v>
      </c>
      <c r="E2454" t="s">
        <v>191</v>
      </c>
      <c r="F2454" t="s">
        <v>7284</v>
      </c>
      <c r="G2454" t="s">
        <v>907</v>
      </c>
      <c r="H2454" t="s">
        <v>46</v>
      </c>
      <c r="I2454" t="s">
        <v>129</v>
      </c>
      <c r="J2454" t="s">
        <v>130</v>
      </c>
      <c r="K2454" t="s">
        <v>131</v>
      </c>
      <c r="L2454" t="s">
        <v>7285</v>
      </c>
      <c r="M2454" t="s">
        <v>7286</v>
      </c>
      <c r="N2454">
        <v>1.5944444440000001</v>
      </c>
      <c r="O2454">
        <v>0</v>
      </c>
      <c r="P2454">
        <v>66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105.233333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1714091</v>
      </c>
      <c r="B2455">
        <v>1</v>
      </c>
      <c r="C2455" t="s">
        <v>77</v>
      </c>
      <c r="D2455" t="s">
        <v>116</v>
      </c>
      <c r="E2455" t="s">
        <v>139</v>
      </c>
      <c r="F2455" t="s">
        <v>2909</v>
      </c>
      <c r="G2455" t="s">
        <v>141</v>
      </c>
      <c r="H2455" t="s">
        <v>46</v>
      </c>
      <c r="I2455" t="s">
        <v>129</v>
      </c>
      <c r="J2455" t="s">
        <v>130</v>
      </c>
      <c r="K2455" t="s">
        <v>131</v>
      </c>
      <c r="L2455" t="s">
        <v>7287</v>
      </c>
      <c r="M2455" t="s">
        <v>7288</v>
      </c>
      <c r="N2455">
        <v>4.0777777769999997</v>
      </c>
      <c r="O2455">
        <v>0</v>
      </c>
      <c r="P2455">
        <v>6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24.466667000000001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1714110</v>
      </c>
      <c r="B2456">
        <v>1</v>
      </c>
      <c r="C2456" t="s">
        <v>76</v>
      </c>
      <c r="D2456" t="s">
        <v>103</v>
      </c>
      <c r="E2456" t="s">
        <v>158</v>
      </c>
      <c r="F2456" t="s">
        <v>7289</v>
      </c>
      <c r="G2456" t="s">
        <v>176</v>
      </c>
      <c r="H2456" t="s">
        <v>47</v>
      </c>
      <c r="I2456" t="s">
        <v>129</v>
      </c>
      <c r="J2456" t="s">
        <v>130</v>
      </c>
      <c r="K2456" t="s">
        <v>131</v>
      </c>
      <c r="L2456" t="s">
        <v>7290</v>
      </c>
      <c r="M2456" t="s">
        <v>7291</v>
      </c>
      <c r="N2456">
        <v>1.764444444</v>
      </c>
      <c r="O2456">
        <v>0</v>
      </c>
      <c r="P2456">
        <v>0</v>
      </c>
      <c r="Q2456">
        <v>46</v>
      </c>
      <c r="R2456">
        <v>1233</v>
      </c>
      <c r="S2456">
        <v>0</v>
      </c>
      <c r="T2456">
        <v>0</v>
      </c>
      <c r="U2456">
        <v>0</v>
      </c>
      <c r="V2456">
        <v>0</v>
      </c>
      <c r="W2456">
        <v>81.164444000000003</v>
      </c>
      <c r="X2456">
        <v>2175.5599990000001</v>
      </c>
      <c r="Y2456">
        <v>0</v>
      </c>
      <c r="Z2456">
        <v>0</v>
      </c>
    </row>
    <row r="2457" spans="1:26" x14ac:dyDescent="0.25">
      <c r="A2457">
        <v>1714087</v>
      </c>
      <c r="B2457">
        <v>1</v>
      </c>
      <c r="C2457" t="s">
        <v>77</v>
      </c>
      <c r="D2457" t="s">
        <v>116</v>
      </c>
      <c r="E2457" t="s">
        <v>164</v>
      </c>
      <c r="F2457" t="s">
        <v>7292</v>
      </c>
      <c r="G2457" t="s">
        <v>256</v>
      </c>
      <c r="H2457" t="s">
        <v>46</v>
      </c>
      <c r="I2457" t="s">
        <v>129</v>
      </c>
      <c r="J2457" t="s">
        <v>130</v>
      </c>
      <c r="K2457" t="s">
        <v>131</v>
      </c>
      <c r="L2457" t="s">
        <v>7293</v>
      </c>
      <c r="M2457" t="s">
        <v>7294</v>
      </c>
      <c r="N2457">
        <v>1.5636111109999999</v>
      </c>
      <c r="O2457">
        <v>1</v>
      </c>
      <c r="P2457">
        <v>283</v>
      </c>
      <c r="Q2457">
        <v>0</v>
      </c>
      <c r="R2457">
        <v>0</v>
      </c>
      <c r="S2457">
        <v>0</v>
      </c>
      <c r="T2457">
        <v>0</v>
      </c>
      <c r="U2457">
        <v>1.5636110000000001</v>
      </c>
      <c r="V2457">
        <v>442.50194399999998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1714105</v>
      </c>
      <c r="B2458">
        <v>1</v>
      </c>
      <c r="C2458" t="s">
        <v>76</v>
      </c>
      <c r="D2458" t="s">
        <v>93</v>
      </c>
      <c r="E2458" t="s">
        <v>134</v>
      </c>
      <c r="F2458" t="s">
        <v>7295</v>
      </c>
      <c r="G2458" t="s">
        <v>209</v>
      </c>
      <c r="H2458" t="s">
        <v>46</v>
      </c>
      <c r="I2458" t="s">
        <v>129</v>
      </c>
      <c r="J2458" t="s">
        <v>130</v>
      </c>
      <c r="K2458" t="s">
        <v>131</v>
      </c>
      <c r="L2458" t="s">
        <v>7296</v>
      </c>
      <c r="M2458" t="s">
        <v>7297</v>
      </c>
      <c r="N2458">
        <v>8.0330555550000007</v>
      </c>
      <c r="O2458">
        <v>0</v>
      </c>
      <c r="P2458">
        <v>5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40.165278000000001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1714070</v>
      </c>
      <c r="B2459">
        <v>1</v>
      </c>
      <c r="C2459" t="s">
        <v>76</v>
      </c>
      <c r="D2459" t="s">
        <v>97</v>
      </c>
      <c r="E2459" t="s">
        <v>134</v>
      </c>
      <c r="F2459" t="s">
        <v>7298</v>
      </c>
      <c r="G2459" t="s">
        <v>462</v>
      </c>
      <c r="H2459" t="s">
        <v>46</v>
      </c>
      <c r="I2459" t="s">
        <v>129</v>
      </c>
      <c r="J2459" t="s">
        <v>130</v>
      </c>
      <c r="K2459" t="s">
        <v>131</v>
      </c>
      <c r="L2459" t="s">
        <v>7299</v>
      </c>
      <c r="M2459" t="s">
        <v>7300</v>
      </c>
      <c r="N2459">
        <v>2.1091666660000001</v>
      </c>
      <c r="O2459">
        <v>0</v>
      </c>
      <c r="P2459">
        <v>2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4.2183330000000003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1714071</v>
      </c>
      <c r="B2460">
        <v>1</v>
      </c>
      <c r="C2460" t="s">
        <v>76</v>
      </c>
      <c r="D2460" t="s">
        <v>94</v>
      </c>
      <c r="E2460" t="s">
        <v>158</v>
      </c>
      <c r="F2460" t="s">
        <v>7301</v>
      </c>
      <c r="G2460" t="s">
        <v>285</v>
      </c>
      <c r="H2460" t="s">
        <v>47</v>
      </c>
      <c r="I2460" t="s">
        <v>129</v>
      </c>
      <c r="J2460" t="s">
        <v>130</v>
      </c>
      <c r="K2460" t="s">
        <v>161</v>
      </c>
      <c r="L2460" t="s">
        <v>7302</v>
      </c>
      <c r="M2460" t="s">
        <v>7303</v>
      </c>
      <c r="N2460">
        <v>0.18333333299999999</v>
      </c>
      <c r="O2460">
        <v>10</v>
      </c>
      <c r="P2460">
        <v>1482</v>
      </c>
      <c r="Q2460">
        <v>0</v>
      </c>
      <c r="R2460">
        <v>0</v>
      </c>
      <c r="S2460">
        <v>0</v>
      </c>
      <c r="T2460">
        <v>0</v>
      </c>
      <c r="U2460">
        <v>1.8333330000000001</v>
      </c>
      <c r="V2460">
        <v>271.7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1714074</v>
      </c>
      <c r="B2461">
        <v>1</v>
      </c>
      <c r="C2461" t="s">
        <v>77</v>
      </c>
      <c r="D2461" t="s">
        <v>109</v>
      </c>
      <c r="E2461" t="s">
        <v>139</v>
      </c>
      <c r="F2461" t="s">
        <v>7304</v>
      </c>
      <c r="G2461" t="s">
        <v>707</v>
      </c>
      <c r="H2461" t="s">
        <v>46</v>
      </c>
      <c r="I2461" t="s">
        <v>129</v>
      </c>
      <c r="J2461" t="s">
        <v>130</v>
      </c>
      <c r="K2461" t="s">
        <v>131</v>
      </c>
      <c r="L2461" t="s">
        <v>7305</v>
      </c>
      <c r="M2461" t="s">
        <v>7306</v>
      </c>
      <c r="N2461">
        <v>0.61611111100000004</v>
      </c>
      <c r="O2461">
        <v>0</v>
      </c>
      <c r="P2461">
        <v>106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65.307777999999999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1714092</v>
      </c>
      <c r="B2462">
        <v>1</v>
      </c>
      <c r="C2462" t="s">
        <v>77</v>
      </c>
      <c r="D2462" t="s">
        <v>114</v>
      </c>
      <c r="E2462" t="s">
        <v>134</v>
      </c>
      <c r="F2462" t="s">
        <v>7307</v>
      </c>
      <c r="G2462" t="s">
        <v>136</v>
      </c>
      <c r="H2462" t="s">
        <v>46</v>
      </c>
      <c r="I2462" t="s">
        <v>129</v>
      </c>
      <c r="J2462" t="s">
        <v>130</v>
      </c>
      <c r="K2462" t="s">
        <v>131</v>
      </c>
      <c r="L2462" t="s">
        <v>7308</v>
      </c>
      <c r="M2462" t="s">
        <v>7309</v>
      </c>
      <c r="N2462">
        <v>1.2849999999999999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1.2849999999999999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1714082</v>
      </c>
      <c r="B2463">
        <v>1</v>
      </c>
      <c r="C2463" t="s">
        <v>76</v>
      </c>
      <c r="D2463" t="s">
        <v>88</v>
      </c>
      <c r="E2463" t="s">
        <v>191</v>
      </c>
      <c r="F2463" t="s">
        <v>7310</v>
      </c>
      <c r="G2463" t="s">
        <v>141</v>
      </c>
      <c r="H2463" t="s">
        <v>46</v>
      </c>
      <c r="I2463" t="s">
        <v>129</v>
      </c>
      <c r="J2463" t="s">
        <v>130</v>
      </c>
      <c r="K2463" t="s">
        <v>131</v>
      </c>
      <c r="L2463" t="s">
        <v>7311</v>
      </c>
      <c r="M2463" t="s">
        <v>7312</v>
      </c>
      <c r="N2463">
        <v>1.3925000000000001</v>
      </c>
      <c r="O2463">
        <v>0</v>
      </c>
      <c r="P2463">
        <v>71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98.867500000000007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1714093</v>
      </c>
      <c r="B2464">
        <v>1</v>
      </c>
      <c r="C2464" t="s">
        <v>76</v>
      </c>
      <c r="D2464" t="s">
        <v>103</v>
      </c>
      <c r="E2464" t="s">
        <v>212</v>
      </c>
      <c r="F2464" t="s">
        <v>7313</v>
      </c>
      <c r="G2464" t="s">
        <v>431</v>
      </c>
      <c r="H2464" t="s">
        <v>47</v>
      </c>
      <c r="I2464" t="s">
        <v>129</v>
      </c>
      <c r="J2464" t="s">
        <v>130</v>
      </c>
      <c r="K2464" t="s">
        <v>131</v>
      </c>
      <c r="L2464" t="s">
        <v>7314</v>
      </c>
      <c r="M2464" t="s">
        <v>7315</v>
      </c>
      <c r="N2464">
        <v>4.3661111110000004</v>
      </c>
      <c r="O2464">
        <v>0</v>
      </c>
      <c r="P2464">
        <v>0</v>
      </c>
      <c r="Q2464">
        <v>31</v>
      </c>
      <c r="R2464">
        <v>1177</v>
      </c>
      <c r="S2464">
        <v>0</v>
      </c>
      <c r="T2464">
        <v>0</v>
      </c>
      <c r="U2464">
        <v>0</v>
      </c>
      <c r="V2464">
        <v>0</v>
      </c>
      <c r="W2464">
        <v>135.34944400000001</v>
      </c>
      <c r="X2464">
        <v>5138.9127779999999</v>
      </c>
      <c r="Y2464">
        <v>0</v>
      </c>
      <c r="Z2464">
        <v>0</v>
      </c>
    </row>
    <row r="2465" spans="1:26" x14ac:dyDescent="0.25">
      <c r="A2465">
        <v>1714083</v>
      </c>
      <c r="B2465">
        <v>1</v>
      </c>
      <c r="C2465" t="s">
        <v>77</v>
      </c>
      <c r="D2465" t="s">
        <v>118</v>
      </c>
      <c r="E2465" t="s">
        <v>191</v>
      </c>
      <c r="F2465" t="s">
        <v>7316</v>
      </c>
      <c r="G2465" t="s">
        <v>907</v>
      </c>
      <c r="H2465" t="s">
        <v>46</v>
      </c>
      <c r="I2465" t="s">
        <v>129</v>
      </c>
      <c r="J2465" t="s">
        <v>130</v>
      </c>
      <c r="K2465" t="s">
        <v>131</v>
      </c>
      <c r="L2465" t="s">
        <v>7317</v>
      </c>
      <c r="M2465" t="s">
        <v>7318</v>
      </c>
      <c r="N2465">
        <v>1.681944444</v>
      </c>
      <c r="O2465">
        <v>0</v>
      </c>
      <c r="P2465">
        <v>43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72.323611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1714090</v>
      </c>
      <c r="B2466">
        <v>1</v>
      </c>
      <c r="C2466" t="s">
        <v>76</v>
      </c>
      <c r="D2466" t="s">
        <v>101</v>
      </c>
      <c r="E2466" t="s">
        <v>191</v>
      </c>
      <c r="F2466" t="s">
        <v>7319</v>
      </c>
      <c r="G2466" t="s">
        <v>141</v>
      </c>
      <c r="H2466" t="s">
        <v>46</v>
      </c>
      <c r="I2466" t="s">
        <v>129</v>
      </c>
      <c r="J2466" t="s">
        <v>130</v>
      </c>
      <c r="K2466" t="s">
        <v>131</v>
      </c>
      <c r="L2466" t="s">
        <v>7320</v>
      </c>
      <c r="M2466" t="s">
        <v>7321</v>
      </c>
      <c r="N2466">
        <v>1.223333333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1.223333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1714088</v>
      </c>
      <c r="B2467">
        <v>1</v>
      </c>
      <c r="C2467" t="s">
        <v>76</v>
      </c>
      <c r="D2467" t="s">
        <v>95</v>
      </c>
      <c r="E2467" t="s">
        <v>139</v>
      </c>
      <c r="F2467" t="s">
        <v>7322</v>
      </c>
      <c r="G2467" t="s">
        <v>197</v>
      </c>
      <c r="H2467" t="s">
        <v>46</v>
      </c>
      <c r="I2467" t="s">
        <v>129</v>
      </c>
      <c r="J2467" t="s">
        <v>130</v>
      </c>
      <c r="K2467" t="s">
        <v>131</v>
      </c>
      <c r="L2467" t="s">
        <v>7323</v>
      </c>
      <c r="M2467" t="s">
        <v>7324</v>
      </c>
      <c r="N2467">
        <v>0.575555555</v>
      </c>
      <c r="O2467">
        <v>0</v>
      </c>
      <c r="P2467">
        <v>0</v>
      </c>
      <c r="Q2467">
        <v>0</v>
      </c>
      <c r="R2467">
        <v>22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12.662222</v>
      </c>
      <c r="Y2467">
        <v>0</v>
      </c>
      <c r="Z2467">
        <v>0</v>
      </c>
    </row>
    <row r="2468" spans="1:26" x14ac:dyDescent="0.25">
      <c r="A2468">
        <v>1714121</v>
      </c>
      <c r="B2468">
        <v>1</v>
      </c>
      <c r="C2468" t="s">
        <v>76</v>
      </c>
      <c r="D2468" t="s">
        <v>88</v>
      </c>
      <c r="E2468" t="s">
        <v>164</v>
      </c>
      <c r="F2468" t="s">
        <v>7325</v>
      </c>
      <c r="G2468" t="s">
        <v>256</v>
      </c>
      <c r="H2468" t="s">
        <v>46</v>
      </c>
      <c r="I2468" t="s">
        <v>129</v>
      </c>
      <c r="J2468" t="s">
        <v>130</v>
      </c>
      <c r="K2468" t="s">
        <v>131</v>
      </c>
      <c r="L2468" t="s">
        <v>7326</v>
      </c>
      <c r="M2468" t="s">
        <v>7327</v>
      </c>
      <c r="N2468">
        <v>1.426111111</v>
      </c>
      <c r="O2468">
        <v>1</v>
      </c>
      <c r="P2468">
        <v>39</v>
      </c>
      <c r="Q2468">
        <v>0</v>
      </c>
      <c r="R2468">
        <v>0</v>
      </c>
      <c r="S2468">
        <v>0</v>
      </c>
      <c r="T2468">
        <v>0</v>
      </c>
      <c r="U2468">
        <v>1.4261109999999999</v>
      </c>
      <c r="V2468">
        <v>55.618333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1714112</v>
      </c>
      <c r="B2469">
        <v>1</v>
      </c>
      <c r="C2469" t="s">
        <v>76</v>
      </c>
      <c r="D2469" t="s">
        <v>91</v>
      </c>
      <c r="E2469" t="s">
        <v>126</v>
      </c>
      <c r="F2469" t="s">
        <v>7328</v>
      </c>
      <c r="G2469" t="s">
        <v>145</v>
      </c>
      <c r="H2469" t="s">
        <v>47</v>
      </c>
      <c r="I2469" t="s">
        <v>129</v>
      </c>
      <c r="J2469" t="s">
        <v>130</v>
      </c>
      <c r="K2469" t="s">
        <v>131</v>
      </c>
      <c r="L2469" t="s">
        <v>7329</v>
      </c>
      <c r="M2469" t="s">
        <v>7318</v>
      </c>
      <c r="N2469">
        <v>1.358055555</v>
      </c>
      <c r="O2469">
        <v>1</v>
      </c>
      <c r="P2469">
        <v>89</v>
      </c>
      <c r="Q2469">
        <v>0</v>
      </c>
      <c r="R2469">
        <v>0</v>
      </c>
      <c r="S2469">
        <v>0</v>
      </c>
      <c r="T2469">
        <v>0</v>
      </c>
      <c r="U2469">
        <v>1.3580559999999999</v>
      </c>
      <c r="V2469">
        <v>120.866944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1714114</v>
      </c>
      <c r="B2470">
        <v>1</v>
      </c>
      <c r="C2470" t="s">
        <v>77</v>
      </c>
      <c r="D2470" t="s">
        <v>119</v>
      </c>
      <c r="E2470" t="s">
        <v>134</v>
      </c>
      <c r="F2470" t="s">
        <v>7330</v>
      </c>
      <c r="G2470" t="s">
        <v>136</v>
      </c>
      <c r="H2470" t="s">
        <v>46</v>
      </c>
      <c r="I2470" t="s">
        <v>129</v>
      </c>
      <c r="J2470" t="s">
        <v>130</v>
      </c>
      <c r="K2470" t="s">
        <v>131</v>
      </c>
      <c r="L2470" t="s">
        <v>7331</v>
      </c>
      <c r="M2470" t="s">
        <v>7332</v>
      </c>
      <c r="N2470">
        <v>6.2280555550000001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6.2280559999999996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1714116</v>
      </c>
      <c r="B2471">
        <v>1</v>
      </c>
      <c r="C2471" t="s">
        <v>77</v>
      </c>
      <c r="D2471" t="s">
        <v>111</v>
      </c>
      <c r="E2471" t="s">
        <v>139</v>
      </c>
      <c r="F2471" t="s">
        <v>7333</v>
      </c>
      <c r="G2471" t="s">
        <v>141</v>
      </c>
      <c r="H2471" t="s">
        <v>46</v>
      </c>
      <c r="I2471" t="s">
        <v>129</v>
      </c>
      <c r="J2471" t="s">
        <v>130</v>
      </c>
      <c r="K2471" t="s">
        <v>131</v>
      </c>
      <c r="L2471" t="s">
        <v>7334</v>
      </c>
      <c r="M2471" t="s">
        <v>7335</v>
      </c>
      <c r="N2471">
        <v>2.8505555550000001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7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19.953889</v>
      </c>
    </row>
    <row r="2472" spans="1:26" x14ac:dyDescent="0.25">
      <c r="A2472">
        <v>1714117</v>
      </c>
      <c r="B2472">
        <v>1</v>
      </c>
      <c r="C2472" t="s">
        <v>76</v>
      </c>
      <c r="D2472" t="s">
        <v>104</v>
      </c>
      <c r="E2472" t="s">
        <v>134</v>
      </c>
      <c r="F2472" t="s">
        <v>7336</v>
      </c>
      <c r="G2472" t="s">
        <v>136</v>
      </c>
      <c r="H2472" t="s">
        <v>46</v>
      </c>
      <c r="I2472" t="s">
        <v>129</v>
      </c>
      <c r="J2472" t="s">
        <v>130</v>
      </c>
      <c r="K2472" t="s">
        <v>131</v>
      </c>
      <c r="L2472" t="s">
        <v>7337</v>
      </c>
      <c r="M2472" t="s">
        <v>7338</v>
      </c>
      <c r="N2472">
        <v>2.6058333330000001</v>
      </c>
      <c r="O2472">
        <v>0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2.6058330000000001</v>
      </c>
      <c r="Y2472">
        <v>0</v>
      </c>
      <c r="Z2472">
        <v>0</v>
      </c>
    </row>
    <row r="2473" spans="1:26" x14ac:dyDescent="0.25">
      <c r="A2473">
        <v>1714120</v>
      </c>
      <c r="B2473">
        <v>1</v>
      </c>
      <c r="C2473" t="s">
        <v>77</v>
      </c>
      <c r="D2473" t="s">
        <v>113</v>
      </c>
      <c r="E2473" t="s">
        <v>134</v>
      </c>
      <c r="F2473" t="s">
        <v>7339</v>
      </c>
      <c r="G2473" t="s">
        <v>155</v>
      </c>
      <c r="H2473" t="s">
        <v>46</v>
      </c>
      <c r="I2473" t="s">
        <v>129</v>
      </c>
      <c r="J2473" t="s">
        <v>130</v>
      </c>
      <c r="K2473" t="s">
        <v>131</v>
      </c>
      <c r="L2473" t="s">
        <v>7340</v>
      </c>
      <c r="M2473" t="s">
        <v>7341</v>
      </c>
      <c r="N2473">
        <v>0.43944444399999999</v>
      </c>
      <c r="O2473">
        <v>0</v>
      </c>
      <c r="P2473">
        <v>0</v>
      </c>
      <c r="Q2473">
        <v>0</v>
      </c>
      <c r="R2473">
        <v>5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2.197222</v>
      </c>
      <c r="Y2473">
        <v>0</v>
      </c>
      <c r="Z2473">
        <v>0</v>
      </c>
    </row>
    <row r="2474" spans="1:26" x14ac:dyDescent="0.25">
      <c r="A2474">
        <v>1714131</v>
      </c>
      <c r="B2474">
        <v>1</v>
      </c>
      <c r="C2474" t="s">
        <v>77</v>
      </c>
      <c r="D2474" t="s">
        <v>114</v>
      </c>
      <c r="E2474" t="s">
        <v>158</v>
      </c>
      <c r="F2474" t="s">
        <v>7342</v>
      </c>
      <c r="G2474" t="s">
        <v>176</v>
      </c>
      <c r="H2474" t="s">
        <v>47</v>
      </c>
      <c r="I2474" t="s">
        <v>129</v>
      </c>
      <c r="J2474" t="s">
        <v>130</v>
      </c>
      <c r="K2474" t="s">
        <v>131</v>
      </c>
      <c r="L2474" t="s">
        <v>7343</v>
      </c>
      <c r="M2474" t="s">
        <v>7344</v>
      </c>
      <c r="N2474">
        <v>0.83444444399999995</v>
      </c>
      <c r="O2474">
        <v>47</v>
      </c>
      <c r="P2474">
        <v>6</v>
      </c>
      <c r="Q2474">
        <v>0</v>
      </c>
      <c r="R2474">
        <v>0</v>
      </c>
      <c r="S2474">
        <v>0</v>
      </c>
      <c r="T2474">
        <v>0</v>
      </c>
      <c r="U2474">
        <v>39.218888999999997</v>
      </c>
      <c r="V2474">
        <v>5.0066670000000002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1714132</v>
      </c>
      <c r="B2475">
        <v>1</v>
      </c>
      <c r="C2475" t="s">
        <v>76</v>
      </c>
      <c r="D2475" t="s">
        <v>103</v>
      </c>
      <c r="E2475" t="s">
        <v>134</v>
      </c>
      <c r="F2475" t="s">
        <v>6076</v>
      </c>
      <c r="G2475" t="s">
        <v>155</v>
      </c>
      <c r="H2475" t="s">
        <v>46</v>
      </c>
      <c r="I2475" t="s">
        <v>129</v>
      </c>
      <c r="J2475" t="s">
        <v>130</v>
      </c>
      <c r="K2475" t="s">
        <v>131</v>
      </c>
      <c r="L2475" t="s">
        <v>7345</v>
      </c>
      <c r="M2475" t="s">
        <v>7346</v>
      </c>
      <c r="N2475">
        <v>4.6686111109999997</v>
      </c>
      <c r="O2475">
        <v>0</v>
      </c>
      <c r="P2475">
        <v>0</v>
      </c>
      <c r="Q2475">
        <v>0</v>
      </c>
      <c r="R2475">
        <v>12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56.023333000000001</v>
      </c>
      <c r="Y2475">
        <v>0</v>
      </c>
      <c r="Z2475">
        <v>0</v>
      </c>
    </row>
    <row r="2476" spans="1:26" x14ac:dyDescent="0.25">
      <c r="A2476">
        <v>1714139</v>
      </c>
      <c r="B2476">
        <v>1</v>
      </c>
      <c r="C2476" t="s">
        <v>77</v>
      </c>
      <c r="D2476" t="s">
        <v>118</v>
      </c>
      <c r="E2476" t="s">
        <v>139</v>
      </c>
      <c r="F2476" t="s">
        <v>3627</v>
      </c>
      <c r="G2476" t="s">
        <v>182</v>
      </c>
      <c r="H2476" t="s">
        <v>46</v>
      </c>
      <c r="I2476" t="s">
        <v>129</v>
      </c>
      <c r="J2476" t="s">
        <v>130</v>
      </c>
      <c r="K2476" t="s">
        <v>131</v>
      </c>
      <c r="L2476" t="s">
        <v>7347</v>
      </c>
      <c r="M2476" t="s">
        <v>7348</v>
      </c>
      <c r="N2476">
        <v>2.5924999999999998</v>
      </c>
      <c r="O2476">
        <v>0</v>
      </c>
      <c r="P2476">
        <v>11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28.517499999999998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1714129</v>
      </c>
      <c r="B2477">
        <v>1</v>
      </c>
      <c r="C2477" t="s">
        <v>77</v>
      </c>
      <c r="D2477" t="s">
        <v>108</v>
      </c>
      <c r="E2477" t="s">
        <v>158</v>
      </c>
      <c r="F2477" t="s">
        <v>7349</v>
      </c>
      <c r="G2477" t="s">
        <v>176</v>
      </c>
      <c r="H2477" t="s">
        <v>47</v>
      </c>
      <c r="I2477" t="s">
        <v>129</v>
      </c>
      <c r="J2477" t="s">
        <v>130</v>
      </c>
      <c r="K2477" t="s">
        <v>131</v>
      </c>
      <c r="L2477" t="s">
        <v>7350</v>
      </c>
      <c r="M2477" t="s">
        <v>7351</v>
      </c>
      <c r="N2477">
        <v>0.15472222199999999</v>
      </c>
      <c r="O2477">
        <v>0</v>
      </c>
      <c r="P2477">
        <v>0</v>
      </c>
      <c r="Q2477">
        <v>6</v>
      </c>
      <c r="R2477">
        <v>190</v>
      </c>
      <c r="S2477">
        <v>27</v>
      </c>
      <c r="T2477">
        <v>1247</v>
      </c>
      <c r="U2477">
        <v>0</v>
      </c>
      <c r="V2477">
        <v>0</v>
      </c>
      <c r="W2477">
        <v>0.92833299999999996</v>
      </c>
      <c r="X2477">
        <v>29.397221999999999</v>
      </c>
      <c r="Y2477">
        <v>4.1775000000000002</v>
      </c>
      <c r="Z2477">
        <v>192.93861100000001</v>
      </c>
    </row>
    <row r="2478" spans="1:26" x14ac:dyDescent="0.25">
      <c r="A2478">
        <v>1714133</v>
      </c>
      <c r="B2478">
        <v>1</v>
      </c>
      <c r="C2478" t="s">
        <v>76</v>
      </c>
      <c r="D2478" t="s">
        <v>94</v>
      </c>
      <c r="E2478" t="s">
        <v>134</v>
      </c>
      <c r="F2478" t="s">
        <v>7352</v>
      </c>
      <c r="G2478" t="s">
        <v>136</v>
      </c>
      <c r="H2478" t="s">
        <v>46</v>
      </c>
      <c r="I2478" t="s">
        <v>129</v>
      </c>
      <c r="J2478" t="s">
        <v>130</v>
      </c>
      <c r="K2478" t="s">
        <v>131</v>
      </c>
      <c r="L2478" t="s">
        <v>7353</v>
      </c>
      <c r="M2478" t="s">
        <v>7354</v>
      </c>
      <c r="N2478">
        <v>1.368055555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1.3680559999999999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1714137</v>
      </c>
      <c r="B2479">
        <v>1</v>
      </c>
      <c r="C2479" t="s">
        <v>77</v>
      </c>
      <c r="D2479" t="s">
        <v>123</v>
      </c>
      <c r="E2479" t="s">
        <v>134</v>
      </c>
      <c r="F2479" t="s">
        <v>7355</v>
      </c>
      <c r="G2479" t="s">
        <v>136</v>
      </c>
      <c r="H2479" t="s">
        <v>46</v>
      </c>
      <c r="I2479" t="s">
        <v>129</v>
      </c>
      <c r="J2479" t="s">
        <v>130</v>
      </c>
      <c r="K2479" t="s">
        <v>131</v>
      </c>
      <c r="L2479" t="s">
        <v>7356</v>
      </c>
      <c r="M2479" t="s">
        <v>7357</v>
      </c>
      <c r="N2479">
        <v>0.84722222199999997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0.84722200000000003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1714134</v>
      </c>
      <c r="B2480">
        <v>1</v>
      </c>
      <c r="C2480" t="s">
        <v>76</v>
      </c>
      <c r="D2480" t="s">
        <v>94</v>
      </c>
      <c r="E2480" t="s">
        <v>212</v>
      </c>
      <c r="F2480" t="s">
        <v>7358</v>
      </c>
      <c r="G2480" t="s">
        <v>431</v>
      </c>
      <c r="H2480" t="s">
        <v>47</v>
      </c>
      <c r="I2480" t="s">
        <v>129</v>
      </c>
      <c r="J2480" t="s">
        <v>130</v>
      </c>
      <c r="K2480" t="s">
        <v>131</v>
      </c>
      <c r="L2480" t="s">
        <v>7359</v>
      </c>
      <c r="M2480" t="s">
        <v>7360</v>
      </c>
      <c r="N2480">
        <v>0.85722222199999998</v>
      </c>
      <c r="O2480">
        <v>53</v>
      </c>
      <c r="P2480">
        <v>711</v>
      </c>
      <c r="Q2480">
        <v>0</v>
      </c>
      <c r="R2480">
        <v>0</v>
      </c>
      <c r="S2480">
        <v>0</v>
      </c>
      <c r="T2480">
        <v>0</v>
      </c>
      <c r="U2480">
        <v>45.432777999999999</v>
      </c>
      <c r="V2480">
        <v>609.48500000000001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1714136</v>
      </c>
      <c r="B2481">
        <v>1</v>
      </c>
      <c r="C2481" t="s">
        <v>77</v>
      </c>
      <c r="D2481" t="s">
        <v>111</v>
      </c>
      <c r="E2481" t="s">
        <v>212</v>
      </c>
      <c r="F2481" t="s">
        <v>7361</v>
      </c>
      <c r="G2481" t="s">
        <v>176</v>
      </c>
      <c r="H2481" t="s">
        <v>47</v>
      </c>
      <c r="I2481" t="s">
        <v>129</v>
      </c>
      <c r="J2481" t="s">
        <v>130</v>
      </c>
      <c r="K2481" t="s">
        <v>131</v>
      </c>
      <c r="L2481" t="s">
        <v>7362</v>
      </c>
      <c r="M2481" t="s">
        <v>7363</v>
      </c>
      <c r="N2481">
        <v>0.68472222199999999</v>
      </c>
      <c r="O2481">
        <v>0</v>
      </c>
      <c r="P2481">
        <v>0</v>
      </c>
      <c r="Q2481">
        <v>0</v>
      </c>
      <c r="R2481">
        <v>0</v>
      </c>
      <c r="S2481">
        <v>78</v>
      </c>
      <c r="T2481">
        <v>2782</v>
      </c>
      <c r="U2481">
        <v>0</v>
      </c>
      <c r="V2481">
        <v>0</v>
      </c>
      <c r="W2481">
        <v>0</v>
      </c>
      <c r="X2481">
        <v>0</v>
      </c>
      <c r="Y2481">
        <v>53.408332999999999</v>
      </c>
      <c r="Z2481">
        <v>1904.8972220000001</v>
      </c>
    </row>
    <row r="2482" spans="1:26" x14ac:dyDescent="0.25">
      <c r="A2482">
        <v>1714141</v>
      </c>
      <c r="B2482">
        <v>1</v>
      </c>
      <c r="C2482" t="s">
        <v>76</v>
      </c>
      <c r="D2482" t="s">
        <v>96</v>
      </c>
      <c r="E2482" t="s">
        <v>134</v>
      </c>
      <c r="F2482" t="s">
        <v>7364</v>
      </c>
      <c r="G2482" t="s">
        <v>136</v>
      </c>
      <c r="H2482" t="s">
        <v>46</v>
      </c>
      <c r="I2482" t="s">
        <v>129</v>
      </c>
      <c r="J2482" t="s">
        <v>130</v>
      </c>
      <c r="K2482" t="s">
        <v>131</v>
      </c>
      <c r="L2482" t="s">
        <v>7321</v>
      </c>
      <c r="M2482" t="s">
        <v>7365</v>
      </c>
      <c r="N2482">
        <v>1.174722222</v>
      </c>
      <c r="O2482">
        <v>0</v>
      </c>
      <c r="P2482">
        <v>4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4.6988890000000003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1714157</v>
      </c>
      <c r="B2483">
        <v>1</v>
      </c>
      <c r="C2483" t="s">
        <v>76</v>
      </c>
      <c r="D2483" t="s">
        <v>101</v>
      </c>
      <c r="E2483" t="s">
        <v>126</v>
      </c>
      <c r="F2483" t="s">
        <v>7366</v>
      </c>
      <c r="G2483" t="s">
        <v>176</v>
      </c>
      <c r="H2483" t="s">
        <v>47</v>
      </c>
      <c r="I2483" t="s">
        <v>129</v>
      </c>
      <c r="J2483" t="s">
        <v>130</v>
      </c>
      <c r="K2483" t="s">
        <v>131</v>
      </c>
      <c r="L2483" t="s">
        <v>7367</v>
      </c>
      <c r="M2483" t="s">
        <v>7368</v>
      </c>
      <c r="N2483">
        <v>0.58333333300000001</v>
      </c>
      <c r="O2483">
        <v>30</v>
      </c>
      <c r="P2483">
        <v>5183</v>
      </c>
      <c r="Q2483">
        <v>0</v>
      </c>
      <c r="R2483">
        <v>0</v>
      </c>
      <c r="S2483">
        <v>0</v>
      </c>
      <c r="T2483">
        <v>0</v>
      </c>
      <c r="U2483">
        <v>17.5</v>
      </c>
      <c r="V2483">
        <v>3023.4166650000002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1714146</v>
      </c>
      <c r="B2484">
        <v>1</v>
      </c>
      <c r="C2484" t="s">
        <v>76</v>
      </c>
      <c r="D2484" t="s">
        <v>101</v>
      </c>
      <c r="E2484" t="s">
        <v>158</v>
      </c>
      <c r="F2484" t="s">
        <v>7369</v>
      </c>
      <c r="G2484" t="s">
        <v>176</v>
      </c>
      <c r="H2484" t="s">
        <v>47</v>
      </c>
      <c r="I2484" t="s">
        <v>129</v>
      </c>
      <c r="J2484" t="s">
        <v>130</v>
      </c>
      <c r="K2484" t="s">
        <v>131</v>
      </c>
      <c r="L2484" t="s">
        <v>7370</v>
      </c>
      <c r="M2484" t="s">
        <v>7371</v>
      </c>
      <c r="N2484">
        <v>0.60499999999999998</v>
      </c>
      <c r="O2484">
        <v>6</v>
      </c>
      <c r="P2484">
        <v>1085</v>
      </c>
      <c r="Q2484">
        <v>0</v>
      </c>
      <c r="R2484">
        <v>0</v>
      </c>
      <c r="S2484">
        <v>0</v>
      </c>
      <c r="T2484">
        <v>0</v>
      </c>
      <c r="U2484">
        <v>3.63</v>
      </c>
      <c r="V2484">
        <v>656.42499999999995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1714144</v>
      </c>
      <c r="B2485">
        <v>1</v>
      </c>
      <c r="C2485" t="s">
        <v>76</v>
      </c>
      <c r="D2485" t="s">
        <v>106</v>
      </c>
      <c r="E2485" t="s">
        <v>134</v>
      </c>
      <c r="F2485" t="s">
        <v>7372</v>
      </c>
      <c r="G2485" t="s">
        <v>136</v>
      </c>
      <c r="H2485" t="s">
        <v>46</v>
      </c>
      <c r="I2485" t="s">
        <v>129</v>
      </c>
      <c r="J2485" t="s">
        <v>130</v>
      </c>
      <c r="K2485" t="s">
        <v>131</v>
      </c>
      <c r="L2485" t="s">
        <v>7373</v>
      </c>
      <c r="M2485" t="s">
        <v>7374</v>
      </c>
      <c r="N2485">
        <v>1.8049999999999999</v>
      </c>
      <c r="O2485">
        <v>0</v>
      </c>
      <c r="P2485">
        <v>2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3.61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1714154</v>
      </c>
      <c r="B2486">
        <v>1</v>
      </c>
      <c r="C2486" t="s">
        <v>76</v>
      </c>
      <c r="D2486" t="s">
        <v>86</v>
      </c>
      <c r="E2486" t="s">
        <v>134</v>
      </c>
      <c r="F2486" t="s">
        <v>7375</v>
      </c>
      <c r="G2486" t="s">
        <v>209</v>
      </c>
      <c r="H2486" t="s">
        <v>46</v>
      </c>
      <c r="I2486" t="s">
        <v>129</v>
      </c>
      <c r="J2486" t="s">
        <v>130</v>
      </c>
      <c r="K2486" t="s">
        <v>131</v>
      </c>
      <c r="L2486" t="s">
        <v>7376</v>
      </c>
      <c r="M2486" t="s">
        <v>7377</v>
      </c>
      <c r="N2486">
        <v>1.2838888879999999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1.2838890000000001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1714160</v>
      </c>
      <c r="B2487">
        <v>1</v>
      </c>
      <c r="C2487" t="s">
        <v>76</v>
      </c>
      <c r="D2487" t="s">
        <v>103</v>
      </c>
      <c r="E2487" t="s">
        <v>158</v>
      </c>
      <c r="F2487" t="s">
        <v>512</v>
      </c>
      <c r="G2487" t="s">
        <v>176</v>
      </c>
      <c r="H2487" t="s">
        <v>47</v>
      </c>
      <c r="I2487" t="s">
        <v>129</v>
      </c>
      <c r="J2487" t="s">
        <v>130</v>
      </c>
      <c r="K2487" t="s">
        <v>131</v>
      </c>
      <c r="L2487" t="s">
        <v>7378</v>
      </c>
      <c r="M2487" t="s">
        <v>7379</v>
      </c>
      <c r="N2487">
        <v>2.3563888880000001</v>
      </c>
      <c r="O2487">
        <v>0</v>
      </c>
      <c r="P2487">
        <v>0</v>
      </c>
      <c r="Q2487">
        <v>46</v>
      </c>
      <c r="R2487">
        <v>1233</v>
      </c>
      <c r="S2487">
        <v>0</v>
      </c>
      <c r="T2487">
        <v>0</v>
      </c>
      <c r="U2487">
        <v>0</v>
      </c>
      <c r="V2487">
        <v>0</v>
      </c>
      <c r="W2487">
        <v>108.393889</v>
      </c>
      <c r="X2487">
        <v>2905.4274989999999</v>
      </c>
      <c r="Y2487">
        <v>0</v>
      </c>
      <c r="Z2487">
        <v>0</v>
      </c>
    </row>
    <row r="2488" spans="1:26" x14ac:dyDescent="0.25">
      <c r="A2488">
        <v>1714177</v>
      </c>
      <c r="B2488">
        <v>1</v>
      </c>
      <c r="C2488" t="s">
        <v>76</v>
      </c>
      <c r="D2488" t="s">
        <v>103</v>
      </c>
      <c r="E2488" t="s">
        <v>164</v>
      </c>
      <c r="F2488" t="s">
        <v>7380</v>
      </c>
      <c r="G2488" t="s">
        <v>256</v>
      </c>
      <c r="H2488" t="s">
        <v>46</v>
      </c>
      <c r="I2488" t="s">
        <v>129</v>
      </c>
      <c r="J2488" t="s">
        <v>130</v>
      </c>
      <c r="K2488" t="s">
        <v>131</v>
      </c>
      <c r="L2488" t="s">
        <v>7381</v>
      </c>
      <c r="M2488" t="s">
        <v>7382</v>
      </c>
      <c r="N2488">
        <v>5.0011111110000002</v>
      </c>
      <c r="O2488">
        <v>0</v>
      </c>
      <c r="P2488">
        <v>0</v>
      </c>
      <c r="Q2488">
        <v>0</v>
      </c>
      <c r="R2488">
        <v>7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35.007778000000002</v>
      </c>
      <c r="Y2488">
        <v>0</v>
      </c>
      <c r="Z2488">
        <v>0</v>
      </c>
    </row>
    <row r="2489" spans="1:26" x14ac:dyDescent="0.25">
      <c r="A2489">
        <v>1714153</v>
      </c>
      <c r="B2489">
        <v>1</v>
      </c>
      <c r="C2489" t="s">
        <v>76</v>
      </c>
      <c r="D2489" t="s">
        <v>100</v>
      </c>
      <c r="E2489" t="s">
        <v>126</v>
      </c>
      <c r="F2489" t="s">
        <v>7383</v>
      </c>
      <c r="G2489" t="s">
        <v>176</v>
      </c>
      <c r="H2489" t="s">
        <v>47</v>
      </c>
      <c r="I2489" t="s">
        <v>129</v>
      </c>
      <c r="J2489" t="s">
        <v>130</v>
      </c>
      <c r="K2489" t="s">
        <v>131</v>
      </c>
      <c r="L2489" t="s">
        <v>7384</v>
      </c>
      <c r="M2489" t="s">
        <v>7385</v>
      </c>
      <c r="N2489">
        <v>0.93833333299999999</v>
      </c>
      <c r="O2489">
        <v>5</v>
      </c>
      <c r="P2489">
        <v>693</v>
      </c>
      <c r="Q2489">
        <v>0</v>
      </c>
      <c r="R2489">
        <v>0</v>
      </c>
      <c r="S2489">
        <v>0</v>
      </c>
      <c r="T2489">
        <v>0</v>
      </c>
      <c r="U2489">
        <v>4.6916669999999998</v>
      </c>
      <c r="V2489">
        <v>650.26499999999999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1714159</v>
      </c>
      <c r="B2490">
        <v>1</v>
      </c>
      <c r="C2490" t="s">
        <v>76</v>
      </c>
      <c r="D2490" t="s">
        <v>81</v>
      </c>
      <c r="E2490" t="s">
        <v>134</v>
      </c>
      <c r="F2490" t="s">
        <v>7386</v>
      </c>
      <c r="G2490" t="s">
        <v>462</v>
      </c>
      <c r="H2490" t="s">
        <v>46</v>
      </c>
      <c r="I2490" t="s">
        <v>129</v>
      </c>
      <c r="J2490" t="s">
        <v>130</v>
      </c>
      <c r="K2490" t="s">
        <v>131</v>
      </c>
      <c r="L2490" t="s">
        <v>7387</v>
      </c>
      <c r="M2490" t="s">
        <v>7388</v>
      </c>
      <c r="N2490">
        <v>1.4386111109999999</v>
      </c>
      <c r="O2490">
        <v>2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2.8772220000000002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1714158</v>
      </c>
      <c r="B2491">
        <v>1</v>
      </c>
      <c r="C2491" t="s">
        <v>76</v>
      </c>
      <c r="D2491" t="s">
        <v>80</v>
      </c>
      <c r="E2491" t="s">
        <v>191</v>
      </c>
      <c r="F2491" t="s">
        <v>7389</v>
      </c>
      <c r="G2491" t="s">
        <v>907</v>
      </c>
      <c r="H2491" t="s">
        <v>46</v>
      </c>
      <c r="I2491" t="s">
        <v>129</v>
      </c>
      <c r="J2491" t="s">
        <v>130</v>
      </c>
      <c r="K2491" t="s">
        <v>131</v>
      </c>
      <c r="L2491" t="s">
        <v>7390</v>
      </c>
      <c r="M2491" t="s">
        <v>7391</v>
      </c>
      <c r="N2491">
        <v>2.037222222</v>
      </c>
      <c r="O2491">
        <v>0</v>
      </c>
      <c r="P2491">
        <v>21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42.781666999999999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1714162</v>
      </c>
      <c r="B2492">
        <v>1</v>
      </c>
      <c r="C2492" t="s">
        <v>77</v>
      </c>
      <c r="D2492" t="s">
        <v>120</v>
      </c>
      <c r="E2492" t="s">
        <v>134</v>
      </c>
      <c r="F2492" t="s">
        <v>7392</v>
      </c>
      <c r="G2492" t="s">
        <v>136</v>
      </c>
      <c r="H2492" t="s">
        <v>46</v>
      </c>
      <c r="I2492" t="s">
        <v>129</v>
      </c>
      <c r="J2492" t="s">
        <v>130</v>
      </c>
      <c r="K2492" t="s">
        <v>131</v>
      </c>
      <c r="L2492" t="s">
        <v>7393</v>
      </c>
      <c r="M2492" t="s">
        <v>7394</v>
      </c>
      <c r="N2492">
        <v>1.448611111</v>
      </c>
      <c r="O2492">
        <v>0</v>
      </c>
      <c r="P2492">
        <v>0</v>
      </c>
      <c r="Q2492">
        <v>0</v>
      </c>
      <c r="R2492">
        <v>3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4.3458329999999998</v>
      </c>
      <c r="Y2492">
        <v>0</v>
      </c>
      <c r="Z2492">
        <v>0</v>
      </c>
    </row>
    <row r="2493" spans="1:26" x14ac:dyDescent="0.25">
      <c r="A2493">
        <v>1714170</v>
      </c>
      <c r="B2493">
        <v>1</v>
      </c>
      <c r="C2493" t="s">
        <v>76</v>
      </c>
      <c r="D2493" t="s">
        <v>90</v>
      </c>
      <c r="E2493" t="s">
        <v>134</v>
      </c>
      <c r="F2493" t="s">
        <v>7395</v>
      </c>
      <c r="G2493" t="s">
        <v>136</v>
      </c>
      <c r="H2493" t="s">
        <v>46</v>
      </c>
      <c r="I2493" t="s">
        <v>129</v>
      </c>
      <c r="J2493" t="s">
        <v>130</v>
      </c>
      <c r="K2493" t="s">
        <v>131</v>
      </c>
      <c r="L2493" t="s">
        <v>7396</v>
      </c>
      <c r="M2493" t="s">
        <v>7397</v>
      </c>
      <c r="N2493">
        <v>0.8175</v>
      </c>
      <c r="O2493">
        <v>0</v>
      </c>
      <c r="P2493">
        <v>3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2.4525000000000001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1714164</v>
      </c>
      <c r="B2494">
        <v>1</v>
      </c>
      <c r="C2494" t="s">
        <v>76</v>
      </c>
      <c r="D2494" t="s">
        <v>92</v>
      </c>
      <c r="E2494" t="s">
        <v>126</v>
      </c>
      <c r="F2494" t="s">
        <v>7398</v>
      </c>
      <c r="G2494" t="s">
        <v>533</v>
      </c>
      <c r="H2494" t="s">
        <v>47</v>
      </c>
      <c r="I2494" t="s">
        <v>129</v>
      </c>
      <c r="J2494" t="s">
        <v>130</v>
      </c>
      <c r="K2494" t="s">
        <v>131</v>
      </c>
      <c r="L2494" t="s">
        <v>7399</v>
      </c>
      <c r="M2494" t="s">
        <v>7400</v>
      </c>
      <c r="N2494">
        <v>6.2033333329999998</v>
      </c>
      <c r="O2494">
        <v>0</v>
      </c>
      <c r="P2494">
        <v>0</v>
      </c>
      <c r="Q2494">
        <v>1</v>
      </c>
      <c r="R2494">
        <v>84</v>
      </c>
      <c r="S2494">
        <v>0</v>
      </c>
      <c r="T2494">
        <v>0</v>
      </c>
      <c r="U2494">
        <v>0</v>
      </c>
      <c r="V2494">
        <v>0</v>
      </c>
      <c r="W2494">
        <v>6.2033329999999998</v>
      </c>
      <c r="X2494">
        <v>521.08000000000004</v>
      </c>
      <c r="Y2494">
        <v>0</v>
      </c>
      <c r="Z2494">
        <v>0</v>
      </c>
    </row>
    <row r="2495" spans="1:26" x14ac:dyDescent="0.25">
      <c r="A2495">
        <v>1714165</v>
      </c>
      <c r="B2495">
        <v>1</v>
      </c>
      <c r="C2495" t="s">
        <v>77</v>
      </c>
      <c r="D2495" t="s">
        <v>113</v>
      </c>
      <c r="E2495" t="s">
        <v>126</v>
      </c>
      <c r="F2495" t="s">
        <v>7401</v>
      </c>
      <c r="G2495" t="s">
        <v>145</v>
      </c>
      <c r="H2495" t="s">
        <v>47</v>
      </c>
      <c r="I2495" t="s">
        <v>129</v>
      </c>
      <c r="J2495" t="s">
        <v>130</v>
      </c>
      <c r="K2495" t="s">
        <v>131</v>
      </c>
      <c r="L2495" t="s">
        <v>7402</v>
      </c>
      <c r="M2495" t="s">
        <v>7403</v>
      </c>
      <c r="N2495">
        <v>1.409444444</v>
      </c>
      <c r="O2495">
        <v>0</v>
      </c>
      <c r="P2495">
        <v>0</v>
      </c>
      <c r="Q2495">
        <v>0</v>
      </c>
      <c r="R2495">
        <v>0</v>
      </c>
      <c r="S2495">
        <v>1</v>
      </c>
      <c r="T2495">
        <v>22</v>
      </c>
      <c r="U2495">
        <v>0</v>
      </c>
      <c r="V2495">
        <v>0</v>
      </c>
      <c r="W2495">
        <v>0</v>
      </c>
      <c r="X2495">
        <v>0</v>
      </c>
      <c r="Y2495">
        <v>1.4094439999999999</v>
      </c>
      <c r="Z2495">
        <v>31.007777999999998</v>
      </c>
    </row>
    <row r="2496" spans="1:26" x14ac:dyDescent="0.25">
      <c r="A2496">
        <v>1714161</v>
      </c>
      <c r="B2496">
        <v>1</v>
      </c>
      <c r="C2496" t="s">
        <v>76</v>
      </c>
      <c r="D2496" t="s">
        <v>93</v>
      </c>
      <c r="E2496" t="s">
        <v>134</v>
      </c>
      <c r="F2496" t="s">
        <v>7404</v>
      </c>
      <c r="G2496" t="s">
        <v>462</v>
      </c>
      <c r="H2496" t="s">
        <v>46</v>
      </c>
      <c r="I2496" t="s">
        <v>129</v>
      </c>
      <c r="J2496" t="s">
        <v>17</v>
      </c>
      <c r="K2496" t="s">
        <v>131</v>
      </c>
      <c r="L2496" t="s">
        <v>7405</v>
      </c>
      <c r="M2496" t="s">
        <v>7406</v>
      </c>
      <c r="N2496">
        <v>0.574722222</v>
      </c>
      <c r="O2496">
        <v>0</v>
      </c>
      <c r="P2496">
        <v>3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1.724167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1714163</v>
      </c>
      <c r="B2497">
        <v>1</v>
      </c>
      <c r="C2497" t="s">
        <v>76</v>
      </c>
      <c r="D2497" t="s">
        <v>93</v>
      </c>
      <c r="E2497" t="s">
        <v>134</v>
      </c>
      <c r="F2497" t="s">
        <v>7407</v>
      </c>
      <c r="G2497" t="s">
        <v>462</v>
      </c>
      <c r="H2497" t="s">
        <v>46</v>
      </c>
      <c r="I2497" t="s">
        <v>129</v>
      </c>
      <c r="J2497" t="s">
        <v>17</v>
      </c>
      <c r="K2497" t="s">
        <v>131</v>
      </c>
      <c r="L2497" t="s">
        <v>7408</v>
      </c>
      <c r="M2497" t="s">
        <v>7409</v>
      </c>
      <c r="N2497">
        <v>0.314722222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0.314722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1714168</v>
      </c>
      <c r="B2498">
        <v>1</v>
      </c>
      <c r="C2498" t="s">
        <v>76</v>
      </c>
      <c r="D2498" t="s">
        <v>92</v>
      </c>
      <c r="E2498" t="s">
        <v>134</v>
      </c>
      <c r="F2498" t="s">
        <v>7410</v>
      </c>
      <c r="G2498" t="s">
        <v>209</v>
      </c>
      <c r="H2498" t="s">
        <v>46</v>
      </c>
      <c r="I2498" t="s">
        <v>129</v>
      </c>
      <c r="J2498" t="s">
        <v>130</v>
      </c>
      <c r="K2498" t="s">
        <v>131</v>
      </c>
      <c r="L2498" t="s">
        <v>7411</v>
      </c>
      <c r="M2498" t="s">
        <v>7412</v>
      </c>
      <c r="N2498">
        <v>1.420555555</v>
      </c>
      <c r="O2498">
        <v>0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1.4205559999999999</v>
      </c>
      <c r="Y2498">
        <v>0</v>
      </c>
      <c r="Z2498">
        <v>0</v>
      </c>
    </row>
    <row r="2499" spans="1:26" x14ac:dyDescent="0.25">
      <c r="A2499">
        <v>1714172</v>
      </c>
      <c r="B2499">
        <v>1</v>
      </c>
      <c r="C2499" t="s">
        <v>76</v>
      </c>
      <c r="D2499" t="s">
        <v>86</v>
      </c>
      <c r="E2499" t="s">
        <v>191</v>
      </c>
      <c r="F2499" t="s">
        <v>7413</v>
      </c>
      <c r="G2499" t="s">
        <v>141</v>
      </c>
      <c r="H2499" t="s">
        <v>46</v>
      </c>
      <c r="I2499" t="s">
        <v>129</v>
      </c>
      <c r="J2499" t="s">
        <v>130</v>
      </c>
      <c r="K2499" t="s">
        <v>131</v>
      </c>
      <c r="L2499" t="s">
        <v>7414</v>
      </c>
      <c r="M2499" t="s">
        <v>7415</v>
      </c>
      <c r="N2499">
        <v>3.1277777769999999</v>
      </c>
      <c r="O2499">
        <v>0</v>
      </c>
      <c r="P2499">
        <v>46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143.87777800000001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1714169</v>
      </c>
      <c r="B2500">
        <v>1</v>
      </c>
      <c r="C2500" t="s">
        <v>76</v>
      </c>
      <c r="D2500" t="s">
        <v>90</v>
      </c>
      <c r="E2500" t="s">
        <v>158</v>
      </c>
      <c r="F2500" t="s">
        <v>7416</v>
      </c>
      <c r="G2500" t="s">
        <v>176</v>
      </c>
      <c r="H2500" t="s">
        <v>47</v>
      </c>
      <c r="I2500" t="s">
        <v>129</v>
      </c>
      <c r="J2500" t="s">
        <v>130</v>
      </c>
      <c r="K2500" t="s">
        <v>131</v>
      </c>
      <c r="L2500" t="s">
        <v>7417</v>
      </c>
      <c r="M2500" t="s">
        <v>7418</v>
      </c>
      <c r="N2500">
        <v>0.85833333300000003</v>
      </c>
      <c r="O2500">
        <v>4</v>
      </c>
      <c r="P2500">
        <v>27</v>
      </c>
      <c r="Q2500">
        <v>8</v>
      </c>
      <c r="R2500">
        <v>5</v>
      </c>
      <c r="S2500">
        <v>64</v>
      </c>
      <c r="T2500">
        <v>1263</v>
      </c>
      <c r="U2500">
        <v>3.4333330000000002</v>
      </c>
      <c r="V2500">
        <v>23.175000000000001</v>
      </c>
      <c r="W2500">
        <v>6.8666669999999996</v>
      </c>
      <c r="X2500">
        <v>4.2916670000000003</v>
      </c>
      <c r="Y2500">
        <v>54.933332999999998</v>
      </c>
      <c r="Z2500">
        <v>1084.075</v>
      </c>
    </row>
    <row r="2501" spans="1:26" x14ac:dyDescent="0.25">
      <c r="A2501">
        <v>1714176</v>
      </c>
      <c r="B2501">
        <v>1</v>
      </c>
      <c r="C2501" t="s">
        <v>77</v>
      </c>
      <c r="D2501" t="s">
        <v>123</v>
      </c>
      <c r="E2501" t="s">
        <v>134</v>
      </c>
      <c r="F2501" t="s">
        <v>7419</v>
      </c>
      <c r="G2501" t="s">
        <v>155</v>
      </c>
      <c r="H2501" t="s">
        <v>46</v>
      </c>
      <c r="I2501" t="s">
        <v>129</v>
      </c>
      <c r="J2501" t="s">
        <v>130</v>
      </c>
      <c r="K2501" t="s">
        <v>131</v>
      </c>
      <c r="L2501" t="s">
        <v>7420</v>
      </c>
      <c r="M2501" t="s">
        <v>7421</v>
      </c>
      <c r="N2501">
        <v>0.61111111100000004</v>
      </c>
      <c r="O2501">
        <v>0</v>
      </c>
      <c r="P2501">
        <v>6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3.6666669999999999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1714173</v>
      </c>
      <c r="B2502">
        <v>1</v>
      </c>
      <c r="C2502" t="s">
        <v>76</v>
      </c>
      <c r="D2502" t="s">
        <v>93</v>
      </c>
      <c r="E2502" t="s">
        <v>134</v>
      </c>
      <c r="F2502" t="s">
        <v>7422</v>
      </c>
      <c r="G2502" t="s">
        <v>462</v>
      </c>
      <c r="H2502" t="s">
        <v>46</v>
      </c>
      <c r="I2502" t="s">
        <v>129</v>
      </c>
      <c r="J2502" t="s">
        <v>17</v>
      </c>
      <c r="K2502" t="s">
        <v>131</v>
      </c>
      <c r="L2502" t="s">
        <v>7423</v>
      </c>
      <c r="M2502" t="s">
        <v>7424</v>
      </c>
      <c r="N2502">
        <v>0.68027777700000003</v>
      </c>
      <c r="O2502">
        <v>0</v>
      </c>
      <c r="P2502">
        <v>1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0.68027800000000005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1714175</v>
      </c>
      <c r="B2503">
        <v>1</v>
      </c>
      <c r="C2503" t="s">
        <v>76</v>
      </c>
      <c r="D2503" t="s">
        <v>93</v>
      </c>
      <c r="E2503" t="s">
        <v>134</v>
      </c>
      <c r="F2503" t="s">
        <v>7425</v>
      </c>
      <c r="G2503" t="s">
        <v>462</v>
      </c>
      <c r="H2503" t="s">
        <v>46</v>
      </c>
      <c r="I2503" t="s">
        <v>129</v>
      </c>
      <c r="J2503" t="s">
        <v>17</v>
      </c>
      <c r="K2503" t="s">
        <v>131</v>
      </c>
      <c r="L2503" t="s">
        <v>7426</v>
      </c>
      <c r="M2503" t="s">
        <v>7427</v>
      </c>
      <c r="N2503">
        <v>1.2705555550000001</v>
      </c>
      <c r="O2503">
        <v>0</v>
      </c>
      <c r="P2503">
        <v>3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3.8116669999999999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1714174</v>
      </c>
      <c r="B2504">
        <v>1</v>
      </c>
      <c r="C2504" t="s">
        <v>76</v>
      </c>
      <c r="D2504" t="s">
        <v>84</v>
      </c>
      <c r="E2504" t="s">
        <v>158</v>
      </c>
      <c r="F2504" t="s">
        <v>7428</v>
      </c>
      <c r="G2504" t="s">
        <v>1505</v>
      </c>
      <c r="H2504" t="s">
        <v>47</v>
      </c>
      <c r="I2504" t="s">
        <v>129</v>
      </c>
      <c r="J2504" t="s">
        <v>130</v>
      </c>
      <c r="K2504" t="s">
        <v>131</v>
      </c>
      <c r="L2504" t="s">
        <v>7429</v>
      </c>
      <c r="M2504" t="s">
        <v>7430</v>
      </c>
      <c r="N2504">
        <v>1.3272222220000001</v>
      </c>
      <c r="O2504">
        <v>11</v>
      </c>
      <c r="P2504">
        <v>1635</v>
      </c>
      <c r="Q2504">
        <v>0</v>
      </c>
      <c r="R2504">
        <v>0</v>
      </c>
      <c r="S2504">
        <v>0</v>
      </c>
      <c r="T2504">
        <v>0</v>
      </c>
      <c r="U2504">
        <v>14.599444</v>
      </c>
      <c r="V2504">
        <v>2170.0083330000002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1714180</v>
      </c>
      <c r="B2505">
        <v>1</v>
      </c>
      <c r="C2505" t="s">
        <v>76</v>
      </c>
      <c r="D2505" t="s">
        <v>90</v>
      </c>
      <c r="E2505" t="s">
        <v>139</v>
      </c>
      <c r="F2505" t="s">
        <v>7431</v>
      </c>
      <c r="G2505" t="s">
        <v>141</v>
      </c>
      <c r="H2505" t="s">
        <v>46</v>
      </c>
      <c r="I2505" t="s">
        <v>129</v>
      </c>
      <c r="J2505" t="s">
        <v>130</v>
      </c>
      <c r="K2505" t="s">
        <v>131</v>
      </c>
      <c r="L2505" t="s">
        <v>7432</v>
      </c>
      <c r="M2505" t="s">
        <v>7433</v>
      </c>
      <c r="N2505">
        <v>2.4300000000000002</v>
      </c>
      <c r="O2505">
        <v>0</v>
      </c>
      <c r="P2505">
        <v>60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145.80000000000001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1714182</v>
      </c>
      <c r="B2506">
        <v>1</v>
      </c>
      <c r="C2506" t="s">
        <v>77</v>
      </c>
      <c r="D2506" t="s">
        <v>114</v>
      </c>
      <c r="E2506" t="s">
        <v>126</v>
      </c>
      <c r="F2506" t="s">
        <v>7434</v>
      </c>
      <c r="G2506" t="s">
        <v>431</v>
      </c>
      <c r="H2506" t="s">
        <v>47</v>
      </c>
      <c r="I2506" t="s">
        <v>129</v>
      </c>
      <c r="J2506" t="s">
        <v>130</v>
      </c>
      <c r="K2506" t="s">
        <v>131</v>
      </c>
      <c r="L2506" t="s">
        <v>7435</v>
      </c>
      <c r="M2506" t="s">
        <v>7436</v>
      </c>
      <c r="N2506">
        <v>4.2702777770000004</v>
      </c>
      <c r="O2506">
        <v>0</v>
      </c>
      <c r="P2506">
        <v>0</v>
      </c>
      <c r="Q2506">
        <v>0</v>
      </c>
      <c r="R2506">
        <v>0</v>
      </c>
      <c r="S2506">
        <v>2</v>
      </c>
      <c r="T2506">
        <v>13</v>
      </c>
      <c r="U2506">
        <v>0</v>
      </c>
      <c r="V2506">
        <v>0</v>
      </c>
      <c r="W2506">
        <v>0</v>
      </c>
      <c r="X2506">
        <v>0</v>
      </c>
      <c r="Y2506">
        <v>8.5405560000000005</v>
      </c>
      <c r="Z2506">
        <v>55.513610999999997</v>
      </c>
    </row>
    <row r="2507" spans="1:26" x14ac:dyDescent="0.25">
      <c r="A2507">
        <v>1714179</v>
      </c>
      <c r="B2507">
        <v>1</v>
      </c>
      <c r="C2507" t="s">
        <v>76</v>
      </c>
      <c r="D2507" t="s">
        <v>93</v>
      </c>
      <c r="E2507" t="s">
        <v>134</v>
      </c>
      <c r="F2507" t="s">
        <v>7437</v>
      </c>
      <c r="G2507" t="s">
        <v>462</v>
      </c>
      <c r="H2507" t="s">
        <v>46</v>
      </c>
      <c r="I2507" t="s">
        <v>129</v>
      </c>
      <c r="J2507" t="s">
        <v>17</v>
      </c>
      <c r="K2507" t="s">
        <v>131</v>
      </c>
      <c r="L2507" t="s">
        <v>7438</v>
      </c>
      <c r="M2507" t="s">
        <v>7439</v>
      </c>
      <c r="N2507">
        <v>1.173888888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1.173889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1714181</v>
      </c>
      <c r="B2508">
        <v>1</v>
      </c>
      <c r="C2508" t="s">
        <v>76</v>
      </c>
      <c r="D2508" t="s">
        <v>100</v>
      </c>
      <c r="E2508" t="s">
        <v>126</v>
      </c>
      <c r="F2508" t="s">
        <v>7440</v>
      </c>
      <c r="G2508" t="s">
        <v>176</v>
      </c>
      <c r="H2508" t="s">
        <v>47</v>
      </c>
      <c r="I2508" t="s">
        <v>129</v>
      </c>
      <c r="J2508" t="s">
        <v>130</v>
      </c>
      <c r="K2508" t="s">
        <v>131</v>
      </c>
      <c r="L2508" t="s">
        <v>7441</v>
      </c>
      <c r="M2508" t="s">
        <v>7442</v>
      </c>
      <c r="N2508">
        <v>1.555833333</v>
      </c>
      <c r="O2508">
        <v>17</v>
      </c>
      <c r="P2508">
        <v>1549</v>
      </c>
      <c r="Q2508">
        <v>0</v>
      </c>
      <c r="R2508">
        <v>0</v>
      </c>
      <c r="S2508">
        <v>0</v>
      </c>
      <c r="T2508">
        <v>0</v>
      </c>
      <c r="U2508">
        <v>26.449166999999999</v>
      </c>
      <c r="V2508">
        <v>2409.9858330000002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1714185</v>
      </c>
      <c r="B2509">
        <v>1</v>
      </c>
      <c r="C2509" t="s">
        <v>77</v>
      </c>
      <c r="D2509" t="s">
        <v>123</v>
      </c>
      <c r="E2509" t="s">
        <v>139</v>
      </c>
      <c r="F2509" t="s">
        <v>7443</v>
      </c>
      <c r="G2509" t="s">
        <v>141</v>
      </c>
      <c r="H2509" t="s">
        <v>46</v>
      </c>
      <c r="I2509" t="s">
        <v>129</v>
      </c>
      <c r="J2509" t="s">
        <v>130</v>
      </c>
      <c r="K2509" t="s">
        <v>131</v>
      </c>
      <c r="L2509" t="s">
        <v>7444</v>
      </c>
      <c r="M2509" t="s">
        <v>7445</v>
      </c>
      <c r="N2509">
        <v>3.0233333330000001</v>
      </c>
      <c r="O2509">
        <v>0</v>
      </c>
      <c r="P2509">
        <v>4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12.093332999999999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1714188</v>
      </c>
      <c r="B2510">
        <v>1</v>
      </c>
      <c r="C2510" t="s">
        <v>77</v>
      </c>
      <c r="D2510" t="s">
        <v>124</v>
      </c>
      <c r="E2510" t="s">
        <v>134</v>
      </c>
      <c r="F2510" t="s">
        <v>7446</v>
      </c>
      <c r="G2510" t="s">
        <v>136</v>
      </c>
      <c r="H2510" t="s">
        <v>46</v>
      </c>
      <c r="I2510" t="s">
        <v>129</v>
      </c>
      <c r="J2510" t="s">
        <v>130</v>
      </c>
      <c r="K2510" t="s">
        <v>131</v>
      </c>
      <c r="L2510" t="s">
        <v>7447</v>
      </c>
      <c r="M2510" t="s">
        <v>7448</v>
      </c>
      <c r="N2510">
        <v>0.99777777700000003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0.99777800000000005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1714189</v>
      </c>
      <c r="B2511">
        <v>1</v>
      </c>
      <c r="C2511" t="s">
        <v>76</v>
      </c>
      <c r="D2511" t="s">
        <v>90</v>
      </c>
      <c r="E2511" t="s">
        <v>126</v>
      </c>
      <c r="F2511" t="s">
        <v>7449</v>
      </c>
      <c r="G2511" t="s">
        <v>176</v>
      </c>
      <c r="H2511" t="s">
        <v>47</v>
      </c>
      <c r="I2511" t="s">
        <v>129</v>
      </c>
      <c r="J2511" t="s">
        <v>130</v>
      </c>
      <c r="K2511" t="s">
        <v>131</v>
      </c>
      <c r="L2511" t="s">
        <v>7450</v>
      </c>
      <c r="M2511" t="s">
        <v>7451</v>
      </c>
      <c r="N2511">
        <v>2.5755555550000002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2.5755560000000002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1714196</v>
      </c>
      <c r="B2512">
        <v>1</v>
      </c>
      <c r="C2512" t="s">
        <v>76</v>
      </c>
      <c r="D2512" t="s">
        <v>101</v>
      </c>
      <c r="E2512" t="s">
        <v>139</v>
      </c>
      <c r="F2512" t="s">
        <v>7452</v>
      </c>
      <c r="G2512" t="s">
        <v>269</v>
      </c>
      <c r="H2512" t="s">
        <v>46</v>
      </c>
      <c r="I2512" t="s">
        <v>129</v>
      </c>
      <c r="J2512" t="s">
        <v>130</v>
      </c>
      <c r="K2512" t="s">
        <v>131</v>
      </c>
      <c r="L2512" t="s">
        <v>7453</v>
      </c>
      <c r="M2512" t="s">
        <v>7454</v>
      </c>
      <c r="N2512">
        <v>2.116666666</v>
      </c>
      <c r="O2512">
        <v>0</v>
      </c>
      <c r="P2512">
        <v>55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116.416667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1714194</v>
      </c>
      <c r="B2513">
        <v>1</v>
      </c>
      <c r="C2513" t="s">
        <v>76</v>
      </c>
      <c r="D2513" t="s">
        <v>90</v>
      </c>
      <c r="E2513" t="s">
        <v>139</v>
      </c>
      <c r="F2513" t="s">
        <v>7455</v>
      </c>
      <c r="G2513" t="s">
        <v>141</v>
      </c>
      <c r="H2513" t="s">
        <v>46</v>
      </c>
      <c r="I2513" t="s">
        <v>129</v>
      </c>
      <c r="J2513" t="s">
        <v>130</v>
      </c>
      <c r="K2513" t="s">
        <v>131</v>
      </c>
      <c r="L2513" t="s">
        <v>7456</v>
      </c>
      <c r="M2513" t="s">
        <v>7457</v>
      </c>
      <c r="N2513">
        <v>2.463333333</v>
      </c>
      <c r="O2513">
        <v>0</v>
      </c>
      <c r="P2513">
        <v>48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118.24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1714195</v>
      </c>
      <c r="B2514">
        <v>1</v>
      </c>
      <c r="C2514" t="s">
        <v>76</v>
      </c>
      <c r="D2514" t="s">
        <v>93</v>
      </c>
      <c r="E2514" t="s">
        <v>134</v>
      </c>
      <c r="F2514" t="s">
        <v>7458</v>
      </c>
      <c r="G2514" t="s">
        <v>209</v>
      </c>
      <c r="H2514" t="s">
        <v>46</v>
      </c>
      <c r="I2514" t="s">
        <v>129</v>
      </c>
      <c r="J2514" t="s">
        <v>130</v>
      </c>
      <c r="K2514" t="s">
        <v>131</v>
      </c>
      <c r="L2514" t="s">
        <v>7459</v>
      </c>
      <c r="M2514" t="s">
        <v>7460</v>
      </c>
      <c r="N2514">
        <v>1.5233333330000001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1.523333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1714200</v>
      </c>
      <c r="B2515">
        <v>1</v>
      </c>
      <c r="C2515" t="s">
        <v>76</v>
      </c>
      <c r="D2515" t="s">
        <v>84</v>
      </c>
      <c r="E2515" t="s">
        <v>126</v>
      </c>
      <c r="F2515" t="s">
        <v>7461</v>
      </c>
      <c r="G2515" t="s">
        <v>1505</v>
      </c>
      <c r="H2515" t="s">
        <v>47</v>
      </c>
      <c r="I2515" t="s">
        <v>129</v>
      </c>
      <c r="J2515" t="s">
        <v>130</v>
      </c>
      <c r="K2515" t="s">
        <v>131</v>
      </c>
      <c r="L2515" t="s">
        <v>7462</v>
      </c>
      <c r="M2515" t="s">
        <v>7463</v>
      </c>
      <c r="N2515">
        <v>0.74361111099999999</v>
      </c>
      <c r="O2515">
        <v>1</v>
      </c>
      <c r="P2515">
        <v>37</v>
      </c>
      <c r="Q2515">
        <v>0</v>
      </c>
      <c r="R2515">
        <v>0</v>
      </c>
      <c r="S2515">
        <v>0</v>
      </c>
      <c r="T2515">
        <v>0</v>
      </c>
      <c r="U2515">
        <v>0.74361100000000002</v>
      </c>
      <c r="V2515">
        <v>27.513611000000001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1714197</v>
      </c>
      <c r="B2516">
        <v>1</v>
      </c>
      <c r="C2516" t="s">
        <v>77</v>
      </c>
      <c r="D2516" t="s">
        <v>124</v>
      </c>
      <c r="E2516" t="s">
        <v>134</v>
      </c>
      <c r="F2516" t="s">
        <v>7464</v>
      </c>
      <c r="G2516" t="s">
        <v>209</v>
      </c>
      <c r="H2516" t="s">
        <v>46</v>
      </c>
      <c r="I2516" t="s">
        <v>129</v>
      </c>
      <c r="J2516" t="s">
        <v>130</v>
      </c>
      <c r="K2516" t="s">
        <v>131</v>
      </c>
      <c r="L2516" t="s">
        <v>7465</v>
      </c>
      <c r="M2516" t="s">
        <v>7466</v>
      </c>
      <c r="N2516">
        <v>4.5297222220000002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4.5297219999999996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1714201</v>
      </c>
      <c r="B2517">
        <v>1</v>
      </c>
      <c r="C2517" t="s">
        <v>77</v>
      </c>
      <c r="D2517" t="s">
        <v>109</v>
      </c>
      <c r="E2517" t="s">
        <v>126</v>
      </c>
      <c r="F2517" t="s">
        <v>7467</v>
      </c>
      <c r="G2517" t="s">
        <v>145</v>
      </c>
      <c r="H2517" t="s">
        <v>47</v>
      </c>
      <c r="I2517" t="s">
        <v>129</v>
      </c>
      <c r="J2517" t="s">
        <v>130</v>
      </c>
      <c r="K2517" t="s">
        <v>131</v>
      </c>
      <c r="L2517" t="s">
        <v>7468</v>
      </c>
      <c r="M2517" t="s">
        <v>7469</v>
      </c>
      <c r="N2517">
        <v>1.9402777769999999</v>
      </c>
      <c r="O2517">
        <v>8</v>
      </c>
      <c r="P2517">
        <v>207</v>
      </c>
      <c r="Q2517">
        <v>0</v>
      </c>
      <c r="R2517">
        <v>0</v>
      </c>
      <c r="S2517">
        <v>0</v>
      </c>
      <c r="T2517">
        <v>0</v>
      </c>
      <c r="U2517">
        <v>15.522221999999999</v>
      </c>
      <c r="V2517">
        <v>401.63749999999999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1714202</v>
      </c>
      <c r="B2518">
        <v>1</v>
      </c>
      <c r="C2518" t="s">
        <v>76</v>
      </c>
      <c r="D2518" t="s">
        <v>103</v>
      </c>
      <c r="E2518" t="s">
        <v>158</v>
      </c>
      <c r="F2518" t="s">
        <v>7470</v>
      </c>
      <c r="G2518" t="s">
        <v>176</v>
      </c>
      <c r="H2518" t="s">
        <v>47</v>
      </c>
      <c r="I2518" t="s">
        <v>129</v>
      </c>
      <c r="J2518" t="s">
        <v>130</v>
      </c>
      <c r="K2518" t="s">
        <v>131</v>
      </c>
      <c r="L2518" t="s">
        <v>7471</v>
      </c>
      <c r="M2518" t="s">
        <v>7472</v>
      </c>
      <c r="N2518">
        <v>0.248611111</v>
      </c>
      <c r="O2518">
        <v>0</v>
      </c>
      <c r="P2518">
        <v>0</v>
      </c>
      <c r="Q2518">
        <v>85</v>
      </c>
      <c r="R2518">
        <v>4902</v>
      </c>
      <c r="S2518">
        <v>23</v>
      </c>
      <c r="T2518">
        <v>718</v>
      </c>
      <c r="U2518">
        <v>0</v>
      </c>
      <c r="V2518">
        <v>0</v>
      </c>
      <c r="W2518">
        <v>21.131944000000001</v>
      </c>
      <c r="X2518">
        <v>1218.6916659999999</v>
      </c>
      <c r="Y2518">
        <v>5.7180559999999998</v>
      </c>
      <c r="Z2518">
        <v>178.50277800000001</v>
      </c>
    </row>
    <row r="2519" spans="1:26" x14ac:dyDescent="0.25">
      <c r="A2519">
        <v>1714193</v>
      </c>
      <c r="B2519">
        <v>1</v>
      </c>
      <c r="C2519" t="s">
        <v>77</v>
      </c>
      <c r="D2519" t="s">
        <v>114</v>
      </c>
      <c r="E2519" t="s">
        <v>164</v>
      </c>
      <c r="F2519" t="s">
        <v>7473</v>
      </c>
      <c r="G2519" t="s">
        <v>186</v>
      </c>
      <c r="H2519" t="s">
        <v>46</v>
      </c>
      <c r="I2519" t="s">
        <v>129</v>
      </c>
      <c r="J2519" t="s">
        <v>130</v>
      </c>
      <c r="K2519" t="s">
        <v>131</v>
      </c>
      <c r="L2519" t="s">
        <v>7474</v>
      </c>
      <c r="M2519" t="s">
        <v>7475</v>
      </c>
      <c r="N2519">
        <v>0.79</v>
      </c>
      <c r="O2519">
        <v>0</v>
      </c>
      <c r="P2519">
        <v>0</v>
      </c>
      <c r="Q2519">
        <v>0</v>
      </c>
      <c r="R2519">
        <v>0</v>
      </c>
      <c r="S2519">
        <v>1</v>
      </c>
      <c r="T2519">
        <v>13</v>
      </c>
      <c r="U2519">
        <v>0</v>
      </c>
      <c r="V2519">
        <v>0</v>
      </c>
      <c r="W2519">
        <v>0</v>
      </c>
      <c r="X2519">
        <v>0</v>
      </c>
      <c r="Y2519">
        <v>0.79</v>
      </c>
      <c r="Z2519">
        <v>10.27</v>
      </c>
    </row>
    <row r="2520" spans="1:26" x14ac:dyDescent="0.25">
      <c r="A2520">
        <v>1714204</v>
      </c>
      <c r="B2520">
        <v>1</v>
      </c>
      <c r="C2520" t="s">
        <v>76</v>
      </c>
      <c r="D2520" t="s">
        <v>80</v>
      </c>
      <c r="E2520" t="s">
        <v>134</v>
      </c>
      <c r="F2520" t="s">
        <v>7476</v>
      </c>
      <c r="G2520" t="s">
        <v>209</v>
      </c>
      <c r="H2520" t="s">
        <v>46</v>
      </c>
      <c r="I2520" t="s">
        <v>129</v>
      </c>
      <c r="J2520" t="s">
        <v>130</v>
      </c>
      <c r="K2520" t="s">
        <v>131</v>
      </c>
      <c r="L2520" t="s">
        <v>7477</v>
      </c>
      <c r="M2520" t="s">
        <v>7478</v>
      </c>
      <c r="N2520">
        <v>0.92944444400000004</v>
      </c>
      <c r="O2520">
        <v>0</v>
      </c>
      <c r="P2520">
        <v>11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10.223889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1714206</v>
      </c>
      <c r="B2521">
        <v>1</v>
      </c>
      <c r="C2521" t="s">
        <v>76</v>
      </c>
      <c r="D2521" t="s">
        <v>78</v>
      </c>
      <c r="E2521" t="s">
        <v>139</v>
      </c>
      <c r="F2521" t="s">
        <v>7479</v>
      </c>
      <c r="G2521" t="s">
        <v>141</v>
      </c>
      <c r="H2521" t="s">
        <v>46</v>
      </c>
      <c r="I2521" t="s">
        <v>129</v>
      </c>
      <c r="J2521" t="s">
        <v>130</v>
      </c>
      <c r="K2521" t="s">
        <v>131</v>
      </c>
      <c r="L2521" t="s">
        <v>7480</v>
      </c>
      <c r="M2521" t="s">
        <v>7481</v>
      </c>
      <c r="N2521">
        <v>1.703888888</v>
      </c>
      <c r="O2521">
        <v>0</v>
      </c>
      <c r="P2521">
        <v>332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565.69111099999998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1714209</v>
      </c>
      <c r="B2522">
        <v>1</v>
      </c>
      <c r="C2522" t="s">
        <v>76</v>
      </c>
      <c r="D2522" t="s">
        <v>96</v>
      </c>
      <c r="E2522" t="s">
        <v>134</v>
      </c>
      <c r="F2522" t="s">
        <v>7482</v>
      </c>
      <c r="G2522" t="s">
        <v>136</v>
      </c>
      <c r="H2522" t="s">
        <v>46</v>
      </c>
      <c r="I2522" t="s">
        <v>129</v>
      </c>
      <c r="J2522" t="s">
        <v>130</v>
      </c>
      <c r="K2522" t="s">
        <v>131</v>
      </c>
      <c r="L2522" t="s">
        <v>7483</v>
      </c>
      <c r="M2522" t="s">
        <v>7484</v>
      </c>
      <c r="N2522">
        <v>1.7252777770000001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1.7252780000000001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1714210</v>
      </c>
      <c r="B2523">
        <v>1</v>
      </c>
      <c r="C2523" t="s">
        <v>76</v>
      </c>
      <c r="D2523" t="s">
        <v>86</v>
      </c>
      <c r="E2523" t="s">
        <v>191</v>
      </c>
      <c r="F2523" t="s">
        <v>7413</v>
      </c>
      <c r="G2523" t="s">
        <v>193</v>
      </c>
      <c r="H2523" t="s">
        <v>46</v>
      </c>
      <c r="I2523" t="s">
        <v>129</v>
      </c>
      <c r="J2523" t="s">
        <v>130</v>
      </c>
      <c r="K2523" t="s">
        <v>131</v>
      </c>
      <c r="L2523" t="s">
        <v>7485</v>
      </c>
      <c r="M2523" t="s">
        <v>7486</v>
      </c>
      <c r="N2523">
        <v>1.6994444440000001</v>
      </c>
      <c r="O2523">
        <v>0</v>
      </c>
      <c r="P2523">
        <v>46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78.174443999999994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1714211</v>
      </c>
      <c r="B2524">
        <v>1</v>
      </c>
      <c r="C2524" t="s">
        <v>77</v>
      </c>
      <c r="D2524" t="s">
        <v>114</v>
      </c>
      <c r="E2524" t="s">
        <v>139</v>
      </c>
      <c r="F2524" t="s">
        <v>7487</v>
      </c>
      <c r="G2524" t="s">
        <v>141</v>
      </c>
      <c r="H2524" t="s">
        <v>46</v>
      </c>
      <c r="I2524" t="s">
        <v>129</v>
      </c>
      <c r="J2524" t="s">
        <v>130</v>
      </c>
      <c r="K2524" t="s">
        <v>131</v>
      </c>
      <c r="L2524" t="s">
        <v>7488</v>
      </c>
      <c r="M2524" t="s">
        <v>7489</v>
      </c>
      <c r="N2524">
        <v>0.64972222199999996</v>
      </c>
      <c r="O2524">
        <v>0</v>
      </c>
      <c r="P2524">
        <v>54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35.085000000000001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1714214</v>
      </c>
      <c r="B2525">
        <v>1</v>
      </c>
      <c r="C2525" t="s">
        <v>77</v>
      </c>
      <c r="D2525" t="s">
        <v>124</v>
      </c>
      <c r="E2525" t="s">
        <v>139</v>
      </c>
      <c r="F2525" t="s">
        <v>7490</v>
      </c>
      <c r="G2525" t="s">
        <v>141</v>
      </c>
      <c r="H2525" t="s">
        <v>46</v>
      </c>
      <c r="I2525" t="s">
        <v>129</v>
      </c>
      <c r="J2525" t="s">
        <v>130</v>
      </c>
      <c r="K2525" t="s">
        <v>131</v>
      </c>
      <c r="L2525" t="s">
        <v>7491</v>
      </c>
      <c r="M2525" t="s">
        <v>7492</v>
      </c>
      <c r="N2525">
        <v>4.4219444440000002</v>
      </c>
      <c r="O2525">
        <v>0</v>
      </c>
      <c r="P2525">
        <v>133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588.11861099999999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1714215</v>
      </c>
      <c r="B2526">
        <v>1</v>
      </c>
      <c r="C2526" t="s">
        <v>76</v>
      </c>
      <c r="D2526" t="s">
        <v>92</v>
      </c>
      <c r="E2526" t="s">
        <v>134</v>
      </c>
      <c r="F2526" t="s">
        <v>7493</v>
      </c>
      <c r="G2526" t="s">
        <v>136</v>
      </c>
      <c r="H2526" t="s">
        <v>46</v>
      </c>
      <c r="I2526" t="s">
        <v>129</v>
      </c>
      <c r="J2526" t="s">
        <v>130</v>
      </c>
      <c r="K2526" t="s">
        <v>131</v>
      </c>
      <c r="L2526" t="s">
        <v>7494</v>
      </c>
      <c r="M2526" t="s">
        <v>7495</v>
      </c>
      <c r="N2526">
        <v>2.8233333329999999</v>
      </c>
      <c r="O2526">
        <v>0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2.8233329999999999</v>
      </c>
      <c r="Y2526">
        <v>0</v>
      </c>
      <c r="Z2526">
        <v>0</v>
      </c>
    </row>
    <row r="2527" spans="1:26" x14ac:dyDescent="0.25">
      <c r="A2527">
        <v>1714216</v>
      </c>
      <c r="B2527">
        <v>1</v>
      </c>
      <c r="C2527" t="s">
        <v>77</v>
      </c>
      <c r="D2527" t="s">
        <v>124</v>
      </c>
      <c r="E2527" t="s">
        <v>134</v>
      </c>
      <c r="F2527" t="s">
        <v>7496</v>
      </c>
      <c r="G2527" t="s">
        <v>209</v>
      </c>
      <c r="H2527" t="s">
        <v>46</v>
      </c>
      <c r="I2527" t="s">
        <v>129</v>
      </c>
      <c r="J2527" t="s">
        <v>130</v>
      </c>
      <c r="K2527" t="s">
        <v>131</v>
      </c>
      <c r="L2527" t="s">
        <v>7497</v>
      </c>
      <c r="M2527" t="s">
        <v>7498</v>
      </c>
      <c r="N2527">
        <v>0.256111111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0.25611099999999998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1714219</v>
      </c>
      <c r="B2528">
        <v>1</v>
      </c>
      <c r="C2528" t="s">
        <v>77</v>
      </c>
      <c r="D2528" t="s">
        <v>124</v>
      </c>
      <c r="E2528" t="s">
        <v>139</v>
      </c>
      <c r="F2528" t="s">
        <v>7499</v>
      </c>
      <c r="G2528" t="s">
        <v>1596</v>
      </c>
      <c r="H2528" t="s">
        <v>46</v>
      </c>
      <c r="I2528" t="s">
        <v>129</v>
      </c>
      <c r="J2528" t="s">
        <v>130</v>
      </c>
      <c r="K2528" t="s">
        <v>131</v>
      </c>
      <c r="L2528" t="s">
        <v>7500</v>
      </c>
      <c r="M2528" t="s">
        <v>7501</v>
      </c>
      <c r="N2528">
        <v>9.6977777770000007</v>
      </c>
      <c r="O2528">
        <v>0</v>
      </c>
      <c r="P2528">
        <v>166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1609.831111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1714217</v>
      </c>
      <c r="B2529">
        <v>1</v>
      </c>
      <c r="C2529" t="s">
        <v>77</v>
      </c>
      <c r="D2529" t="s">
        <v>115</v>
      </c>
      <c r="E2529" t="s">
        <v>212</v>
      </c>
      <c r="F2529" t="s">
        <v>7502</v>
      </c>
      <c r="G2529" t="s">
        <v>176</v>
      </c>
      <c r="H2529" t="s">
        <v>47</v>
      </c>
      <c r="I2529" t="s">
        <v>151</v>
      </c>
      <c r="J2529" t="s">
        <v>130</v>
      </c>
      <c r="K2529" t="s">
        <v>131</v>
      </c>
      <c r="L2529" t="s">
        <v>7503</v>
      </c>
      <c r="M2529" t="s">
        <v>7504</v>
      </c>
      <c r="N2529">
        <v>5.5555550000000002E-3</v>
      </c>
      <c r="O2529">
        <v>0</v>
      </c>
      <c r="P2529">
        <v>0</v>
      </c>
      <c r="Q2529">
        <v>19</v>
      </c>
      <c r="R2529">
        <v>12</v>
      </c>
      <c r="S2529">
        <v>70</v>
      </c>
      <c r="T2529">
        <v>1123</v>
      </c>
      <c r="U2529">
        <v>0</v>
      </c>
      <c r="V2529">
        <v>0</v>
      </c>
      <c r="W2529">
        <v>0.105556</v>
      </c>
      <c r="X2529">
        <v>6.6667000000000004E-2</v>
      </c>
      <c r="Y2529">
        <v>0.38888899999999998</v>
      </c>
      <c r="Z2529">
        <v>6.2388880000000002</v>
      </c>
    </row>
    <row r="2530" spans="1:26" x14ac:dyDescent="0.25">
      <c r="A2530">
        <v>1714218</v>
      </c>
      <c r="B2530">
        <v>1</v>
      </c>
      <c r="C2530" t="s">
        <v>76</v>
      </c>
      <c r="D2530" t="s">
        <v>106</v>
      </c>
      <c r="E2530" t="s">
        <v>134</v>
      </c>
      <c r="F2530" t="s">
        <v>7505</v>
      </c>
      <c r="G2530" t="s">
        <v>209</v>
      </c>
      <c r="H2530" t="s">
        <v>46</v>
      </c>
      <c r="I2530" t="s">
        <v>129</v>
      </c>
      <c r="J2530" t="s">
        <v>130</v>
      </c>
      <c r="K2530" t="s">
        <v>131</v>
      </c>
      <c r="L2530" t="s">
        <v>7506</v>
      </c>
      <c r="M2530" t="s">
        <v>7507</v>
      </c>
      <c r="N2530">
        <v>6.1258333330000001</v>
      </c>
      <c r="O2530">
        <v>0</v>
      </c>
      <c r="P2530">
        <v>2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12.251666999999999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1714220</v>
      </c>
      <c r="B2531">
        <v>1</v>
      </c>
      <c r="C2531" t="s">
        <v>76</v>
      </c>
      <c r="D2531" t="s">
        <v>84</v>
      </c>
      <c r="E2531" t="s">
        <v>164</v>
      </c>
      <c r="F2531" t="s">
        <v>7508</v>
      </c>
      <c r="G2531" t="s">
        <v>462</v>
      </c>
      <c r="H2531" t="s">
        <v>46</v>
      </c>
      <c r="I2531" t="s">
        <v>129</v>
      </c>
      <c r="J2531" t="s">
        <v>130</v>
      </c>
      <c r="K2531" t="s">
        <v>131</v>
      </c>
      <c r="L2531" t="s">
        <v>7509</v>
      </c>
      <c r="M2531" t="s">
        <v>7510</v>
      </c>
      <c r="N2531">
        <v>0.586388888</v>
      </c>
      <c r="O2531">
        <v>2</v>
      </c>
      <c r="P2531">
        <v>315</v>
      </c>
      <c r="Q2531">
        <v>0</v>
      </c>
      <c r="R2531">
        <v>0</v>
      </c>
      <c r="S2531">
        <v>0</v>
      </c>
      <c r="T2531">
        <v>0</v>
      </c>
      <c r="U2531">
        <v>1.1727780000000001</v>
      </c>
      <c r="V2531">
        <v>184.71250000000001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1714222</v>
      </c>
      <c r="B2532">
        <v>1</v>
      </c>
      <c r="C2532" t="s">
        <v>76</v>
      </c>
      <c r="D2532" t="s">
        <v>93</v>
      </c>
      <c r="E2532" t="s">
        <v>134</v>
      </c>
      <c r="F2532" t="s">
        <v>7511</v>
      </c>
      <c r="G2532" t="s">
        <v>209</v>
      </c>
      <c r="H2532" t="s">
        <v>46</v>
      </c>
      <c r="I2532" t="s">
        <v>129</v>
      </c>
      <c r="J2532" t="s">
        <v>130</v>
      </c>
      <c r="K2532" t="s">
        <v>131</v>
      </c>
      <c r="L2532" t="s">
        <v>7512</v>
      </c>
      <c r="M2532" t="s">
        <v>7513</v>
      </c>
      <c r="N2532">
        <v>1.2749999999999999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1.2749999999999999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1714223</v>
      </c>
      <c r="B2533">
        <v>1</v>
      </c>
      <c r="C2533" t="s">
        <v>76</v>
      </c>
      <c r="D2533" t="s">
        <v>106</v>
      </c>
      <c r="E2533" t="s">
        <v>134</v>
      </c>
      <c r="F2533" t="s">
        <v>7514</v>
      </c>
      <c r="G2533" t="s">
        <v>136</v>
      </c>
      <c r="H2533" t="s">
        <v>46</v>
      </c>
      <c r="I2533" t="s">
        <v>129</v>
      </c>
      <c r="J2533" t="s">
        <v>130</v>
      </c>
      <c r="K2533" t="s">
        <v>131</v>
      </c>
      <c r="L2533" t="s">
        <v>7515</v>
      </c>
      <c r="M2533" t="s">
        <v>7516</v>
      </c>
      <c r="N2533">
        <v>0.87472222200000005</v>
      </c>
      <c r="O2533">
        <v>0</v>
      </c>
      <c r="P2533">
        <v>2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1.749444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1714224</v>
      </c>
      <c r="B2534">
        <v>1</v>
      </c>
      <c r="C2534" t="s">
        <v>76</v>
      </c>
      <c r="D2534" t="s">
        <v>92</v>
      </c>
      <c r="E2534" t="s">
        <v>191</v>
      </c>
      <c r="F2534" t="s">
        <v>7517</v>
      </c>
      <c r="G2534" t="s">
        <v>141</v>
      </c>
      <c r="H2534" t="s">
        <v>46</v>
      </c>
      <c r="I2534" t="s">
        <v>129</v>
      </c>
      <c r="J2534" t="s">
        <v>130</v>
      </c>
      <c r="K2534" t="s">
        <v>131</v>
      </c>
      <c r="L2534" t="s">
        <v>7518</v>
      </c>
      <c r="M2534" t="s">
        <v>7519</v>
      </c>
      <c r="N2534">
        <v>1.96</v>
      </c>
      <c r="O2534">
        <v>0</v>
      </c>
      <c r="P2534">
        <v>0</v>
      </c>
      <c r="Q2534">
        <v>0</v>
      </c>
      <c r="R2534">
        <v>39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76.44</v>
      </c>
      <c r="Y2534">
        <v>0</v>
      </c>
      <c r="Z2534">
        <v>0</v>
      </c>
    </row>
    <row r="2535" spans="1:26" x14ac:dyDescent="0.25">
      <c r="A2535">
        <v>1714227</v>
      </c>
      <c r="B2535">
        <v>1</v>
      </c>
      <c r="C2535" t="s">
        <v>76</v>
      </c>
      <c r="D2535" t="s">
        <v>81</v>
      </c>
      <c r="E2535" t="s">
        <v>139</v>
      </c>
      <c r="F2535" t="s">
        <v>7520</v>
      </c>
      <c r="G2535" t="s">
        <v>141</v>
      </c>
      <c r="H2535" t="s">
        <v>46</v>
      </c>
      <c r="I2535" t="s">
        <v>129</v>
      </c>
      <c r="J2535" t="s">
        <v>130</v>
      </c>
      <c r="K2535" t="s">
        <v>131</v>
      </c>
      <c r="L2535" t="s">
        <v>7521</v>
      </c>
      <c r="M2535" t="s">
        <v>7522</v>
      </c>
      <c r="N2535">
        <v>2.0186111109999998</v>
      </c>
      <c r="O2535">
        <v>0</v>
      </c>
      <c r="P2535">
        <v>43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86.800278000000006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1714247</v>
      </c>
      <c r="B2536">
        <v>1</v>
      </c>
      <c r="C2536" t="s">
        <v>76</v>
      </c>
      <c r="D2536" t="s">
        <v>92</v>
      </c>
      <c r="E2536" t="s">
        <v>126</v>
      </c>
      <c r="F2536" t="s">
        <v>7523</v>
      </c>
      <c r="G2536" t="s">
        <v>533</v>
      </c>
      <c r="H2536" t="s">
        <v>47</v>
      </c>
      <c r="I2536" t="s">
        <v>129</v>
      </c>
      <c r="J2536" t="s">
        <v>130</v>
      </c>
      <c r="K2536" t="s">
        <v>131</v>
      </c>
      <c r="L2536" t="s">
        <v>7524</v>
      </c>
      <c r="M2536" t="s">
        <v>7525</v>
      </c>
      <c r="N2536">
        <v>6.4144444439999999</v>
      </c>
      <c r="O2536">
        <v>0</v>
      </c>
      <c r="P2536">
        <v>0</v>
      </c>
      <c r="Q2536">
        <v>1</v>
      </c>
      <c r="R2536">
        <v>163</v>
      </c>
      <c r="S2536">
        <v>0</v>
      </c>
      <c r="T2536">
        <v>0</v>
      </c>
      <c r="U2536">
        <v>0</v>
      </c>
      <c r="V2536">
        <v>0</v>
      </c>
      <c r="W2536">
        <v>6.4144439999999996</v>
      </c>
      <c r="X2536">
        <v>1045.5544440000001</v>
      </c>
      <c r="Y2536">
        <v>0</v>
      </c>
      <c r="Z2536">
        <v>0</v>
      </c>
    </row>
    <row r="2537" spans="1:26" x14ac:dyDescent="0.25">
      <c r="A2537">
        <v>1714229</v>
      </c>
      <c r="B2537">
        <v>1</v>
      </c>
      <c r="C2537" t="s">
        <v>76</v>
      </c>
      <c r="D2537" t="s">
        <v>96</v>
      </c>
      <c r="E2537" t="s">
        <v>158</v>
      </c>
      <c r="F2537" t="s">
        <v>3461</v>
      </c>
      <c r="G2537" t="s">
        <v>176</v>
      </c>
      <c r="H2537" t="s">
        <v>47</v>
      </c>
      <c r="I2537" t="s">
        <v>129</v>
      </c>
      <c r="J2537" t="s">
        <v>130</v>
      </c>
      <c r="K2537" t="s">
        <v>131</v>
      </c>
      <c r="L2537" t="s">
        <v>7526</v>
      </c>
      <c r="M2537" t="s">
        <v>7527</v>
      </c>
      <c r="N2537">
        <v>0.31222222199999999</v>
      </c>
      <c r="O2537">
        <v>94</v>
      </c>
      <c r="P2537">
        <v>1687</v>
      </c>
      <c r="Q2537">
        <v>0</v>
      </c>
      <c r="R2537">
        <v>0</v>
      </c>
      <c r="S2537">
        <v>0</v>
      </c>
      <c r="T2537">
        <v>0</v>
      </c>
      <c r="U2537">
        <v>29.348889</v>
      </c>
      <c r="V2537">
        <v>526.71888899999999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1714231</v>
      </c>
      <c r="B2538">
        <v>1</v>
      </c>
      <c r="C2538" t="s">
        <v>76</v>
      </c>
      <c r="D2538" t="s">
        <v>78</v>
      </c>
      <c r="E2538" t="s">
        <v>191</v>
      </c>
      <c r="F2538" t="s">
        <v>7528</v>
      </c>
      <c r="G2538" t="s">
        <v>3526</v>
      </c>
      <c r="H2538" t="s">
        <v>46</v>
      </c>
      <c r="I2538" t="s">
        <v>129</v>
      </c>
      <c r="J2538" t="s">
        <v>130</v>
      </c>
      <c r="K2538" t="s">
        <v>131</v>
      </c>
      <c r="L2538" t="s">
        <v>7529</v>
      </c>
      <c r="M2538" t="s">
        <v>7530</v>
      </c>
      <c r="N2538">
        <v>1.3177777770000001</v>
      </c>
      <c r="O2538">
        <v>0</v>
      </c>
      <c r="P2538">
        <v>33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43.486666999999997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1714230</v>
      </c>
      <c r="B2539">
        <v>1</v>
      </c>
      <c r="C2539" t="s">
        <v>77</v>
      </c>
      <c r="D2539" t="s">
        <v>118</v>
      </c>
      <c r="E2539" t="s">
        <v>158</v>
      </c>
      <c r="F2539" t="s">
        <v>7531</v>
      </c>
      <c r="G2539" t="s">
        <v>176</v>
      </c>
      <c r="H2539" t="s">
        <v>47</v>
      </c>
      <c r="I2539" t="s">
        <v>129</v>
      </c>
      <c r="J2539" t="s">
        <v>130</v>
      </c>
      <c r="K2539" t="s">
        <v>131</v>
      </c>
      <c r="L2539" t="s">
        <v>7532</v>
      </c>
      <c r="M2539" t="s">
        <v>7533</v>
      </c>
      <c r="N2539">
        <v>1.7508333330000001</v>
      </c>
      <c r="O2539">
        <v>13</v>
      </c>
      <c r="P2539">
        <v>266</v>
      </c>
      <c r="Q2539">
        <v>0</v>
      </c>
      <c r="R2539">
        <v>0</v>
      </c>
      <c r="S2539">
        <v>3</v>
      </c>
      <c r="T2539">
        <v>625</v>
      </c>
      <c r="U2539">
        <v>22.760833000000002</v>
      </c>
      <c r="V2539">
        <v>465.72166700000002</v>
      </c>
      <c r="W2539">
        <v>0</v>
      </c>
      <c r="X2539">
        <v>0</v>
      </c>
      <c r="Y2539">
        <v>5.2525000000000004</v>
      </c>
      <c r="Z2539">
        <v>1094.270833</v>
      </c>
    </row>
    <row r="2540" spans="1:26" x14ac:dyDescent="0.25">
      <c r="A2540">
        <v>1714232</v>
      </c>
      <c r="B2540">
        <v>1</v>
      </c>
      <c r="C2540" t="s">
        <v>77</v>
      </c>
      <c r="D2540" t="s">
        <v>118</v>
      </c>
      <c r="E2540" t="s">
        <v>126</v>
      </c>
      <c r="F2540" t="s">
        <v>7534</v>
      </c>
      <c r="G2540" t="s">
        <v>176</v>
      </c>
      <c r="H2540" t="s">
        <v>47</v>
      </c>
      <c r="I2540" t="s">
        <v>129</v>
      </c>
      <c r="J2540" t="s">
        <v>130</v>
      </c>
      <c r="K2540" t="s">
        <v>131</v>
      </c>
      <c r="L2540" t="s">
        <v>7535</v>
      </c>
      <c r="M2540" t="s">
        <v>7536</v>
      </c>
      <c r="N2540">
        <v>0.23527777699999999</v>
      </c>
      <c r="O2540">
        <v>24</v>
      </c>
      <c r="P2540">
        <v>3723</v>
      </c>
      <c r="Q2540">
        <v>0</v>
      </c>
      <c r="R2540">
        <v>0</v>
      </c>
      <c r="S2540">
        <v>0</v>
      </c>
      <c r="T2540">
        <v>0</v>
      </c>
      <c r="U2540">
        <v>5.6466669999999999</v>
      </c>
      <c r="V2540">
        <v>875.93916400000001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1714234</v>
      </c>
      <c r="B2541">
        <v>1</v>
      </c>
      <c r="C2541" t="s">
        <v>77</v>
      </c>
      <c r="D2541" t="s">
        <v>122</v>
      </c>
      <c r="E2541" t="s">
        <v>212</v>
      </c>
      <c r="F2541" t="s">
        <v>7537</v>
      </c>
      <c r="G2541" t="s">
        <v>176</v>
      </c>
      <c r="H2541" t="s">
        <v>47</v>
      </c>
      <c r="I2541" t="s">
        <v>129</v>
      </c>
      <c r="J2541" t="s">
        <v>130</v>
      </c>
      <c r="K2541" t="s">
        <v>131</v>
      </c>
      <c r="L2541" t="s">
        <v>7538</v>
      </c>
      <c r="M2541" t="s">
        <v>7539</v>
      </c>
      <c r="N2541">
        <v>0.47361111099999997</v>
      </c>
      <c r="O2541">
        <v>0</v>
      </c>
      <c r="P2541">
        <v>0</v>
      </c>
      <c r="Q2541">
        <v>77</v>
      </c>
      <c r="R2541">
        <v>710</v>
      </c>
      <c r="S2541">
        <v>104</v>
      </c>
      <c r="T2541">
        <v>1532</v>
      </c>
      <c r="U2541">
        <v>0</v>
      </c>
      <c r="V2541">
        <v>0</v>
      </c>
      <c r="W2541">
        <v>36.468055999999997</v>
      </c>
      <c r="X2541">
        <v>336.26388900000001</v>
      </c>
      <c r="Y2541">
        <v>49.255555999999999</v>
      </c>
      <c r="Z2541">
        <v>725.57222200000001</v>
      </c>
    </row>
    <row r="2542" spans="1:26" x14ac:dyDescent="0.25">
      <c r="A2542">
        <v>1714235</v>
      </c>
      <c r="B2542">
        <v>1</v>
      </c>
      <c r="C2542" t="s">
        <v>77</v>
      </c>
      <c r="D2542" t="s">
        <v>124</v>
      </c>
      <c r="E2542" t="s">
        <v>158</v>
      </c>
      <c r="F2542" t="s">
        <v>5971</v>
      </c>
      <c r="G2542" t="s">
        <v>176</v>
      </c>
      <c r="H2542" t="s">
        <v>47</v>
      </c>
      <c r="I2542" t="s">
        <v>129</v>
      </c>
      <c r="J2542" t="s">
        <v>130</v>
      </c>
      <c r="K2542" t="s">
        <v>131</v>
      </c>
      <c r="L2542" t="s">
        <v>7540</v>
      </c>
      <c r="M2542" t="s">
        <v>7541</v>
      </c>
      <c r="N2542">
        <v>0.145277777</v>
      </c>
      <c r="O2542">
        <v>44</v>
      </c>
      <c r="P2542">
        <v>1169</v>
      </c>
      <c r="Q2542">
        <v>0</v>
      </c>
      <c r="R2542">
        <v>0</v>
      </c>
      <c r="S2542">
        <v>0</v>
      </c>
      <c r="T2542">
        <v>0</v>
      </c>
      <c r="U2542">
        <v>6.3922220000000003</v>
      </c>
      <c r="V2542">
        <v>169.82972100000001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1714240</v>
      </c>
      <c r="B2543">
        <v>1</v>
      </c>
      <c r="C2543" t="s">
        <v>77</v>
      </c>
      <c r="D2543" t="s">
        <v>118</v>
      </c>
      <c r="E2543" t="s">
        <v>158</v>
      </c>
      <c r="F2543" t="s">
        <v>7542</v>
      </c>
      <c r="G2543" t="s">
        <v>176</v>
      </c>
      <c r="H2543" t="s">
        <v>47</v>
      </c>
      <c r="I2543" t="s">
        <v>129</v>
      </c>
      <c r="J2543" t="s">
        <v>130</v>
      </c>
      <c r="K2543" t="s">
        <v>131</v>
      </c>
      <c r="L2543" t="s">
        <v>7543</v>
      </c>
      <c r="M2543" t="s">
        <v>7544</v>
      </c>
      <c r="N2543">
        <v>1.938055555</v>
      </c>
      <c r="O2543">
        <v>23</v>
      </c>
      <c r="P2543">
        <v>325</v>
      </c>
      <c r="Q2543">
        <v>0</v>
      </c>
      <c r="R2543">
        <v>0</v>
      </c>
      <c r="S2543">
        <v>27</v>
      </c>
      <c r="T2543">
        <v>688</v>
      </c>
      <c r="U2543">
        <v>44.575277999999997</v>
      </c>
      <c r="V2543">
        <v>629.86805500000003</v>
      </c>
      <c r="W2543">
        <v>0</v>
      </c>
      <c r="X2543">
        <v>0</v>
      </c>
      <c r="Y2543">
        <v>52.327500000000001</v>
      </c>
      <c r="Z2543">
        <v>1333.382222</v>
      </c>
    </row>
    <row r="2544" spans="1:26" x14ac:dyDescent="0.25">
      <c r="A2544">
        <v>1714242</v>
      </c>
      <c r="B2544">
        <v>1</v>
      </c>
      <c r="C2544" t="s">
        <v>77</v>
      </c>
      <c r="D2544" t="s">
        <v>111</v>
      </c>
      <c r="E2544" t="s">
        <v>139</v>
      </c>
      <c r="F2544" t="s">
        <v>7545</v>
      </c>
      <c r="G2544" t="s">
        <v>141</v>
      </c>
      <c r="H2544" t="s">
        <v>46</v>
      </c>
      <c r="I2544" t="s">
        <v>129</v>
      </c>
      <c r="J2544" t="s">
        <v>130</v>
      </c>
      <c r="K2544" t="s">
        <v>131</v>
      </c>
      <c r="L2544" t="s">
        <v>7546</v>
      </c>
      <c r="M2544" t="s">
        <v>7547</v>
      </c>
      <c r="N2544">
        <v>1.2936111109999999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27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34.927500000000002</v>
      </c>
    </row>
    <row r="2545" spans="1:26" x14ac:dyDescent="0.25">
      <c r="A2545">
        <v>1714254</v>
      </c>
      <c r="B2545">
        <v>1</v>
      </c>
      <c r="C2545" t="s">
        <v>77</v>
      </c>
      <c r="D2545" t="s">
        <v>118</v>
      </c>
      <c r="E2545" t="s">
        <v>158</v>
      </c>
      <c r="F2545" t="s">
        <v>7548</v>
      </c>
      <c r="G2545" t="s">
        <v>150</v>
      </c>
      <c r="H2545" t="s">
        <v>47</v>
      </c>
      <c r="I2545" t="s">
        <v>129</v>
      </c>
      <c r="J2545" t="s">
        <v>130</v>
      </c>
      <c r="K2545" t="s">
        <v>161</v>
      </c>
      <c r="L2545" t="s">
        <v>7549</v>
      </c>
      <c r="M2545" t="s">
        <v>7550</v>
      </c>
      <c r="N2545">
        <v>0.637222222</v>
      </c>
      <c r="O2545">
        <v>32</v>
      </c>
      <c r="P2545">
        <v>8286</v>
      </c>
      <c r="Q2545">
        <v>0</v>
      </c>
      <c r="R2545">
        <v>0</v>
      </c>
      <c r="S2545">
        <v>0</v>
      </c>
      <c r="T2545">
        <v>0</v>
      </c>
      <c r="U2545">
        <v>20.391110999999999</v>
      </c>
      <c r="V2545">
        <v>5280.0233310000003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1714248</v>
      </c>
      <c r="B2546">
        <v>1</v>
      </c>
      <c r="C2546" t="s">
        <v>76</v>
      </c>
      <c r="D2546" t="s">
        <v>93</v>
      </c>
      <c r="E2546" t="s">
        <v>134</v>
      </c>
      <c r="F2546" t="s">
        <v>7551</v>
      </c>
      <c r="G2546" t="s">
        <v>209</v>
      </c>
      <c r="H2546" t="s">
        <v>46</v>
      </c>
      <c r="I2546" t="s">
        <v>129</v>
      </c>
      <c r="J2546" t="s">
        <v>130</v>
      </c>
      <c r="K2546" t="s">
        <v>131</v>
      </c>
      <c r="L2546" t="s">
        <v>7552</v>
      </c>
      <c r="M2546" t="s">
        <v>7553</v>
      </c>
      <c r="N2546">
        <v>1.9841666659999999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1.984167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1714250</v>
      </c>
      <c r="B2547">
        <v>1</v>
      </c>
      <c r="C2547" t="s">
        <v>76</v>
      </c>
      <c r="D2547" t="s">
        <v>84</v>
      </c>
      <c r="E2547" t="s">
        <v>134</v>
      </c>
      <c r="F2547" t="s">
        <v>7554</v>
      </c>
      <c r="G2547" t="s">
        <v>209</v>
      </c>
      <c r="H2547" t="s">
        <v>46</v>
      </c>
      <c r="I2547" t="s">
        <v>129</v>
      </c>
      <c r="J2547" t="s">
        <v>130</v>
      </c>
      <c r="K2547" t="s">
        <v>131</v>
      </c>
      <c r="L2547" t="s">
        <v>7555</v>
      </c>
      <c r="M2547" t="s">
        <v>7556</v>
      </c>
      <c r="N2547">
        <v>3.113611111</v>
      </c>
      <c r="O2547">
        <v>0</v>
      </c>
      <c r="P2547">
        <v>6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18.681667000000001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1714256</v>
      </c>
      <c r="B2548">
        <v>1</v>
      </c>
      <c r="C2548" t="s">
        <v>76</v>
      </c>
      <c r="D2548" t="s">
        <v>103</v>
      </c>
      <c r="E2548" t="s">
        <v>139</v>
      </c>
      <c r="F2548" t="s">
        <v>7557</v>
      </c>
      <c r="G2548" t="s">
        <v>141</v>
      </c>
      <c r="H2548" t="s">
        <v>46</v>
      </c>
      <c r="I2548" t="s">
        <v>129</v>
      </c>
      <c r="J2548" t="s">
        <v>130</v>
      </c>
      <c r="K2548" t="s">
        <v>131</v>
      </c>
      <c r="L2548" t="s">
        <v>7558</v>
      </c>
      <c r="M2548" t="s">
        <v>7559</v>
      </c>
      <c r="N2548">
        <v>0.98944444399999998</v>
      </c>
      <c r="O2548">
        <v>0</v>
      </c>
      <c r="P2548">
        <v>0</v>
      </c>
      <c r="Q2548">
        <v>0</v>
      </c>
      <c r="R2548">
        <v>50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49.472222000000002</v>
      </c>
      <c r="Y2548">
        <v>0</v>
      </c>
      <c r="Z2548">
        <v>0</v>
      </c>
    </row>
    <row r="2549" spans="1:26" x14ac:dyDescent="0.25">
      <c r="A2549">
        <v>1714253</v>
      </c>
      <c r="B2549">
        <v>1</v>
      </c>
      <c r="C2549" t="s">
        <v>76</v>
      </c>
      <c r="D2549" t="s">
        <v>86</v>
      </c>
      <c r="E2549" t="s">
        <v>164</v>
      </c>
      <c r="F2549" t="s">
        <v>7560</v>
      </c>
      <c r="G2549" t="s">
        <v>1012</v>
      </c>
      <c r="H2549" t="s">
        <v>46</v>
      </c>
      <c r="I2549" t="s">
        <v>129</v>
      </c>
      <c r="J2549" t="s">
        <v>130</v>
      </c>
      <c r="K2549" t="s">
        <v>131</v>
      </c>
      <c r="L2549" t="s">
        <v>7561</v>
      </c>
      <c r="M2549" t="s">
        <v>7562</v>
      </c>
      <c r="N2549">
        <v>1.74</v>
      </c>
      <c r="O2549">
        <v>1</v>
      </c>
      <c r="P2549">
        <v>543</v>
      </c>
      <c r="Q2549">
        <v>0</v>
      </c>
      <c r="R2549">
        <v>0</v>
      </c>
      <c r="S2549">
        <v>0</v>
      </c>
      <c r="T2549">
        <v>0</v>
      </c>
      <c r="U2549">
        <v>1.74</v>
      </c>
      <c r="V2549">
        <v>944.82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1714255</v>
      </c>
      <c r="B2550">
        <v>1</v>
      </c>
      <c r="C2550" t="s">
        <v>76</v>
      </c>
      <c r="D2550" t="s">
        <v>79</v>
      </c>
      <c r="E2550" t="s">
        <v>134</v>
      </c>
      <c r="F2550" t="s">
        <v>7563</v>
      </c>
      <c r="G2550" t="s">
        <v>462</v>
      </c>
      <c r="H2550" t="s">
        <v>46</v>
      </c>
      <c r="I2550" t="s">
        <v>129</v>
      </c>
      <c r="J2550" t="s">
        <v>17</v>
      </c>
      <c r="K2550" t="s">
        <v>131</v>
      </c>
      <c r="L2550" t="s">
        <v>7561</v>
      </c>
      <c r="M2550" t="s">
        <v>7564</v>
      </c>
      <c r="N2550">
        <v>2.1702777769999999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2.1702780000000002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1714261</v>
      </c>
      <c r="B2551">
        <v>1</v>
      </c>
      <c r="C2551" t="s">
        <v>76</v>
      </c>
      <c r="D2551" t="s">
        <v>81</v>
      </c>
      <c r="E2551" t="s">
        <v>139</v>
      </c>
      <c r="F2551" t="s">
        <v>7565</v>
      </c>
      <c r="G2551" t="s">
        <v>281</v>
      </c>
      <c r="H2551" t="s">
        <v>46</v>
      </c>
      <c r="I2551" t="s">
        <v>129</v>
      </c>
      <c r="J2551" t="s">
        <v>130</v>
      </c>
      <c r="K2551" t="s">
        <v>161</v>
      </c>
      <c r="L2551" t="s">
        <v>7566</v>
      </c>
      <c r="M2551" t="s">
        <v>7567</v>
      </c>
      <c r="N2551">
        <v>0.47222222200000002</v>
      </c>
      <c r="O2551">
        <v>0</v>
      </c>
      <c r="P2551">
        <v>256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120.88888900000001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1714264</v>
      </c>
      <c r="B2552">
        <v>1</v>
      </c>
      <c r="C2552" t="s">
        <v>77</v>
      </c>
      <c r="D2552" t="s">
        <v>115</v>
      </c>
      <c r="E2552" t="s">
        <v>126</v>
      </c>
      <c r="F2552" t="s">
        <v>7568</v>
      </c>
      <c r="G2552" t="s">
        <v>285</v>
      </c>
      <c r="H2552" t="s">
        <v>47</v>
      </c>
      <c r="I2552" t="s">
        <v>129</v>
      </c>
      <c r="J2552" t="s">
        <v>130</v>
      </c>
      <c r="K2552" t="s">
        <v>161</v>
      </c>
      <c r="L2552" t="s">
        <v>7566</v>
      </c>
      <c r="M2552" t="s">
        <v>7569</v>
      </c>
      <c r="N2552">
        <v>7.9836111110000001</v>
      </c>
      <c r="O2552">
        <v>0</v>
      </c>
      <c r="P2552">
        <v>0</v>
      </c>
      <c r="Q2552">
        <v>8</v>
      </c>
      <c r="R2552">
        <v>701</v>
      </c>
      <c r="S2552">
        <v>0</v>
      </c>
      <c r="T2552">
        <v>0</v>
      </c>
      <c r="U2552">
        <v>0</v>
      </c>
      <c r="V2552">
        <v>0</v>
      </c>
      <c r="W2552">
        <v>63.868889000000003</v>
      </c>
      <c r="X2552">
        <v>5596.5113890000002</v>
      </c>
      <c r="Y2552">
        <v>0</v>
      </c>
      <c r="Z2552">
        <v>0</v>
      </c>
    </row>
    <row r="2553" spans="1:26" x14ac:dyDescent="0.25">
      <c r="A2553">
        <v>1714452</v>
      </c>
      <c r="B2553">
        <v>1</v>
      </c>
      <c r="C2553" t="s">
        <v>76</v>
      </c>
      <c r="D2553" t="s">
        <v>81</v>
      </c>
      <c r="E2553" t="s">
        <v>191</v>
      </c>
      <c r="F2553" t="s">
        <v>7570</v>
      </c>
      <c r="G2553" t="s">
        <v>281</v>
      </c>
      <c r="H2553" t="s">
        <v>46</v>
      </c>
      <c r="I2553" t="s">
        <v>129</v>
      </c>
      <c r="J2553" t="s">
        <v>130</v>
      </c>
      <c r="K2553" t="s">
        <v>161</v>
      </c>
      <c r="L2553" t="s">
        <v>7571</v>
      </c>
      <c r="M2553" t="s">
        <v>7572</v>
      </c>
      <c r="N2553">
        <v>5.0044444439999998</v>
      </c>
      <c r="O2553">
        <v>0</v>
      </c>
      <c r="P2553">
        <v>319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1596.417778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1714258</v>
      </c>
      <c r="B2554">
        <v>1</v>
      </c>
      <c r="C2554" t="s">
        <v>77</v>
      </c>
      <c r="D2554" t="s">
        <v>109</v>
      </c>
      <c r="E2554" t="s">
        <v>148</v>
      </c>
      <c r="F2554" t="s">
        <v>6894</v>
      </c>
      <c r="G2554" t="s">
        <v>293</v>
      </c>
      <c r="H2554" t="s">
        <v>160</v>
      </c>
      <c r="I2554" t="s">
        <v>129</v>
      </c>
      <c r="J2554" t="s">
        <v>130</v>
      </c>
      <c r="K2554" t="s">
        <v>161</v>
      </c>
      <c r="L2554" t="s">
        <v>7573</v>
      </c>
      <c r="M2554" t="s">
        <v>7574</v>
      </c>
      <c r="N2554">
        <v>8.3256572220000002</v>
      </c>
      <c r="O2554">
        <v>0</v>
      </c>
      <c r="P2554">
        <v>0</v>
      </c>
      <c r="Q2554">
        <v>0</v>
      </c>
      <c r="R2554">
        <v>0</v>
      </c>
      <c r="S2554">
        <v>1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8.3256569999999996</v>
      </c>
      <c r="Z2554">
        <v>0</v>
      </c>
    </row>
    <row r="2555" spans="1:26" x14ac:dyDescent="0.25">
      <c r="A2555">
        <v>1714260</v>
      </c>
      <c r="B2555">
        <v>1</v>
      </c>
      <c r="C2555" t="s">
        <v>76</v>
      </c>
      <c r="D2555" t="s">
        <v>78</v>
      </c>
      <c r="E2555" t="s">
        <v>139</v>
      </c>
      <c r="F2555" t="s">
        <v>7575</v>
      </c>
      <c r="G2555" t="s">
        <v>285</v>
      </c>
      <c r="H2555" t="s">
        <v>46</v>
      </c>
      <c r="I2555" t="s">
        <v>129</v>
      </c>
      <c r="J2555" t="s">
        <v>130</v>
      </c>
      <c r="K2555" t="s">
        <v>161</v>
      </c>
      <c r="L2555" t="s">
        <v>7576</v>
      </c>
      <c r="M2555" t="s">
        <v>7577</v>
      </c>
      <c r="N2555">
        <v>7.6447072220000001</v>
      </c>
      <c r="O2555">
        <v>0</v>
      </c>
      <c r="P2555">
        <v>134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1024.390768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1714267</v>
      </c>
      <c r="B2556">
        <v>1</v>
      </c>
      <c r="C2556" t="s">
        <v>77</v>
      </c>
      <c r="D2556" t="s">
        <v>114</v>
      </c>
      <c r="E2556" t="s">
        <v>126</v>
      </c>
      <c r="F2556" t="s">
        <v>7578</v>
      </c>
      <c r="G2556" t="s">
        <v>281</v>
      </c>
      <c r="H2556" t="s">
        <v>47</v>
      </c>
      <c r="I2556" t="s">
        <v>129</v>
      </c>
      <c r="J2556" t="s">
        <v>130</v>
      </c>
      <c r="K2556" t="s">
        <v>161</v>
      </c>
      <c r="L2556" t="s">
        <v>7579</v>
      </c>
      <c r="M2556" t="s">
        <v>7580</v>
      </c>
      <c r="N2556">
        <v>5.3633333329999999</v>
      </c>
      <c r="O2556">
        <v>1</v>
      </c>
      <c r="P2556">
        <v>339</v>
      </c>
      <c r="Q2556">
        <v>0</v>
      </c>
      <c r="R2556">
        <v>0</v>
      </c>
      <c r="S2556">
        <v>0</v>
      </c>
      <c r="T2556">
        <v>0</v>
      </c>
      <c r="U2556">
        <v>5.3633329999999999</v>
      </c>
      <c r="V2556">
        <v>1818.17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1714259</v>
      </c>
      <c r="B2557">
        <v>1</v>
      </c>
      <c r="C2557" t="s">
        <v>77</v>
      </c>
      <c r="D2557" t="s">
        <v>109</v>
      </c>
      <c r="E2557" t="s">
        <v>212</v>
      </c>
      <c r="F2557" t="s">
        <v>7581</v>
      </c>
      <c r="G2557" t="s">
        <v>293</v>
      </c>
      <c r="H2557" t="s">
        <v>160</v>
      </c>
      <c r="I2557" t="s">
        <v>129</v>
      </c>
      <c r="J2557" t="s">
        <v>130</v>
      </c>
      <c r="K2557" t="s">
        <v>161</v>
      </c>
      <c r="L2557" t="s">
        <v>7582</v>
      </c>
      <c r="M2557" t="s">
        <v>7583</v>
      </c>
      <c r="N2557">
        <v>8.2255555549999997</v>
      </c>
      <c r="O2557">
        <v>8</v>
      </c>
      <c r="P2557">
        <v>245</v>
      </c>
      <c r="Q2557">
        <v>0</v>
      </c>
      <c r="R2557">
        <v>0</v>
      </c>
      <c r="S2557">
        <v>2</v>
      </c>
      <c r="T2557">
        <v>73</v>
      </c>
      <c r="U2557">
        <v>65.804444000000004</v>
      </c>
      <c r="V2557">
        <v>2015.261111</v>
      </c>
      <c r="W2557">
        <v>0</v>
      </c>
      <c r="X2557">
        <v>0</v>
      </c>
      <c r="Y2557">
        <v>16.451111000000001</v>
      </c>
      <c r="Z2557">
        <v>600.46555599999999</v>
      </c>
    </row>
    <row r="2558" spans="1:26" x14ac:dyDescent="0.25">
      <c r="A2558">
        <v>1714270</v>
      </c>
      <c r="B2558">
        <v>1</v>
      </c>
      <c r="C2558" t="s">
        <v>76</v>
      </c>
      <c r="D2558" t="s">
        <v>93</v>
      </c>
      <c r="E2558" t="s">
        <v>134</v>
      </c>
      <c r="F2558" t="s">
        <v>7584</v>
      </c>
      <c r="G2558" t="s">
        <v>136</v>
      </c>
      <c r="H2558" t="s">
        <v>46</v>
      </c>
      <c r="I2558" t="s">
        <v>129</v>
      </c>
      <c r="J2558" t="s">
        <v>130</v>
      </c>
      <c r="K2558" t="s">
        <v>131</v>
      </c>
      <c r="L2558" t="s">
        <v>7585</v>
      </c>
      <c r="M2558" t="s">
        <v>7586</v>
      </c>
      <c r="N2558">
        <v>2.3736111110000002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1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2.3736109999999999</v>
      </c>
    </row>
    <row r="2559" spans="1:26" x14ac:dyDescent="0.25">
      <c r="A2559">
        <v>1714269</v>
      </c>
      <c r="B2559">
        <v>1</v>
      </c>
      <c r="C2559" t="s">
        <v>76</v>
      </c>
      <c r="D2559" t="s">
        <v>78</v>
      </c>
      <c r="E2559" t="s">
        <v>139</v>
      </c>
      <c r="F2559" t="s">
        <v>7587</v>
      </c>
      <c r="G2559" t="s">
        <v>285</v>
      </c>
      <c r="H2559" t="s">
        <v>46</v>
      </c>
      <c r="I2559" t="s">
        <v>129</v>
      </c>
      <c r="J2559" t="s">
        <v>130</v>
      </c>
      <c r="K2559" t="s">
        <v>161</v>
      </c>
      <c r="L2559" t="s">
        <v>7588</v>
      </c>
      <c r="M2559" t="s">
        <v>7589</v>
      </c>
      <c r="N2559">
        <v>7.5234277770000002</v>
      </c>
      <c r="O2559">
        <v>0</v>
      </c>
      <c r="P2559">
        <v>199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1497.1621279999999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1714279</v>
      </c>
      <c r="B2560">
        <v>1</v>
      </c>
      <c r="C2560" t="s">
        <v>77</v>
      </c>
      <c r="D2560" t="s">
        <v>119</v>
      </c>
      <c r="E2560" t="s">
        <v>134</v>
      </c>
      <c r="F2560" t="s">
        <v>7590</v>
      </c>
      <c r="G2560" t="s">
        <v>136</v>
      </c>
      <c r="H2560" t="s">
        <v>46</v>
      </c>
      <c r="I2560" t="s">
        <v>129</v>
      </c>
      <c r="J2560" t="s">
        <v>130</v>
      </c>
      <c r="K2560" t="s">
        <v>131</v>
      </c>
      <c r="L2560" t="s">
        <v>7591</v>
      </c>
      <c r="M2560" t="s">
        <v>7592</v>
      </c>
      <c r="N2560">
        <v>1.0536111109999999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1.0536110000000001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1714304</v>
      </c>
      <c r="B2561">
        <v>1</v>
      </c>
      <c r="C2561" t="s">
        <v>76</v>
      </c>
      <c r="D2561" t="s">
        <v>101</v>
      </c>
      <c r="E2561" t="s">
        <v>139</v>
      </c>
      <c r="F2561" t="s">
        <v>7593</v>
      </c>
      <c r="G2561" t="s">
        <v>141</v>
      </c>
      <c r="H2561" t="s">
        <v>46</v>
      </c>
      <c r="I2561" t="s">
        <v>129</v>
      </c>
      <c r="J2561" t="s">
        <v>130</v>
      </c>
      <c r="K2561" t="s">
        <v>131</v>
      </c>
      <c r="L2561" t="s">
        <v>7594</v>
      </c>
      <c r="M2561" t="s">
        <v>7595</v>
      </c>
      <c r="N2561">
        <v>2.548333333</v>
      </c>
      <c r="O2561">
        <v>0</v>
      </c>
      <c r="P2561">
        <v>203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517.31166700000006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1714272</v>
      </c>
      <c r="B2562">
        <v>1</v>
      </c>
      <c r="C2562" t="s">
        <v>76</v>
      </c>
      <c r="D2562" t="s">
        <v>81</v>
      </c>
      <c r="E2562" t="s">
        <v>164</v>
      </c>
      <c r="F2562" t="s">
        <v>7596</v>
      </c>
      <c r="G2562" t="s">
        <v>1803</v>
      </c>
      <c r="H2562" t="s">
        <v>46</v>
      </c>
      <c r="I2562" t="s">
        <v>129</v>
      </c>
      <c r="J2562" t="s">
        <v>130</v>
      </c>
      <c r="K2562" t="s">
        <v>161</v>
      </c>
      <c r="L2562" t="s">
        <v>7597</v>
      </c>
      <c r="M2562" t="s">
        <v>7598</v>
      </c>
      <c r="N2562">
        <v>0.45206472199999997</v>
      </c>
      <c r="O2562">
        <v>0</v>
      </c>
      <c r="P2562">
        <v>300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135.619417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1714273</v>
      </c>
      <c r="B2563">
        <v>1</v>
      </c>
      <c r="C2563" t="s">
        <v>77</v>
      </c>
      <c r="D2563" t="s">
        <v>111</v>
      </c>
      <c r="E2563" t="s">
        <v>164</v>
      </c>
      <c r="F2563" t="s">
        <v>7599</v>
      </c>
      <c r="G2563" t="s">
        <v>281</v>
      </c>
      <c r="H2563" t="s">
        <v>46</v>
      </c>
      <c r="I2563" t="s">
        <v>129</v>
      </c>
      <c r="J2563" t="s">
        <v>130</v>
      </c>
      <c r="K2563" t="s">
        <v>161</v>
      </c>
      <c r="L2563" t="s">
        <v>7600</v>
      </c>
      <c r="M2563" t="s">
        <v>7601</v>
      </c>
      <c r="N2563">
        <v>7.690098055</v>
      </c>
      <c r="O2563">
        <v>0</v>
      </c>
      <c r="P2563">
        <v>0</v>
      </c>
      <c r="Q2563">
        <v>0</v>
      </c>
      <c r="R2563">
        <v>40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307.60392200000001</v>
      </c>
      <c r="Y2563">
        <v>0</v>
      </c>
      <c r="Z2563">
        <v>0</v>
      </c>
    </row>
    <row r="2564" spans="1:26" x14ac:dyDescent="0.25">
      <c r="A2564">
        <v>1714276</v>
      </c>
      <c r="B2564">
        <v>1</v>
      </c>
      <c r="C2564" t="s">
        <v>76</v>
      </c>
      <c r="D2564" t="s">
        <v>101</v>
      </c>
      <c r="E2564" t="s">
        <v>164</v>
      </c>
      <c r="F2564" t="s">
        <v>7602</v>
      </c>
      <c r="G2564" t="s">
        <v>285</v>
      </c>
      <c r="H2564" t="s">
        <v>46</v>
      </c>
      <c r="I2564" t="s">
        <v>129</v>
      </c>
      <c r="J2564" t="s">
        <v>130</v>
      </c>
      <c r="K2564" t="s">
        <v>161</v>
      </c>
      <c r="L2564" t="s">
        <v>7603</v>
      </c>
      <c r="M2564" t="s">
        <v>7604</v>
      </c>
      <c r="N2564">
        <v>0.40775083299999998</v>
      </c>
      <c r="O2564">
        <v>1</v>
      </c>
      <c r="P2564">
        <v>98</v>
      </c>
      <c r="Q2564">
        <v>0</v>
      </c>
      <c r="R2564">
        <v>0</v>
      </c>
      <c r="S2564">
        <v>0</v>
      </c>
      <c r="T2564">
        <v>0</v>
      </c>
      <c r="U2564">
        <v>0.40775099999999997</v>
      </c>
      <c r="V2564">
        <v>39.959581999999997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1714277</v>
      </c>
      <c r="B2565">
        <v>1</v>
      </c>
      <c r="C2565" t="s">
        <v>77</v>
      </c>
      <c r="D2565" t="s">
        <v>111</v>
      </c>
      <c r="E2565" t="s">
        <v>139</v>
      </c>
      <c r="F2565" t="s">
        <v>7605</v>
      </c>
      <c r="G2565" t="s">
        <v>269</v>
      </c>
      <c r="H2565" t="s">
        <v>46</v>
      </c>
      <c r="I2565" t="s">
        <v>129</v>
      </c>
      <c r="J2565" t="s">
        <v>130</v>
      </c>
      <c r="K2565" t="s">
        <v>131</v>
      </c>
      <c r="L2565" t="s">
        <v>7606</v>
      </c>
      <c r="M2565" t="s">
        <v>7607</v>
      </c>
      <c r="N2565">
        <v>6.636666666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6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39.82</v>
      </c>
    </row>
    <row r="2566" spans="1:26" x14ac:dyDescent="0.25">
      <c r="A2566">
        <v>1714278</v>
      </c>
      <c r="B2566">
        <v>1</v>
      </c>
      <c r="C2566" t="s">
        <v>76</v>
      </c>
      <c r="D2566" t="s">
        <v>96</v>
      </c>
      <c r="E2566" t="s">
        <v>164</v>
      </c>
      <c r="F2566" t="s">
        <v>6926</v>
      </c>
      <c r="G2566" t="s">
        <v>285</v>
      </c>
      <c r="H2566" t="s">
        <v>46</v>
      </c>
      <c r="I2566" t="s">
        <v>129</v>
      </c>
      <c r="J2566" t="s">
        <v>130</v>
      </c>
      <c r="K2566" t="s">
        <v>161</v>
      </c>
      <c r="L2566" t="s">
        <v>7608</v>
      </c>
      <c r="M2566" t="s">
        <v>7609</v>
      </c>
      <c r="N2566">
        <v>7.7638777770000003</v>
      </c>
      <c r="O2566">
        <v>1</v>
      </c>
      <c r="P2566">
        <v>136</v>
      </c>
      <c r="Q2566">
        <v>0</v>
      </c>
      <c r="R2566">
        <v>0</v>
      </c>
      <c r="S2566">
        <v>0</v>
      </c>
      <c r="T2566">
        <v>0</v>
      </c>
      <c r="U2566">
        <v>7.7638780000000001</v>
      </c>
      <c r="V2566">
        <v>1055.8873779999999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1714280</v>
      </c>
      <c r="B2567">
        <v>1</v>
      </c>
      <c r="C2567" t="s">
        <v>76</v>
      </c>
      <c r="D2567" t="s">
        <v>94</v>
      </c>
      <c r="E2567" t="s">
        <v>126</v>
      </c>
      <c r="F2567" t="s">
        <v>6897</v>
      </c>
      <c r="G2567" t="s">
        <v>285</v>
      </c>
      <c r="H2567" t="s">
        <v>47</v>
      </c>
      <c r="I2567" t="s">
        <v>129</v>
      </c>
      <c r="J2567" t="s">
        <v>130</v>
      </c>
      <c r="K2567" t="s">
        <v>161</v>
      </c>
      <c r="L2567" t="s">
        <v>7610</v>
      </c>
      <c r="M2567" t="s">
        <v>7611</v>
      </c>
      <c r="N2567">
        <v>5.750555555</v>
      </c>
      <c r="O2567">
        <v>0</v>
      </c>
      <c r="P2567">
        <v>103</v>
      </c>
      <c r="Q2567">
        <v>2</v>
      </c>
      <c r="R2567">
        <v>269</v>
      </c>
      <c r="S2567">
        <v>0</v>
      </c>
      <c r="T2567">
        <v>0</v>
      </c>
      <c r="U2567">
        <v>0</v>
      </c>
      <c r="V2567">
        <v>592.30722200000002</v>
      </c>
      <c r="W2567">
        <v>11.501111</v>
      </c>
      <c r="X2567">
        <v>1546.8994439999999</v>
      </c>
      <c r="Y2567">
        <v>0</v>
      </c>
      <c r="Z2567">
        <v>0</v>
      </c>
    </row>
    <row r="2568" spans="1:26" x14ac:dyDescent="0.25">
      <c r="A2568">
        <v>1714294</v>
      </c>
      <c r="B2568">
        <v>1</v>
      </c>
      <c r="C2568" t="s">
        <v>76</v>
      </c>
      <c r="D2568" t="s">
        <v>106</v>
      </c>
      <c r="E2568" t="s">
        <v>134</v>
      </c>
      <c r="F2568" t="s">
        <v>7612</v>
      </c>
      <c r="G2568" t="s">
        <v>209</v>
      </c>
      <c r="H2568" t="s">
        <v>46</v>
      </c>
      <c r="I2568" t="s">
        <v>129</v>
      </c>
      <c r="J2568" t="s">
        <v>130</v>
      </c>
      <c r="K2568" t="s">
        <v>131</v>
      </c>
      <c r="L2568" t="s">
        <v>7613</v>
      </c>
      <c r="M2568" t="s">
        <v>7614</v>
      </c>
      <c r="N2568">
        <v>7.841111111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7.8411109999999997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1714281</v>
      </c>
      <c r="B2569">
        <v>1</v>
      </c>
      <c r="C2569" t="s">
        <v>76</v>
      </c>
      <c r="D2569" t="s">
        <v>81</v>
      </c>
      <c r="E2569" t="s">
        <v>139</v>
      </c>
      <c r="F2569" t="s">
        <v>7615</v>
      </c>
      <c r="G2569" t="s">
        <v>281</v>
      </c>
      <c r="H2569" t="s">
        <v>46</v>
      </c>
      <c r="I2569" t="s">
        <v>129</v>
      </c>
      <c r="J2569" t="s">
        <v>130</v>
      </c>
      <c r="K2569" t="s">
        <v>161</v>
      </c>
      <c r="L2569" t="s">
        <v>7616</v>
      </c>
      <c r="M2569" t="s">
        <v>7617</v>
      </c>
      <c r="N2569">
        <v>0.49777777699999998</v>
      </c>
      <c r="O2569">
        <v>0</v>
      </c>
      <c r="P2569">
        <v>278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138.38222200000001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1714285</v>
      </c>
      <c r="B2570">
        <v>1</v>
      </c>
      <c r="C2570" t="s">
        <v>77</v>
      </c>
      <c r="D2570" t="s">
        <v>113</v>
      </c>
      <c r="E2570" t="s">
        <v>212</v>
      </c>
      <c r="F2570" t="s">
        <v>7618</v>
      </c>
      <c r="G2570" t="s">
        <v>176</v>
      </c>
      <c r="H2570" t="s">
        <v>47</v>
      </c>
      <c r="I2570" t="s">
        <v>151</v>
      </c>
      <c r="J2570" t="s">
        <v>130</v>
      </c>
      <c r="K2570" t="s">
        <v>131</v>
      </c>
      <c r="L2570" t="s">
        <v>7619</v>
      </c>
      <c r="M2570" t="s">
        <v>7620</v>
      </c>
      <c r="N2570">
        <v>1.9444444000000002E-2</v>
      </c>
      <c r="O2570">
        <v>0</v>
      </c>
      <c r="P2570">
        <v>0</v>
      </c>
      <c r="Q2570">
        <v>0</v>
      </c>
      <c r="R2570">
        <v>0</v>
      </c>
      <c r="S2570">
        <v>104</v>
      </c>
      <c r="T2570">
        <v>770</v>
      </c>
      <c r="U2570">
        <v>0</v>
      </c>
      <c r="V2570">
        <v>0</v>
      </c>
      <c r="W2570">
        <v>0</v>
      </c>
      <c r="X2570">
        <v>0</v>
      </c>
      <c r="Y2570">
        <v>2.0222220000000002</v>
      </c>
      <c r="Z2570">
        <v>14.972222</v>
      </c>
    </row>
    <row r="2571" spans="1:26" x14ac:dyDescent="0.25">
      <c r="A2571">
        <v>1714293</v>
      </c>
      <c r="B2571">
        <v>1</v>
      </c>
      <c r="C2571" t="s">
        <v>76</v>
      </c>
      <c r="D2571" t="s">
        <v>86</v>
      </c>
      <c r="E2571" t="s">
        <v>134</v>
      </c>
      <c r="F2571" t="s">
        <v>7621</v>
      </c>
      <c r="G2571" t="s">
        <v>155</v>
      </c>
      <c r="H2571" t="s">
        <v>46</v>
      </c>
      <c r="I2571" t="s">
        <v>129</v>
      </c>
      <c r="J2571" t="s">
        <v>130</v>
      </c>
      <c r="K2571" t="s">
        <v>131</v>
      </c>
      <c r="L2571" t="s">
        <v>7622</v>
      </c>
      <c r="M2571" t="s">
        <v>7623</v>
      </c>
      <c r="N2571">
        <v>3.1883333330000001</v>
      </c>
      <c r="O2571">
        <v>0</v>
      </c>
      <c r="P2571">
        <v>7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22.318332999999999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1714299</v>
      </c>
      <c r="B2572">
        <v>1</v>
      </c>
      <c r="C2572" t="s">
        <v>76</v>
      </c>
      <c r="D2572" t="s">
        <v>96</v>
      </c>
      <c r="E2572" t="s">
        <v>126</v>
      </c>
      <c r="F2572" t="s">
        <v>7624</v>
      </c>
      <c r="G2572" t="s">
        <v>145</v>
      </c>
      <c r="H2572" t="s">
        <v>47</v>
      </c>
      <c r="I2572" t="s">
        <v>129</v>
      </c>
      <c r="J2572" t="s">
        <v>130</v>
      </c>
      <c r="K2572" t="s">
        <v>131</v>
      </c>
      <c r="L2572" t="s">
        <v>7625</v>
      </c>
      <c r="M2572" t="s">
        <v>7626</v>
      </c>
      <c r="N2572">
        <v>2.329722222</v>
      </c>
      <c r="O2572">
        <v>0</v>
      </c>
      <c r="P2572">
        <v>270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629.02499999999998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1714290</v>
      </c>
      <c r="B2573">
        <v>1</v>
      </c>
      <c r="C2573" t="s">
        <v>76</v>
      </c>
      <c r="D2573" t="s">
        <v>78</v>
      </c>
      <c r="E2573" t="s">
        <v>134</v>
      </c>
      <c r="F2573" t="s">
        <v>7627</v>
      </c>
      <c r="G2573" t="s">
        <v>155</v>
      </c>
      <c r="H2573" t="s">
        <v>46</v>
      </c>
      <c r="I2573" t="s">
        <v>129</v>
      </c>
      <c r="J2573" t="s">
        <v>130</v>
      </c>
      <c r="K2573" t="s">
        <v>131</v>
      </c>
      <c r="L2573" t="s">
        <v>7628</v>
      </c>
      <c r="M2573" t="s">
        <v>7629</v>
      </c>
      <c r="N2573">
        <v>1.842777777</v>
      </c>
      <c r="O2573">
        <v>0</v>
      </c>
      <c r="P2573">
        <v>11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20.270555999999999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1714292</v>
      </c>
      <c r="B2574">
        <v>1</v>
      </c>
      <c r="C2574" t="s">
        <v>77</v>
      </c>
      <c r="D2574" t="s">
        <v>113</v>
      </c>
      <c r="E2574" t="s">
        <v>126</v>
      </c>
      <c r="F2574" t="s">
        <v>7630</v>
      </c>
      <c r="G2574" t="s">
        <v>145</v>
      </c>
      <c r="H2574" t="s">
        <v>47</v>
      </c>
      <c r="I2574" t="s">
        <v>129</v>
      </c>
      <c r="J2574" t="s">
        <v>130</v>
      </c>
      <c r="K2574" t="s">
        <v>131</v>
      </c>
      <c r="L2574" t="s">
        <v>7631</v>
      </c>
      <c r="M2574" t="s">
        <v>7632</v>
      </c>
      <c r="N2574">
        <v>1.9227777770000001</v>
      </c>
      <c r="O2574">
        <v>0</v>
      </c>
      <c r="P2574">
        <v>0</v>
      </c>
      <c r="Q2574">
        <v>0</v>
      </c>
      <c r="R2574">
        <v>0</v>
      </c>
      <c r="S2574">
        <v>1</v>
      </c>
      <c r="T2574">
        <v>20</v>
      </c>
      <c r="U2574">
        <v>0</v>
      </c>
      <c r="V2574">
        <v>0</v>
      </c>
      <c r="W2574">
        <v>0</v>
      </c>
      <c r="X2574">
        <v>0</v>
      </c>
      <c r="Y2574">
        <v>1.9227780000000001</v>
      </c>
      <c r="Z2574">
        <v>38.455556000000001</v>
      </c>
    </row>
    <row r="2575" spans="1:26" x14ac:dyDescent="0.25">
      <c r="A2575">
        <v>1714297</v>
      </c>
      <c r="B2575">
        <v>1</v>
      </c>
      <c r="C2575" t="s">
        <v>76</v>
      </c>
      <c r="D2575" t="s">
        <v>97</v>
      </c>
      <c r="E2575" t="s">
        <v>134</v>
      </c>
      <c r="F2575" t="s">
        <v>7633</v>
      </c>
      <c r="G2575" t="s">
        <v>136</v>
      </c>
      <c r="H2575" t="s">
        <v>46</v>
      </c>
      <c r="I2575" t="s">
        <v>129</v>
      </c>
      <c r="J2575" t="s">
        <v>130</v>
      </c>
      <c r="K2575" t="s">
        <v>131</v>
      </c>
      <c r="L2575" t="s">
        <v>7634</v>
      </c>
      <c r="M2575" t="s">
        <v>7635</v>
      </c>
      <c r="N2575">
        <v>8.4819444439999998</v>
      </c>
      <c r="O2575">
        <v>1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8.4819440000000004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1714298</v>
      </c>
      <c r="B2576">
        <v>1</v>
      </c>
      <c r="C2576" t="s">
        <v>76</v>
      </c>
      <c r="D2576" t="s">
        <v>92</v>
      </c>
      <c r="E2576" t="s">
        <v>139</v>
      </c>
      <c r="F2576" t="s">
        <v>7636</v>
      </c>
      <c r="G2576" t="s">
        <v>285</v>
      </c>
      <c r="H2576" t="s">
        <v>46</v>
      </c>
      <c r="I2576" t="s">
        <v>129</v>
      </c>
      <c r="J2576" t="s">
        <v>130</v>
      </c>
      <c r="K2576" t="s">
        <v>161</v>
      </c>
      <c r="L2576" t="s">
        <v>7637</v>
      </c>
      <c r="M2576" t="s">
        <v>7638</v>
      </c>
      <c r="N2576">
        <v>5.3333333329999997</v>
      </c>
      <c r="O2576">
        <v>0</v>
      </c>
      <c r="P2576">
        <v>0</v>
      </c>
      <c r="Q2576">
        <v>0</v>
      </c>
      <c r="R2576">
        <v>54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288</v>
      </c>
      <c r="Y2576">
        <v>0</v>
      </c>
      <c r="Z2576">
        <v>0</v>
      </c>
    </row>
    <row r="2577" spans="1:26" x14ac:dyDescent="0.25">
      <c r="A2577">
        <v>1714302</v>
      </c>
      <c r="B2577">
        <v>1</v>
      </c>
      <c r="C2577" t="s">
        <v>76</v>
      </c>
      <c r="D2577" t="s">
        <v>103</v>
      </c>
      <c r="E2577" t="s">
        <v>139</v>
      </c>
      <c r="F2577" t="s">
        <v>7639</v>
      </c>
      <c r="G2577" t="s">
        <v>141</v>
      </c>
      <c r="H2577" t="s">
        <v>46</v>
      </c>
      <c r="I2577" t="s">
        <v>129</v>
      </c>
      <c r="J2577" t="s">
        <v>130</v>
      </c>
      <c r="K2577" t="s">
        <v>131</v>
      </c>
      <c r="L2577" t="s">
        <v>7640</v>
      </c>
      <c r="M2577" t="s">
        <v>7641</v>
      </c>
      <c r="N2577">
        <v>4.3422222220000002</v>
      </c>
      <c r="O2577">
        <v>0</v>
      </c>
      <c r="P2577">
        <v>0</v>
      </c>
      <c r="Q2577">
        <v>0</v>
      </c>
      <c r="R2577">
        <v>43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186.71555599999999</v>
      </c>
      <c r="Y2577">
        <v>0</v>
      </c>
      <c r="Z2577">
        <v>0</v>
      </c>
    </row>
    <row r="2578" spans="1:26" x14ac:dyDescent="0.25">
      <c r="A2578">
        <v>1714301</v>
      </c>
      <c r="B2578">
        <v>1</v>
      </c>
      <c r="C2578" t="s">
        <v>76</v>
      </c>
      <c r="D2578" t="s">
        <v>103</v>
      </c>
      <c r="E2578" t="s">
        <v>139</v>
      </c>
      <c r="F2578" t="s">
        <v>7639</v>
      </c>
      <c r="G2578" t="s">
        <v>269</v>
      </c>
      <c r="H2578" t="s">
        <v>46</v>
      </c>
      <c r="I2578" t="s">
        <v>129</v>
      </c>
      <c r="J2578" t="s">
        <v>130</v>
      </c>
      <c r="K2578" t="s">
        <v>131</v>
      </c>
      <c r="L2578" t="s">
        <v>7642</v>
      </c>
      <c r="M2578" t="s">
        <v>7643</v>
      </c>
      <c r="N2578">
        <v>2.6936111110000001</v>
      </c>
      <c r="O2578">
        <v>0</v>
      </c>
      <c r="P2578">
        <v>0</v>
      </c>
      <c r="Q2578">
        <v>0</v>
      </c>
      <c r="R2578">
        <v>43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115.825278</v>
      </c>
      <c r="Y2578">
        <v>0</v>
      </c>
      <c r="Z2578">
        <v>0</v>
      </c>
    </row>
    <row r="2579" spans="1:26" x14ac:dyDescent="0.25">
      <c r="A2579">
        <v>1714307</v>
      </c>
      <c r="B2579">
        <v>1</v>
      </c>
      <c r="C2579" t="s">
        <v>76</v>
      </c>
      <c r="D2579" t="s">
        <v>87</v>
      </c>
      <c r="E2579" t="s">
        <v>158</v>
      </c>
      <c r="F2579" t="s">
        <v>7644</v>
      </c>
      <c r="G2579" t="s">
        <v>176</v>
      </c>
      <c r="H2579" t="s">
        <v>47</v>
      </c>
      <c r="I2579" t="s">
        <v>129</v>
      </c>
      <c r="J2579" t="s">
        <v>130</v>
      </c>
      <c r="K2579" t="s">
        <v>131</v>
      </c>
      <c r="L2579" t="s">
        <v>7645</v>
      </c>
      <c r="M2579" t="s">
        <v>7646</v>
      </c>
      <c r="N2579">
        <v>7.6111110999999995E-2</v>
      </c>
      <c r="O2579">
        <v>0</v>
      </c>
      <c r="P2579">
        <v>0</v>
      </c>
      <c r="Q2579">
        <v>101</v>
      </c>
      <c r="R2579">
        <v>506</v>
      </c>
      <c r="S2579">
        <v>0</v>
      </c>
      <c r="T2579">
        <v>0</v>
      </c>
      <c r="U2579">
        <v>0</v>
      </c>
      <c r="V2579">
        <v>0</v>
      </c>
      <c r="W2579">
        <v>7.6872220000000002</v>
      </c>
      <c r="X2579">
        <v>38.512222000000001</v>
      </c>
      <c r="Y2579">
        <v>0</v>
      </c>
      <c r="Z2579">
        <v>0</v>
      </c>
    </row>
    <row r="2580" spans="1:26" x14ac:dyDescent="0.25">
      <c r="A2580">
        <v>1714306</v>
      </c>
      <c r="B2580">
        <v>1</v>
      </c>
      <c r="C2580" t="s">
        <v>76</v>
      </c>
      <c r="D2580" t="s">
        <v>81</v>
      </c>
      <c r="E2580" t="s">
        <v>139</v>
      </c>
      <c r="F2580" t="s">
        <v>7647</v>
      </c>
      <c r="G2580" t="s">
        <v>281</v>
      </c>
      <c r="H2580" t="s">
        <v>46</v>
      </c>
      <c r="I2580" t="s">
        <v>129</v>
      </c>
      <c r="J2580" t="s">
        <v>130</v>
      </c>
      <c r="K2580" t="s">
        <v>161</v>
      </c>
      <c r="L2580" t="s">
        <v>7648</v>
      </c>
      <c r="M2580" t="s">
        <v>7649</v>
      </c>
      <c r="N2580">
        <v>1.9940888880000001</v>
      </c>
      <c r="O2580">
        <v>0</v>
      </c>
      <c r="P2580">
        <v>267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532.42173300000002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1714318</v>
      </c>
      <c r="B2581">
        <v>1</v>
      </c>
      <c r="C2581" t="s">
        <v>76</v>
      </c>
      <c r="D2581" t="s">
        <v>80</v>
      </c>
      <c r="E2581" t="s">
        <v>134</v>
      </c>
      <c r="F2581" t="s">
        <v>7650</v>
      </c>
      <c r="G2581" t="s">
        <v>209</v>
      </c>
      <c r="H2581" t="s">
        <v>46</v>
      </c>
      <c r="I2581" t="s">
        <v>129</v>
      </c>
      <c r="J2581" t="s">
        <v>130</v>
      </c>
      <c r="K2581" t="s">
        <v>131</v>
      </c>
      <c r="L2581" t="s">
        <v>7651</v>
      </c>
      <c r="M2581" t="s">
        <v>7652</v>
      </c>
      <c r="N2581">
        <v>10.119722222</v>
      </c>
      <c r="O2581">
        <v>0</v>
      </c>
      <c r="P2581">
        <v>10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101.197222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1714312</v>
      </c>
      <c r="B2582">
        <v>1</v>
      </c>
      <c r="C2582" t="s">
        <v>76</v>
      </c>
      <c r="D2582" t="s">
        <v>101</v>
      </c>
      <c r="E2582" t="s">
        <v>212</v>
      </c>
      <c r="F2582" t="s">
        <v>7653</v>
      </c>
      <c r="G2582" t="s">
        <v>176</v>
      </c>
      <c r="H2582" t="s">
        <v>47</v>
      </c>
      <c r="I2582" t="s">
        <v>129</v>
      </c>
      <c r="J2582" t="s">
        <v>130</v>
      </c>
      <c r="K2582" t="s">
        <v>131</v>
      </c>
      <c r="L2582" t="s">
        <v>7654</v>
      </c>
      <c r="M2582" t="s">
        <v>7655</v>
      </c>
      <c r="N2582">
        <v>2.6572222220000001</v>
      </c>
      <c r="O2582">
        <v>0</v>
      </c>
      <c r="P2582">
        <v>151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401.24055600000003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1714309</v>
      </c>
      <c r="B2583">
        <v>1</v>
      </c>
      <c r="C2583" t="s">
        <v>76</v>
      </c>
      <c r="D2583" t="s">
        <v>92</v>
      </c>
      <c r="E2583" t="s">
        <v>139</v>
      </c>
      <c r="F2583" t="s">
        <v>7656</v>
      </c>
      <c r="G2583" t="s">
        <v>285</v>
      </c>
      <c r="H2583" t="s">
        <v>46</v>
      </c>
      <c r="I2583" t="s">
        <v>129</v>
      </c>
      <c r="J2583" t="s">
        <v>130</v>
      </c>
      <c r="K2583" t="s">
        <v>161</v>
      </c>
      <c r="L2583" t="s">
        <v>7657</v>
      </c>
      <c r="M2583" t="s">
        <v>7658</v>
      </c>
      <c r="N2583">
        <v>6.8333333329999997</v>
      </c>
      <c r="O2583">
        <v>0</v>
      </c>
      <c r="P2583">
        <v>0</v>
      </c>
      <c r="Q2583">
        <v>0</v>
      </c>
      <c r="R2583">
        <v>102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697</v>
      </c>
      <c r="Y2583">
        <v>0</v>
      </c>
      <c r="Z2583">
        <v>0</v>
      </c>
    </row>
    <row r="2584" spans="1:26" x14ac:dyDescent="0.25">
      <c r="A2584">
        <v>1714314</v>
      </c>
      <c r="B2584">
        <v>1</v>
      </c>
      <c r="C2584" t="s">
        <v>77</v>
      </c>
      <c r="D2584" t="s">
        <v>119</v>
      </c>
      <c r="E2584" t="s">
        <v>212</v>
      </c>
      <c r="F2584" t="s">
        <v>7659</v>
      </c>
      <c r="G2584" t="s">
        <v>176</v>
      </c>
      <c r="H2584" t="s">
        <v>47</v>
      </c>
      <c r="I2584" t="s">
        <v>129</v>
      </c>
      <c r="J2584" t="s">
        <v>130</v>
      </c>
      <c r="K2584" t="s">
        <v>131</v>
      </c>
      <c r="L2584" t="s">
        <v>7660</v>
      </c>
      <c r="M2584" t="s">
        <v>7661</v>
      </c>
      <c r="N2584">
        <v>0.81638888799999998</v>
      </c>
      <c r="O2584">
        <v>11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8.9802780000000002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1714310</v>
      </c>
      <c r="B2585">
        <v>1</v>
      </c>
      <c r="C2585" t="s">
        <v>76</v>
      </c>
      <c r="D2585" t="s">
        <v>100</v>
      </c>
      <c r="E2585" t="s">
        <v>164</v>
      </c>
      <c r="F2585" t="s">
        <v>7662</v>
      </c>
      <c r="G2585" t="s">
        <v>281</v>
      </c>
      <c r="H2585" t="s">
        <v>46</v>
      </c>
      <c r="I2585" t="s">
        <v>129</v>
      </c>
      <c r="J2585" t="s">
        <v>130</v>
      </c>
      <c r="K2585" t="s">
        <v>161</v>
      </c>
      <c r="L2585" t="s">
        <v>7663</v>
      </c>
      <c r="M2585" t="s">
        <v>7664</v>
      </c>
      <c r="N2585">
        <v>3.666975833</v>
      </c>
      <c r="O2585">
        <v>1</v>
      </c>
      <c r="P2585">
        <v>55</v>
      </c>
      <c r="Q2585">
        <v>0</v>
      </c>
      <c r="R2585">
        <v>0</v>
      </c>
      <c r="S2585">
        <v>0</v>
      </c>
      <c r="T2585">
        <v>0</v>
      </c>
      <c r="U2585">
        <v>3.666976</v>
      </c>
      <c r="V2585">
        <v>201.683671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1714316</v>
      </c>
      <c r="B2586">
        <v>1</v>
      </c>
      <c r="C2586" t="s">
        <v>77</v>
      </c>
      <c r="D2586" t="s">
        <v>124</v>
      </c>
      <c r="E2586" t="s">
        <v>134</v>
      </c>
      <c r="F2586" t="s">
        <v>7665</v>
      </c>
      <c r="G2586" t="s">
        <v>155</v>
      </c>
      <c r="H2586" t="s">
        <v>46</v>
      </c>
      <c r="I2586" t="s">
        <v>129</v>
      </c>
      <c r="J2586" t="s">
        <v>130</v>
      </c>
      <c r="K2586" t="s">
        <v>131</v>
      </c>
      <c r="L2586" t="s">
        <v>7666</v>
      </c>
      <c r="M2586" t="s">
        <v>7667</v>
      </c>
      <c r="N2586">
        <v>1.6716666659999999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1.671667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1714315</v>
      </c>
      <c r="B2587">
        <v>1</v>
      </c>
      <c r="C2587" t="s">
        <v>76</v>
      </c>
      <c r="D2587" t="s">
        <v>102</v>
      </c>
      <c r="E2587" t="s">
        <v>134</v>
      </c>
      <c r="F2587" t="s">
        <v>7668</v>
      </c>
      <c r="G2587" t="s">
        <v>462</v>
      </c>
      <c r="H2587" t="s">
        <v>46</v>
      </c>
      <c r="I2587" t="s">
        <v>129</v>
      </c>
      <c r="J2587" t="s">
        <v>130</v>
      </c>
      <c r="K2587" t="s">
        <v>131</v>
      </c>
      <c r="L2587" t="s">
        <v>7669</v>
      </c>
      <c r="M2587" t="s">
        <v>7670</v>
      </c>
      <c r="N2587">
        <v>1.493055555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1.4930559999999999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1714311</v>
      </c>
      <c r="B2588">
        <v>1</v>
      </c>
      <c r="C2588" t="s">
        <v>77</v>
      </c>
      <c r="D2588" t="s">
        <v>118</v>
      </c>
      <c r="E2588" t="s">
        <v>158</v>
      </c>
      <c r="F2588" t="s">
        <v>7671</v>
      </c>
      <c r="G2588" t="s">
        <v>176</v>
      </c>
      <c r="H2588" t="s">
        <v>47</v>
      </c>
      <c r="I2588" t="s">
        <v>129</v>
      </c>
      <c r="J2588" t="s">
        <v>130</v>
      </c>
      <c r="K2588" t="s">
        <v>131</v>
      </c>
      <c r="L2588" t="s">
        <v>7672</v>
      </c>
      <c r="M2588" t="s">
        <v>7673</v>
      </c>
      <c r="N2588">
        <v>0.36</v>
      </c>
      <c r="O2588">
        <v>16</v>
      </c>
      <c r="P2588">
        <v>3086</v>
      </c>
      <c r="Q2588">
        <v>0</v>
      </c>
      <c r="R2588">
        <v>0</v>
      </c>
      <c r="S2588">
        <v>0</v>
      </c>
      <c r="T2588">
        <v>0</v>
      </c>
      <c r="U2588">
        <v>5.76</v>
      </c>
      <c r="V2588">
        <v>1110.96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1714320</v>
      </c>
      <c r="B2589">
        <v>1</v>
      </c>
      <c r="C2589" t="s">
        <v>76</v>
      </c>
      <c r="D2589" t="s">
        <v>94</v>
      </c>
      <c r="E2589" t="s">
        <v>134</v>
      </c>
      <c r="F2589" t="s">
        <v>7674</v>
      </c>
      <c r="G2589" t="s">
        <v>136</v>
      </c>
      <c r="H2589" t="s">
        <v>46</v>
      </c>
      <c r="I2589" t="s">
        <v>129</v>
      </c>
      <c r="J2589" t="s">
        <v>130</v>
      </c>
      <c r="K2589" t="s">
        <v>131</v>
      </c>
      <c r="L2589" t="s">
        <v>7675</v>
      </c>
      <c r="M2589" t="s">
        <v>7676</v>
      </c>
      <c r="N2589">
        <v>1.571388888</v>
      </c>
      <c r="O2589">
        <v>0</v>
      </c>
      <c r="P2589">
        <v>2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3.1427779999999998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1714331</v>
      </c>
      <c r="B2590">
        <v>1</v>
      </c>
      <c r="C2590" t="s">
        <v>76</v>
      </c>
      <c r="D2590" t="s">
        <v>79</v>
      </c>
      <c r="E2590" t="s">
        <v>134</v>
      </c>
      <c r="F2590" t="s">
        <v>7677</v>
      </c>
      <c r="G2590" t="s">
        <v>209</v>
      </c>
      <c r="H2590" t="s">
        <v>46</v>
      </c>
      <c r="I2590" t="s">
        <v>129</v>
      </c>
      <c r="J2590" t="s">
        <v>130</v>
      </c>
      <c r="K2590" t="s">
        <v>131</v>
      </c>
      <c r="L2590" t="s">
        <v>7678</v>
      </c>
      <c r="M2590" t="s">
        <v>7679</v>
      </c>
      <c r="N2590">
        <v>2.2055555550000001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2.2055560000000001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1714319</v>
      </c>
      <c r="B2591">
        <v>1</v>
      </c>
      <c r="C2591" t="s">
        <v>77</v>
      </c>
      <c r="D2591" t="s">
        <v>123</v>
      </c>
      <c r="E2591" t="s">
        <v>212</v>
      </c>
      <c r="F2591" t="s">
        <v>2860</v>
      </c>
      <c r="G2591" t="s">
        <v>176</v>
      </c>
      <c r="H2591" t="s">
        <v>47</v>
      </c>
      <c r="I2591" t="s">
        <v>151</v>
      </c>
      <c r="J2591" t="s">
        <v>130</v>
      </c>
      <c r="K2591" t="s">
        <v>131</v>
      </c>
      <c r="L2591" t="s">
        <v>7680</v>
      </c>
      <c r="M2591" t="s">
        <v>7681</v>
      </c>
      <c r="N2591">
        <v>1.6666666E-2</v>
      </c>
      <c r="O2591">
        <v>77</v>
      </c>
      <c r="P2591">
        <v>1578</v>
      </c>
      <c r="Q2591">
        <v>0</v>
      </c>
      <c r="R2591">
        <v>0</v>
      </c>
      <c r="S2591">
        <v>0</v>
      </c>
      <c r="T2591">
        <v>0</v>
      </c>
      <c r="U2591">
        <v>1.2833330000000001</v>
      </c>
      <c r="V2591">
        <v>26.299999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1714351</v>
      </c>
      <c r="B2592">
        <v>1</v>
      </c>
      <c r="C2592" t="s">
        <v>76</v>
      </c>
      <c r="D2592" t="s">
        <v>92</v>
      </c>
      <c r="E2592" t="s">
        <v>139</v>
      </c>
      <c r="F2592" t="s">
        <v>7682</v>
      </c>
      <c r="G2592" t="s">
        <v>281</v>
      </c>
      <c r="H2592" t="s">
        <v>46</v>
      </c>
      <c r="I2592" t="s">
        <v>129</v>
      </c>
      <c r="J2592" t="s">
        <v>130</v>
      </c>
      <c r="K2592" t="s">
        <v>161</v>
      </c>
      <c r="L2592" t="s">
        <v>7683</v>
      </c>
      <c r="M2592" t="s">
        <v>7684</v>
      </c>
      <c r="N2592">
        <v>5.4194444439999998</v>
      </c>
      <c r="O2592">
        <v>0</v>
      </c>
      <c r="P2592">
        <v>0</v>
      </c>
      <c r="Q2592">
        <v>0</v>
      </c>
      <c r="R2592">
        <v>21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113.808333</v>
      </c>
      <c r="Y2592">
        <v>0</v>
      </c>
      <c r="Z2592">
        <v>0</v>
      </c>
    </row>
    <row r="2593" spans="1:26" x14ac:dyDescent="0.25">
      <c r="A2593">
        <v>1714344</v>
      </c>
      <c r="B2593">
        <v>1</v>
      </c>
      <c r="C2593" t="s">
        <v>76</v>
      </c>
      <c r="D2593" t="s">
        <v>89</v>
      </c>
      <c r="E2593" t="s">
        <v>134</v>
      </c>
      <c r="F2593" t="s">
        <v>7685</v>
      </c>
      <c r="G2593" t="s">
        <v>136</v>
      </c>
      <c r="H2593" t="s">
        <v>46</v>
      </c>
      <c r="I2593" t="s">
        <v>129</v>
      </c>
      <c r="J2593" t="s">
        <v>130</v>
      </c>
      <c r="K2593" t="s">
        <v>131</v>
      </c>
      <c r="L2593" t="s">
        <v>7686</v>
      </c>
      <c r="M2593" t="s">
        <v>7687</v>
      </c>
      <c r="N2593">
        <v>1.7813888879999999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1.7813889999999999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1714349</v>
      </c>
      <c r="B2594">
        <v>1</v>
      </c>
      <c r="C2594" t="s">
        <v>76</v>
      </c>
      <c r="D2594" t="s">
        <v>100</v>
      </c>
      <c r="E2594" t="s">
        <v>164</v>
      </c>
      <c r="F2594" t="s">
        <v>7688</v>
      </c>
      <c r="G2594" t="s">
        <v>141</v>
      </c>
      <c r="H2594" t="s">
        <v>46</v>
      </c>
      <c r="I2594" t="s">
        <v>129</v>
      </c>
      <c r="J2594" t="s">
        <v>130</v>
      </c>
      <c r="K2594" t="s">
        <v>131</v>
      </c>
      <c r="L2594" t="s">
        <v>7689</v>
      </c>
      <c r="M2594" t="s">
        <v>7690</v>
      </c>
      <c r="N2594">
        <v>1.3830555550000001</v>
      </c>
      <c r="O2594">
        <v>0</v>
      </c>
      <c r="P2594">
        <v>23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31.810278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1714337</v>
      </c>
      <c r="B2595">
        <v>1</v>
      </c>
      <c r="C2595" t="s">
        <v>76</v>
      </c>
      <c r="D2595" t="s">
        <v>91</v>
      </c>
      <c r="E2595" t="s">
        <v>164</v>
      </c>
      <c r="F2595" t="s">
        <v>6755</v>
      </c>
      <c r="G2595" t="s">
        <v>186</v>
      </c>
      <c r="H2595" t="s">
        <v>46</v>
      </c>
      <c r="I2595" t="s">
        <v>129</v>
      </c>
      <c r="J2595" t="s">
        <v>130</v>
      </c>
      <c r="K2595" t="s">
        <v>131</v>
      </c>
      <c r="L2595" t="s">
        <v>7691</v>
      </c>
      <c r="M2595" t="s">
        <v>7692</v>
      </c>
      <c r="N2595">
        <v>0.57750000000000001</v>
      </c>
      <c r="O2595">
        <v>0</v>
      </c>
      <c r="P2595">
        <v>0</v>
      </c>
      <c r="Q2595">
        <v>1</v>
      </c>
      <c r="R2595">
        <v>299</v>
      </c>
      <c r="S2595">
        <v>0</v>
      </c>
      <c r="T2595">
        <v>0</v>
      </c>
      <c r="U2595">
        <v>0</v>
      </c>
      <c r="V2595">
        <v>0</v>
      </c>
      <c r="W2595">
        <v>0.57750000000000001</v>
      </c>
      <c r="X2595">
        <v>172.67250000000001</v>
      </c>
      <c r="Y2595">
        <v>0</v>
      </c>
      <c r="Z2595">
        <v>0</v>
      </c>
    </row>
    <row r="2596" spans="1:26" x14ac:dyDescent="0.25">
      <c r="A2596">
        <v>1714345</v>
      </c>
      <c r="B2596">
        <v>1</v>
      </c>
      <c r="C2596" t="s">
        <v>76</v>
      </c>
      <c r="D2596" t="s">
        <v>82</v>
      </c>
      <c r="E2596" t="s">
        <v>148</v>
      </c>
      <c r="F2596" t="s">
        <v>7693</v>
      </c>
      <c r="G2596" t="s">
        <v>289</v>
      </c>
      <c r="H2596" t="s">
        <v>47</v>
      </c>
      <c r="I2596" t="s">
        <v>129</v>
      </c>
      <c r="J2596" t="s">
        <v>15</v>
      </c>
      <c r="K2596" t="s">
        <v>131</v>
      </c>
      <c r="L2596" t="s">
        <v>7694</v>
      </c>
      <c r="M2596" t="s">
        <v>7695</v>
      </c>
      <c r="N2596">
        <v>1.091388888</v>
      </c>
      <c r="O2596">
        <v>17</v>
      </c>
      <c r="P2596">
        <v>2991</v>
      </c>
      <c r="Q2596">
        <v>0</v>
      </c>
      <c r="R2596">
        <v>0</v>
      </c>
      <c r="S2596">
        <v>0</v>
      </c>
      <c r="T2596">
        <v>0</v>
      </c>
      <c r="U2596">
        <v>18.553611</v>
      </c>
      <c r="V2596">
        <v>3264.3441640000001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1714340</v>
      </c>
      <c r="B2597">
        <v>1</v>
      </c>
      <c r="C2597" t="s">
        <v>76</v>
      </c>
      <c r="D2597" t="s">
        <v>96</v>
      </c>
      <c r="E2597" t="s">
        <v>139</v>
      </c>
      <c r="F2597" t="s">
        <v>7696</v>
      </c>
      <c r="G2597" t="s">
        <v>186</v>
      </c>
      <c r="H2597" t="s">
        <v>46</v>
      </c>
      <c r="I2597" t="s">
        <v>129</v>
      </c>
      <c r="J2597" t="s">
        <v>130</v>
      </c>
      <c r="K2597" t="s">
        <v>131</v>
      </c>
      <c r="L2597" t="s">
        <v>7697</v>
      </c>
      <c r="M2597" t="s">
        <v>7698</v>
      </c>
      <c r="N2597">
        <v>2.500277777</v>
      </c>
      <c r="O2597">
        <v>0</v>
      </c>
      <c r="P2597">
        <v>93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232.52583300000001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1714354</v>
      </c>
      <c r="B2598">
        <v>1</v>
      </c>
      <c r="C2598" t="s">
        <v>76</v>
      </c>
      <c r="D2598" t="s">
        <v>96</v>
      </c>
      <c r="E2598" t="s">
        <v>126</v>
      </c>
      <c r="F2598" t="s">
        <v>7699</v>
      </c>
      <c r="G2598" t="s">
        <v>145</v>
      </c>
      <c r="H2598" t="s">
        <v>47</v>
      </c>
      <c r="I2598" t="s">
        <v>129</v>
      </c>
      <c r="J2598" t="s">
        <v>130</v>
      </c>
      <c r="K2598" t="s">
        <v>131</v>
      </c>
      <c r="L2598" t="s">
        <v>7700</v>
      </c>
      <c r="M2598" t="s">
        <v>7701</v>
      </c>
      <c r="N2598">
        <v>3.7097222219999999</v>
      </c>
      <c r="O2598">
        <v>4</v>
      </c>
      <c r="P2598">
        <v>181</v>
      </c>
      <c r="Q2598">
        <v>0</v>
      </c>
      <c r="R2598">
        <v>0</v>
      </c>
      <c r="S2598">
        <v>0</v>
      </c>
      <c r="T2598">
        <v>0</v>
      </c>
      <c r="U2598">
        <v>14.838889</v>
      </c>
      <c r="V2598">
        <v>671.45972200000006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1714350</v>
      </c>
      <c r="B2599">
        <v>1</v>
      </c>
      <c r="C2599" t="s">
        <v>77</v>
      </c>
      <c r="D2599" t="s">
        <v>111</v>
      </c>
      <c r="E2599" t="s">
        <v>212</v>
      </c>
      <c r="F2599" t="s">
        <v>7702</v>
      </c>
      <c r="G2599" t="s">
        <v>176</v>
      </c>
      <c r="H2599" t="s">
        <v>47</v>
      </c>
      <c r="I2599" t="s">
        <v>129</v>
      </c>
      <c r="J2599" t="s">
        <v>130</v>
      </c>
      <c r="K2599" t="s">
        <v>131</v>
      </c>
      <c r="L2599" t="s">
        <v>7703</v>
      </c>
      <c r="M2599" t="s">
        <v>7704</v>
      </c>
      <c r="N2599">
        <v>0.63166666599999999</v>
      </c>
      <c r="O2599">
        <v>0</v>
      </c>
      <c r="P2599">
        <v>0</v>
      </c>
      <c r="Q2599">
        <v>15</v>
      </c>
      <c r="R2599">
        <v>884</v>
      </c>
      <c r="S2599">
        <v>0</v>
      </c>
      <c r="T2599">
        <v>12</v>
      </c>
      <c r="U2599">
        <v>0</v>
      </c>
      <c r="V2599">
        <v>0</v>
      </c>
      <c r="W2599">
        <v>9.4749999999999996</v>
      </c>
      <c r="X2599">
        <v>558.39333299999998</v>
      </c>
      <c r="Y2599">
        <v>0</v>
      </c>
      <c r="Z2599">
        <v>7.58</v>
      </c>
    </row>
    <row r="2600" spans="1:26" x14ac:dyDescent="0.25">
      <c r="A2600">
        <v>1714353</v>
      </c>
      <c r="B2600">
        <v>1</v>
      </c>
      <c r="C2600" t="s">
        <v>77</v>
      </c>
      <c r="D2600" t="s">
        <v>115</v>
      </c>
      <c r="E2600" t="s">
        <v>212</v>
      </c>
      <c r="F2600" t="s">
        <v>7705</v>
      </c>
      <c r="G2600" t="s">
        <v>176</v>
      </c>
      <c r="H2600" t="s">
        <v>47</v>
      </c>
      <c r="I2600" t="s">
        <v>151</v>
      </c>
      <c r="J2600" t="s">
        <v>130</v>
      </c>
      <c r="K2600" t="s">
        <v>131</v>
      </c>
      <c r="L2600" t="s">
        <v>7706</v>
      </c>
      <c r="M2600" t="s">
        <v>7707</v>
      </c>
      <c r="N2600">
        <v>8.3333330000000001E-3</v>
      </c>
      <c r="O2600">
        <v>0</v>
      </c>
      <c r="P2600">
        <v>0</v>
      </c>
      <c r="Q2600">
        <v>0</v>
      </c>
      <c r="R2600">
        <v>0</v>
      </c>
      <c r="S2600">
        <v>165</v>
      </c>
      <c r="T2600">
        <v>1695</v>
      </c>
      <c r="U2600">
        <v>0</v>
      </c>
      <c r="V2600">
        <v>0</v>
      </c>
      <c r="W2600">
        <v>0</v>
      </c>
      <c r="X2600">
        <v>0</v>
      </c>
      <c r="Y2600">
        <v>1.375</v>
      </c>
      <c r="Z2600">
        <v>14.124999000000001</v>
      </c>
    </row>
    <row r="2601" spans="1:26" x14ac:dyDescent="0.25">
      <c r="A2601">
        <v>1714359</v>
      </c>
      <c r="B2601">
        <v>1</v>
      </c>
      <c r="C2601" t="s">
        <v>77</v>
      </c>
      <c r="D2601" t="s">
        <v>118</v>
      </c>
      <c r="E2601" t="s">
        <v>126</v>
      </c>
      <c r="F2601" t="s">
        <v>7708</v>
      </c>
      <c r="G2601" t="s">
        <v>996</v>
      </c>
      <c r="H2601" t="s">
        <v>47</v>
      </c>
      <c r="I2601" t="s">
        <v>129</v>
      </c>
      <c r="J2601" t="s">
        <v>130</v>
      </c>
      <c r="K2601" t="s">
        <v>131</v>
      </c>
      <c r="L2601" t="s">
        <v>7709</v>
      </c>
      <c r="M2601" t="s">
        <v>7710</v>
      </c>
      <c r="N2601">
        <v>4.6130555549999999</v>
      </c>
      <c r="O2601">
        <v>2</v>
      </c>
      <c r="P2601">
        <v>416</v>
      </c>
      <c r="Q2601">
        <v>0</v>
      </c>
      <c r="R2601">
        <v>0</v>
      </c>
      <c r="S2601">
        <v>0</v>
      </c>
      <c r="T2601">
        <v>0</v>
      </c>
      <c r="U2601">
        <v>9.2261109999999995</v>
      </c>
      <c r="V2601">
        <v>1919.031111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1714361</v>
      </c>
      <c r="B2602">
        <v>1</v>
      </c>
      <c r="C2602" t="s">
        <v>76</v>
      </c>
      <c r="D2602" t="s">
        <v>89</v>
      </c>
      <c r="E2602" t="s">
        <v>134</v>
      </c>
      <c r="F2602" t="s">
        <v>7711</v>
      </c>
      <c r="G2602" t="s">
        <v>136</v>
      </c>
      <c r="H2602" t="s">
        <v>46</v>
      </c>
      <c r="I2602" t="s">
        <v>129</v>
      </c>
      <c r="J2602" t="s">
        <v>130</v>
      </c>
      <c r="K2602" t="s">
        <v>131</v>
      </c>
      <c r="L2602" t="s">
        <v>7712</v>
      </c>
      <c r="M2602" t="s">
        <v>7713</v>
      </c>
      <c r="N2602">
        <v>3.8891666659999999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3.889167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1714360</v>
      </c>
      <c r="B2603">
        <v>1</v>
      </c>
      <c r="C2603" t="s">
        <v>76</v>
      </c>
      <c r="D2603" t="s">
        <v>95</v>
      </c>
      <c r="E2603" t="s">
        <v>134</v>
      </c>
      <c r="F2603" t="s">
        <v>7714</v>
      </c>
      <c r="G2603" t="s">
        <v>462</v>
      </c>
      <c r="H2603" t="s">
        <v>46</v>
      </c>
      <c r="I2603" t="s">
        <v>129</v>
      </c>
      <c r="J2603" t="s">
        <v>17</v>
      </c>
      <c r="K2603" t="s">
        <v>131</v>
      </c>
      <c r="L2603" t="s">
        <v>7715</v>
      </c>
      <c r="M2603" t="s">
        <v>7716</v>
      </c>
      <c r="N2603">
        <v>8.0850000000000009</v>
      </c>
      <c r="O2603">
        <v>0</v>
      </c>
      <c r="P2603">
        <v>0</v>
      </c>
      <c r="Q2603">
        <v>0</v>
      </c>
      <c r="R2603">
        <v>2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16.170000000000002</v>
      </c>
      <c r="Y2603">
        <v>0</v>
      </c>
      <c r="Z2603">
        <v>0</v>
      </c>
    </row>
    <row r="2604" spans="1:26" x14ac:dyDescent="0.25">
      <c r="A2604">
        <v>1714363</v>
      </c>
      <c r="B2604">
        <v>1</v>
      </c>
      <c r="C2604" t="s">
        <v>77</v>
      </c>
      <c r="D2604" t="s">
        <v>114</v>
      </c>
      <c r="E2604" t="s">
        <v>126</v>
      </c>
      <c r="F2604" t="s">
        <v>7717</v>
      </c>
      <c r="G2604" t="s">
        <v>145</v>
      </c>
      <c r="H2604" t="s">
        <v>47</v>
      </c>
      <c r="I2604" t="s">
        <v>129</v>
      </c>
      <c r="J2604" t="s">
        <v>130</v>
      </c>
      <c r="K2604" t="s">
        <v>131</v>
      </c>
      <c r="L2604" t="s">
        <v>7718</v>
      </c>
      <c r="M2604" t="s">
        <v>7719</v>
      </c>
      <c r="N2604">
        <v>5.0475000000000003</v>
      </c>
      <c r="O2604">
        <v>0</v>
      </c>
      <c r="P2604">
        <v>12</v>
      </c>
      <c r="Q2604">
        <v>0</v>
      </c>
      <c r="R2604">
        <v>0</v>
      </c>
      <c r="S2604">
        <v>2</v>
      </c>
      <c r="T2604">
        <v>16</v>
      </c>
      <c r="U2604">
        <v>0</v>
      </c>
      <c r="V2604">
        <v>60.57</v>
      </c>
      <c r="W2604">
        <v>0</v>
      </c>
      <c r="X2604">
        <v>0</v>
      </c>
      <c r="Y2604">
        <v>10.095000000000001</v>
      </c>
      <c r="Z2604">
        <v>80.760000000000005</v>
      </c>
    </row>
    <row r="2605" spans="1:26" x14ac:dyDescent="0.25">
      <c r="A2605">
        <v>1714366</v>
      </c>
      <c r="B2605">
        <v>1</v>
      </c>
      <c r="C2605" t="s">
        <v>76</v>
      </c>
      <c r="D2605" t="s">
        <v>107</v>
      </c>
      <c r="E2605" t="s">
        <v>134</v>
      </c>
      <c r="F2605" t="s">
        <v>7720</v>
      </c>
      <c r="G2605" t="s">
        <v>209</v>
      </c>
      <c r="H2605" t="s">
        <v>46</v>
      </c>
      <c r="I2605" t="s">
        <v>129</v>
      </c>
      <c r="J2605" t="s">
        <v>130</v>
      </c>
      <c r="K2605" t="s">
        <v>131</v>
      </c>
      <c r="L2605" t="s">
        <v>7721</v>
      </c>
      <c r="M2605" t="s">
        <v>7722</v>
      </c>
      <c r="N2605">
        <v>1.948611111</v>
      </c>
      <c r="O2605">
        <v>0</v>
      </c>
      <c r="P2605">
        <v>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1.9486110000000001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1714364</v>
      </c>
      <c r="B2606">
        <v>1</v>
      </c>
      <c r="C2606" t="s">
        <v>77</v>
      </c>
      <c r="D2606" t="s">
        <v>109</v>
      </c>
      <c r="E2606" t="s">
        <v>134</v>
      </c>
      <c r="F2606" t="s">
        <v>7723</v>
      </c>
      <c r="G2606" t="s">
        <v>136</v>
      </c>
      <c r="H2606" t="s">
        <v>46</v>
      </c>
      <c r="I2606" t="s">
        <v>129</v>
      </c>
      <c r="J2606" t="s">
        <v>130</v>
      </c>
      <c r="K2606" t="s">
        <v>131</v>
      </c>
      <c r="L2606" t="s">
        <v>7724</v>
      </c>
      <c r="M2606" t="s">
        <v>7725</v>
      </c>
      <c r="N2606">
        <v>2.4444444440000002</v>
      </c>
      <c r="O2606">
        <v>0</v>
      </c>
      <c r="P2606">
        <v>2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4.8888889999999998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1714362</v>
      </c>
      <c r="B2607">
        <v>1</v>
      </c>
      <c r="C2607" t="s">
        <v>76</v>
      </c>
      <c r="D2607" t="s">
        <v>79</v>
      </c>
      <c r="E2607" t="s">
        <v>139</v>
      </c>
      <c r="F2607" t="s">
        <v>7726</v>
      </c>
      <c r="G2607" t="s">
        <v>141</v>
      </c>
      <c r="H2607" t="s">
        <v>46</v>
      </c>
      <c r="I2607" t="s">
        <v>129</v>
      </c>
      <c r="J2607" t="s">
        <v>130</v>
      </c>
      <c r="K2607" t="s">
        <v>131</v>
      </c>
      <c r="L2607" t="s">
        <v>7727</v>
      </c>
      <c r="M2607" t="s">
        <v>7728</v>
      </c>
      <c r="N2607">
        <v>1.7155555549999999</v>
      </c>
      <c r="O2607">
        <v>0</v>
      </c>
      <c r="P2607">
        <v>10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17.155556000000001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1714375</v>
      </c>
      <c r="B2608">
        <v>1</v>
      </c>
      <c r="C2608" t="s">
        <v>76</v>
      </c>
      <c r="D2608" t="s">
        <v>93</v>
      </c>
      <c r="E2608" t="s">
        <v>139</v>
      </c>
      <c r="F2608" t="s">
        <v>7729</v>
      </c>
      <c r="G2608" t="s">
        <v>462</v>
      </c>
      <c r="H2608" t="s">
        <v>46</v>
      </c>
      <c r="I2608" t="s">
        <v>129</v>
      </c>
      <c r="J2608" t="s">
        <v>130</v>
      </c>
      <c r="K2608" t="s">
        <v>131</v>
      </c>
      <c r="L2608" t="s">
        <v>7730</v>
      </c>
      <c r="M2608" t="s">
        <v>7731</v>
      </c>
      <c r="N2608">
        <v>1.26</v>
      </c>
      <c r="O2608">
        <v>0</v>
      </c>
      <c r="P2608">
        <v>71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89.46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1714365</v>
      </c>
      <c r="B2609">
        <v>1</v>
      </c>
      <c r="C2609" t="s">
        <v>76</v>
      </c>
      <c r="D2609" t="s">
        <v>90</v>
      </c>
      <c r="E2609" t="s">
        <v>126</v>
      </c>
      <c r="F2609" t="s">
        <v>7732</v>
      </c>
      <c r="G2609" t="s">
        <v>3544</v>
      </c>
      <c r="H2609" t="s">
        <v>47</v>
      </c>
      <c r="I2609" t="s">
        <v>129</v>
      </c>
      <c r="J2609" t="s">
        <v>130</v>
      </c>
      <c r="K2609" t="s">
        <v>131</v>
      </c>
      <c r="L2609" t="s">
        <v>7733</v>
      </c>
      <c r="M2609" t="s">
        <v>7734</v>
      </c>
      <c r="N2609">
        <v>0.25888888799999998</v>
      </c>
      <c r="O2609">
        <v>2</v>
      </c>
      <c r="P2609">
        <v>138</v>
      </c>
      <c r="Q2609">
        <v>0</v>
      </c>
      <c r="R2609">
        <v>0</v>
      </c>
      <c r="S2609">
        <v>0</v>
      </c>
      <c r="T2609">
        <v>0</v>
      </c>
      <c r="U2609">
        <v>0.51777799999999996</v>
      </c>
      <c r="V2609">
        <v>35.726666999999999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1714378</v>
      </c>
      <c r="B2610">
        <v>1</v>
      </c>
      <c r="C2610" t="s">
        <v>76</v>
      </c>
      <c r="D2610" t="s">
        <v>79</v>
      </c>
      <c r="E2610" t="s">
        <v>134</v>
      </c>
      <c r="F2610" t="s">
        <v>7735</v>
      </c>
      <c r="G2610" t="s">
        <v>155</v>
      </c>
      <c r="H2610" t="s">
        <v>46</v>
      </c>
      <c r="I2610" t="s">
        <v>129</v>
      </c>
      <c r="J2610" t="s">
        <v>130</v>
      </c>
      <c r="K2610" t="s">
        <v>131</v>
      </c>
      <c r="L2610" t="s">
        <v>7736</v>
      </c>
      <c r="M2610" t="s">
        <v>7737</v>
      </c>
      <c r="N2610">
        <v>2.3230555549999998</v>
      </c>
      <c r="O2610">
        <v>0</v>
      </c>
      <c r="P2610">
        <v>31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72.014722000000006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1714369</v>
      </c>
      <c r="B2611">
        <v>1</v>
      </c>
      <c r="C2611" t="s">
        <v>77</v>
      </c>
      <c r="D2611" t="s">
        <v>118</v>
      </c>
      <c r="E2611" t="s">
        <v>158</v>
      </c>
      <c r="F2611" t="s">
        <v>7531</v>
      </c>
      <c r="G2611" t="s">
        <v>176</v>
      </c>
      <c r="H2611" t="s">
        <v>47</v>
      </c>
      <c r="I2611" t="s">
        <v>129</v>
      </c>
      <c r="J2611" t="s">
        <v>130</v>
      </c>
      <c r="K2611" t="s">
        <v>131</v>
      </c>
      <c r="L2611" t="s">
        <v>7738</v>
      </c>
      <c r="M2611" t="s">
        <v>7739</v>
      </c>
      <c r="N2611">
        <v>0.47416666600000001</v>
      </c>
      <c r="O2611">
        <v>23</v>
      </c>
      <c r="P2611">
        <v>325</v>
      </c>
      <c r="Q2611">
        <v>0</v>
      </c>
      <c r="R2611">
        <v>0</v>
      </c>
      <c r="S2611">
        <v>27</v>
      </c>
      <c r="T2611">
        <v>688</v>
      </c>
      <c r="U2611">
        <v>10.905832999999999</v>
      </c>
      <c r="V2611">
        <v>154.10416599999999</v>
      </c>
      <c r="W2611">
        <v>0</v>
      </c>
      <c r="X2611">
        <v>0</v>
      </c>
      <c r="Y2611">
        <v>12.8025</v>
      </c>
      <c r="Z2611">
        <v>326.22666600000002</v>
      </c>
    </row>
    <row r="2612" spans="1:26" x14ac:dyDescent="0.25">
      <c r="A2612">
        <v>1714370</v>
      </c>
      <c r="B2612">
        <v>1</v>
      </c>
      <c r="C2612" t="s">
        <v>76</v>
      </c>
      <c r="D2612" t="s">
        <v>93</v>
      </c>
      <c r="E2612" t="s">
        <v>139</v>
      </c>
      <c r="F2612" t="s">
        <v>7740</v>
      </c>
      <c r="G2612" t="s">
        <v>289</v>
      </c>
      <c r="H2612" t="s">
        <v>46</v>
      </c>
      <c r="I2612" t="s">
        <v>129</v>
      </c>
      <c r="J2612" t="s">
        <v>130</v>
      </c>
      <c r="K2612" t="s">
        <v>131</v>
      </c>
      <c r="L2612" t="s">
        <v>7741</v>
      </c>
      <c r="M2612" t="s">
        <v>7742</v>
      </c>
      <c r="N2612">
        <v>2.8588888880000001</v>
      </c>
      <c r="O2612">
        <v>0</v>
      </c>
      <c r="P2612">
        <v>95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271.59444400000001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1714376</v>
      </c>
      <c r="B2613">
        <v>1</v>
      </c>
      <c r="C2613" t="s">
        <v>77</v>
      </c>
      <c r="D2613" t="s">
        <v>108</v>
      </c>
      <c r="E2613" t="s">
        <v>134</v>
      </c>
      <c r="F2613" t="s">
        <v>7743</v>
      </c>
      <c r="G2613" t="s">
        <v>136</v>
      </c>
      <c r="H2613" t="s">
        <v>46</v>
      </c>
      <c r="I2613" t="s">
        <v>129</v>
      </c>
      <c r="J2613" t="s">
        <v>130</v>
      </c>
      <c r="K2613" t="s">
        <v>131</v>
      </c>
      <c r="L2613" t="s">
        <v>7744</v>
      </c>
      <c r="M2613" t="s">
        <v>7745</v>
      </c>
      <c r="N2613">
        <v>0.76416666600000005</v>
      </c>
      <c r="O2613">
        <v>0</v>
      </c>
      <c r="P2613">
        <v>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0.76416700000000004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1714377</v>
      </c>
      <c r="B2614">
        <v>1</v>
      </c>
      <c r="C2614" t="s">
        <v>76</v>
      </c>
      <c r="D2614" t="s">
        <v>89</v>
      </c>
      <c r="E2614" t="s">
        <v>164</v>
      </c>
      <c r="F2614" t="s">
        <v>7746</v>
      </c>
      <c r="G2614" t="s">
        <v>256</v>
      </c>
      <c r="H2614" t="s">
        <v>46</v>
      </c>
      <c r="I2614" t="s">
        <v>129</v>
      </c>
      <c r="J2614" t="s">
        <v>130</v>
      </c>
      <c r="K2614" t="s">
        <v>131</v>
      </c>
      <c r="L2614" t="s">
        <v>7747</v>
      </c>
      <c r="M2614" t="s">
        <v>7748</v>
      </c>
      <c r="N2614">
        <v>1.5961111109999999</v>
      </c>
      <c r="O2614">
        <v>1</v>
      </c>
      <c r="P2614">
        <v>224</v>
      </c>
      <c r="Q2614">
        <v>0</v>
      </c>
      <c r="R2614">
        <v>0</v>
      </c>
      <c r="S2614">
        <v>0</v>
      </c>
      <c r="T2614">
        <v>0</v>
      </c>
      <c r="U2614">
        <v>1.5961110000000001</v>
      </c>
      <c r="V2614">
        <v>357.52888899999999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1714385</v>
      </c>
      <c r="B2615">
        <v>1</v>
      </c>
      <c r="C2615" t="s">
        <v>76</v>
      </c>
      <c r="D2615" t="s">
        <v>80</v>
      </c>
      <c r="E2615" t="s">
        <v>164</v>
      </c>
      <c r="F2615" t="s">
        <v>7749</v>
      </c>
      <c r="G2615" t="s">
        <v>281</v>
      </c>
      <c r="H2615" t="s">
        <v>46</v>
      </c>
      <c r="I2615" t="s">
        <v>129</v>
      </c>
      <c r="J2615" t="s">
        <v>130</v>
      </c>
      <c r="K2615" t="s">
        <v>161</v>
      </c>
      <c r="L2615" t="s">
        <v>7750</v>
      </c>
      <c r="M2615" t="s">
        <v>7751</v>
      </c>
      <c r="N2615">
        <v>2.6349999999999998</v>
      </c>
      <c r="O2615">
        <v>1</v>
      </c>
      <c r="P2615">
        <v>650</v>
      </c>
      <c r="Q2615">
        <v>0</v>
      </c>
      <c r="R2615">
        <v>0</v>
      </c>
      <c r="S2615">
        <v>0</v>
      </c>
      <c r="T2615">
        <v>0</v>
      </c>
      <c r="U2615">
        <v>2.6349999999999998</v>
      </c>
      <c r="V2615">
        <v>1712.75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1714371</v>
      </c>
      <c r="B2616">
        <v>1</v>
      </c>
      <c r="C2616" t="s">
        <v>76</v>
      </c>
      <c r="D2616" t="s">
        <v>82</v>
      </c>
      <c r="E2616" t="s">
        <v>126</v>
      </c>
      <c r="F2616" t="s">
        <v>7752</v>
      </c>
      <c r="G2616" t="s">
        <v>289</v>
      </c>
      <c r="H2616" t="s">
        <v>47</v>
      </c>
      <c r="I2616" t="s">
        <v>129</v>
      </c>
      <c r="J2616" t="s">
        <v>15</v>
      </c>
      <c r="K2616" t="s">
        <v>131</v>
      </c>
      <c r="L2616" t="s">
        <v>7753</v>
      </c>
      <c r="M2616" t="s">
        <v>7754</v>
      </c>
      <c r="N2616">
        <v>0.68583333300000004</v>
      </c>
      <c r="O2616">
        <v>11</v>
      </c>
      <c r="P2616">
        <v>1750</v>
      </c>
      <c r="Q2616">
        <v>0</v>
      </c>
      <c r="R2616">
        <v>0</v>
      </c>
      <c r="S2616">
        <v>0</v>
      </c>
      <c r="T2616">
        <v>0</v>
      </c>
      <c r="U2616">
        <v>7.5441669999999998</v>
      </c>
      <c r="V2616">
        <v>1200.208333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1714381</v>
      </c>
      <c r="B2617">
        <v>1</v>
      </c>
      <c r="C2617" t="s">
        <v>76</v>
      </c>
      <c r="D2617" t="s">
        <v>78</v>
      </c>
      <c r="E2617" t="s">
        <v>134</v>
      </c>
      <c r="F2617" t="s">
        <v>7755</v>
      </c>
      <c r="G2617" t="s">
        <v>136</v>
      </c>
      <c r="H2617" t="s">
        <v>46</v>
      </c>
      <c r="I2617" t="s">
        <v>129</v>
      </c>
      <c r="J2617" t="s">
        <v>130</v>
      </c>
      <c r="K2617" t="s">
        <v>131</v>
      </c>
      <c r="L2617" t="s">
        <v>7756</v>
      </c>
      <c r="M2617" t="s">
        <v>7757</v>
      </c>
      <c r="N2617">
        <v>2.4544444439999999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2.4544440000000001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1714372</v>
      </c>
      <c r="B2618">
        <v>1</v>
      </c>
      <c r="C2618" t="s">
        <v>76</v>
      </c>
      <c r="D2618" t="s">
        <v>104</v>
      </c>
      <c r="E2618" t="s">
        <v>164</v>
      </c>
      <c r="F2618" t="s">
        <v>7758</v>
      </c>
      <c r="G2618" t="s">
        <v>281</v>
      </c>
      <c r="H2618" t="s">
        <v>46</v>
      </c>
      <c r="I2618" t="s">
        <v>129</v>
      </c>
      <c r="J2618" t="s">
        <v>130</v>
      </c>
      <c r="K2618" t="s">
        <v>161</v>
      </c>
      <c r="L2618" t="s">
        <v>7759</v>
      </c>
      <c r="M2618" t="s">
        <v>7760</v>
      </c>
      <c r="N2618">
        <v>4.231808333</v>
      </c>
      <c r="O2618">
        <v>0</v>
      </c>
      <c r="P2618">
        <v>0</v>
      </c>
      <c r="Q2618">
        <v>0</v>
      </c>
      <c r="R2618">
        <v>0</v>
      </c>
      <c r="S2618">
        <v>2</v>
      </c>
      <c r="T2618">
        <v>45</v>
      </c>
      <c r="U2618">
        <v>0</v>
      </c>
      <c r="V2618">
        <v>0</v>
      </c>
      <c r="W2618">
        <v>0</v>
      </c>
      <c r="X2618">
        <v>0</v>
      </c>
      <c r="Y2618">
        <v>8.4636169999999993</v>
      </c>
      <c r="Z2618">
        <v>190.431375</v>
      </c>
    </row>
    <row r="2619" spans="1:26" x14ac:dyDescent="0.25">
      <c r="A2619">
        <v>1714389</v>
      </c>
      <c r="B2619">
        <v>1</v>
      </c>
      <c r="C2619" t="s">
        <v>76</v>
      </c>
      <c r="D2619" t="s">
        <v>97</v>
      </c>
      <c r="E2619" t="s">
        <v>134</v>
      </c>
      <c r="F2619" t="s">
        <v>7761</v>
      </c>
      <c r="G2619" t="s">
        <v>136</v>
      </c>
      <c r="H2619" t="s">
        <v>46</v>
      </c>
      <c r="I2619" t="s">
        <v>129</v>
      </c>
      <c r="J2619" t="s">
        <v>130</v>
      </c>
      <c r="K2619" t="s">
        <v>131</v>
      </c>
      <c r="L2619" t="s">
        <v>7762</v>
      </c>
      <c r="M2619" t="s">
        <v>7763</v>
      </c>
      <c r="N2619">
        <v>1.8247222219999999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1.824722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1714380</v>
      </c>
      <c r="B2620">
        <v>1</v>
      </c>
      <c r="C2620" t="s">
        <v>76</v>
      </c>
      <c r="D2620" t="s">
        <v>95</v>
      </c>
      <c r="E2620" t="s">
        <v>134</v>
      </c>
      <c r="F2620" t="s">
        <v>7764</v>
      </c>
      <c r="G2620" t="s">
        <v>462</v>
      </c>
      <c r="H2620" t="s">
        <v>46</v>
      </c>
      <c r="I2620" t="s">
        <v>129</v>
      </c>
      <c r="J2620" t="s">
        <v>17</v>
      </c>
      <c r="K2620" t="s">
        <v>131</v>
      </c>
      <c r="L2620" t="s">
        <v>7765</v>
      </c>
      <c r="M2620" t="s">
        <v>7766</v>
      </c>
      <c r="N2620">
        <v>7.5158333329999998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7.5158329999999998</v>
      </c>
    </row>
    <row r="2621" spans="1:26" x14ac:dyDescent="0.25">
      <c r="A2621">
        <v>1714382</v>
      </c>
      <c r="B2621">
        <v>1</v>
      </c>
      <c r="C2621" t="s">
        <v>76</v>
      </c>
      <c r="D2621" t="s">
        <v>104</v>
      </c>
      <c r="E2621" t="s">
        <v>134</v>
      </c>
      <c r="F2621" t="s">
        <v>7767</v>
      </c>
      <c r="G2621" t="s">
        <v>136</v>
      </c>
      <c r="H2621" t="s">
        <v>46</v>
      </c>
      <c r="I2621" t="s">
        <v>129</v>
      </c>
      <c r="J2621" t="s">
        <v>130</v>
      </c>
      <c r="K2621" t="s">
        <v>131</v>
      </c>
      <c r="L2621" t="s">
        <v>7765</v>
      </c>
      <c r="M2621" t="s">
        <v>7768</v>
      </c>
      <c r="N2621">
        <v>4.1794444439999996</v>
      </c>
      <c r="O2621">
        <v>0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4.1794440000000002</v>
      </c>
      <c r="Y2621">
        <v>0</v>
      </c>
      <c r="Z2621">
        <v>0</v>
      </c>
    </row>
    <row r="2622" spans="1:26" x14ac:dyDescent="0.25">
      <c r="A2622">
        <v>1714383</v>
      </c>
      <c r="B2622">
        <v>1</v>
      </c>
      <c r="C2622" t="s">
        <v>76</v>
      </c>
      <c r="D2622" t="s">
        <v>92</v>
      </c>
      <c r="E2622" t="s">
        <v>158</v>
      </c>
      <c r="F2622" t="s">
        <v>7769</v>
      </c>
      <c r="G2622" t="s">
        <v>176</v>
      </c>
      <c r="H2622" t="s">
        <v>47</v>
      </c>
      <c r="I2622" t="s">
        <v>129</v>
      </c>
      <c r="J2622" t="s">
        <v>130</v>
      </c>
      <c r="K2622" t="s">
        <v>131</v>
      </c>
      <c r="L2622" t="s">
        <v>7770</v>
      </c>
      <c r="M2622" t="s">
        <v>7771</v>
      </c>
      <c r="N2622">
        <v>1.759166666</v>
      </c>
      <c r="O2622">
        <v>0</v>
      </c>
      <c r="P2622">
        <v>0</v>
      </c>
      <c r="Q2622">
        <v>9</v>
      </c>
      <c r="R2622">
        <v>1108</v>
      </c>
      <c r="S2622">
        <v>0</v>
      </c>
      <c r="T2622">
        <v>0</v>
      </c>
      <c r="U2622">
        <v>0</v>
      </c>
      <c r="V2622">
        <v>0</v>
      </c>
      <c r="W2622">
        <v>15.8325</v>
      </c>
      <c r="X2622">
        <v>1949.1566660000001</v>
      </c>
      <c r="Y2622">
        <v>0</v>
      </c>
      <c r="Z2622">
        <v>0</v>
      </c>
    </row>
    <row r="2623" spans="1:26" x14ac:dyDescent="0.25">
      <c r="A2623">
        <v>1714390</v>
      </c>
      <c r="B2623">
        <v>1</v>
      </c>
      <c r="C2623" t="s">
        <v>77</v>
      </c>
      <c r="D2623" t="s">
        <v>109</v>
      </c>
      <c r="E2623" t="s">
        <v>139</v>
      </c>
      <c r="F2623" t="s">
        <v>7772</v>
      </c>
      <c r="G2623" t="s">
        <v>1596</v>
      </c>
      <c r="H2623" t="s">
        <v>46</v>
      </c>
      <c r="I2623" t="s">
        <v>129</v>
      </c>
      <c r="J2623" t="s">
        <v>130</v>
      </c>
      <c r="K2623" t="s">
        <v>131</v>
      </c>
      <c r="L2623" t="s">
        <v>7773</v>
      </c>
      <c r="M2623" t="s">
        <v>7774</v>
      </c>
      <c r="N2623">
        <v>1.7511111109999999</v>
      </c>
      <c r="O2623">
        <v>0</v>
      </c>
      <c r="P2623">
        <v>6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10.506667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1803735</v>
      </c>
      <c r="B2624">
        <v>1</v>
      </c>
      <c r="C2624" t="s">
        <v>76</v>
      </c>
      <c r="D2624" t="s">
        <v>96</v>
      </c>
      <c r="E2624" t="s">
        <v>158</v>
      </c>
      <c r="F2624" t="s">
        <v>7775</v>
      </c>
      <c r="G2624" t="s">
        <v>176</v>
      </c>
      <c r="H2624" t="s">
        <v>47</v>
      </c>
      <c r="I2624" t="s">
        <v>129</v>
      </c>
      <c r="J2624" t="s">
        <v>130</v>
      </c>
      <c r="K2624" t="s">
        <v>131</v>
      </c>
      <c r="L2624" t="s">
        <v>7776</v>
      </c>
      <c r="M2624" t="s">
        <v>7777</v>
      </c>
      <c r="N2624">
        <v>0.516666666</v>
      </c>
      <c r="O2624">
        <v>32</v>
      </c>
      <c r="P2624">
        <v>1960</v>
      </c>
      <c r="Q2624">
        <v>0</v>
      </c>
      <c r="R2624">
        <v>0</v>
      </c>
      <c r="S2624">
        <v>0</v>
      </c>
      <c r="T2624">
        <v>0</v>
      </c>
      <c r="U2624">
        <v>16.533332999999999</v>
      </c>
      <c r="V2624">
        <v>1012.666665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1714398</v>
      </c>
      <c r="B2625">
        <v>1</v>
      </c>
      <c r="C2625" t="s">
        <v>77</v>
      </c>
      <c r="D2625" t="s">
        <v>114</v>
      </c>
      <c r="E2625" t="s">
        <v>134</v>
      </c>
      <c r="F2625" t="s">
        <v>7778</v>
      </c>
      <c r="G2625" t="s">
        <v>462</v>
      </c>
      <c r="H2625" t="s">
        <v>46</v>
      </c>
      <c r="I2625" t="s">
        <v>129</v>
      </c>
      <c r="J2625" t="s">
        <v>130</v>
      </c>
      <c r="K2625" t="s">
        <v>131</v>
      </c>
      <c r="L2625" t="s">
        <v>7779</v>
      </c>
      <c r="M2625" t="s">
        <v>7780</v>
      </c>
      <c r="N2625">
        <v>1.7016666659999999</v>
      </c>
      <c r="O2625">
        <v>0</v>
      </c>
      <c r="P2625">
        <v>11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18.718333000000001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1714395</v>
      </c>
      <c r="B2626">
        <v>1</v>
      </c>
      <c r="C2626" t="s">
        <v>76</v>
      </c>
      <c r="D2626" t="s">
        <v>90</v>
      </c>
      <c r="E2626" t="s">
        <v>164</v>
      </c>
      <c r="F2626" t="s">
        <v>7781</v>
      </c>
      <c r="G2626" t="s">
        <v>289</v>
      </c>
      <c r="H2626" t="s">
        <v>46</v>
      </c>
      <c r="I2626" t="s">
        <v>129</v>
      </c>
      <c r="J2626" t="s">
        <v>130</v>
      </c>
      <c r="K2626" t="s">
        <v>131</v>
      </c>
      <c r="L2626" t="s">
        <v>7782</v>
      </c>
      <c r="M2626" t="s">
        <v>7783</v>
      </c>
      <c r="N2626">
        <v>4.1941666660000001</v>
      </c>
      <c r="O2626">
        <v>0</v>
      </c>
      <c r="P2626">
        <v>11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46.135832999999998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1714411</v>
      </c>
      <c r="B2627">
        <v>1</v>
      </c>
      <c r="C2627" t="s">
        <v>76</v>
      </c>
      <c r="D2627" t="s">
        <v>96</v>
      </c>
      <c r="E2627" t="s">
        <v>134</v>
      </c>
      <c r="F2627" t="s">
        <v>7784</v>
      </c>
      <c r="G2627" t="s">
        <v>462</v>
      </c>
      <c r="H2627" t="s">
        <v>46</v>
      </c>
      <c r="I2627" t="s">
        <v>129</v>
      </c>
      <c r="J2627" t="s">
        <v>130</v>
      </c>
      <c r="K2627" t="s">
        <v>131</v>
      </c>
      <c r="L2627" t="s">
        <v>7785</v>
      </c>
      <c r="M2627" t="s">
        <v>7786</v>
      </c>
      <c r="N2627">
        <v>3.3738888880000002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3.3738890000000001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1714416</v>
      </c>
      <c r="B2628">
        <v>1</v>
      </c>
      <c r="C2628" t="s">
        <v>76</v>
      </c>
      <c r="D2628" t="s">
        <v>101</v>
      </c>
      <c r="E2628" t="s">
        <v>139</v>
      </c>
      <c r="F2628" t="s">
        <v>7787</v>
      </c>
      <c r="G2628" t="s">
        <v>269</v>
      </c>
      <c r="H2628" t="s">
        <v>46</v>
      </c>
      <c r="I2628" t="s">
        <v>129</v>
      </c>
      <c r="J2628" t="s">
        <v>130</v>
      </c>
      <c r="K2628" t="s">
        <v>131</v>
      </c>
      <c r="L2628" t="s">
        <v>7788</v>
      </c>
      <c r="M2628" t="s">
        <v>7789</v>
      </c>
      <c r="N2628">
        <v>1.777222222</v>
      </c>
      <c r="O2628">
        <v>0</v>
      </c>
      <c r="P2628">
        <v>129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229.26166699999999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1714400</v>
      </c>
      <c r="B2629">
        <v>1</v>
      </c>
      <c r="C2629" t="s">
        <v>76</v>
      </c>
      <c r="D2629" t="s">
        <v>94</v>
      </c>
      <c r="E2629" t="s">
        <v>158</v>
      </c>
      <c r="F2629" t="s">
        <v>7790</v>
      </c>
      <c r="G2629" t="s">
        <v>285</v>
      </c>
      <c r="H2629" t="s">
        <v>47</v>
      </c>
      <c r="I2629" t="s">
        <v>129</v>
      </c>
      <c r="J2629" t="s">
        <v>130</v>
      </c>
      <c r="K2629" t="s">
        <v>161</v>
      </c>
      <c r="L2629" t="s">
        <v>7791</v>
      </c>
      <c r="M2629" t="s">
        <v>7792</v>
      </c>
      <c r="N2629">
        <v>0.81229722199999999</v>
      </c>
      <c r="O2629">
        <v>7</v>
      </c>
      <c r="P2629">
        <v>1010</v>
      </c>
      <c r="Q2629">
        <v>2</v>
      </c>
      <c r="R2629">
        <v>646</v>
      </c>
      <c r="S2629">
        <v>0</v>
      </c>
      <c r="T2629">
        <v>0</v>
      </c>
      <c r="U2629">
        <v>5.6860809999999997</v>
      </c>
      <c r="V2629">
        <v>820.42019400000004</v>
      </c>
      <c r="W2629">
        <v>1.6245940000000001</v>
      </c>
      <c r="X2629">
        <v>524.74400500000002</v>
      </c>
      <c r="Y2629">
        <v>0</v>
      </c>
      <c r="Z2629">
        <v>0</v>
      </c>
    </row>
    <row r="2630" spans="1:26" x14ac:dyDescent="0.25">
      <c r="A2630">
        <v>1714402</v>
      </c>
      <c r="B2630">
        <v>1</v>
      </c>
      <c r="C2630" t="s">
        <v>76</v>
      </c>
      <c r="D2630" t="s">
        <v>81</v>
      </c>
      <c r="E2630" t="s">
        <v>139</v>
      </c>
      <c r="F2630" t="s">
        <v>7793</v>
      </c>
      <c r="G2630" t="s">
        <v>281</v>
      </c>
      <c r="H2630" t="s">
        <v>46</v>
      </c>
      <c r="I2630" t="s">
        <v>129</v>
      </c>
      <c r="J2630" t="s">
        <v>130</v>
      </c>
      <c r="K2630" t="s">
        <v>161</v>
      </c>
      <c r="L2630" t="s">
        <v>7794</v>
      </c>
      <c r="M2630" t="s">
        <v>7795</v>
      </c>
      <c r="N2630">
        <v>1.2155555549999999</v>
      </c>
      <c r="O2630">
        <v>0</v>
      </c>
      <c r="P2630">
        <v>357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433.95333299999999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1714410</v>
      </c>
      <c r="B2631">
        <v>1</v>
      </c>
      <c r="C2631" t="s">
        <v>76</v>
      </c>
      <c r="D2631" t="s">
        <v>79</v>
      </c>
      <c r="E2631" t="s">
        <v>134</v>
      </c>
      <c r="F2631" t="s">
        <v>7796</v>
      </c>
      <c r="G2631" t="s">
        <v>462</v>
      </c>
      <c r="H2631" t="s">
        <v>46</v>
      </c>
      <c r="I2631" t="s">
        <v>129</v>
      </c>
      <c r="J2631" t="s">
        <v>17</v>
      </c>
      <c r="K2631" t="s">
        <v>131</v>
      </c>
      <c r="L2631" t="s">
        <v>7777</v>
      </c>
      <c r="M2631" t="s">
        <v>7797</v>
      </c>
      <c r="N2631">
        <v>0.42388888800000002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0.42388900000000002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1714412</v>
      </c>
      <c r="B2632">
        <v>1</v>
      </c>
      <c r="C2632" t="s">
        <v>77</v>
      </c>
      <c r="D2632" t="s">
        <v>116</v>
      </c>
      <c r="E2632" t="s">
        <v>126</v>
      </c>
      <c r="F2632" t="s">
        <v>7798</v>
      </c>
      <c r="G2632" t="s">
        <v>533</v>
      </c>
      <c r="H2632" t="s">
        <v>47</v>
      </c>
      <c r="I2632" t="s">
        <v>129</v>
      </c>
      <c r="J2632" t="s">
        <v>130</v>
      </c>
      <c r="K2632" t="s">
        <v>131</v>
      </c>
      <c r="L2632" t="s">
        <v>7799</v>
      </c>
      <c r="M2632" t="s">
        <v>7800</v>
      </c>
      <c r="N2632">
        <v>1.4469444440000001</v>
      </c>
      <c r="O2632">
        <v>4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5.7877780000000003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1714429</v>
      </c>
      <c r="B2633">
        <v>1</v>
      </c>
      <c r="C2633" t="s">
        <v>76</v>
      </c>
      <c r="D2633" t="s">
        <v>100</v>
      </c>
      <c r="E2633" t="s">
        <v>126</v>
      </c>
      <c r="F2633" t="s">
        <v>7801</v>
      </c>
      <c r="G2633" t="s">
        <v>468</v>
      </c>
      <c r="H2633" t="s">
        <v>47</v>
      </c>
      <c r="I2633" t="s">
        <v>129</v>
      </c>
      <c r="J2633" t="s">
        <v>130</v>
      </c>
      <c r="K2633" t="s">
        <v>131</v>
      </c>
      <c r="L2633" t="s">
        <v>7802</v>
      </c>
      <c r="M2633" t="s">
        <v>7803</v>
      </c>
      <c r="N2633">
        <v>3.2969444440000002</v>
      </c>
      <c r="O2633">
        <v>95</v>
      </c>
      <c r="P2633">
        <v>284</v>
      </c>
      <c r="Q2633">
        <v>0</v>
      </c>
      <c r="R2633">
        <v>0</v>
      </c>
      <c r="S2633">
        <v>0</v>
      </c>
      <c r="T2633">
        <v>0</v>
      </c>
      <c r="U2633">
        <v>313.209722</v>
      </c>
      <c r="V2633">
        <v>936.332222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1714422</v>
      </c>
      <c r="B2634">
        <v>1</v>
      </c>
      <c r="C2634" t="s">
        <v>76</v>
      </c>
      <c r="D2634" t="s">
        <v>97</v>
      </c>
      <c r="E2634" t="s">
        <v>134</v>
      </c>
      <c r="F2634" t="s">
        <v>7804</v>
      </c>
      <c r="G2634" t="s">
        <v>209</v>
      </c>
      <c r="H2634" t="s">
        <v>46</v>
      </c>
      <c r="I2634" t="s">
        <v>129</v>
      </c>
      <c r="J2634" t="s">
        <v>130</v>
      </c>
      <c r="K2634" t="s">
        <v>131</v>
      </c>
      <c r="L2634" t="s">
        <v>7805</v>
      </c>
      <c r="M2634" t="s">
        <v>7806</v>
      </c>
      <c r="N2634">
        <v>2.0422222219999999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2.0422220000000002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1714418</v>
      </c>
      <c r="B2635">
        <v>1</v>
      </c>
      <c r="C2635" t="s">
        <v>76</v>
      </c>
      <c r="D2635" t="s">
        <v>82</v>
      </c>
      <c r="E2635" t="s">
        <v>126</v>
      </c>
      <c r="F2635" t="s">
        <v>7807</v>
      </c>
      <c r="G2635" t="s">
        <v>176</v>
      </c>
      <c r="H2635" t="s">
        <v>47</v>
      </c>
      <c r="I2635" t="s">
        <v>129</v>
      </c>
      <c r="J2635" t="s">
        <v>130</v>
      </c>
      <c r="K2635" t="s">
        <v>131</v>
      </c>
      <c r="L2635" t="s">
        <v>7808</v>
      </c>
      <c r="M2635" t="s">
        <v>7809</v>
      </c>
      <c r="N2635">
        <v>0.111944444</v>
      </c>
      <c r="O2635">
        <v>1</v>
      </c>
      <c r="P2635">
        <v>297</v>
      </c>
      <c r="Q2635">
        <v>0</v>
      </c>
      <c r="R2635">
        <v>0</v>
      </c>
      <c r="S2635">
        <v>0</v>
      </c>
      <c r="T2635">
        <v>0</v>
      </c>
      <c r="U2635">
        <v>0.111944</v>
      </c>
      <c r="V2635">
        <v>33.247500000000002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1714423</v>
      </c>
      <c r="B2636">
        <v>1</v>
      </c>
      <c r="C2636" t="s">
        <v>76</v>
      </c>
      <c r="D2636" t="s">
        <v>101</v>
      </c>
      <c r="E2636" t="s">
        <v>126</v>
      </c>
      <c r="F2636" t="s">
        <v>7810</v>
      </c>
      <c r="G2636" t="s">
        <v>176</v>
      </c>
      <c r="H2636" t="s">
        <v>47</v>
      </c>
      <c r="I2636" t="s">
        <v>129</v>
      </c>
      <c r="J2636" t="s">
        <v>130</v>
      </c>
      <c r="K2636" t="s">
        <v>131</v>
      </c>
      <c r="L2636" t="s">
        <v>7811</v>
      </c>
      <c r="M2636" t="s">
        <v>7812</v>
      </c>
      <c r="N2636">
        <v>0.47583333300000002</v>
      </c>
      <c r="O2636">
        <v>1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0.47583300000000001</v>
      </c>
      <c r="V2636">
        <v>0.47583300000000001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1714433</v>
      </c>
      <c r="B2637">
        <v>1</v>
      </c>
      <c r="C2637" t="s">
        <v>77</v>
      </c>
      <c r="D2637" t="s">
        <v>114</v>
      </c>
      <c r="E2637" t="s">
        <v>139</v>
      </c>
      <c r="F2637" t="s">
        <v>7813</v>
      </c>
      <c r="G2637" t="s">
        <v>141</v>
      </c>
      <c r="H2637" t="s">
        <v>46</v>
      </c>
      <c r="I2637" t="s">
        <v>129</v>
      </c>
      <c r="J2637" t="s">
        <v>130</v>
      </c>
      <c r="K2637" t="s">
        <v>131</v>
      </c>
      <c r="L2637" t="s">
        <v>7814</v>
      </c>
      <c r="M2637" t="s">
        <v>7815</v>
      </c>
      <c r="N2637">
        <v>0.52777777699999995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14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7.3888889999999998</v>
      </c>
    </row>
    <row r="2638" spans="1:26" x14ac:dyDescent="0.25">
      <c r="A2638">
        <v>1714434</v>
      </c>
      <c r="B2638">
        <v>1</v>
      </c>
      <c r="C2638" t="s">
        <v>76</v>
      </c>
      <c r="D2638" t="s">
        <v>101</v>
      </c>
      <c r="E2638" t="s">
        <v>212</v>
      </c>
      <c r="F2638" t="s">
        <v>7816</v>
      </c>
      <c r="G2638" t="s">
        <v>285</v>
      </c>
      <c r="H2638" t="s">
        <v>47</v>
      </c>
      <c r="I2638" t="s">
        <v>129</v>
      </c>
      <c r="J2638" t="s">
        <v>130</v>
      </c>
      <c r="K2638" t="s">
        <v>161</v>
      </c>
      <c r="L2638" t="s">
        <v>7817</v>
      </c>
      <c r="M2638" t="s">
        <v>7818</v>
      </c>
      <c r="N2638">
        <v>3.363611111</v>
      </c>
      <c r="O2638">
        <v>18</v>
      </c>
      <c r="P2638">
        <v>1718</v>
      </c>
      <c r="Q2638">
        <v>0</v>
      </c>
      <c r="R2638">
        <v>0</v>
      </c>
      <c r="S2638">
        <v>0</v>
      </c>
      <c r="T2638">
        <v>0</v>
      </c>
      <c r="U2638">
        <v>60.545000000000002</v>
      </c>
      <c r="V2638">
        <v>5778.6838889999999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1714431</v>
      </c>
      <c r="B2639">
        <v>1</v>
      </c>
      <c r="C2639" t="s">
        <v>76</v>
      </c>
      <c r="D2639" t="s">
        <v>106</v>
      </c>
      <c r="E2639" t="s">
        <v>134</v>
      </c>
      <c r="F2639" t="s">
        <v>7819</v>
      </c>
      <c r="G2639" t="s">
        <v>136</v>
      </c>
      <c r="H2639" t="s">
        <v>46</v>
      </c>
      <c r="I2639" t="s">
        <v>129</v>
      </c>
      <c r="J2639" t="s">
        <v>130</v>
      </c>
      <c r="K2639" t="s">
        <v>131</v>
      </c>
      <c r="L2639" t="s">
        <v>7820</v>
      </c>
      <c r="M2639" t="s">
        <v>7821</v>
      </c>
      <c r="N2639">
        <v>1.561666666</v>
      </c>
      <c r="O2639">
        <v>0</v>
      </c>
      <c r="P2639">
        <v>4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6.2466670000000004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1714448</v>
      </c>
      <c r="B2640">
        <v>1</v>
      </c>
      <c r="C2640" t="s">
        <v>76</v>
      </c>
      <c r="D2640" t="s">
        <v>94</v>
      </c>
      <c r="E2640" t="s">
        <v>134</v>
      </c>
      <c r="F2640" t="s">
        <v>7822</v>
      </c>
      <c r="G2640" t="s">
        <v>136</v>
      </c>
      <c r="H2640" t="s">
        <v>46</v>
      </c>
      <c r="I2640" t="s">
        <v>129</v>
      </c>
      <c r="J2640" t="s">
        <v>130</v>
      </c>
      <c r="K2640" t="s">
        <v>131</v>
      </c>
      <c r="L2640" t="s">
        <v>7823</v>
      </c>
      <c r="M2640" t="s">
        <v>7824</v>
      </c>
      <c r="N2640">
        <v>1.6025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1.6025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1714446</v>
      </c>
      <c r="B2641">
        <v>1</v>
      </c>
      <c r="C2641" t="s">
        <v>76</v>
      </c>
      <c r="D2641" t="s">
        <v>78</v>
      </c>
      <c r="E2641" t="s">
        <v>164</v>
      </c>
      <c r="F2641" t="s">
        <v>7825</v>
      </c>
      <c r="G2641" t="s">
        <v>462</v>
      </c>
      <c r="H2641" t="s">
        <v>46</v>
      </c>
      <c r="I2641" t="s">
        <v>129</v>
      </c>
      <c r="J2641" t="s">
        <v>130</v>
      </c>
      <c r="K2641" t="s">
        <v>131</v>
      </c>
      <c r="L2641" t="s">
        <v>7826</v>
      </c>
      <c r="M2641" t="s">
        <v>7827</v>
      </c>
      <c r="N2641">
        <v>0.59583333299999997</v>
      </c>
      <c r="O2641">
        <v>1</v>
      </c>
      <c r="P2641">
        <v>575</v>
      </c>
      <c r="Q2641">
        <v>0</v>
      </c>
      <c r="R2641">
        <v>0</v>
      </c>
      <c r="S2641">
        <v>0</v>
      </c>
      <c r="T2641">
        <v>0</v>
      </c>
      <c r="U2641">
        <v>0.59583299999999995</v>
      </c>
      <c r="V2641">
        <v>342.60416600000002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1714445</v>
      </c>
      <c r="B2642">
        <v>1</v>
      </c>
      <c r="C2642" t="s">
        <v>76</v>
      </c>
      <c r="D2642" t="s">
        <v>102</v>
      </c>
      <c r="E2642" t="s">
        <v>139</v>
      </c>
      <c r="F2642" t="s">
        <v>7828</v>
      </c>
      <c r="G2642" t="s">
        <v>269</v>
      </c>
      <c r="H2642" t="s">
        <v>46</v>
      </c>
      <c r="I2642" t="s">
        <v>129</v>
      </c>
      <c r="J2642" t="s">
        <v>130</v>
      </c>
      <c r="K2642" t="s">
        <v>131</v>
      </c>
      <c r="L2642" t="s">
        <v>7829</v>
      </c>
      <c r="M2642" t="s">
        <v>7830</v>
      </c>
      <c r="N2642">
        <v>1.156666666</v>
      </c>
      <c r="O2642">
        <v>0</v>
      </c>
      <c r="P2642">
        <v>11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12.723333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1714440</v>
      </c>
      <c r="B2643">
        <v>1</v>
      </c>
      <c r="C2643" t="s">
        <v>76</v>
      </c>
      <c r="D2643" t="s">
        <v>92</v>
      </c>
      <c r="E2643" t="s">
        <v>158</v>
      </c>
      <c r="F2643" t="s">
        <v>7769</v>
      </c>
      <c r="G2643" t="s">
        <v>176</v>
      </c>
      <c r="H2643" t="s">
        <v>47</v>
      </c>
      <c r="I2643" t="s">
        <v>129</v>
      </c>
      <c r="J2643" t="s">
        <v>130</v>
      </c>
      <c r="K2643" t="s">
        <v>131</v>
      </c>
      <c r="L2643" t="s">
        <v>7831</v>
      </c>
      <c r="M2643" t="s">
        <v>7832</v>
      </c>
      <c r="N2643">
        <v>7.1388887999999998E-2</v>
      </c>
      <c r="O2643">
        <v>0</v>
      </c>
      <c r="P2643">
        <v>0</v>
      </c>
      <c r="Q2643">
        <v>9</v>
      </c>
      <c r="R2643">
        <v>1108</v>
      </c>
      <c r="S2643">
        <v>0</v>
      </c>
      <c r="T2643">
        <v>0</v>
      </c>
      <c r="U2643">
        <v>0</v>
      </c>
      <c r="V2643">
        <v>0</v>
      </c>
      <c r="W2643">
        <v>0.64249999999999996</v>
      </c>
      <c r="X2643">
        <v>79.098888000000002</v>
      </c>
      <c r="Y2643">
        <v>0</v>
      </c>
      <c r="Z2643">
        <v>0</v>
      </c>
    </row>
    <row r="2644" spans="1:26" x14ac:dyDescent="0.25">
      <c r="A2644">
        <v>1714441</v>
      </c>
      <c r="B2644">
        <v>1</v>
      </c>
      <c r="C2644" t="s">
        <v>77</v>
      </c>
      <c r="D2644" t="s">
        <v>118</v>
      </c>
      <c r="E2644" t="s">
        <v>158</v>
      </c>
      <c r="F2644" t="s">
        <v>7531</v>
      </c>
      <c r="G2644" t="s">
        <v>176</v>
      </c>
      <c r="H2644" t="s">
        <v>47</v>
      </c>
      <c r="I2644" t="s">
        <v>129</v>
      </c>
      <c r="J2644" t="s">
        <v>130</v>
      </c>
      <c r="K2644" t="s">
        <v>131</v>
      </c>
      <c r="L2644" t="s">
        <v>7833</v>
      </c>
      <c r="M2644" t="s">
        <v>7834</v>
      </c>
      <c r="N2644">
        <v>0.17833333300000001</v>
      </c>
      <c r="O2644">
        <v>23</v>
      </c>
      <c r="P2644">
        <v>325</v>
      </c>
      <c r="Q2644">
        <v>0</v>
      </c>
      <c r="R2644">
        <v>0</v>
      </c>
      <c r="S2644">
        <v>27</v>
      </c>
      <c r="T2644">
        <v>688</v>
      </c>
      <c r="U2644">
        <v>4.101667</v>
      </c>
      <c r="V2644">
        <v>57.958333000000003</v>
      </c>
      <c r="W2644">
        <v>0</v>
      </c>
      <c r="X2644">
        <v>0</v>
      </c>
      <c r="Y2644">
        <v>4.8150000000000004</v>
      </c>
      <c r="Z2644">
        <v>122.693333</v>
      </c>
    </row>
    <row r="2645" spans="1:26" x14ac:dyDescent="0.25">
      <c r="A2645">
        <v>1714443</v>
      </c>
      <c r="B2645">
        <v>1</v>
      </c>
      <c r="C2645" t="s">
        <v>77</v>
      </c>
      <c r="D2645" t="s">
        <v>119</v>
      </c>
      <c r="E2645" t="s">
        <v>134</v>
      </c>
      <c r="F2645" t="s">
        <v>7835</v>
      </c>
      <c r="G2645" t="s">
        <v>136</v>
      </c>
      <c r="H2645" t="s">
        <v>46</v>
      </c>
      <c r="I2645" t="s">
        <v>129</v>
      </c>
      <c r="J2645" t="s">
        <v>130</v>
      </c>
      <c r="K2645" t="s">
        <v>131</v>
      </c>
      <c r="L2645" t="s">
        <v>7836</v>
      </c>
      <c r="M2645" t="s">
        <v>7837</v>
      </c>
      <c r="N2645">
        <v>1.9594444440000001</v>
      </c>
      <c r="O2645">
        <v>0</v>
      </c>
      <c r="P2645">
        <v>2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3.9188890000000001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1714453</v>
      </c>
      <c r="B2646">
        <v>1</v>
      </c>
      <c r="C2646" t="s">
        <v>76</v>
      </c>
      <c r="D2646" t="s">
        <v>100</v>
      </c>
      <c r="E2646" t="s">
        <v>158</v>
      </c>
      <c r="F2646" t="s">
        <v>4220</v>
      </c>
      <c r="G2646" t="s">
        <v>176</v>
      </c>
      <c r="H2646" t="s">
        <v>47</v>
      </c>
      <c r="I2646" t="s">
        <v>129</v>
      </c>
      <c r="J2646" t="s">
        <v>130</v>
      </c>
      <c r="K2646" t="s">
        <v>131</v>
      </c>
      <c r="L2646" t="s">
        <v>7838</v>
      </c>
      <c r="M2646" t="s">
        <v>7839</v>
      </c>
      <c r="N2646">
        <v>4.3397222219999998</v>
      </c>
      <c r="O2646">
        <v>106</v>
      </c>
      <c r="P2646">
        <v>2</v>
      </c>
      <c r="Q2646">
        <v>0</v>
      </c>
      <c r="R2646">
        <v>0</v>
      </c>
      <c r="S2646">
        <v>0</v>
      </c>
      <c r="T2646">
        <v>0</v>
      </c>
      <c r="U2646">
        <v>460.01055600000001</v>
      </c>
      <c r="V2646">
        <v>8.6794440000000002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1714451</v>
      </c>
      <c r="B2647">
        <v>1</v>
      </c>
      <c r="C2647" t="s">
        <v>76</v>
      </c>
      <c r="D2647" t="s">
        <v>94</v>
      </c>
      <c r="E2647" t="s">
        <v>134</v>
      </c>
      <c r="F2647" t="s">
        <v>7840</v>
      </c>
      <c r="G2647" t="s">
        <v>462</v>
      </c>
      <c r="H2647" t="s">
        <v>46</v>
      </c>
      <c r="I2647" t="s">
        <v>129</v>
      </c>
      <c r="J2647" t="s">
        <v>130</v>
      </c>
      <c r="K2647" t="s">
        <v>131</v>
      </c>
      <c r="L2647" t="s">
        <v>7841</v>
      </c>
      <c r="M2647" t="s">
        <v>7842</v>
      </c>
      <c r="N2647">
        <v>3.781666666</v>
      </c>
      <c r="O2647">
        <v>0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3.7816670000000001</v>
      </c>
      <c r="Y2647">
        <v>0</v>
      </c>
      <c r="Z2647">
        <v>0</v>
      </c>
    </row>
    <row r="2648" spans="1:26" x14ac:dyDescent="0.25">
      <c r="A2648">
        <v>1714449</v>
      </c>
      <c r="B2648">
        <v>1</v>
      </c>
      <c r="C2648" t="s">
        <v>76</v>
      </c>
      <c r="D2648" t="s">
        <v>79</v>
      </c>
      <c r="E2648" t="s">
        <v>139</v>
      </c>
      <c r="F2648" t="s">
        <v>7843</v>
      </c>
      <c r="G2648" t="s">
        <v>285</v>
      </c>
      <c r="H2648" t="s">
        <v>46</v>
      </c>
      <c r="I2648" t="s">
        <v>129</v>
      </c>
      <c r="J2648" t="s">
        <v>130</v>
      </c>
      <c r="K2648" t="s">
        <v>161</v>
      </c>
      <c r="L2648" t="s">
        <v>7844</v>
      </c>
      <c r="M2648" t="s">
        <v>7845</v>
      </c>
      <c r="N2648">
        <v>3.4564972219999999</v>
      </c>
      <c r="O2648">
        <v>0</v>
      </c>
      <c r="P2648">
        <v>158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546.12656100000004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1714457</v>
      </c>
      <c r="B2649">
        <v>1</v>
      </c>
      <c r="C2649" t="s">
        <v>76</v>
      </c>
      <c r="D2649" t="s">
        <v>81</v>
      </c>
      <c r="E2649" t="s">
        <v>164</v>
      </c>
      <c r="F2649" t="s">
        <v>7846</v>
      </c>
      <c r="G2649" t="s">
        <v>256</v>
      </c>
      <c r="H2649" t="s">
        <v>46</v>
      </c>
      <c r="I2649" t="s">
        <v>129</v>
      </c>
      <c r="J2649" t="s">
        <v>130</v>
      </c>
      <c r="K2649" t="s">
        <v>131</v>
      </c>
      <c r="L2649" t="s">
        <v>7847</v>
      </c>
      <c r="M2649" t="s">
        <v>7848</v>
      </c>
      <c r="N2649">
        <v>0.9425</v>
      </c>
      <c r="O2649">
        <v>1</v>
      </c>
      <c r="P2649">
        <v>928</v>
      </c>
      <c r="Q2649">
        <v>0</v>
      </c>
      <c r="R2649">
        <v>0</v>
      </c>
      <c r="S2649">
        <v>0</v>
      </c>
      <c r="T2649">
        <v>0</v>
      </c>
      <c r="U2649">
        <v>0.9425</v>
      </c>
      <c r="V2649">
        <v>874.64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1714455</v>
      </c>
      <c r="B2650">
        <v>1</v>
      </c>
      <c r="C2650" t="s">
        <v>76</v>
      </c>
      <c r="D2650" t="s">
        <v>96</v>
      </c>
      <c r="E2650" t="s">
        <v>158</v>
      </c>
      <c r="F2650" t="s">
        <v>900</v>
      </c>
      <c r="G2650" t="s">
        <v>150</v>
      </c>
      <c r="H2650" t="s">
        <v>47</v>
      </c>
      <c r="I2650" t="s">
        <v>129</v>
      </c>
      <c r="J2650" t="s">
        <v>130</v>
      </c>
      <c r="K2650" t="s">
        <v>131</v>
      </c>
      <c r="L2650" t="s">
        <v>7849</v>
      </c>
      <c r="M2650" t="s">
        <v>7850</v>
      </c>
      <c r="N2650">
        <v>0.22750000000000001</v>
      </c>
      <c r="O2650">
        <v>46</v>
      </c>
      <c r="P2650">
        <v>1142</v>
      </c>
      <c r="Q2650">
        <v>0</v>
      </c>
      <c r="R2650">
        <v>0</v>
      </c>
      <c r="S2650">
        <v>0</v>
      </c>
      <c r="T2650">
        <v>0</v>
      </c>
      <c r="U2650">
        <v>10.465</v>
      </c>
      <c r="V2650">
        <v>259.80500000000001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1714458</v>
      </c>
      <c r="B2651">
        <v>1</v>
      </c>
      <c r="C2651" t="s">
        <v>76</v>
      </c>
      <c r="D2651" t="s">
        <v>81</v>
      </c>
      <c r="E2651" t="s">
        <v>139</v>
      </c>
      <c r="F2651" t="s">
        <v>7851</v>
      </c>
      <c r="G2651" t="s">
        <v>289</v>
      </c>
      <c r="H2651" t="s">
        <v>46</v>
      </c>
      <c r="I2651" t="s">
        <v>129</v>
      </c>
      <c r="J2651" t="s">
        <v>130</v>
      </c>
      <c r="K2651" t="s">
        <v>131</v>
      </c>
      <c r="L2651" t="s">
        <v>7852</v>
      </c>
      <c r="M2651" t="s">
        <v>7853</v>
      </c>
      <c r="N2651">
        <v>1.5280555549999999</v>
      </c>
      <c r="O2651">
        <v>0</v>
      </c>
      <c r="P2651">
        <v>158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241.43277800000001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1714461</v>
      </c>
      <c r="B2652">
        <v>1</v>
      </c>
      <c r="C2652" t="s">
        <v>76</v>
      </c>
      <c r="D2652" t="s">
        <v>96</v>
      </c>
      <c r="E2652" t="s">
        <v>134</v>
      </c>
      <c r="F2652" t="s">
        <v>7854</v>
      </c>
      <c r="G2652" t="s">
        <v>136</v>
      </c>
      <c r="H2652" t="s">
        <v>46</v>
      </c>
      <c r="I2652" t="s">
        <v>129</v>
      </c>
      <c r="J2652" t="s">
        <v>130</v>
      </c>
      <c r="K2652" t="s">
        <v>131</v>
      </c>
      <c r="L2652" t="s">
        <v>7855</v>
      </c>
      <c r="M2652" t="s">
        <v>7856</v>
      </c>
      <c r="N2652">
        <v>0.882222222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0.88222199999999995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1714456</v>
      </c>
      <c r="B2653">
        <v>1</v>
      </c>
      <c r="C2653" t="s">
        <v>77</v>
      </c>
      <c r="D2653" t="s">
        <v>118</v>
      </c>
      <c r="E2653" t="s">
        <v>158</v>
      </c>
      <c r="F2653" t="s">
        <v>7548</v>
      </c>
      <c r="G2653" t="s">
        <v>150</v>
      </c>
      <c r="H2653" t="s">
        <v>47</v>
      </c>
      <c r="I2653" t="s">
        <v>129</v>
      </c>
      <c r="J2653" t="s">
        <v>130</v>
      </c>
      <c r="K2653" t="s">
        <v>161</v>
      </c>
      <c r="L2653" t="s">
        <v>7857</v>
      </c>
      <c r="M2653" t="s">
        <v>7858</v>
      </c>
      <c r="N2653">
        <v>0.57525555500000003</v>
      </c>
      <c r="O2653">
        <v>32</v>
      </c>
      <c r="P2653">
        <v>8286</v>
      </c>
      <c r="Q2653">
        <v>0</v>
      </c>
      <c r="R2653">
        <v>0</v>
      </c>
      <c r="S2653">
        <v>0</v>
      </c>
      <c r="T2653">
        <v>0</v>
      </c>
      <c r="U2653">
        <v>18.408177999999999</v>
      </c>
      <c r="V2653">
        <v>4766.5675289999999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1714462</v>
      </c>
      <c r="B2654">
        <v>1</v>
      </c>
      <c r="C2654" t="s">
        <v>76</v>
      </c>
      <c r="D2654" t="s">
        <v>96</v>
      </c>
      <c r="E2654" t="s">
        <v>164</v>
      </c>
      <c r="F2654" t="s">
        <v>7859</v>
      </c>
      <c r="G2654" t="s">
        <v>256</v>
      </c>
      <c r="H2654" t="s">
        <v>46</v>
      </c>
      <c r="I2654" t="s">
        <v>129</v>
      </c>
      <c r="J2654" t="s">
        <v>130</v>
      </c>
      <c r="K2654" t="s">
        <v>131</v>
      </c>
      <c r="L2654" t="s">
        <v>7860</v>
      </c>
      <c r="M2654" t="s">
        <v>7861</v>
      </c>
      <c r="N2654">
        <v>1.473333333</v>
      </c>
      <c r="O2654">
        <v>1</v>
      </c>
      <c r="P2654">
        <v>257</v>
      </c>
      <c r="Q2654">
        <v>0</v>
      </c>
      <c r="R2654">
        <v>0</v>
      </c>
      <c r="S2654">
        <v>0</v>
      </c>
      <c r="T2654">
        <v>0</v>
      </c>
      <c r="U2654">
        <v>1.473333</v>
      </c>
      <c r="V2654">
        <v>378.64666699999998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1714463</v>
      </c>
      <c r="B2655">
        <v>1</v>
      </c>
      <c r="C2655" t="s">
        <v>76</v>
      </c>
      <c r="D2655" t="s">
        <v>86</v>
      </c>
      <c r="E2655" t="s">
        <v>134</v>
      </c>
      <c r="F2655" t="s">
        <v>7862</v>
      </c>
      <c r="G2655" t="s">
        <v>136</v>
      </c>
      <c r="H2655" t="s">
        <v>46</v>
      </c>
      <c r="I2655" t="s">
        <v>129</v>
      </c>
      <c r="J2655" t="s">
        <v>130</v>
      </c>
      <c r="K2655" t="s">
        <v>131</v>
      </c>
      <c r="L2655" t="s">
        <v>7863</v>
      </c>
      <c r="M2655" t="s">
        <v>7864</v>
      </c>
      <c r="N2655">
        <v>5.1438888880000002</v>
      </c>
      <c r="O2655">
        <v>0</v>
      </c>
      <c r="P2655">
        <v>19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97.733889000000005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1714470</v>
      </c>
      <c r="B2656">
        <v>1</v>
      </c>
      <c r="C2656" t="s">
        <v>76</v>
      </c>
      <c r="D2656" t="s">
        <v>92</v>
      </c>
      <c r="E2656" t="s">
        <v>134</v>
      </c>
      <c r="F2656" t="s">
        <v>7865</v>
      </c>
      <c r="G2656" t="s">
        <v>289</v>
      </c>
      <c r="H2656" t="s">
        <v>46</v>
      </c>
      <c r="I2656" t="s">
        <v>129</v>
      </c>
      <c r="J2656" t="s">
        <v>130</v>
      </c>
      <c r="K2656" t="s">
        <v>131</v>
      </c>
      <c r="L2656" t="s">
        <v>7866</v>
      </c>
      <c r="M2656" t="s">
        <v>7867</v>
      </c>
      <c r="N2656">
        <v>4.2458333330000002</v>
      </c>
      <c r="O2656">
        <v>0</v>
      </c>
      <c r="P2656">
        <v>0</v>
      </c>
      <c r="Q2656">
        <v>0</v>
      </c>
      <c r="R2656">
        <v>2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8.4916669999999996</v>
      </c>
      <c r="Y2656">
        <v>0</v>
      </c>
      <c r="Z2656">
        <v>0</v>
      </c>
    </row>
    <row r="2657" spans="1:26" x14ac:dyDescent="0.25">
      <c r="A2657">
        <v>1714464</v>
      </c>
      <c r="B2657">
        <v>1</v>
      </c>
      <c r="C2657" t="s">
        <v>76</v>
      </c>
      <c r="D2657" t="s">
        <v>107</v>
      </c>
      <c r="E2657" t="s">
        <v>139</v>
      </c>
      <c r="F2657" t="s">
        <v>7868</v>
      </c>
      <c r="G2657" t="s">
        <v>462</v>
      </c>
      <c r="H2657" t="s">
        <v>46</v>
      </c>
      <c r="I2657" t="s">
        <v>129</v>
      </c>
      <c r="J2657" t="s">
        <v>130</v>
      </c>
      <c r="K2657" t="s">
        <v>131</v>
      </c>
      <c r="L2657" t="s">
        <v>7869</v>
      </c>
      <c r="M2657" t="s">
        <v>7870</v>
      </c>
      <c r="N2657">
        <v>1.0280555549999999</v>
      </c>
      <c r="O2657">
        <v>0</v>
      </c>
      <c r="P2657">
        <v>247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253.929722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1714465</v>
      </c>
      <c r="B2658">
        <v>1</v>
      </c>
      <c r="C2658" t="s">
        <v>76</v>
      </c>
      <c r="D2658" t="s">
        <v>79</v>
      </c>
      <c r="E2658" t="s">
        <v>139</v>
      </c>
      <c r="F2658" t="s">
        <v>7871</v>
      </c>
      <c r="G2658" t="s">
        <v>186</v>
      </c>
      <c r="H2658" t="s">
        <v>46</v>
      </c>
      <c r="I2658" t="s">
        <v>129</v>
      </c>
      <c r="J2658" t="s">
        <v>130</v>
      </c>
      <c r="K2658" t="s">
        <v>131</v>
      </c>
      <c r="L2658" t="s">
        <v>7872</v>
      </c>
      <c r="M2658" t="s">
        <v>7873</v>
      </c>
      <c r="N2658">
        <v>1.933611111</v>
      </c>
      <c r="O2658">
        <v>0</v>
      </c>
      <c r="P2658">
        <v>391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756.04194399999994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1714467</v>
      </c>
      <c r="B2659">
        <v>1</v>
      </c>
      <c r="C2659" t="s">
        <v>76</v>
      </c>
      <c r="D2659" t="s">
        <v>86</v>
      </c>
      <c r="E2659" t="s">
        <v>139</v>
      </c>
      <c r="F2659" t="s">
        <v>7874</v>
      </c>
      <c r="G2659" t="s">
        <v>141</v>
      </c>
      <c r="H2659" t="s">
        <v>46</v>
      </c>
      <c r="I2659" t="s">
        <v>129</v>
      </c>
      <c r="J2659" t="s">
        <v>130</v>
      </c>
      <c r="K2659" t="s">
        <v>131</v>
      </c>
      <c r="L2659" t="s">
        <v>7875</v>
      </c>
      <c r="M2659" t="s">
        <v>7876</v>
      </c>
      <c r="N2659">
        <v>1.3186111110000001</v>
      </c>
      <c r="O2659">
        <v>0</v>
      </c>
      <c r="P2659">
        <v>64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84.391110999999995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1714472</v>
      </c>
      <c r="B2660">
        <v>1</v>
      </c>
      <c r="C2660" t="s">
        <v>76</v>
      </c>
      <c r="D2660" t="s">
        <v>79</v>
      </c>
      <c r="E2660" t="s">
        <v>191</v>
      </c>
      <c r="F2660" t="s">
        <v>7877</v>
      </c>
      <c r="G2660" t="s">
        <v>186</v>
      </c>
      <c r="H2660" t="s">
        <v>46</v>
      </c>
      <c r="I2660" t="s">
        <v>129</v>
      </c>
      <c r="J2660" t="s">
        <v>130</v>
      </c>
      <c r="K2660" t="s">
        <v>131</v>
      </c>
      <c r="L2660" t="s">
        <v>7878</v>
      </c>
      <c r="M2660" t="s">
        <v>7879</v>
      </c>
      <c r="N2660">
        <v>3.0833333330000001</v>
      </c>
      <c r="O2660">
        <v>0</v>
      </c>
      <c r="P2660">
        <v>79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243.58333300000001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1714468</v>
      </c>
      <c r="B2661">
        <v>1</v>
      </c>
      <c r="C2661" t="s">
        <v>76</v>
      </c>
      <c r="D2661" t="s">
        <v>85</v>
      </c>
      <c r="E2661" t="s">
        <v>158</v>
      </c>
      <c r="F2661" t="s">
        <v>5319</v>
      </c>
      <c r="G2661" t="s">
        <v>176</v>
      </c>
      <c r="H2661" t="s">
        <v>47</v>
      </c>
      <c r="I2661" t="s">
        <v>129</v>
      </c>
      <c r="J2661" t="s">
        <v>130</v>
      </c>
      <c r="K2661" t="s">
        <v>131</v>
      </c>
      <c r="L2661" t="s">
        <v>7880</v>
      </c>
      <c r="M2661" t="s">
        <v>7881</v>
      </c>
      <c r="N2661">
        <v>6.1111111000000003E-2</v>
      </c>
      <c r="O2661">
        <v>4</v>
      </c>
      <c r="P2661">
        <v>906</v>
      </c>
      <c r="Q2661">
        <v>0</v>
      </c>
      <c r="R2661">
        <v>0</v>
      </c>
      <c r="S2661">
        <v>0</v>
      </c>
      <c r="T2661">
        <v>0</v>
      </c>
      <c r="U2661">
        <v>0.24444399999999999</v>
      </c>
      <c r="V2661">
        <v>55.366667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1714469</v>
      </c>
      <c r="B2662">
        <v>1</v>
      </c>
      <c r="C2662" t="s">
        <v>76</v>
      </c>
      <c r="D2662" t="s">
        <v>85</v>
      </c>
      <c r="E2662" t="s">
        <v>158</v>
      </c>
      <c r="F2662" t="s">
        <v>7882</v>
      </c>
      <c r="G2662" t="s">
        <v>176</v>
      </c>
      <c r="H2662" t="s">
        <v>47</v>
      </c>
      <c r="I2662" t="s">
        <v>129</v>
      </c>
      <c r="J2662" t="s">
        <v>130</v>
      </c>
      <c r="K2662" t="s">
        <v>131</v>
      </c>
      <c r="L2662" t="s">
        <v>7883</v>
      </c>
      <c r="M2662" t="s">
        <v>7884</v>
      </c>
      <c r="N2662">
        <v>5.2222221999999999E-2</v>
      </c>
      <c r="O2662">
        <v>46</v>
      </c>
      <c r="P2662">
        <v>6487</v>
      </c>
      <c r="Q2662">
        <v>0</v>
      </c>
      <c r="R2662">
        <v>0</v>
      </c>
      <c r="S2662">
        <v>0</v>
      </c>
      <c r="T2662">
        <v>0</v>
      </c>
      <c r="U2662">
        <v>2.4022220000000001</v>
      </c>
      <c r="V2662">
        <v>338.76555400000001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1714473</v>
      </c>
      <c r="B2663">
        <v>1</v>
      </c>
      <c r="C2663" t="s">
        <v>77</v>
      </c>
      <c r="D2663" t="s">
        <v>114</v>
      </c>
      <c r="E2663" t="s">
        <v>212</v>
      </c>
      <c r="F2663" t="s">
        <v>7885</v>
      </c>
      <c r="G2663" t="s">
        <v>176</v>
      </c>
      <c r="H2663" t="s">
        <v>47</v>
      </c>
      <c r="I2663" t="s">
        <v>129</v>
      </c>
      <c r="J2663" t="s">
        <v>130</v>
      </c>
      <c r="K2663" t="s">
        <v>131</v>
      </c>
      <c r="L2663" t="s">
        <v>7886</v>
      </c>
      <c r="M2663" t="s">
        <v>7887</v>
      </c>
      <c r="N2663">
        <v>0.57083333300000005</v>
      </c>
      <c r="O2663">
        <v>3</v>
      </c>
      <c r="P2663">
        <v>171</v>
      </c>
      <c r="Q2663">
        <v>0</v>
      </c>
      <c r="R2663">
        <v>0</v>
      </c>
      <c r="S2663">
        <v>0</v>
      </c>
      <c r="T2663">
        <v>0</v>
      </c>
      <c r="U2663">
        <v>1.7124999999999999</v>
      </c>
      <c r="V2663">
        <v>97.612499999999997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1714474</v>
      </c>
      <c r="B2664">
        <v>1</v>
      </c>
      <c r="C2664" t="s">
        <v>76</v>
      </c>
      <c r="D2664" t="s">
        <v>93</v>
      </c>
      <c r="E2664" t="s">
        <v>134</v>
      </c>
      <c r="F2664" t="s">
        <v>1442</v>
      </c>
      <c r="G2664" t="s">
        <v>136</v>
      </c>
      <c r="H2664" t="s">
        <v>46</v>
      </c>
      <c r="I2664" t="s">
        <v>129</v>
      </c>
      <c r="J2664" t="s">
        <v>130</v>
      </c>
      <c r="K2664" t="s">
        <v>131</v>
      </c>
      <c r="L2664" t="s">
        <v>7888</v>
      </c>
      <c r="M2664" t="s">
        <v>7889</v>
      </c>
      <c r="N2664">
        <v>3.6586111109999999</v>
      </c>
      <c r="O2664">
        <v>0</v>
      </c>
      <c r="P2664">
        <v>8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29.268889000000001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1714484</v>
      </c>
      <c r="B2665">
        <v>1</v>
      </c>
      <c r="C2665" t="s">
        <v>76</v>
      </c>
      <c r="D2665" t="s">
        <v>92</v>
      </c>
      <c r="E2665" t="s">
        <v>164</v>
      </c>
      <c r="F2665" t="s">
        <v>7890</v>
      </c>
      <c r="G2665" t="s">
        <v>256</v>
      </c>
      <c r="H2665" t="s">
        <v>46</v>
      </c>
      <c r="I2665" t="s">
        <v>129</v>
      </c>
      <c r="J2665" t="s">
        <v>130</v>
      </c>
      <c r="K2665" t="s">
        <v>131</v>
      </c>
      <c r="L2665" t="s">
        <v>7891</v>
      </c>
      <c r="M2665" t="s">
        <v>7892</v>
      </c>
      <c r="N2665">
        <v>4.5722222219999997</v>
      </c>
      <c r="O2665">
        <v>0</v>
      </c>
      <c r="P2665">
        <v>0</v>
      </c>
      <c r="Q2665">
        <v>0</v>
      </c>
      <c r="R2665">
        <v>0</v>
      </c>
      <c r="S2665">
        <v>2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9.144444</v>
      </c>
      <c r="Z2665">
        <v>0</v>
      </c>
    </row>
    <row r="2666" spans="1:26" x14ac:dyDescent="0.25">
      <c r="A2666">
        <v>1714471</v>
      </c>
      <c r="B2666">
        <v>1</v>
      </c>
      <c r="C2666" t="s">
        <v>77</v>
      </c>
      <c r="D2666" t="s">
        <v>116</v>
      </c>
      <c r="E2666" t="s">
        <v>212</v>
      </c>
      <c r="F2666" t="s">
        <v>686</v>
      </c>
      <c r="G2666" t="s">
        <v>176</v>
      </c>
      <c r="H2666" t="s">
        <v>47</v>
      </c>
      <c r="I2666" t="s">
        <v>129</v>
      </c>
      <c r="J2666" t="s">
        <v>130</v>
      </c>
      <c r="K2666" t="s">
        <v>131</v>
      </c>
      <c r="L2666" t="s">
        <v>7893</v>
      </c>
      <c r="M2666" t="s">
        <v>7894</v>
      </c>
      <c r="N2666">
        <v>0.71361111099999996</v>
      </c>
      <c r="O2666">
        <v>11</v>
      </c>
      <c r="P2666">
        <v>1291</v>
      </c>
      <c r="Q2666">
        <v>0</v>
      </c>
      <c r="R2666">
        <v>0</v>
      </c>
      <c r="S2666">
        <v>0</v>
      </c>
      <c r="T2666">
        <v>0</v>
      </c>
      <c r="U2666">
        <v>7.8497219999999999</v>
      </c>
      <c r="V2666">
        <v>921.27194399999996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1714475</v>
      </c>
      <c r="B2667">
        <v>1</v>
      </c>
      <c r="C2667" t="s">
        <v>76</v>
      </c>
      <c r="D2667" t="s">
        <v>98</v>
      </c>
      <c r="E2667" t="s">
        <v>134</v>
      </c>
      <c r="F2667" t="s">
        <v>7895</v>
      </c>
      <c r="G2667" t="s">
        <v>136</v>
      </c>
      <c r="H2667" t="s">
        <v>46</v>
      </c>
      <c r="I2667" t="s">
        <v>129</v>
      </c>
      <c r="J2667" t="s">
        <v>130</v>
      </c>
      <c r="K2667" t="s">
        <v>131</v>
      </c>
      <c r="L2667" t="s">
        <v>7896</v>
      </c>
      <c r="M2667" t="s">
        <v>7897</v>
      </c>
      <c r="N2667">
        <v>3.948611111</v>
      </c>
      <c r="O2667">
        <v>0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3.9486110000000001</v>
      </c>
      <c r="Y2667">
        <v>0</v>
      </c>
      <c r="Z2667">
        <v>0</v>
      </c>
    </row>
    <row r="2668" spans="1:26" x14ac:dyDescent="0.25">
      <c r="A2668">
        <v>1714479</v>
      </c>
      <c r="B2668">
        <v>1</v>
      </c>
      <c r="C2668" t="s">
        <v>77</v>
      </c>
      <c r="D2668" t="s">
        <v>124</v>
      </c>
      <c r="E2668" t="s">
        <v>139</v>
      </c>
      <c r="F2668" t="s">
        <v>7898</v>
      </c>
      <c r="G2668" t="s">
        <v>141</v>
      </c>
      <c r="H2668" t="s">
        <v>46</v>
      </c>
      <c r="I2668" t="s">
        <v>129</v>
      </c>
      <c r="J2668" t="s">
        <v>130</v>
      </c>
      <c r="K2668" t="s">
        <v>131</v>
      </c>
      <c r="L2668" t="s">
        <v>7899</v>
      </c>
      <c r="M2668" t="s">
        <v>7900</v>
      </c>
      <c r="N2668">
        <v>1.378333333</v>
      </c>
      <c r="O2668">
        <v>0</v>
      </c>
      <c r="P2668">
        <v>55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75.808333000000005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1714478</v>
      </c>
      <c r="B2669">
        <v>1</v>
      </c>
      <c r="C2669" t="s">
        <v>76</v>
      </c>
      <c r="D2669" t="s">
        <v>81</v>
      </c>
      <c r="E2669" t="s">
        <v>134</v>
      </c>
      <c r="F2669" t="s">
        <v>7901</v>
      </c>
      <c r="G2669" t="s">
        <v>155</v>
      </c>
      <c r="H2669" t="s">
        <v>46</v>
      </c>
      <c r="I2669" t="s">
        <v>129</v>
      </c>
      <c r="J2669" t="s">
        <v>130</v>
      </c>
      <c r="K2669" t="s">
        <v>131</v>
      </c>
      <c r="L2669" t="s">
        <v>7902</v>
      </c>
      <c r="M2669" t="s">
        <v>7903</v>
      </c>
      <c r="N2669">
        <v>3.6855555550000001</v>
      </c>
      <c r="O2669">
        <v>0</v>
      </c>
      <c r="P2669">
        <v>4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14.742222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1714476</v>
      </c>
      <c r="B2670">
        <v>1</v>
      </c>
      <c r="C2670" t="s">
        <v>77</v>
      </c>
      <c r="D2670" t="s">
        <v>119</v>
      </c>
      <c r="E2670" t="s">
        <v>158</v>
      </c>
      <c r="F2670" t="s">
        <v>3452</v>
      </c>
      <c r="G2670" t="s">
        <v>176</v>
      </c>
      <c r="H2670" t="s">
        <v>47</v>
      </c>
      <c r="I2670" t="s">
        <v>129</v>
      </c>
      <c r="J2670" t="s">
        <v>130</v>
      </c>
      <c r="K2670" t="s">
        <v>131</v>
      </c>
      <c r="L2670" t="s">
        <v>7904</v>
      </c>
      <c r="M2670" t="s">
        <v>7905</v>
      </c>
      <c r="N2670">
        <v>0.55944444400000004</v>
      </c>
      <c r="O2670">
        <v>189</v>
      </c>
      <c r="P2670">
        <v>1616</v>
      </c>
      <c r="Q2670">
        <v>0</v>
      </c>
      <c r="R2670">
        <v>0</v>
      </c>
      <c r="S2670">
        <v>0</v>
      </c>
      <c r="T2670">
        <v>0</v>
      </c>
      <c r="U2670">
        <v>105.735</v>
      </c>
      <c r="V2670">
        <v>904.06222200000002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1714482</v>
      </c>
      <c r="B2671">
        <v>1</v>
      </c>
      <c r="C2671" t="s">
        <v>76</v>
      </c>
      <c r="D2671" t="s">
        <v>85</v>
      </c>
      <c r="E2671" t="s">
        <v>134</v>
      </c>
      <c r="F2671" t="s">
        <v>7906</v>
      </c>
      <c r="G2671" t="s">
        <v>155</v>
      </c>
      <c r="H2671" t="s">
        <v>46</v>
      </c>
      <c r="I2671" t="s">
        <v>129</v>
      </c>
      <c r="J2671" t="s">
        <v>130</v>
      </c>
      <c r="K2671" t="s">
        <v>131</v>
      </c>
      <c r="L2671" t="s">
        <v>7907</v>
      </c>
      <c r="M2671" t="s">
        <v>7908</v>
      </c>
      <c r="N2671">
        <v>1.1563888879999999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1.1563889999999999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1714497</v>
      </c>
      <c r="B2672">
        <v>1</v>
      </c>
      <c r="C2672" t="s">
        <v>76</v>
      </c>
      <c r="D2672" t="s">
        <v>79</v>
      </c>
      <c r="E2672" t="s">
        <v>164</v>
      </c>
      <c r="F2672" t="s">
        <v>7909</v>
      </c>
      <c r="G2672" t="s">
        <v>141</v>
      </c>
      <c r="H2672" t="s">
        <v>46</v>
      </c>
      <c r="I2672" t="s">
        <v>129</v>
      </c>
      <c r="J2672" t="s">
        <v>130</v>
      </c>
      <c r="K2672" t="s">
        <v>131</v>
      </c>
      <c r="L2672" t="s">
        <v>7910</v>
      </c>
      <c r="M2672" t="s">
        <v>7911</v>
      </c>
      <c r="N2672">
        <v>2.4136111109999998</v>
      </c>
      <c r="O2672">
        <v>1</v>
      </c>
      <c r="P2672">
        <v>130</v>
      </c>
      <c r="Q2672">
        <v>0</v>
      </c>
      <c r="R2672">
        <v>0</v>
      </c>
      <c r="S2672">
        <v>0</v>
      </c>
      <c r="T2672">
        <v>0</v>
      </c>
      <c r="U2672">
        <v>2.413611</v>
      </c>
      <c r="V2672">
        <v>313.76944400000002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1714490</v>
      </c>
      <c r="B2673">
        <v>1</v>
      </c>
      <c r="C2673" t="s">
        <v>76</v>
      </c>
      <c r="D2673" t="s">
        <v>79</v>
      </c>
      <c r="E2673" t="s">
        <v>164</v>
      </c>
      <c r="F2673" t="s">
        <v>3446</v>
      </c>
      <c r="G2673" t="s">
        <v>256</v>
      </c>
      <c r="H2673" t="s">
        <v>46</v>
      </c>
      <c r="I2673" t="s">
        <v>129</v>
      </c>
      <c r="J2673" t="s">
        <v>130</v>
      </c>
      <c r="K2673" t="s">
        <v>131</v>
      </c>
      <c r="L2673" t="s">
        <v>7912</v>
      </c>
      <c r="M2673" t="s">
        <v>7913</v>
      </c>
      <c r="N2673">
        <v>1.541666666</v>
      </c>
      <c r="O2673">
        <v>2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3.0833330000000001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1714507</v>
      </c>
      <c r="B2674">
        <v>1</v>
      </c>
      <c r="C2674" t="s">
        <v>76</v>
      </c>
      <c r="D2674" t="s">
        <v>79</v>
      </c>
      <c r="E2674" t="s">
        <v>134</v>
      </c>
      <c r="F2674" t="s">
        <v>7914</v>
      </c>
      <c r="G2674" t="s">
        <v>289</v>
      </c>
      <c r="H2674" t="s">
        <v>46</v>
      </c>
      <c r="I2674" t="s">
        <v>129</v>
      </c>
      <c r="J2674" t="s">
        <v>130</v>
      </c>
      <c r="K2674" t="s">
        <v>131</v>
      </c>
      <c r="L2674" t="s">
        <v>7915</v>
      </c>
      <c r="M2674" t="s">
        <v>7916</v>
      </c>
      <c r="N2674">
        <v>6.6577777769999997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6.6577780000000004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1714496</v>
      </c>
      <c r="B2675">
        <v>1</v>
      </c>
      <c r="C2675" t="s">
        <v>76</v>
      </c>
      <c r="D2675" t="s">
        <v>92</v>
      </c>
      <c r="E2675" t="s">
        <v>139</v>
      </c>
      <c r="F2675" t="s">
        <v>7917</v>
      </c>
      <c r="G2675" t="s">
        <v>141</v>
      </c>
      <c r="H2675" t="s">
        <v>46</v>
      </c>
      <c r="I2675" t="s">
        <v>129</v>
      </c>
      <c r="J2675" t="s">
        <v>130</v>
      </c>
      <c r="K2675" t="s">
        <v>131</v>
      </c>
      <c r="L2675" t="s">
        <v>7918</v>
      </c>
      <c r="M2675" t="s">
        <v>7919</v>
      </c>
      <c r="N2675">
        <v>2.1519444440000002</v>
      </c>
      <c r="O2675">
        <v>0</v>
      </c>
      <c r="P2675">
        <v>0</v>
      </c>
      <c r="Q2675">
        <v>6</v>
      </c>
      <c r="R2675">
        <v>439</v>
      </c>
      <c r="S2675">
        <v>0</v>
      </c>
      <c r="T2675">
        <v>0</v>
      </c>
      <c r="U2675">
        <v>0</v>
      </c>
      <c r="V2675">
        <v>0</v>
      </c>
      <c r="W2675">
        <v>12.911667</v>
      </c>
      <c r="X2675">
        <v>944.70361100000002</v>
      </c>
      <c r="Y2675">
        <v>0</v>
      </c>
      <c r="Z2675">
        <v>0</v>
      </c>
    </row>
    <row r="2676" spans="1:26" x14ac:dyDescent="0.25">
      <c r="A2676">
        <v>1714494</v>
      </c>
      <c r="B2676">
        <v>1</v>
      </c>
      <c r="C2676" t="s">
        <v>76</v>
      </c>
      <c r="D2676" t="s">
        <v>100</v>
      </c>
      <c r="E2676" t="s">
        <v>134</v>
      </c>
      <c r="F2676" t="s">
        <v>7920</v>
      </c>
      <c r="G2676" t="s">
        <v>136</v>
      </c>
      <c r="H2676" t="s">
        <v>46</v>
      </c>
      <c r="I2676" t="s">
        <v>129</v>
      </c>
      <c r="J2676" t="s">
        <v>130</v>
      </c>
      <c r="K2676" t="s">
        <v>131</v>
      </c>
      <c r="L2676" t="s">
        <v>7921</v>
      </c>
      <c r="M2676" t="s">
        <v>7922</v>
      </c>
      <c r="N2676">
        <v>1.809722222</v>
      </c>
      <c r="O2676">
        <v>0</v>
      </c>
      <c r="P2676">
        <v>12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21.716667000000001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1714488</v>
      </c>
      <c r="B2677">
        <v>1</v>
      </c>
      <c r="C2677" t="s">
        <v>76</v>
      </c>
      <c r="D2677" t="s">
        <v>93</v>
      </c>
      <c r="E2677" t="s">
        <v>134</v>
      </c>
      <c r="F2677" t="s">
        <v>7923</v>
      </c>
      <c r="G2677" t="s">
        <v>289</v>
      </c>
      <c r="H2677" t="s">
        <v>46</v>
      </c>
      <c r="I2677" t="s">
        <v>129</v>
      </c>
      <c r="J2677" t="s">
        <v>130</v>
      </c>
      <c r="K2677" t="s">
        <v>131</v>
      </c>
      <c r="L2677" t="s">
        <v>7924</v>
      </c>
      <c r="M2677" t="s">
        <v>7925</v>
      </c>
      <c r="N2677">
        <v>3.6466666659999998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3.6466669999999999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1714491</v>
      </c>
      <c r="B2678">
        <v>1</v>
      </c>
      <c r="C2678" t="s">
        <v>76</v>
      </c>
      <c r="D2678" t="s">
        <v>96</v>
      </c>
      <c r="E2678" t="s">
        <v>134</v>
      </c>
      <c r="F2678" t="s">
        <v>7926</v>
      </c>
      <c r="G2678" t="s">
        <v>136</v>
      </c>
      <c r="H2678" t="s">
        <v>46</v>
      </c>
      <c r="I2678" t="s">
        <v>129</v>
      </c>
      <c r="J2678" t="s">
        <v>130</v>
      </c>
      <c r="K2678" t="s">
        <v>131</v>
      </c>
      <c r="L2678" t="s">
        <v>7927</v>
      </c>
      <c r="M2678" t="s">
        <v>7928</v>
      </c>
      <c r="N2678">
        <v>2.6511111110000001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2.6511110000000002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1714492</v>
      </c>
      <c r="B2679">
        <v>1</v>
      </c>
      <c r="C2679" t="s">
        <v>77</v>
      </c>
      <c r="D2679" t="s">
        <v>114</v>
      </c>
      <c r="E2679" t="s">
        <v>126</v>
      </c>
      <c r="F2679" t="s">
        <v>7929</v>
      </c>
      <c r="G2679" t="s">
        <v>293</v>
      </c>
      <c r="H2679" t="s">
        <v>160</v>
      </c>
      <c r="I2679" t="s">
        <v>129</v>
      </c>
      <c r="J2679" t="s">
        <v>130</v>
      </c>
      <c r="K2679" t="s">
        <v>161</v>
      </c>
      <c r="L2679" t="s">
        <v>7930</v>
      </c>
      <c r="M2679" t="s">
        <v>7931</v>
      </c>
      <c r="N2679">
        <v>3.208172222</v>
      </c>
      <c r="O2679">
        <v>0</v>
      </c>
      <c r="P2679">
        <v>0</v>
      </c>
      <c r="Q2679">
        <v>0</v>
      </c>
      <c r="R2679">
        <v>0</v>
      </c>
      <c r="S2679">
        <v>21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67.371617000000001</v>
      </c>
      <c r="Z2679">
        <v>0</v>
      </c>
    </row>
    <row r="2680" spans="1:26" x14ac:dyDescent="0.25">
      <c r="A2680">
        <v>1714498</v>
      </c>
      <c r="B2680">
        <v>1</v>
      </c>
      <c r="C2680" t="s">
        <v>76</v>
      </c>
      <c r="D2680" t="s">
        <v>78</v>
      </c>
      <c r="E2680" t="s">
        <v>134</v>
      </c>
      <c r="F2680" t="s">
        <v>7932</v>
      </c>
      <c r="G2680" t="s">
        <v>136</v>
      </c>
      <c r="H2680" t="s">
        <v>46</v>
      </c>
      <c r="I2680" t="s">
        <v>129</v>
      </c>
      <c r="J2680" t="s">
        <v>130</v>
      </c>
      <c r="K2680" t="s">
        <v>131</v>
      </c>
      <c r="L2680" t="s">
        <v>7933</v>
      </c>
      <c r="M2680" t="s">
        <v>7934</v>
      </c>
      <c r="N2680">
        <v>4.5483333330000004</v>
      </c>
      <c r="O2680">
        <v>0</v>
      </c>
      <c r="P2680">
        <v>2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9.0966670000000001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1714503</v>
      </c>
      <c r="B2681">
        <v>1</v>
      </c>
      <c r="C2681" t="s">
        <v>76</v>
      </c>
      <c r="D2681" t="s">
        <v>86</v>
      </c>
      <c r="E2681" t="s">
        <v>134</v>
      </c>
      <c r="F2681" t="s">
        <v>7935</v>
      </c>
      <c r="G2681" t="s">
        <v>155</v>
      </c>
      <c r="H2681" t="s">
        <v>46</v>
      </c>
      <c r="I2681" t="s">
        <v>129</v>
      </c>
      <c r="J2681" t="s">
        <v>130</v>
      </c>
      <c r="K2681" t="s">
        <v>131</v>
      </c>
      <c r="L2681" t="s">
        <v>7936</v>
      </c>
      <c r="M2681" t="s">
        <v>7937</v>
      </c>
      <c r="N2681">
        <v>1.6244444440000001</v>
      </c>
      <c r="O2681">
        <v>0</v>
      </c>
      <c r="P2681">
        <v>7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11.371111000000001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1714501</v>
      </c>
      <c r="B2682">
        <v>1</v>
      </c>
      <c r="C2682" t="s">
        <v>76</v>
      </c>
      <c r="D2682" t="s">
        <v>96</v>
      </c>
      <c r="E2682" t="s">
        <v>126</v>
      </c>
      <c r="F2682" t="s">
        <v>7938</v>
      </c>
      <c r="G2682" t="s">
        <v>176</v>
      </c>
      <c r="H2682" t="s">
        <v>47</v>
      </c>
      <c r="I2682" t="s">
        <v>129</v>
      </c>
      <c r="J2682" t="s">
        <v>130</v>
      </c>
      <c r="K2682" t="s">
        <v>131</v>
      </c>
      <c r="L2682" t="s">
        <v>7939</v>
      </c>
      <c r="M2682" t="s">
        <v>7940</v>
      </c>
      <c r="N2682">
        <v>0.27555555500000001</v>
      </c>
      <c r="O2682">
        <v>19</v>
      </c>
      <c r="P2682">
        <v>1098</v>
      </c>
      <c r="Q2682">
        <v>0</v>
      </c>
      <c r="R2682">
        <v>0</v>
      </c>
      <c r="S2682">
        <v>0</v>
      </c>
      <c r="T2682">
        <v>0</v>
      </c>
      <c r="U2682">
        <v>5.2355559999999999</v>
      </c>
      <c r="V2682">
        <v>302.559999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1714505</v>
      </c>
      <c r="B2683">
        <v>1</v>
      </c>
      <c r="C2683" t="s">
        <v>76</v>
      </c>
      <c r="D2683" t="s">
        <v>81</v>
      </c>
      <c r="E2683" t="s">
        <v>164</v>
      </c>
      <c r="F2683" t="s">
        <v>7941</v>
      </c>
      <c r="G2683" t="s">
        <v>462</v>
      </c>
      <c r="H2683" t="s">
        <v>46</v>
      </c>
      <c r="I2683" t="s">
        <v>129</v>
      </c>
      <c r="J2683" t="s">
        <v>130</v>
      </c>
      <c r="K2683" t="s">
        <v>131</v>
      </c>
      <c r="L2683" t="s">
        <v>7942</v>
      </c>
      <c r="M2683" t="s">
        <v>7943</v>
      </c>
      <c r="N2683">
        <v>1.558888888</v>
      </c>
      <c r="O2683">
        <v>1</v>
      </c>
      <c r="P2683">
        <v>430</v>
      </c>
      <c r="Q2683">
        <v>0</v>
      </c>
      <c r="R2683">
        <v>0</v>
      </c>
      <c r="S2683">
        <v>0</v>
      </c>
      <c r="T2683">
        <v>0</v>
      </c>
      <c r="U2683">
        <v>1.558889</v>
      </c>
      <c r="V2683">
        <v>670.32222200000001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1714502</v>
      </c>
      <c r="B2684">
        <v>1</v>
      </c>
      <c r="C2684" t="s">
        <v>77</v>
      </c>
      <c r="D2684" t="s">
        <v>116</v>
      </c>
      <c r="E2684" t="s">
        <v>134</v>
      </c>
      <c r="F2684" t="s">
        <v>7944</v>
      </c>
      <c r="G2684" t="s">
        <v>136</v>
      </c>
      <c r="H2684" t="s">
        <v>46</v>
      </c>
      <c r="I2684" t="s">
        <v>129</v>
      </c>
      <c r="J2684" t="s">
        <v>130</v>
      </c>
      <c r="K2684" t="s">
        <v>131</v>
      </c>
      <c r="L2684" t="s">
        <v>7945</v>
      </c>
      <c r="M2684" t="s">
        <v>7946</v>
      </c>
      <c r="N2684">
        <v>2.6305555549999999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2.6305559999999999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1714504</v>
      </c>
      <c r="B2685">
        <v>1</v>
      </c>
      <c r="C2685" t="s">
        <v>77</v>
      </c>
      <c r="D2685" t="s">
        <v>114</v>
      </c>
      <c r="E2685" t="s">
        <v>126</v>
      </c>
      <c r="F2685" t="s">
        <v>1029</v>
      </c>
      <c r="G2685" t="s">
        <v>176</v>
      </c>
      <c r="H2685" t="s">
        <v>47</v>
      </c>
      <c r="I2685" t="s">
        <v>129</v>
      </c>
      <c r="J2685" t="s">
        <v>130</v>
      </c>
      <c r="K2685" t="s">
        <v>131</v>
      </c>
      <c r="L2685" t="s">
        <v>7947</v>
      </c>
      <c r="M2685" t="s">
        <v>7948</v>
      </c>
      <c r="N2685">
        <v>1.1005555549999999</v>
      </c>
      <c r="O2685">
        <v>1</v>
      </c>
      <c r="P2685">
        <v>0</v>
      </c>
      <c r="Q2685">
        <v>0</v>
      </c>
      <c r="R2685">
        <v>0</v>
      </c>
      <c r="S2685">
        <v>284</v>
      </c>
      <c r="T2685">
        <v>2424</v>
      </c>
      <c r="U2685">
        <v>1.1005560000000001</v>
      </c>
      <c r="V2685">
        <v>0</v>
      </c>
      <c r="W2685">
        <v>0</v>
      </c>
      <c r="X2685">
        <v>0</v>
      </c>
      <c r="Y2685">
        <v>312.55777799999998</v>
      </c>
      <c r="Z2685">
        <v>2667.7466650000001</v>
      </c>
    </row>
    <row r="2686" spans="1:26" x14ac:dyDescent="0.25">
      <c r="A2686">
        <v>1714516</v>
      </c>
      <c r="B2686">
        <v>1</v>
      </c>
      <c r="C2686" t="s">
        <v>77</v>
      </c>
      <c r="D2686" t="s">
        <v>116</v>
      </c>
      <c r="E2686" t="s">
        <v>212</v>
      </c>
      <c r="F2686" t="s">
        <v>7949</v>
      </c>
      <c r="G2686" t="s">
        <v>176</v>
      </c>
      <c r="H2686" t="s">
        <v>47</v>
      </c>
      <c r="I2686" t="s">
        <v>129</v>
      </c>
      <c r="J2686" t="s">
        <v>130</v>
      </c>
      <c r="K2686" t="s">
        <v>131</v>
      </c>
      <c r="L2686" t="s">
        <v>7950</v>
      </c>
      <c r="M2686" t="s">
        <v>7951</v>
      </c>
      <c r="N2686">
        <v>0.87805555499999999</v>
      </c>
      <c r="O2686">
        <v>88</v>
      </c>
      <c r="P2686">
        <v>91</v>
      </c>
      <c r="Q2686">
        <v>0</v>
      </c>
      <c r="R2686">
        <v>0</v>
      </c>
      <c r="S2686">
        <v>0</v>
      </c>
      <c r="T2686">
        <v>0</v>
      </c>
      <c r="U2686">
        <v>77.268889000000001</v>
      </c>
      <c r="V2686">
        <v>79.903056000000007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1714523</v>
      </c>
      <c r="B2687">
        <v>1</v>
      </c>
      <c r="C2687" t="s">
        <v>76</v>
      </c>
      <c r="D2687" t="s">
        <v>80</v>
      </c>
      <c r="E2687" t="s">
        <v>134</v>
      </c>
      <c r="F2687" t="s">
        <v>7952</v>
      </c>
      <c r="G2687" t="s">
        <v>155</v>
      </c>
      <c r="H2687" t="s">
        <v>46</v>
      </c>
      <c r="I2687" t="s">
        <v>129</v>
      </c>
      <c r="J2687" t="s">
        <v>130</v>
      </c>
      <c r="K2687" t="s">
        <v>131</v>
      </c>
      <c r="L2687" t="s">
        <v>7953</v>
      </c>
      <c r="M2687" t="s">
        <v>7954</v>
      </c>
      <c r="N2687">
        <v>0.98361111099999998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0.98361100000000001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1714508</v>
      </c>
      <c r="B2688">
        <v>1</v>
      </c>
      <c r="C2688" t="s">
        <v>77</v>
      </c>
      <c r="D2688" t="s">
        <v>119</v>
      </c>
      <c r="E2688" t="s">
        <v>139</v>
      </c>
      <c r="F2688" t="s">
        <v>7955</v>
      </c>
      <c r="G2688" t="s">
        <v>141</v>
      </c>
      <c r="H2688" t="s">
        <v>46</v>
      </c>
      <c r="I2688" t="s">
        <v>129</v>
      </c>
      <c r="J2688" t="s">
        <v>130</v>
      </c>
      <c r="K2688" t="s">
        <v>131</v>
      </c>
      <c r="L2688" t="s">
        <v>7956</v>
      </c>
      <c r="M2688" t="s">
        <v>7957</v>
      </c>
      <c r="N2688">
        <v>2.011666666</v>
      </c>
      <c r="O2688">
        <v>0</v>
      </c>
      <c r="P2688">
        <v>4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8.0466669999999993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1714510</v>
      </c>
      <c r="B2689">
        <v>1</v>
      </c>
      <c r="C2689" t="s">
        <v>76</v>
      </c>
      <c r="D2689" t="s">
        <v>78</v>
      </c>
      <c r="E2689" t="s">
        <v>134</v>
      </c>
      <c r="F2689" t="s">
        <v>7958</v>
      </c>
      <c r="G2689" t="s">
        <v>155</v>
      </c>
      <c r="H2689" t="s">
        <v>46</v>
      </c>
      <c r="I2689" t="s">
        <v>129</v>
      </c>
      <c r="J2689" t="s">
        <v>130</v>
      </c>
      <c r="K2689" t="s">
        <v>131</v>
      </c>
      <c r="L2689" t="s">
        <v>7959</v>
      </c>
      <c r="M2689" t="s">
        <v>7960</v>
      </c>
      <c r="N2689">
        <v>1.071388888</v>
      </c>
      <c r="O2689">
        <v>0</v>
      </c>
      <c r="P2689">
        <v>14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14.999444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1714511</v>
      </c>
      <c r="B2690">
        <v>1</v>
      </c>
      <c r="C2690" t="s">
        <v>76</v>
      </c>
      <c r="D2690" t="s">
        <v>84</v>
      </c>
      <c r="E2690" t="s">
        <v>134</v>
      </c>
      <c r="F2690" t="s">
        <v>7961</v>
      </c>
      <c r="G2690" t="s">
        <v>136</v>
      </c>
      <c r="H2690" t="s">
        <v>46</v>
      </c>
      <c r="I2690" t="s">
        <v>129</v>
      </c>
      <c r="J2690" t="s">
        <v>130</v>
      </c>
      <c r="K2690" t="s">
        <v>131</v>
      </c>
      <c r="L2690" t="s">
        <v>7962</v>
      </c>
      <c r="M2690" t="s">
        <v>7963</v>
      </c>
      <c r="N2690">
        <v>1.9550000000000001</v>
      </c>
      <c r="O2690">
        <v>0</v>
      </c>
      <c r="P2690">
        <v>4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7.82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1714527</v>
      </c>
      <c r="B2691">
        <v>1</v>
      </c>
      <c r="C2691" t="s">
        <v>76</v>
      </c>
      <c r="D2691" t="s">
        <v>99</v>
      </c>
      <c r="E2691" t="s">
        <v>139</v>
      </c>
      <c r="F2691" t="s">
        <v>7964</v>
      </c>
      <c r="G2691" t="s">
        <v>141</v>
      </c>
      <c r="H2691" t="s">
        <v>46</v>
      </c>
      <c r="I2691" t="s">
        <v>129</v>
      </c>
      <c r="J2691" t="s">
        <v>130</v>
      </c>
      <c r="K2691" t="s">
        <v>131</v>
      </c>
      <c r="L2691" t="s">
        <v>7965</v>
      </c>
      <c r="M2691" t="s">
        <v>7966</v>
      </c>
      <c r="N2691">
        <v>1.0566666659999999</v>
      </c>
      <c r="O2691">
        <v>0</v>
      </c>
      <c r="P2691">
        <v>4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4.226667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1714541</v>
      </c>
      <c r="B2692">
        <v>1</v>
      </c>
      <c r="C2692" t="s">
        <v>76</v>
      </c>
      <c r="D2692" t="s">
        <v>100</v>
      </c>
      <c r="E2692" t="s">
        <v>134</v>
      </c>
      <c r="F2692" t="s">
        <v>7967</v>
      </c>
      <c r="G2692" t="s">
        <v>136</v>
      </c>
      <c r="H2692" t="s">
        <v>46</v>
      </c>
      <c r="I2692" t="s">
        <v>129</v>
      </c>
      <c r="J2692" t="s">
        <v>130</v>
      </c>
      <c r="K2692" t="s">
        <v>131</v>
      </c>
      <c r="L2692" t="s">
        <v>7968</v>
      </c>
      <c r="M2692" t="s">
        <v>7969</v>
      </c>
      <c r="N2692">
        <v>2.4275000000000002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2.4275000000000002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1714521</v>
      </c>
      <c r="B2693">
        <v>1</v>
      </c>
      <c r="C2693" t="s">
        <v>76</v>
      </c>
      <c r="D2693" t="s">
        <v>91</v>
      </c>
      <c r="E2693" t="s">
        <v>191</v>
      </c>
      <c r="F2693" t="s">
        <v>7970</v>
      </c>
      <c r="G2693" t="s">
        <v>289</v>
      </c>
      <c r="H2693" t="s">
        <v>46</v>
      </c>
      <c r="I2693" t="s">
        <v>129</v>
      </c>
      <c r="J2693" t="s">
        <v>130</v>
      </c>
      <c r="K2693" t="s">
        <v>131</v>
      </c>
      <c r="L2693" t="s">
        <v>7971</v>
      </c>
      <c r="M2693" t="s">
        <v>7972</v>
      </c>
      <c r="N2693">
        <v>4.7522222220000003</v>
      </c>
      <c r="O2693">
        <v>0</v>
      </c>
      <c r="P2693">
        <v>17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80.787778000000003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1714514</v>
      </c>
      <c r="B2694">
        <v>1</v>
      </c>
      <c r="C2694" t="s">
        <v>76</v>
      </c>
      <c r="D2694" t="s">
        <v>91</v>
      </c>
      <c r="E2694" t="s">
        <v>126</v>
      </c>
      <c r="F2694" t="s">
        <v>7973</v>
      </c>
      <c r="G2694" t="s">
        <v>145</v>
      </c>
      <c r="H2694" t="s">
        <v>47</v>
      </c>
      <c r="I2694" t="s">
        <v>129</v>
      </c>
      <c r="J2694" t="s">
        <v>130</v>
      </c>
      <c r="K2694" t="s">
        <v>131</v>
      </c>
      <c r="L2694" t="s">
        <v>7974</v>
      </c>
      <c r="M2694" t="s">
        <v>7975</v>
      </c>
      <c r="N2694">
        <v>0.83499999999999996</v>
      </c>
      <c r="O2694">
        <v>2</v>
      </c>
      <c r="P2694">
        <v>133</v>
      </c>
      <c r="Q2694">
        <v>0</v>
      </c>
      <c r="R2694">
        <v>0</v>
      </c>
      <c r="S2694">
        <v>0</v>
      </c>
      <c r="T2694">
        <v>0</v>
      </c>
      <c r="U2694">
        <v>1.67</v>
      </c>
      <c r="V2694">
        <v>111.05500000000001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1714536</v>
      </c>
      <c r="B2695">
        <v>1</v>
      </c>
      <c r="C2695" t="s">
        <v>76</v>
      </c>
      <c r="D2695" t="s">
        <v>103</v>
      </c>
      <c r="E2695" t="s">
        <v>134</v>
      </c>
      <c r="F2695" t="s">
        <v>7976</v>
      </c>
      <c r="G2695" t="s">
        <v>155</v>
      </c>
      <c r="H2695" t="s">
        <v>46</v>
      </c>
      <c r="I2695" t="s">
        <v>129</v>
      </c>
      <c r="J2695" t="s">
        <v>130</v>
      </c>
      <c r="K2695" t="s">
        <v>131</v>
      </c>
      <c r="L2695" t="s">
        <v>7977</v>
      </c>
      <c r="M2695" t="s">
        <v>7978</v>
      </c>
      <c r="N2695">
        <v>1.109722222</v>
      </c>
      <c r="O2695">
        <v>0</v>
      </c>
      <c r="P2695">
        <v>0</v>
      </c>
      <c r="Q2695">
        <v>0</v>
      </c>
      <c r="R2695">
        <v>2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2.2194440000000002</v>
      </c>
      <c r="Y2695">
        <v>0</v>
      </c>
      <c r="Z2695">
        <v>0</v>
      </c>
    </row>
    <row r="2696" spans="1:26" x14ac:dyDescent="0.25">
      <c r="A2696">
        <v>1714535</v>
      </c>
      <c r="B2696">
        <v>1</v>
      </c>
      <c r="C2696" t="s">
        <v>76</v>
      </c>
      <c r="D2696" t="s">
        <v>79</v>
      </c>
      <c r="E2696" t="s">
        <v>164</v>
      </c>
      <c r="F2696" t="s">
        <v>3446</v>
      </c>
      <c r="G2696" t="s">
        <v>256</v>
      </c>
      <c r="H2696" t="s">
        <v>46</v>
      </c>
      <c r="I2696" t="s">
        <v>129</v>
      </c>
      <c r="J2696" t="s">
        <v>130</v>
      </c>
      <c r="K2696" t="s">
        <v>131</v>
      </c>
      <c r="L2696" t="s">
        <v>7979</v>
      </c>
      <c r="M2696" t="s">
        <v>7980</v>
      </c>
      <c r="N2696">
        <v>0.91277777699999996</v>
      </c>
      <c r="O2696">
        <v>2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1.825556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1714528</v>
      </c>
      <c r="B2697">
        <v>1</v>
      </c>
      <c r="C2697" t="s">
        <v>76</v>
      </c>
      <c r="D2697" t="s">
        <v>101</v>
      </c>
      <c r="E2697" t="s">
        <v>139</v>
      </c>
      <c r="F2697" t="s">
        <v>7981</v>
      </c>
      <c r="G2697" t="s">
        <v>285</v>
      </c>
      <c r="H2697" t="s">
        <v>46</v>
      </c>
      <c r="I2697" t="s">
        <v>129</v>
      </c>
      <c r="J2697" t="s">
        <v>130</v>
      </c>
      <c r="K2697" t="s">
        <v>161</v>
      </c>
      <c r="L2697" t="s">
        <v>7982</v>
      </c>
      <c r="M2697" t="s">
        <v>7983</v>
      </c>
      <c r="N2697">
        <v>1.3209480549999999</v>
      </c>
      <c r="O2697">
        <v>0</v>
      </c>
      <c r="P2697">
        <v>71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93.787312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1714540</v>
      </c>
      <c r="B2698">
        <v>1</v>
      </c>
      <c r="C2698" t="s">
        <v>76</v>
      </c>
      <c r="D2698" t="s">
        <v>90</v>
      </c>
      <c r="E2698" t="s">
        <v>134</v>
      </c>
      <c r="F2698" t="s">
        <v>7984</v>
      </c>
      <c r="G2698" t="s">
        <v>136</v>
      </c>
      <c r="H2698" t="s">
        <v>46</v>
      </c>
      <c r="I2698" t="s">
        <v>129</v>
      </c>
      <c r="J2698" t="s">
        <v>130</v>
      </c>
      <c r="K2698" t="s">
        <v>131</v>
      </c>
      <c r="L2698" t="s">
        <v>7985</v>
      </c>
      <c r="M2698" t="s">
        <v>7986</v>
      </c>
      <c r="N2698">
        <v>2.2838888879999999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1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2.2838889999999998</v>
      </c>
    </row>
    <row r="2699" spans="1:26" x14ac:dyDescent="0.25">
      <c r="A2699">
        <v>1714548</v>
      </c>
      <c r="B2699">
        <v>1</v>
      </c>
      <c r="C2699" t="s">
        <v>76</v>
      </c>
      <c r="D2699" t="s">
        <v>78</v>
      </c>
      <c r="E2699" t="s">
        <v>134</v>
      </c>
      <c r="F2699" t="s">
        <v>7987</v>
      </c>
      <c r="G2699" t="s">
        <v>136</v>
      </c>
      <c r="H2699" t="s">
        <v>46</v>
      </c>
      <c r="I2699" t="s">
        <v>129</v>
      </c>
      <c r="J2699" t="s">
        <v>130</v>
      </c>
      <c r="K2699" t="s">
        <v>131</v>
      </c>
      <c r="L2699" t="s">
        <v>7988</v>
      </c>
      <c r="M2699" t="s">
        <v>7989</v>
      </c>
      <c r="N2699">
        <v>1.4072222219999999</v>
      </c>
      <c r="O2699">
        <v>0</v>
      </c>
      <c r="P2699">
        <v>2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2.8144439999999999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1714538</v>
      </c>
      <c r="B2700">
        <v>1</v>
      </c>
      <c r="C2700" t="s">
        <v>77</v>
      </c>
      <c r="D2700" t="s">
        <v>114</v>
      </c>
      <c r="E2700" t="s">
        <v>212</v>
      </c>
      <c r="F2700" t="s">
        <v>7990</v>
      </c>
      <c r="G2700" t="s">
        <v>176</v>
      </c>
      <c r="H2700" t="s">
        <v>47</v>
      </c>
      <c r="I2700" t="s">
        <v>129</v>
      </c>
      <c r="J2700" t="s">
        <v>130</v>
      </c>
      <c r="K2700" t="s">
        <v>131</v>
      </c>
      <c r="L2700" t="s">
        <v>7991</v>
      </c>
      <c r="M2700" t="s">
        <v>7992</v>
      </c>
      <c r="N2700">
        <v>1.529722222</v>
      </c>
      <c r="O2700">
        <v>0</v>
      </c>
      <c r="P2700">
        <v>0</v>
      </c>
      <c r="Q2700">
        <v>0</v>
      </c>
      <c r="R2700">
        <v>0</v>
      </c>
      <c r="S2700">
        <v>25</v>
      </c>
      <c r="T2700">
        <v>451</v>
      </c>
      <c r="U2700">
        <v>0</v>
      </c>
      <c r="V2700">
        <v>0</v>
      </c>
      <c r="W2700">
        <v>0</v>
      </c>
      <c r="X2700">
        <v>0</v>
      </c>
      <c r="Y2700">
        <v>38.243056000000003</v>
      </c>
      <c r="Z2700">
        <v>689.90472199999999</v>
      </c>
    </row>
    <row r="2701" spans="1:26" x14ac:dyDescent="0.25">
      <c r="A2701">
        <v>1714545</v>
      </c>
      <c r="B2701">
        <v>1</v>
      </c>
      <c r="C2701" t="s">
        <v>76</v>
      </c>
      <c r="D2701" t="s">
        <v>84</v>
      </c>
      <c r="E2701" t="s">
        <v>134</v>
      </c>
      <c r="F2701" t="s">
        <v>6699</v>
      </c>
      <c r="G2701" t="s">
        <v>209</v>
      </c>
      <c r="H2701" t="s">
        <v>46</v>
      </c>
      <c r="I2701" t="s">
        <v>129</v>
      </c>
      <c r="J2701" t="s">
        <v>130</v>
      </c>
      <c r="K2701" t="s">
        <v>131</v>
      </c>
      <c r="L2701" t="s">
        <v>7993</v>
      </c>
      <c r="M2701" t="s">
        <v>7994</v>
      </c>
      <c r="N2701">
        <v>2.5127777770000002</v>
      </c>
      <c r="O2701">
        <v>2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5.0255559999999999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1714544</v>
      </c>
      <c r="B2702">
        <v>1</v>
      </c>
      <c r="C2702" t="s">
        <v>76</v>
      </c>
      <c r="D2702" t="s">
        <v>86</v>
      </c>
      <c r="E2702" t="s">
        <v>134</v>
      </c>
      <c r="F2702" t="s">
        <v>7995</v>
      </c>
      <c r="G2702" t="s">
        <v>136</v>
      </c>
      <c r="H2702" t="s">
        <v>46</v>
      </c>
      <c r="I2702" t="s">
        <v>129</v>
      </c>
      <c r="J2702" t="s">
        <v>130</v>
      </c>
      <c r="K2702" t="s">
        <v>131</v>
      </c>
      <c r="L2702" t="s">
        <v>7996</v>
      </c>
      <c r="M2702" t="s">
        <v>7997</v>
      </c>
      <c r="N2702">
        <v>0.95944444399999995</v>
      </c>
      <c r="O2702">
        <v>0</v>
      </c>
      <c r="P2702">
        <v>4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3.8377780000000001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1714546</v>
      </c>
      <c r="B2703">
        <v>1</v>
      </c>
      <c r="C2703" t="s">
        <v>77</v>
      </c>
      <c r="D2703" t="s">
        <v>112</v>
      </c>
      <c r="E2703" t="s">
        <v>126</v>
      </c>
      <c r="F2703" t="s">
        <v>4175</v>
      </c>
      <c r="G2703" t="s">
        <v>176</v>
      </c>
      <c r="H2703" t="s">
        <v>47</v>
      </c>
      <c r="I2703" t="s">
        <v>129</v>
      </c>
      <c r="J2703" t="s">
        <v>130</v>
      </c>
      <c r="K2703" t="s">
        <v>131</v>
      </c>
      <c r="L2703" t="s">
        <v>7998</v>
      </c>
      <c r="M2703" t="s">
        <v>7999</v>
      </c>
      <c r="N2703">
        <v>0.48138888800000001</v>
      </c>
      <c r="O2703">
        <v>0</v>
      </c>
      <c r="P2703">
        <v>0</v>
      </c>
      <c r="Q2703">
        <v>11</v>
      </c>
      <c r="R2703">
        <v>458</v>
      </c>
      <c r="S2703">
        <v>0</v>
      </c>
      <c r="T2703">
        <v>0</v>
      </c>
      <c r="U2703">
        <v>0</v>
      </c>
      <c r="V2703">
        <v>0</v>
      </c>
      <c r="W2703">
        <v>5.2952779999999997</v>
      </c>
      <c r="X2703">
        <v>220.476111</v>
      </c>
      <c r="Y2703">
        <v>0</v>
      </c>
      <c r="Z2703">
        <v>0</v>
      </c>
    </row>
    <row r="2704" spans="1:26" x14ac:dyDescent="0.25">
      <c r="A2704">
        <v>1714550</v>
      </c>
      <c r="B2704">
        <v>1</v>
      </c>
      <c r="C2704" t="s">
        <v>76</v>
      </c>
      <c r="D2704" t="s">
        <v>91</v>
      </c>
      <c r="E2704" t="s">
        <v>158</v>
      </c>
      <c r="F2704" t="s">
        <v>8000</v>
      </c>
      <c r="G2704" t="s">
        <v>176</v>
      </c>
      <c r="H2704" t="s">
        <v>47</v>
      </c>
      <c r="I2704" t="s">
        <v>129</v>
      </c>
      <c r="J2704" t="s">
        <v>130</v>
      </c>
      <c r="K2704" t="s">
        <v>131</v>
      </c>
      <c r="L2704" t="s">
        <v>8001</v>
      </c>
      <c r="M2704" t="s">
        <v>8002</v>
      </c>
      <c r="N2704">
        <v>0.51500000000000001</v>
      </c>
      <c r="O2704">
        <v>60</v>
      </c>
      <c r="P2704">
        <v>433</v>
      </c>
      <c r="Q2704">
        <v>0</v>
      </c>
      <c r="R2704">
        <v>0</v>
      </c>
      <c r="S2704">
        <v>0</v>
      </c>
      <c r="T2704">
        <v>0</v>
      </c>
      <c r="U2704">
        <v>30.9</v>
      </c>
      <c r="V2704">
        <v>222.995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1714552</v>
      </c>
      <c r="B2705">
        <v>1</v>
      </c>
      <c r="C2705" t="s">
        <v>77</v>
      </c>
      <c r="D2705" t="s">
        <v>117</v>
      </c>
      <c r="E2705" t="s">
        <v>139</v>
      </c>
      <c r="F2705" t="s">
        <v>8003</v>
      </c>
      <c r="G2705" t="s">
        <v>141</v>
      </c>
      <c r="H2705" t="s">
        <v>46</v>
      </c>
      <c r="I2705" t="s">
        <v>129</v>
      </c>
      <c r="J2705" t="s">
        <v>130</v>
      </c>
      <c r="K2705" t="s">
        <v>131</v>
      </c>
      <c r="L2705" t="s">
        <v>8004</v>
      </c>
      <c r="M2705" t="s">
        <v>8005</v>
      </c>
      <c r="N2705">
        <v>0.76777777700000005</v>
      </c>
      <c r="O2705">
        <v>0</v>
      </c>
      <c r="P2705">
        <v>0</v>
      </c>
      <c r="Q2705">
        <v>0</v>
      </c>
      <c r="R2705">
        <v>21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16.123332999999999</v>
      </c>
      <c r="Y2705">
        <v>0</v>
      </c>
      <c r="Z2705">
        <v>0</v>
      </c>
    </row>
    <row r="2706" spans="1:26" x14ac:dyDescent="0.25">
      <c r="A2706">
        <v>1714553</v>
      </c>
      <c r="B2706">
        <v>1</v>
      </c>
      <c r="C2706" t="s">
        <v>76</v>
      </c>
      <c r="D2706" t="s">
        <v>101</v>
      </c>
      <c r="E2706" t="s">
        <v>158</v>
      </c>
      <c r="F2706" t="s">
        <v>8006</v>
      </c>
      <c r="G2706" t="s">
        <v>176</v>
      </c>
      <c r="H2706" t="s">
        <v>47</v>
      </c>
      <c r="I2706" t="s">
        <v>129</v>
      </c>
      <c r="J2706" t="s">
        <v>130</v>
      </c>
      <c r="K2706" t="s">
        <v>131</v>
      </c>
      <c r="L2706" t="s">
        <v>8007</v>
      </c>
      <c r="M2706" t="s">
        <v>8008</v>
      </c>
      <c r="N2706">
        <v>0.954166666</v>
      </c>
      <c r="O2706">
        <v>25</v>
      </c>
      <c r="P2706">
        <v>378</v>
      </c>
      <c r="Q2706">
        <v>0</v>
      </c>
      <c r="R2706">
        <v>0</v>
      </c>
      <c r="S2706">
        <v>0</v>
      </c>
      <c r="T2706">
        <v>0</v>
      </c>
      <c r="U2706">
        <v>23.854167</v>
      </c>
      <c r="V2706">
        <v>360.67500000000001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1714555</v>
      </c>
      <c r="B2707">
        <v>1</v>
      </c>
      <c r="C2707" t="s">
        <v>77</v>
      </c>
      <c r="D2707" t="s">
        <v>124</v>
      </c>
      <c r="E2707" t="s">
        <v>164</v>
      </c>
      <c r="F2707" t="s">
        <v>8009</v>
      </c>
      <c r="G2707" t="s">
        <v>141</v>
      </c>
      <c r="H2707" t="s">
        <v>46</v>
      </c>
      <c r="I2707" t="s">
        <v>129</v>
      </c>
      <c r="J2707" t="s">
        <v>130</v>
      </c>
      <c r="K2707" t="s">
        <v>131</v>
      </c>
      <c r="L2707" t="s">
        <v>8010</v>
      </c>
      <c r="M2707" t="s">
        <v>8011</v>
      </c>
      <c r="N2707">
        <v>5.7472222220000004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5.7472219999999998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1714556</v>
      </c>
      <c r="B2708">
        <v>1</v>
      </c>
      <c r="C2708" t="s">
        <v>76</v>
      </c>
      <c r="D2708" t="s">
        <v>93</v>
      </c>
      <c r="E2708" t="s">
        <v>134</v>
      </c>
      <c r="F2708" t="s">
        <v>8012</v>
      </c>
      <c r="G2708" t="s">
        <v>136</v>
      </c>
      <c r="H2708" t="s">
        <v>46</v>
      </c>
      <c r="I2708" t="s">
        <v>129</v>
      </c>
      <c r="J2708" t="s">
        <v>130</v>
      </c>
      <c r="K2708" t="s">
        <v>131</v>
      </c>
      <c r="L2708" t="s">
        <v>8013</v>
      </c>
      <c r="M2708" t="s">
        <v>8014</v>
      </c>
      <c r="N2708">
        <v>2.9224999999999999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2.9224999999999999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1714559</v>
      </c>
      <c r="B2709">
        <v>1</v>
      </c>
      <c r="C2709" t="s">
        <v>76</v>
      </c>
      <c r="D2709" t="s">
        <v>92</v>
      </c>
      <c r="E2709" t="s">
        <v>191</v>
      </c>
      <c r="F2709" t="s">
        <v>8015</v>
      </c>
      <c r="G2709" t="s">
        <v>141</v>
      </c>
      <c r="H2709" t="s">
        <v>46</v>
      </c>
      <c r="I2709" t="s">
        <v>129</v>
      </c>
      <c r="J2709" t="s">
        <v>130</v>
      </c>
      <c r="K2709" t="s">
        <v>131</v>
      </c>
      <c r="L2709" t="s">
        <v>8016</v>
      </c>
      <c r="M2709" t="s">
        <v>8017</v>
      </c>
      <c r="N2709">
        <v>8.9327777770000001</v>
      </c>
      <c r="O2709">
        <v>0</v>
      </c>
      <c r="P2709">
        <v>0</v>
      </c>
      <c r="Q2709">
        <v>0</v>
      </c>
      <c r="R2709">
        <v>19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169.72277800000001</v>
      </c>
      <c r="Y2709">
        <v>0</v>
      </c>
      <c r="Z2709">
        <v>0</v>
      </c>
    </row>
    <row r="2710" spans="1:26" x14ac:dyDescent="0.25">
      <c r="A2710">
        <v>1714557</v>
      </c>
      <c r="B2710">
        <v>1</v>
      </c>
      <c r="C2710" t="s">
        <v>76</v>
      </c>
      <c r="D2710" t="s">
        <v>86</v>
      </c>
      <c r="E2710" t="s">
        <v>164</v>
      </c>
      <c r="F2710" t="s">
        <v>8018</v>
      </c>
      <c r="G2710" t="s">
        <v>462</v>
      </c>
      <c r="H2710" t="s">
        <v>46</v>
      </c>
      <c r="I2710" t="s">
        <v>129</v>
      </c>
      <c r="J2710" t="s">
        <v>130</v>
      </c>
      <c r="K2710" t="s">
        <v>131</v>
      </c>
      <c r="L2710" t="s">
        <v>8019</v>
      </c>
      <c r="M2710" t="s">
        <v>8020</v>
      </c>
      <c r="N2710">
        <v>0.61111111100000004</v>
      </c>
      <c r="O2710">
        <v>1</v>
      </c>
      <c r="P2710">
        <v>414</v>
      </c>
      <c r="Q2710">
        <v>0</v>
      </c>
      <c r="R2710">
        <v>0</v>
      </c>
      <c r="S2710">
        <v>0</v>
      </c>
      <c r="T2710">
        <v>0</v>
      </c>
      <c r="U2710">
        <v>0.61111099999999996</v>
      </c>
      <c r="V2710">
        <v>253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1714563</v>
      </c>
      <c r="B2711">
        <v>1</v>
      </c>
      <c r="C2711" t="s">
        <v>76</v>
      </c>
      <c r="D2711" t="s">
        <v>101</v>
      </c>
      <c r="E2711" t="s">
        <v>134</v>
      </c>
      <c r="F2711" t="s">
        <v>8021</v>
      </c>
      <c r="G2711" t="s">
        <v>136</v>
      </c>
      <c r="H2711" t="s">
        <v>46</v>
      </c>
      <c r="I2711" t="s">
        <v>129</v>
      </c>
      <c r="J2711" t="s">
        <v>130</v>
      </c>
      <c r="K2711" t="s">
        <v>131</v>
      </c>
      <c r="L2711" t="s">
        <v>8022</v>
      </c>
      <c r="M2711" t="s">
        <v>8023</v>
      </c>
      <c r="N2711">
        <v>1.111388888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1.111389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1714565</v>
      </c>
      <c r="B2712">
        <v>1</v>
      </c>
      <c r="C2712" t="s">
        <v>76</v>
      </c>
      <c r="D2712" t="s">
        <v>79</v>
      </c>
      <c r="E2712" t="s">
        <v>164</v>
      </c>
      <c r="F2712" t="s">
        <v>3446</v>
      </c>
      <c r="G2712" t="s">
        <v>256</v>
      </c>
      <c r="H2712" t="s">
        <v>46</v>
      </c>
      <c r="I2712" t="s">
        <v>129</v>
      </c>
      <c r="J2712" t="s">
        <v>130</v>
      </c>
      <c r="K2712" t="s">
        <v>131</v>
      </c>
      <c r="L2712" t="s">
        <v>8024</v>
      </c>
      <c r="M2712" t="s">
        <v>8025</v>
      </c>
      <c r="N2712">
        <v>1.1058333330000001</v>
      </c>
      <c r="O2712">
        <v>2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2.2116669999999998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1714571</v>
      </c>
      <c r="B2713">
        <v>1</v>
      </c>
      <c r="C2713" t="s">
        <v>76</v>
      </c>
      <c r="D2713" t="s">
        <v>100</v>
      </c>
      <c r="E2713" t="s">
        <v>191</v>
      </c>
      <c r="F2713" t="s">
        <v>8026</v>
      </c>
      <c r="G2713" t="s">
        <v>2873</v>
      </c>
      <c r="H2713" t="s">
        <v>46</v>
      </c>
      <c r="I2713" t="s">
        <v>129</v>
      </c>
      <c r="J2713" t="s">
        <v>130</v>
      </c>
      <c r="K2713" t="s">
        <v>131</v>
      </c>
      <c r="L2713" t="s">
        <v>8027</v>
      </c>
      <c r="M2713" t="s">
        <v>8028</v>
      </c>
      <c r="N2713">
        <v>2.9655555549999999</v>
      </c>
      <c r="O2713">
        <v>0</v>
      </c>
      <c r="P2713">
        <v>8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23.724443999999998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1714573</v>
      </c>
      <c r="B2714">
        <v>1</v>
      </c>
      <c r="C2714" t="s">
        <v>76</v>
      </c>
      <c r="D2714" t="s">
        <v>91</v>
      </c>
      <c r="E2714" t="s">
        <v>134</v>
      </c>
      <c r="F2714" t="s">
        <v>8029</v>
      </c>
      <c r="G2714" t="s">
        <v>136</v>
      </c>
      <c r="H2714" t="s">
        <v>46</v>
      </c>
      <c r="I2714" t="s">
        <v>129</v>
      </c>
      <c r="J2714" t="s">
        <v>130</v>
      </c>
      <c r="K2714" t="s">
        <v>131</v>
      </c>
      <c r="L2714" t="s">
        <v>8030</v>
      </c>
      <c r="M2714" t="s">
        <v>8031</v>
      </c>
      <c r="N2714">
        <v>1.793055555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1.793056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1714572</v>
      </c>
      <c r="B2715">
        <v>1</v>
      </c>
      <c r="C2715" t="s">
        <v>77</v>
      </c>
      <c r="D2715" t="s">
        <v>119</v>
      </c>
      <c r="E2715" t="s">
        <v>134</v>
      </c>
      <c r="F2715" t="s">
        <v>8032</v>
      </c>
      <c r="G2715" t="s">
        <v>136</v>
      </c>
      <c r="H2715" t="s">
        <v>46</v>
      </c>
      <c r="I2715" t="s">
        <v>129</v>
      </c>
      <c r="J2715" t="s">
        <v>130</v>
      </c>
      <c r="K2715" t="s">
        <v>131</v>
      </c>
      <c r="L2715" t="s">
        <v>8033</v>
      </c>
      <c r="M2715" t="s">
        <v>8034</v>
      </c>
      <c r="N2715">
        <v>4.6038888880000002</v>
      </c>
      <c r="O2715">
        <v>0</v>
      </c>
      <c r="P2715">
        <v>2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9.2077779999999994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1714587</v>
      </c>
      <c r="B2716">
        <v>1</v>
      </c>
      <c r="C2716" t="s">
        <v>76</v>
      </c>
      <c r="D2716" t="s">
        <v>86</v>
      </c>
      <c r="E2716" t="s">
        <v>139</v>
      </c>
      <c r="F2716" t="s">
        <v>7874</v>
      </c>
      <c r="G2716" t="s">
        <v>141</v>
      </c>
      <c r="H2716" t="s">
        <v>46</v>
      </c>
      <c r="I2716" t="s">
        <v>129</v>
      </c>
      <c r="J2716" t="s">
        <v>130</v>
      </c>
      <c r="K2716" t="s">
        <v>131</v>
      </c>
      <c r="L2716" t="s">
        <v>8035</v>
      </c>
      <c r="M2716" t="s">
        <v>8036</v>
      </c>
      <c r="N2716">
        <v>1.734444444</v>
      </c>
      <c r="O2716">
        <v>0</v>
      </c>
      <c r="P2716">
        <v>64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111.00444400000001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1714574</v>
      </c>
      <c r="B2717">
        <v>1</v>
      </c>
      <c r="C2717" t="s">
        <v>76</v>
      </c>
      <c r="D2717" t="s">
        <v>96</v>
      </c>
      <c r="E2717" t="s">
        <v>134</v>
      </c>
      <c r="F2717" t="s">
        <v>8037</v>
      </c>
      <c r="G2717" t="s">
        <v>136</v>
      </c>
      <c r="H2717" t="s">
        <v>46</v>
      </c>
      <c r="I2717" t="s">
        <v>129</v>
      </c>
      <c r="J2717" t="s">
        <v>130</v>
      </c>
      <c r="K2717" t="s">
        <v>131</v>
      </c>
      <c r="L2717" t="s">
        <v>8038</v>
      </c>
      <c r="M2717" t="s">
        <v>8039</v>
      </c>
      <c r="N2717">
        <v>1.422222222</v>
      </c>
      <c r="O2717">
        <v>0</v>
      </c>
      <c r="P2717">
        <v>3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4.266667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1714576</v>
      </c>
      <c r="B2718">
        <v>1</v>
      </c>
      <c r="C2718" t="s">
        <v>76</v>
      </c>
      <c r="D2718" t="s">
        <v>97</v>
      </c>
      <c r="E2718" t="s">
        <v>134</v>
      </c>
      <c r="F2718" t="s">
        <v>8040</v>
      </c>
      <c r="G2718" t="s">
        <v>136</v>
      </c>
      <c r="H2718" t="s">
        <v>46</v>
      </c>
      <c r="I2718" t="s">
        <v>129</v>
      </c>
      <c r="J2718" t="s">
        <v>130</v>
      </c>
      <c r="K2718" t="s">
        <v>131</v>
      </c>
      <c r="L2718" t="s">
        <v>8041</v>
      </c>
      <c r="M2718" t="s">
        <v>8042</v>
      </c>
      <c r="N2718">
        <v>1.5986111110000001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1.598611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1714577</v>
      </c>
      <c r="B2719">
        <v>1</v>
      </c>
      <c r="C2719" t="s">
        <v>76</v>
      </c>
      <c r="D2719" t="s">
        <v>84</v>
      </c>
      <c r="E2719" t="s">
        <v>134</v>
      </c>
      <c r="F2719" t="s">
        <v>8043</v>
      </c>
      <c r="G2719" t="s">
        <v>141</v>
      </c>
      <c r="H2719" t="s">
        <v>46</v>
      </c>
      <c r="I2719" t="s">
        <v>129</v>
      </c>
      <c r="J2719" t="s">
        <v>130</v>
      </c>
      <c r="K2719" t="s">
        <v>131</v>
      </c>
      <c r="L2719" t="s">
        <v>8044</v>
      </c>
      <c r="M2719" t="s">
        <v>8045</v>
      </c>
      <c r="N2719">
        <v>0.83138888799999999</v>
      </c>
      <c r="O2719">
        <v>0</v>
      </c>
      <c r="P2719">
        <v>1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0.83138900000000004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1714589</v>
      </c>
      <c r="B2720">
        <v>1</v>
      </c>
      <c r="C2720" t="s">
        <v>76</v>
      </c>
      <c r="D2720" t="s">
        <v>95</v>
      </c>
      <c r="E2720" t="s">
        <v>134</v>
      </c>
      <c r="F2720" t="s">
        <v>8046</v>
      </c>
      <c r="G2720" t="s">
        <v>136</v>
      </c>
      <c r="H2720" t="s">
        <v>46</v>
      </c>
      <c r="I2720" t="s">
        <v>129</v>
      </c>
      <c r="J2720" t="s">
        <v>130</v>
      </c>
      <c r="K2720" t="s">
        <v>131</v>
      </c>
      <c r="L2720" t="s">
        <v>8047</v>
      </c>
      <c r="M2720" t="s">
        <v>8048</v>
      </c>
      <c r="N2720">
        <v>2.4905555549999998</v>
      </c>
      <c r="O2720">
        <v>0</v>
      </c>
      <c r="P2720">
        <v>0</v>
      </c>
      <c r="Q2720">
        <v>0</v>
      </c>
      <c r="R2720">
        <v>2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4.9811110000000003</v>
      </c>
      <c r="Y2720">
        <v>0</v>
      </c>
      <c r="Z2720">
        <v>0</v>
      </c>
    </row>
    <row r="2721" spans="1:26" x14ac:dyDescent="0.25">
      <c r="A2721">
        <v>1714582</v>
      </c>
      <c r="B2721">
        <v>1</v>
      </c>
      <c r="C2721" t="s">
        <v>76</v>
      </c>
      <c r="D2721" t="s">
        <v>100</v>
      </c>
      <c r="E2721" t="s">
        <v>134</v>
      </c>
      <c r="F2721" t="s">
        <v>8049</v>
      </c>
      <c r="G2721" t="s">
        <v>136</v>
      </c>
      <c r="H2721" t="s">
        <v>46</v>
      </c>
      <c r="I2721" t="s">
        <v>129</v>
      </c>
      <c r="J2721" t="s">
        <v>130</v>
      </c>
      <c r="K2721" t="s">
        <v>131</v>
      </c>
      <c r="L2721" t="s">
        <v>8050</v>
      </c>
      <c r="M2721" t="s">
        <v>8051</v>
      </c>
      <c r="N2721">
        <v>2.1002777770000001</v>
      </c>
      <c r="O2721">
        <v>0</v>
      </c>
      <c r="P2721">
        <v>1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2.1002779999999999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1714583</v>
      </c>
      <c r="B2722">
        <v>1</v>
      </c>
      <c r="C2722" t="s">
        <v>76</v>
      </c>
      <c r="D2722" t="s">
        <v>102</v>
      </c>
      <c r="E2722" t="s">
        <v>134</v>
      </c>
      <c r="F2722" t="s">
        <v>8052</v>
      </c>
      <c r="G2722" t="s">
        <v>136</v>
      </c>
      <c r="H2722" t="s">
        <v>46</v>
      </c>
      <c r="I2722" t="s">
        <v>129</v>
      </c>
      <c r="J2722" t="s">
        <v>130</v>
      </c>
      <c r="K2722" t="s">
        <v>131</v>
      </c>
      <c r="L2722" t="s">
        <v>8053</v>
      </c>
      <c r="M2722" t="s">
        <v>8054</v>
      </c>
      <c r="N2722">
        <v>5.7627777770000002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5.762778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1714581</v>
      </c>
      <c r="B2723">
        <v>1</v>
      </c>
      <c r="C2723" t="s">
        <v>76</v>
      </c>
      <c r="D2723" t="s">
        <v>81</v>
      </c>
      <c r="E2723" t="s">
        <v>134</v>
      </c>
      <c r="F2723" t="s">
        <v>8055</v>
      </c>
      <c r="G2723" t="s">
        <v>155</v>
      </c>
      <c r="H2723" t="s">
        <v>46</v>
      </c>
      <c r="I2723" t="s">
        <v>129</v>
      </c>
      <c r="J2723" t="s">
        <v>130</v>
      </c>
      <c r="K2723" t="s">
        <v>131</v>
      </c>
      <c r="L2723" t="s">
        <v>8056</v>
      </c>
      <c r="M2723" t="s">
        <v>8057</v>
      </c>
      <c r="N2723">
        <v>1.470555555</v>
      </c>
      <c r="O2723">
        <v>0</v>
      </c>
      <c r="P2723">
        <v>11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16.176110999999999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1714588</v>
      </c>
      <c r="B2724">
        <v>1</v>
      </c>
      <c r="C2724" t="s">
        <v>77</v>
      </c>
      <c r="D2724" t="s">
        <v>108</v>
      </c>
      <c r="E2724" t="s">
        <v>134</v>
      </c>
      <c r="F2724" t="s">
        <v>7743</v>
      </c>
      <c r="G2724" t="s">
        <v>136</v>
      </c>
      <c r="H2724" t="s">
        <v>46</v>
      </c>
      <c r="I2724" t="s">
        <v>129</v>
      </c>
      <c r="J2724" t="s">
        <v>130</v>
      </c>
      <c r="K2724" t="s">
        <v>131</v>
      </c>
      <c r="L2724" t="s">
        <v>8058</v>
      </c>
      <c r="M2724" t="s">
        <v>8059</v>
      </c>
      <c r="N2724">
        <v>1.746111111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1.746111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1714592</v>
      </c>
      <c r="B2725">
        <v>1</v>
      </c>
      <c r="C2725" t="s">
        <v>77</v>
      </c>
      <c r="D2725" t="s">
        <v>111</v>
      </c>
      <c r="E2725" t="s">
        <v>212</v>
      </c>
      <c r="F2725" t="s">
        <v>8060</v>
      </c>
      <c r="G2725" t="s">
        <v>176</v>
      </c>
      <c r="H2725" t="s">
        <v>47</v>
      </c>
      <c r="I2725" t="s">
        <v>151</v>
      </c>
      <c r="J2725" t="s">
        <v>130</v>
      </c>
      <c r="K2725" t="s">
        <v>131</v>
      </c>
      <c r="L2725" t="s">
        <v>8061</v>
      </c>
      <c r="M2725" t="s">
        <v>8062</v>
      </c>
      <c r="N2725">
        <v>8.3333330000000001E-3</v>
      </c>
      <c r="O2725">
        <v>0</v>
      </c>
      <c r="P2725">
        <v>0</v>
      </c>
      <c r="Q2725">
        <v>0</v>
      </c>
      <c r="R2725">
        <v>0</v>
      </c>
      <c r="S2725">
        <v>11</v>
      </c>
      <c r="T2725">
        <v>839</v>
      </c>
      <c r="U2725">
        <v>0</v>
      </c>
      <c r="V2725">
        <v>0</v>
      </c>
      <c r="W2725">
        <v>0</v>
      </c>
      <c r="X2725">
        <v>0</v>
      </c>
      <c r="Y2725">
        <v>9.1666999999999998E-2</v>
      </c>
      <c r="Z2725">
        <v>6.9916660000000004</v>
      </c>
    </row>
    <row r="2726" spans="1:26" x14ac:dyDescent="0.25">
      <c r="A2726">
        <v>1714593</v>
      </c>
      <c r="B2726">
        <v>1</v>
      </c>
      <c r="C2726" t="s">
        <v>76</v>
      </c>
      <c r="D2726" t="s">
        <v>88</v>
      </c>
      <c r="E2726" t="s">
        <v>134</v>
      </c>
      <c r="F2726" t="s">
        <v>8063</v>
      </c>
      <c r="G2726" t="s">
        <v>136</v>
      </c>
      <c r="H2726" t="s">
        <v>46</v>
      </c>
      <c r="I2726" t="s">
        <v>129</v>
      </c>
      <c r="J2726" t="s">
        <v>130</v>
      </c>
      <c r="K2726" t="s">
        <v>131</v>
      </c>
      <c r="L2726" t="s">
        <v>8064</v>
      </c>
      <c r="M2726" t="s">
        <v>8065</v>
      </c>
      <c r="N2726">
        <v>0.82499999999999996</v>
      </c>
      <c r="O2726">
        <v>0</v>
      </c>
      <c r="P2726">
        <v>2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1.65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1714596</v>
      </c>
      <c r="B2727">
        <v>1</v>
      </c>
      <c r="C2727" t="s">
        <v>76</v>
      </c>
      <c r="D2727" t="s">
        <v>95</v>
      </c>
      <c r="E2727" t="s">
        <v>134</v>
      </c>
      <c r="F2727" t="s">
        <v>8066</v>
      </c>
      <c r="G2727" t="s">
        <v>136</v>
      </c>
      <c r="H2727" t="s">
        <v>46</v>
      </c>
      <c r="I2727" t="s">
        <v>129</v>
      </c>
      <c r="J2727" t="s">
        <v>130</v>
      </c>
      <c r="K2727" t="s">
        <v>131</v>
      </c>
      <c r="L2727" t="s">
        <v>8067</v>
      </c>
      <c r="M2727" t="s">
        <v>8068</v>
      </c>
      <c r="N2727">
        <v>3.8486111109999999</v>
      </c>
      <c r="O2727">
        <v>0</v>
      </c>
      <c r="P2727">
        <v>0</v>
      </c>
      <c r="Q2727">
        <v>0</v>
      </c>
      <c r="R2727">
        <v>0</v>
      </c>
      <c r="S2727">
        <v>2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7.697222</v>
      </c>
      <c r="Z2727">
        <v>0</v>
      </c>
    </row>
    <row r="2728" spans="1:26" x14ac:dyDescent="0.25">
      <c r="A2728">
        <v>1714601</v>
      </c>
      <c r="B2728">
        <v>1</v>
      </c>
      <c r="C2728" t="s">
        <v>76</v>
      </c>
      <c r="D2728" t="s">
        <v>99</v>
      </c>
      <c r="E2728" t="s">
        <v>139</v>
      </c>
      <c r="F2728" t="s">
        <v>5411</v>
      </c>
      <c r="G2728" t="s">
        <v>141</v>
      </c>
      <c r="H2728" t="s">
        <v>46</v>
      </c>
      <c r="I2728" t="s">
        <v>129</v>
      </c>
      <c r="J2728" t="s">
        <v>130</v>
      </c>
      <c r="K2728" t="s">
        <v>131</v>
      </c>
      <c r="L2728" t="s">
        <v>8069</v>
      </c>
      <c r="M2728" t="s">
        <v>8070</v>
      </c>
      <c r="N2728">
        <v>0.54222222200000003</v>
      </c>
      <c r="O2728">
        <v>0</v>
      </c>
      <c r="P2728">
        <v>30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16.266667000000002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1714595</v>
      </c>
      <c r="B2729">
        <v>1</v>
      </c>
      <c r="C2729" t="s">
        <v>76</v>
      </c>
      <c r="D2729" t="s">
        <v>90</v>
      </c>
      <c r="E2729" t="s">
        <v>139</v>
      </c>
      <c r="F2729" t="s">
        <v>8071</v>
      </c>
      <c r="G2729" t="s">
        <v>141</v>
      </c>
      <c r="H2729" t="s">
        <v>46</v>
      </c>
      <c r="I2729" t="s">
        <v>129</v>
      </c>
      <c r="J2729" t="s">
        <v>130</v>
      </c>
      <c r="K2729" t="s">
        <v>131</v>
      </c>
      <c r="L2729" t="s">
        <v>8072</v>
      </c>
      <c r="M2729" t="s">
        <v>8073</v>
      </c>
      <c r="N2729">
        <v>3.9705555549999998</v>
      </c>
      <c r="O2729">
        <v>0</v>
      </c>
      <c r="P2729">
        <v>10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39.705556000000001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1714597</v>
      </c>
      <c r="B2730">
        <v>1</v>
      </c>
      <c r="C2730" t="s">
        <v>76</v>
      </c>
      <c r="D2730" t="s">
        <v>102</v>
      </c>
      <c r="E2730" t="s">
        <v>134</v>
      </c>
      <c r="F2730" t="s">
        <v>8074</v>
      </c>
      <c r="G2730" t="s">
        <v>462</v>
      </c>
      <c r="H2730" t="s">
        <v>46</v>
      </c>
      <c r="I2730" t="s">
        <v>129</v>
      </c>
      <c r="J2730" t="s">
        <v>130</v>
      </c>
      <c r="K2730" t="s">
        <v>131</v>
      </c>
      <c r="L2730" t="s">
        <v>8075</v>
      </c>
      <c r="M2730" t="s">
        <v>8076</v>
      </c>
      <c r="N2730">
        <v>0.72388888799999995</v>
      </c>
      <c r="O2730">
        <v>0</v>
      </c>
      <c r="P2730">
        <v>11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7.9627780000000001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1714634</v>
      </c>
      <c r="B2731">
        <v>1</v>
      </c>
      <c r="C2731" t="s">
        <v>76</v>
      </c>
      <c r="D2731" t="s">
        <v>90</v>
      </c>
      <c r="E2731" t="s">
        <v>139</v>
      </c>
      <c r="F2731" t="s">
        <v>6490</v>
      </c>
      <c r="G2731" t="s">
        <v>462</v>
      </c>
      <c r="H2731" t="s">
        <v>46</v>
      </c>
      <c r="I2731" t="s">
        <v>129</v>
      </c>
      <c r="J2731" t="s">
        <v>130</v>
      </c>
      <c r="K2731" t="s">
        <v>131</v>
      </c>
      <c r="L2731" t="s">
        <v>8077</v>
      </c>
      <c r="M2731" t="s">
        <v>8078</v>
      </c>
      <c r="N2731">
        <v>4.4452777770000003</v>
      </c>
      <c r="O2731">
        <v>0</v>
      </c>
      <c r="P2731">
        <v>97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431.19194399999998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1714605</v>
      </c>
      <c r="B2732">
        <v>1</v>
      </c>
      <c r="C2732" t="s">
        <v>76</v>
      </c>
      <c r="D2732" t="s">
        <v>93</v>
      </c>
      <c r="E2732" t="s">
        <v>134</v>
      </c>
      <c r="F2732" t="s">
        <v>8079</v>
      </c>
      <c r="G2732" t="s">
        <v>136</v>
      </c>
      <c r="H2732" t="s">
        <v>46</v>
      </c>
      <c r="I2732" t="s">
        <v>129</v>
      </c>
      <c r="J2732" t="s">
        <v>130</v>
      </c>
      <c r="K2732" t="s">
        <v>131</v>
      </c>
      <c r="L2732" t="s">
        <v>8080</v>
      </c>
      <c r="M2732" t="s">
        <v>8081</v>
      </c>
      <c r="N2732">
        <v>2.7552777769999999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2.7552780000000001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1714600</v>
      </c>
      <c r="B2733">
        <v>1</v>
      </c>
      <c r="C2733" t="s">
        <v>77</v>
      </c>
      <c r="D2733" t="s">
        <v>112</v>
      </c>
      <c r="E2733" t="s">
        <v>158</v>
      </c>
      <c r="F2733" t="s">
        <v>8082</v>
      </c>
      <c r="G2733" t="s">
        <v>176</v>
      </c>
      <c r="H2733" t="s">
        <v>47</v>
      </c>
      <c r="I2733" t="s">
        <v>129</v>
      </c>
      <c r="J2733" t="s">
        <v>130</v>
      </c>
      <c r="K2733" t="s">
        <v>131</v>
      </c>
      <c r="L2733" t="s">
        <v>8083</v>
      </c>
      <c r="M2733" t="s">
        <v>8084</v>
      </c>
      <c r="N2733">
        <v>0.28472222200000002</v>
      </c>
      <c r="O2733">
        <v>0</v>
      </c>
      <c r="P2733">
        <v>0</v>
      </c>
      <c r="Q2733">
        <v>23</v>
      </c>
      <c r="R2733">
        <v>3846</v>
      </c>
      <c r="S2733">
        <v>0</v>
      </c>
      <c r="T2733">
        <v>0</v>
      </c>
      <c r="U2733">
        <v>0</v>
      </c>
      <c r="V2733">
        <v>0</v>
      </c>
      <c r="W2733">
        <v>6.5486110000000002</v>
      </c>
      <c r="X2733">
        <v>1095.0416660000001</v>
      </c>
      <c r="Y2733">
        <v>0</v>
      </c>
      <c r="Z2733">
        <v>0</v>
      </c>
    </row>
    <row r="2734" spans="1:26" x14ac:dyDescent="0.25">
      <c r="A2734">
        <v>1714604</v>
      </c>
      <c r="B2734">
        <v>1</v>
      </c>
      <c r="C2734" t="s">
        <v>76</v>
      </c>
      <c r="D2734" t="s">
        <v>83</v>
      </c>
      <c r="E2734" t="s">
        <v>134</v>
      </c>
      <c r="F2734" t="s">
        <v>8085</v>
      </c>
      <c r="G2734" t="s">
        <v>136</v>
      </c>
      <c r="H2734" t="s">
        <v>46</v>
      </c>
      <c r="I2734" t="s">
        <v>129</v>
      </c>
      <c r="J2734" t="s">
        <v>130</v>
      </c>
      <c r="K2734" t="s">
        <v>131</v>
      </c>
      <c r="L2734" t="s">
        <v>8086</v>
      </c>
      <c r="M2734" t="s">
        <v>8087</v>
      </c>
      <c r="N2734">
        <v>3.3233333329999999</v>
      </c>
      <c r="O2734">
        <v>0</v>
      </c>
      <c r="P2734">
        <v>4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13.293333000000001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1714603</v>
      </c>
      <c r="B2735">
        <v>1</v>
      </c>
      <c r="C2735" t="s">
        <v>76</v>
      </c>
      <c r="D2735" t="s">
        <v>92</v>
      </c>
      <c r="E2735" t="s">
        <v>164</v>
      </c>
      <c r="F2735" t="s">
        <v>7890</v>
      </c>
      <c r="G2735" t="s">
        <v>462</v>
      </c>
      <c r="H2735" t="s">
        <v>46</v>
      </c>
      <c r="I2735" t="s">
        <v>129</v>
      </c>
      <c r="J2735" t="s">
        <v>130</v>
      </c>
      <c r="K2735" t="s">
        <v>131</v>
      </c>
      <c r="L2735" t="s">
        <v>8088</v>
      </c>
      <c r="M2735" t="s">
        <v>8089</v>
      </c>
      <c r="N2735">
        <v>3.7863888879999998</v>
      </c>
      <c r="O2735">
        <v>0</v>
      </c>
      <c r="P2735">
        <v>0</v>
      </c>
      <c r="Q2735">
        <v>0</v>
      </c>
      <c r="R2735">
        <v>0</v>
      </c>
      <c r="S2735">
        <v>2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7.5727779999999996</v>
      </c>
      <c r="Z2735">
        <v>0</v>
      </c>
    </row>
    <row r="2736" spans="1:26" x14ac:dyDescent="0.25">
      <c r="A2736">
        <v>1714610</v>
      </c>
      <c r="B2736">
        <v>1</v>
      </c>
      <c r="C2736" t="s">
        <v>76</v>
      </c>
      <c r="D2736" t="s">
        <v>78</v>
      </c>
      <c r="E2736" t="s">
        <v>134</v>
      </c>
      <c r="F2736" t="s">
        <v>8090</v>
      </c>
      <c r="G2736" t="s">
        <v>462</v>
      </c>
      <c r="H2736" t="s">
        <v>46</v>
      </c>
      <c r="I2736" t="s">
        <v>129</v>
      </c>
      <c r="J2736" t="s">
        <v>130</v>
      </c>
      <c r="K2736" t="s">
        <v>131</v>
      </c>
      <c r="L2736" t="s">
        <v>8091</v>
      </c>
      <c r="M2736" t="s">
        <v>8092</v>
      </c>
      <c r="N2736">
        <v>1.6744444439999999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1.674444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1714627</v>
      </c>
      <c r="B2737">
        <v>1</v>
      </c>
      <c r="C2737" t="s">
        <v>77</v>
      </c>
      <c r="D2737" t="s">
        <v>114</v>
      </c>
      <c r="E2737" t="s">
        <v>126</v>
      </c>
      <c r="F2737" t="s">
        <v>8093</v>
      </c>
      <c r="G2737" t="s">
        <v>431</v>
      </c>
      <c r="H2737" t="s">
        <v>47</v>
      </c>
      <c r="I2737" t="s">
        <v>129</v>
      </c>
      <c r="J2737" t="s">
        <v>130</v>
      </c>
      <c r="K2737" t="s">
        <v>131</v>
      </c>
      <c r="L2737" t="s">
        <v>8094</v>
      </c>
      <c r="M2737" t="s">
        <v>8095</v>
      </c>
      <c r="N2737">
        <v>2.3513888879999998</v>
      </c>
      <c r="O2737">
        <v>0</v>
      </c>
      <c r="P2737">
        <v>0</v>
      </c>
      <c r="Q2737">
        <v>0</v>
      </c>
      <c r="R2737">
        <v>0</v>
      </c>
      <c r="S2737">
        <v>1</v>
      </c>
      <c r="T2737">
        <v>48</v>
      </c>
      <c r="U2737">
        <v>0</v>
      </c>
      <c r="V2737">
        <v>0</v>
      </c>
      <c r="W2737">
        <v>0</v>
      </c>
      <c r="X2737">
        <v>0</v>
      </c>
      <c r="Y2737">
        <v>2.3513890000000002</v>
      </c>
      <c r="Z2737">
        <v>112.86666700000001</v>
      </c>
    </row>
    <row r="2738" spans="1:26" x14ac:dyDescent="0.25">
      <c r="A2738">
        <v>1714611</v>
      </c>
      <c r="B2738">
        <v>1</v>
      </c>
      <c r="C2738" t="s">
        <v>76</v>
      </c>
      <c r="D2738" t="s">
        <v>90</v>
      </c>
      <c r="E2738" t="s">
        <v>139</v>
      </c>
      <c r="F2738" t="s">
        <v>8096</v>
      </c>
      <c r="G2738" t="s">
        <v>141</v>
      </c>
      <c r="H2738" t="s">
        <v>46</v>
      </c>
      <c r="I2738" t="s">
        <v>129</v>
      </c>
      <c r="J2738" t="s">
        <v>130</v>
      </c>
      <c r="K2738" t="s">
        <v>131</v>
      </c>
      <c r="L2738" t="s">
        <v>8097</v>
      </c>
      <c r="M2738" t="s">
        <v>8098</v>
      </c>
      <c r="N2738">
        <v>4.1561111110000004</v>
      </c>
      <c r="O2738">
        <v>0</v>
      </c>
      <c r="P2738">
        <v>33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137.151667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1714630</v>
      </c>
      <c r="B2739">
        <v>1</v>
      </c>
      <c r="C2739" t="s">
        <v>77</v>
      </c>
      <c r="D2739" t="s">
        <v>123</v>
      </c>
      <c r="E2739" t="s">
        <v>139</v>
      </c>
      <c r="F2739" t="s">
        <v>8099</v>
      </c>
      <c r="G2739" t="s">
        <v>141</v>
      </c>
      <c r="H2739" t="s">
        <v>46</v>
      </c>
      <c r="I2739" t="s">
        <v>129</v>
      </c>
      <c r="J2739" t="s">
        <v>130</v>
      </c>
      <c r="K2739" t="s">
        <v>131</v>
      </c>
      <c r="L2739" t="s">
        <v>8100</v>
      </c>
      <c r="M2739" t="s">
        <v>8101</v>
      </c>
      <c r="N2739">
        <v>3.3291666659999999</v>
      </c>
      <c r="O2739">
        <v>0</v>
      </c>
      <c r="P2739">
        <v>33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109.8625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1714613</v>
      </c>
      <c r="B2740">
        <v>1</v>
      </c>
      <c r="C2740" t="s">
        <v>76</v>
      </c>
      <c r="D2740" t="s">
        <v>79</v>
      </c>
      <c r="E2740" t="s">
        <v>134</v>
      </c>
      <c r="F2740" t="s">
        <v>8102</v>
      </c>
      <c r="G2740" t="s">
        <v>155</v>
      </c>
      <c r="H2740" t="s">
        <v>46</v>
      </c>
      <c r="I2740" t="s">
        <v>129</v>
      </c>
      <c r="J2740" t="s">
        <v>130</v>
      </c>
      <c r="K2740" t="s">
        <v>131</v>
      </c>
      <c r="L2740" t="s">
        <v>8103</v>
      </c>
      <c r="M2740" t="s">
        <v>8104</v>
      </c>
      <c r="N2740">
        <v>1.336944444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1.3369439999999999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1714621</v>
      </c>
      <c r="B2741">
        <v>1</v>
      </c>
      <c r="C2741" t="s">
        <v>76</v>
      </c>
      <c r="D2741" t="s">
        <v>86</v>
      </c>
      <c r="E2741" t="s">
        <v>139</v>
      </c>
      <c r="F2741" t="s">
        <v>8105</v>
      </c>
      <c r="G2741" t="s">
        <v>141</v>
      </c>
      <c r="H2741" t="s">
        <v>46</v>
      </c>
      <c r="I2741" t="s">
        <v>129</v>
      </c>
      <c r="J2741" t="s">
        <v>130</v>
      </c>
      <c r="K2741" t="s">
        <v>131</v>
      </c>
      <c r="L2741" t="s">
        <v>8106</v>
      </c>
      <c r="M2741" t="s">
        <v>8107</v>
      </c>
      <c r="N2741">
        <v>1.069722222</v>
      </c>
      <c r="O2741">
        <v>0</v>
      </c>
      <c r="P2741">
        <v>132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141.20333299999999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1714619</v>
      </c>
      <c r="B2742">
        <v>1</v>
      </c>
      <c r="C2742" t="s">
        <v>77</v>
      </c>
      <c r="D2742" t="s">
        <v>124</v>
      </c>
      <c r="E2742" t="s">
        <v>134</v>
      </c>
      <c r="F2742" t="s">
        <v>8108</v>
      </c>
      <c r="G2742" t="s">
        <v>155</v>
      </c>
      <c r="H2742" t="s">
        <v>46</v>
      </c>
      <c r="I2742" t="s">
        <v>129</v>
      </c>
      <c r="J2742" t="s">
        <v>130</v>
      </c>
      <c r="K2742" t="s">
        <v>131</v>
      </c>
      <c r="L2742" t="s">
        <v>8109</v>
      </c>
      <c r="M2742" t="s">
        <v>8110</v>
      </c>
      <c r="N2742">
        <v>0.64916666599999995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0.64916700000000005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1714616</v>
      </c>
      <c r="B2743">
        <v>1</v>
      </c>
      <c r="C2743" t="s">
        <v>76</v>
      </c>
      <c r="D2743" t="s">
        <v>95</v>
      </c>
      <c r="E2743" t="s">
        <v>134</v>
      </c>
      <c r="F2743" t="s">
        <v>8111</v>
      </c>
      <c r="G2743" t="s">
        <v>136</v>
      </c>
      <c r="H2743" t="s">
        <v>46</v>
      </c>
      <c r="I2743" t="s">
        <v>129</v>
      </c>
      <c r="J2743" t="s">
        <v>130</v>
      </c>
      <c r="K2743" t="s">
        <v>131</v>
      </c>
      <c r="L2743" t="s">
        <v>8112</v>
      </c>
      <c r="M2743" t="s">
        <v>8113</v>
      </c>
      <c r="N2743">
        <v>4.1963888880000004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4.1963889999999999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1714622</v>
      </c>
      <c r="B2744">
        <v>1</v>
      </c>
      <c r="C2744" t="s">
        <v>76</v>
      </c>
      <c r="D2744" t="s">
        <v>90</v>
      </c>
      <c r="E2744" t="s">
        <v>139</v>
      </c>
      <c r="F2744" t="s">
        <v>8114</v>
      </c>
      <c r="G2744" t="s">
        <v>141</v>
      </c>
      <c r="H2744" t="s">
        <v>46</v>
      </c>
      <c r="I2744" t="s">
        <v>129</v>
      </c>
      <c r="J2744" t="s">
        <v>130</v>
      </c>
      <c r="K2744" t="s">
        <v>131</v>
      </c>
      <c r="L2744" t="s">
        <v>8115</v>
      </c>
      <c r="M2744" t="s">
        <v>8116</v>
      </c>
      <c r="N2744">
        <v>0.75749999999999995</v>
      </c>
      <c r="O2744">
        <v>0</v>
      </c>
      <c r="P2744">
        <v>118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89.385000000000005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1714623</v>
      </c>
      <c r="B2745">
        <v>1</v>
      </c>
      <c r="C2745" t="s">
        <v>76</v>
      </c>
      <c r="D2745" t="s">
        <v>90</v>
      </c>
      <c r="E2745" t="s">
        <v>139</v>
      </c>
      <c r="F2745" t="s">
        <v>8117</v>
      </c>
      <c r="G2745" t="s">
        <v>141</v>
      </c>
      <c r="H2745" t="s">
        <v>46</v>
      </c>
      <c r="I2745" t="s">
        <v>129</v>
      </c>
      <c r="J2745" t="s">
        <v>130</v>
      </c>
      <c r="K2745" t="s">
        <v>131</v>
      </c>
      <c r="L2745" t="s">
        <v>8118</v>
      </c>
      <c r="M2745" t="s">
        <v>8119</v>
      </c>
      <c r="N2745">
        <v>2.5216666659999998</v>
      </c>
      <c r="O2745">
        <v>0</v>
      </c>
      <c r="P2745">
        <v>31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78.171666999999999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1714626</v>
      </c>
      <c r="B2746">
        <v>1</v>
      </c>
      <c r="C2746" t="s">
        <v>76</v>
      </c>
      <c r="D2746" t="s">
        <v>92</v>
      </c>
      <c r="E2746" t="s">
        <v>134</v>
      </c>
      <c r="F2746" t="s">
        <v>8120</v>
      </c>
      <c r="G2746" t="s">
        <v>209</v>
      </c>
      <c r="H2746" t="s">
        <v>46</v>
      </c>
      <c r="I2746" t="s">
        <v>129</v>
      </c>
      <c r="J2746" t="s">
        <v>130</v>
      </c>
      <c r="K2746" t="s">
        <v>131</v>
      </c>
      <c r="L2746" t="s">
        <v>8121</v>
      </c>
      <c r="M2746" t="s">
        <v>8122</v>
      </c>
      <c r="N2746">
        <v>4.2374999999999998</v>
      </c>
      <c r="O2746">
        <v>0</v>
      </c>
      <c r="P2746">
        <v>0</v>
      </c>
      <c r="Q2746">
        <v>0</v>
      </c>
      <c r="R2746">
        <v>2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8.4749999999999996</v>
      </c>
      <c r="Y2746">
        <v>0</v>
      </c>
      <c r="Z2746">
        <v>0</v>
      </c>
    </row>
    <row r="2747" spans="1:26" x14ac:dyDescent="0.25">
      <c r="A2747">
        <v>1714625</v>
      </c>
      <c r="B2747">
        <v>1</v>
      </c>
      <c r="C2747" t="s">
        <v>76</v>
      </c>
      <c r="D2747" t="s">
        <v>93</v>
      </c>
      <c r="E2747" t="s">
        <v>134</v>
      </c>
      <c r="F2747" t="s">
        <v>8123</v>
      </c>
      <c r="G2747" t="s">
        <v>155</v>
      </c>
      <c r="H2747" t="s">
        <v>46</v>
      </c>
      <c r="I2747" t="s">
        <v>129</v>
      </c>
      <c r="J2747" t="s">
        <v>130</v>
      </c>
      <c r="K2747" t="s">
        <v>131</v>
      </c>
      <c r="L2747" t="s">
        <v>8124</v>
      </c>
      <c r="M2747" t="s">
        <v>8125</v>
      </c>
      <c r="N2747">
        <v>0.81305555500000004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0.813056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1714631</v>
      </c>
      <c r="B2748">
        <v>1</v>
      </c>
      <c r="C2748" t="s">
        <v>77</v>
      </c>
      <c r="D2748" t="s">
        <v>118</v>
      </c>
      <c r="E2748" t="s">
        <v>139</v>
      </c>
      <c r="F2748" t="s">
        <v>8126</v>
      </c>
      <c r="G2748" t="s">
        <v>141</v>
      </c>
      <c r="H2748" t="s">
        <v>46</v>
      </c>
      <c r="I2748" t="s">
        <v>129</v>
      </c>
      <c r="J2748" t="s">
        <v>130</v>
      </c>
      <c r="K2748" t="s">
        <v>131</v>
      </c>
      <c r="L2748" t="s">
        <v>8127</v>
      </c>
      <c r="M2748" t="s">
        <v>8128</v>
      </c>
      <c r="N2748">
        <v>1.445277777</v>
      </c>
      <c r="O2748">
        <v>0</v>
      </c>
      <c r="P2748">
        <v>263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380.10805499999998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1714628</v>
      </c>
      <c r="B2749">
        <v>1</v>
      </c>
      <c r="C2749" t="s">
        <v>76</v>
      </c>
      <c r="D2749" t="s">
        <v>93</v>
      </c>
      <c r="E2749" t="s">
        <v>134</v>
      </c>
      <c r="F2749" t="s">
        <v>8129</v>
      </c>
      <c r="G2749" t="s">
        <v>136</v>
      </c>
      <c r="H2749" t="s">
        <v>46</v>
      </c>
      <c r="I2749" t="s">
        <v>129</v>
      </c>
      <c r="J2749" t="s">
        <v>130</v>
      </c>
      <c r="K2749" t="s">
        <v>131</v>
      </c>
      <c r="L2749" t="s">
        <v>8130</v>
      </c>
      <c r="M2749" t="s">
        <v>8131</v>
      </c>
      <c r="N2749">
        <v>2.2836111109999999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2.2836110000000001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1714633</v>
      </c>
      <c r="B2750">
        <v>1</v>
      </c>
      <c r="C2750" t="s">
        <v>76</v>
      </c>
      <c r="D2750" t="s">
        <v>84</v>
      </c>
      <c r="E2750" t="s">
        <v>134</v>
      </c>
      <c r="F2750" t="s">
        <v>8043</v>
      </c>
      <c r="G2750" t="s">
        <v>209</v>
      </c>
      <c r="H2750" t="s">
        <v>46</v>
      </c>
      <c r="I2750" t="s">
        <v>129</v>
      </c>
      <c r="J2750" t="s">
        <v>130</v>
      </c>
      <c r="K2750" t="s">
        <v>131</v>
      </c>
      <c r="L2750" t="s">
        <v>8132</v>
      </c>
      <c r="M2750" t="s">
        <v>8133</v>
      </c>
      <c r="N2750">
        <v>5.1186111109999999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5.1186109999999996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1714636</v>
      </c>
      <c r="B2751">
        <v>1</v>
      </c>
      <c r="C2751" t="s">
        <v>76</v>
      </c>
      <c r="D2751" t="s">
        <v>89</v>
      </c>
      <c r="E2751" t="s">
        <v>139</v>
      </c>
      <c r="F2751" t="s">
        <v>8134</v>
      </c>
      <c r="G2751" t="s">
        <v>1839</v>
      </c>
      <c r="H2751" t="s">
        <v>46</v>
      </c>
      <c r="I2751" t="s">
        <v>129</v>
      </c>
      <c r="J2751" t="s">
        <v>130</v>
      </c>
      <c r="K2751" t="s">
        <v>131</v>
      </c>
      <c r="L2751" t="s">
        <v>8135</v>
      </c>
      <c r="M2751" t="s">
        <v>8136</v>
      </c>
      <c r="N2751">
        <v>3.3075000000000001</v>
      </c>
      <c r="O2751">
        <v>0</v>
      </c>
      <c r="P2751">
        <v>9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29.767499999999998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1714640</v>
      </c>
      <c r="B2752">
        <v>1</v>
      </c>
      <c r="C2752" t="s">
        <v>76</v>
      </c>
      <c r="D2752" t="s">
        <v>96</v>
      </c>
      <c r="E2752" t="s">
        <v>158</v>
      </c>
      <c r="F2752" t="s">
        <v>900</v>
      </c>
      <c r="G2752" t="s">
        <v>150</v>
      </c>
      <c r="H2752" t="s">
        <v>47</v>
      </c>
      <c r="I2752" t="s">
        <v>129</v>
      </c>
      <c r="J2752" t="s">
        <v>130</v>
      </c>
      <c r="K2752" t="s">
        <v>131</v>
      </c>
      <c r="L2752" t="s">
        <v>8137</v>
      </c>
      <c r="M2752" t="s">
        <v>8138</v>
      </c>
      <c r="N2752">
        <v>0.33027777699999999</v>
      </c>
      <c r="O2752">
        <v>46</v>
      </c>
      <c r="P2752">
        <v>1142</v>
      </c>
      <c r="Q2752">
        <v>0</v>
      </c>
      <c r="R2752">
        <v>0</v>
      </c>
      <c r="S2752">
        <v>0</v>
      </c>
      <c r="T2752">
        <v>0</v>
      </c>
      <c r="U2752">
        <v>15.192778000000001</v>
      </c>
      <c r="V2752">
        <v>377.17722099999997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1714642</v>
      </c>
      <c r="B2753">
        <v>1</v>
      </c>
      <c r="C2753" t="s">
        <v>76</v>
      </c>
      <c r="D2753" t="s">
        <v>81</v>
      </c>
      <c r="E2753" t="s">
        <v>134</v>
      </c>
      <c r="F2753" t="s">
        <v>8139</v>
      </c>
      <c r="G2753" t="s">
        <v>155</v>
      </c>
      <c r="H2753" t="s">
        <v>46</v>
      </c>
      <c r="I2753" t="s">
        <v>129</v>
      </c>
      <c r="J2753" t="s">
        <v>130</v>
      </c>
      <c r="K2753" t="s">
        <v>131</v>
      </c>
      <c r="L2753" t="s">
        <v>8140</v>
      </c>
      <c r="M2753" t="s">
        <v>8141</v>
      </c>
      <c r="N2753">
        <v>1.510555555</v>
      </c>
      <c r="O2753">
        <v>0</v>
      </c>
      <c r="P2753">
        <v>10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15.105556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1714647</v>
      </c>
      <c r="B2754">
        <v>1</v>
      </c>
      <c r="C2754" t="s">
        <v>76</v>
      </c>
      <c r="D2754" t="s">
        <v>100</v>
      </c>
      <c r="E2754" t="s">
        <v>134</v>
      </c>
      <c r="F2754" t="s">
        <v>8142</v>
      </c>
      <c r="G2754" t="s">
        <v>155</v>
      </c>
      <c r="H2754" t="s">
        <v>46</v>
      </c>
      <c r="I2754" t="s">
        <v>129</v>
      </c>
      <c r="J2754" t="s">
        <v>130</v>
      </c>
      <c r="K2754" t="s">
        <v>131</v>
      </c>
      <c r="L2754" t="s">
        <v>8143</v>
      </c>
      <c r="M2754" t="s">
        <v>8144</v>
      </c>
      <c r="N2754">
        <v>1.8572222220000001</v>
      </c>
      <c r="O2754">
        <v>0</v>
      </c>
      <c r="P2754">
        <v>3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5.5716669999999997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1714648</v>
      </c>
      <c r="B2755">
        <v>1</v>
      </c>
      <c r="C2755" t="s">
        <v>76</v>
      </c>
      <c r="D2755" t="s">
        <v>90</v>
      </c>
      <c r="E2755" t="s">
        <v>139</v>
      </c>
      <c r="F2755" t="s">
        <v>8117</v>
      </c>
      <c r="G2755" t="s">
        <v>1596</v>
      </c>
      <c r="H2755" t="s">
        <v>46</v>
      </c>
      <c r="I2755" t="s">
        <v>129</v>
      </c>
      <c r="J2755" t="s">
        <v>130</v>
      </c>
      <c r="K2755" t="s">
        <v>131</v>
      </c>
      <c r="L2755" t="s">
        <v>8145</v>
      </c>
      <c r="M2755" t="s">
        <v>8146</v>
      </c>
      <c r="N2755">
        <v>1.6291666659999999</v>
      </c>
      <c r="O2755">
        <v>0</v>
      </c>
      <c r="P2755">
        <v>31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50.504167000000002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1714650</v>
      </c>
      <c r="B2756">
        <v>1</v>
      </c>
      <c r="C2756" t="s">
        <v>77</v>
      </c>
      <c r="D2756" t="s">
        <v>124</v>
      </c>
      <c r="E2756" t="s">
        <v>126</v>
      </c>
      <c r="F2756" t="s">
        <v>8147</v>
      </c>
      <c r="G2756" t="s">
        <v>145</v>
      </c>
      <c r="H2756" t="s">
        <v>47</v>
      </c>
      <c r="I2756" t="s">
        <v>129</v>
      </c>
      <c r="J2756" t="s">
        <v>130</v>
      </c>
      <c r="K2756" t="s">
        <v>131</v>
      </c>
      <c r="L2756" t="s">
        <v>8148</v>
      </c>
      <c r="M2756" t="s">
        <v>8149</v>
      </c>
      <c r="N2756">
        <v>2.227777777</v>
      </c>
      <c r="O2756">
        <v>1</v>
      </c>
      <c r="P2756">
        <v>90</v>
      </c>
      <c r="Q2756">
        <v>0</v>
      </c>
      <c r="R2756">
        <v>0</v>
      </c>
      <c r="S2756">
        <v>0</v>
      </c>
      <c r="T2756">
        <v>0</v>
      </c>
      <c r="U2756">
        <v>2.2277779999999998</v>
      </c>
      <c r="V2756">
        <v>200.5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1714653</v>
      </c>
      <c r="B2757">
        <v>1</v>
      </c>
      <c r="C2757" t="s">
        <v>77</v>
      </c>
      <c r="D2757" t="s">
        <v>114</v>
      </c>
      <c r="E2757" t="s">
        <v>139</v>
      </c>
      <c r="F2757" t="s">
        <v>8150</v>
      </c>
      <c r="G2757" t="s">
        <v>1596</v>
      </c>
      <c r="H2757" t="s">
        <v>46</v>
      </c>
      <c r="I2757" t="s">
        <v>129</v>
      </c>
      <c r="J2757" t="s">
        <v>130</v>
      </c>
      <c r="K2757" t="s">
        <v>131</v>
      </c>
      <c r="L2757" t="s">
        <v>8151</v>
      </c>
      <c r="M2757" t="s">
        <v>8152</v>
      </c>
      <c r="N2757">
        <v>1.1641666660000001</v>
      </c>
      <c r="O2757">
        <v>0</v>
      </c>
      <c r="P2757">
        <v>107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124.565833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1714654</v>
      </c>
      <c r="B2758">
        <v>1</v>
      </c>
      <c r="C2758" t="s">
        <v>76</v>
      </c>
      <c r="D2758" t="s">
        <v>89</v>
      </c>
      <c r="E2758" t="s">
        <v>134</v>
      </c>
      <c r="F2758" t="s">
        <v>8153</v>
      </c>
      <c r="G2758" t="s">
        <v>136</v>
      </c>
      <c r="H2758" t="s">
        <v>46</v>
      </c>
      <c r="I2758" t="s">
        <v>129</v>
      </c>
      <c r="J2758" t="s">
        <v>130</v>
      </c>
      <c r="K2758" t="s">
        <v>131</v>
      </c>
      <c r="L2758" t="s">
        <v>8154</v>
      </c>
      <c r="M2758" t="s">
        <v>8155</v>
      </c>
      <c r="N2758">
        <v>2.5550000000000002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2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5.1100000000000003</v>
      </c>
    </row>
    <row r="2759" spans="1:26" x14ac:dyDescent="0.25">
      <c r="A2759">
        <v>1714655</v>
      </c>
      <c r="B2759">
        <v>1</v>
      </c>
      <c r="C2759" t="s">
        <v>76</v>
      </c>
      <c r="D2759" t="s">
        <v>97</v>
      </c>
      <c r="E2759" t="s">
        <v>126</v>
      </c>
      <c r="F2759" t="s">
        <v>6883</v>
      </c>
      <c r="G2759" t="s">
        <v>176</v>
      </c>
      <c r="H2759" t="s">
        <v>47</v>
      </c>
      <c r="I2759" t="s">
        <v>129</v>
      </c>
      <c r="J2759" t="s">
        <v>130</v>
      </c>
      <c r="K2759" t="s">
        <v>131</v>
      </c>
      <c r="L2759" t="s">
        <v>8156</v>
      </c>
      <c r="M2759" t="s">
        <v>8157</v>
      </c>
      <c r="N2759">
        <v>0.69750000000000001</v>
      </c>
      <c r="O2759">
        <v>9</v>
      </c>
      <c r="P2759">
        <v>1355</v>
      </c>
      <c r="Q2759">
        <v>0</v>
      </c>
      <c r="R2759">
        <v>0</v>
      </c>
      <c r="S2759">
        <v>0</v>
      </c>
      <c r="T2759">
        <v>0</v>
      </c>
      <c r="U2759">
        <v>6.2774999999999999</v>
      </c>
      <c r="V2759">
        <v>945.11249999999995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1714658</v>
      </c>
      <c r="B2760">
        <v>1</v>
      </c>
      <c r="C2760" t="s">
        <v>76</v>
      </c>
      <c r="D2760" t="s">
        <v>101</v>
      </c>
      <c r="E2760" t="s">
        <v>134</v>
      </c>
      <c r="F2760" t="s">
        <v>8158</v>
      </c>
      <c r="G2760" t="s">
        <v>136</v>
      </c>
      <c r="H2760" t="s">
        <v>46</v>
      </c>
      <c r="I2760" t="s">
        <v>129</v>
      </c>
      <c r="J2760" t="s">
        <v>130</v>
      </c>
      <c r="K2760" t="s">
        <v>131</v>
      </c>
      <c r="L2760" t="s">
        <v>8159</v>
      </c>
      <c r="M2760" t="s">
        <v>8160</v>
      </c>
      <c r="N2760">
        <v>1.5252777769999999</v>
      </c>
      <c r="O2760">
        <v>0</v>
      </c>
      <c r="P2760">
        <v>9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13.727499999999999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1714660</v>
      </c>
      <c r="B2761">
        <v>1</v>
      </c>
      <c r="C2761" t="s">
        <v>76</v>
      </c>
      <c r="D2761" t="s">
        <v>102</v>
      </c>
      <c r="E2761" t="s">
        <v>139</v>
      </c>
      <c r="F2761" t="s">
        <v>8161</v>
      </c>
      <c r="G2761" t="s">
        <v>462</v>
      </c>
      <c r="H2761" t="s">
        <v>46</v>
      </c>
      <c r="I2761" t="s">
        <v>129</v>
      </c>
      <c r="J2761" t="s">
        <v>130</v>
      </c>
      <c r="K2761" t="s">
        <v>131</v>
      </c>
      <c r="L2761" t="s">
        <v>8162</v>
      </c>
      <c r="M2761" t="s">
        <v>8163</v>
      </c>
      <c r="N2761">
        <v>0.52277777700000005</v>
      </c>
      <c r="O2761">
        <v>0</v>
      </c>
      <c r="P2761">
        <v>74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38.685555000000001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1714662</v>
      </c>
      <c r="B2762">
        <v>1</v>
      </c>
      <c r="C2762" t="s">
        <v>76</v>
      </c>
      <c r="D2762" t="s">
        <v>97</v>
      </c>
      <c r="E2762" t="s">
        <v>126</v>
      </c>
      <c r="F2762" t="s">
        <v>6883</v>
      </c>
      <c r="G2762" t="s">
        <v>176</v>
      </c>
      <c r="H2762" t="s">
        <v>47</v>
      </c>
      <c r="I2762" t="s">
        <v>129</v>
      </c>
      <c r="J2762" t="s">
        <v>130</v>
      </c>
      <c r="K2762" t="s">
        <v>131</v>
      </c>
      <c r="L2762" t="s">
        <v>8164</v>
      </c>
      <c r="M2762" t="s">
        <v>8165</v>
      </c>
      <c r="N2762">
        <v>1.120833333</v>
      </c>
      <c r="O2762">
        <v>9</v>
      </c>
      <c r="P2762">
        <v>1355</v>
      </c>
      <c r="Q2762">
        <v>0</v>
      </c>
      <c r="R2762">
        <v>0</v>
      </c>
      <c r="S2762">
        <v>0</v>
      </c>
      <c r="T2762">
        <v>0</v>
      </c>
      <c r="U2762">
        <v>10.0875</v>
      </c>
      <c r="V2762">
        <v>1518.7291660000001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1714661</v>
      </c>
      <c r="B2763">
        <v>1</v>
      </c>
      <c r="C2763" t="s">
        <v>77</v>
      </c>
      <c r="D2763" t="s">
        <v>124</v>
      </c>
      <c r="E2763" t="s">
        <v>158</v>
      </c>
      <c r="F2763" t="s">
        <v>8166</v>
      </c>
      <c r="G2763" t="s">
        <v>176</v>
      </c>
      <c r="H2763" t="s">
        <v>47</v>
      </c>
      <c r="I2763" t="s">
        <v>129</v>
      </c>
      <c r="J2763" t="s">
        <v>130</v>
      </c>
      <c r="K2763" t="s">
        <v>131</v>
      </c>
      <c r="L2763" t="s">
        <v>8167</v>
      </c>
      <c r="M2763" t="s">
        <v>8168</v>
      </c>
      <c r="N2763">
        <v>9.8888887999999994E-2</v>
      </c>
      <c r="O2763">
        <v>53</v>
      </c>
      <c r="P2763">
        <v>92</v>
      </c>
      <c r="Q2763">
        <v>0</v>
      </c>
      <c r="R2763">
        <v>0</v>
      </c>
      <c r="S2763">
        <v>0</v>
      </c>
      <c r="T2763">
        <v>0</v>
      </c>
      <c r="U2763">
        <v>5.2411110000000001</v>
      </c>
      <c r="V2763">
        <v>9.0977779999999999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1714665</v>
      </c>
      <c r="B2764">
        <v>1</v>
      </c>
      <c r="C2764" t="s">
        <v>76</v>
      </c>
      <c r="D2764" t="s">
        <v>95</v>
      </c>
      <c r="E2764" t="s">
        <v>158</v>
      </c>
      <c r="F2764" t="s">
        <v>4418</v>
      </c>
      <c r="G2764" t="s">
        <v>281</v>
      </c>
      <c r="H2764" t="s">
        <v>47</v>
      </c>
      <c r="I2764" t="s">
        <v>129</v>
      </c>
      <c r="J2764" t="s">
        <v>130</v>
      </c>
      <c r="K2764" t="s">
        <v>161</v>
      </c>
      <c r="L2764" t="s">
        <v>8169</v>
      </c>
      <c r="M2764" t="s">
        <v>8170</v>
      </c>
      <c r="N2764">
        <v>0.71430833299999996</v>
      </c>
      <c r="O2764">
        <v>0</v>
      </c>
      <c r="P2764">
        <v>0</v>
      </c>
      <c r="Q2764">
        <v>0</v>
      </c>
      <c r="R2764">
        <v>0</v>
      </c>
      <c r="S2764">
        <v>8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5.714467</v>
      </c>
      <c r="Z2764">
        <v>0</v>
      </c>
    </row>
    <row r="2765" spans="1:26" x14ac:dyDescent="0.25">
      <c r="A2765">
        <v>1714670</v>
      </c>
      <c r="B2765">
        <v>1</v>
      </c>
      <c r="C2765" t="s">
        <v>76</v>
      </c>
      <c r="D2765" t="s">
        <v>78</v>
      </c>
      <c r="E2765" t="s">
        <v>134</v>
      </c>
      <c r="F2765" t="s">
        <v>8171</v>
      </c>
      <c r="G2765" t="s">
        <v>136</v>
      </c>
      <c r="H2765" t="s">
        <v>46</v>
      </c>
      <c r="I2765" t="s">
        <v>129</v>
      </c>
      <c r="J2765" t="s">
        <v>130</v>
      </c>
      <c r="K2765" t="s">
        <v>131</v>
      </c>
      <c r="L2765" t="s">
        <v>8172</v>
      </c>
      <c r="M2765" t="s">
        <v>8173</v>
      </c>
      <c r="N2765">
        <v>5.3327777770000004</v>
      </c>
      <c r="O2765">
        <v>0</v>
      </c>
      <c r="P2765">
        <v>11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58.660556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1714672</v>
      </c>
      <c r="B2766">
        <v>1</v>
      </c>
      <c r="C2766" t="s">
        <v>76</v>
      </c>
      <c r="D2766" t="s">
        <v>86</v>
      </c>
      <c r="E2766" t="s">
        <v>134</v>
      </c>
      <c r="F2766" t="s">
        <v>8174</v>
      </c>
      <c r="G2766" t="s">
        <v>155</v>
      </c>
      <c r="H2766" t="s">
        <v>46</v>
      </c>
      <c r="I2766" t="s">
        <v>129</v>
      </c>
      <c r="J2766" t="s">
        <v>130</v>
      </c>
      <c r="K2766" t="s">
        <v>131</v>
      </c>
      <c r="L2766" t="s">
        <v>8175</v>
      </c>
      <c r="M2766" t="s">
        <v>8176</v>
      </c>
      <c r="N2766">
        <v>5.153611111</v>
      </c>
      <c r="O2766">
        <v>0</v>
      </c>
      <c r="P2766">
        <v>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25.768056000000001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1714667</v>
      </c>
      <c r="B2767">
        <v>1</v>
      </c>
      <c r="C2767" t="s">
        <v>76</v>
      </c>
      <c r="D2767" t="s">
        <v>95</v>
      </c>
      <c r="E2767" t="s">
        <v>158</v>
      </c>
      <c r="F2767" t="s">
        <v>725</v>
      </c>
      <c r="G2767" t="s">
        <v>176</v>
      </c>
      <c r="H2767" t="s">
        <v>47</v>
      </c>
      <c r="I2767" t="s">
        <v>129</v>
      </c>
      <c r="J2767" t="s">
        <v>130</v>
      </c>
      <c r="K2767" t="s">
        <v>131</v>
      </c>
      <c r="L2767" t="s">
        <v>8177</v>
      </c>
      <c r="M2767" t="s">
        <v>8178</v>
      </c>
      <c r="N2767">
        <v>1.230555555</v>
      </c>
      <c r="O2767">
        <v>0</v>
      </c>
      <c r="P2767">
        <v>0</v>
      </c>
      <c r="Q2767">
        <v>3</v>
      </c>
      <c r="R2767">
        <v>12</v>
      </c>
      <c r="S2767">
        <v>58</v>
      </c>
      <c r="T2767">
        <v>1091</v>
      </c>
      <c r="U2767">
        <v>0</v>
      </c>
      <c r="V2767">
        <v>0</v>
      </c>
      <c r="W2767">
        <v>3.6916669999999998</v>
      </c>
      <c r="X2767">
        <v>14.766667</v>
      </c>
      <c r="Y2767">
        <v>71.372221999999994</v>
      </c>
      <c r="Z2767">
        <v>1342.5361109999999</v>
      </c>
    </row>
    <row r="2768" spans="1:26" x14ac:dyDescent="0.25">
      <c r="A2768">
        <v>1714669</v>
      </c>
      <c r="B2768">
        <v>1</v>
      </c>
      <c r="C2768" t="s">
        <v>76</v>
      </c>
      <c r="D2768" t="s">
        <v>93</v>
      </c>
      <c r="E2768" t="s">
        <v>158</v>
      </c>
      <c r="F2768" t="s">
        <v>3699</v>
      </c>
      <c r="G2768" t="s">
        <v>176</v>
      </c>
      <c r="H2768" t="s">
        <v>47</v>
      </c>
      <c r="I2768" t="s">
        <v>129</v>
      </c>
      <c r="J2768" t="s">
        <v>130</v>
      </c>
      <c r="K2768" t="s">
        <v>131</v>
      </c>
      <c r="L2768" t="s">
        <v>8179</v>
      </c>
      <c r="M2768" t="s">
        <v>8180</v>
      </c>
      <c r="N2768">
        <v>0.59722222199999997</v>
      </c>
      <c r="O2768">
        <v>39</v>
      </c>
      <c r="P2768">
        <v>4775</v>
      </c>
      <c r="Q2768">
        <v>0</v>
      </c>
      <c r="R2768">
        <v>0</v>
      </c>
      <c r="S2768">
        <v>0</v>
      </c>
      <c r="T2768">
        <v>0</v>
      </c>
      <c r="U2768">
        <v>23.291667</v>
      </c>
      <c r="V2768">
        <v>2851.7361099999998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1714671</v>
      </c>
      <c r="B2769">
        <v>1</v>
      </c>
      <c r="C2769" t="s">
        <v>76</v>
      </c>
      <c r="D2769" t="s">
        <v>93</v>
      </c>
      <c r="E2769" t="s">
        <v>158</v>
      </c>
      <c r="F2769" t="s">
        <v>4017</v>
      </c>
      <c r="G2769" t="s">
        <v>176</v>
      </c>
      <c r="H2769" t="s">
        <v>47</v>
      </c>
      <c r="I2769" t="s">
        <v>129</v>
      </c>
      <c r="J2769" t="s">
        <v>130</v>
      </c>
      <c r="K2769" t="s">
        <v>131</v>
      </c>
      <c r="L2769" t="s">
        <v>8181</v>
      </c>
      <c r="M2769" t="s">
        <v>8182</v>
      </c>
      <c r="N2769">
        <v>0.17388888799999999</v>
      </c>
      <c r="O2769">
        <v>67</v>
      </c>
      <c r="P2769">
        <v>1878</v>
      </c>
      <c r="Q2769">
        <v>0</v>
      </c>
      <c r="R2769">
        <v>0</v>
      </c>
      <c r="S2769">
        <v>0</v>
      </c>
      <c r="T2769">
        <v>0</v>
      </c>
      <c r="U2769">
        <v>11.650555000000001</v>
      </c>
      <c r="V2769">
        <v>326.563332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1714677</v>
      </c>
      <c r="B2770">
        <v>1</v>
      </c>
      <c r="C2770" t="s">
        <v>76</v>
      </c>
      <c r="D2770" t="s">
        <v>92</v>
      </c>
      <c r="E2770" t="s">
        <v>158</v>
      </c>
      <c r="F2770" t="s">
        <v>8183</v>
      </c>
      <c r="G2770" t="s">
        <v>176</v>
      </c>
      <c r="H2770" t="s">
        <v>47</v>
      </c>
      <c r="I2770" t="s">
        <v>129</v>
      </c>
      <c r="J2770" t="s">
        <v>130</v>
      </c>
      <c r="K2770" t="s">
        <v>131</v>
      </c>
      <c r="L2770" t="s">
        <v>8184</v>
      </c>
      <c r="M2770" t="s">
        <v>8185</v>
      </c>
      <c r="N2770">
        <v>2.06</v>
      </c>
      <c r="O2770">
        <v>0</v>
      </c>
      <c r="P2770">
        <v>0</v>
      </c>
      <c r="Q2770">
        <v>11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22.66</v>
      </c>
      <c r="X2770">
        <v>0</v>
      </c>
      <c r="Y2770">
        <v>0</v>
      </c>
      <c r="Z2770">
        <v>0</v>
      </c>
    </row>
    <row r="2771" spans="1:26" x14ac:dyDescent="0.25">
      <c r="A2771">
        <v>1714673</v>
      </c>
      <c r="B2771">
        <v>1</v>
      </c>
      <c r="C2771" t="s">
        <v>76</v>
      </c>
      <c r="D2771" t="s">
        <v>95</v>
      </c>
      <c r="E2771" t="s">
        <v>158</v>
      </c>
      <c r="F2771" t="s">
        <v>725</v>
      </c>
      <c r="G2771" t="s">
        <v>176</v>
      </c>
      <c r="H2771" t="s">
        <v>47</v>
      </c>
      <c r="I2771" t="s">
        <v>129</v>
      </c>
      <c r="J2771" t="s">
        <v>130</v>
      </c>
      <c r="K2771" t="s">
        <v>131</v>
      </c>
      <c r="L2771" t="s">
        <v>8186</v>
      </c>
      <c r="M2771" t="s">
        <v>8187</v>
      </c>
      <c r="N2771">
        <v>0.40888888800000001</v>
      </c>
      <c r="O2771">
        <v>0</v>
      </c>
      <c r="P2771">
        <v>0</v>
      </c>
      <c r="Q2771">
        <v>3</v>
      </c>
      <c r="R2771">
        <v>12</v>
      </c>
      <c r="S2771">
        <v>58</v>
      </c>
      <c r="T2771">
        <v>1091</v>
      </c>
      <c r="U2771">
        <v>0</v>
      </c>
      <c r="V2771">
        <v>0</v>
      </c>
      <c r="W2771">
        <v>1.226667</v>
      </c>
      <c r="X2771">
        <v>4.9066669999999997</v>
      </c>
      <c r="Y2771">
        <v>23.715555999999999</v>
      </c>
      <c r="Z2771">
        <v>446.09777700000001</v>
      </c>
    </row>
    <row r="2772" spans="1:26" x14ac:dyDescent="0.25">
      <c r="A2772">
        <v>1714676</v>
      </c>
      <c r="B2772">
        <v>1</v>
      </c>
      <c r="C2772" t="s">
        <v>77</v>
      </c>
      <c r="D2772" t="s">
        <v>124</v>
      </c>
      <c r="E2772" t="s">
        <v>212</v>
      </c>
      <c r="F2772" t="s">
        <v>4125</v>
      </c>
      <c r="G2772" t="s">
        <v>176</v>
      </c>
      <c r="H2772" t="s">
        <v>47</v>
      </c>
      <c r="I2772" t="s">
        <v>129</v>
      </c>
      <c r="J2772" t="s">
        <v>130</v>
      </c>
      <c r="K2772" t="s">
        <v>131</v>
      </c>
      <c r="L2772" t="s">
        <v>8188</v>
      </c>
      <c r="M2772" t="s">
        <v>8189</v>
      </c>
      <c r="N2772">
        <v>8.7777777000000001E-2</v>
      </c>
      <c r="O2772">
        <v>38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3.335556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1714678</v>
      </c>
      <c r="B2773">
        <v>1</v>
      </c>
      <c r="C2773" t="s">
        <v>76</v>
      </c>
      <c r="D2773" t="s">
        <v>92</v>
      </c>
      <c r="E2773" t="s">
        <v>126</v>
      </c>
      <c r="F2773" t="s">
        <v>8190</v>
      </c>
      <c r="G2773" t="s">
        <v>176</v>
      </c>
      <c r="H2773" t="s">
        <v>47</v>
      </c>
      <c r="I2773" t="s">
        <v>129</v>
      </c>
      <c r="J2773" t="s">
        <v>130</v>
      </c>
      <c r="K2773" t="s">
        <v>131</v>
      </c>
      <c r="L2773" t="s">
        <v>8191</v>
      </c>
      <c r="M2773" t="s">
        <v>8192</v>
      </c>
      <c r="N2773">
        <v>1.2555555549999999</v>
      </c>
      <c r="O2773">
        <v>0</v>
      </c>
      <c r="P2773">
        <v>0</v>
      </c>
      <c r="Q2773">
        <v>17</v>
      </c>
      <c r="R2773">
        <v>769</v>
      </c>
      <c r="S2773">
        <v>0</v>
      </c>
      <c r="T2773">
        <v>0</v>
      </c>
      <c r="U2773">
        <v>0</v>
      </c>
      <c r="V2773">
        <v>0</v>
      </c>
      <c r="W2773">
        <v>21.344443999999999</v>
      </c>
      <c r="X2773">
        <v>965.52222200000006</v>
      </c>
      <c r="Y2773">
        <v>0</v>
      </c>
      <c r="Z2773">
        <v>0</v>
      </c>
    </row>
    <row r="2774" spans="1:26" x14ac:dyDescent="0.25">
      <c r="A2774">
        <v>1714680</v>
      </c>
      <c r="B2774">
        <v>1</v>
      </c>
      <c r="C2774" t="s">
        <v>76</v>
      </c>
      <c r="D2774" t="s">
        <v>93</v>
      </c>
      <c r="E2774" t="s">
        <v>139</v>
      </c>
      <c r="F2774" t="s">
        <v>8193</v>
      </c>
      <c r="G2774" t="s">
        <v>141</v>
      </c>
      <c r="H2774" t="s">
        <v>46</v>
      </c>
      <c r="I2774" t="s">
        <v>129</v>
      </c>
      <c r="J2774" t="s">
        <v>130</v>
      </c>
      <c r="K2774" t="s">
        <v>131</v>
      </c>
      <c r="L2774" t="s">
        <v>8194</v>
      </c>
      <c r="M2774" t="s">
        <v>8195</v>
      </c>
      <c r="N2774">
        <v>6.744444444</v>
      </c>
      <c r="O2774">
        <v>0</v>
      </c>
      <c r="P2774">
        <v>20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134.88888900000001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1714679</v>
      </c>
      <c r="B2775">
        <v>1</v>
      </c>
      <c r="C2775" t="s">
        <v>77</v>
      </c>
      <c r="D2775" t="s">
        <v>123</v>
      </c>
      <c r="E2775" t="s">
        <v>126</v>
      </c>
      <c r="F2775" t="s">
        <v>8196</v>
      </c>
      <c r="G2775" t="s">
        <v>176</v>
      </c>
      <c r="H2775" t="s">
        <v>47</v>
      </c>
      <c r="I2775" t="s">
        <v>129</v>
      </c>
      <c r="J2775" t="s">
        <v>130</v>
      </c>
      <c r="K2775" t="s">
        <v>131</v>
      </c>
      <c r="L2775" t="s">
        <v>8197</v>
      </c>
      <c r="M2775" t="s">
        <v>8198</v>
      </c>
      <c r="N2775">
        <v>3.792777777</v>
      </c>
      <c r="O2775">
        <v>106</v>
      </c>
      <c r="P2775">
        <v>518</v>
      </c>
      <c r="Q2775">
        <v>0</v>
      </c>
      <c r="R2775">
        <v>0</v>
      </c>
      <c r="S2775">
        <v>0</v>
      </c>
      <c r="T2775">
        <v>0</v>
      </c>
      <c r="U2775">
        <v>402.03444400000001</v>
      </c>
      <c r="V2775">
        <v>1964.6588879999999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1714686</v>
      </c>
      <c r="B2776">
        <v>1</v>
      </c>
      <c r="C2776" t="s">
        <v>77</v>
      </c>
      <c r="D2776" t="s">
        <v>116</v>
      </c>
      <c r="E2776" t="s">
        <v>126</v>
      </c>
      <c r="F2776" t="s">
        <v>8199</v>
      </c>
      <c r="G2776" t="s">
        <v>176</v>
      </c>
      <c r="H2776" t="s">
        <v>47</v>
      </c>
      <c r="I2776" t="s">
        <v>129</v>
      </c>
      <c r="J2776" t="s">
        <v>130</v>
      </c>
      <c r="K2776" t="s">
        <v>131</v>
      </c>
      <c r="L2776" t="s">
        <v>8200</v>
      </c>
      <c r="M2776" t="s">
        <v>8201</v>
      </c>
      <c r="N2776">
        <v>0.73194444400000003</v>
      </c>
      <c r="O2776">
        <v>36</v>
      </c>
      <c r="P2776">
        <v>10</v>
      </c>
      <c r="Q2776">
        <v>0</v>
      </c>
      <c r="R2776">
        <v>0</v>
      </c>
      <c r="S2776">
        <v>0</v>
      </c>
      <c r="T2776">
        <v>0</v>
      </c>
      <c r="U2776">
        <v>26.35</v>
      </c>
      <c r="V2776">
        <v>7.3194439999999998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1714681</v>
      </c>
      <c r="B2777">
        <v>1</v>
      </c>
      <c r="C2777" t="s">
        <v>76</v>
      </c>
      <c r="D2777" t="s">
        <v>95</v>
      </c>
      <c r="E2777" t="s">
        <v>158</v>
      </c>
      <c r="F2777" t="s">
        <v>725</v>
      </c>
      <c r="G2777" t="s">
        <v>176</v>
      </c>
      <c r="H2777" t="s">
        <v>47</v>
      </c>
      <c r="I2777" t="s">
        <v>129</v>
      </c>
      <c r="J2777" t="s">
        <v>130</v>
      </c>
      <c r="K2777" t="s">
        <v>131</v>
      </c>
      <c r="L2777" t="s">
        <v>8202</v>
      </c>
      <c r="M2777" t="s">
        <v>8203</v>
      </c>
      <c r="N2777">
        <v>0.135833333</v>
      </c>
      <c r="O2777">
        <v>0</v>
      </c>
      <c r="P2777">
        <v>0</v>
      </c>
      <c r="Q2777">
        <v>3</v>
      </c>
      <c r="R2777">
        <v>12</v>
      </c>
      <c r="S2777">
        <v>58</v>
      </c>
      <c r="T2777">
        <v>1091</v>
      </c>
      <c r="U2777">
        <v>0</v>
      </c>
      <c r="V2777">
        <v>0</v>
      </c>
      <c r="W2777">
        <v>0.40749999999999997</v>
      </c>
      <c r="X2777">
        <v>1.63</v>
      </c>
      <c r="Y2777">
        <v>7.8783329999999996</v>
      </c>
      <c r="Z2777">
        <v>148.194166</v>
      </c>
    </row>
    <row r="2778" spans="1:26" x14ac:dyDescent="0.25">
      <c r="A2778">
        <v>1714687</v>
      </c>
      <c r="B2778">
        <v>1</v>
      </c>
      <c r="C2778" t="s">
        <v>77</v>
      </c>
      <c r="D2778" t="s">
        <v>123</v>
      </c>
      <c r="E2778" t="s">
        <v>212</v>
      </c>
      <c r="F2778" t="s">
        <v>8204</v>
      </c>
      <c r="G2778" t="s">
        <v>176</v>
      </c>
      <c r="H2778" t="s">
        <v>47</v>
      </c>
      <c r="I2778" t="s">
        <v>129</v>
      </c>
      <c r="J2778" t="s">
        <v>130</v>
      </c>
      <c r="K2778" t="s">
        <v>131</v>
      </c>
      <c r="L2778" t="s">
        <v>8205</v>
      </c>
      <c r="M2778" t="s">
        <v>8206</v>
      </c>
      <c r="N2778">
        <v>2.414722222</v>
      </c>
      <c r="O2778">
        <v>287</v>
      </c>
      <c r="P2778">
        <v>47</v>
      </c>
      <c r="Q2778">
        <v>0</v>
      </c>
      <c r="R2778">
        <v>0</v>
      </c>
      <c r="S2778">
        <v>0</v>
      </c>
      <c r="T2778">
        <v>0</v>
      </c>
      <c r="U2778">
        <v>693.02527799999996</v>
      </c>
      <c r="V2778">
        <v>113.491944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1714690</v>
      </c>
      <c r="B2779">
        <v>1</v>
      </c>
      <c r="C2779" t="s">
        <v>77</v>
      </c>
      <c r="D2779" t="s">
        <v>119</v>
      </c>
      <c r="E2779" t="s">
        <v>126</v>
      </c>
      <c r="F2779" t="s">
        <v>8207</v>
      </c>
      <c r="G2779" t="s">
        <v>176</v>
      </c>
      <c r="H2779" t="s">
        <v>47</v>
      </c>
      <c r="I2779" t="s">
        <v>129</v>
      </c>
      <c r="J2779" t="s">
        <v>130</v>
      </c>
      <c r="K2779" t="s">
        <v>131</v>
      </c>
      <c r="L2779" t="s">
        <v>8208</v>
      </c>
      <c r="M2779" t="s">
        <v>8209</v>
      </c>
      <c r="N2779">
        <v>1.001666666</v>
      </c>
      <c r="O2779">
        <v>260</v>
      </c>
      <c r="P2779">
        <v>177</v>
      </c>
      <c r="Q2779">
        <v>0</v>
      </c>
      <c r="R2779">
        <v>0</v>
      </c>
      <c r="S2779">
        <v>0</v>
      </c>
      <c r="T2779">
        <v>0</v>
      </c>
      <c r="U2779">
        <v>260.433333</v>
      </c>
      <c r="V2779">
        <v>177.29499999999999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1714701</v>
      </c>
      <c r="B2780">
        <v>1</v>
      </c>
      <c r="C2780" t="s">
        <v>77</v>
      </c>
      <c r="D2780" t="s">
        <v>124</v>
      </c>
      <c r="E2780" t="s">
        <v>134</v>
      </c>
      <c r="F2780" t="s">
        <v>8210</v>
      </c>
      <c r="G2780" t="s">
        <v>209</v>
      </c>
      <c r="H2780" t="s">
        <v>46</v>
      </c>
      <c r="I2780" t="s">
        <v>129</v>
      </c>
      <c r="J2780" t="s">
        <v>130</v>
      </c>
      <c r="K2780" t="s">
        <v>131</v>
      </c>
      <c r="L2780" t="s">
        <v>8211</v>
      </c>
      <c r="M2780" t="s">
        <v>8212</v>
      </c>
      <c r="N2780">
        <v>0.89194444399999995</v>
      </c>
      <c r="O2780">
        <v>0</v>
      </c>
      <c r="P2780">
        <v>17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15.163055999999999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1715628</v>
      </c>
      <c r="B2781">
        <v>1</v>
      </c>
      <c r="C2781" t="s">
        <v>76</v>
      </c>
      <c r="D2781" t="s">
        <v>93</v>
      </c>
      <c r="E2781" t="s">
        <v>126</v>
      </c>
      <c r="F2781" t="s">
        <v>8213</v>
      </c>
      <c r="G2781" t="s">
        <v>145</v>
      </c>
      <c r="H2781" t="s">
        <v>47</v>
      </c>
      <c r="I2781" t="s">
        <v>129</v>
      </c>
      <c r="J2781" t="s">
        <v>130</v>
      </c>
      <c r="K2781" t="s">
        <v>131</v>
      </c>
      <c r="L2781" t="s">
        <v>8214</v>
      </c>
      <c r="M2781" t="s">
        <v>8215</v>
      </c>
      <c r="N2781">
        <v>1.1583333330000001</v>
      </c>
      <c r="O2781">
        <v>2</v>
      </c>
      <c r="P2781">
        <v>24</v>
      </c>
      <c r="Q2781">
        <v>0</v>
      </c>
      <c r="R2781">
        <v>0</v>
      </c>
      <c r="S2781">
        <v>0</v>
      </c>
      <c r="T2781">
        <v>0</v>
      </c>
      <c r="U2781">
        <v>2.3166669999999998</v>
      </c>
      <c r="V2781">
        <v>27.8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1714699</v>
      </c>
      <c r="B2782">
        <v>1</v>
      </c>
      <c r="C2782" t="s">
        <v>76</v>
      </c>
      <c r="D2782" t="s">
        <v>84</v>
      </c>
      <c r="E2782" t="s">
        <v>126</v>
      </c>
      <c r="F2782" t="s">
        <v>8216</v>
      </c>
      <c r="G2782" t="s">
        <v>176</v>
      </c>
      <c r="H2782" t="s">
        <v>47</v>
      </c>
      <c r="I2782" t="s">
        <v>129</v>
      </c>
      <c r="J2782" t="s">
        <v>130</v>
      </c>
      <c r="K2782" t="s">
        <v>131</v>
      </c>
      <c r="L2782" t="s">
        <v>8217</v>
      </c>
      <c r="M2782" t="s">
        <v>8218</v>
      </c>
      <c r="N2782">
        <v>0.37166666599999998</v>
      </c>
      <c r="O2782">
        <v>2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0.74333300000000002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1714688</v>
      </c>
      <c r="B2783">
        <v>1</v>
      </c>
      <c r="C2783" t="s">
        <v>77</v>
      </c>
      <c r="D2783" t="s">
        <v>116</v>
      </c>
      <c r="E2783" t="s">
        <v>212</v>
      </c>
      <c r="F2783" t="s">
        <v>7949</v>
      </c>
      <c r="G2783" t="s">
        <v>176</v>
      </c>
      <c r="H2783" t="s">
        <v>47</v>
      </c>
      <c r="I2783" t="s">
        <v>129</v>
      </c>
      <c r="J2783" t="s">
        <v>130</v>
      </c>
      <c r="K2783" t="s">
        <v>131</v>
      </c>
      <c r="L2783" t="s">
        <v>8219</v>
      </c>
      <c r="M2783" t="s">
        <v>8220</v>
      </c>
      <c r="N2783">
        <v>3.1844444439999999</v>
      </c>
      <c r="O2783">
        <v>88</v>
      </c>
      <c r="P2783">
        <v>91</v>
      </c>
      <c r="Q2783">
        <v>0</v>
      </c>
      <c r="R2783">
        <v>0</v>
      </c>
      <c r="S2783">
        <v>0</v>
      </c>
      <c r="T2783">
        <v>0</v>
      </c>
      <c r="U2783">
        <v>280.231111</v>
      </c>
      <c r="V2783">
        <v>289.78444400000001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1714695</v>
      </c>
      <c r="B2784">
        <v>1</v>
      </c>
      <c r="C2784" t="s">
        <v>77</v>
      </c>
      <c r="D2784" t="s">
        <v>118</v>
      </c>
      <c r="E2784" t="s">
        <v>212</v>
      </c>
      <c r="F2784" t="s">
        <v>8221</v>
      </c>
      <c r="G2784" t="s">
        <v>176</v>
      </c>
      <c r="H2784" t="s">
        <v>47</v>
      </c>
      <c r="I2784" t="s">
        <v>129</v>
      </c>
      <c r="J2784" t="s">
        <v>130</v>
      </c>
      <c r="K2784" t="s">
        <v>131</v>
      </c>
      <c r="L2784" t="s">
        <v>8222</v>
      </c>
      <c r="M2784" t="s">
        <v>8223</v>
      </c>
      <c r="N2784">
        <v>0.73944444399999998</v>
      </c>
      <c r="O2784">
        <v>39</v>
      </c>
      <c r="P2784">
        <v>2041</v>
      </c>
      <c r="Q2784">
        <v>0</v>
      </c>
      <c r="R2784">
        <v>0</v>
      </c>
      <c r="S2784">
        <v>0</v>
      </c>
      <c r="T2784">
        <v>0</v>
      </c>
      <c r="U2784">
        <v>28.838332999999999</v>
      </c>
      <c r="V2784">
        <v>1509.2061100000001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1714697</v>
      </c>
      <c r="B2785">
        <v>1</v>
      </c>
      <c r="C2785" t="s">
        <v>77</v>
      </c>
      <c r="D2785" t="s">
        <v>118</v>
      </c>
      <c r="E2785" t="s">
        <v>126</v>
      </c>
      <c r="F2785" t="s">
        <v>7534</v>
      </c>
      <c r="G2785" t="s">
        <v>176</v>
      </c>
      <c r="H2785" t="s">
        <v>47</v>
      </c>
      <c r="I2785" t="s">
        <v>129</v>
      </c>
      <c r="J2785" t="s">
        <v>130</v>
      </c>
      <c r="K2785" t="s">
        <v>131</v>
      </c>
      <c r="L2785" t="s">
        <v>8222</v>
      </c>
      <c r="M2785" t="s">
        <v>8224</v>
      </c>
      <c r="N2785">
        <v>0.41222222200000003</v>
      </c>
      <c r="O2785">
        <v>24</v>
      </c>
      <c r="P2785">
        <v>3723</v>
      </c>
      <c r="Q2785">
        <v>0</v>
      </c>
      <c r="R2785">
        <v>0</v>
      </c>
      <c r="S2785">
        <v>0</v>
      </c>
      <c r="T2785">
        <v>0</v>
      </c>
      <c r="U2785">
        <v>9.8933330000000002</v>
      </c>
      <c r="V2785">
        <v>1534.7033329999999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1714683</v>
      </c>
      <c r="B2786">
        <v>1</v>
      </c>
      <c r="C2786" t="s">
        <v>76</v>
      </c>
      <c r="D2786" t="s">
        <v>93</v>
      </c>
      <c r="E2786" t="s">
        <v>158</v>
      </c>
      <c r="F2786" t="s">
        <v>3726</v>
      </c>
      <c r="G2786" t="s">
        <v>176</v>
      </c>
      <c r="H2786" t="s">
        <v>47</v>
      </c>
      <c r="I2786" t="s">
        <v>129</v>
      </c>
      <c r="J2786" t="s">
        <v>130</v>
      </c>
      <c r="K2786" t="s">
        <v>131</v>
      </c>
      <c r="L2786" t="s">
        <v>8225</v>
      </c>
      <c r="M2786" t="s">
        <v>8226</v>
      </c>
      <c r="N2786">
        <v>0.625</v>
      </c>
      <c r="O2786">
        <v>33</v>
      </c>
      <c r="P2786">
        <v>4066</v>
      </c>
      <c r="Q2786">
        <v>0</v>
      </c>
      <c r="R2786">
        <v>0</v>
      </c>
      <c r="S2786">
        <v>0</v>
      </c>
      <c r="T2786">
        <v>0</v>
      </c>
      <c r="U2786">
        <v>20.625</v>
      </c>
      <c r="V2786">
        <v>2541.25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1714684</v>
      </c>
      <c r="B2787">
        <v>1</v>
      </c>
      <c r="C2787" t="s">
        <v>77</v>
      </c>
      <c r="D2787" t="s">
        <v>124</v>
      </c>
      <c r="E2787" t="s">
        <v>126</v>
      </c>
      <c r="F2787" t="s">
        <v>8227</v>
      </c>
      <c r="G2787" t="s">
        <v>176</v>
      </c>
      <c r="H2787" t="s">
        <v>47</v>
      </c>
      <c r="I2787" t="s">
        <v>151</v>
      </c>
      <c r="J2787" t="s">
        <v>130</v>
      </c>
      <c r="K2787" t="s">
        <v>131</v>
      </c>
      <c r="L2787" t="s">
        <v>8228</v>
      </c>
      <c r="M2787" t="s">
        <v>8229</v>
      </c>
      <c r="N2787">
        <v>1.1111111E-2</v>
      </c>
      <c r="O2787">
        <v>12</v>
      </c>
      <c r="P2787">
        <v>191</v>
      </c>
      <c r="Q2787">
        <v>0</v>
      </c>
      <c r="R2787">
        <v>0</v>
      </c>
      <c r="S2787">
        <v>0</v>
      </c>
      <c r="T2787">
        <v>0</v>
      </c>
      <c r="U2787">
        <v>0.13333300000000001</v>
      </c>
      <c r="V2787">
        <v>2.1222219999999998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1714685</v>
      </c>
      <c r="B2788">
        <v>1</v>
      </c>
      <c r="C2788" t="s">
        <v>76</v>
      </c>
      <c r="D2788" t="s">
        <v>101</v>
      </c>
      <c r="E2788" t="s">
        <v>212</v>
      </c>
      <c r="F2788" t="s">
        <v>8230</v>
      </c>
      <c r="G2788" t="s">
        <v>176</v>
      </c>
      <c r="H2788" t="s">
        <v>47</v>
      </c>
      <c r="I2788" t="s">
        <v>129</v>
      </c>
      <c r="J2788" t="s">
        <v>130</v>
      </c>
      <c r="K2788" t="s">
        <v>131</v>
      </c>
      <c r="L2788" t="s">
        <v>8229</v>
      </c>
      <c r="M2788" t="s">
        <v>8231</v>
      </c>
      <c r="N2788">
        <v>0.38555555499999999</v>
      </c>
      <c r="O2788">
        <v>18</v>
      </c>
      <c r="P2788">
        <v>1718</v>
      </c>
      <c r="Q2788">
        <v>0</v>
      </c>
      <c r="R2788">
        <v>0</v>
      </c>
      <c r="S2788">
        <v>0</v>
      </c>
      <c r="T2788">
        <v>0</v>
      </c>
      <c r="U2788">
        <v>6.94</v>
      </c>
      <c r="V2788">
        <v>662.38444300000003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1714689</v>
      </c>
      <c r="B2789">
        <v>1</v>
      </c>
      <c r="C2789" t="s">
        <v>76</v>
      </c>
      <c r="D2789" t="s">
        <v>93</v>
      </c>
      <c r="E2789" t="s">
        <v>148</v>
      </c>
      <c r="F2789" t="s">
        <v>8232</v>
      </c>
      <c r="G2789" t="s">
        <v>176</v>
      </c>
      <c r="H2789" t="s">
        <v>47</v>
      </c>
      <c r="I2789" t="s">
        <v>151</v>
      </c>
      <c r="J2789" t="s">
        <v>130</v>
      </c>
      <c r="K2789" t="s">
        <v>131</v>
      </c>
      <c r="L2789" t="s">
        <v>8233</v>
      </c>
      <c r="M2789" t="s">
        <v>8234</v>
      </c>
      <c r="N2789">
        <v>4.9722222000000003E-2</v>
      </c>
      <c r="O2789">
        <v>166</v>
      </c>
      <c r="P2789">
        <v>9061</v>
      </c>
      <c r="Q2789">
        <v>0</v>
      </c>
      <c r="R2789">
        <v>0</v>
      </c>
      <c r="S2789">
        <v>0</v>
      </c>
      <c r="T2789">
        <v>0</v>
      </c>
      <c r="U2789">
        <v>8.2538889999999991</v>
      </c>
      <c r="V2789">
        <v>450.53305399999999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1714712</v>
      </c>
      <c r="B2790">
        <v>1</v>
      </c>
      <c r="C2790" t="s">
        <v>76</v>
      </c>
      <c r="D2790" t="s">
        <v>78</v>
      </c>
      <c r="E2790" t="s">
        <v>164</v>
      </c>
      <c r="F2790" t="s">
        <v>8235</v>
      </c>
      <c r="G2790" t="s">
        <v>462</v>
      </c>
      <c r="H2790" t="s">
        <v>46</v>
      </c>
      <c r="I2790" t="s">
        <v>129</v>
      </c>
      <c r="J2790" t="s">
        <v>130</v>
      </c>
      <c r="K2790" t="s">
        <v>131</v>
      </c>
      <c r="L2790" t="s">
        <v>8236</v>
      </c>
      <c r="M2790" t="s">
        <v>8237</v>
      </c>
      <c r="N2790">
        <v>1.28</v>
      </c>
      <c r="O2790">
        <v>2</v>
      </c>
      <c r="P2790">
        <v>726</v>
      </c>
      <c r="Q2790">
        <v>0</v>
      </c>
      <c r="R2790">
        <v>0</v>
      </c>
      <c r="S2790">
        <v>0</v>
      </c>
      <c r="T2790">
        <v>0</v>
      </c>
      <c r="U2790">
        <v>2.56</v>
      </c>
      <c r="V2790">
        <v>929.28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1714693</v>
      </c>
      <c r="B2791">
        <v>1</v>
      </c>
      <c r="C2791" t="s">
        <v>77</v>
      </c>
      <c r="D2791" t="s">
        <v>114</v>
      </c>
      <c r="E2791" t="s">
        <v>126</v>
      </c>
      <c r="F2791" t="s">
        <v>8238</v>
      </c>
      <c r="G2791" t="s">
        <v>293</v>
      </c>
      <c r="H2791" t="s">
        <v>160</v>
      </c>
      <c r="I2791" t="s">
        <v>129</v>
      </c>
      <c r="J2791" t="s">
        <v>130</v>
      </c>
      <c r="K2791" t="s">
        <v>161</v>
      </c>
      <c r="L2791" t="s">
        <v>8239</v>
      </c>
      <c r="M2791" t="s">
        <v>8240</v>
      </c>
      <c r="N2791">
        <v>5.439025</v>
      </c>
      <c r="O2791">
        <v>0</v>
      </c>
      <c r="P2791">
        <v>0</v>
      </c>
      <c r="Q2791">
        <v>0</v>
      </c>
      <c r="R2791">
        <v>0</v>
      </c>
      <c r="S2791">
        <v>31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168.60977500000001</v>
      </c>
      <c r="Z2791">
        <v>0</v>
      </c>
    </row>
    <row r="2792" spans="1:26" x14ac:dyDescent="0.25">
      <c r="A2792">
        <v>1714709</v>
      </c>
      <c r="B2792">
        <v>1</v>
      </c>
      <c r="C2792" t="s">
        <v>76</v>
      </c>
      <c r="D2792" t="s">
        <v>96</v>
      </c>
      <c r="E2792" t="s">
        <v>134</v>
      </c>
      <c r="F2792" t="s">
        <v>8241</v>
      </c>
      <c r="G2792" t="s">
        <v>136</v>
      </c>
      <c r="H2792" t="s">
        <v>46</v>
      </c>
      <c r="I2792" t="s">
        <v>129</v>
      </c>
      <c r="J2792" t="s">
        <v>130</v>
      </c>
      <c r="K2792" t="s">
        <v>131</v>
      </c>
      <c r="L2792" t="s">
        <v>8242</v>
      </c>
      <c r="M2792" t="s">
        <v>8243</v>
      </c>
      <c r="N2792">
        <v>1.872777777</v>
      </c>
      <c r="O2792">
        <v>0</v>
      </c>
      <c r="P2792">
        <v>2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3.7455560000000001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1714700</v>
      </c>
      <c r="B2793">
        <v>1</v>
      </c>
      <c r="C2793" t="s">
        <v>77</v>
      </c>
      <c r="D2793" t="s">
        <v>124</v>
      </c>
      <c r="E2793" t="s">
        <v>158</v>
      </c>
      <c r="F2793" t="s">
        <v>8166</v>
      </c>
      <c r="G2793" t="s">
        <v>176</v>
      </c>
      <c r="H2793" t="s">
        <v>47</v>
      </c>
      <c r="I2793" t="s">
        <v>129</v>
      </c>
      <c r="J2793" t="s">
        <v>130</v>
      </c>
      <c r="K2793" t="s">
        <v>131</v>
      </c>
      <c r="L2793" t="s">
        <v>8244</v>
      </c>
      <c r="M2793" t="s">
        <v>8245</v>
      </c>
      <c r="N2793">
        <v>0.30499999999999999</v>
      </c>
      <c r="O2793">
        <v>53</v>
      </c>
      <c r="P2793">
        <v>92</v>
      </c>
      <c r="Q2793">
        <v>0</v>
      </c>
      <c r="R2793">
        <v>0</v>
      </c>
      <c r="S2793">
        <v>0</v>
      </c>
      <c r="T2793">
        <v>0</v>
      </c>
      <c r="U2793">
        <v>16.164999999999999</v>
      </c>
      <c r="V2793">
        <v>28.06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1714711</v>
      </c>
      <c r="B2794">
        <v>1</v>
      </c>
      <c r="C2794" t="s">
        <v>77</v>
      </c>
      <c r="D2794" t="s">
        <v>124</v>
      </c>
      <c r="E2794" t="s">
        <v>164</v>
      </c>
      <c r="F2794" t="s">
        <v>8009</v>
      </c>
      <c r="G2794" t="s">
        <v>256</v>
      </c>
      <c r="H2794" t="s">
        <v>46</v>
      </c>
      <c r="I2794" t="s">
        <v>129</v>
      </c>
      <c r="J2794" t="s">
        <v>130</v>
      </c>
      <c r="K2794" t="s">
        <v>131</v>
      </c>
      <c r="L2794" t="s">
        <v>8246</v>
      </c>
      <c r="M2794" t="s">
        <v>8247</v>
      </c>
      <c r="N2794">
        <v>1.3491666659999999</v>
      </c>
      <c r="O2794">
        <v>0</v>
      </c>
      <c r="P2794">
        <v>1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1.349167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1714705</v>
      </c>
      <c r="B2795">
        <v>1</v>
      </c>
      <c r="C2795" t="s">
        <v>76</v>
      </c>
      <c r="D2795" t="s">
        <v>101</v>
      </c>
      <c r="E2795" t="s">
        <v>212</v>
      </c>
      <c r="F2795" t="s">
        <v>8248</v>
      </c>
      <c r="G2795" t="s">
        <v>176</v>
      </c>
      <c r="H2795" t="s">
        <v>47</v>
      </c>
      <c r="I2795" t="s">
        <v>129</v>
      </c>
      <c r="J2795" t="s">
        <v>130</v>
      </c>
      <c r="K2795" t="s">
        <v>131</v>
      </c>
      <c r="L2795" t="s">
        <v>8249</v>
      </c>
      <c r="M2795" t="s">
        <v>8250</v>
      </c>
      <c r="N2795">
        <v>0.75027777699999998</v>
      </c>
      <c r="O2795">
        <v>14</v>
      </c>
      <c r="P2795">
        <v>174</v>
      </c>
      <c r="Q2795">
        <v>0</v>
      </c>
      <c r="R2795">
        <v>0</v>
      </c>
      <c r="S2795">
        <v>0</v>
      </c>
      <c r="T2795">
        <v>0</v>
      </c>
      <c r="U2795">
        <v>10.503888999999999</v>
      </c>
      <c r="V2795">
        <v>130.54833300000001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1714706</v>
      </c>
      <c r="B2796">
        <v>1</v>
      </c>
      <c r="C2796" t="s">
        <v>76</v>
      </c>
      <c r="D2796" t="s">
        <v>85</v>
      </c>
      <c r="E2796" t="s">
        <v>158</v>
      </c>
      <c r="F2796" t="s">
        <v>4565</v>
      </c>
      <c r="G2796" t="s">
        <v>176</v>
      </c>
      <c r="H2796" t="s">
        <v>47</v>
      </c>
      <c r="I2796" t="s">
        <v>129</v>
      </c>
      <c r="J2796" t="s">
        <v>130</v>
      </c>
      <c r="K2796" t="s">
        <v>131</v>
      </c>
      <c r="L2796" t="s">
        <v>8251</v>
      </c>
      <c r="M2796" t="s">
        <v>8252</v>
      </c>
      <c r="N2796">
        <v>0.47111111100000003</v>
      </c>
      <c r="O2796">
        <v>13</v>
      </c>
      <c r="P2796">
        <v>582</v>
      </c>
      <c r="Q2796">
        <v>0</v>
      </c>
      <c r="R2796">
        <v>0</v>
      </c>
      <c r="S2796">
        <v>0</v>
      </c>
      <c r="T2796">
        <v>0</v>
      </c>
      <c r="U2796">
        <v>6.1244440000000004</v>
      </c>
      <c r="V2796">
        <v>274.186667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1714707</v>
      </c>
      <c r="B2797">
        <v>1</v>
      </c>
      <c r="C2797" t="s">
        <v>76</v>
      </c>
      <c r="D2797" t="s">
        <v>93</v>
      </c>
      <c r="E2797" t="s">
        <v>158</v>
      </c>
      <c r="F2797" t="s">
        <v>8253</v>
      </c>
      <c r="G2797" t="s">
        <v>176</v>
      </c>
      <c r="H2797" t="s">
        <v>47</v>
      </c>
      <c r="I2797" t="s">
        <v>129</v>
      </c>
      <c r="J2797" t="s">
        <v>130</v>
      </c>
      <c r="K2797" t="s">
        <v>131</v>
      </c>
      <c r="L2797" t="s">
        <v>8254</v>
      </c>
      <c r="M2797" t="s">
        <v>8255</v>
      </c>
      <c r="N2797">
        <v>8.8333333E-2</v>
      </c>
      <c r="O2797">
        <v>16</v>
      </c>
      <c r="P2797">
        <v>777</v>
      </c>
      <c r="Q2797">
        <v>0</v>
      </c>
      <c r="R2797">
        <v>0</v>
      </c>
      <c r="S2797">
        <v>0</v>
      </c>
      <c r="T2797">
        <v>0</v>
      </c>
      <c r="U2797">
        <v>1.413333</v>
      </c>
      <c r="V2797">
        <v>68.635000000000005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1714710</v>
      </c>
      <c r="B2798">
        <v>1</v>
      </c>
      <c r="C2798" t="s">
        <v>76</v>
      </c>
      <c r="D2798" t="s">
        <v>93</v>
      </c>
      <c r="E2798" t="s">
        <v>148</v>
      </c>
      <c r="F2798" t="s">
        <v>8232</v>
      </c>
      <c r="G2798" t="s">
        <v>176</v>
      </c>
      <c r="H2798" t="s">
        <v>47</v>
      </c>
      <c r="I2798" t="s">
        <v>129</v>
      </c>
      <c r="J2798" t="s">
        <v>130</v>
      </c>
      <c r="K2798" t="s">
        <v>131</v>
      </c>
      <c r="L2798" t="s">
        <v>8256</v>
      </c>
      <c r="M2798" t="s">
        <v>8257</v>
      </c>
      <c r="N2798">
        <v>0.33333333300000001</v>
      </c>
      <c r="O2798">
        <v>161</v>
      </c>
      <c r="P2798">
        <v>9003</v>
      </c>
      <c r="Q2798">
        <v>0</v>
      </c>
      <c r="R2798">
        <v>0</v>
      </c>
      <c r="S2798">
        <v>0</v>
      </c>
      <c r="T2798">
        <v>0</v>
      </c>
      <c r="U2798">
        <v>53.666666999999997</v>
      </c>
      <c r="V2798">
        <v>3000.9999969999999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1714725</v>
      </c>
      <c r="B2799">
        <v>1</v>
      </c>
      <c r="C2799" t="s">
        <v>76</v>
      </c>
      <c r="D2799" t="s">
        <v>93</v>
      </c>
      <c r="E2799" t="s">
        <v>164</v>
      </c>
      <c r="F2799" t="s">
        <v>8258</v>
      </c>
      <c r="G2799" t="s">
        <v>256</v>
      </c>
      <c r="H2799" t="s">
        <v>46</v>
      </c>
      <c r="I2799" t="s">
        <v>129</v>
      </c>
      <c r="J2799" t="s">
        <v>130</v>
      </c>
      <c r="K2799" t="s">
        <v>131</v>
      </c>
      <c r="L2799" t="s">
        <v>8259</v>
      </c>
      <c r="M2799" t="s">
        <v>8260</v>
      </c>
      <c r="N2799">
        <v>3.0233333330000001</v>
      </c>
      <c r="O2799">
        <v>1</v>
      </c>
      <c r="P2799">
        <v>175</v>
      </c>
      <c r="Q2799">
        <v>0</v>
      </c>
      <c r="R2799">
        <v>0</v>
      </c>
      <c r="S2799">
        <v>0</v>
      </c>
      <c r="T2799">
        <v>0</v>
      </c>
      <c r="U2799">
        <v>3.023333</v>
      </c>
      <c r="V2799">
        <v>529.08333300000004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1714791</v>
      </c>
      <c r="B2800">
        <v>1</v>
      </c>
      <c r="C2800" t="s">
        <v>77</v>
      </c>
      <c r="D2800" t="s">
        <v>116</v>
      </c>
      <c r="E2800" t="s">
        <v>126</v>
      </c>
      <c r="F2800" t="s">
        <v>8199</v>
      </c>
      <c r="G2800" t="s">
        <v>176</v>
      </c>
      <c r="H2800" t="s">
        <v>47</v>
      </c>
      <c r="I2800" t="s">
        <v>129</v>
      </c>
      <c r="J2800" t="s">
        <v>130</v>
      </c>
      <c r="K2800" t="s">
        <v>131</v>
      </c>
      <c r="L2800" t="s">
        <v>8201</v>
      </c>
      <c r="M2800" t="s">
        <v>8261</v>
      </c>
      <c r="N2800">
        <v>1.9424999999999999</v>
      </c>
      <c r="O2800">
        <v>36</v>
      </c>
      <c r="P2800">
        <v>10</v>
      </c>
      <c r="Q2800">
        <v>0</v>
      </c>
      <c r="R2800">
        <v>0</v>
      </c>
      <c r="S2800">
        <v>0</v>
      </c>
      <c r="T2800">
        <v>0</v>
      </c>
      <c r="U2800">
        <v>69.930000000000007</v>
      </c>
      <c r="V2800">
        <v>19.425000000000001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1714714</v>
      </c>
      <c r="B2801">
        <v>1</v>
      </c>
      <c r="C2801" t="s">
        <v>76</v>
      </c>
      <c r="D2801" t="s">
        <v>79</v>
      </c>
      <c r="E2801" t="s">
        <v>126</v>
      </c>
      <c r="F2801" t="s">
        <v>5129</v>
      </c>
      <c r="G2801" t="s">
        <v>176</v>
      </c>
      <c r="H2801" t="s">
        <v>47</v>
      </c>
      <c r="I2801" t="s">
        <v>129</v>
      </c>
      <c r="J2801" t="s">
        <v>130</v>
      </c>
      <c r="K2801" t="s">
        <v>131</v>
      </c>
      <c r="L2801" t="s">
        <v>8231</v>
      </c>
      <c r="M2801" t="s">
        <v>8262</v>
      </c>
      <c r="N2801">
        <v>1.0180555549999999</v>
      </c>
      <c r="O2801">
        <v>1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1.0180560000000001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1714727</v>
      </c>
      <c r="B2802">
        <v>1</v>
      </c>
      <c r="C2802" t="s">
        <v>76</v>
      </c>
      <c r="D2802" t="s">
        <v>93</v>
      </c>
      <c r="E2802" t="s">
        <v>158</v>
      </c>
      <c r="F2802" t="s">
        <v>8263</v>
      </c>
      <c r="G2802" t="s">
        <v>176</v>
      </c>
      <c r="H2802" t="s">
        <v>47</v>
      </c>
      <c r="I2802" t="s">
        <v>129</v>
      </c>
      <c r="J2802" t="s">
        <v>130</v>
      </c>
      <c r="K2802" t="s">
        <v>131</v>
      </c>
      <c r="L2802" t="s">
        <v>8264</v>
      </c>
      <c r="M2802" t="s">
        <v>8265</v>
      </c>
      <c r="N2802">
        <v>2.0874999999999999</v>
      </c>
      <c r="O2802">
        <v>52</v>
      </c>
      <c r="P2802">
        <v>6131</v>
      </c>
      <c r="Q2802">
        <v>0</v>
      </c>
      <c r="R2802">
        <v>0</v>
      </c>
      <c r="S2802">
        <v>0</v>
      </c>
      <c r="T2802">
        <v>0</v>
      </c>
      <c r="U2802">
        <v>108.55</v>
      </c>
      <c r="V2802">
        <v>12798.4625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1714719</v>
      </c>
      <c r="B2803">
        <v>1</v>
      </c>
      <c r="C2803" t="s">
        <v>76</v>
      </c>
      <c r="D2803" t="s">
        <v>85</v>
      </c>
      <c r="E2803" t="s">
        <v>126</v>
      </c>
      <c r="F2803" t="s">
        <v>8266</v>
      </c>
      <c r="G2803" t="s">
        <v>145</v>
      </c>
      <c r="H2803" t="s">
        <v>47</v>
      </c>
      <c r="I2803" t="s">
        <v>129</v>
      </c>
      <c r="J2803" t="s">
        <v>130</v>
      </c>
      <c r="K2803" t="s">
        <v>131</v>
      </c>
      <c r="L2803" t="s">
        <v>8267</v>
      </c>
      <c r="M2803" t="s">
        <v>8268</v>
      </c>
      <c r="N2803">
        <v>1.477222222</v>
      </c>
      <c r="O2803">
        <v>16</v>
      </c>
      <c r="P2803">
        <v>415</v>
      </c>
      <c r="Q2803">
        <v>0</v>
      </c>
      <c r="R2803">
        <v>0</v>
      </c>
      <c r="S2803">
        <v>0</v>
      </c>
      <c r="T2803">
        <v>0</v>
      </c>
      <c r="U2803">
        <v>23.635556000000001</v>
      </c>
      <c r="V2803">
        <v>613.04722200000003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1714715</v>
      </c>
      <c r="B2804">
        <v>1</v>
      </c>
      <c r="C2804" t="s">
        <v>76</v>
      </c>
      <c r="D2804" t="s">
        <v>103</v>
      </c>
      <c r="E2804" t="s">
        <v>134</v>
      </c>
      <c r="F2804" t="s">
        <v>6076</v>
      </c>
      <c r="G2804" t="s">
        <v>209</v>
      </c>
      <c r="H2804" t="s">
        <v>46</v>
      </c>
      <c r="I2804" t="s">
        <v>129</v>
      </c>
      <c r="J2804" t="s">
        <v>130</v>
      </c>
      <c r="K2804" t="s">
        <v>131</v>
      </c>
      <c r="L2804" t="s">
        <v>8269</v>
      </c>
      <c r="M2804" t="s">
        <v>8270</v>
      </c>
      <c r="N2804">
        <v>1.057222222</v>
      </c>
      <c r="O2804">
        <v>0</v>
      </c>
      <c r="P2804">
        <v>0</v>
      </c>
      <c r="Q2804">
        <v>0</v>
      </c>
      <c r="R2804">
        <v>12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12.686667</v>
      </c>
      <c r="Y2804">
        <v>0</v>
      </c>
      <c r="Z2804">
        <v>0</v>
      </c>
    </row>
    <row r="2805" spans="1:26" x14ac:dyDescent="0.25">
      <c r="A2805">
        <v>1714716</v>
      </c>
      <c r="B2805">
        <v>1</v>
      </c>
      <c r="C2805" t="s">
        <v>77</v>
      </c>
      <c r="D2805" t="s">
        <v>112</v>
      </c>
      <c r="E2805" t="s">
        <v>158</v>
      </c>
      <c r="F2805" t="s">
        <v>8082</v>
      </c>
      <c r="G2805" t="s">
        <v>176</v>
      </c>
      <c r="H2805" t="s">
        <v>47</v>
      </c>
      <c r="I2805" t="s">
        <v>129</v>
      </c>
      <c r="J2805" t="s">
        <v>130</v>
      </c>
      <c r="K2805" t="s">
        <v>131</v>
      </c>
      <c r="L2805" t="s">
        <v>8271</v>
      </c>
      <c r="M2805" t="s">
        <v>8272</v>
      </c>
      <c r="N2805">
        <v>0.29333333299999997</v>
      </c>
      <c r="O2805">
        <v>0</v>
      </c>
      <c r="P2805">
        <v>0</v>
      </c>
      <c r="Q2805">
        <v>23</v>
      </c>
      <c r="R2805">
        <v>3846</v>
      </c>
      <c r="S2805">
        <v>0</v>
      </c>
      <c r="T2805">
        <v>0</v>
      </c>
      <c r="U2805">
        <v>0</v>
      </c>
      <c r="V2805">
        <v>0</v>
      </c>
      <c r="W2805">
        <v>6.7466670000000004</v>
      </c>
      <c r="X2805">
        <v>1128.159999</v>
      </c>
      <c r="Y2805">
        <v>0</v>
      </c>
      <c r="Z2805">
        <v>0</v>
      </c>
    </row>
    <row r="2806" spans="1:26" x14ac:dyDescent="0.25">
      <c r="A2806">
        <v>1714717</v>
      </c>
      <c r="B2806">
        <v>1</v>
      </c>
      <c r="C2806" t="s">
        <v>76</v>
      </c>
      <c r="D2806" t="s">
        <v>93</v>
      </c>
      <c r="E2806" t="s">
        <v>126</v>
      </c>
      <c r="F2806" t="s">
        <v>8273</v>
      </c>
      <c r="G2806" t="s">
        <v>176</v>
      </c>
      <c r="H2806" t="s">
        <v>47</v>
      </c>
      <c r="I2806" t="s">
        <v>151</v>
      </c>
      <c r="J2806" t="s">
        <v>130</v>
      </c>
      <c r="K2806" t="s">
        <v>131</v>
      </c>
      <c r="L2806" t="s">
        <v>8274</v>
      </c>
      <c r="M2806" t="s">
        <v>8275</v>
      </c>
      <c r="N2806">
        <v>2.5000000000000001E-2</v>
      </c>
      <c r="O2806">
        <v>30</v>
      </c>
      <c r="P2806">
        <v>917</v>
      </c>
      <c r="Q2806">
        <v>0</v>
      </c>
      <c r="R2806">
        <v>0</v>
      </c>
      <c r="S2806">
        <v>0</v>
      </c>
      <c r="T2806">
        <v>0</v>
      </c>
      <c r="U2806">
        <v>0.75</v>
      </c>
      <c r="V2806">
        <v>22.925000000000001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1714724</v>
      </c>
      <c r="B2807">
        <v>1</v>
      </c>
      <c r="C2807" t="s">
        <v>76</v>
      </c>
      <c r="D2807" t="s">
        <v>81</v>
      </c>
      <c r="E2807" t="s">
        <v>139</v>
      </c>
      <c r="F2807" t="s">
        <v>8276</v>
      </c>
      <c r="G2807" t="s">
        <v>269</v>
      </c>
      <c r="H2807" t="s">
        <v>46</v>
      </c>
      <c r="I2807" t="s">
        <v>129</v>
      </c>
      <c r="J2807" t="s">
        <v>130</v>
      </c>
      <c r="K2807" t="s">
        <v>131</v>
      </c>
      <c r="L2807" t="s">
        <v>8277</v>
      </c>
      <c r="M2807" t="s">
        <v>8278</v>
      </c>
      <c r="N2807">
        <v>2.028611111</v>
      </c>
      <c r="O2807">
        <v>0</v>
      </c>
      <c r="P2807">
        <v>136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275.89111100000002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1714723</v>
      </c>
      <c r="B2808">
        <v>1</v>
      </c>
      <c r="C2808" t="s">
        <v>76</v>
      </c>
      <c r="D2808" t="s">
        <v>93</v>
      </c>
      <c r="E2808" t="s">
        <v>158</v>
      </c>
      <c r="F2808" t="s">
        <v>6061</v>
      </c>
      <c r="G2808" t="s">
        <v>176</v>
      </c>
      <c r="H2808" t="s">
        <v>47</v>
      </c>
      <c r="I2808" t="s">
        <v>129</v>
      </c>
      <c r="J2808" t="s">
        <v>130</v>
      </c>
      <c r="K2808" t="s">
        <v>131</v>
      </c>
      <c r="L2808" t="s">
        <v>8279</v>
      </c>
      <c r="M2808" t="s">
        <v>8280</v>
      </c>
      <c r="N2808">
        <v>0.25027777699999998</v>
      </c>
      <c r="O2808">
        <v>43</v>
      </c>
      <c r="P2808">
        <v>898</v>
      </c>
      <c r="Q2808">
        <v>0</v>
      </c>
      <c r="R2808">
        <v>0</v>
      </c>
      <c r="S2808">
        <v>33</v>
      </c>
      <c r="T2808">
        <v>618</v>
      </c>
      <c r="U2808">
        <v>10.761944</v>
      </c>
      <c r="V2808">
        <v>224.74944400000001</v>
      </c>
      <c r="W2808">
        <v>0</v>
      </c>
      <c r="X2808">
        <v>0</v>
      </c>
      <c r="Y2808">
        <v>8.2591669999999997</v>
      </c>
      <c r="Z2808">
        <v>154.67166599999999</v>
      </c>
    </row>
    <row r="2809" spans="1:26" x14ac:dyDescent="0.25">
      <c r="A2809">
        <v>1714736</v>
      </c>
      <c r="B2809">
        <v>1</v>
      </c>
      <c r="C2809" t="s">
        <v>76</v>
      </c>
      <c r="D2809" t="s">
        <v>92</v>
      </c>
      <c r="E2809" t="s">
        <v>158</v>
      </c>
      <c r="F2809" t="s">
        <v>8281</v>
      </c>
      <c r="G2809" t="s">
        <v>176</v>
      </c>
      <c r="H2809" t="s">
        <v>47</v>
      </c>
      <c r="I2809" t="s">
        <v>129</v>
      </c>
      <c r="J2809" t="s">
        <v>130</v>
      </c>
      <c r="K2809" t="s">
        <v>131</v>
      </c>
      <c r="L2809" t="s">
        <v>8282</v>
      </c>
      <c r="M2809" t="s">
        <v>8283</v>
      </c>
      <c r="N2809">
        <v>0.48333333299999998</v>
      </c>
      <c r="O2809">
        <v>0</v>
      </c>
      <c r="P2809">
        <v>0</v>
      </c>
      <c r="Q2809">
        <v>11</v>
      </c>
      <c r="R2809">
        <v>926</v>
      </c>
      <c r="S2809">
        <v>0</v>
      </c>
      <c r="T2809">
        <v>0</v>
      </c>
      <c r="U2809">
        <v>0</v>
      </c>
      <c r="V2809">
        <v>0</v>
      </c>
      <c r="W2809">
        <v>5.3166669999999998</v>
      </c>
      <c r="X2809">
        <v>447.566666</v>
      </c>
      <c r="Y2809">
        <v>0</v>
      </c>
      <c r="Z2809">
        <v>0</v>
      </c>
    </row>
    <row r="2810" spans="1:26" x14ac:dyDescent="0.25">
      <c r="A2810">
        <v>1714726</v>
      </c>
      <c r="B2810">
        <v>1</v>
      </c>
      <c r="C2810" t="s">
        <v>76</v>
      </c>
      <c r="D2810" t="s">
        <v>84</v>
      </c>
      <c r="E2810" t="s">
        <v>134</v>
      </c>
      <c r="F2810" t="s">
        <v>8284</v>
      </c>
      <c r="G2810" t="s">
        <v>209</v>
      </c>
      <c r="H2810" t="s">
        <v>46</v>
      </c>
      <c r="I2810" t="s">
        <v>129</v>
      </c>
      <c r="J2810" t="s">
        <v>130</v>
      </c>
      <c r="K2810" t="s">
        <v>131</v>
      </c>
      <c r="L2810" t="s">
        <v>8285</v>
      </c>
      <c r="M2810" t="s">
        <v>8286</v>
      </c>
      <c r="N2810">
        <v>8.5447222220000008</v>
      </c>
      <c r="O2810">
        <v>0</v>
      </c>
      <c r="P2810">
        <v>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17.089444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1714775</v>
      </c>
      <c r="B2811">
        <v>1</v>
      </c>
      <c r="C2811" t="s">
        <v>76</v>
      </c>
      <c r="D2811" t="s">
        <v>96</v>
      </c>
      <c r="E2811" t="s">
        <v>126</v>
      </c>
      <c r="F2811" t="s">
        <v>8287</v>
      </c>
      <c r="G2811" t="s">
        <v>145</v>
      </c>
      <c r="H2811" t="s">
        <v>47</v>
      </c>
      <c r="I2811" t="s">
        <v>129</v>
      </c>
      <c r="J2811" t="s">
        <v>130</v>
      </c>
      <c r="K2811" t="s">
        <v>131</v>
      </c>
      <c r="L2811" t="s">
        <v>8288</v>
      </c>
      <c r="M2811" t="s">
        <v>8289</v>
      </c>
      <c r="N2811">
        <v>5.7763888879999996</v>
      </c>
      <c r="O2811">
        <v>1</v>
      </c>
      <c r="P2811">
        <v>320</v>
      </c>
      <c r="Q2811">
        <v>0</v>
      </c>
      <c r="R2811">
        <v>0</v>
      </c>
      <c r="S2811">
        <v>0</v>
      </c>
      <c r="T2811">
        <v>0</v>
      </c>
      <c r="U2811">
        <v>5.776389</v>
      </c>
      <c r="V2811">
        <v>1848.444444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1714728</v>
      </c>
      <c r="B2812">
        <v>1</v>
      </c>
      <c r="C2812" t="s">
        <v>76</v>
      </c>
      <c r="D2812" t="s">
        <v>88</v>
      </c>
      <c r="E2812" t="s">
        <v>158</v>
      </c>
      <c r="F2812" t="s">
        <v>8290</v>
      </c>
      <c r="G2812" t="s">
        <v>176</v>
      </c>
      <c r="H2812" t="s">
        <v>47</v>
      </c>
      <c r="I2812" t="s">
        <v>129</v>
      </c>
      <c r="J2812" t="s">
        <v>130</v>
      </c>
      <c r="K2812" t="s">
        <v>131</v>
      </c>
      <c r="L2812" t="s">
        <v>8291</v>
      </c>
      <c r="M2812" t="s">
        <v>8292</v>
      </c>
      <c r="N2812">
        <v>0.28499999999999998</v>
      </c>
      <c r="O2812">
        <v>37</v>
      </c>
      <c r="P2812">
        <v>873</v>
      </c>
      <c r="Q2812">
        <v>0</v>
      </c>
      <c r="R2812">
        <v>0</v>
      </c>
      <c r="S2812">
        <v>0</v>
      </c>
      <c r="T2812">
        <v>0</v>
      </c>
      <c r="U2812">
        <v>10.545</v>
      </c>
      <c r="V2812">
        <v>248.80500000000001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1714732</v>
      </c>
      <c r="B2813">
        <v>1</v>
      </c>
      <c r="C2813" t="s">
        <v>76</v>
      </c>
      <c r="D2813" t="s">
        <v>100</v>
      </c>
      <c r="E2813" t="s">
        <v>164</v>
      </c>
      <c r="F2813" t="s">
        <v>8293</v>
      </c>
      <c r="G2813" t="s">
        <v>281</v>
      </c>
      <c r="H2813" t="s">
        <v>46</v>
      </c>
      <c r="I2813" t="s">
        <v>129</v>
      </c>
      <c r="J2813" t="s">
        <v>130</v>
      </c>
      <c r="K2813" t="s">
        <v>161</v>
      </c>
      <c r="L2813" t="s">
        <v>8294</v>
      </c>
      <c r="M2813" t="s">
        <v>8295</v>
      </c>
      <c r="N2813">
        <v>1.998531388</v>
      </c>
      <c r="O2813">
        <v>1</v>
      </c>
      <c r="P2813">
        <v>109</v>
      </c>
      <c r="Q2813">
        <v>0</v>
      </c>
      <c r="R2813">
        <v>0</v>
      </c>
      <c r="S2813">
        <v>0</v>
      </c>
      <c r="T2813">
        <v>0</v>
      </c>
      <c r="U2813">
        <v>1.9985310000000001</v>
      </c>
      <c r="V2813">
        <v>217.839921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1714752</v>
      </c>
      <c r="B2814">
        <v>1</v>
      </c>
      <c r="C2814" t="s">
        <v>76</v>
      </c>
      <c r="D2814" t="s">
        <v>85</v>
      </c>
      <c r="E2814" t="s">
        <v>158</v>
      </c>
      <c r="F2814" t="s">
        <v>8296</v>
      </c>
      <c r="G2814" t="s">
        <v>176</v>
      </c>
      <c r="H2814" t="s">
        <v>47</v>
      </c>
      <c r="I2814" t="s">
        <v>129</v>
      </c>
      <c r="J2814" t="s">
        <v>130</v>
      </c>
      <c r="K2814" t="s">
        <v>131</v>
      </c>
      <c r="L2814" t="s">
        <v>8297</v>
      </c>
      <c r="M2814" t="s">
        <v>8298</v>
      </c>
      <c r="N2814">
        <v>1.7441666659999999</v>
      </c>
      <c r="O2814">
        <v>13</v>
      </c>
      <c r="P2814">
        <v>582</v>
      </c>
      <c r="Q2814">
        <v>0</v>
      </c>
      <c r="R2814">
        <v>0</v>
      </c>
      <c r="S2814">
        <v>0</v>
      </c>
      <c r="T2814">
        <v>0</v>
      </c>
      <c r="U2814">
        <v>22.674167000000001</v>
      </c>
      <c r="V2814">
        <v>1015.105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1714729</v>
      </c>
      <c r="B2815">
        <v>1</v>
      </c>
      <c r="C2815" t="s">
        <v>77</v>
      </c>
      <c r="D2815" t="s">
        <v>115</v>
      </c>
      <c r="E2815" t="s">
        <v>158</v>
      </c>
      <c r="F2815" t="s">
        <v>8299</v>
      </c>
      <c r="G2815" t="s">
        <v>150</v>
      </c>
      <c r="H2815" t="s">
        <v>47</v>
      </c>
      <c r="I2815" t="s">
        <v>129</v>
      </c>
      <c r="J2815" t="s">
        <v>130</v>
      </c>
      <c r="K2815" t="s">
        <v>161</v>
      </c>
      <c r="L2815" t="s">
        <v>8300</v>
      </c>
      <c r="M2815" t="s">
        <v>8301</v>
      </c>
      <c r="N2815">
        <v>0.47888888800000001</v>
      </c>
      <c r="O2815">
        <v>10</v>
      </c>
      <c r="P2815">
        <v>5</v>
      </c>
      <c r="Q2815">
        <v>56</v>
      </c>
      <c r="R2815">
        <v>840</v>
      </c>
      <c r="S2815">
        <v>147</v>
      </c>
      <c r="T2815">
        <v>2329</v>
      </c>
      <c r="U2815">
        <v>4.7888890000000002</v>
      </c>
      <c r="V2815">
        <v>2.394444</v>
      </c>
      <c r="W2815">
        <v>26.817778000000001</v>
      </c>
      <c r="X2815">
        <v>402.26666599999999</v>
      </c>
      <c r="Y2815">
        <v>70.396666999999994</v>
      </c>
      <c r="Z2815">
        <v>1115.33222</v>
      </c>
    </row>
    <row r="2816" spans="1:26" x14ac:dyDescent="0.25">
      <c r="A2816">
        <v>1714734</v>
      </c>
      <c r="B2816">
        <v>1</v>
      </c>
      <c r="C2816" t="s">
        <v>77</v>
      </c>
      <c r="D2816" t="s">
        <v>115</v>
      </c>
      <c r="E2816" t="s">
        <v>158</v>
      </c>
      <c r="F2816" t="s">
        <v>8299</v>
      </c>
      <c r="G2816" t="s">
        <v>285</v>
      </c>
      <c r="H2816" t="s">
        <v>47</v>
      </c>
      <c r="I2816" t="s">
        <v>129</v>
      </c>
      <c r="J2816" t="s">
        <v>130</v>
      </c>
      <c r="K2816" t="s">
        <v>161</v>
      </c>
      <c r="L2816" t="s">
        <v>8302</v>
      </c>
      <c r="M2816" t="s">
        <v>8303</v>
      </c>
      <c r="N2816">
        <v>4.8559619439999997</v>
      </c>
      <c r="O2816">
        <v>10</v>
      </c>
      <c r="P2816">
        <v>5</v>
      </c>
      <c r="Q2816">
        <v>56</v>
      </c>
      <c r="R2816">
        <v>840</v>
      </c>
      <c r="S2816">
        <v>147</v>
      </c>
      <c r="T2816">
        <v>2329</v>
      </c>
      <c r="U2816">
        <v>48.559618999999998</v>
      </c>
      <c r="V2816">
        <v>24.279810000000001</v>
      </c>
      <c r="W2816">
        <v>271.93386900000002</v>
      </c>
      <c r="X2816">
        <v>4079.0080330000001</v>
      </c>
      <c r="Y2816">
        <v>713.82640600000002</v>
      </c>
      <c r="Z2816">
        <v>11309.535368000001</v>
      </c>
    </row>
    <row r="2817" spans="1:26" x14ac:dyDescent="0.25">
      <c r="A2817">
        <v>1714751</v>
      </c>
      <c r="B2817">
        <v>1</v>
      </c>
      <c r="C2817" t="s">
        <v>76</v>
      </c>
      <c r="D2817" t="s">
        <v>80</v>
      </c>
      <c r="E2817" t="s">
        <v>134</v>
      </c>
      <c r="F2817" t="s">
        <v>8304</v>
      </c>
      <c r="G2817" t="s">
        <v>136</v>
      </c>
      <c r="H2817" t="s">
        <v>46</v>
      </c>
      <c r="I2817" t="s">
        <v>129</v>
      </c>
      <c r="J2817" t="s">
        <v>130</v>
      </c>
      <c r="K2817" t="s">
        <v>131</v>
      </c>
      <c r="L2817" t="s">
        <v>8305</v>
      </c>
      <c r="M2817" t="s">
        <v>8306</v>
      </c>
      <c r="N2817">
        <v>0.819722222</v>
      </c>
      <c r="O2817">
        <v>0</v>
      </c>
      <c r="P2817">
        <v>2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1.6394439999999999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1714766</v>
      </c>
      <c r="B2818">
        <v>1</v>
      </c>
      <c r="C2818" t="s">
        <v>76</v>
      </c>
      <c r="D2818" t="s">
        <v>89</v>
      </c>
      <c r="E2818" t="s">
        <v>139</v>
      </c>
      <c r="F2818" t="s">
        <v>8307</v>
      </c>
      <c r="G2818" t="s">
        <v>141</v>
      </c>
      <c r="H2818" t="s">
        <v>46</v>
      </c>
      <c r="I2818" t="s">
        <v>129</v>
      </c>
      <c r="J2818" t="s">
        <v>130</v>
      </c>
      <c r="K2818" t="s">
        <v>131</v>
      </c>
      <c r="L2818" t="s">
        <v>8308</v>
      </c>
      <c r="M2818" t="s">
        <v>8309</v>
      </c>
      <c r="N2818">
        <v>5.1558333330000004</v>
      </c>
      <c r="O2818">
        <v>0</v>
      </c>
      <c r="P2818">
        <v>14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72.181667000000004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1714754</v>
      </c>
      <c r="B2819">
        <v>1</v>
      </c>
      <c r="C2819" t="s">
        <v>76</v>
      </c>
      <c r="D2819" t="s">
        <v>106</v>
      </c>
      <c r="E2819" t="s">
        <v>139</v>
      </c>
      <c r="F2819" t="s">
        <v>8310</v>
      </c>
      <c r="G2819" t="s">
        <v>141</v>
      </c>
      <c r="H2819" t="s">
        <v>46</v>
      </c>
      <c r="I2819" t="s">
        <v>129</v>
      </c>
      <c r="J2819" t="s">
        <v>130</v>
      </c>
      <c r="K2819" t="s">
        <v>131</v>
      </c>
      <c r="L2819" t="s">
        <v>8311</v>
      </c>
      <c r="M2819" t="s">
        <v>8312</v>
      </c>
      <c r="N2819">
        <v>2.1077777769999999</v>
      </c>
      <c r="O2819">
        <v>0</v>
      </c>
      <c r="P2819">
        <v>204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429.98666700000001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1714750</v>
      </c>
      <c r="B2820">
        <v>1</v>
      </c>
      <c r="C2820" t="s">
        <v>76</v>
      </c>
      <c r="D2820" t="s">
        <v>94</v>
      </c>
      <c r="E2820" t="s">
        <v>212</v>
      </c>
      <c r="F2820" t="s">
        <v>8313</v>
      </c>
      <c r="G2820" t="s">
        <v>285</v>
      </c>
      <c r="H2820" t="s">
        <v>47</v>
      </c>
      <c r="I2820" t="s">
        <v>129</v>
      </c>
      <c r="J2820" t="s">
        <v>130</v>
      </c>
      <c r="K2820" t="s">
        <v>161</v>
      </c>
      <c r="L2820" t="s">
        <v>8314</v>
      </c>
      <c r="M2820" t="s">
        <v>8315</v>
      </c>
      <c r="N2820">
        <v>8.1816666659999999</v>
      </c>
      <c r="O2820">
        <v>0</v>
      </c>
      <c r="P2820">
        <v>0</v>
      </c>
      <c r="Q2820">
        <v>0</v>
      </c>
      <c r="R2820">
        <v>4</v>
      </c>
      <c r="S2820">
        <v>12</v>
      </c>
      <c r="T2820">
        <v>322</v>
      </c>
      <c r="U2820">
        <v>0</v>
      </c>
      <c r="V2820">
        <v>0</v>
      </c>
      <c r="W2820">
        <v>0</v>
      </c>
      <c r="X2820">
        <v>32.726666999999999</v>
      </c>
      <c r="Y2820">
        <v>98.18</v>
      </c>
      <c r="Z2820">
        <v>2634.496666</v>
      </c>
    </row>
    <row r="2821" spans="1:26" x14ac:dyDescent="0.25">
      <c r="A2821">
        <v>1714743</v>
      </c>
      <c r="B2821">
        <v>1</v>
      </c>
      <c r="C2821" t="s">
        <v>77</v>
      </c>
      <c r="D2821" t="s">
        <v>109</v>
      </c>
      <c r="E2821" t="s">
        <v>158</v>
      </c>
      <c r="F2821" t="s">
        <v>8316</v>
      </c>
      <c r="G2821" t="s">
        <v>285</v>
      </c>
      <c r="H2821" t="s">
        <v>47</v>
      </c>
      <c r="I2821" t="s">
        <v>129</v>
      </c>
      <c r="J2821" t="s">
        <v>130</v>
      </c>
      <c r="K2821" t="s">
        <v>161</v>
      </c>
      <c r="L2821" t="s">
        <v>8317</v>
      </c>
      <c r="M2821" t="s">
        <v>8318</v>
      </c>
      <c r="N2821">
        <v>8.4584777770000006</v>
      </c>
      <c r="O2821">
        <v>66</v>
      </c>
      <c r="P2821">
        <v>444</v>
      </c>
      <c r="Q2821">
        <v>0</v>
      </c>
      <c r="R2821">
        <v>0</v>
      </c>
      <c r="S2821">
        <v>0</v>
      </c>
      <c r="T2821">
        <v>0</v>
      </c>
      <c r="U2821">
        <v>558.25953300000003</v>
      </c>
      <c r="V2821">
        <v>3755.5641329999999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1714744</v>
      </c>
      <c r="B2822">
        <v>1</v>
      </c>
      <c r="C2822" t="s">
        <v>77</v>
      </c>
      <c r="D2822" t="s">
        <v>109</v>
      </c>
      <c r="E2822" t="s">
        <v>126</v>
      </c>
      <c r="F2822" t="s">
        <v>8319</v>
      </c>
      <c r="G2822" t="s">
        <v>176</v>
      </c>
      <c r="H2822" t="s">
        <v>47</v>
      </c>
      <c r="I2822" t="s">
        <v>151</v>
      </c>
      <c r="J2822" t="s">
        <v>130</v>
      </c>
      <c r="K2822" t="s">
        <v>131</v>
      </c>
      <c r="L2822" t="s">
        <v>8320</v>
      </c>
      <c r="M2822" t="s">
        <v>8321</v>
      </c>
      <c r="N2822">
        <v>3.6111111000000001E-2</v>
      </c>
      <c r="O2822">
        <v>8</v>
      </c>
      <c r="P2822">
        <v>191</v>
      </c>
      <c r="Q2822">
        <v>0</v>
      </c>
      <c r="R2822">
        <v>0</v>
      </c>
      <c r="S2822">
        <v>3</v>
      </c>
      <c r="T2822">
        <v>119</v>
      </c>
      <c r="U2822">
        <v>0.28888900000000001</v>
      </c>
      <c r="V2822">
        <v>6.8972220000000002</v>
      </c>
      <c r="W2822">
        <v>0</v>
      </c>
      <c r="X2822">
        <v>0</v>
      </c>
      <c r="Y2822">
        <v>0.108333</v>
      </c>
      <c r="Z2822">
        <v>4.2972219999999997</v>
      </c>
    </row>
    <row r="2823" spans="1:26" x14ac:dyDescent="0.25">
      <c r="A2823">
        <v>1714757</v>
      </c>
      <c r="B2823">
        <v>1</v>
      </c>
      <c r="C2823" t="s">
        <v>77</v>
      </c>
      <c r="D2823" t="s">
        <v>123</v>
      </c>
      <c r="E2823" t="s">
        <v>148</v>
      </c>
      <c r="F2823" t="s">
        <v>8322</v>
      </c>
      <c r="G2823" t="s">
        <v>281</v>
      </c>
      <c r="H2823" t="s">
        <v>47</v>
      </c>
      <c r="I2823" t="s">
        <v>129</v>
      </c>
      <c r="J2823" t="s">
        <v>130</v>
      </c>
      <c r="K2823" t="s">
        <v>161</v>
      </c>
      <c r="L2823" t="s">
        <v>8323</v>
      </c>
      <c r="M2823" t="s">
        <v>8324</v>
      </c>
      <c r="N2823">
        <v>0.55222222200000004</v>
      </c>
      <c r="O2823">
        <v>562</v>
      </c>
      <c r="P2823">
        <v>2605</v>
      </c>
      <c r="Q2823">
        <v>0</v>
      </c>
      <c r="R2823">
        <v>0</v>
      </c>
      <c r="S2823">
        <v>0</v>
      </c>
      <c r="T2823">
        <v>0</v>
      </c>
      <c r="U2823">
        <v>310.34888899999999</v>
      </c>
      <c r="V2823">
        <v>1438.538888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1714746</v>
      </c>
      <c r="B2824">
        <v>1</v>
      </c>
      <c r="C2824" t="s">
        <v>77</v>
      </c>
      <c r="D2824" t="s">
        <v>109</v>
      </c>
      <c r="E2824" t="s">
        <v>126</v>
      </c>
      <c r="F2824" t="s">
        <v>8319</v>
      </c>
      <c r="G2824" t="s">
        <v>285</v>
      </c>
      <c r="H2824" t="s">
        <v>47</v>
      </c>
      <c r="I2824" t="s">
        <v>129</v>
      </c>
      <c r="J2824" t="s">
        <v>130</v>
      </c>
      <c r="K2824" t="s">
        <v>161</v>
      </c>
      <c r="L2824" t="s">
        <v>8325</v>
      </c>
      <c r="M2824" t="s">
        <v>8326</v>
      </c>
      <c r="N2824">
        <v>8.2802777770000002</v>
      </c>
      <c r="O2824">
        <v>8</v>
      </c>
      <c r="P2824">
        <v>191</v>
      </c>
      <c r="Q2824">
        <v>0</v>
      </c>
      <c r="R2824">
        <v>0</v>
      </c>
      <c r="S2824">
        <v>3</v>
      </c>
      <c r="T2824">
        <v>119</v>
      </c>
      <c r="U2824">
        <v>66.242221999999998</v>
      </c>
      <c r="V2824">
        <v>1581.5330550000001</v>
      </c>
      <c r="W2824">
        <v>0</v>
      </c>
      <c r="X2824">
        <v>0</v>
      </c>
      <c r="Y2824">
        <v>24.840833</v>
      </c>
      <c r="Z2824">
        <v>985.35305500000004</v>
      </c>
    </row>
    <row r="2825" spans="1:26" x14ac:dyDescent="0.25">
      <c r="A2825">
        <v>1714975</v>
      </c>
      <c r="B2825">
        <v>1</v>
      </c>
      <c r="C2825" t="s">
        <v>76</v>
      </c>
      <c r="D2825" t="s">
        <v>92</v>
      </c>
      <c r="E2825" t="s">
        <v>139</v>
      </c>
      <c r="F2825" t="s">
        <v>8327</v>
      </c>
      <c r="G2825" t="s">
        <v>269</v>
      </c>
      <c r="H2825" t="s">
        <v>46</v>
      </c>
      <c r="I2825" t="s">
        <v>129</v>
      </c>
      <c r="J2825" t="s">
        <v>130</v>
      </c>
      <c r="K2825" t="s">
        <v>131</v>
      </c>
      <c r="L2825" t="s">
        <v>8328</v>
      </c>
      <c r="M2825" t="s">
        <v>8329</v>
      </c>
      <c r="N2825">
        <v>6.3402777769999998</v>
      </c>
      <c r="O2825">
        <v>0</v>
      </c>
      <c r="P2825">
        <v>0</v>
      </c>
      <c r="Q2825">
        <v>0</v>
      </c>
      <c r="R2825">
        <v>40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253.61111099999999</v>
      </c>
      <c r="Y2825">
        <v>0</v>
      </c>
      <c r="Z2825">
        <v>0</v>
      </c>
    </row>
    <row r="2826" spans="1:26" x14ac:dyDescent="0.25">
      <c r="A2826">
        <v>1714753</v>
      </c>
      <c r="B2826">
        <v>1</v>
      </c>
      <c r="C2826" t="s">
        <v>77</v>
      </c>
      <c r="D2826" t="s">
        <v>124</v>
      </c>
      <c r="E2826" t="s">
        <v>126</v>
      </c>
      <c r="F2826" t="s">
        <v>8330</v>
      </c>
      <c r="G2826" t="s">
        <v>285</v>
      </c>
      <c r="H2826" t="s">
        <v>47</v>
      </c>
      <c r="I2826" t="s">
        <v>129</v>
      </c>
      <c r="J2826" t="s">
        <v>130</v>
      </c>
      <c r="K2826" t="s">
        <v>161</v>
      </c>
      <c r="L2826" t="s">
        <v>8331</v>
      </c>
      <c r="M2826" t="s">
        <v>8332</v>
      </c>
      <c r="N2826">
        <v>1.2682599999999999</v>
      </c>
      <c r="O2826">
        <v>2</v>
      </c>
      <c r="P2826">
        <v>1197</v>
      </c>
      <c r="Q2826">
        <v>0</v>
      </c>
      <c r="R2826">
        <v>0</v>
      </c>
      <c r="S2826">
        <v>0</v>
      </c>
      <c r="T2826">
        <v>0</v>
      </c>
      <c r="U2826">
        <v>2.5365199999999999</v>
      </c>
      <c r="V2826">
        <v>1518.1072200000001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1714776</v>
      </c>
      <c r="B2827">
        <v>1</v>
      </c>
      <c r="C2827" t="s">
        <v>76</v>
      </c>
      <c r="D2827" t="s">
        <v>84</v>
      </c>
      <c r="E2827" t="s">
        <v>134</v>
      </c>
      <c r="F2827" t="s">
        <v>8333</v>
      </c>
      <c r="G2827" t="s">
        <v>155</v>
      </c>
      <c r="H2827" t="s">
        <v>46</v>
      </c>
      <c r="I2827" t="s">
        <v>129</v>
      </c>
      <c r="J2827" t="s">
        <v>130</v>
      </c>
      <c r="K2827" t="s">
        <v>131</v>
      </c>
      <c r="L2827" t="s">
        <v>8334</v>
      </c>
      <c r="M2827" t="s">
        <v>8335</v>
      </c>
      <c r="N2827">
        <v>1.666666666</v>
      </c>
      <c r="O2827">
        <v>0</v>
      </c>
      <c r="P2827">
        <v>5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8.3333329999999997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1714756</v>
      </c>
      <c r="B2828">
        <v>1</v>
      </c>
      <c r="C2828" t="s">
        <v>77</v>
      </c>
      <c r="D2828" t="s">
        <v>110</v>
      </c>
      <c r="E2828" t="s">
        <v>158</v>
      </c>
      <c r="F2828" t="s">
        <v>4696</v>
      </c>
      <c r="G2828" t="s">
        <v>285</v>
      </c>
      <c r="H2828" t="s">
        <v>47</v>
      </c>
      <c r="I2828" t="s">
        <v>129</v>
      </c>
      <c r="J2828" t="s">
        <v>130</v>
      </c>
      <c r="K2828" t="s">
        <v>161</v>
      </c>
      <c r="L2828" t="s">
        <v>8336</v>
      </c>
      <c r="M2828" t="s">
        <v>8337</v>
      </c>
      <c r="N2828">
        <v>4.7133722220000003</v>
      </c>
      <c r="O2828">
        <v>0</v>
      </c>
      <c r="P2828">
        <v>0</v>
      </c>
      <c r="Q2828">
        <v>0</v>
      </c>
      <c r="R2828">
        <v>0</v>
      </c>
      <c r="S2828">
        <v>34</v>
      </c>
      <c r="T2828">
        <v>876</v>
      </c>
      <c r="U2828">
        <v>0</v>
      </c>
      <c r="V2828">
        <v>0</v>
      </c>
      <c r="W2828">
        <v>0</v>
      </c>
      <c r="X2828">
        <v>0</v>
      </c>
      <c r="Y2828">
        <v>160.25465600000001</v>
      </c>
      <c r="Z2828">
        <v>4128.9140660000003</v>
      </c>
    </row>
    <row r="2829" spans="1:26" x14ac:dyDescent="0.25">
      <c r="A2829">
        <v>1714758</v>
      </c>
      <c r="B2829">
        <v>1</v>
      </c>
      <c r="C2829" t="s">
        <v>77</v>
      </c>
      <c r="D2829" t="s">
        <v>111</v>
      </c>
      <c r="E2829" t="s">
        <v>164</v>
      </c>
      <c r="F2829" t="s">
        <v>7599</v>
      </c>
      <c r="G2829" t="s">
        <v>281</v>
      </c>
      <c r="H2829" t="s">
        <v>46</v>
      </c>
      <c r="I2829" t="s">
        <v>129</v>
      </c>
      <c r="J2829" t="s">
        <v>130</v>
      </c>
      <c r="K2829" t="s">
        <v>161</v>
      </c>
      <c r="L2829" t="s">
        <v>8338</v>
      </c>
      <c r="M2829" t="s">
        <v>8339</v>
      </c>
      <c r="N2829">
        <v>2.035685</v>
      </c>
      <c r="O2829">
        <v>0</v>
      </c>
      <c r="P2829">
        <v>0</v>
      </c>
      <c r="Q2829">
        <v>0</v>
      </c>
      <c r="R2829">
        <v>40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81.427400000000006</v>
      </c>
      <c r="Y2829">
        <v>0</v>
      </c>
      <c r="Z2829">
        <v>0</v>
      </c>
    </row>
    <row r="2830" spans="1:26" x14ac:dyDescent="0.25">
      <c r="A2830">
        <v>1714760</v>
      </c>
      <c r="B2830">
        <v>1</v>
      </c>
      <c r="C2830" t="s">
        <v>77</v>
      </c>
      <c r="D2830" t="s">
        <v>119</v>
      </c>
      <c r="E2830" t="s">
        <v>158</v>
      </c>
      <c r="F2830" t="s">
        <v>8340</v>
      </c>
      <c r="G2830" t="s">
        <v>176</v>
      </c>
      <c r="H2830" t="s">
        <v>47</v>
      </c>
      <c r="I2830" t="s">
        <v>129</v>
      </c>
      <c r="J2830" t="s">
        <v>130</v>
      </c>
      <c r="K2830" t="s">
        <v>131</v>
      </c>
      <c r="L2830" t="s">
        <v>8341</v>
      </c>
      <c r="M2830" t="s">
        <v>8342</v>
      </c>
      <c r="N2830">
        <v>0.759444444</v>
      </c>
      <c r="O2830">
        <v>338</v>
      </c>
      <c r="P2830">
        <v>397</v>
      </c>
      <c r="Q2830">
        <v>0</v>
      </c>
      <c r="R2830">
        <v>0</v>
      </c>
      <c r="S2830">
        <v>0</v>
      </c>
      <c r="T2830">
        <v>0</v>
      </c>
      <c r="U2830">
        <v>256.69222200000002</v>
      </c>
      <c r="V2830">
        <v>301.49944399999998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1714762</v>
      </c>
      <c r="B2831">
        <v>1</v>
      </c>
      <c r="C2831" t="s">
        <v>77</v>
      </c>
      <c r="D2831" t="s">
        <v>115</v>
      </c>
      <c r="E2831" t="s">
        <v>158</v>
      </c>
      <c r="F2831" t="s">
        <v>8343</v>
      </c>
      <c r="G2831" t="s">
        <v>176</v>
      </c>
      <c r="H2831" t="s">
        <v>47</v>
      </c>
      <c r="I2831" t="s">
        <v>129</v>
      </c>
      <c r="J2831" t="s">
        <v>130</v>
      </c>
      <c r="K2831" t="s">
        <v>131</v>
      </c>
      <c r="L2831" t="s">
        <v>8344</v>
      </c>
      <c r="M2831" t="s">
        <v>8345</v>
      </c>
      <c r="N2831">
        <v>0.257222222</v>
      </c>
      <c r="O2831">
        <v>0</v>
      </c>
      <c r="P2831">
        <v>0</v>
      </c>
      <c r="Q2831">
        <v>41</v>
      </c>
      <c r="R2831">
        <v>1321</v>
      </c>
      <c r="S2831">
        <v>0</v>
      </c>
      <c r="T2831">
        <v>0</v>
      </c>
      <c r="U2831">
        <v>0</v>
      </c>
      <c r="V2831">
        <v>0</v>
      </c>
      <c r="W2831">
        <v>10.546111</v>
      </c>
      <c r="X2831">
        <v>339.79055499999998</v>
      </c>
      <c r="Y2831">
        <v>0</v>
      </c>
      <c r="Z2831">
        <v>0</v>
      </c>
    </row>
    <row r="2832" spans="1:26" x14ac:dyDescent="0.25">
      <c r="A2832">
        <v>1714786</v>
      </c>
      <c r="B2832">
        <v>1</v>
      </c>
      <c r="C2832" t="s">
        <v>76</v>
      </c>
      <c r="D2832" t="s">
        <v>96</v>
      </c>
      <c r="E2832" t="s">
        <v>134</v>
      </c>
      <c r="F2832" t="s">
        <v>8346</v>
      </c>
      <c r="G2832" t="s">
        <v>136</v>
      </c>
      <c r="H2832" t="s">
        <v>46</v>
      </c>
      <c r="I2832" t="s">
        <v>129</v>
      </c>
      <c r="J2832" t="s">
        <v>130</v>
      </c>
      <c r="K2832" t="s">
        <v>131</v>
      </c>
      <c r="L2832" t="s">
        <v>8347</v>
      </c>
      <c r="M2832" t="s">
        <v>8348</v>
      </c>
      <c r="N2832">
        <v>5.8219444439999997</v>
      </c>
      <c r="O2832">
        <v>0</v>
      </c>
      <c r="P2832">
        <v>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5.8219440000000002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1714767</v>
      </c>
      <c r="B2833">
        <v>1</v>
      </c>
      <c r="C2833" t="s">
        <v>76</v>
      </c>
      <c r="D2833" t="s">
        <v>106</v>
      </c>
      <c r="E2833" t="s">
        <v>134</v>
      </c>
      <c r="F2833" t="s">
        <v>8349</v>
      </c>
      <c r="G2833" t="s">
        <v>136</v>
      </c>
      <c r="H2833" t="s">
        <v>46</v>
      </c>
      <c r="I2833" t="s">
        <v>129</v>
      </c>
      <c r="J2833" t="s">
        <v>130</v>
      </c>
      <c r="K2833" t="s">
        <v>131</v>
      </c>
      <c r="L2833" t="s">
        <v>8350</v>
      </c>
      <c r="M2833" t="s">
        <v>8351</v>
      </c>
      <c r="N2833">
        <v>1.3744444440000001</v>
      </c>
      <c r="O2833">
        <v>2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2.7488890000000001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1714773</v>
      </c>
      <c r="B2834">
        <v>1</v>
      </c>
      <c r="C2834" t="s">
        <v>76</v>
      </c>
      <c r="D2834" t="s">
        <v>96</v>
      </c>
      <c r="E2834" t="s">
        <v>164</v>
      </c>
      <c r="F2834" t="s">
        <v>6926</v>
      </c>
      <c r="G2834" t="s">
        <v>285</v>
      </c>
      <c r="H2834" t="s">
        <v>46</v>
      </c>
      <c r="I2834" t="s">
        <v>129</v>
      </c>
      <c r="J2834" t="s">
        <v>130</v>
      </c>
      <c r="K2834" t="s">
        <v>161</v>
      </c>
      <c r="L2834" t="s">
        <v>8352</v>
      </c>
      <c r="M2834" t="s">
        <v>8353</v>
      </c>
      <c r="N2834">
        <v>8.3471250000000001</v>
      </c>
      <c r="O2834">
        <v>1</v>
      </c>
      <c r="P2834">
        <v>136</v>
      </c>
      <c r="Q2834">
        <v>0</v>
      </c>
      <c r="R2834">
        <v>0</v>
      </c>
      <c r="S2834">
        <v>0</v>
      </c>
      <c r="T2834">
        <v>0</v>
      </c>
      <c r="U2834">
        <v>8.3471250000000001</v>
      </c>
      <c r="V2834">
        <v>1135.2090000000001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1714774</v>
      </c>
      <c r="B2835">
        <v>1</v>
      </c>
      <c r="C2835" t="s">
        <v>76</v>
      </c>
      <c r="D2835" t="s">
        <v>89</v>
      </c>
      <c r="E2835" t="s">
        <v>158</v>
      </c>
      <c r="F2835" t="s">
        <v>2929</v>
      </c>
      <c r="G2835" t="s">
        <v>176</v>
      </c>
      <c r="H2835" t="s">
        <v>47</v>
      </c>
      <c r="I2835" t="s">
        <v>151</v>
      </c>
      <c r="J2835" t="s">
        <v>130</v>
      </c>
      <c r="K2835" t="s">
        <v>131</v>
      </c>
      <c r="L2835" t="s">
        <v>8354</v>
      </c>
      <c r="M2835" t="s">
        <v>8355</v>
      </c>
      <c r="N2835">
        <v>8.3333330000000001E-3</v>
      </c>
      <c r="O2835">
        <v>97</v>
      </c>
      <c r="P2835">
        <v>2107</v>
      </c>
      <c r="Q2835">
        <v>0</v>
      </c>
      <c r="R2835">
        <v>0</v>
      </c>
      <c r="S2835">
        <v>0</v>
      </c>
      <c r="T2835">
        <v>0</v>
      </c>
      <c r="U2835">
        <v>0.80833299999999997</v>
      </c>
      <c r="V2835">
        <v>17.558333000000001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1714792</v>
      </c>
      <c r="B2836">
        <v>1</v>
      </c>
      <c r="C2836" t="s">
        <v>77</v>
      </c>
      <c r="D2836" t="s">
        <v>114</v>
      </c>
      <c r="E2836" t="s">
        <v>139</v>
      </c>
      <c r="F2836" t="s">
        <v>8356</v>
      </c>
      <c r="G2836" t="s">
        <v>182</v>
      </c>
      <c r="H2836" t="s">
        <v>46</v>
      </c>
      <c r="I2836" t="s">
        <v>129</v>
      </c>
      <c r="J2836" t="s">
        <v>130</v>
      </c>
      <c r="K2836" t="s">
        <v>131</v>
      </c>
      <c r="L2836" t="s">
        <v>8357</v>
      </c>
      <c r="M2836" t="s">
        <v>8358</v>
      </c>
      <c r="N2836">
        <v>1.0819444439999999</v>
      </c>
      <c r="O2836">
        <v>0</v>
      </c>
      <c r="P2836">
        <v>98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106.030556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1714787</v>
      </c>
      <c r="B2837">
        <v>1</v>
      </c>
      <c r="C2837" t="s">
        <v>76</v>
      </c>
      <c r="D2837" t="s">
        <v>101</v>
      </c>
      <c r="E2837" t="s">
        <v>126</v>
      </c>
      <c r="F2837" t="s">
        <v>8359</v>
      </c>
      <c r="G2837" t="s">
        <v>145</v>
      </c>
      <c r="H2837" t="s">
        <v>47</v>
      </c>
      <c r="I2837" t="s">
        <v>129</v>
      </c>
      <c r="J2837" t="s">
        <v>130</v>
      </c>
      <c r="K2837" t="s">
        <v>131</v>
      </c>
      <c r="L2837" t="s">
        <v>8360</v>
      </c>
      <c r="M2837" t="s">
        <v>8361</v>
      </c>
      <c r="N2837">
        <v>2.7063888880000002</v>
      </c>
      <c r="O2837">
        <v>0</v>
      </c>
      <c r="P2837">
        <v>2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5.4127780000000003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1714795</v>
      </c>
      <c r="B2838">
        <v>1</v>
      </c>
      <c r="C2838" t="s">
        <v>76</v>
      </c>
      <c r="D2838" t="s">
        <v>87</v>
      </c>
      <c r="E2838" t="s">
        <v>158</v>
      </c>
      <c r="F2838" t="s">
        <v>8362</v>
      </c>
      <c r="G2838" t="s">
        <v>285</v>
      </c>
      <c r="H2838" t="s">
        <v>47</v>
      </c>
      <c r="I2838" t="s">
        <v>129</v>
      </c>
      <c r="J2838" t="s">
        <v>130</v>
      </c>
      <c r="K2838" t="s">
        <v>161</v>
      </c>
      <c r="L2838" t="s">
        <v>8363</v>
      </c>
      <c r="M2838" t="s">
        <v>8364</v>
      </c>
      <c r="N2838">
        <v>0.61333333300000004</v>
      </c>
      <c r="O2838">
        <v>2</v>
      </c>
      <c r="P2838">
        <v>4</v>
      </c>
      <c r="Q2838">
        <v>46</v>
      </c>
      <c r="R2838">
        <v>9817</v>
      </c>
      <c r="S2838">
        <v>0</v>
      </c>
      <c r="T2838">
        <v>0</v>
      </c>
      <c r="U2838">
        <v>1.226667</v>
      </c>
      <c r="V2838">
        <v>2.4533330000000002</v>
      </c>
      <c r="W2838">
        <v>28.213332999999999</v>
      </c>
      <c r="X2838">
        <v>6021.0933299999997</v>
      </c>
      <c r="Y2838">
        <v>0</v>
      </c>
      <c r="Z2838">
        <v>0</v>
      </c>
    </row>
    <row r="2839" spans="1:26" x14ac:dyDescent="0.25">
      <c r="A2839">
        <v>1714781</v>
      </c>
      <c r="B2839">
        <v>1</v>
      </c>
      <c r="C2839" t="s">
        <v>76</v>
      </c>
      <c r="D2839" t="s">
        <v>89</v>
      </c>
      <c r="E2839" t="s">
        <v>126</v>
      </c>
      <c r="F2839" t="s">
        <v>8365</v>
      </c>
      <c r="G2839" t="s">
        <v>285</v>
      </c>
      <c r="H2839" t="s">
        <v>47</v>
      </c>
      <c r="I2839" t="s">
        <v>129</v>
      </c>
      <c r="J2839" t="s">
        <v>130</v>
      </c>
      <c r="K2839" t="s">
        <v>161</v>
      </c>
      <c r="L2839" t="s">
        <v>8366</v>
      </c>
      <c r="M2839" t="s">
        <v>8367</v>
      </c>
      <c r="N2839">
        <v>4.2285758329999998</v>
      </c>
      <c r="O2839">
        <v>1</v>
      </c>
      <c r="P2839">
        <v>90</v>
      </c>
      <c r="Q2839">
        <v>0</v>
      </c>
      <c r="R2839">
        <v>0</v>
      </c>
      <c r="S2839">
        <v>0</v>
      </c>
      <c r="T2839">
        <v>0</v>
      </c>
      <c r="U2839">
        <v>4.2285760000000003</v>
      </c>
      <c r="V2839">
        <v>380.57182499999999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1714793</v>
      </c>
      <c r="B2840">
        <v>1</v>
      </c>
      <c r="C2840" t="s">
        <v>76</v>
      </c>
      <c r="D2840" t="s">
        <v>79</v>
      </c>
      <c r="E2840" t="s">
        <v>126</v>
      </c>
      <c r="F2840" t="s">
        <v>8368</v>
      </c>
      <c r="G2840" t="s">
        <v>176</v>
      </c>
      <c r="H2840" t="s">
        <v>47</v>
      </c>
      <c r="I2840" t="s">
        <v>129</v>
      </c>
      <c r="J2840" t="s">
        <v>130</v>
      </c>
      <c r="K2840" t="s">
        <v>131</v>
      </c>
      <c r="L2840" t="s">
        <v>8369</v>
      </c>
      <c r="M2840" t="s">
        <v>8370</v>
      </c>
      <c r="N2840">
        <v>1.6386111109999999</v>
      </c>
      <c r="O2840">
        <v>13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21.301943999999999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1714855</v>
      </c>
      <c r="B2841">
        <v>1</v>
      </c>
      <c r="C2841" t="s">
        <v>76</v>
      </c>
      <c r="D2841" t="s">
        <v>93</v>
      </c>
      <c r="E2841" t="s">
        <v>126</v>
      </c>
      <c r="F2841" t="s">
        <v>8371</v>
      </c>
      <c r="G2841" t="s">
        <v>145</v>
      </c>
      <c r="H2841" t="s">
        <v>47</v>
      </c>
      <c r="I2841" t="s">
        <v>129</v>
      </c>
      <c r="J2841" t="s">
        <v>130</v>
      </c>
      <c r="K2841" t="s">
        <v>131</v>
      </c>
      <c r="L2841" t="s">
        <v>8372</v>
      </c>
      <c r="M2841" t="s">
        <v>8373</v>
      </c>
      <c r="N2841">
        <v>2.0252777769999999</v>
      </c>
      <c r="O2841">
        <v>1</v>
      </c>
      <c r="P2841">
        <v>163</v>
      </c>
      <c r="Q2841">
        <v>0</v>
      </c>
      <c r="R2841">
        <v>0</v>
      </c>
      <c r="S2841">
        <v>0</v>
      </c>
      <c r="T2841">
        <v>0</v>
      </c>
      <c r="U2841">
        <v>2.0252780000000001</v>
      </c>
      <c r="V2841">
        <v>330.12027799999998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1714796</v>
      </c>
      <c r="B2842">
        <v>1</v>
      </c>
      <c r="C2842" t="s">
        <v>76</v>
      </c>
      <c r="D2842" t="s">
        <v>78</v>
      </c>
      <c r="E2842" t="s">
        <v>134</v>
      </c>
      <c r="F2842" t="s">
        <v>8374</v>
      </c>
      <c r="G2842" t="s">
        <v>136</v>
      </c>
      <c r="H2842" t="s">
        <v>46</v>
      </c>
      <c r="I2842" t="s">
        <v>129</v>
      </c>
      <c r="J2842" t="s">
        <v>130</v>
      </c>
      <c r="K2842" t="s">
        <v>131</v>
      </c>
      <c r="L2842" t="s">
        <v>8375</v>
      </c>
      <c r="M2842" t="s">
        <v>8376</v>
      </c>
      <c r="N2842">
        <v>2.1091666660000001</v>
      </c>
      <c r="O2842">
        <v>0</v>
      </c>
      <c r="P2842">
        <v>1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2.1091669999999998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1714788</v>
      </c>
      <c r="B2843">
        <v>1</v>
      </c>
      <c r="C2843" t="s">
        <v>76</v>
      </c>
      <c r="D2843" t="s">
        <v>99</v>
      </c>
      <c r="E2843" t="s">
        <v>126</v>
      </c>
      <c r="F2843" t="s">
        <v>8377</v>
      </c>
      <c r="G2843" t="s">
        <v>176</v>
      </c>
      <c r="H2843" t="s">
        <v>47</v>
      </c>
      <c r="I2843" t="s">
        <v>129</v>
      </c>
      <c r="J2843" t="s">
        <v>130</v>
      </c>
      <c r="K2843" t="s">
        <v>131</v>
      </c>
      <c r="L2843" t="s">
        <v>8378</v>
      </c>
      <c r="M2843" t="s">
        <v>8379</v>
      </c>
      <c r="N2843">
        <v>0.70527777700000005</v>
      </c>
      <c r="O2843">
        <v>0</v>
      </c>
      <c r="P2843">
        <v>4916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3467.145552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1714965</v>
      </c>
      <c r="B2844">
        <v>1</v>
      </c>
      <c r="C2844" t="s">
        <v>76</v>
      </c>
      <c r="D2844" t="s">
        <v>92</v>
      </c>
      <c r="E2844" t="s">
        <v>191</v>
      </c>
      <c r="F2844" t="s">
        <v>8380</v>
      </c>
      <c r="G2844" t="s">
        <v>141</v>
      </c>
      <c r="H2844" t="s">
        <v>46</v>
      </c>
      <c r="I2844" t="s">
        <v>129</v>
      </c>
      <c r="J2844" t="s">
        <v>130</v>
      </c>
      <c r="K2844" t="s">
        <v>131</v>
      </c>
      <c r="L2844" t="s">
        <v>8381</v>
      </c>
      <c r="M2844" t="s">
        <v>8382</v>
      </c>
      <c r="N2844">
        <v>2.497222222</v>
      </c>
      <c r="O2844">
        <v>0</v>
      </c>
      <c r="P2844">
        <v>0</v>
      </c>
      <c r="Q2844">
        <v>0</v>
      </c>
      <c r="R2844">
        <v>9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22.475000000000001</v>
      </c>
      <c r="Y2844">
        <v>0</v>
      </c>
      <c r="Z2844">
        <v>0</v>
      </c>
    </row>
    <row r="2845" spans="1:26" x14ac:dyDescent="0.25">
      <c r="A2845">
        <v>1714806</v>
      </c>
      <c r="B2845">
        <v>1</v>
      </c>
      <c r="C2845" t="s">
        <v>76</v>
      </c>
      <c r="D2845" t="s">
        <v>89</v>
      </c>
      <c r="E2845" t="s">
        <v>134</v>
      </c>
      <c r="F2845" t="s">
        <v>8383</v>
      </c>
      <c r="G2845" t="s">
        <v>136</v>
      </c>
      <c r="H2845" t="s">
        <v>46</v>
      </c>
      <c r="I2845" t="s">
        <v>129</v>
      </c>
      <c r="J2845" t="s">
        <v>130</v>
      </c>
      <c r="K2845" t="s">
        <v>131</v>
      </c>
      <c r="L2845" t="s">
        <v>8384</v>
      </c>
      <c r="M2845" t="s">
        <v>8385</v>
      </c>
      <c r="N2845">
        <v>4.7266666659999999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4.726667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1714800</v>
      </c>
      <c r="B2846">
        <v>1</v>
      </c>
      <c r="C2846" t="s">
        <v>76</v>
      </c>
      <c r="D2846" t="s">
        <v>79</v>
      </c>
      <c r="E2846" t="s">
        <v>126</v>
      </c>
      <c r="F2846" t="s">
        <v>8386</v>
      </c>
      <c r="G2846" t="s">
        <v>351</v>
      </c>
      <c r="H2846" t="s">
        <v>47</v>
      </c>
      <c r="I2846" t="s">
        <v>129</v>
      </c>
      <c r="J2846" t="s">
        <v>130</v>
      </c>
      <c r="K2846" t="s">
        <v>131</v>
      </c>
      <c r="L2846" t="s">
        <v>8387</v>
      </c>
      <c r="M2846" t="s">
        <v>8388</v>
      </c>
      <c r="N2846">
        <v>1.919166666</v>
      </c>
      <c r="O2846">
        <v>15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28.787500000000001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1714798</v>
      </c>
      <c r="B2847">
        <v>1</v>
      </c>
      <c r="C2847" t="s">
        <v>76</v>
      </c>
      <c r="D2847" t="s">
        <v>104</v>
      </c>
      <c r="E2847" t="s">
        <v>164</v>
      </c>
      <c r="F2847" t="s">
        <v>8389</v>
      </c>
      <c r="G2847" t="s">
        <v>281</v>
      </c>
      <c r="H2847" t="s">
        <v>46</v>
      </c>
      <c r="I2847" t="s">
        <v>129</v>
      </c>
      <c r="J2847" t="s">
        <v>130</v>
      </c>
      <c r="K2847" t="s">
        <v>161</v>
      </c>
      <c r="L2847" t="s">
        <v>8390</v>
      </c>
      <c r="M2847" t="s">
        <v>8391</v>
      </c>
      <c r="N2847">
        <v>2.0759555550000002</v>
      </c>
      <c r="O2847">
        <v>0</v>
      </c>
      <c r="P2847">
        <v>0</v>
      </c>
      <c r="Q2847">
        <v>2</v>
      </c>
      <c r="R2847">
        <v>161</v>
      </c>
      <c r="S2847">
        <v>0</v>
      </c>
      <c r="T2847">
        <v>3</v>
      </c>
      <c r="U2847">
        <v>0</v>
      </c>
      <c r="V2847">
        <v>0</v>
      </c>
      <c r="W2847">
        <v>4.1519110000000001</v>
      </c>
      <c r="X2847">
        <v>334.22884399999998</v>
      </c>
      <c r="Y2847">
        <v>0</v>
      </c>
      <c r="Z2847">
        <v>6.2278669999999998</v>
      </c>
    </row>
    <row r="2848" spans="1:26" x14ac:dyDescent="0.25">
      <c r="A2848">
        <v>1714801</v>
      </c>
      <c r="B2848">
        <v>1</v>
      </c>
      <c r="C2848" t="s">
        <v>77</v>
      </c>
      <c r="D2848" t="s">
        <v>124</v>
      </c>
      <c r="E2848" t="s">
        <v>212</v>
      </c>
      <c r="F2848" t="s">
        <v>4125</v>
      </c>
      <c r="G2848" t="s">
        <v>176</v>
      </c>
      <c r="H2848" t="s">
        <v>47</v>
      </c>
      <c r="I2848" t="s">
        <v>129</v>
      </c>
      <c r="J2848" t="s">
        <v>130</v>
      </c>
      <c r="K2848" t="s">
        <v>131</v>
      </c>
      <c r="L2848" t="s">
        <v>8392</v>
      </c>
      <c r="M2848" t="s">
        <v>8393</v>
      </c>
      <c r="N2848">
        <v>0.18111111099999999</v>
      </c>
      <c r="O2848">
        <v>38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6.8822219999999996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1714814</v>
      </c>
      <c r="B2849">
        <v>1</v>
      </c>
      <c r="C2849" t="s">
        <v>77</v>
      </c>
      <c r="D2849" t="s">
        <v>108</v>
      </c>
      <c r="E2849" t="s">
        <v>139</v>
      </c>
      <c r="F2849" t="s">
        <v>8394</v>
      </c>
      <c r="G2849" t="s">
        <v>141</v>
      </c>
      <c r="H2849" t="s">
        <v>46</v>
      </c>
      <c r="I2849" t="s">
        <v>129</v>
      </c>
      <c r="J2849" t="s">
        <v>130</v>
      </c>
      <c r="K2849" t="s">
        <v>131</v>
      </c>
      <c r="L2849" t="s">
        <v>8395</v>
      </c>
      <c r="M2849" t="s">
        <v>8396</v>
      </c>
      <c r="N2849">
        <v>1.6644444439999999</v>
      </c>
      <c r="O2849">
        <v>0</v>
      </c>
      <c r="P2849">
        <v>0</v>
      </c>
      <c r="Q2849">
        <v>0</v>
      </c>
      <c r="R2849">
        <v>39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64.913332999999994</v>
      </c>
      <c r="Y2849">
        <v>0</v>
      </c>
      <c r="Z2849">
        <v>0</v>
      </c>
    </row>
    <row r="2850" spans="1:26" x14ac:dyDescent="0.25">
      <c r="A2850">
        <v>1714802</v>
      </c>
      <c r="B2850">
        <v>1</v>
      </c>
      <c r="C2850" t="s">
        <v>76</v>
      </c>
      <c r="D2850" t="s">
        <v>89</v>
      </c>
      <c r="E2850" t="s">
        <v>158</v>
      </c>
      <c r="F2850" t="s">
        <v>5291</v>
      </c>
      <c r="G2850" t="s">
        <v>176</v>
      </c>
      <c r="H2850" t="s">
        <v>47</v>
      </c>
      <c r="I2850" t="s">
        <v>129</v>
      </c>
      <c r="J2850" t="s">
        <v>130</v>
      </c>
      <c r="K2850" t="s">
        <v>131</v>
      </c>
      <c r="L2850" t="s">
        <v>8397</v>
      </c>
      <c r="M2850" t="s">
        <v>8398</v>
      </c>
      <c r="N2850">
        <v>1.2088888879999999</v>
      </c>
      <c r="O2850">
        <v>27</v>
      </c>
      <c r="P2850">
        <v>966</v>
      </c>
      <c r="Q2850">
        <v>0</v>
      </c>
      <c r="R2850">
        <v>0</v>
      </c>
      <c r="S2850">
        <v>0</v>
      </c>
      <c r="T2850">
        <v>0</v>
      </c>
      <c r="U2850">
        <v>32.64</v>
      </c>
      <c r="V2850">
        <v>1167.786666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1714817</v>
      </c>
      <c r="B2851">
        <v>1</v>
      </c>
      <c r="C2851" t="s">
        <v>76</v>
      </c>
      <c r="D2851" t="s">
        <v>89</v>
      </c>
      <c r="E2851" t="s">
        <v>134</v>
      </c>
      <c r="F2851" t="s">
        <v>8399</v>
      </c>
      <c r="G2851" t="s">
        <v>209</v>
      </c>
      <c r="H2851" t="s">
        <v>46</v>
      </c>
      <c r="I2851" t="s">
        <v>129</v>
      </c>
      <c r="J2851" t="s">
        <v>130</v>
      </c>
      <c r="K2851" t="s">
        <v>131</v>
      </c>
      <c r="L2851" t="s">
        <v>8400</v>
      </c>
      <c r="M2851" t="s">
        <v>8401</v>
      </c>
      <c r="N2851">
        <v>7.7588888880000004</v>
      </c>
      <c r="O2851">
        <v>0</v>
      </c>
      <c r="P2851">
        <v>6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46.553333000000002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1714840</v>
      </c>
      <c r="B2852">
        <v>1</v>
      </c>
      <c r="C2852" t="s">
        <v>77</v>
      </c>
      <c r="D2852" t="s">
        <v>119</v>
      </c>
      <c r="E2852" t="s">
        <v>134</v>
      </c>
      <c r="F2852" t="s">
        <v>8402</v>
      </c>
      <c r="G2852" t="s">
        <v>462</v>
      </c>
      <c r="H2852" t="s">
        <v>46</v>
      </c>
      <c r="I2852" t="s">
        <v>129</v>
      </c>
      <c r="J2852" t="s">
        <v>130</v>
      </c>
      <c r="K2852" t="s">
        <v>131</v>
      </c>
      <c r="L2852" t="s">
        <v>8403</v>
      </c>
      <c r="M2852" t="s">
        <v>8404</v>
      </c>
      <c r="N2852">
        <v>1.3561111109999999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1.3561110000000001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1714807</v>
      </c>
      <c r="B2853">
        <v>1</v>
      </c>
      <c r="C2853" t="s">
        <v>76</v>
      </c>
      <c r="D2853" t="s">
        <v>101</v>
      </c>
      <c r="E2853" t="s">
        <v>126</v>
      </c>
      <c r="F2853" t="s">
        <v>8405</v>
      </c>
      <c r="G2853" t="s">
        <v>285</v>
      </c>
      <c r="H2853" t="s">
        <v>47</v>
      </c>
      <c r="I2853" t="s">
        <v>129</v>
      </c>
      <c r="J2853" t="s">
        <v>130</v>
      </c>
      <c r="K2853" t="s">
        <v>161</v>
      </c>
      <c r="L2853" t="s">
        <v>8406</v>
      </c>
      <c r="M2853" t="s">
        <v>8407</v>
      </c>
      <c r="N2853">
        <v>5.4997155549999999</v>
      </c>
      <c r="O2853">
        <v>13</v>
      </c>
      <c r="P2853">
        <v>2474</v>
      </c>
      <c r="Q2853">
        <v>0</v>
      </c>
      <c r="R2853">
        <v>0</v>
      </c>
      <c r="S2853">
        <v>0</v>
      </c>
      <c r="T2853">
        <v>0</v>
      </c>
      <c r="U2853">
        <v>71.496302</v>
      </c>
      <c r="V2853">
        <v>13606.296283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1714881</v>
      </c>
      <c r="B2854">
        <v>1</v>
      </c>
      <c r="C2854" t="s">
        <v>76</v>
      </c>
      <c r="D2854" t="s">
        <v>93</v>
      </c>
      <c r="E2854" t="s">
        <v>126</v>
      </c>
      <c r="F2854" t="s">
        <v>8408</v>
      </c>
      <c r="G2854" t="s">
        <v>145</v>
      </c>
      <c r="H2854" t="s">
        <v>47</v>
      </c>
      <c r="I2854" t="s">
        <v>129</v>
      </c>
      <c r="J2854" t="s">
        <v>130</v>
      </c>
      <c r="K2854" t="s">
        <v>131</v>
      </c>
      <c r="L2854" t="s">
        <v>8409</v>
      </c>
      <c r="M2854" t="s">
        <v>8410</v>
      </c>
      <c r="N2854">
        <v>3.6294444440000002</v>
      </c>
      <c r="O2854">
        <v>1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3.6294439999999999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1714809</v>
      </c>
      <c r="B2855">
        <v>1</v>
      </c>
      <c r="C2855" t="s">
        <v>76</v>
      </c>
      <c r="D2855" t="s">
        <v>101</v>
      </c>
      <c r="E2855" t="s">
        <v>126</v>
      </c>
      <c r="F2855" t="s">
        <v>8405</v>
      </c>
      <c r="G2855" t="s">
        <v>150</v>
      </c>
      <c r="H2855" t="s">
        <v>47</v>
      </c>
      <c r="I2855" t="s">
        <v>151</v>
      </c>
      <c r="J2855" t="s">
        <v>130</v>
      </c>
      <c r="K2855" t="s">
        <v>131</v>
      </c>
      <c r="L2855" t="s">
        <v>8411</v>
      </c>
      <c r="M2855" t="s">
        <v>8412</v>
      </c>
      <c r="N2855">
        <v>8.3333330000000001E-3</v>
      </c>
      <c r="O2855">
        <v>13</v>
      </c>
      <c r="P2855">
        <v>2474</v>
      </c>
      <c r="Q2855">
        <v>0</v>
      </c>
      <c r="R2855">
        <v>0</v>
      </c>
      <c r="S2855">
        <v>0</v>
      </c>
      <c r="T2855">
        <v>0</v>
      </c>
      <c r="U2855">
        <v>0.108333</v>
      </c>
      <c r="V2855">
        <v>20.616665999999999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1714812</v>
      </c>
      <c r="B2856">
        <v>1</v>
      </c>
      <c r="C2856" t="s">
        <v>76</v>
      </c>
      <c r="D2856" t="s">
        <v>87</v>
      </c>
      <c r="E2856" t="s">
        <v>158</v>
      </c>
      <c r="F2856" t="s">
        <v>8413</v>
      </c>
      <c r="G2856" t="s">
        <v>176</v>
      </c>
      <c r="H2856" t="s">
        <v>47</v>
      </c>
      <c r="I2856" t="s">
        <v>129</v>
      </c>
      <c r="J2856" t="s">
        <v>130</v>
      </c>
      <c r="K2856" t="s">
        <v>131</v>
      </c>
      <c r="L2856" t="s">
        <v>8414</v>
      </c>
      <c r="M2856" t="s">
        <v>8364</v>
      </c>
      <c r="N2856">
        <v>0.207777777</v>
      </c>
      <c r="O2856">
        <v>182</v>
      </c>
      <c r="P2856">
        <v>4081</v>
      </c>
      <c r="Q2856">
        <v>143</v>
      </c>
      <c r="R2856">
        <v>4450</v>
      </c>
      <c r="S2856">
        <v>222</v>
      </c>
      <c r="T2856">
        <v>1708</v>
      </c>
      <c r="U2856">
        <v>37.815555000000003</v>
      </c>
      <c r="V2856">
        <v>847.94110799999999</v>
      </c>
      <c r="W2856">
        <v>29.712222000000001</v>
      </c>
      <c r="X2856">
        <v>924.61110799999994</v>
      </c>
      <c r="Y2856">
        <v>46.126666</v>
      </c>
      <c r="Z2856">
        <v>354.88444299999998</v>
      </c>
    </row>
    <row r="2857" spans="1:26" x14ac:dyDescent="0.25">
      <c r="A2857">
        <v>1714818</v>
      </c>
      <c r="B2857">
        <v>1</v>
      </c>
      <c r="C2857" t="s">
        <v>76</v>
      </c>
      <c r="D2857" t="s">
        <v>92</v>
      </c>
      <c r="E2857" t="s">
        <v>134</v>
      </c>
      <c r="F2857" t="s">
        <v>8415</v>
      </c>
      <c r="G2857" t="s">
        <v>209</v>
      </c>
      <c r="H2857" t="s">
        <v>46</v>
      </c>
      <c r="I2857" t="s">
        <v>129</v>
      </c>
      <c r="J2857" t="s">
        <v>130</v>
      </c>
      <c r="K2857" t="s">
        <v>131</v>
      </c>
      <c r="L2857" t="s">
        <v>8416</v>
      </c>
      <c r="M2857" t="s">
        <v>8417</v>
      </c>
      <c r="N2857">
        <v>1.412222222</v>
      </c>
      <c r="O2857">
        <v>0</v>
      </c>
      <c r="P2857">
        <v>0</v>
      </c>
      <c r="Q2857">
        <v>0</v>
      </c>
      <c r="R2857">
        <v>4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5.6488889999999996</v>
      </c>
      <c r="Y2857">
        <v>0</v>
      </c>
      <c r="Z2857">
        <v>0</v>
      </c>
    </row>
    <row r="2858" spans="1:26" x14ac:dyDescent="0.25">
      <c r="A2858">
        <v>1714899</v>
      </c>
      <c r="B2858">
        <v>1</v>
      </c>
      <c r="C2858" t="s">
        <v>76</v>
      </c>
      <c r="D2858" t="s">
        <v>92</v>
      </c>
      <c r="E2858" t="s">
        <v>139</v>
      </c>
      <c r="F2858" t="s">
        <v>2969</v>
      </c>
      <c r="G2858" t="s">
        <v>285</v>
      </c>
      <c r="H2858" t="s">
        <v>46</v>
      </c>
      <c r="I2858" t="s">
        <v>129</v>
      </c>
      <c r="J2858" t="s">
        <v>130</v>
      </c>
      <c r="K2858" t="s">
        <v>161</v>
      </c>
      <c r="L2858" t="s">
        <v>8418</v>
      </c>
      <c r="M2858" t="s">
        <v>8419</v>
      </c>
      <c r="N2858">
        <v>6.903333333</v>
      </c>
      <c r="O2858">
        <v>0</v>
      </c>
      <c r="P2858">
        <v>0</v>
      </c>
      <c r="Q2858">
        <v>0</v>
      </c>
      <c r="R2858">
        <v>204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1408.28</v>
      </c>
      <c r="Y2858">
        <v>0</v>
      </c>
      <c r="Z2858">
        <v>0</v>
      </c>
    </row>
    <row r="2859" spans="1:26" x14ac:dyDescent="0.25">
      <c r="A2859">
        <v>1714835</v>
      </c>
      <c r="B2859">
        <v>1</v>
      </c>
      <c r="C2859" t="s">
        <v>77</v>
      </c>
      <c r="D2859" t="s">
        <v>114</v>
      </c>
      <c r="E2859" t="s">
        <v>212</v>
      </c>
      <c r="F2859" t="s">
        <v>2055</v>
      </c>
      <c r="G2859" t="s">
        <v>176</v>
      </c>
      <c r="H2859" t="s">
        <v>47</v>
      </c>
      <c r="I2859" t="s">
        <v>129</v>
      </c>
      <c r="J2859" t="s">
        <v>130</v>
      </c>
      <c r="K2859" t="s">
        <v>131</v>
      </c>
      <c r="L2859" t="s">
        <v>8420</v>
      </c>
      <c r="M2859" t="s">
        <v>8421</v>
      </c>
      <c r="N2859">
        <v>2.1869444439999999</v>
      </c>
      <c r="O2859">
        <v>115</v>
      </c>
      <c r="P2859">
        <v>484</v>
      </c>
      <c r="Q2859">
        <v>0</v>
      </c>
      <c r="R2859">
        <v>0</v>
      </c>
      <c r="S2859">
        <v>28</v>
      </c>
      <c r="T2859">
        <v>576</v>
      </c>
      <c r="U2859">
        <v>251.49861100000001</v>
      </c>
      <c r="V2859">
        <v>1058.4811110000001</v>
      </c>
      <c r="W2859">
        <v>0</v>
      </c>
      <c r="X2859">
        <v>0</v>
      </c>
      <c r="Y2859">
        <v>61.234444000000003</v>
      </c>
      <c r="Z2859">
        <v>1259.68</v>
      </c>
    </row>
    <row r="2860" spans="1:26" x14ac:dyDescent="0.25">
      <c r="A2860">
        <v>1714828</v>
      </c>
      <c r="B2860">
        <v>1</v>
      </c>
      <c r="C2860" t="s">
        <v>76</v>
      </c>
      <c r="D2860" t="s">
        <v>101</v>
      </c>
      <c r="E2860" t="s">
        <v>139</v>
      </c>
      <c r="F2860" t="s">
        <v>8422</v>
      </c>
      <c r="G2860" t="s">
        <v>141</v>
      </c>
      <c r="H2860" t="s">
        <v>46</v>
      </c>
      <c r="I2860" t="s">
        <v>129</v>
      </c>
      <c r="J2860" t="s">
        <v>130</v>
      </c>
      <c r="K2860" t="s">
        <v>131</v>
      </c>
      <c r="L2860" t="s">
        <v>8423</v>
      </c>
      <c r="M2860" t="s">
        <v>8424</v>
      </c>
      <c r="N2860">
        <v>2.2194444440000001</v>
      </c>
      <c r="O2860">
        <v>0</v>
      </c>
      <c r="P2860">
        <v>8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17.755555999999999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1714833</v>
      </c>
      <c r="B2861">
        <v>1</v>
      </c>
      <c r="C2861" t="s">
        <v>76</v>
      </c>
      <c r="D2861" t="s">
        <v>101</v>
      </c>
      <c r="E2861" t="s">
        <v>134</v>
      </c>
      <c r="F2861" t="s">
        <v>4586</v>
      </c>
      <c r="G2861" t="s">
        <v>155</v>
      </c>
      <c r="H2861" t="s">
        <v>46</v>
      </c>
      <c r="I2861" t="s">
        <v>129</v>
      </c>
      <c r="J2861" t="s">
        <v>130</v>
      </c>
      <c r="K2861" t="s">
        <v>131</v>
      </c>
      <c r="L2861" t="s">
        <v>8425</v>
      </c>
      <c r="M2861" t="s">
        <v>8426</v>
      </c>
      <c r="N2861">
        <v>1.7111111109999999</v>
      </c>
      <c r="O2861">
        <v>0</v>
      </c>
      <c r="P2861">
        <v>39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66.733333000000002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1714820</v>
      </c>
      <c r="B2862">
        <v>1</v>
      </c>
      <c r="C2862" t="s">
        <v>77</v>
      </c>
      <c r="D2862" t="s">
        <v>114</v>
      </c>
      <c r="E2862" t="s">
        <v>139</v>
      </c>
      <c r="F2862" t="s">
        <v>8427</v>
      </c>
      <c r="G2862" t="s">
        <v>285</v>
      </c>
      <c r="H2862" t="s">
        <v>46</v>
      </c>
      <c r="I2862" t="s">
        <v>129</v>
      </c>
      <c r="J2862" t="s">
        <v>130</v>
      </c>
      <c r="K2862" t="s">
        <v>161</v>
      </c>
      <c r="L2862" t="s">
        <v>8428</v>
      </c>
      <c r="M2862" t="s">
        <v>8429</v>
      </c>
      <c r="N2862">
        <v>1.3167544440000001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45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59.253950000000003</v>
      </c>
    </row>
    <row r="2863" spans="1:26" x14ac:dyDescent="0.25">
      <c r="A2863">
        <v>1714825</v>
      </c>
      <c r="B2863">
        <v>1</v>
      </c>
      <c r="C2863" t="s">
        <v>76</v>
      </c>
      <c r="D2863" t="s">
        <v>99</v>
      </c>
      <c r="E2863" t="s">
        <v>158</v>
      </c>
      <c r="F2863" t="s">
        <v>4489</v>
      </c>
      <c r="G2863" t="s">
        <v>176</v>
      </c>
      <c r="H2863" t="s">
        <v>47</v>
      </c>
      <c r="I2863" t="s">
        <v>151</v>
      </c>
      <c r="J2863" t="s">
        <v>130</v>
      </c>
      <c r="K2863" t="s">
        <v>131</v>
      </c>
      <c r="L2863" t="s">
        <v>8430</v>
      </c>
      <c r="M2863" t="s">
        <v>8431</v>
      </c>
      <c r="N2863">
        <v>2.3333333000000001E-2</v>
      </c>
      <c r="O2863">
        <v>0</v>
      </c>
      <c r="P2863">
        <v>4932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115.079998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1714839</v>
      </c>
      <c r="B2864">
        <v>1</v>
      </c>
      <c r="C2864" t="s">
        <v>76</v>
      </c>
      <c r="D2864" t="s">
        <v>88</v>
      </c>
      <c r="E2864" t="s">
        <v>134</v>
      </c>
      <c r="F2864" t="s">
        <v>8432</v>
      </c>
      <c r="G2864" t="s">
        <v>209</v>
      </c>
      <c r="H2864" t="s">
        <v>46</v>
      </c>
      <c r="I2864" t="s">
        <v>129</v>
      </c>
      <c r="J2864" t="s">
        <v>130</v>
      </c>
      <c r="K2864" t="s">
        <v>131</v>
      </c>
      <c r="L2864" t="s">
        <v>8433</v>
      </c>
      <c r="M2864" t="s">
        <v>8434</v>
      </c>
      <c r="N2864">
        <v>2.315555555</v>
      </c>
      <c r="O2864">
        <v>0</v>
      </c>
      <c r="P2864">
        <v>1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2.3155559999999999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1714826</v>
      </c>
      <c r="B2865">
        <v>1</v>
      </c>
      <c r="C2865" t="s">
        <v>77</v>
      </c>
      <c r="D2865" t="s">
        <v>113</v>
      </c>
      <c r="E2865" t="s">
        <v>212</v>
      </c>
      <c r="F2865" t="s">
        <v>8435</v>
      </c>
      <c r="G2865" t="s">
        <v>281</v>
      </c>
      <c r="H2865" t="s">
        <v>47</v>
      </c>
      <c r="I2865" t="s">
        <v>129</v>
      </c>
      <c r="J2865" t="s">
        <v>130</v>
      </c>
      <c r="K2865" t="s">
        <v>161</v>
      </c>
      <c r="L2865" t="s">
        <v>8436</v>
      </c>
      <c r="M2865" t="s">
        <v>8437</v>
      </c>
      <c r="N2865">
        <v>2.7519444439999998</v>
      </c>
      <c r="O2865">
        <v>0</v>
      </c>
      <c r="P2865">
        <v>0</v>
      </c>
      <c r="Q2865">
        <v>0</v>
      </c>
      <c r="R2865">
        <v>0</v>
      </c>
      <c r="S2865">
        <v>52</v>
      </c>
      <c r="T2865">
        <v>968</v>
      </c>
      <c r="U2865">
        <v>0</v>
      </c>
      <c r="V2865">
        <v>0</v>
      </c>
      <c r="W2865">
        <v>0</v>
      </c>
      <c r="X2865">
        <v>0</v>
      </c>
      <c r="Y2865">
        <v>143.101111</v>
      </c>
      <c r="Z2865">
        <v>2663.8822220000002</v>
      </c>
    </row>
    <row r="2866" spans="1:26" x14ac:dyDescent="0.25">
      <c r="A2866">
        <v>1714865</v>
      </c>
      <c r="B2866">
        <v>1</v>
      </c>
      <c r="C2866" t="s">
        <v>77</v>
      </c>
      <c r="D2866" t="s">
        <v>119</v>
      </c>
      <c r="E2866" t="s">
        <v>212</v>
      </c>
      <c r="F2866" t="s">
        <v>2680</v>
      </c>
      <c r="G2866" t="s">
        <v>176</v>
      </c>
      <c r="H2866" t="s">
        <v>47</v>
      </c>
      <c r="I2866" t="s">
        <v>129</v>
      </c>
      <c r="J2866" t="s">
        <v>130</v>
      </c>
      <c r="K2866" t="s">
        <v>131</v>
      </c>
      <c r="L2866" t="s">
        <v>8438</v>
      </c>
      <c r="M2866" t="s">
        <v>8439</v>
      </c>
      <c r="N2866">
        <v>1.4627777769999999</v>
      </c>
      <c r="O2866">
        <v>11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16.090555999999999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1714847</v>
      </c>
      <c r="B2867">
        <v>1</v>
      </c>
      <c r="C2867" t="s">
        <v>76</v>
      </c>
      <c r="D2867" t="s">
        <v>101</v>
      </c>
      <c r="E2867" t="s">
        <v>134</v>
      </c>
      <c r="F2867" t="s">
        <v>3390</v>
      </c>
      <c r="G2867" t="s">
        <v>155</v>
      </c>
      <c r="H2867" t="s">
        <v>46</v>
      </c>
      <c r="I2867" t="s">
        <v>129</v>
      </c>
      <c r="J2867" t="s">
        <v>130</v>
      </c>
      <c r="K2867" t="s">
        <v>131</v>
      </c>
      <c r="L2867" t="s">
        <v>8440</v>
      </c>
      <c r="M2867" t="s">
        <v>8441</v>
      </c>
      <c r="N2867">
        <v>0.82416666599999999</v>
      </c>
      <c r="O2867">
        <v>1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0.82416699999999998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1714834</v>
      </c>
      <c r="B2868">
        <v>1</v>
      </c>
      <c r="C2868" t="s">
        <v>76</v>
      </c>
      <c r="D2868" t="s">
        <v>93</v>
      </c>
      <c r="E2868" t="s">
        <v>126</v>
      </c>
      <c r="F2868" t="s">
        <v>8442</v>
      </c>
      <c r="G2868" t="s">
        <v>176</v>
      </c>
      <c r="H2868" t="s">
        <v>47</v>
      </c>
      <c r="I2868" t="s">
        <v>129</v>
      </c>
      <c r="J2868" t="s">
        <v>130</v>
      </c>
      <c r="K2868" t="s">
        <v>131</v>
      </c>
      <c r="L2868" t="s">
        <v>8443</v>
      </c>
      <c r="M2868" t="s">
        <v>8444</v>
      </c>
      <c r="N2868">
        <v>0.32972222200000001</v>
      </c>
      <c r="O2868">
        <v>29</v>
      </c>
      <c r="P2868">
        <v>233</v>
      </c>
      <c r="Q2868">
        <v>0</v>
      </c>
      <c r="R2868">
        <v>0</v>
      </c>
      <c r="S2868">
        <v>0</v>
      </c>
      <c r="T2868">
        <v>0</v>
      </c>
      <c r="U2868">
        <v>9.5619440000000004</v>
      </c>
      <c r="V2868">
        <v>76.825277999999997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1714850</v>
      </c>
      <c r="B2869">
        <v>1</v>
      </c>
      <c r="C2869" t="s">
        <v>76</v>
      </c>
      <c r="D2869" t="s">
        <v>87</v>
      </c>
      <c r="E2869" t="s">
        <v>158</v>
      </c>
      <c r="F2869" t="s">
        <v>8362</v>
      </c>
      <c r="G2869" t="s">
        <v>285</v>
      </c>
      <c r="H2869" t="s">
        <v>47</v>
      </c>
      <c r="I2869" t="s">
        <v>129</v>
      </c>
      <c r="J2869" t="s">
        <v>130</v>
      </c>
      <c r="K2869" t="s">
        <v>161</v>
      </c>
      <c r="L2869" t="s">
        <v>8443</v>
      </c>
      <c r="M2869" t="s">
        <v>8445</v>
      </c>
      <c r="N2869">
        <v>1.8</v>
      </c>
      <c r="O2869">
        <v>2</v>
      </c>
      <c r="P2869">
        <v>4</v>
      </c>
      <c r="Q2869">
        <v>46</v>
      </c>
      <c r="R2869">
        <v>9817</v>
      </c>
      <c r="S2869">
        <v>0</v>
      </c>
      <c r="T2869">
        <v>0</v>
      </c>
      <c r="U2869">
        <v>3.6</v>
      </c>
      <c r="V2869">
        <v>7.2</v>
      </c>
      <c r="W2869">
        <v>82.8</v>
      </c>
      <c r="X2869">
        <v>17670.599999999999</v>
      </c>
      <c r="Y2869">
        <v>0</v>
      </c>
      <c r="Z2869">
        <v>0</v>
      </c>
    </row>
    <row r="2870" spans="1:26" x14ac:dyDescent="0.25">
      <c r="A2870">
        <v>1714836</v>
      </c>
      <c r="B2870">
        <v>1</v>
      </c>
      <c r="C2870" t="s">
        <v>76</v>
      </c>
      <c r="D2870" t="s">
        <v>89</v>
      </c>
      <c r="E2870" t="s">
        <v>164</v>
      </c>
      <c r="F2870" t="s">
        <v>8446</v>
      </c>
      <c r="G2870" t="s">
        <v>281</v>
      </c>
      <c r="H2870" t="s">
        <v>46</v>
      </c>
      <c r="I2870" t="s">
        <v>129</v>
      </c>
      <c r="J2870" t="s">
        <v>130</v>
      </c>
      <c r="K2870" t="s">
        <v>161</v>
      </c>
      <c r="L2870" t="s">
        <v>8447</v>
      </c>
      <c r="M2870" t="s">
        <v>8448</v>
      </c>
      <c r="N2870">
        <v>0.696944444</v>
      </c>
      <c r="O2870">
        <v>0</v>
      </c>
      <c r="P2870">
        <v>0</v>
      </c>
      <c r="Q2870">
        <v>0</v>
      </c>
      <c r="R2870">
        <v>0</v>
      </c>
      <c r="S2870">
        <v>2</v>
      </c>
      <c r="T2870">
        <v>18</v>
      </c>
      <c r="U2870">
        <v>0</v>
      </c>
      <c r="V2870">
        <v>0</v>
      </c>
      <c r="W2870">
        <v>0</v>
      </c>
      <c r="X2870">
        <v>0</v>
      </c>
      <c r="Y2870">
        <v>1.3938889999999999</v>
      </c>
      <c r="Z2870">
        <v>12.545</v>
      </c>
    </row>
    <row r="2871" spans="1:26" x14ac:dyDescent="0.25">
      <c r="A2871">
        <v>1714851</v>
      </c>
      <c r="B2871">
        <v>1</v>
      </c>
      <c r="C2871" t="s">
        <v>76</v>
      </c>
      <c r="D2871" t="s">
        <v>100</v>
      </c>
      <c r="E2871" t="s">
        <v>134</v>
      </c>
      <c r="F2871" t="s">
        <v>8449</v>
      </c>
      <c r="G2871" t="s">
        <v>136</v>
      </c>
      <c r="H2871" t="s">
        <v>46</v>
      </c>
      <c r="I2871" t="s">
        <v>129</v>
      </c>
      <c r="J2871" t="s">
        <v>130</v>
      </c>
      <c r="K2871" t="s">
        <v>131</v>
      </c>
      <c r="L2871" t="s">
        <v>8450</v>
      </c>
      <c r="M2871" t="s">
        <v>8451</v>
      </c>
      <c r="N2871">
        <v>2.0494444440000001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2.0494439999999998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1714846</v>
      </c>
      <c r="B2872">
        <v>1</v>
      </c>
      <c r="C2872" t="s">
        <v>76</v>
      </c>
      <c r="D2872" t="s">
        <v>79</v>
      </c>
      <c r="E2872" t="s">
        <v>134</v>
      </c>
      <c r="F2872" t="s">
        <v>8452</v>
      </c>
      <c r="G2872" t="s">
        <v>155</v>
      </c>
      <c r="H2872" t="s">
        <v>46</v>
      </c>
      <c r="I2872" t="s">
        <v>129</v>
      </c>
      <c r="J2872" t="s">
        <v>130</v>
      </c>
      <c r="K2872" t="s">
        <v>131</v>
      </c>
      <c r="L2872" t="s">
        <v>8453</v>
      </c>
      <c r="M2872" t="s">
        <v>8454</v>
      </c>
      <c r="N2872">
        <v>0.74222222199999999</v>
      </c>
      <c r="O2872">
        <v>0</v>
      </c>
      <c r="P2872">
        <v>3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2.226667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1714842</v>
      </c>
      <c r="B2873">
        <v>1</v>
      </c>
      <c r="C2873" t="s">
        <v>77</v>
      </c>
      <c r="D2873" t="s">
        <v>119</v>
      </c>
      <c r="E2873" t="s">
        <v>164</v>
      </c>
      <c r="F2873" t="s">
        <v>8455</v>
      </c>
      <c r="G2873" t="s">
        <v>285</v>
      </c>
      <c r="H2873" t="s">
        <v>46</v>
      </c>
      <c r="I2873" t="s">
        <v>129</v>
      </c>
      <c r="J2873" t="s">
        <v>130</v>
      </c>
      <c r="K2873" t="s">
        <v>161</v>
      </c>
      <c r="L2873" t="s">
        <v>8379</v>
      </c>
      <c r="M2873" t="s">
        <v>8456</v>
      </c>
      <c r="N2873">
        <v>1.6189036109999999</v>
      </c>
      <c r="O2873">
        <v>0</v>
      </c>
      <c r="P2873">
        <v>0</v>
      </c>
      <c r="Q2873">
        <v>0</v>
      </c>
      <c r="R2873">
        <v>0</v>
      </c>
      <c r="S2873">
        <v>1</v>
      </c>
      <c r="T2873">
        <v>69</v>
      </c>
      <c r="U2873">
        <v>0</v>
      </c>
      <c r="V2873">
        <v>0</v>
      </c>
      <c r="W2873">
        <v>0</v>
      </c>
      <c r="X2873">
        <v>0</v>
      </c>
      <c r="Y2873">
        <v>1.6189039999999999</v>
      </c>
      <c r="Z2873">
        <v>111.70434899999999</v>
      </c>
    </row>
    <row r="2874" spans="1:26" x14ac:dyDescent="0.25">
      <c r="A2874">
        <v>1714852</v>
      </c>
      <c r="B2874">
        <v>1</v>
      </c>
      <c r="C2874" t="s">
        <v>76</v>
      </c>
      <c r="D2874" t="s">
        <v>79</v>
      </c>
      <c r="E2874" t="s">
        <v>134</v>
      </c>
      <c r="F2874" t="s">
        <v>8457</v>
      </c>
      <c r="G2874" t="s">
        <v>136</v>
      </c>
      <c r="H2874" t="s">
        <v>46</v>
      </c>
      <c r="I2874" t="s">
        <v>129</v>
      </c>
      <c r="J2874" t="s">
        <v>130</v>
      </c>
      <c r="K2874" t="s">
        <v>131</v>
      </c>
      <c r="L2874" t="s">
        <v>8458</v>
      </c>
      <c r="M2874" t="s">
        <v>8459</v>
      </c>
      <c r="N2874">
        <v>1.4638888880000001</v>
      </c>
      <c r="O2874">
        <v>2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2.927778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1714866</v>
      </c>
      <c r="B2875">
        <v>1</v>
      </c>
      <c r="C2875" t="s">
        <v>76</v>
      </c>
      <c r="D2875" t="s">
        <v>79</v>
      </c>
      <c r="E2875" t="s">
        <v>134</v>
      </c>
      <c r="F2875" t="s">
        <v>8460</v>
      </c>
      <c r="G2875" t="s">
        <v>136</v>
      </c>
      <c r="H2875" t="s">
        <v>46</v>
      </c>
      <c r="I2875" t="s">
        <v>129</v>
      </c>
      <c r="J2875" t="s">
        <v>130</v>
      </c>
      <c r="K2875" t="s">
        <v>131</v>
      </c>
      <c r="L2875" t="s">
        <v>8461</v>
      </c>
      <c r="M2875" t="s">
        <v>8462</v>
      </c>
      <c r="N2875">
        <v>2.5363888879999998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2.5363889999999998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1714844</v>
      </c>
      <c r="B2876">
        <v>1</v>
      </c>
      <c r="C2876" t="s">
        <v>76</v>
      </c>
      <c r="D2876" t="s">
        <v>89</v>
      </c>
      <c r="E2876" t="s">
        <v>158</v>
      </c>
      <c r="F2876" t="s">
        <v>8463</v>
      </c>
      <c r="G2876" t="s">
        <v>176</v>
      </c>
      <c r="H2876" t="s">
        <v>47</v>
      </c>
      <c r="I2876" t="s">
        <v>129</v>
      </c>
      <c r="J2876" t="s">
        <v>130</v>
      </c>
      <c r="K2876" t="s">
        <v>131</v>
      </c>
      <c r="L2876" t="s">
        <v>8464</v>
      </c>
      <c r="M2876" t="s">
        <v>8465</v>
      </c>
      <c r="N2876">
        <v>0.41055555500000002</v>
      </c>
      <c r="O2876">
        <v>13</v>
      </c>
      <c r="P2876">
        <v>63</v>
      </c>
      <c r="Q2876">
        <v>1</v>
      </c>
      <c r="R2876">
        <v>1</v>
      </c>
      <c r="S2876">
        <v>18</v>
      </c>
      <c r="T2876">
        <v>552</v>
      </c>
      <c r="U2876">
        <v>5.3372219999999997</v>
      </c>
      <c r="V2876">
        <v>25.864999999999998</v>
      </c>
      <c r="W2876">
        <v>0.41055599999999998</v>
      </c>
      <c r="X2876">
        <v>0.41055599999999998</v>
      </c>
      <c r="Y2876">
        <v>7.39</v>
      </c>
      <c r="Z2876">
        <v>226.626666</v>
      </c>
    </row>
    <row r="2877" spans="1:26" x14ac:dyDescent="0.25">
      <c r="A2877">
        <v>1714848</v>
      </c>
      <c r="B2877">
        <v>1</v>
      </c>
      <c r="C2877" t="s">
        <v>76</v>
      </c>
      <c r="D2877" t="s">
        <v>85</v>
      </c>
      <c r="E2877" t="s">
        <v>126</v>
      </c>
      <c r="F2877" t="s">
        <v>8466</v>
      </c>
      <c r="G2877" t="s">
        <v>145</v>
      </c>
      <c r="H2877" t="s">
        <v>47</v>
      </c>
      <c r="I2877" t="s">
        <v>129</v>
      </c>
      <c r="J2877" t="s">
        <v>130</v>
      </c>
      <c r="K2877" t="s">
        <v>131</v>
      </c>
      <c r="L2877" t="s">
        <v>8467</v>
      </c>
      <c r="M2877" t="s">
        <v>8468</v>
      </c>
      <c r="N2877">
        <v>0.64833333299999996</v>
      </c>
      <c r="O2877">
        <v>10</v>
      </c>
      <c r="P2877">
        <v>533</v>
      </c>
      <c r="Q2877">
        <v>0</v>
      </c>
      <c r="R2877">
        <v>0</v>
      </c>
      <c r="S2877">
        <v>0</v>
      </c>
      <c r="T2877">
        <v>0</v>
      </c>
      <c r="U2877">
        <v>6.483333</v>
      </c>
      <c r="V2877">
        <v>345.561666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1714869</v>
      </c>
      <c r="B2878">
        <v>1</v>
      </c>
      <c r="C2878" t="s">
        <v>76</v>
      </c>
      <c r="D2878" t="s">
        <v>96</v>
      </c>
      <c r="E2878" t="s">
        <v>126</v>
      </c>
      <c r="F2878" t="s">
        <v>8469</v>
      </c>
      <c r="G2878" t="s">
        <v>145</v>
      </c>
      <c r="H2878" t="s">
        <v>47</v>
      </c>
      <c r="I2878" t="s">
        <v>129</v>
      </c>
      <c r="J2878" t="s">
        <v>130</v>
      </c>
      <c r="K2878" t="s">
        <v>131</v>
      </c>
      <c r="L2878" t="s">
        <v>8470</v>
      </c>
      <c r="M2878" t="s">
        <v>8471</v>
      </c>
      <c r="N2878">
        <v>1.4566666660000001</v>
      </c>
      <c r="O2878">
        <v>1</v>
      </c>
      <c r="P2878">
        <v>151</v>
      </c>
      <c r="Q2878">
        <v>0</v>
      </c>
      <c r="R2878">
        <v>0</v>
      </c>
      <c r="S2878">
        <v>0</v>
      </c>
      <c r="T2878">
        <v>0</v>
      </c>
      <c r="U2878">
        <v>1.4566669999999999</v>
      </c>
      <c r="V2878">
        <v>219.95666700000001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1714854</v>
      </c>
      <c r="B2879">
        <v>1</v>
      </c>
      <c r="C2879" t="s">
        <v>77</v>
      </c>
      <c r="D2879" t="s">
        <v>114</v>
      </c>
      <c r="E2879" t="s">
        <v>212</v>
      </c>
      <c r="F2879" t="s">
        <v>8472</v>
      </c>
      <c r="G2879" t="s">
        <v>176</v>
      </c>
      <c r="H2879" t="s">
        <v>160</v>
      </c>
      <c r="I2879" t="s">
        <v>151</v>
      </c>
      <c r="J2879" t="s">
        <v>130</v>
      </c>
      <c r="K2879" t="s">
        <v>131</v>
      </c>
      <c r="L2879" t="s">
        <v>8473</v>
      </c>
      <c r="M2879" t="s">
        <v>8474</v>
      </c>
      <c r="N2879">
        <v>3.3333333E-2</v>
      </c>
      <c r="O2879">
        <v>480</v>
      </c>
      <c r="P2879">
        <v>5887</v>
      </c>
      <c r="Q2879">
        <v>0</v>
      </c>
      <c r="R2879">
        <v>0</v>
      </c>
      <c r="S2879">
        <v>129</v>
      </c>
      <c r="T2879">
        <v>2205</v>
      </c>
      <c r="U2879">
        <v>16</v>
      </c>
      <c r="V2879">
        <v>196.23333099999999</v>
      </c>
      <c r="W2879">
        <v>0</v>
      </c>
      <c r="X2879">
        <v>0</v>
      </c>
      <c r="Y2879">
        <v>4.3</v>
      </c>
      <c r="Z2879">
        <v>73.499999000000003</v>
      </c>
    </row>
    <row r="2880" spans="1:26" x14ac:dyDescent="0.25">
      <c r="A2880">
        <v>1714856</v>
      </c>
      <c r="B2880">
        <v>1</v>
      </c>
      <c r="C2880" t="s">
        <v>76</v>
      </c>
      <c r="D2880" t="s">
        <v>86</v>
      </c>
      <c r="E2880" t="s">
        <v>164</v>
      </c>
      <c r="F2880" t="s">
        <v>8475</v>
      </c>
      <c r="G2880" t="s">
        <v>182</v>
      </c>
      <c r="H2880" t="s">
        <v>46</v>
      </c>
      <c r="I2880" t="s">
        <v>129</v>
      </c>
      <c r="J2880" t="s">
        <v>130</v>
      </c>
      <c r="K2880" t="s">
        <v>131</v>
      </c>
      <c r="L2880" t="s">
        <v>8476</v>
      </c>
      <c r="M2880" t="s">
        <v>8477</v>
      </c>
      <c r="N2880">
        <v>0.38777777699999999</v>
      </c>
      <c r="O2880">
        <v>1</v>
      </c>
      <c r="P2880">
        <v>799</v>
      </c>
      <c r="Q2880">
        <v>0</v>
      </c>
      <c r="R2880">
        <v>0</v>
      </c>
      <c r="S2880">
        <v>0</v>
      </c>
      <c r="T2880">
        <v>0</v>
      </c>
      <c r="U2880">
        <v>0.38777800000000001</v>
      </c>
      <c r="V2880">
        <v>309.83444400000002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1714857</v>
      </c>
      <c r="B2881">
        <v>1</v>
      </c>
      <c r="C2881" t="s">
        <v>77</v>
      </c>
      <c r="D2881" t="s">
        <v>114</v>
      </c>
      <c r="E2881" t="s">
        <v>212</v>
      </c>
      <c r="F2881" t="s">
        <v>8478</v>
      </c>
      <c r="G2881" t="s">
        <v>176</v>
      </c>
      <c r="H2881" t="s">
        <v>47</v>
      </c>
      <c r="I2881" t="s">
        <v>151</v>
      </c>
      <c r="J2881" t="s">
        <v>130</v>
      </c>
      <c r="K2881" t="s">
        <v>131</v>
      </c>
      <c r="L2881" t="s">
        <v>8479</v>
      </c>
      <c r="M2881" t="s">
        <v>8480</v>
      </c>
      <c r="N2881">
        <v>7.7777769999999996E-3</v>
      </c>
      <c r="O2881">
        <v>6</v>
      </c>
      <c r="P2881">
        <v>0</v>
      </c>
      <c r="Q2881">
        <v>0</v>
      </c>
      <c r="R2881">
        <v>0</v>
      </c>
      <c r="S2881">
        <v>146</v>
      </c>
      <c r="T2881">
        <v>544</v>
      </c>
      <c r="U2881">
        <v>4.6667E-2</v>
      </c>
      <c r="V2881">
        <v>0</v>
      </c>
      <c r="W2881">
        <v>0</v>
      </c>
      <c r="X2881">
        <v>0</v>
      </c>
      <c r="Y2881">
        <v>1.1355550000000001</v>
      </c>
      <c r="Z2881">
        <v>4.2311110000000003</v>
      </c>
    </row>
    <row r="2882" spans="1:26" x14ac:dyDescent="0.25">
      <c r="A2882">
        <v>1714890</v>
      </c>
      <c r="B2882">
        <v>1</v>
      </c>
      <c r="C2882" t="s">
        <v>77</v>
      </c>
      <c r="D2882" t="s">
        <v>108</v>
      </c>
      <c r="E2882" t="s">
        <v>134</v>
      </c>
      <c r="F2882" t="s">
        <v>8481</v>
      </c>
      <c r="G2882" t="s">
        <v>155</v>
      </c>
      <c r="H2882" t="s">
        <v>46</v>
      </c>
      <c r="I2882" t="s">
        <v>129</v>
      </c>
      <c r="J2882" t="s">
        <v>130</v>
      </c>
      <c r="K2882" t="s">
        <v>131</v>
      </c>
      <c r="L2882" t="s">
        <v>8482</v>
      </c>
      <c r="M2882" t="s">
        <v>8483</v>
      </c>
      <c r="N2882">
        <v>1.233055555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1.2330559999999999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1715038</v>
      </c>
      <c r="B2883">
        <v>1</v>
      </c>
      <c r="C2883" t="s">
        <v>76</v>
      </c>
      <c r="D2883" t="s">
        <v>93</v>
      </c>
      <c r="E2883" t="s">
        <v>134</v>
      </c>
      <c r="F2883" t="s">
        <v>8484</v>
      </c>
      <c r="G2883" t="s">
        <v>136</v>
      </c>
      <c r="H2883" t="s">
        <v>46</v>
      </c>
      <c r="I2883" t="s">
        <v>129</v>
      </c>
      <c r="J2883" t="s">
        <v>130</v>
      </c>
      <c r="K2883" t="s">
        <v>131</v>
      </c>
      <c r="L2883" t="s">
        <v>8485</v>
      </c>
      <c r="M2883" t="s">
        <v>8486</v>
      </c>
      <c r="N2883">
        <v>4.4855555550000004</v>
      </c>
      <c r="O2883">
        <v>0</v>
      </c>
      <c r="P2883">
        <v>2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8.9711110000000005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1714912</v>
      </c>
      <c r="B2884">
        <v>1</v>
      </c>
      <c r="C2884" t="s">
        <v>76</v>
      </c>
      <c r="D2884" t="s">
        <v>89</v>
      </c>
      <c r="E2884" t="s">
        <v>158</v>
      </c>
      <c r="F2884" t="s">
        <v>8487</v>
      </c>
      <c r="G2884" t="s">
        <v>3358</v>
      </c>
      <c r="H2884" t="s">
        <v>47</v>
      </c>
      <c r="I2884" t="s">
        <v>129</v>
      </c>
      <c r="J2884" t="s">
        <v>130</v>
      </c>
      <c r="K2884" t="s">
        <v>131</v>
      </c>
      <c r="L2884" t="s">
        <v>8488</v>
      </c>
      <c r="M2884" t="s">
        <v>8489</v>
      </c>
      <c r="N2884">
        <v>3.29</v>
      </c>
      <c r="O2884">
        <v>16</v>
      </c>
      <c r="P2884">
        <v>239</v>
      </c>
      <c r="Q2884">
        <v>0</v>
      </c>
      <c r="R2884">
        <v>0</v>
      </c>
      <c r="S2884">
        <v>0</v>
      </c>
      <c r="T2884">
        <v>0</v>
      </c>
      <c r="U2884">
        <v>52.64</v>
      </c>
      <c r="V2884">
        <v>786.31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1714860</v>
      </c>
      <c r="B2885">
        <v>1</v>
      </c>
      <c r="C2885" t="s">
        <v>76</v>
      </c>
      <c r="D2885" t="s">
        <v>94</v>
      </c>
      <c r="E2885" t="s">
        <v>212</v>
      </c>
      <c r="F2885" t="s">
        <v>8490</v>
      </c>
      <c r="G2885" t="s">
        <v>176</v>
      </c>
      <c r="H2885" t="s">
        <v>47</v>
      </c>
      <c r="I2885" t="s">
        <v>151</v>
      </c>
      <c r="J2885" t="s">
        <v>130</v>
      </c>
      <c r="K2885" t="s">
        <v>131</v>
      </c>
      <c r="L2885" t="s">
        <v>8491</v>
      </c>
      <c r="M2885" t="s">
        <v>8492</v>
      </c>
      <c r="N2885">
        <v>1.3888888E-2</v>
      </c>
      <c r="O2885">
        <v>0</v>
      </c>
      <c r="P2885">
        <v>0</v>
      </c>
      <c r="Q2885">
        <v>0</v>
      </c>
      <c r="R2885">
        <v>0</v>
      </c>
      <c r="S2885">
        <v>25</v>
      </c>
      <c r="T2885">
        <v>489</v>
      </c>
      <c r="U2885">
        <v>0</v>
      </c>
      <c r="V2885">
        <v>0</v>
      </c>
      <c r="W2885">
        <v>0</v>
      </c>
      <c r="X2885">
        <v>0</v>
      </c>
      <c r="Y2885">
        <v>0.34722199999999998</v>
      </c>
      <c r="Z2885">
        <v>6.7916660000000002</v>
      </c>
    </row>
    <row r="2886" spans="1:26" x14ac:dyDescent="0.25">
      <c r="A2886">
        <v>1715636</v>
      </c>
      <c r="B2886">
        <v>1</v>
      </c>
      <c r="C2886" t="s">
        <v>76</v>
      </c>
      <c r="D2886" t="s">
        <v>93</v>
      </c>
      <c r="E2886" t="s">
        <v>126</v>
      </c>
      <c r="F2886" t="s">
        <v>6079</v>
      </c>
      <c r="G2886" t="s">
        <v>145</v>
      </c>
      <c r="H2886" t="s">
        <v>47</v>
      </c>
      <c r="I2886" t="s">
        <v>129</v>
      </c>
      <c r="J2886" t="s">
        <v>130</v>
      </c>
      <c r="K2886" t="s">
        <v>131</v>
      </c>
      <c r="L2886" t="s">
        <v>8493</v>
      </c>
      <c r="M2886" t="s">
        <v>8494</v>
      </c>
      <c r="N2886">
        <v>0.89277777700000005</v>
      </c>
      <c r="O2886">
        <v>0</v>
      </c>
      <c r="P2886">
        <v>114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101.776667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1714882</v>
      </c>
      <c r="B2887">
        <v>1</v>
      </c>
      <c r="C2887" t="s">
        <v>77</v>
      </c>
      <c r="D2887" t="s">
        <v>109</v>
      </c>
      <c r="E2887" t="s">
        <v>158</v>
      </c>
      <c r="F2887" t="s">
        <v>8495</v>
      </c>
      <c r="G2887" t="s">
        <v>176</v>
      </c>
      <c r="H2887" t="s">
        <v>47</v>
      </c>
      <c r="I2887" t="s">
        <v>129</v>
      </c>
      <c r="J2887" t="s">
        <v>130</v>
      </c>
      <c r="K2887" t="s">
        <v>131</v>
      </c>
      <c r="L2887" t="s">
        <v>8496</v>
      </c>
      <c r="M2887" t="s">
        <v>8497</v>
      </c>
      <c r="N2887">
        <v>1.237777777</v>
      </c>
      <c r="O2887">
        <v>75</v>
      </c>
      <c r="P2887">
        <v>944</v>
      </c>
      <c r="Q2887">
        <v>0</v>
      </c>
      <c r="R2887">
        <v>0</v>
      </c>
      <c r="S2887">
        <v>5</v>
      </c>
      <c r="T2887">
        <v>59</v>
      </c>
      <c r="U2887">
        <v>92.833332999999996</v>
      </c>
      <c r="V2887">
        <v>1168.462221</v>
      </c>
      <c r="W2887">
        <v>0</v>
      </c>
      <c r="X2887">
        <v>0</v>
      </c>
      <c r="Y2887">
        <v>6.1888889999999996</v>
      </c>
      <c r="Z2887">
        <v>73.028889000000007</v>
      </c>
    </row>
    <row r="2888" spans="1:26" x14ac:dyDescent="0.25">
      <c r="A2888">
        <v>1714873</v>
      </c>
      <c r="B2888">
        <v>1</v>
      </c>
      <c r="C2888" t="s">
        <v>76</v>
      </c>
      <c r="D2888" t="s">
        <v>97</v>
      </c>
      <c r="E2888" t="s">
        <v>134</v>
      </c>
      <c r="F2888" t="s">
        <v>8498</v>
      </c>
      <c r="G2888" t="s">
        <v>136</v>
      </c>
      <c r="H2888" t="s">
        <v>46</v>
      </c>
      <c r="I2888" t="s">
        <v>129</v>
      </c>
      <c r="J2888" t="s">
        <v>130</v>
      </c>
      <c r="K2888" t="s">
        <v>131</v>
      </c>
      <c r="L2888" t="s">
        <v>8499</v>
      </c>
      <c r="M2888" t="s">
        <v>8500</v>
      </c>
      <c r="N2888">
        <v>3.7483333330000002</v>
      </c>
      <c r="O2888">
        <v>0</v>
      </c>
      <c r="P2888">
        <v>1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3.7483330000000001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1714892</v>
      </c>
      <c r="B2889">
        <v>1</v>
      </c>
      <c r="C2889" t="s">
        <v>77</v>
      </c>
      <c r="D2889" t="s">
        <v>108</v>
      </c>
      <c r="E2889" t="s">
        <v>158</v>
      </c>
      <c r="F2889" t="s">
        <v>8501</v>
      </c>
      <c r="G2889" t="s">
        <v>176</v>
      </c>
      <c r="H2889" t="s">
        <v>47</v>
      </c>
      <c r="I2889" t="s">
        <v>129</v>
      </c>
      <c r="J2889" t="s">
        <v>130</v>
      </c>
      <c r="K2889" t="s">
        <v>131</v>
      </c>
      <c r="L2889" t="s">
        <v>8502</v>
      </c>
      <c r="M2889" t="s">
        <v>8503</v>
      </c>
      <c r="N2889">
        <v>1.305555555</v>
      </c>
      <c r="O2889">
        <v>13</v>
      </c>
      <c r="P2889">
        <v>15</v>
      </c>
      <c r="Q2889">
        <v>0</v>
      </c>
      <c r="R2889">
        <v>0</v>
      </c>
      <c r="S2889">
        <v>15</v>
      </c>
      <c r="T2889">
        <v>3</v>
      </c>
      <c r="U2889">
        <v>16.972221999999999</v>
      </c>
      <c r="V2889">
        <v>19.583333</v>
      </c>
      <c r="W2889">
        <v>0</v>
      </c>
      <c r="X2889">
        <v>0</v>
      </c>
      <c r="Y2889">
        <v>19.583333</v>
      </c>
      <c r="Z2889">
        <v>3.9166669999999999</v>
      </c>
    </row>
    <row r="2890" spans="1:26" x14ac:dyDescent="0.25">
      <c r="A2890">
        <v>1714887</v>
      </c>
      <c r="B2890">
        <v>1</v>
      </c>
      <c r="C2890" t="s">
        <v>76</v>
      </c>
      <c r="D2890" t="s">
        <v>79</v>
      </c>
      <c r="E2890" t="s">
        <v>134</v>
      </c>
      <c r="F2890" t="s">
        <v>8504</v>
      </c>
      <c r="G2890" t="s">
        <v>141</v>
      </c>
      <c r="H2890" t="s">
        <v>46</v>
      </c>
      <c r="I2890" t="s">
        <v>129</v>
      </c>
      <c r="J2890" t="s">
        <v>130</v>
      </c>
      <c r="K2890" t="s">
        <v>131</v>
      </c>
      <c r="L2890" t="s">
        <v>8505</v>
      </c>
      <c r="M2890" t="s">
        <v>8506</v>
      </c>
      <c r="N2890">
        <v>1.1958333329999999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1.1958329999999999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1714878</v>
      </c>
      <c r="B2891">
        <v>1</v>
      </c>
      <c r="C2891" t="s">
        <v>76</v>
      </c>
      <c r="D2891" t="s">
        <v>83</v>
      </c>
      <c r="E2891" t="s">
        <v>134</v>
      </c>
      <c r="F2891" t="s">
        <v>8507</v>
      </c>
      <c r="G2891" t="s">
        <v>136</v>
      </c>
      <c r="H2891" t="s">
        <v>46</v>
      </c>
      <c r="I2891" t="s">
        <v>129</v>
      </c>
      <c r="J2891" t="s">
        <v>130</v>
      </c>
      <c r="K2891" t="s">
        <v>131</v>
      </c>
      <c r="L2891" t="s">
        <v>8508</v>
      </c>
      <c r="M2891" t="s">
        <v>8509</v>
      </c>
      <c r="N2891">
        <v>4.2208333329999999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4.2208329999999998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1714871</v>
      </c>
      <c r="B2892">
        <v>1</v>
      </c>
      <c r="C2892" t="s">
        <v>77</v>
      </c>
      <c r="D2892" t="s">
        <v>119</v>
      </c>
      <c r="E2892" t="s">
        <v>158</v>
      </c>
      <c r="F2892" t="s">
        <v>5529</v>
      </c>
      <c r="G2892" t="s">
        <v>176</v>
      </c>
      <c r="H2892" t="s">
        <v>47</v>
      </c>
      <c r="I2892" t="s">
        <v>129</v>
      </c>
      <c r="J2892" t="s">
        <v>130</v>
      </c>
      <c r="K2892" t="s">
        <v>131</v>
      </c>
      <c r="L2892" t="s">
        <v>8510</v>
      </c>
      <c r="M2892" t="s">
        <v>8511</v>
      </c>
      <c r="N2892">
        <v>0.64472222199999996</v>
      </c>
      <c r="O2892">
        <v>95</v>
      </c>
      <c r="P2892">
        <v>80</v>
      </c>
      <c r="Q2892">
        <v>0</v>
      </c>
      <c r="R2892">
        <v>0</v>
      </c>
      <c r="S2892">
        <v>1</v>
      </c>
      <c r="T2892">
        <v>0</v>
      </c>
      <c r="U2892">
        <v>61.248610999999997</v>
      </c>
      <c r="V2892">
        <v>51.577778000000002</v>
      </c>
      <c r="W2892">
        <v>0</v>
      </c>
      <c r="X2892">
        <v>0</v>
      </c>
      <c r="Y2892">
        <v>0.64472200000000002</v>
      </c>
      <c r="Z2892">
        <v>0</v>
      </c>
    </row>
    <row r="2893" spans="1:26" x14ac:dyDescent="0.25">
      <c r="A2893">
        <v>1714888</v>
      </c>
      <c r="B2893">
        <v>1</v>
      </c>
      <c r="C2893" t="s">
        <v>76</v>
      </c>
      <c r="D2893" t="s">
        <v>91</v>
      </c>
      <c r="E2893" t="s">
        <v>212</v>
      </c>
      <c r="F2893" t="s">
        <v>8512</v>
      </c>
      <c r="G2893" t="s">
        <v>1505</v>
      </c>
      <c r="H2893" t="s">
        <v>47</v>
      </c>
      <c r="I2893" t="s">
        <v>129</v>
      </c>
      <c r="J2893" t="s">
        <v>130</v>
      </c>
      <c r="K2893" t="s">
        <v>131</v>
      </c>
      <c r="L2893" t="s">
        <v>8513</v>
      </c>
      <c r="M2893" t="s">
        <v>8514</v>
      </c>
      <c r="N2893">
        <v>1.4694444440000001</v>
      </c>
      <c r="O2893">
        <v>37</v>
      </c>
      <c r="P2893">
        <v>586</v>
      </c>
      <c r="Q2893">
        <v>0</v>
      </c>
      <c r="R2893">
        <v>0</v>
      </c>
      <c r="S2893">
        <v>0</v>
      </c>
      <c r="T2893">
        <v>0</v>
      </c>
      <c r="U2893">
        <v>54.369444000000001</v>
      </c>
      <c r="V2893">
        <v>861.09444399999995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1714896</v>
      </c>
      <c r="B2894">
        <v>1</v>
      </c>
      <c r="C2894" t="s">
        <v>76</v>
      </c>
      <c r="D2894" t="s">
        <v>90</v>
      </c>
      <c r="E2894" t="s">
        <v>134</v>
      </c>
      <c r="F2894" t="s">
        <v>8515</v>
      </c>
      <c r="G2894" t="s">
        <v>136</v>
      </c>
      <c r="H2894" t="s">
        <v>46</v>
      </c>
      <c r="I2894" t="s">
        <v>129</v>
      </c>
      <c r="J2894" t="s">
        <v>130</v>
      </c>
      <c r="K2894" t="s">
        <v>131</v>
      </c>
      <c r="L2894" t="s">
        <v>8516</v>
      </c>
      <c r="M2894" t="s">
        <v>8517</v>
      </c>
      <c r="N2894">
        <v>1.4913888879999999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1.4913890000000001</v>
      </c>
    </row>
    <row r="2895" spans="1:26" x14ac:dyDescent="0.25">
      <c r="A2895">
        <v>1714904</v>
      </c>
      <c r="B2895">
        <v>1</v>
      </c>
      <c r="C2895" t="s">
        <v>76</v>
      </c>
      <c r="D2895" t="s">
        <v>81</v>
      </c>
      <c r="E2895" t="s">
        <v>126</v>
      </c>
      <c r="F2895" t="s">
        <v>8518</v>
      </c>
      <c r="G2895" t="s">
        <v>176</v>
      </c>
      <c r="H2895" t="s">
        <v>47</v>
      </c>
      <c r="I2895" t="s">
        <v>129</v>
      </c>
      <c r="J2895" t="s">
        <v>130</v>
      </c>
      <c r="K2895" t="s">
        <v>131</v>
      </c>
      <c r="L2895" t="s">
        <v>8519</v>
      </c>
      <c r="M2895" t="s">
        <v>8520</v>
      </c>
      <c r="N2895">
        <v>3.2913888880000002</v>
      </c>
      <c r="O2895">
        <v>6</v>
      </c>
      <c r="P2895">
        <v>137</v>
      </c>
      <c r="Q2895">
        <v>0</v>
      </c>
      <c r="R2895">
        <v>0</v>
      </c>
      <c r="S2895">
        <v>0</v>
      </c>
      <c r="T2895">
        <v>0</v>
      </c>
      <c r="U2895">
        <v>19.748332999999999</v>
      </c>
      <c r="V2895">
        <v>450.920278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1714900</v>
      </c>
      <c r="B2896">
        <v>1</v>
      </c>
      <c r="C2896" t="s">
        <v>76</v>
      </c>
      <c r="D2896" t="s">
        <v>101</v>
      </c>
      <c r="E2896" t="s">
        <v>126</v>
      </c>
      <c r="F2896" t="s">
        <v>8521</v>
      </c>
      <c r="G2896" t="s">
        <v>145</v>
      </c>
      <c r="H2896" t="s">
        <v>47</v>
      </c>
      <c r="I2896" t="s">
        <v>129</v>
      </c>
      <c r="J2896" t="s">
        <v>130</v>
      </c>
      <c r="K2896" t="s">
        <v>131</v>
      </c>
      <c r="L2896" t="s">
        <v>8522</v>
      </c>
      <c r="M2896" t="s">
        <v>8523</v>
      </c>
      <c r="N2896">
        <v>2.8422222220000002</v>
      </c>
      <c r="O2896">
        <v>2</v>
      </c>
      <c r="P2896">
        <v>154</v>
      </c>
      <c r="Q2896">
        <v>0</v>
      </c>
      <c r="R2896">
        <v>0</v>
      </c>
      <c r="S2896">
        <v>0</v>
      </c>
      <c r="T2896">
        <v>0</v>
      </c>
      <c r="U2896">
        <v>5.6844440000000001</v>
      </c>
      <c r="V2896">
        <v>437.70222200000001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1714879</v>
      </c>
      <c r="B2897">
        <v>1</v>
      </c>
      <c r="C2897" t="s">
        <v>76</v>
      </c>
      <c r="D2897" t="s">
        <v>89</v>
      </c>
      <c r="E2897" t="s">
        <v>139</v>
      </c>
      <c r="F2897" t="s">
        <v>8524</v>
      </c>
      <c r="G2897" t="s">
        <v>285</v>
      </c>
      <c r="H2897" t="s">
        <v>46</v>
      </c>
      <c r="I2897" t="s">
        <v>129</v>
      </c>
      <c r="J2897" t="s">
        <v>130</v>
      </c>
      <c r="K2897" t="s">
        <v>161</v>
      </c>
      <c r="L2897" t="s">
        <v>8525</v>
      </c>
      <c r="M2897" t="s">
        <v>8526</v>
      </c>
      <c r="N2897">
        <v>0.25133333299999999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18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4.524</v>
      </c>
    </row>
    <row r="2898" spans="1:26" x14ac:dyDescent="0.25">
      <c r="A2898">
        <v>1714884</v>
      </c>
      <c r="B2898">
        <v>1</v>
      </c>
      <c r="C2898" t="s">
        <v>76</v>
      </c>
      <c r="D2898" t="s">
        <v>88</v>
      </c>
      <c r="E2898" t="s">
        <v>126</v>
      </c>
      <c r="F2898" t="s">
        <v>8527</v>
      </c>
      <c r="G2898" t="s">
        <v>285</v>
      </c>
      <c r="H2898" t="s">
        <v>47</v>
      </c>
      <c r="I2898" t="s">
        <v>129</v>
      </c>
      <c r="J2898" t="s">
        <v>130</v>
      </c>
      <c r="K2898" t="s">
        <v>161</v>
      </c>
      <c r="L2898" t="s">
        <v>8528</v>
      </c>
      <c r="M2898" t="s">
        <v>8529</v>
      </c>
      <c r="N2898">
        <v>6.9414063879999999</v>
      </c>
      <c r="O2898">
        <v>13</v>
      </c>
      <c r="P2898">
        <v>422</v>
      </c>
      <c r="Q2898">
        <v>0</v>
      </c>
      <c r="R2898">
        <v>0</v>
      </c>
      <c r="S2898">
        <v>0</v>
      </c>
      <c r="T2898">
        <v>0</v>
      </c>
      <c r="U2898">
        <v>90.238282999999996</v>
      </c>
      <c r="V2898">
        <v>2929.2734959999998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1714891</v>
      </c>
      <c r="B2899">
        <v>1</v>
      </c>
      <c r="C2899" t="s">
        <v>76</v>
      </c>
      <c r="D2899" t="s">
        <v>78</v>
      </c>
      <c r="E2899" t="s">
        <v>134</v>
      </c>
      <c r="F2899" t="s">
        <v>8530</v>
      </c>
      <c r="G2899" t="s">
        <v>155</v>
      </c>
      <c r="H2899" t="s">
        <v>46</v>
      </c>
      <c r="I2899" t="s">
        <v>129</v>
      </c>
      <c r="J2899" t="s">
        <v>130</v>
      </c>
      <c r="K2899" t="s">
        <v>131</v>
      </c>
      <c r="L2899" t="s">
        <v>8531</v>
      </c>
      <c r="M2899" t="s">
        <v>8532</v>
      </c>
      <c r="N2899">
        <v>2.6658333330000001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2.6658330000000001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1714894</v>
      </c>
      <c r="B2900">
        <v>1</v>
      </c>
      <c r="C2900" t="s">
        <v>76</v>
      </c>
      <c r="D2900" t="s">
        <v>79</v>
      </c>
      <c r="E2900" t="s">
        <v>139</v>
      </c>
      <c r="F2900" t="s">
        <v>8533</v>
      </c>
      <c r="G2900" t="s">
        <v>289</v>
      </c>
      <c r="H2900" t="s">
        <v>46</v>
      </c>
      <c r="I2900" t="s">
        <v>129</v>
      </c>
      <c r="J2900" t="s">
        <v>15</v>
      </c>
      <c r="K2900" t="s">
        <v>131</v>
      </c>
      <c r="L2900" t="s">
        <v>8534</v>
      </c>
      <c r="M2900" t="s">
        <v>8535</v>
      </c>
      <c r="N2900">
        <v>2.221944444</v>
      </c>
      <c r="O2900">
        <v>0</v>
      </c>
      <c r="P2900">
        <v>147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326.625833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1714901</v>
      </c>
      <c r="B2901">
        <v>1</v>
      </c>
      <c r="C2901" t="s">
        <v>76</v>
      </c>
      <c r="D2901" t="s">
        <v>88</v>
      </c>
      <c r="E2901" t="s">
        <v>126</v>
      </c>
      <c r="F2901" t="s">
        <v>8536</v>
      </c>
      <c r="G2901" t="s">
        <v>145</v>
      </c>
      <c r="H2901" t="s">
        <v>47</v>
      </c>
      <c r="I2901" t="s">
        <v>129</v>
      </c>
      <c r="J2901" t="s">
        <v>130</v>
      </c>
      <c r="K2901" t="s">
        <v>131</v>
      </c>
      <c r="L2901" t="s">
        <v>8537</v>
      </c>
      <c r="M2901" t="s">
        <v>8538</v>
      </c>
      <c r="N2901">
        <v>0.88027777699999998</v>
      </c>
      <c r="O2901">
        <v>11</v>
      </c>
      <c r="P2901">
        <v>673</v>
      </c>
      <c r="Q2901">
        <v>0</v>
      </c>
      <c r="R2901">
        <v>0</v>
      </c>
      <c r="S2901">
        <v>0</v>
      </c>
      <c r="T2901">
        <v>0</v>
      </c>
      <c r="U2901">
        <v>9.6830560000000006</v>
      </c>
      <c r="V2901">
        <v>592.42694400000005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1714906</v>
      </c>
      <c r="B2902">
        <v>1</v>
      </c>
      <c r="C2902" t="s">
        <v>77</v>
      </c>
      <c r="D2902" t="s">
        <v>124</v>
      </c>
      <c r="E2902" t="s">
        <v>134</v>
      </c>
      <c r="F2902" t="s">
        <v>8539</v>
      </c>
      <c r="G2902" t="s">
        <v>136</v>
      </c>
      <c r="H2902" t="s">
        <v>46</v>
      </c>
      <c r="I2902" t="s">
        <v>129</v>
      </c>
      <c r="J2902" t="s">
        <v>130</v>
      </c>
      <c r="K2902" t="s">
        <v>131</v>
      </c>
      <c r="L2902" t="s">
        <v>8540</v>
      </c>
      <c r="M2902" t="s">
        <v>8541</v>
      </c>
      <c r="N2902">
        <v>2.8833333329999999</v>
      </c>
      <c r="O2902">
        <v>0</v>
      </c>
      <c r="P2902">
        <v>1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2.8833329999999999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1714964</v>
      </c>
      <c r="B2903">
        <v>1</v>
      </c>
      <c r="C2903" t="s">
        <v>76</v>
      </c>
      <c r="D2903" t="s">
        <v>84</v>
      </c>
      <c r="E2903" t="s">
        <v>134</v>
      </c>
      <c r="F2903" t="s">
        <v>8542</v>
      </c>
      <c r="G2903" t="s">
        <v>209</v>
      </c>
      <c r="H2903" t="s">
        <v>46</v>
      </c>
      <c r="I2903" t="s">
        <v>129</v>
      </c>
      <c r="J2903" t="s">
        <v>130</v>
      </c>
      <c r="K2903" t="s">
        <v>131</v>
      </c>
      <c r="L2903" t="s">
        <v>8543</v>
      </c>
      <c r="M2903" t="s">
        <v>8544</v>
      </c>
      <c r="N2903">
        <v>2.0497222220000002</v>
      </c>
      <c r="O2903">
        <v>0</v>
      </c>
      <c r="P2903">
        <v>4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8.1988889999999994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1714927</v>
      </c>
      <c r="B2904">
        <v>1</v>
      </c>
      <c r="C2904" t="s">
        <v>76</v>
      </c>
      <c r="D2904" t="s">
        <v>102</v>
      </c>
      <c r="E2904" t="s">
        <v>164</v>
      </c>
      <c r="F2904" t="s">
        <v>8545</v>
      </c>
      <c r="G2904" t="s">
        <v>256</v>
      </c>
      <c r="H2904" t="s">
        <v>46</v>
      </c>
      <c r="I2904" t="s">
        <v>129</v>
      </c>
      <c r="J2904" t="s">
        <v>130</v>
      </c>
      <c r="K2904" t="s">
        <v>131</v>
      </c>
      <c r="L2904" t="s">
        <v>8546</v>
      </c>
      <c r="M2904" t="s">
        <v>8547</v>
      </c>
      <c r="N2904">
        <v>1.8133333330000001</v>
      </c>
      <c r="O2904">
        <v>0</v>
      </c>
      <c r="P2904">
        <v>13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23.573333000000002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1715233</v>
      </c>
      <c r="B2905">
        <v>1</v>
      </c>
      <c r="C2905" t="s">
        <v>76</v>
      </c>
      <c r="D2905" t="s">
        <v>92</v>
      </c>
      <c r="E2905" t="s">
        <v>134</v>
      </c>
      <c r="F2905" t="s">
        <v>8548</v>
      </c>
      <c r="G2905" t="s">
        <v>209</v>
      </c>
      <c r="H2905" t="s">
        <v>46</v>
      </c>
      <c r="I2905" t="s">
        <v>129</v>
      </c>
      <c r="J2905" t="s">
        <v>130</v>
      </c>
      <c r="K2905" t="s">
        <v>131</v>
      </c>
      <c r="L2905" t="s">
        <v>8549</v>
      </c>
      <c r="M2905" t="s">
        <v>8550</v>
      </c>
      <c r="N2905">
        <v>7.1419444439999999</v>
      </c>
      <c r="O2905">
        <v>0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7.1419439999999996</v>
      </c>
      <c r="Y2905">
        <v>0</v>
      </c>
      <c r="Z2905">
        <v>0</v>
      </c>
    </row>
    <row r="2906" spans="1:26" x14ac:dyDescent="0.25">
      <c r="A2906">
        <v>1714996</v>
      </c>
      <c r="B2906">
        <v>1</v>
      </c>
      <c r="C2906" t="s">
        <v>76</v>
      </c>
      <c r="D2906" t="s">
        <v>95</v>
      </c>
      <c r="E2906" t="s">
        <v>134</v>
      </c>
      <c r="F2906" t="s">
        <v>8551</v>
      </c>
      <c r="G2906" t="s">
        <v>136</v>
      </c>
      <c r="H2906" t="s">
        <v>46</v>
      </c>
      <c r="I2906" t="s">
        <v>129</v>
      </c>
      <c r="J2906" t="s">
        <v>130</v>
      </c>
      <c r="K2906" t="s">
        <v>131</v>
      </c>
      <c r="L2906" t="s">
        <v>8552</v>
      </c>
      <c r="M2906" t="s">
        <v>8553</v>
      </c>
      <c r="N2906">
        <v>10.043888888</v>
      </c>
      <c r="O2906">
        <v>0</v>
      </c>
      <c r="P2906">
        <v>2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20.087778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1714919</v>
      </c>
      <c r="B2907">
        <v>1</v>
      </c>
      <c r="C2907" t="s">
        <v>77</v>
      </c>
      <c r="D2907" t="s">
        <v>114</v>
      </c>
      <c r="E2907" t="s">
        <v>134</v>
      </c>
      <c r="F2907" t="s">
        <v>8554</v>
      </c>
      <c r="G2907" t="s">
        <v>136</v>
      </c>
      <c r="H2907" t="s">
        <v>46</v>
      </c>
      <c r="I2907" t="s">
        <v>129</v>
      </c>
      <c r="J2907" t="s">
        <v>130</v>
      </c>
      <c r="K2907" t="s">
        <v>131</v>
      </c>
      <c r="L2907" t="s">
        <v>8555</v>
      </c>
      <c r="M2907" t="s">
        <v>8556</v>
      </c>
      <c r="N2907">
        <v>2.0213888880000002</v>
      </c>
      <c r="O2907">
        <v>0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2.0213890000000001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1714907</v>
      </c>
      <c r="B2908">
        <v>1</v>
      </c>
      <c r="C2908" t="s">
        <v>76</v>
      </c>
      <c r="D2908" t="s">
        <v>92</v>
      </c>
      <c r="E2908" t="s">
        <v>139</v>
      </c>
      <c r="F2908" t="s">
        <v>8557</v>
      </c>
      <c r="G2908" t="s">
        <v>269</v>
      </c>
      <c r="H2908" t="s">
        <v>46</v>
      </c>
      <c r="I2908" t="s">
        <v>129</v>
      </c>
      <c r="J2908" t="s">
        <v>130</v>
      </c>
      <c r="K2908" t="s">
        <v>131</v>
      </c>
      <c r="L2908" t="s">
        <v>8558</v>
      </c>
      <c r="M2908" t="s">
        <v>8559</v>
      </c>
      <c r="N2908">
        <v>2.0638888880000001</v>
      </c>
      <c r="O2908">
        <v>0</v>
      </c>
      <c r="P2908">
        <v>0</v>
      </c>
      <c r="Q2908">
        <v>0</v>
      </c>
      <c r="R2908">
        <v>210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433.41666600000002</v>
      </c>
      <c r="Y2908">
        <v>0</v>
      </c>
      <c r="Z2908">
        <v>0</v>
      </c>
    </row>
    <row r="2909" spans="1:26" x14ac:dyDescent="0.25">
      <c r="A2909">
        <v>1714914</v>
      </c>
      <c r="B2909">
        <v>1</v>
      </c>
      <c r="C2909" t="s">
        <v>76</v>
      </c>
      <c r="D2909" t="s">
        <v>93</v>
      </c>
      <c r="E2909" t="s">
        <v>158</v>
      </c>
      <c r="F2909" t="s">
        <v>6061</v>
      </c>
      <c r="G2909" t="s">
        <v>176</v>
      </c>
      <c r="H2909" t="s">
        <v>47</v>
      </c>
      <c r="I2909" t="s">
        <v>129</v>
      </c>
      <c r="J2909" t="s">
        <v>130</v>
      </c>
      <c r="K2909" t="s">
        <v>131</v>
      </c>
      <c r="L2909" t="s">
        <v>8560</v>
      </c>
      <c r="M2909" t="s">
        <v>8561</v>
      </c>
      <c r="N2909">
        <v>0.29777777700000002</v>
      </c>
      <c r="O2909">
        <v>43</v>
      </c>
      <c r="P2909">
        <v>865</v>
      </c>
      <c r="Q2909">
        <v>0</v>
      </c>
      <c r="R2909">
        <v>0</v>
      </c>
      <c r="S2909">
        <v>33</v>
      </c>
      <c r="T2909">
        <v>618</v>
      </c>
      <c r="U2909">
        <v>12.804444</v>
      </c>
      <c r="V2909">
        <v>257.57777700000003</v>
      </c>
      <c r="W2909">
        <v>0</v>
      </c>
      <c r="X2909">
        <v>0</v>
      </c>
      <c r="Y2909">
        <v>9.8266670000000005</v>
      </c>
      <c r="Z2909">
        <v>184.02666600000001</v>
      </c>
    </row>
    <row r="2910" spans="1:26" x14ac:dyDescent="0.25">
      <c r="A2910">
        <v>1714922</v>
      </c>
      <c r="B2910">
        <v>1</v>
      </c>
      <c r="C2910" t="s">
        <v>76</v>
      </c>
      <c r="D2910" t="s">
        <v>103</v>
      </c>
      <c r="E2910" t="s">
        <v>139</v>
      </c>
      <c r="F2910" t="s">
        <v>8562</v>
      </c>
      <c r="G2910" t="s">
        <v>462</v>
      </c>
      <c r="H2910" t="s">
        <v>46</v>
      </c>
      <c r="I2910" t="s">
        <v>129</v>
      </c>
      <c r="J2910" t="s">
        <v>130</v>
      </c>
      <c r="K2910" t="s">
        <v>131</v>
      </c>
      <c r="L2910" t="s">
        <v>8312</v>
      </c>
      <c r="M2910" t="s">
        <v>8563</v>
      </c>
      <c r="N2910">
        <v>3.6844444439999999</v>
      </c>
      <c r="O2910">
        <v>0</v>
      </c>
      <c r="P2910">
        <v>0</v>
      </c>
      <c r="Q2910">
        <v>0</v>
      </c>
      <c r="R2910">
        <v>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14.737778</v>
      </c>
      <c r="Y2910">
        <v>0</v>
      </c>
      <c r="Z2910">
        <v>0</v>
      </c>
    </row>
    <row r="2911" spans="1:26" x14ac:dyDescent="0.25">
      <c r="A2911">
        <v>1714951</v>
      </c>
      <c r="B2911">
        <v>1</v>
      </c>
      <c r="C2911" t="s">
        <v>76</v>
      </c>
      <c r="D2911" t="s">
        <v>78</v>
      </c>
      <c r="E2911" t="s">
        <v>134</v>
      </c>
      <c r="F2911" t="s">
        <v>8564</v>
      </c>
      <c r="G2911" t="s">
        <v>136</v>
      </c>
      <c r="H2911" t="s">
        <v>46</v>
      </c>
      <c r="I2911" t="s">
        <v>129</v>
      </c>
      <c r="J2911" t="s">
        <v>130</v>
      </c>
      <c r="K2911" t="s">
        <v>131</v>
      </c>
      <c r="L2911" t="s">
        <v>8565</v>
      </c>
      <c r="M2911" t="s">
        <v>8566</v>
      </c>
      <c r="N2911">
        <v>2.6077777769999999</v>
      </c>
      <c r="O2911">
        <v>0</v>
      </c>
      <c r="P2911">
        <v>3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7.8233329999999999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1714977</v>
      </c>
      <c r="B2912">
        <v>1</v>
      </c>
      <c r="C2912" t="s">
        <v>76</v>
      </c>
      <c r="D2912" t="s">
        <v>80</v>
      </c>
      <c r="E2912" t="s">
        <v>134</v>
      </c>
      <c r="F2912" t="s">
        <v>8567</v>
      </c>
      <c r="G2912" t="s">
        <v>136</v>
      </c>
      <c r="H2912" t="s">
        <v>46</v>
      </c>
      <c r="I2912" t="s">
        <v>129</v>
      </c>
      <c r="J2912" t="s">
        <v>130</v>
      </c>
      <c r="K2912" t="s">
        <v>131</v>
      </c>
      <c r="L2912" t="s">
        <v>8568</v>
      </c>
      <c r="M2912" t="s">
        <v>8569</v>
      </c>
      <c r="N2912">
        <v>0.87833333300000005</v>
      </c>
      <c r="O2912">
        <v>0</v>
      </c>
      <c r="P2912">
        <v>3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2.6349999999999998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1714932</v>
      </c>
      <c r="B2913">
        <v>1</v>
      </c>
      <c r="C2913" t="s">
        <v>77</v>
      </c>
      <c r="D2913" t="s">
        <v>123</v>
      </c>
      <c r="E2913" t="s">
        <v>139</v>
      </c>
      <c r="F2913" t="s">
        <v>8570</v>
      </c>
      <c r="G2913" t="s">
        <v>141</v>
      </c>
      <c r="H2913" t="s">
        <v>46</v>
      </c>
      <c r="I2913" t="s">
        <v>129</v>
      </c>
      <c r="J2913" t="s">
        <v>130</v>
      </c>
      <c r="K2913" t="s">
        <v>131</v>
      </c>
      <c r="L2913" t="s">
        <v>8571</v>
      </c>
      <c r="M2913" t="s">
        <v>8572</v>
      </c>
      <c r="N2913">
        <v>4.4836111110000001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4.4836109999999998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1714929</v>
      </c>
      <c r="B2914">
        <v>1</v>
      </c>
      <c r="C2914" t="s">
        <v>76</v>
      </c>
      <c r="D2914" t="s">
        <v>95</v>
      </c>
      <c r="E2914" t="s">
        <v>134</v>
      </c>
      <c r="F2914" t="s">
        <v>8573</v>
      </c>
      <c r="G2914" t="s">
        <v>136</v>
      </c>
      <c r="H2914" t="s">
        <v>46</v>
      </c>
      <c r="I2914" t="s">
        <v>129</v>
      </c>
      <c r="J2914" t="s">
        <v>130</v>
      </c>
      <c r="K2914" t="s">
        <v>131</v>
      </c>
      <c r="L2914" t="s">
        <v>8574</v>
      </c>
      <c r="M2914" t="s">
        <v>8575</v>
      </c>
      <c r="N2914">
        <v>0.96611111100000002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2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1.9322220000000001</v>
      </c>
    </row>
    <row r="2915" spans="1:26" x14ac:dyDescent="0.25">
      <c r="A2915">
        <v>1715012</v>
      </c>
      <c r="B2915">
        <v>1</v>
      </c>
      <c r="C2915" t="s">
        <v>76</v>
      </c>
      <c r="D2915" t="s">
        <v>95</v>
      </c>
      <c r="E2915" t="s">
        <v>139</v>
      </c>
      <c r="F2915" t="s">
        <v>8576</v>
      </c>
      <c r="G2915" t="s">
        <v>269</v>
      </c>
      <c r="H2915" t="s">
        <v>46</v>
      </c>
      <c r="I2915" t="s">
        <v>129</v>
      </c>
      <c r="J2915" t="s">
        <v>130</v>
      </c>
      <c r="K2915" t="s">
        <v>131</v>
      </c>
      <c r="L2915" t="s">
        <v>8577</v>
      </c>
      <c r="M2915" t="s">
        <v>8578</v>
      </c>
      <c r="N2915">
        <v>3.0216666659999998</v>
      </c>
      <c r="O2915">
        <v>0</v>
      </c>
      <c r="P2915">
        <v>0</v>
      </c>
      <c r="Q2915">
        <v>0</v>
      </c>
      <c r="R2915">
        <v>72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217.56</v>
      </c>
      <c r="Y2915">
        <v>0</v>
      </c>
      <c r="Z2915">
        <v>0</v>
      </c>
    </row>
    <row r="2916" spans="1:26" x14ac:dyDescent="0.25">
      <c r="A2916">
        <v>1714949</v>
      </c>
      <c r="B2916">
        <v>1</v>
      </c>
      <c r="C2916" t="s">
        <v>77</v>
      </c>
      <c r="D2916" t="s">
        <v>123</v>
      </c>
      <c r="E2916" t="s">
        <v>134</v>
      </c>
      <c r="F2916" t="s">
        <v>8579</v>
      </c>
      <c r="G2916" t="s">
        <v>136</v>
      </c>
      <c r="H2916" t="s">
        <v>46</v>
      </c>
      <c r="I2916" t="s">
        <v>129</v>
      </c>
      <c r="J2916" t="s">
        <v>130</v>
      </c>
      <c r="K2916" t="s">
        <v>131</v>
      </c>
      <c r="L2916" t="s">
        <v>8580</v>
      </c>
      <c r="M2916" t="s">
        <v>8581</v>
      </c>
      <c r="N2916">
        <v>1.1472222219999999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1.147222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1714947</v>
      </c>
      <c r="B2917">
        <v>1</v>
      </c>
      <c r="C2917" t="s">
        <v>76</v>
      </c>
      <c r="D2917" t="s">
        <v>89</v>
      </c>
      <c r="E2917" t="s">
        <v>158</v>
      </c>
      <c r="F2917" t="s">
        <v>5291</v>
      </c>
      <c r="G2917" t="s">
        <v>176</v>
      </c>
      <c r="H2917" t="s">
        <v>47</v>
      </c>
      <c r="I2917" t="s">
        <v>151</v>
      </c>
      <c r="J2917" t="s">
        <v>130</v>
      </c>
      <c r="K2917" t="s">
        <v>131</v>
      </c>
      <c r="L2917" t="s">
        <v>8582</v>
      </c>
      <c r="M2917" t="s">
        <v>8583</v>
      </c>
      <c r="N2917">
        <v>4.2777777000000003E-2</v>
      </c>
      <c r="O2917">
        <v>11</v>
      </c>
      <c r="P2917">
        <v>727</v>
      </c>
      <c r="Q2917">
        <v>0</v>
      </c>
      <c r="R2917">
        <v>0</v>
      </c>
      <c r="S2917">
        <v>0</v>
      </c>
      <c r="T2917">
        <v>0</v>
      </c>
      <c r="U2917">
        <v>0.47055599999999997</v>
      </c>
      <c r="V2917">
        <v>31.099443999999998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1714893</v>
      </c>
      <c r="B2918">
        <v>1</v>
      </c>
      <c r="C2918" t="s">
        <v>76</v>
      </c>
      <c r="D2918" t="s">
        <v>91</v>
      </c>
      <c r="E2918" t="s">
        <v>158</v>
      </c>
      <c r="F2918" t="s">
        <v>8584</v>
      </c>
      <c r="G2918" t="s">
        <v>176</v>
      </c>
      <c r="H2918" t="s">
        <v>47</v>
      </c>
      <c r="I2918" t="s">
        <v>129</v>
      </c>
      <c r="J2918" t="s">
        <v>130</v>
      </c>
      <c r="K2918" t="s">
        <v>131</v>
      </c>
      <c r="L2918" t="s">
        <v>8585</v>
      </c>
      <c r="M2918" t="s">
        <v>8586</v>
      </c>
      <c r="N2918">
        <v>0.86527777699999997</v>
      </c>
      <c r="O2918">
        <v>4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3.4611109999999998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1714984</v>
      </c>
      <c r="B2919">
        <v>1</v>
      </c>
      <c r="C2919" t="s">
        <v>76</v>
      </c>
      <c r="D2919" t="s">
        <v>99</v>
      </c>
      <c r="E2919" t="s">
        <v>126</v>
      </c>
      <c r="F2919" t="s">
        <v>8587</v>
      </c>
      <c r="G2919" t="s">
        <v>2288</v>
      </c>
      <c r="H2919" t="s">
        <v>47</v>
      </c>
      <c r="I2919" t="s">
        <v>129</v>
      </c>
      <c r="J2919" t="s">
        <v>130</v>
      </c>
      <c r="K2919" t="s">
        <v>131</v>
      </c>
      <c r="L2919" t="s">
        <v>8588</v>
      </c>
      <c r="M2919" t="s">
        <v>8589</v>
      </c>
      <c r="N2919">
        <v>2.0408333330000001</v>
      </c>
      <c r="O2919">
        <v>2</v>
      </c>
      <c r="P2919">
        <v>237</v>
      </c>
      <c r="Q2919">
        <v>0</v>
      </c>
      <c r="R2919">
        <v>0</v>
      </c>
      <c r="S2919">
        <v>0</v>
      </c>
      <c r="T2919">
        <v>0</v>
      </c>
      <c r="U2919">
        <v>4.0816670000000004</v>
      </c>
      <c r="V2919">
        <v>483.67750000000001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1714974</v>
      </c>
      <c r="B2920">
        <v>1</v>
      </c>
      <c r="C2920" t="s">
        <v>76</v>
      </c>
      <c r="D2920" t="s">
        <v>106</v>
      </c>
      <c r="E2920" t="s">
        <v>134</v>
      </c>
      <c r="F2920" t="s">
        <v>8590</v>
      </c>
      <c r="G2920" t="s">
        <v>136</v>
      </c>
      <c r="H2920" t="s">
        <v>46</v>
      </c>
      <c r="I2920" t="s">
        <v>129</v>
      </c>
      <c r="J2920" t="s">
        <v>130</v>
      </c>
      <c r="K2920" t="s">
        <v>131</v>
      </c>
      <c r="L2920" t="s">
        <v>8591</v>
      </c>
      <c r="M2920" t="s">
        <v>8592</v>
      </c>
      <c r="N2920">
        <v>2.2888888879999998</v>
      </c>
      <c r="O2920">
        <v>0</v>
      </c>
      <c r="P2920">
        <v>2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4.5777780000000003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1714998</v>
      </c>
      <c r="B2921">
        <v>1</v>
      </c>
      <c r="C2921" t="s">
        <v>76</v>
      </c>
      <c r="D2921" t="s">
        <v>96</v>
      </c>
      <c r="E2921" t="s">
        <v>158</v>
      </c>
      <c r="F2921" t="s">
        <v>8593</v>
      </c>
      <c r="G2921" t="s">
        <v>176</v>
      </c>
      <c r="H2921" t="s">
        <v>47</v>
      </c>
      <c r="I2921" t="s">
        <v>129</v>
      </c>
      <c r="J2921" t="s">
        <v>130</v>
      </c>
      <c r="K2921" t="s">
        <v>131</v>
      </c>
      <c r="L2921" t="s">
        <v>8594</v>
      </c>
      <c r="M2921" t="s">
        <v>8595</v>
      </c>
      <c r="N2921">
        <v>2.0566666659999999</v>
      </c>
      <c r="O2921">
        <v>84</v>
      </c>
      <c r="P2921">
        <v>23</v>
      </c>
      <c r="Q2921">
        <v>0</v>
      </c>
      <c r="R2921">
        <v>0</v>
      </c>
      <c r="S2921">
        <v>0</v>
      </c>
      <c r="T2921">
        <v>0</v>
      </c>
      <c r="U2921">
        <v>172.76</v>
      </c>
      <c r="V2921">
        <v>47.303333000000002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1715020</v>
      </c>
      <c r="B2922">
        <v>1</v>
      </c>
      <c r="C2922" t="s">
        <v>76</v>
      </c>
      <c r="D2922" t="s">
        <v>92</v>
      </c>
      <c r="E2922" t="s">
        <v>158</v>
      </c>
      <c r="F2922" t="s">
        <v>8183</v>
      </c>
      <c r="G2922" t="s">
        <v>176</v>
      </c>
      <c r="H2922" t="s">
        <v>47</v>
      </c>
      <c r="I2922" t="s">
        <v>129</v>
      </c>
      <c r="J2922" t="s">
        <v>130</v>
      </c>
      <c r="K2922" t="s">
        <v>131</v>
      </c>
      <c r="L2922" t="s">
        <v>8596</v>
      </c>
      <c r="M2922" t="s">
        <v>8597</v>
      </c>
      <c r="N2922">
        <v>1.5886111110000001</v>
      </c>
      <c r="O2922">
        <v>0</v>
      </c>
      <c r="P2922">
        <v>0</v>
      </c>
      <c r="Q2922">
        <v>11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17.474722</v>
      </c>
      <c r="X2922">
        <v>0</v>
      </c>
      <c r="Y2922">
        <v>0</v>
      </c>
      <c r="Z2922">
        <v>0</v>
      </c>
    </row>
    <row r="2923" spans="1:26" x14ac:dyDescent="0.25">
      <c r="A2923">
        <v>1714971</v>
      </c>
      <c r="B2923">
        <v>1</v>
      </c>
      <c r="C2923" t="s">
        <v>76</v>
      </c>
      <c r="D2923" t="s">
        <v>96</v>
      </c>
      <c r="E2923" t="s">
        <v>158</v>
      </c>
      <c r="F2923" t="s">
        <v>8598</v>
      </c>
      <c r="G2923" t="s">
        <v>150</v>
      </c>
      <c r="H2923" t="s">
        <v>47</v>
      </c>
      <c r="I2923" t="s">
        <v>129</v>
      </c>
      <c r="J2923" t="s">
        <v>130</v>
      </c>
      <c r="K2923" t="s">
        <v>131</v>
      </c>
      <c r="L2923" t="s">
        <v>8599</v>
      </c>
      <c r="M2923" t="s">
        <v>8600</v>
      </c>
      <c r="N2923">
        <v>0.17222222200000001</v>
      </c>
      <c r="O2923">
        <v>72</v>
      </c>
      <c r="P2923">
        <v>1471</v>
      </c>
      <c r="Q2923">
        <v>0</v>
      </c>
      <c r="R2923">
        <v>0</v>
      </c>
      <c r="S2923">
        <v>0</v>
      </c>
      <c r="T2923">
        <v>0</v>
      </c>
      <c r="U2923">
        <v>12.4</v>
      </c>
      <c r="V2923">
        <v>253.33888899999999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1714987</v>
      </c>
      <c r="B2924">
        <v>1</v>
      </c>
      <c r="C2924" t="s">
        <v>77</v>
      </c>
      <c r="D2924" t="s">
        <v>108</v>
      </c>
      <c r="E2924" t="s">
        <v>134</v>
      </c>
      <c r="F2924" t="s">
        <v>8601</v>
      </c>
      <c r="G2924" t="s">
        <v>136</v>
      </c>
      <c r="H2924" t="s">
        <v>46</v>
      </c>
      <c r="I2924" t="s">
        <v>129</v>
      </c>
      <c r="J2924" t="s">
        <v>130</v>
      </c>
      <c r="K2924" t="s">
        <v>131</v>
      </c>
      <c r="L2924" t="s">
        <v>8602</v>
      </c>
      <c r="M2924" t="s">
        <v>8603</v>
      </c>
      <c r="N2924">
        <v>2.2183333329999999</v>
      </c>
      <c r="O2924">
        <v>0</v>
      </c>
      <c r="P2924">
        <v>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15.528333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1714985</v>
      </c>
      <c r="B2925">
        <v>1</v>
      </c>
      <c r="C2925" t="s">
        <v>76</v>
      </c>
      <c r="D2925" t="s">
        <v>103</v>
      </c>
      <c r="E2925" t="s">
        <v>164</v>
      </c>
      <c r="F2925" t="s">
        <v>8604</v>
      </c>
      <c r="G2925" t="s">
        <v>141</v>
      </c>
      <c r="H2925" t="s">
        <v>46</v>
      </c>
      <c r="I2925" t="s">
        <v>129</v>
      </c>
      <c r="J2925" t="s">
        <v>130</v>
      </c>
      <c r="K2925" t="s">
        <v>131</v>
      </c>
      <c r="L2925" t="s">
        <v>8605</v>
      </c>
      <c r="M2925" t="s">
        <v>8606</v>
      </c>
      <c r="N2925">
        <v>2.2197222220000001</v>
      </c>
      <c r="O2925">
        <v>0</v>
      </c>
      <c r="P2925">
        <v>0</v>
      </c>
      <c r="Q2925">
        <v>1</v>
      </c>
      <c r="R2925">
        <v>260</v>
      </c>
      <c r="S2925">
        <v>0</v>
      </c>
      <c r="T2925">
        <v>0</v>
      </c>
      <c r="U2925">
        <v>0</v>
      </c>
      <c r="V2925">
        <v>0</v>
      </c>
      <c r="W2925">
        <v>2.219722</v>
      </c>
      <c r="X2925">
        <v>577.12777800000003</v>
      </c>
      <c r="Y2925">
        <v>0</v>
      </c>
      <c r="Z2925">
        <v>0</v>
      </c>
    </row>
    <row r="2926" spans="1:26" x14ac:dyDescent="0.25">
      <c r="A2926">
        <v>1715008</v>
      </c>
      <c r="B2926">
        <v>1</v>
      </c>
      <c r="C2926" t="s">
        <v>76</v>
      </c>
      <c r="D2926" t="s">
        <v>96</v>
      </c>
      <c r="E2926" t="s">
        <v>164</v>
      </c>
      <c r="F2926" t="s">
        <v>8607</v>
      </c>
      <c r="G2926" t="s">
        <v>256</v>
      </c>
      <c r="H2926" t="s">
        <v>46</v>
      </c>
      <c r="I2926" t="s">
        <v>129</v>
      </c>
      <c r="J2926" t="s">
        <v>130</v>
      </c>
      <c r="K2926" t="s">
        <v>131</v>
      </c>
      <c r="L2926" t="s">
        <v>8608</v>
      </c>
      <c r="M2926" t="s">
        <v>8609</v>
      </c>
      <c r="N2926">
        <v>7.8063888879999999</v>
      </c>
      <c r="O2926">
        <v>1</v>
      </c>
      <c r="P2926">
        <v>122</v>
      </c>
      <c r="Q2926">
        <v>0</v>
      </c>
      <c r="R2926">
        <v>0</v>
      </c>
      <c r="S2926">
        <v>0</v>
      </c>
      <c r="T2926">
        <v>0</v>
      </c>
      <c r="U2926">
        <v>7.8063890000000002</v>
      </c>
      <c r="V2926">
        <v>952.37944400000003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1715026</v>
      </c>
      <c r="B2927">
        <v>1</v>
      </c>
      <c r="C2927" t="s">
        <v>76</v>
      </c>
      <c r="D2927" t="s">
        <v>95</v>
      </c>
      <c r="E2927" t="s">
        <v>126</v>
      </c>
      <c r="F2927" t="s">
        <v>8610</v>
      </c>
      <c r="G2927" t="s">
        <v>1505</v>
      </c>
      <c r="H2927" t="s">
        <v>47</v>
      </c>
      <c r="I2927" t="s">
        <v>129</v>
      </c>
      <c r="J2927" t="s">
        <v>130</v>
      </c>
      <c r="K2927" t="s">
        <v>131</v>
      </c>
      <c r="L2927" t="s">
        <v>8611</v>
      </c>
      <c r="M2927" t="s">
        <v>8612</v>
      </c>
      <c r="N2927">
        <v>1.690833333</v>
      </c>
      <c r="O2927">
        <v>9</v>
      </c>
      <c r="P2927">
        <v>343</v>
      </c>
      <c r="Q2927">
        <v>0</v>
      </c>
      <c r="R2927">
        <v>0</v>
      </c>
      <c r="S2927">
        <v>0</v>
      </c>
      <c r="T2927">
        <v>0</v>
      </c>
      <c r="U2927">
        <v>15.217499999999999</v>
      </c>
      <c r="V2927">
        <v>579.95583299999998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1715053</v>
      </c>
      <c r="B2928">
        <v>1</v>
      </c>
      <c r="C2928" t="s">
        <v>76</v>
      </c>
      <c r="D2928" t="s">
        <v>92</v>
      </c>
      <c r="E2928" t="s">
        <v>139</v>
      </c>
      <c r="F2928" t="s">
        <v>8613</v>
      </c>
      <c r="G2928" t="s">
        <v>281</v>
      </c>
      <c r="H2928" t="s">
        <v>46</v>
      </c>
      <c r="I2928" t="s">
        <v>129</v>
      </c>
      <c r="J2928" t="s">
        <v>130</v>
      </c>
      <c r="K2928" t="s">
        <v>161</v>
      </c>
      <c r="L2928" t="s">
        <v>8614</v>
      </c>
      <c r="M2928" t="s">
        <v>8615</v>
      </c>
      <c r="N2928">
        <v>1.4724999999999999</v>
      </c>
      <c r="O2928">
        <v>0</v>
      </c>
      <c r="P2928">
        <v>0</v>
      </c>
      <c r="Q2928">
        <v>0</v>
      </c>
      <c r="R2928">
        <v>85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125.16249999999999</v>
      </c>
      <c r="Y2928">
        <v>0</v>
      </c>
      <c r="Z2928">
        <v>0</v>
      </c>
    </row>
    <row r="2929" spans="1:26" x14ac:dyDescent="0.25">
      <c r="A2929">
        <v>1714988</v>
      </c>
      <c r="B2929">
        <v>1</v>
      </c>
      <c r="C2929" t="s">
        <v>76</v>
      </c>
      <c r="D2929" t="s">
        <v>102</v>
      </c>
      <c r="E2929" t="s">
        <v>134</v>
      </c>
      <c r="F2929" t="s">
        <v>8616</v>
      </c>
      <c r="G2929" t="s">
        <v>136</v>
      </c>
      <c r="H2929" t="s">
        <v>46</v>
      </c>
      <c r="I2929" t="s">
        <v>129</v>
      </c>
      <c r="J2929" t="s">
        <v>130</v>
      </c>
      <c r="K2929" t="s">
        <v>131</v>
      </c>
      <c r="L2929" t="s">
        <v>8617</v>
      </c>
      <c r="M2929" t="s">
        <v>8618</v>
      </c>
      <c r="N2929">
        <v>4.9541666659999999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4.954167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1715014</v>
      </c>
      <c r="B2930">
        <v>1</v>
      </c>
      <c r="C2930" t="s">
        <v>76</v>
      </c>
      <c r="D2930" t="s">
        <v>96</v>
      </c>
      <c r="E2930" t="s">
        <v>126</v>
      </c>
      <c r="F2930" t="s">
        <v>8619</v>
      </c>
      <c r="G2930" t="s">
        <v>145</v>
      </c>
      <c r="H2930" t="s">
        <v>47</v>
      </c>
      <c r="I2930" t="s">
        <v>129</v>
      </c>
      <c r="J2930" t="s">
        <v>130</v>
      </c>
      <c r="K2930" t="s">
        <v>131</v>
      </c>
      <c r="L2930" t="s">
        <v>8620</v>
      </c>
      <c r="M2930" t="s">
        <v>8621</v>
      </c>
      <c r="N2930">
        <v>1.321111111</v>
      </c>
      <c r="O2930">
        <v>1</v>
      </c>
      <c r="P2930">
        <v>94</v>
      </c>
      <c r="Q2930">
        <v>0</v>
      </c>
      <c r="R2930">
        <v>0</v>
      </c>
      <c r="S2930">
        <v>0</v>
      </c>
      <c r="T2930">
        <v>0</v>
      </c>
      <c r="U2930">
        <v>1.3211109999999999</v>
      </c>
      <c r="V2930">
        <v>124.184444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1715030</v>
      </c>
      <c r="B2931">
        <v>1</v>
      </c>
      <c r="C2931" t="s">
        <v>76</v>
      </c>
      <c r="D2931" t="s">
        <v>92</v>
      </c>
      <c r="E2931" t="s">
        <v>212</v>
      </c>
      <c r="F2931" t="s">
        <v>8622</v>
      </c>
      <c r="G2931" t="s">
        <v>176</v>
      </c>
      <c r="H2931" t="s">
        <v>47</v>
      </c>
      <c r="I2931" t="s">
        <v>129</v>
      </c>
      <c r="J2931" t="s">
        <v>130</v>
      </c>
      <c r="K2931" t="s">
        <v>131</v>
      </c>
      <c r="L2931" t="s">
        <v>8623</v>
      </c>
      <c r="M2931" t="s">
        <v>8624</v>
      </c>
      <c r="N2931">
        <v>3.116944444</v>
      </c>
      <c r="O2931">
        <v>7</v>
      </c>
      <c r="P2931">
        <v>458</v>
      </c>
      <c r="Q2931">
        <v>0</v>
      </c>
      <c r="R2931">
        <v>0</v>
      </c>
      <c r="S2931">
        <v>16</v>
      </c>
      <c r="T2931">
        <v>241</v>
      </c>
      <c r="U2931">
        <v>21.818611000000001</v>
      </c>
      <c r="V2931">
        <v>1427.560555</v>
      </c>
      <c r="W2931">
        <v>0</v>
      </c>
      <c r="X2931">
        <v>0</v>
      </c>
      <c r="Y2931">
        <v>49.871110999999999</v>
      </c>
      <c r="Z2931">
        <v>751.18361100000004</v>
      </c>
    </row>
    <row r="2932" spans="1:26" x14ac:dyDescent="0.25">
      <c r="A2932">
        <v>1715019</v>
      </c>
      <c r="B2932">
        <v>1</v>
      </c>
      <c r="C2932" t="s">
        <v>76</v>
      </c>
      <c r="D2932" t="s">
        <v>101</v>
      </c>
      <c r="E2932" t="s">
        <v>134</v>
      </c>
      <c r="F2932" t="s">
        <v>8625</v>
      </c>
      <c r="G2932" t="s">
        <v>136</v>
      </c>
      <c r="H2932" t="s">
        <v>46</v>
      </c>
      <c r="I2932" t="s">
        <v>129</v>
      </c>
      <c r="J2932" t="s">
        <v>130</v>
      </c>
      <c r="K2932" t="s">
        <v>131</v>
      </c>
      <c r="L2932" t="s">
        <v>8626</v>
      </c>
      <c r="M2932" t="s">
        <v>8627</v>
      </c>
      <c r="N2932">
        <v>1.4794444440000001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1.479444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1714981</v>
      </c>
      <c r="B2933">
        <v>1</v>
      </c>
      <c r="C2933" t="s">
        <v>76</v>
      </c>
      <c r="D2933" t="s">
        <v>101</v>
      </c>
      <c r="E2933" t="s">
        <v>126</v>
      </c>
      <c r="F2933" t="s">
        <v>8628</v>
      </c>
      <c r="G2933" t="s">
        <v>176</v>
      </c>
      <c r="H2933" t="s">
        <v>47</v>
      </c>
      <c r="I2933" t="s">
        <v>129</v>
      </c>
      <c r="J2933" t="s">
        <v>130</v>
      </c>
      <c r="K2933" t="s">
        <v>131</v>
      </c>
      <c r="L2933" t="s">
        <v>8629</v>
      </c>
      <c r="M2933" t="s">
        <v>8630</v>
      </c>
      <c r="N2933">
        <v>2.2716666659999998</v>
      </c>
      <c r="O2933">
        <v>25</v>
      </c>
      <c r="P2933">
        <v>3355</v>
      </c>
      <c r="Q2933">
        <v>0</v>
      </c>
      <c r="R2933">
        <v>0</v>
      </c>
      <c r="S2933">
        <v>0</v>
      </c>
      <c r="T2933">
        <v>0</v>
      </c>
      <c r="U2933">
        <v>56.791666999999997</v>
      </c>
      <c r="V2933">
        <v>7621.4416639999999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1715056</v>
      </c>
      <c r="B2934">
        <v>1</v>
      </c>
      <c r="C2934" t="s">
        <v>76</v>
      </c>
      <c r="D2934" t="s">
        <v>92</v>
      </c>
      <c r="E2934" t="s">
        <v>126</v>
      </c>
      <c r="F2934" t="s">
        <v>8631</v>
      </c>
      <c r="G2934" t="s">
        <v>176</v>
      </c>
      <c r="H2934" t="s">
        <v>47</v>
      </c>
      <c r="I2934" t="s">
        <v>129</v>
      </c>
      <c r="J2934" t="s">
        <v>130</v>
      </c>
      <c r="K2934" t="s">
        <v>131</v>
      </c>
      <c r="L2934" t="s">
        <v>8632</v>
      </c>
      <c r="M2934" t="s">
        <v>8633</v>
      </c>
      <c r="N2934">
        <v>2.9488888879999999</v>
      </c>
      <c r="O2934">
        <v>0</v>
      </c>
      <c r="P2934">
        <v>0</v>
      </c>
      <c r="Q2934">
        <v>2</v>
      </c>
      <c r="R2934">
        <v>252</v>
      </c>
      <c r="S2934">
        <v>0</v>
      </c>
      <c r="T2934">
        <v>0</v>
      </c>
      <c r="U2934">
        <v>0</v>
      </c>
      <c r="V2934">
        <v>0</v>
      </c>
      <c r="W2934">
        <v>5.8977779999999997</v>
      </c>
      <c r="X2934">
        <v>743.12</v>
      </c>
      <c r="Y2934">
        <v>0</v>
      </c>
      <c r="Z2934">
        <v>0</v>
      </c>
    </row>
    <row r="2935" spans="1:26" x14ac:dyDescent="0.25">
      <c r="A2935">
        <v>1714986</v>
      </c>
      <c r="B2935">
        <v>1</v>
      </c>
      <c r="C2935" t="s">
        <v>76</v>
      </c>
      <c r="D2935" t="s">
        <v>95</v>
      </c>
      <c r="E2935" t="s">
        <v>126</v>
      </c>
      <c r="F2935" t="s">
        <v>8634</v>
      </c>
      <c r="G2935" t="s">
        <v>176</v>
      </c>
      <c r="H2935" t="s">
        <v>47</v>
      </c>
      <c r="I2935" t="s">
        <v>129</v>
      </c>
      <c r="J2935" t="s">
        <v>130</v>
      </c>
      <c r="K2935" t="s">
        <v>131</v>
      </c>
      <c r="L2935" t="s">
        <v>8635</v>
      </c>
      <c r="M2935" t="s">
        <v>8636</v>
      </c>
      <c r="N2935">
        <v>0.32722222200000001</v>
      </c>
      <c r="O2935">
        <v>27</v>
      </c>
      <c r="P2935">
        <v>955</v>
      </c>
      <c r="Q2935">
        <v>0</v>
      </c>
      <c r="R2935">
        <v>0</v>
      </c>
      <c r="S2935">
        <v>0</v>
      </c>
      <c r="T2935">
        <v>0</v>
      </c>
      <c r="U2935">
        <v>8.8350000000000009</v>
      </c>
      <c r="V2935">
        <v>312.49722200000002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1715075</v>
      </c>
      <c r="B2936">
        <v>1</v>
      </c>
      <c r="C2936" t="s">
        <v>76</v>
      </c>
      <c r="D2936" t="s">
        <v>92</v>
      </c>
      <c r="E2936" t="s">
        <v>139</v>
      </c>
      <c r="F2936" t="s">
        <v>8637</v>
      </c>
      <c r="G2936" t="s">
        <v>269</v>
      </c>
      <c r="H2936" t="s">
        <v>46</v>
      </c>
      <c r="I2936" t="s">
        <v>129</v>
      </c>
      <c r="J2936" t="s">
        <v>130</v>
      </c>
      <c r="K2936" t="s">
        <v>131</v>
      </c>
      <c r="L2936" t="s">
        <v>8638</v>
      </c>
      <c r="M2936" t="s">
        <v>8639</v>
      </c>
      <c r="N2936">
        <v>8.2077777770000004</v>
      </c>
      <c r="O2936">
        <v>0</v>
      </c>
      <c r="P2936">
        <v>0</v>
      </c>
      <c r="Q2936">
        <v>0</v>
      </c>
      <c r="R2936">
        <v>78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640.20666700000004</v>
      </c>
      <c r="Y2936">
        <v>0</v>
      </c>
      <c r="Z2936">
        <v>0</v>
      </c>
    </row>
    <row r="2937" spans="1:26" x14ac:dyDescent="0.25">
      <c r="A2937">
        <v>1715006</v>
      </c>
      <c r="B2937">
        <v>1</v>
      </c>
      <c r="C2937" t="s">
        <v>76</v>
      </c>
      <c r="D2937" t="s">
        <v>99</v>
      </c>
      <c r="E2937" t="s">
        <v>212</v>
      </c>
      <c r="F2937" t="s">
        <v>8640</v>
      </c>
      <c r="G2937" t="s">
        <v>176</v>
      </c>
      <c r="H2937" t="s">
        <v>47</v>
      </c>
      <c r="I2937" t="s">
        <v>129</v>
      </c>
      <c r="J2937" t="s">
        <v>130</v>
      </c>
      <c r="K2937" t="s">
        <v>131</v>
      </c>
      <c r="L2937" t="s">
        <v>8641</v>
      </c>
      <c r="M2937" t="s">
        <v>8642</v>
      </c>
      <c r="N2937">
        <v>1.579722222</v>
      </c>
      <c r="O2937">
        <v>19</v>
      </c>
      <c r="P2937">
        <v>27</v>
      </c>
      <c r="Q2937">
        <v>0</v>
      </c>
      <c r="R2937">
        <v>0</v>
      </c>
      <c r="S2937">
        <v>0</v>
      </c>
      <c r="T2937">
        <v>0</v>
      </c>
      <c r="U2937">
        <v>30.014721999999999</v>
      </c>
      <c r="V2937">
        <v>42.652500000000003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1715002</v>
      </c>
      <c r="B2938">
        <v>1</v>
      </c>
      <c r="C2938" t="s">
        <v>77</v>
      </c>
      <c r="D2938" t="s">
        <v>118</v>
      </c>
      <c r="E2938" t="s">
        <v>139</v>
      </c>
      <c r="F2938" t="s">
        <v>8643</v>
      </c>
      <c r="G2938" t="s">
        <v>462</v>
      </c>
      <c r="H2938" t="s">
        <v>46</v>
      </c>
      <c r="I2938" t="s">
        <v>129</v>
      </c>
      <c r="J2938" t="s">
        <v>130</v>
      </c>
      <c r="K2938" t="s">
        <v>131</v>
      </c>
      <c r="L2938" t="s">
        <v>8644</v>
      </c>
      <c r="M2938" t="s">
        <v>8645</v>
      </c>
      <c r="N2938">
        <v>0.59666666599999996</v>
      </c>
      <c r="O2938">
        <v>0</v>
      </c>
      <c r="P2938">
        <v>300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179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1715028</v>
      </c>
      <c r="B2939">
        <v>1</v>
      </c>
      <c r="C2939" t="s">
        <v>77</v>
      </c>
      <c r="D2939" t="s">
        <v>124</v>
      </c>
      <c r="E2939" t="s">
        <v>212</v>
      </c>
      <c r="F2939" t="s">
        <v>8646</v>
      </c>
      <c r="G2939" t="s">
        <v>176</v>
      </c>
      <c r="H2939" t="s">
        <v>47</v>
      </c>
      <c r="I2939" t="s">
        <v>129</v>
      </c>
      <c r="J2939" t="s">
        <v>130</v>
      </c>
      <c r="K2939" t="s">
        <v>131</v>
      </c>
      <c r="L2939" t="s">
        <v>8647</v>
      </c>
      <c r="M2939" t="s">
        <v>8648</v>
      </c>
      <c r="N2939">
        <v>3.4525000000000001</v>
      </c>
      <c r="O2939">
        <v>14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48.335000000000001</v>
      </c>
      <c r="V2939">
        <v>3.4525000000000001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1714995</v>
      </c>
      <c r="B2940">
        <v>1</v>
      </c>
      <c r="C2940" t="s">
        <v>76</v>
      </c>
      <c r="D2940" t="s">
        <v>95</v>
      </c>
      <c r="E2940" t="s">
        <v>158</v>
      </c>
      <c r="F2940" t="s">
        <v>175</v>
      </c>
      <c r="G2940" t="s">
        <v>176</v>
      </c>
      <c r="H2940" t="s">
        <v>47</v>
      </c>
      <c r="I2940" t="s">
        <v>129</v>
      </c>
      <c r="J2940" t="s">
        <v>130</v>
      </c>
      <c r="K2940" t="s">
        <v>131</v>
      </c>
      <c r="L2940" t="s">
        <v>8649</v>
      </c>
      <c r="M2940" t="s">
        <v>8650</v>
      </c>
      <c r="N2940">
        <v>0.14027777699999999</v>
      </c>
      <c r="O2940">
        <v>8</v>
      </c>
      <c r="P2940">
        <v>604</v>
      </c>
      <c r="Q2940">
        <v>0</v>
      </c>
      <c r="R2940">
        <v>0</v>
      </c>
      <c r="S2940">
        <v>0</v>
      </c>
      <c r="T2940">
        <v>0</v>
      </c>
      <c r="U2940">
        <v>1.1222220000000001</v>
      </c>
      <c r="V2940">
        <v>84.727777000000003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1715011</v>
      </c>
      <c r="B2941">
        <v>1</v>
      </c>
      <c r="C2941" t="s">
        <v>76</v>
      </c>
      <c r="D2941" t="s">
        <v>85</v>
      </c>
      <c r="E2941" t="s">
        <v>126</v>
      </c>
      <c r="F2941" t="s">
        <v>8651</v>
      </c>
      <c r="G2941" t="s">
        <v>145</v>
      </c>
      <c r="H2941" t="s">
        <v>47</v>
      </c>
      <c r="I2941" t="s">
        <v>129</v>
      </c>
      <c r="J2941" t="s">
        <v>130</v>
      </c>
      <c r="K2941" t="s">
        <v>131</v>
      </c>
      <c r="L2941" t="s">
        <v>8652</v>
      </c>
      <c r="M2941" t="s">
        <v>8653</v>
      </c>
      <c r="N2941">
        <v>1.8391666659999999</v>
      </c>
      <c r="O2941">
        <v>1</v>
      </c>
      <c r="P2941">
        <v>16</v>
      </c>
      <c r="Q2941">
        <v>0</v>
      </c>
      <c r="R2941">
        <v>0</v>
      </c>
      <c r="S2941">
        <v>0</v>
      </c>
      <c r="T2941">
        <v>0</v>
      </c>
      <c r="U2941">
        <v>1.839167</v>
      </c>
      <c r="V2941">
        <v>29.426666999999998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1715021</v>
      </c>
      <c r="B2942">
        <v>1</v>
      </c>
      <c r="C2942" t="s">
        <v>76</v>
      </c>
      <c r="D2942" t="s">
        <v>99</v>
      </c>
      <c r="E2942" t="s">
        <v>134</v>
      </c>
      <c r="F2942" t="s">
        <v>8654</v>
      </c>
      <c r="G2942" t="s">
        <v>209</v>
      </c>
      <c r="H2942" t="s">
        <v>46</v>
      </c>
      <c r="I2942" t="s">
        <v>129</v>
      </c>
      <c r="J2942" t="s">
        <v>130</v>
      </c>
      <c r="K2942" t="s">
        <v>131</v>
      </c>
      <c r="L2942" t="s">
        <v>8655</v>
      </c>
      <c r="M2942" t="s">
        <v>8656</v>
      </c>
      <c r="N2942">
        <v>1.8591666659999999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1.859167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1714997</v>
      </c>
      <c r="B2943">
        <v>1</v>
      </c>
      <c r="C2943" t="s">
        <v>76</v>
      </c>
      <c r="D2943" t="s">
        <v>96</v>
      </c>
      <c r="E2943" t="s">
        <v>158</v>
      </c>
      <c r="F2943" t="s">
        <v>8657</v>
      </c>
      <c r="G2943" t="s">
        <v>176</v>
      </c>
      <c r="H2943" t="s">
        <v>47</v>
      </c>
      <c r="I2943" t="s">
        <v>129</v>
      </c>
      <c r="J2943" t="s">
        <v>130</v>
      </c>
      <c r="K2943" t="s">
        <v>131</v>
      </c>
      <c r="L2943" t="s">
        <v>8658</v>
      </c>
      <c r="M2943" t="s">
        <v>8659</v>
      </c>
      <c r="N2943">
        <v>0.116666666</v>
      </c>
      <c r="O2943">
        <v>104</v>
      </c>
      <c r="P2943">
        <v>4177</v>
      </c>
      <c r="Q2943">
        <v>0</v>
      </c>
      <c r="R2943">
        <v>0</v>
      </c>
      <c r="S2943">
        <v>0</v>
      </c>
      <c r="T2943">
        <v>0</v>
      </c>
      <c r="U2943">
        <v>12.133333</v>
      </c>
      <c r="V2943">
        <v>487.316664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1714999</v>
      </c>
      <c r="B2944">
        <v>1</v>
      </c>
      <c r="C2944" t="s">
        <v>77</v>
      </c>
      <c r="D2944" t="s">
        <v>119</v>
      </c>
      <c r="E2944" t="s">
        <v>126</v>
      </c>
      <c r="F2944" t="s">
        <v>8660</v>
      </c>
      <c r="G2944" t="s">
        <v>285</v>
      </c>
      <c r="H2944" t="s">
        <v>47</v>
      </c>
      <c r="I2944" t="s">
        <v>129</v>
      </c>
      <c r="J2944" t="s">
        <v>130</v>
      </c>
      <c r="K2944" t="s">
        <v>161</v>
      </c>
      <c r="L2944" t="s">
        <v>8661</v>
      </c>
      <c r="M2944" t="s">
        <v>8662</v>
      </c>
      <c r="N2944">
        <v>0.40333333300000002</v>
      </c>
      <c r="O2944">
        <v>0</v>
      </c>
      <c r="P2944">
        <v>0</v>
      </c>
      <c r="Q2944">
        <v>0</v>
      </c>
      <c r="R2944">
        <v>0</v>
      </c>
      <c r="S2944">
        <v>1</v>
      </c>
      <c r="T2944">
        <v>175</v>
      </c>
      <c r="U2944">
        <v>0</v>
      </c>
      <c r="V2944">
        <v>0</v>
      </c>
      <c r="W2944">
        <v>0</v>
      </c>
      <c r="X2944">
        <v>0</v>
      </c>
      <c r="Y2944">
        <v>0.403333</v>
      </c>
      <c r="Z2944">
        <v>70.583332999999996</v>
      </c>
    </row>
    <row r="2945" spans="1:26" x14ac:dyDescent="0.25">
      <c r="A2945">
        <v>1715004</v>
      </c>
      <c r="B2945">
        <v>1</v>
      </c>
      <c r="C2945" t="s">
        <v>77</v>
      </c>
      <c r="D2945" t="s">
        <v>118</v>
      </c>
      <c r="E2945" t="s">
        <v>212</v>
      </c>
      <c r="F2945" t="s">
        <v>8663</v>
      </c>
      <c r="G2945" t="s">
        <v>176</v>
      </c>
      <c r="H2945" t="s">
        <v>47</v>
      </c>
      <c r="I2945" t="s">
        <v>129</v>
      </c>
      <c r="J2945" t="s">
        <v>130</v>
      </c>
      <c r="K2945" t="s">
        <v>131</v>
      </c>
      <c r="L2945" t="s">
        <v>8664</v>
      </c>
      <c r="M2945" t="s">
        <v>8665</v>
      </c>
      <c r="N2945">
        <v>0.449444444</v>
      </c>
      <c r="O2945">
        <v>39</v>
      </c>
      <c r="P2945">
        <v>2041</v>
      </c>
      <c r="Q2945">
        <v>0</v>
      </c>
      <c r="R2945">
        <v>0</v>
      </c>
      <c r="S2945">
        <v>0</v>
      </c>
      <c r="T2945">
        <v>0</v>
      </c>
      <c r="U2945">
        <v>17.528333</v>
      </c>
      <c r="V2945">
        <v>917.31610999999998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1715131</v>
      </c>
      <c r="B2946">
        <v>1</v>
      </c>
      <c r="C2946" t="s">
        <v>76</v>
      </c>
      <c r="D2946" t="s">
        <v>92</v>
      </c>
      <c r="E2946" t="s">
        <v>134</v>
      </c>
      <c r="F2946" t="s">
        <v>8666</v>
      </c>
      <c r="G2946" t="s">
        <v>209</v>
      </c>
      <c r="H2946" t="s">
        <v>46</v>
      </c>
      <c r="I2946" t="s">
        <v>129</v>
      </c>
      <c r="J2946" t="s">
        <v>130</v>
      </c>
      <c r="K2946" t="s">
        <v>131</v>
      </c>
      <c r="L2946" t="s">
        <v>8667</v>
      </c>
      <c r="M2946" t="s">
        <v>8668</v>
      </c>
      <c r="N2946">
        <v>6.1447222220000004</v>
      </c>
      <c r="O2946">
        <v>0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6.1447219999999998</v>
      </c>
      <c r="Y2946">
        <v>0</v>
      </c>
      <c r="Z2946">
        <v>0</v>
      </c>
    </row>
    <row r="2947" spans="1:26" x14ac:dyDescent="0.25">
      <c r="A2947">
        <v>1715045</v>
      </c>
      <c r="B2947">
        <v>1</v>
      </c>
      <c r="C2947" t="s">
        <v>76</v>
      </c>
      <c r="D2947" t="s">
        <v>93</v>
      </c>
      <c r="E2947" t="s">
        <v>164</v>
      </c>
      <c r="F2947" t="s">
        <v>8669</v>
      </c>
      <c r="G2947" t="s">
        <v>256</v>
      </c>
      <c r="H2947" t="s">
        <v>46</v>
      </c>
      <c r="I2947" t="s">
        <v>129</v>
      </c>
      <c r="J2947" t="s">
        <v>130</v>
      </c>
      <c r="K2947" t="s">
        <v>131</v>
      </c>
      <c r="L2947" t="s">
        <v>8670</v>
      </c>
      <c r="M2947" t="s">
        <v>8671</v>
      </c>
      <c r="N2947">
        <v>3.7741666660000002</v>
      </c>
      <c r="O2947">
        <v>1</v>
      </c>
      <c r="P2947">
        <v>129</v>
      </c>
      <c r="Q2947">
        <v>0</v>
      </c>
      <c r="R2947">
        <v>0</v>
      </c>
      <c r="S2947">
        <v>0</v>
      </c>
      <c r="T2947">
        <v>0</v>
      </c>
      <c r="U2947">
        <v>3.7741669999999998</v>
      </c>
      <c r="V2947">
        <v>486.86750000000001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1715040</v>
      </c>
      <c r="B2948">
        <v>1</v>
      </c>
      <c r="C2948" t="s">
        <v>77</v>
      </c>
      <c r="D2948" t="s">
        <v>124</v>
      </c>
      <c r="E2948" t="s">
        <v>134</v>
      </c>
      <c r="F2948" t="s">
        <v>8672</v>
      </c>
      <c r="G2948" t="s">
        <v>136</v>
      </c>
      <c r="H2948" t="s">
        <v>46</v>
      </c>
      <c r="I2948" t="s">
        <v>129</v>
      </c>
      <c r="J2948" t="s">
        <v>130</v>
      </c>
      <c r="K2948" t="s">
        <v>131</v>
      </c>
      <c r="L2948" t="s">
        <v>8673</v>
      </c>
      <c r="M2948" t="s">
        <v>8674</v>
      </c>
      <c r="N2948">
        <v>1.3691666659999999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1.369167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1715037</v>
      </c>
      <c r="B2949">
        <v>1</v>
      </c>
      <c r="C2949" t="s">
        <v>76</v>
      </c>
      <c r="D2949" t="s">
        <v>107</v>
      </c>
      <c r="E2949" t="s">
        <v>134</v>
      </c>
      <c r="F2949" t="s">
        <v>8675</v>
      </c>
      <c r="G2949" t="s">
        <v>155</v>
      </c>
      <c r="H2949" t="s">
        <v>46</v>
      </c>
      <c r="I2949" t="s">
        <v>129</v>
      </c>
      <c r="J2949" t="s">
        <v>130</v>
      </c>
      <c r="K2949" t="s">
        <v>131</v>
      </c>
      <c r="L2949" t="s">
        <v>8676</v>
      </c>
      <c r="M2949" t="s">
        <v>8677</v>
      </c>
      <c r="N2949">
        <v>1.0319444440000001</v>
      </c>
      <c r="O2949">
        <v>0</v>
      </c>
      <c r="P2949">
        <v>10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10.319444000000001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1715042</v>
      </c>
      <c r="B2950">
        <v>1</v>
      </c>
      <c r="C2950" t="s">
        <v>76</v>
      </c>
      <c r="D2950" t="s">
        <v>84</v>
      </c>
      <c r="E2950" t="s">
        <v>134</v>
      </c>
      <c r="F2950" t="s">
        <v>8678</v>
      </c>
      <c r="G2950" t="s">
        <v>136</v>
      </c>
      <c r="H2950" t="s">
        <v>46</v>
      </c>
      <c r="I2950" t="s">
        <v>129</v>
      </c>
      <c r="J2950" t="s">
        <v>130</v>
      </c>
      <c r="K2950" t="s">
        <v>131</v>
      </c>
      <c r="L2950" t="s">
        <v>8679</v>
      </c>
      <c r="M2950" t="s">
        <v>8680</v>
      </c>
      <c r="N2950">
        <v>2.1483333330000001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2.148333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1715041</v>
      </c>
      <c r="B2951">
        <v>1</v>
      </c>
      <c r="C2951" t="s">
        <v>76</v>
      </c>
      <c r="D2951" t="s">
        <v>91</v>
      </c>
      <c r="E2951" t="s">
        <v>212</v>
      </c>
      <c r="F2951" t="s">
        <v>8512</v>
      </c>
      <c r="G2951" t="s">
        <v>1505</v>
      </c>
      <c r="H2951" t="s">
        <v>47</v>
      </c>
      <c r="I2951" t="s">
        <v>129</v>
      </c>
      <c r="J2951" t="s">
        <v>130</v>
      </c>
      <c r="K2951" t="s">
        <v>131</v>
      </c>
      <c r="L2951" t="s">
        <v>8681</v>
      </c>
      <c r="M2951" t="s">
        <v>8682</v>
      </c>
      <c r="N2951">
        <v>1.4013888880000001</v>
      </c>
      <c r="O2951">
        <v>37</v>
      </c>
      <c r="P2951">
        <v>586</v>
      </c>
      <c r="Q2951">
        <v>0</v>
      </c>
      <c r="R2951">
        <v>0</v>
      </c>
      <c r="S2951">
        <v>0</v>
      </c>
      <c r="T2951">
        <v>0</v>
      </c>
      <c r="U2951">
        <v>51.851388999999998</v>
      </c>
      <c r="V2951">
        <v>821.213888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1715046</v>
      </c>
      <c r="B2952">
        <v>1</v>
      </c>
      <c r="C2952" t="s">
        <v>76</v>
      </c>
      <c r="D2952" t="s">
        <v>85</v>
      </c>
      <c r="E2952" t="s">
        <v>158</v>
      </c>
      <c r="F2952" t="s">
        <v>8683</v>
      </c>
      <c r="G2952" t="s">
        <v>176</v>
      </c>
      <c r="H2952" t="s">
        <v>47</v>
      </c>
      <c r="I2952" t="s">
        <v>129</v>
      </c>
      <c r="J2952" t="s">
        <v>130</v>
      </c>
      <c r="K2952" t="s">
        <v>131</v>
      </c>
      <c r="L2952" t="s">
        <v>8684</v>
      </c>
      <c r="M2952" t="s">
        <v>8685</v>
      </c>
      <c r="N2952">
        <v>0.50166666599999998</v>
      </c>
      <c r="O2952">
        <v>11</v>
      </c>
      <c r="P2952">
        <v>1068</v>
      </c>
      <c r="Q2952">
        <v>0</v>
      </c>
      <c r="R2952">
        <v>0</v>
      </c>
      <c r="S2952">
        <v>0</v>
      </c>
      <c r="T2952">
        <v>0</v>
      </c>
      <c r="U2952">
        <v>5.5183330000000002</v>
      </c>
      <c r="V2952">
        <v>535.77999899999998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1715050</v>
      </c>
      <c r="B2953">
        <v>1</v>
      </c>
      <c r="C2953" t="s">
        <v>76</v>
      </c>
      <c r="D2953" t="s">
        <v>91</v>
      </c>
      <c r="E2953" t="s">
        <v>126</v>
      </c>
      <c r="F2953" t="s">
        <v>8686</v>
      </c>
      <c r="G2953" t="s">
        <v>145</v>
      </c>
      <c r="H2953" t="s">
        <v>47</v>
      </c>
      <c r="I2953" t="s">
        <v>129</v>
      </c>
      <c r="J2953" t="s">
        <v>130</v>
      </c>
      <c r="K2953" t="s">
        <v>131</v>
      </c>
      <c r="L2953" t="s">
        <v>8687</v>
      </c>
      <c r="M2953" t="s">
        <v>8688</v>
      </c>
      <c r="N2953">
        <v>0.76055555500000005</v>
      </c>
      <c r="O2953">
        <v>2</v>
      </c>
      <c r="P2953">
        <v>108</v>
      </c>
      <c r="Q2953">
        <v>0</v>
      </c>
      <c r="R2953">
        <v>0</v>
      </c>
      <c r="S2953">
        <v>0</v>
      </c>
      <c r="T2953">
        <v>0</v>
      </c>
      <c r="U2953">
        <v>1.5211110000000001</v>
      </c>
      <c r="V2953">
        <v>82.14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1715074</v>
      </c>
      <c r="B2954">
        <v>1</v>
      </c>
      <c r="C2954" t="s">
        <v>76</v>
      </c>
      <c r="D2954" t="s">
        <v>93</v>
      </c>
      <c r="E2954" t="s">
        <v>134</v>
      </c>
      <c r="F2954" t="s">
        <v>8689</v>
      </c>
      <c r="G2954" t="s">
        <v>136</v>
      </c>
      <c r="H2954" t="s">
        <v>46</v>
      </c>
      <c r="I2954" t="s">
        <v>129</v>
      </c>
      <c r="J2954" t="s">
        <v>130</v>
      </c>
      <c r="K2954" t="s">
        <v>131</v>
      </c>
      <c r="L2954" t="s">
        <v>8690</v>
      </c>
      <c r="M2954" t="s">
        <v>8691</v>
      </c>
      <c r="N2954">
        <v>1.648055555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1.648056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1715049</v>
      </c>
      <c r="B2955">
        <v>1</v>
      </c>
      <c r="C2955" t="s">
        <v>76</v>
      </c>
      <c r="D2955" t="s">
        <v>81</v>
      </c>
      <c r="E2955" t="s">
        <v>139</v>
      </c>
      <c r="F2955" t="s">
        <v>7851</v>
      </c>
      <c r="G2955" t="s">
        <v>289</v>
      </c>
      <c r="H2955" t="s">
        <v>46</v>
      </c>
      <c r="I2955" t="s">
        <v>129</v>
      </c>
      <c r="J2955" t="s">
        <v>130</v>
      </c>
      <c r="K2955" t="s">
        <v>131</v>
      </c>
      <c r="L2955" t="s">
        <v>8692</v>
      </c>
      <c r="M2955" t="s">
        <v>8693</v>
      </c>
      <c r="N2955">
        <v>4.5447222219999999</v>
      </c>
      <c r="O2955">
        <v>0</v>
      </c>
      <c r="P2955">
        <v>158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718.06611099999998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1715047</v>
      </c>
      <c r="B2956">
        <v>1</v>
      </c>
      <c r="C2956" t="s">
        <v>76</v>
      </c>
      <c r="D2956" t="s">
        <v>93</v>
      </c>
      <c r="E2956" t="s">
        <v>158</v>
      </c>
      <c r="F2956" t="s">
        <v>6461</v>
      </c>
      <c r="G2956" t="s">
        <v>150</v>
      </c>
      <c r="H2956" t="s">
        <v>47</v>
      </c>
      <c r="I2956" t="s">
        <v>129</v>
      </c>
      <c r="J2956" t="s">
        <v>130</v>
      </c>
      <c r="K2956" t="s">
        <v>131</v>
      </c>
      <c r="L2956" t="s">
        <v>8694</v>
      </c>
      <c r="M2956" t="s">
        <v>8695</v>
      </c>
      <c r="N2956">
        <v>8.6944443999999996E-2</v>
      </c>
      <c r="O2956">
        <v>126</v>
      </c>
      <c r="P2956">
        <v>8801</v>
      </c>
      <c r="Q2956">
        <v>0</v>
      </c>
      <c r="R2956">
        <v>0</v>
      </c>
      <c r="S2956">
        <v>0</v>
      </c>
      <c r="T2956">
        <v>0</v>
      </c>
      <c r="U2956">
        <v>10.955</v>
      </c>
      <c r="V2956">
        <v>765.19805199999996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1715139</v>
      </c>
      <c r="B2957">
        <v>1</v>
      </c>
      <c r="C2957" t="s">
        <v>76</v>
      </c>
      <c r="D2957" t="s">
        <v>93</v>
      </c>
      <c r="E2957" t="s">
        <v>134</v>
      </c>
      <c r="F2957" t="s">
        <v>8696</v>
      </c>
      <c r="G2957" t="s">
        <v>136</v>
      </c>
      <c r="H2957" t="s">
        <v>46</v>
      </c>
      <c r="I2957" t="s">
        <v>129</v>
      </c>
      <c r="J2957" t="s">
        <v>130</v>
      </c>
      <c r="K2957" t="s">
        <v>131</v>
      </c>
      <c r="L2957" t="s">
        <v>8697</v>
      </c>
      <c r="M2957" t="s">
        <v>8698</v>
      </c>
      <c r="N2957">
        <v>5.2966666660000001</v>
      </c>
      <c r="O2957">
        <v>1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5.2966670000000002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1715051</v>
      </c>
      <c r="B2958">
        <v>1</v>
      </c>
      <c r="C2958" t="s">
        <v>76</v>
      </c>
      <c r="D2958" t="s">
        <v>87</v>
      </c>
      <c r="E2958" t="s">
        <v>126</v>
      </c>
      <c r="F2958" t="s">
        <v>8699</v>
      </c>
      <c r="G2958" t="s">
        <v>285</v>
      </c>
      <c r="H2958" t="s">
        <v>47</v>
      </c>
      <c r="I2958" t="s">
        <v>129</v>
      </c>
      <c r="J2958" t="s">
        <v>130</v>
      </c>
      <c r="K2958" t="s">
        <v>161</v>
      </c>
      <c r="L2958" t="s">
        <v>8700</v>
      </c>
      <c r="M2958" t="s">
        <v>8701</v>
      </c>
      <c r="N2958">
        <v>1.0480555549999999</v>
      </c>
      <c r="O2958">
        <v>0</v>
      </c>
      <c r="P2958">
        <v>0</v>
      </c>
      <c r="Q2958">
        <v>1</v>
      </c>
      <c r="R2958">
        <v>777</v>
      </c>
      <c r="S2958">
        <v>0</v>
      </c>
      <c r="T2958">
        <v>0</v>
      </c>
      <c r="U2958">
        <v>0</v>
      </c>
      <c r="V2958">
        <v>0</v>
      </c>
      <c r="W2958">
        <v>1.0480560000000001</v>
      </c>
      <c r="X2958">
        <v>814.33916599999998</v>
      </c>
      <c r="Y2958">
        <v>0</v>
      </c>
      <c r="Z2958">
        <v>0</v>
      </c>
    </row>
    <row r="2959" spans="1:26" x14ac:dyDescent="0.25">
      <c r="A2959">
        <v>1715135</v>
      </c>
      <c r="B2959">
        <v>1</v>
      </c>
      <c r="C2959" t="s">
        <v>76</v>
      </c>
      <c r="D2959" t="s">
        <v>97</v>
      </c>
      <c r="E2959" t="s">
        <v>134</v>
      </c>
      <c r="F2959" t="s">
        <v>8702</v>
      </c>
      <c r="G2959" t="s">
        <v>136</v>
      </c>
      <c r="H2959" t="s">
        <v>46</v>
      </c>
      <c r="I2959" t="s">
        <v>129</v>
      </c>
      <c r="J2959" t="s">
        <v>130</v>
      </c>
      <c r="K2959" t="s">
        <v>131</v>
      </c>
      <c r="L2959" t="s">
        <v>8703</v>
      </c>
      <c r="M2959" t="s">
        <v>8704</v>
      </c>
      <c r="N2959">
        <v>4.0036111109999997</v>
      </c>
      <c r="O2959">
        <v>1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4.0036110000000003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1715060</v>
      </c>
      <c r="B2960">
        <v>1</v>
      </c>
      <c r="C2960" t="s">
        <v>76</v>
      </c>
      <c r="D2960" t="s">
        <v>90</v>
      </c>
      <c r="E2960" t="s">
        <v>158</v>
      </c>
      <c r="F2960" t="s">
        <v>8705</v>
      </c>
      <c r="G2960" t="s">
        <v>176</v>
      </c>
      <c r="H2960" t="s">
        <v>47</v>
      </c>
      <c r="I2960" t="s">
        <v>129</v>
      </c>
      <c r="J2960" t="s">
        <v>130</v>
      </c>
      <c r="K2960" t="s">
        <v>131</v>
      </c>
      <c r="L2960" t="s">
        <v>8706</v>
      </c>
      <c r="M2960" t="s">
        <v>8707</v>
      </c>
      <c r="N2960">
        <v>0.67249999999999999</v>
      </c>
      <c r="O2960">
        <v>0</v>
      </c>
      <c r="P2960">
        <v>0</v>
      </c>
      <c r="Q2960">
        <v>0</v>
      </c>
      <c r="R2960">
        <v>0</v>
      </c>
      <c r="S2960">
        <v>15</v>
      </c>
      <c r="T2960">
        <v>561</v>
      </c>
      <c r="U2960">
        <v>0</v>
      </c>
      <c r="V2960">
        <v>0</v>
      </c>
      <c r="W2960">
        <v>0</v>
      </c>
      <c r="X2960">
        <v>0</v>
      </c>
      <c r="Y2960">
        <v>10.0875</v>
      </c>
      <c r="Z2960">
        <v>377.27249999999998</v>
      </c>
    </row>
    <row r="2961" spans="1:26" x14ac:dyDescent="0.25">
      <c r="A2961">
        <v>1715054</v>
      </c>
      <c r="B2961">
        <v>1</v>
      </c>
      <c r="C2961" t="s">
        <v>76</v>
      </c>
      <c r="D2961" t="s">
        <v>101</v>
      </c>
      <c r="E2961" t="s">
        <v>212</v>
      </c>
      <c r="F2961" t="s">
        <v>8708</v>
      </c>
      <c r="G2961" t="s">
        <v>176</v>
      </c>
      <c r="H2961" t="s">
        <v>47</v>
      </c>
      <c r="I2961" t="s">
        <v>129</v>
      </c>
      <c r="J2961" t="s">
        <v>130</v>
      </c>
      <c r="K2961" t="s">
        <v>131</v>
      </c>
      <c r="L2961" t="s">
        <v>8709</v>
      </c>
      <c r="M2961" t="s">
        <v>8710</v>
      </c>
      <c r="N2961">
        <v>1.001944444</v>
      </c>
      <c r="O2961">
        <v>20</v>
      </c>
      <c r="P2961">
        <v>92</v>
      </c>
      <c r="Q2961">
        <v>0</v>
      </c>
      <c r="R2961">
        <v>0</v>
      </c>
      <c r="S2961">
        <v>0</v>
      </c>
      <c r="T2961">
        <v>0</v>
      </c>
      <c r="U2961">
        <v>20.038889000000001</v>
      </c>
      <c r="V2961">
        <v>92.178888999999998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1715066</v>
      </c>
      <c r="B2962">
        <v>1</v>
      </c>
      <c r="C2962" t="s">
        <v>77</v>
      </c>
      <c r="D2962" t="s">
        <v>115</v>
      </c>
      <c r="E2962" t="s">
        <v>191</v>
      </c>
      <c r="F2962" t="s">
        <v>8711</v>
      </c>
      <c r="G2962" t="s">
        <v>907</v>
      </c>
      <c r="H2962" t="s">
        <v>46</v>
      </c>
      <c r="I2962" t="s">
        <v>129</v>
      </c>
      <c r="J2962" t="s">
        <v>130</v>
      </c>
      <c r="K2962" t="s">
        <v>131</v>
      </c>
      <c r="L2962" t="s">
        <v>8712</v>
      </c>
      <c r="M2962" t="s">
        <v>8713</v>
      </c>
      <c r="N2962">
        <v>0.93888888800000003</v>
      </c>
      <c r="O2962">
        <v>0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0.93888899999999997</v>
      </c>
      <c r="Y2962">
        <v>0</v>
      </c>
      <c r="Z2962">
        <v>0</v>
      </c>
    </row>
    <row r="2963" spans="1:26" x14ac:dyDescent="0.25">
      <c r="A2963">
        <v>1715057</v>
      </c>
      <c r="B2963">
        <v>1</v>
      </c>
      <c r="C2963" t="s">
        <v>76</v>
      </c>
      <c r="D2963" t="s">
        <v>89</v>
      </c>
      <c r="E2963" t="s">
        <v>158</v>
      </c>
      <c r="F2963" t="s">
        <v>2929</v>
      </c>
      <c r="G2963" t="s">
        <v>150</v>
      </c>
      <c r="H2963" t="s">
        <v>47</v>
      </c>
      <c r="I2963" t="s">
        <v>129</v>
      </c>
      <c r="J2963" t="s">
        <v>130</v>
      </c>
      <c r="K2963" t="s">
        <v>131</v>
      </c>
      <c r="L2963" t="s">
        <v>8714</v>
      </c>
      <c r="M2963" t="s">
        <v>8715</v>
      </c>
      <c r="N2963">
        <v>7.7222221999999993E-2</v>
      </c>
      <c r="O2963">
        <v>97</v>
      </c>
      <c r="P2963">
        <v>2107</v>
      </c>
      <c r="Q2963">
        <v>0</v>
      </c>
      <c r="R2963">
        <v>0</v>
      </c>
      <c r="S2963">
        <v>0</v>
      </c>
      <c r="T2963">
        <v>0</v>
      </c>
      <c r="U2963">
        <v>7.4905559999999998</v>
      </c>
      <c r="V2963">
        <v>162.707222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1715059</v>
      </c>
      <c r="B2964">
        <v>1</v>
      </c>
      <c r="C2964" t="s">
        <v>76</v>
      </c>
      <c r="D2964" t="s">
        <v>88</v>
      </c>
      <c r="E2964" t="s">
        <v>139</v>
      </c>
      <c r="F2964" t="s">
        <v>8716</v>
      </c>
      <c r="G2964" t="s">
        <v>285</v>
      </c>
      <c r="H2964" t="s">
        <v>46</v>
      </c>
      <c r="I2964" t="s">
        <v>129</v>
      </c>
      <c r="J2964" t="s">
        <v>130</v>
      </c>
      <c r="K2964" t="s">
        <v>161</v>
      </c>
      <c r="L2964" t="s">
        <v>8717</v>
      </c>
      <c r="M2964" t="s">
        <v>8718</v>
      </c>
      <c r="N2964">
        <v>4.6096777769999999</v>
      </c>
      <c r="O2964">
        <v>0</v>
      </c>
      <c r="P2964">
        <v>181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834.35167799999999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1715067</v>
      </c>
      <c r="B2965">
        <v>1</v>
      </c>
      <c r="C2965" t="s">
        <v>76</v>
      </c>
      <c r="D2965" t="s">
        <v>86</v>
      </c>
      <c r="E2965" t="s">
        <v>139</v>
      </c>
      <c r="F2965" t="s">
        <v>8719</v>
      </c>
      <c r="G2965" t="s">
        <v>141</v>
      </c>
      <c r="H2965" t="s">
        <v>46</v>
      </c>
      <c r="I2965" t="s">
        <v>129</v>
      </c>
      <c r="J2965" t="s">
        <v>130</v>
      </c>
      <c r="K2965" t="s">
        <v>131</v>
      </c>
      <c r="L2965" t="s">
        <v>8720</v>
      </c>
      <c r="M2965" t="s">
        <v>8721</v>
      </c>
      <c r="N2965">
        <v>3.6405555550000002</v>
      </c>
      <c r="O2965">
        <v>0</v>
      </c>
      <c r="P2965">
        <v>112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407.74222200000003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1715062</v>
      </c>
      <c r="B2966">
        <v>1</v>
      </c>
      <c r="C2966" t="s">
        <v>76</v>
      </c>
      <c r="D2966" t="s">
        <v>97</v>
      </c>
      <c r="E2966" t="s">
        <v>139</v>
      </c>
      <c r="F2966" t="s">
        <v>8722</v>
      </c>
      <c r="G2966" t="s">
        <v>462</v>
      </c>
      <c r="H2966" t="s">
        <v>46</v>
      </c>
      <c r="I2966" t="s">
        <v>129</v>
      </c>
      <c r="J2966" t="s">
        <v>130</v>
      </c>
      <c r="K2966" t="s">
        <v>131</v>
      </c>
      <c r="L2966" t="s">
        <v>8715</v>
      </c>
      <c r="M2966" t="s">
        <v>8723</v>
      </c>
      <c r="N2966">
        <v>0.880833333</v>
      </c>
      <c r="O2966">
        <v>0</v>
      </c>
      <c r="P2966">
        <v>38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33.471666999999997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1715065</v>
      </c>
      <c r="B2967">
        <v>1</v>
      </c>
      <c r="C2967" t="s">
        <v>76</v>
      </c>
      <c r="D2967" t="s">
        <v>96</v>
      </c>
      <c r="E2967" t="s">
        <v>158</v>
      </c>
      <c r="F2967" t="s">
        <v>8724</v>
      </c>
      <c r="G2967" t="s">
        <v>176</v>
      </c>
      <c r="H2967" t="s">
        <v>47</v>
      </c>
      <c r="I2967" t="s">
        <v>129</v>
      </c>
      <c r="J2967" t="s">
        <v>130</v>
      </c>
      <c r="K2967" t="s">
        <v>131</v>
      </c>
      <c r="L2967" t="s">
        <v>8725</v>
      </c>
      <c r="M2967" t="s">
        <v>8726</v>
      </c>
      <c r="N2967">
        <v>0.50249999999999995</v>
      </c>
      <c r="O2967">
        <v>96</v>
      </c>
      <c r="P2967">
        <v>2108</v>
      </c>
      <c r="Q2967">
        <v>0</v>
      </c>
      <c r="R2967">
        <v>0</v>
      </c>
      <c r="S2967">
        <v>0</v>
      </c>
      <c r="T2967">
        <v>0</v>
      </c>
      <c r="U2967">
        <v>48.24</v>
      </c>
      <c r="V2967">
        <v>1059.27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1715069</v>
      </c>
      <c r="B2968">
        <v>1</v>
      </c>
      <c r="C2968" t="s">
        <v>76</v>
      </c>
      <c r="D2968" t="s">
        <v>93</v>
      </c>
      <c r="E2968" t="s">
        <v>158</v>
      </c>
      <c r="F2968" t="s">
        <v>4017</v>
      </c>
      <c r="G2968" t="s">
        <v>176</v>
      </c>
      <c r="H2968" t="s">
        <v>47</v>
      </c>
      <c r="I2968" t="s">
        <v>129</v>
      </c>
      <c r="J2968" t="s">
        <v>130</v>
      </c>
      <c r="K2968" t="s">
        <v>131</v>
      </c>
      <c r="L2968" t="s">
        <v>8727</v>
      </c>
      <c r="M2968" t="s">
        <v>8728</v>
      </c>
      <c r="N2968">
        <v>0.116666666</v>
      </c>
      <c r="O2968">
        <v>67</v>
      </c>
      <c r="P2968">
        <v>1878</v>
      </c>
      <c r="Q2968">
        <v>0</v>
      </c>
      <c r="R2968">
        <v>0</v>
      </c>
      <c r="S2968">
        <v>0</v>
      </c>
      <c r="T2968">
        <v>0</v>
      </c>
      <c r="U2968">
        <v>7.8166669999999998</v>
      </c>
      <c r="V2968">
        <v>219.099999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1715083</v>
      </c>
      <c r="B2969">
        <v>1</v>
      </c>
      <c r="C2969" t="s">
        <v>76</v>
      </c>
      <c r="D2969" t="s">
        <v>102</v>
      </c>
      <c r="E2969" t="s">
        <v>134</v>
      </c>
      <c r="F2969" t="s">
        <v>8729</v>
      </c>
      <c r="G2969" t="s">
        <v>289</v>
      </c>
      <c r="H2969" t="s">
        <v>46</v>
      </c>
      <c r="I2969" t="s">
        <v>129</v>
      </c>
      <c r="J2969" t="s">
        <v>130</v>
      </c>
      <c r="K2969" t="s">
        <v>131</v>
      </c>
      <c r="L2969" t="s">
        <v>8730</v>
      </c>
      <c r="M2969" t="s">
        <v>8731</v>
      </c>
      <c r="N2969">
        <v>1.244722222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1.2447220000000001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1715084</v>
      </c>
      <c r="B2970">
        <v>1</v>
      </c>
      <c r="C2970" t="s">
        <v>76</v>
      </c>
      <c r="D2970" t="s">
        <v>95</v>
      </c>
      <c r="E2970" t="s">
        <v>134</v>
      </c>
      <c r="F2970" t="s">
        <v>8732</v>
      </c>
      <c r="G2970" t="s">
        <v>136</v>
      </c>
      <c r="H2970" t="s">
        <v>46</v>
      </c>
      <c r="I2970" t="s">
        <v>129</v>
      </c>
      <c r="J2970" t="s">
        <v>130</v>
      </c>
      <c r="K2970" t="s">
        <v>131</v>
      </c>
      <c r="L2970" t="s">
        <v>8733</v>
      </c>
      <c r="M2970" t="s">
        <v>8734</v>
      </c>
      <c r="N2970">
        <v>8.3874999999999993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8.3874999999999993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1715107</v>
      </c>
      <c r="B2971">
        <v>1</v>
      </c>
      <c r="C2971" t="s">
        <v>77</v>
      </c>
      <c r="D2971" t="s">
        <v>123</v>
      </c>
      <c r="E2971" t="s">
        <v>212</v>
      </c>
      <c r="F2971" t="s">
        <v>8735</v>
      </c>
      <c r="G2971" t="s">
        <v>176</v>
      </c>
      <c r="H2971" t="s">
        <v>47</v>
      </c>
      <c r="I2971" t="s">
        <v>129</v>
      </c>
      <c r="J2971" t="s">
        <v>130</v>
      </c>
      <c r="K2971" t="s">
        <v>131</v>
      </c>
      <c r="L2971" t="s">
        <v>8736</v>
      </c>
      <c r="M2971" t="s">
        <v>8737</v>
      </c>
      <c r="N2971">
        <v>9.199166666</v>
      </c>
      <c r="O2971">
        <v>1</v>
      </c>
      <c r="P2971">
        <v>11</v>
      </c>
      <c r="Q2971">
        <v>0</v>
      </c>
      <c r="R2971">
        <v>0</v>
      </c>
      <c r="S2971">
        <v>0</v>
      </c>
      <c r="T2971">
        <v>0</v>
      </c>
      <c r="U2971">
        <v>9.1991669999999992</v>
      </c>
      <c r="V2971">
        <v>101.190833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1715072</v>
      </c>
      <c r="B2972">
        <v>1</v>
      </c>
      <c r="C2972" t="s">
        <v>77</v>
      </c>
      <c r="D2972" t="s">
        <v>122</v>
      </c>
      <c r="E2972" t="s">
        <v>126</v>
      </c>
      <c r="F2972" t="s">
        <v>6412</v>
      </c>
      <c r="G2972" t="s">
        <v>176</v>
      </c>
      <c r="H2972" t="s">
        <v>47</v>
      </c>
      <c r="I2972" t="s">
        <v>151</v>
      </c>
      <c r="J2972" t="s">
        <v>130</v>
      </c>
      <c r="K2972" t="s">
        <v>131</v>
      </c>
      <c r="L2972" t="s">
        <v>8738</v>
      </c>
      <c r="M2972" t="s">
        <v>8739</v>
      </c>
      <c r="N2972">
        <v>1.1111111E-2</v>
      </c>
      <c r="O2972">
        <v>0</v>
      </c>
      <c r="P2972">
        <v>0</v>
      </c>
      <c r="Q2972">
        <v>51</v>
      </c>
      <c r="R2972">
        <v>311</v>
      </c>
      <c r="S2972">
        <v>23</v>
      </c>
      <c r="T2972">
        <v>113</v>
      </c>
      <c r="U2972">
        <v>0</v>
      </c>
      <c r="V2972">
        <v>0</v>
      </c>
      <c r="W2972">
        <v>0.56666700000000003</v>
      </c>
      <c r="X2972">
        <v>3.4555560000000001</v>
      </c>
      <c r="Y2972">
        <v>0.25555600000000001</v>
      </c>
      <c r="Z2972">
        <v>1.2555559999999999</v>
      </c>
    </row>
    <row r="2973" spans="1:26" x14ac:dyDescent="0.25">
      <c r="A2973">
        <v>1715082</v>
      </c>
      <c r="B2973">
        <v>1</v>
      </c>
      <c r="C2973" t="s">
        <v>76</v>
      </c>
      <c r="D2973" t="s">
        <v>106</v>
      </c>
      <c r="E2973" t="s">
        <v>134</v>
      </c>
      <c r="F2973" t="s">
        <v>8740</v>
      </c>
      <c r="G2973" t="s">
        <v>136</v>
      </c>
      <c r="H2973" t="s">
        <v>46</v>
      </c>
      <c r="I2973" t="s">
        <v>129</v>
      </c>
      <c r="J2973" t="s">
        <v>130</v>
      </c>
      <c r="K2973" t="s">
        <v>131</v>
      </c>
      <c r="L2973" t="s">
        <v>8741</v>
      </c>
      <c r="M2973" t="s">
        <v>8742</v>
      </c>
      <c r="N2973">
        <v>4.3097222220000004</v>
      </c>
      <c r="O2973">
        <v>0</v>
      </c>
      <c r="P2973">
        <v>1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4.3097219999999998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1715071</v>
      </c>
      <c r="B2974">
        <v>1</v>
      </c>
      <c r="C2974" t="s">
        <v>76</v>
      </c>
      <c r="D2974" t="s">
        <v>91</v>
      </c>
      <c r="E2974" t="s">
        <v>148</v>
      </c>
      <c r="F2974" t="s">
        <v>8743</v>
      </c>
      <c r="G2974" t="s">
        <v>176</v>
      </c>
      <c r="H2974" t="s">
        <v>47</v>
      </c>
      <c r="I2974" t="s">
        <v>129</v>
      </c>
      <c r="J2974" t="s">
        <v>130</v>
      </c>
      <c r="K2974" t="s">
        <v>131</v>
      </c>
      <c r="L2974" t="s">
        <v>8744</v>
      </c>
      <c r="M2974" t="s">
        <v>8745</v>
      </c>
      <c r="N2974">
        <v>6.9711111000000006E-2</v>
      </c>
      <c r="O2974">
        <v>74</v>
      </c>
      <c r="P2974">
        <v>4468</v>
      </c>
      <c r="Q2974">
        <v>0</v>
      </c>
      <c r="R2974">
        <v>0</v>
      </c>
      <c r="S2974">
        <v>0</v>
      </c>
      <c r="T2974">
        <v>0</v>
      </c>
      <c r="U2974">
        <v>5.1586220000000003</v>
      </c>
      <c r="V2974">
        <v>311.469244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1715080</v>
      </c>
      <c r="B2975">
        <v>1</v>
      </c>
      <c r="C2975" t="s">
        <v>76</v>
      </c>
      <c r="D2975" t="s">
        <v>85</v>
      </c>
      <c r="E2975" t="s">
        <v>126</v>
      </c>
      <c r="F2975" t="s">
        <v>8746</v>
      </c>
      <c r="G2975" t="s">
        <v>176</v>
      </c>
      <c r="H2975" t="s">
        <v>47</v>
      </c>
      <c r="I2975" t="s">
        <v>129</v>
      </c>
      <c r="J2975" t="s">
        <v>130</v>
      </c>
      <c r="K2975" t="s">
        <v>131</v>
      </c>
      <c r="L2975" t="s">
        <v>8747</v>
      </c>
      <c r="M2975" t="s">
        <v>8748</v>
      </c>
      <c r="N2975">
        <v>1.003055555</v>
      </c>
      <c r="O2975">
        <v>16</v>
      </c>
      <c r="P2975">
        <v>415</v>
      </c>
      <c r="Q2975">
        <v>0</v>
      </c>
      <c r="R2975">
        <v>0</v>
      </c>
      <c r="S2975">
        <v>0</v>
      </c>
      <c r="T2975">
        <v>0</v>
      </c>
      <c r="U2975">
        <v>16.048888999999999</v>
      </c>
      <c r="V2975">
        <v>416.268055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1715144</v>
      </c>
      <c r="B2976">
        <v>1</v>
      </c>
      <c r="C2976" t="s">
        <v>76</v>
      </c>
      <c r="D2976" t="s">
        <v>93</v>
      </c>
      <c r="E2976" t="s">
        <v>134</v>
      </c>
      <c r="F2976" t="s">
        <v>8749</v>
      </c>
      <c r="G2976" t="s">
        <v>136</v>
      </c>
      <c r="H2976" t="s">
        <v>46</v>
      </c>
      <c r="I2976" t="s">
        <v>129</v>
      </c>
      <c r="J2976" t="s">
        <v>130</v>
      </c>
      <c r="K2976" t="s">
        <v>131</v>
      </c>
      <c r="L2976" t="s">
        <v>8750</v>
      </c>
      <c r="M2976" t="s">
        <v>8751</v>
      </c>
      <c r="N2976">
        <v>3.4497222220000001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3.449722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1715171</v>
      </c>
      <c r="B2977">
        <v>1</v>
      </c>
      <c r="C2977" t="s">
        <v>76</v>
      </c>
      <c r="D2977" t="s">
        <v>92</v>
      </c>
      <c r="E2977" t="s">
        <v>134</v>
      </c>
      <c r="F2977" t="s">
        <v>8752</v>
      </c>
      <c r="G2977" t="s">
        <v>155</v>
      </c>
      <c r="H2977" t="s">
        <v>46</v>
      </c>
      <c r="I2977" t="s">
        <v>129</v>
      </c>
      <c r="J2977" t="s">
        <v>130</v>
      </c>
      <c r="K2977" t="s">
        <v>131</v>
      </c>
      <c r="L2977" t="s">
        <v>8753</v>
      </c>
      <c r="M2977" t="s">
        <v>8754</v>
      </c>
      <c r="N2977">
        <v>3.841388888</v>
      </c>
      <c r="O2977">
        <v>0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3.8413889999999999</v>
      </c>
      <c r="Y2977">
        <v>0</v>
      </c>
      <c r="Z2977">
        <v>0</v>
      </c>
    </row>
    <row r="2978" spans="1:26" x14ac:dyDescent="0.25">
      <c r="A2978">
        <v>1715122</v>
      </c>
      <c r="B2978">
        <v>1</v>
      </c>
      <c r="C2978" t="s">
        <v>77</v>
      </c>
      <c r="D2978" t="s">
        <v>124</v>
      </c>
      <c r="E2978" t="s">
        <v>126</v>
      </c>
      <c r="F2978" t="s">
        <v>8755</v>
      </c>
      <c r="G2978" t="s">
        <v>431</v>
      </c>
      <c r="H2978" t="s">
        <v>47</v>
      </c>
      <c r="I2978" t="s">
        <v>129</v>
      </c>
      <c r="J2978" t="s">
        <v>130</v>
      </c>
      <c r="K2978" t="s">
        <v>131</v>
      </c>
      <c r="L2978" t="s">
        <v>8756</v>
      </c>
      <c r="M2978" t="s">
        <v>8757</v>
      </c>
      <c r="N2978">
        <v>6.221944444</v>
      </c>
      <c r="O2978">
        <v>4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24.887778000000001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1715151</v>
      </c>
      <c r="B2979">
        <v>1</v>
      </c>
      <c r="C2979" t="s">
        <v>76</v>
      </c>
      <c r="D2979" t="s">
        <v>88</v>
      </c>
      <c r="E2979" t="s">
        <v>134</v>
      </c>
      <c r="F2979" t="s">
        <v>8758</v>
      </c>
      <c r="G2979" t="s">
        <v>136</v>
      </c>
      <c r="H2979" t="s">
        <v>46</v>
      </c>
      <c r="I2979" t="s">
        <v>129</v>
      </c>
      <c r="J2979" t="s">
        <v>130</v>
      </c>
      <c r="K2979" t="s">
        <v>131</v>
      </c>
      <c r="L2979" t="s">
        <v>8759</v>
      </c>
      <c r="M2979" t="s">
        <v>8760</v>
      </c>
      <c r="N2979">
        <v>3.989166666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3.9891670000000001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1715078</v>
      </c>
      <c r="B2980">
        <v>1</v>
      </c>
      <c r="C2980" t="s">
        <v>77</v>
      </c>
      <c r="D2980" t="s">
        <v>115</v>
      </c>
      <c r="E2980" t="s">
        <v>158</v>
      </c>
      <c r="F2980" t="s">
        <v>8761</v>
      </c>
      <c r="G2980" t="s">
        <v>150</v>
      </c>
      <c r="H2980" t="s">
        <v>47</v>
      </c>
      <c r="I2980" t="s">
        <v>151</v>
      </c>
      <c r="J2980" t="s">
        <v>130</v>
      </c>
      <c r="K2980" t="s">
        <v>161</v>
      </c>
      <c r="L2980" t="s">
        <v>8762</v>
      </c>
      <c r="M2980" t="s">
        <v>8763</v>
      </c>
      <c r="N2980">
        <v>3.9722222000000001E-2</v>
      </c>
      <c r="O2980">
        <v>10</v>
      </c>
      <c r="P2980">
        <v>5</v>
      </c>
      <c r="Q2980">
        <v>56</v>
      </c>
      <c r="R2980">
        <v>840</v>
      </c>
      <c r="S2980">
        <v>147</v>
      </c>
      <c r="T2980">
        <v>2329</v>
      </c>
      <c r="U2980">
        <v>0.39722200000000002</v>
      </c>
      <c r="V2980">
        <v>0.19861100000000001</v>
      </c>
      <c r="W2980">
        <v>2.2244440000000001</v>
      </c>
      <c r="X2980">
        <v>33.366666000000002</v>
      </c>
      <c r="Y2980">
        <v>5.8391669999999998</v>
      </c>
      <c r="Z2980">
        <v>92.513054999999994</v>
      </c>
    </row>
    <row r="2981" spans="1:26" x14ac:dyDescent="0.25">
      <c r="A2981">
        <v>1715123</v>
      </c>
      <c r="B2981">
        <v>1</v>
      </c>
      <c r="C2981" t="s">
        <v>76</v>
      </c>
      <c r="D2981" t="s">
        <v>103</v>
      </c>
      <c r="E2981" t="s">
        <v>134</v>
      </c>
      <c r="F2981" t="s">
        <v>6076</v>
      </c>
      <c r="G2981" t="s">
        <v>155</v>
      </c>
      <c r="H2981" t="s">
        <v>46</v>
      </c>
      <c r="I2981" t="s">
        <v>129</v>
      </c>
      <c r="J2981" t="s">
        <v>130</v>
      </c>
      <c r="K2981" t="s">
        <v>131</v>
      </c>
      <c r="L2981" t="s">
        <v>8764</v>
      </c>
      <c r="M2981" t="s">
        <v>8765</v>
      </c>
      <c r="N2981">
        <v>2.094166666</v>
      </c>
      <c r="O2981">
        <v>0</v>
      </c>
      <c r="P2981">
        <v>0</v>
      </c>
      <c r="Q2981">
        <v>0</v>
      </c>
      <c r="R2981">
        <v>12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25.13</v>
      </c>
      <c r="Y2981">
        <v>0</v>
      </c>
      <c r="Z2981">
        <v>0</v>
      </c>
    </row>
    <row r="2982" spans="1:26" x14ac:dyDescent="0.25">
      <c r="A2982">
        <v>1715124</v>
      </c>
      <c r="B2982">
        <v>1</v>
      </c>
      <c r="C2982" t="s">
        <v>76</v>
      </c>
      <c r="D2982" t="s">
        <v>90</v>
      </c>
      <c r="E2982" t="s">
        <v>158</v>
      </c>
      <c r="F2982" t="s">
        <v>8705</v>
      </c>
      <c r="G2982" t="s">
        <v>1505</v>
      </c>
      <c r="H2982" t="s">
        <v>47</v>
      </c>
      <c r="I2982" t="s">
        <v>129</v>
      </c>
      <c r="J2982" t="s">
        <v>130</v>
      </c>
      <c r="K2982" t="s">
        <v>131</v>
      </c>
      <c r="L2982" t="s">
        <v>8766</v>
      </c>
      <c r="M2982" t="s">
        <v>8767</v>
      </c>
      <c r="N2982">
        <v>1.8488888880000001</v>
      </c>
      <c r="O2982">
        <v>0</v>
      </c>
      <c r="P2982">
        <v>0</v>
      </c>
      <c r="Q2982">
        <v>0</v>
      </c>
      <c r="R2982">
        <v>0</v>
      </c>
      <c r="S2982">
        <v>15</v>
      </c>
      <c r="T2982">
        <v>561</v>
      </c>
      <c r="U2982">
        <v>0</v>
      </c>
      <c r="V2982">
        <v>0</v>
      </c>
      <c r="W2982">
        <v>0</v>
      </c>
      <c r="X2982">
        <v>0</v>
      </c>
      <c r="Y2982">
        <v>27.733332999999998</v>
      </c>
      <c r="Z2982">
        <v>1037.226666</v>
      </c>
    </row>
    <row r="2983" spans="1:26" x14ac:dyDescent="0.25">
      <c r="A2983">
        <v>1715098</v>
      </c>
      <c r="B2983">
        <v>1</v>
      </c>
      <c r="C2983" t="s">
        <v>77</v>
      </c>
      <c r="D2983" t="s">
        <v>111</v>
      </c>
      <c r="E2983" t="s">
        <v>126</v>
      </c>
      <c r="F2983" t="s">
        <v>8768</v>
      </c>
      <c r="G2983" t="s">
        <v>176</v>
      </c>
      <c r="H2983" t="s">
        <v>47</v>
      </c>
      <c r="I2983" t="s">
        <v>129</v>
      </c>
      <c r="J2983" t="s">
        <v>130</v>
      </c>
      <c r="K2983" t="s">
        <v>131</v>
      </c>
      <c r="L2983" t="s">
        <v>8769</v>
      </c>
      <c r="M2983" t="s">
        <v>8770</v>
      </c>
      <c r="N2983">
        <v>0.84055555500000001</v>
      </c>
      <c r="O2983">
        <v>0</v>
      </c>
      <c r="P2983">
        <v>0</v>
      </c>
      <c r="Q2983">
        <v>21</v>
      </c>
      <c r="R2983">
        <v>1363</v>
      </c>
      <c r="S2983">
        <v>0</v>
      </c>
      <c r="T2983">
        <v>0</v>
      </c>
      <c r="U2983">
        <v>0</v>
      </c>
      <c r="V2983">
        <v>0</v>
      </c>
      <c r="W2983">
        <v>17.651667</v>
      </c>
      <c r="X2983">
        <v>1145.6772209999999</v>
      </c>
      <c r="Y2983">
        <v>0</v>
      </c>
      <c r="Z2983">
        <v>0</v>
      </c>
    </row>
    <row r="2984" spans="1:26" x14ac:dyDescent="0.25">
      <c r="A2984">
        <v>1715096</v>
      </c>
      <c r="B2984">
        <v>1</v>
      </c>
      <c r="C2984" t="s">
        <v>76</v>
      </c>
      <c r="D2984" t="s">
        <v>79</v>
      </c>
      <c r="E2984" t="s">
        <v>139</v>
      </c>
      <c r="F2984" t="s">
        <v>8771</v>
      </c>
      <c r="G2984" t="s">
        <v>707</v>
      </c>
      <c r="H2984" t="s">
        <v>46</v>
      </c>
      <c r="I2984" t="s">
        <v>129</v>
      </c>
      <c r="J2984" t="s">
        <v>130</v>
      </c>
      <c r="K2984" t="s">
        <v>131</v>
      </c>
      <c r="L2984" t="s">
        <v>8772</v>
      </c>
      <c r="M2984" t="s">
        <v>8773</v>
      </c>
      <c r="N2984">
        <v>1.2561111110000001</v>
      </c>
      <c r="O2984">
        <v>0</v>
      </c>
      <c r="P2984">
        <v>65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81.647221999999999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1715109</v>
      </c>
      <c r="B2985">
        <v>1</v>
      </c>
      <c r="C2985" t="s">
        <v>77</v>
      </c>
      <c r="D2985" t="s">
        <v>114</v>
      </c>
      <c r="E2985" t="s">
        <v>134</v>
      </c>
      <c r="F2985" t="s">
        <v>8774</v>
      </c>
      <c r="G2985" t="s">
        <v>136</v>
      </c>
      <c r="H2985" t="s">
        <v>46</v>
      </c>
      <c r="I2985" t="s">
        <v>129</v>
      </c>
      <c r="J2985" t="s">
        <v>130</v>
      </c>
      <c r="K2985" t="s">
        <v>131</v>
      </c>
      <c r="L2985" t="s">
        <v>8775</v>
      </c>
      <c r="M2985" t="s">
        <v>8776</v>
      </c>
      <c r="N2985">
        <v>1.343611111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1.3436110000000001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1715153</v>
      </c>
      <c r="B2986">
        <v>1</v>
      </c>
      <c r="C2986" t="s">
        <v>76</v>
      </c>
      <c r="D2986" t="s">
        <v>88</v>
      </c>
      <c r="E2986" t="s">
        <v>134</v>
      </c>
      <c r="F2986" t="s">
        <v>8777</v>
      </c>
      <c r="G2986" t="s">
        <v>155</v>
      </c>
      <c r="H2986" t="s">
        <v>46</v>
      </c>
      <c r="I2986" t="s">
        <v>129</v>
      </c>
      <c r="J2986" t="s">
        <v>130</v>
      </c>
      <c r="K2986" t="s">
        <v>131</v>
      </c>
      <c r="L2986" t="s">
        <v>8778</v>
      </c>
      <c r="M2986" t="s">
        <v>8779</v>
      </c>
      <c r="N2986">
        <v>1.677777777</v>
      </c>
      <c r="O2986">
        <v>0</v>
      </c>
      <c r="P2986">
        <v>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15.1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1715110</v>
      </c>
      <c r="B2987">
        <v>1</v>
      </c>
      <c r="C2987" t="s">
        <v>77</v>
      </c>
      <c r="D2987" t="s">
        <v>123</v>
      </c>
      <c r="E2987" t="s">
        <v>134</v>
      </c>
      <c r="F2987" t="s">
        <v>8780</v>
      </c>
      <c r="G2987" t="s">
        <v>209</v>
      </c>
      <c r="H2987" t="s">
        <v>46</v>
      </c>
      <c r="I2987" t="s">
        <v>129</v>
      </c>
      <c r="J2987" t="s">
        <v>130</v>
      </c>
      <c r="K2987" t="s">
        <v>131</v>
      </c>
      <c r="L2987" t="s">
        <v>8781</v>
      </c>
      <c r="M2987" t="s">
        <v>8782</v>
      </c>
      <c r="N2987">
        <v>1.3447222219999999</v>
      </c>
      <c r="O2987">
        <v>0</v>
      </c>
      <c r="P2987">
        <v>4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5.378889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1715241</v>
      </c>
      <c r="B2988">
        <v>1</v>
      </c>
      <c r="C2988" t="s">
        <v>76</v>
      </c>
      <c r="D2988" t="s">
        <v>92</v>
      </c>
      <c r="E2988" t="s">
        <v>139</v>
      </c>
      <c r="F2988" t="s">
        <v>8613</v>
      </c>
      <c r="G2988" t="s">
        <v>141</v>
      </c>
      <c r="H2988" t="s">
        <v>46</v>
      </c>
      <c r="I2988" t="s">
        <v>129</v>
      </c>
      <c r="J2988" t="s">
        <v>130</v>
      </c>
      <c r="K2988" t="s">
        <v>131</v>
      </c>
      <c r="L2988" t="s">
        <v>8783</v>
      </c>
      <c r="M2988" t="s">
        <v>8784</v>
      </c>
      <c r="N2988">
        <v>10.374166666000001</v>
      </c>
      <c r="O2988">
        <v>0</v>
      </c>
      <c r="P2988">
        <v>0</v>
      </c>
      <c r="Q2988">
        <v>0</v>
      </c>
      <c r="R2988">
        <v>85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881.80416700000001</v>
      </c>
      <c r="Y2988">
        <v>0</v>
      </c>
      <c r="Z2988">
        <v>0</v>
      </c>
    </row>
    <row r="2989" spans="1:26" x14ac:dyDescent="0.25">
      <c r="A2989">
        <v>1715106</v>
      </c>
      <c r="B2989">
        <v>1</v>
      </c>
      <c r="C2989" t="s">
        <v>76</v>
      </c>
      <c r="D2989" t="s">
        <v>100</v>
      </c>
      <c r="E2989" t="s">
        <v>134</v>
      </c>
      <c r="F2989" t="s">
        <v>8785</v>
      </c>
      <c r="G2989" t="s">
        <v>136</v>
      </c>
      <c r="H2989" t="s">
        <v>46</v>
      </c>
      <c r="I2989" t="s">
        <v>129</v>
      </c>
      <c r="J2989" t="s">
        <v>130</v>
      </c>
      <c r="K2989" t="s">
        <v>131</v>
      </c>
      <c r="L2989" t="s">
        <v>8786</v>
      </c>
      <c r="M2989" t="s">
        <v>8787</v>
      </c>
      <c r="N2989">
        <v>3.4811111110000001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3.4811109999999998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1715086</v>
      </c>
      <c r="B2990">
        <v>1</v>
      </c>
      <c r="C2990" t="s">
        <v>77</v>
      </c>
      <c r="D2990" t="s">
        <v>114</v>
      </c>
      <c r="E2990" t="s">
        <v>126</v>
      </c>
      <c r="F2990" t="s">
        <v>8238</v>
      </c>
      <c r="G2990" t="s">
        <v>293</v>
      </c>
      <c r="H2990" t="s">
        <v>160</v>
      </c>
      <c r="I2990" t="s">
        <v>129</v>
      </c>
      <c r="J2990" t="s">
        <v>130</v>
      </c>
      <c r="K2990" t="s">
        <v>161</v>
      </c>
      <c r="L2990" t="s">
        <v>8788</v>
      </c>
      <c r="M2990" t="s">
        <v>8789</v>
      </c>
      <c r="N2990">
        <v>2.0852777769999999</v>
      </c>
      <c r="O2990">
        <v>0</v>
      </c>
      <c r="P2990">
        <v>0</v>
      </c>
      <c r="Q2990">
        <v>0</v>
      </c>
      <c r="R2990">
        <v>0</v>
      </c>
      <c r="S2990">
        <v>31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64.643611000000007</v>
      </c>
      <c r="Z2990">
        <v>0</v>
      </c>
    </row>
    <row r="2991" spans="1:26" x14ac:dyDescent="0.25">
      <c r="A2991">
        <v>1715113</v>
      </c>
      <c r="B2991">
        <v>1</v>
      </c>
      <c r="C2991" t="s">
        <v>77</v>
      </c>
      <c r="D2991" t="s">
        <v>119</v>
      </c>
      <c r="E2991" t="s">
        <v>158</v>
      </c>
      <c r="F2991" t="s">
        <v>5529</v>
      </c>
      <c r="G2991" t="s">
        <v>176</v>
      </c>
      <c r="H2991" t="s">
        <v>47</v>
      </c>
      <c r="I2991" t="s">
        <v>129</v>
      </c>
      <c r="J2991" t="s">
        <v>130</v>
      </c>
      <c r="K2991" t="s">
        <v>131</v>
      </c>
      <c r="L2991" t="s">
        <v>8790</v>
      </c>
      <c r="M2991" t="s">
        <v>8791</v>
      </c>
      <c r="N2991">
        <v>1.0538888879999999</v>
      </c>
      <c r="O2991">
        <v>95</v>
      </c>
      <c r="P2991">
        <v>80</v>
      </c>
      <c r="Q2991">
        <v>0</v>
      </c>
      <c r="R2991">
        <v>0</v>
      </c>
      <c r="S2991">
        <v>1</v>
      </c>
      <c r="T2991">
        <v>0</v>
      </c>
      <c r="U2991">
        <v>100.119444</v>
      </c>
      <c r="V2991">
        <v>84.311110999999997</v>
      </c>
      <c r="W2991">
        <v>0</v>
      </c>
      <c r="X2991">
        <v>0</v>
      </c>
      <c r="Y2991">
        <v>1.0538890000000001</v>
      </c>
      <c r="Z2991">
        <v>0</v>
      </c>
    </row>
    <row r="2992" spans="1:26" x14ac:dyDescent="0.25">
      <c r="A2992">
        <v>1715099</v>
      </c>
      <c r="B2992">
        <v>1</v>
      </c>
      <c r="C2992" t="s">
        <v>76</v>
      </c>
      <c r="D2992" t="s">
        <v>89</v>
      </c>
      <c r="E2992" t="s">
        <v>158</v>
      </c>
      <c r="F2992" t="s">
        <v>8792</v>
      </c>
      <c r="G2992" t="s">
        <v>176</v>
      </c>
      <c r="H2992" t="s">
        <v>47</v>
      </c>
      <c r="I2992" t="s">
        <v>129</v>
      </c>
      <c r="J2992" t="s">
        <v>130</v>
      </c>
      <c r="K2992" t="s">
        <v>131</v>
      </c>
      <c r="L2992" t="s">
        <v>8793</v>
      </c>
      <c r="M2992" t="s">
        <v>8794</v>
      </c>
      <c r="N2992">
        <v>0.260833333</v>
      </c>
      <c r="O2992">
        <v>45</v>
      </c>
      <c r="P2992">
        <v>64</v>
      </c>
      <c r="Q2992">
        <v>1</v>
      </c>
      <c r="R2992">
        <v>1</v>
      </c>
      <c r="S2992">
        <v>18</v>
      </c>
      <c r="T2992">
        <v>552</v>
      </c>
      <c r="U2992">
        <v>11.737500000000001</v>
      </c>
      <c r="V2992">
        <v>16.693332999999999</v>
      </c>
      <c r="W2992">
        <v>0.26083299999999998</v>
      </c>
      <c r="X2992">
        <v>0.26083299999999998</v>
      </c>
      <c r="Y2992">
        <v>4.6950000000000003</v>
      </c>
      <c r="Z2992">
        <v>143.97999999999999</v>
      </c>
    </row>
    <row r="2993" spans="1:26" x14ac:dyDescent="0.25">
      <c r="A2993">
        <v>1715116</v>
      </c>
      <c r="B2993">
        <v>1</v>
      </c>
      <c r="C2993" t="s">
        <v>76</v>
      </c>
      <c r="D2993" t="s">
        <v>102</v>
      </c>
      <c r="E2993" t="s">
        <v>164</v>
      </c>
      <c r="F2993" t="s">
        <v>8795</v>
      </c>
      <c r="G2993" t="s">
        <v>256</v>
      </c>
      <c r="H2993" t="s">
        <v>46</v>
      </c>
      <c r="I2993" t="s">
        <v>129</v>
      </c>
      <c r="J2993" t="s">
        <v>130</v>
      </c>
      <c r="K2993" t="s">
        <v>131</v>
      </c>
      <c r="L2993" t="s">
        <v>8796</v>
      </c>
      <c r="M2993" t="s">
        <v>8797</v>
      </c>
      <c r="N2993">
        <v>2.1327777769999998</v>
      </c>
      <c r="O2993">
        <v>1</v>
      </c>
      <c r="P2993">
        <v>78</v>
      </c>
      <c r="Q2993">
        <v>0</v>
      </c>
      <c r="R2993">
        <v>0</v>
      </c>
      <c r="S2993">
        <v>0</v>
      </c>
      <c r="T2993">
        <v>0</v>
      </c>
      <c r="U2993">
        <v>2.1327780000000001</v>
      </c>
      <c r="V2993">
        <v>166.35666699999999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1715111</v>
      </c>
      <c r="B2994">
        <v>1</v>
      </c>
      <c r="C2994" t="s">
        <v>76</v>
      </c>
      <c r="D2994" t="s">
        <v>89</v>
      </c>
      <c r="E2994" t="s">
        <v>126</v>
      </c>
      <c r="F2994" t="s">
        <v>8798</v>
      </c>
      <c r="G2994" t="s">
        <v>285</v>
      </c>
      <c r="H2994" t="s">
        <v>47</v>
      </c>
      <c r="I2994" t="s">
        <v>129</v>
      </c>
      <c r="J2994" t="s">
        <v>130</v>
      </c>
      <c r="K2994" t="s">
        <v>161</v>
      </c>
      <c r="L2994" t="s">
        <v>8799</v>
      </c>
      <c r="M2994" t="s">
        <v>8800</v>
      </c>
      <c r="N2994">
        <v>0.100075833</v>
      </c>
      <c r="O2994">
        <v>2</v>
      </c>
      <c r="P2994">
        <v>27</v>
      </c>
      <c r="Q2994">
        <v>0</v>
      </c>
      <c r="R2994">
        <v>0</v>
      </c>
      <c r="S2994">
        <v>0</v>
      </c>
      <c r="T2994">
        <v>0</v>
      </c>
      <c r="U2994">
        <v>0.200152</v>
      </c>
      <c r="V2994">
        <v>2.7020469999999999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1715147</v>
      </c>
      <c r="B2995">
        <v>1</v>
      </c>
      <c r="C2995" t="s">
        <v>76</v>
      </c>
      <c r="D2995" t="s">
        <v>99</v>
      </c>
      <c r="E2995" t="s">
        <v>134</v>
      </c>
      <c r="F2995" t="s">
        <v>8801</v>
      </c>
      <c r="G2995" t="s">
        <v>136</v>
      </c>
      <c r="H2995" t="s">
        <v>46</v>
      </c>
      <c r="I2995" t="s">
        <v>129</v>
      </c>
      <c r="J2995" t="s">
        <v>130</v>
      </c>
      <c r="K2995" t="s">
        <v>131</v>
      </c>
      <c r="L2995" t="s">
        <v>8802</v>
      </c>
      <c r="M2995" t="s">
        <v>8803</v>
      </c>
      <c r="N2995">
        <v>1.0263888880000001</v>
      </c>
      <c r="O2995">
        <v>0</v>
      </c>
      <c r="P2995">
        <v>3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3.079167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1715118</v>
      </c>
      <c r="B2996">
        <v>1</v>
      </c>
      <c r="C2996" t="s">
        <v>76</v>
      </c>
      <c r="D2996" t="s">
        <v>89</v>
      </c>
      <c r="E2996" t="s">
        <v>212</v>
      </c>
      <c r="F2996" t="s">
        <v>8804</v>
      </c>
      <c r="G2996" t="s">
        <v>176</v>
      </c>
      <c r="H2996" t="s">
        <v>47</v>
      </c>
      <c r="I2996" t="s">
        <v>129</v>
      </c>
      <c r="J2996" t="s">
        <v>130</v>
      </c>
      <c r="K2996" t="s">
        <v>131</v>
      </c>
      <c r="L2996" t="s">
        <v>8805</v>
      </c>
      <c r="M2996" t="s">
        <v>8806</v>
      </c>
      <c r="N2996">
        <v>0.99111111100000004</v>
      </c>
      <c r="O2996">
        <v>21</v>
      </c>
      <c r="P2996">
        <v>677</v>
      </c>
      <c r="Q2996">
        <v>0</v>
      </c>
      <c r="R2996">
        <v>0</v>
      </c>
      <c r="S2996">
        <v>2</v>
      </c>
      <c r="T2996">
        <v>2</v>
      </c>
      <c r="U2996">
        <v>20.813333</v>
      </c>
      <c r="V2996">
        <v>670.98222199999998</v>
      </c>
      <c r="W2996">
        <v>0</v>
      </c>
      <c r="X2996">
        <v>0</v>
      </c>
      <c r="Y2996">
        <v>1.9822219999999999</v>
      </c>
      <c r="Z2996">
        <v>1.9822219999999999</v>
      </c>
    </row>
    <row r="2997" spans="1:26" x14ac:dyDescent="0.25">
      <c r="A2997">
        <v>1715162</v>
      </c>
      <c r="B2997">
        <v>1</v>
      </c>
      <c r="C2997" t="s">
        <v>76</v>
      </c>
      <c r="D2997" t="s">
        <v>92</v>
      </c>
      <c r="E2997" t="s">
        <v>158</v>
      </c>
      <c r="F2997" t="s">
        <v>8183</v>
      </c>
      <c r="G2997" t="s">
        <v>176</v>
      </c>
      <c r="H2997" t="s">
        <v>47</v>
      </c>
      <c r="I2997" t="s">
        <v>129</v>
      </c>
      <c r="J2997" t="s">
        <v>130</v>
      </c>
      <c r="K2997" t="s">
        <v>131</v>
      </c>
      <c r="L2997" t="s">
        <v>8807</v>
      </c>
      <c r="M2997" t="s">
        <v>8808</v>
      </c>
      <c r="N2997">
        <v>7.1155555550000003</v>
      </c>
      <c r="O2997">
        <v>0</v>
      </c>
      <c r="P2997">
        <v>0</v>
      </c>
      <c r="Q2997">
        <v>11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78.271111000000005</v>
      </c>
      <c r="X2997">
        <v>0</v>
      </c>
      <c r="Y2997">
        <v>0</v>
      </c>
      <c r="Z2997">
        <v>0</v>
      </c>
    </row>
    <row r="2998" spans="1:26" x14ac:dyDescent="0.25">
      <c r="A2998">
        <v>1715134</v>
      </c>
      <c r="B2998">
        <v>1</v>
      </c>
      <c r="C2998" t="s">
        <v>77</v>
      </c>
      <c r="D2998" t="s">
        <v>113</v>
      </c>
      <c r="E2998" t="s">
        <v>134</v>
      </c>
      <c r="F2998" t="s">
        <v>8809</v>
      </c>
      <c r="G2998" t="s">
        <v>136</v>
      </c>
      <c r="H2998" t="s">
        <v>46</v>
      </c>
      <c r="I2998" t="s">
        <v>129</v>
      </c>
      <c r="J2998" t="s">
        <v>130</v>
      </c>
      <c r="K2998" t="s">
        <v>131</v>
      </c>
      <c r="L2998" t="s">
        <v>8810</v>
      </c>
      <c r="M2998" t="s">
        <v>8811</v>
      </c>
      <c r="N2998">
        <v>1.217777777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1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1.217778</v>
      </c>
    </row>
    <row r="2999" spans="1:26" x14ac:dyDescent="0.25">
      <c r="A2999">
        <v>1715143</v>
      </c>
      <c r="B2999">
        <v>1</v>
      </c>
      <c r="C2999" t="s">
        <v>76</v>
      </c>
      <c r="D2999" t="s">
        <v>89</v>
      </c>
      <c r="E2999" t="s">
        <v>139</v>
      </c>
      <c r="F2999" t="s">
        <v>8812</v>
      </c>
      <c r="G2999" t="s">
        <v>269</v>
      </c>
      <c r="H2999" t="s">
        <v>46</v>
      </c>
      <c r="I2999" t="s">
        <v>129</v>
      </c>
      <c r="J2999" t="s">
        <v>130</v>
      </c>
      <c r="K2999" t="s">
        <v>131</v>
      </c>
      <c r="L2999" t="s">
        <v>8813</v>
      </c>
      <c r="M2999" t="s">
        <v>8814</v>
      </c>
      <c r="N2999">
        <v>0.72611111100000003</v>
      </c>
      <c r="O2999">
        <v>0</v>
      </c>
      <c r="P2999">
        <v>60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43.566667000000002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1715133</v>
      </c>
      <c r="B3000">
        <v>1</v>
      </c>
      <c r="C3000" t="s">
        <v>76</v>
      </c>
      <c r="D3000" t="s">
        <v>103</v>
      </c>
      <c r="E3000" t="s">
        <v>139</v>
      </c>
      <c r="F3000" t="s">
        <v>8815</v>
      </c>
      <c r="G3000" t="s">
        <v>269</v>
      </c>
      <c r="H3000" t="s">
        <v>46</v>
      </c>
      <c r="I3000" t="s">
        <v>129</v>
      </c>
      <c r="J3000" t="s">
        <v>130</v>
      </c>
      <c r="K3000" t="s">
        <v>131</v>
      </c>
      <c r="L3000" t="s">
        <v>8816</v>
      </c>
      <c r="M3000" t="s">
        <v>8817</v>
      </c>
      <c r="N3000">
        <v>0.65333333299999996</v>
      </c>
      <c r="O3000">
        <v>0</v>
      </c>
      <c r="P3000">
        <v>0</v>
      </c>
      <c r="Q3000">
        <v>0</v>
      </c>
      <c r="R3000">
        <v>55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35.933332999999998</v>
      </c>
      <c r="Y3000">
        <v>0</v>
      </c>
      <c r="Z3000">
        <v>0</v>
      </c>
    </row>
    <row r="3001" spans="1:26" x14ac:dyDescent="0.25">
      <c r="A3001">
        <v>1715157</v>
      </c>
      <c r="B3001">
        <v>1</v>
      </c>
      <c r="C3001" t="s">
        <v>77</v>
      </c>
      <c r="D3001" t="s">
        <v>109</v>
      </c>
      <c r="E3001" t="s">
        <v>134</v>
      </c>
      <c r="F3001" t="s">
        <v>8818</v>
      </c>
      <c r="G3001" t="s">
        <v>907</v>
      </c>
      <c r="H3001" t="s">
        <v>46</v>
      </c>
      <c r="I3001" t="s">
        <v>129</v>
      </c>
      <c r="J3001" t="s">
        <v>130</v>
      </c>
      <c r="K3001" t="s">
        <v>131</v>
      </c>
      <c r="L3001" t="s">
        <v>8819</v>
      </c>
      <c r="M3001" t="s">
        <v>8820</v>
      </c>
      <c r="N3001">
        <v>1.309722222</v>
      </c>
      <c r="O3001">
        <v>0</v>
      </c>
      <c r="P3001">
        <v>3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3.9291670000000001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1715137</v>
      </c>
      <c r="B3002">
        <v>1</v>
      </c>
      <c r="C3002" t="s">
        <v>77</v>
      </c>
      <c r="D3002" t="s">
        <v>124</v>
      </c>
      <c r="E3002" t="s">
        <v>212</v>
      </c>
      <c r="F3002" t="s">
        <v>8821</v>
      </c>
      <c r="G3002" t="s">
        <v>176</v>
      </c>
      <c r="H3002" t="s">
        <v>47</v>
      </c>
      <c r="I3002" t="s">
        <v>129</v>
      </c>
      <c r="J3002" t="s">
        <v>130</v>
      </c>
      <c r="K3002" t="s">
        <v>131</v>
      </c>
      <c r="L3002" t="s">
        <v>8822</v>
      </c>
      <c r="M3002" t="s">
        <v>8823</v>
      </c>
      <c r="N3002">
        <v>0.391944444</v>
      </c>
      <c r="O3002">
        <v>80</v>
      </c>
      <c r="P3002">
        <v>1479</v>
      </c>
      <c r="Q3002">
        <v>0</v>
      </c>
      <c r="R3002">
        <v>0</v>
      </c>
      <c r="S3002">
        <v>0</v>
      </c>
      <c r="T3002">
        <v>0</v>
      </c>
      <c r="U3002">
        <v>31.355556</v>
      </c>
      <c r="V3002">
        <v>579.685833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1715145</v>
      </c>
      <c r="B3003">
        <v>1</v>
      </c>
      <c r="C3003" t="s">
        <v>76</v>
      </c>
      <c r="D3003" t="s">
        <v>94</v>
      </c>
      <c r="E3003" t="s">
        <v>126</v>
      </c>
      <c r="F3003" t="s">
        <v>8824</v>
      </c>
      <c r="G3003" t="s">
        <v>145</v>
      </c>
      <c r="H3003" t="s">
        <v>47</v>
      </c>
      <c r="I3003" t="s">
        <v>129</v>
      </c>
      <c r="J3003" t="s">
        <v>130</v>
      </c>
      <c r="K3003" t="s">
        <v>131</v>
      </c>
      <c r="L3003" t="s">
        <v>8825</v>
      </c>
      <c r="M3003" t="s">
        <v>8826</v>
      </c>
      <c r="N3003">
        <v>4.6172222219999997</v>
      </c>
      <c r="O3003">
        <v>0</v>
      </c>
      <c r="P3003">
        <v>0</v>
      </c>
      <c r="Q3003">
        <v>0</v>
      </c>
      <c r="R3003">
        <v>28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129.28222199999999</v>
      </c>
      <c r="Y3003">
        <v>0</v>
      </c>
      <c r="Z3003">
        <v>0</v>
      </c>
    </row>
    <row r="3004" spans="1:26" x14ac:dyDescent="0.25">
      <c r="A3004">
        <v>1715141</v>
      </c>
      <c r="B3004">
        <v>1</v>
      </c>
      <c r="C3004" t="s">
        <v>77</v>
      </c>
      <c r="D3004" t="s">
        <v>114</v>
      </c>
      <c r="E3004" t="s">
        <v>212</v>
      </c>
      <c r="F3004" t="s">
        <v>8827</v>
      </c>
      <c r="G3004" t="s">
        <v>176</v>
      </c>
      <c r="H3004" t="s">
        <v>47</v>
      </c>
      <c r="I3004" t="s">
        <v>129</v>
      </c>
      <c r="J3004" t="s">
        <v>130</v>
      </c>
      <c r="K3004" t="s">
        <v>131</v>
      </c>
      <c r="L3004" t="s">
        <v>8828</v>
      </c>
      <c r="M3004" t="s">
        <v>8829</v>
      </c>
      <c r="N3004">
        <v>0.46083333300000001</v>
      </c>
      <c r="O3004">
        <v>21</v>
      </c>
      <c r="P3004">
        <v>487</v>
      </c>
      <c r="Q3004">
        <v>0</v>
      </c>
      <c r="R3004">
        <v>0</v>
      </c>
      <c r="S3004">
        <v>96</v>
      </c>
      <c r="T3004">
        <v>1629</v>
      </c>
      <c r="U3004">
        <v>9.6775000000000002</v>
      </c>
      <c r="V3004">
        <v>224.42583300000001</v>
      </c>
      <c r="W3004">
        <v>0</v>
      </c>
      <c r="X3004">
        <v>0</v>
      </c>
      <c r="Y3004">
        <v>44.24</v>
      </c>
      <c r="Z3004">
        <v>750.69749899999999</v>
      </c>
    </row>
    <row r="3005" spans="1:26" x14ac:dyDescent="0.25">
      <c r="A3005">
        <v>1715149</v>
      </c>
      <c r="B3005">
        <v>1</v>
      </c>
      <c r="C3005" t="s">
        <v>76</v>
      </c>
      <c r="D3005" t="s">
        <v>106</v>
      </c>
      <c r="E3005" t="s">
        <v>134</v>
      </c>
      <c r="F3005" t="s">
        <v>8830</v>
      </c>
      <c r="G3005" t="s">
        <v>136</v>
      </c>
      <c r="H3005" t="s">
        <v>46</v>
      </c>
      <c r="I3005" t="s">
        <v>129</v>
      </c>
      <c r="J3005" t="s">
        <v>130</v>
      </c>
      <c r="K3005" t="s">
        <v>131</v>
      </c>
      <c r="L3005" t="s">
        <v>8831</v>
      </c>
      <c r="M3005" t="s">
        <v>8832</v>
      </c>
      <c r="N3005">
        <v>1.799722222</v>
      </c>
      <c r="O3005">
        <v>0</v>
      </c>
      <c r="P3005">
        <v>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1.799722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1715154</v>
      </c>
      <c r="B3006">
        <v>1</v>
      </c>
      <c r="C3006" t="s">
        <v>76</v>
      </c>
      <c r="D3006" t="s">
        <v>81</v>
      </c>
      <c r="E3006" t="s">
        <v>134</v>
      </c>
      <c r="F3006" t="s">
        <v>8833</v>
      </c>
      <c r="G3006" t="s">
        <v>136</v>
      </c>
      <c r="H3006" t="s">
        <v>46</v>
      </c>
      <c r="I3006" t="s">
        <v>129</v>
      </c>
      <c r="J3006" t="s">
        <v>130</v>
      </c>
      <c r="K3006" t="s">
        <v>131</v>
      </c>
      <c r="L3006" t="s">
        <v>8834</v>
      </c>
      <c r="M3006" t="s">
        <v>8835</v>
      </c>
      <c r="N3006">
        <v>4.3791666659999997</v>
      </c>
      <c r="O3006">
        <v>0</v>
      </c>
      <c r="P3006">
        <v>9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39.412500000000001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1715202</v>
      </c>
      <c r="B3007">
        <v>1</v>
      </c>
      <c r="C3007" t="s">
        <v>77</v>
      </c>
      <c r="D3007" t="s">
        <v>114</v>
      </c>
      <c r="E3007" t="s">
        <v>139</v>
      </c>
      <c r="F3007" t="s">
        <v>8836</v>
      </c>
      <c r="G3007" t="s">
        <v>285</v>
      </c>
      <c r="H3007" t="s">
        <v>46</v>
      </c>
      <c r="I3007" t="s">
        <v>129</v>
      </c>
      <c r="J3007" t="s">
        <v>130</v>
      </c>
      <c r="K3007" t="s">
        <v>161</v>
      </c>
      <c r="L3007" t="s">
        <v>8837</v>
      </c>
      <c r="M3007" t="s">
        <v>8838</v>
      </c>
      <c r="N3007">
        <v>1.205833333</v>
      </c>
      <c r="O3007">
        <v>0</v>
      </c>
      <c r="P3007">
        <v>83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100.08416699999999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1715172</v>
      </c>
      <c r="B3008">
        <v>1</v>
      </c>
      <c r="C3008" t="s">
        <v>76</v>
      </c>
      <c r="D3008" t="s">
        <v>80</v>
      </c>
      <c r="E3008" t="s">
        <v>134</v>
      </c>
      <c r="F3008" t="s">
        <v>8839</v>
      </c>
      <c r="G3008" t="s">
        <v>136</v>
      </c>
      <c r="H3008" t="s">
        <v>46</v>
      </c>
      <c r="I3008" t="s">
        <v>129</v>
      </c>
      <c r="J3008" t="s">
        <v>130</v>
      </c>
      <c r="K3008" t="s">
        <v>131</v>
      </c>
      <c r="L3008" t="s">
        <v>8840</v>
      </c>
      <c r="M3008" t="s">
        <v>8841</v>
      </c>
      <c r="N3008">
        <v>3.9358333330000002</v>
      </c>
      <c r="O3008">
        <v>0</v>
      </c>
      <c r="P3008">
        <v>3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11.807499999999999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1715181</v>
      </c>
      <c r="B3009">
        <v>1</v>
      </c>
      <c r="C3009" t="s">
        <v>76</v>
      </c>
      <c r="D3009" t="s">
        <v>93</v>
      </c>
      <c r="E3009" t="s">
        <v>134</v>
      </c>
      <c r="F3009" t="s">
        <v>8842</v>
      </c>
      <c r="G3009" t="s">
        <v>136</v>
      </c>
      <c r="H3009" t="s">
        <v>46</v>
      </c>
      <c r="I3009" t="s">
        <v>129</v>
      </c>
      <c r="J3009" t="s">
        <v>130</v>
      </c>
      <c r="K3009" t="s">
        <v>131</v>
      </c>
      <c r="L3009" t="s">
        <v>8843</v>
      </c>
      <c r="M3009" t="s">
        <v>8844</v>
      </c>
      <c r="N3009">
        <v>1.6516666659999999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1.651667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1715161</v>
      </c>
      <c r="B3010">
        <v>1</v>
      </c>
      <c r="C3010" t="s">
        <v>77</v>
      </c>
      <c r="D3010" t="s">
        <v>112</v>
      </c>
      <c r="E3010" t="s">
        <v>164</v>
      </c>
      <c r="F3010" t="s">
        <v>8845</v>
      </c>
      <c r="G3010" t="s">
        <v>256</v>
      </c>
      <c r="H3010" t="s">
        <v>46</v>
      </c>
      <c r="I3010" t="s">
        <v>129</v>
      </c>
      <c r="J3010" t="s">
        <v>130</v>
      </c>
      <c r="K3010" t="s">
        <v>131</v>
      </c>
      <c r="L3010" t="s">
        <v>8846</v>
      </c>
      <c r="M3010" t="s">
        <v>8847</v>
      </c>
      <c r="N3010">
        <v>1.9225000000000001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23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44.217500000000001</v>
      </c>
    </row>
    <row r="3011" spans="1:26" x14ac:dyDescent="0.25">
      <c r="A3011">
        <v>1715159</v>
      </c>
      <c r="B3011">
        <v>1</v>
      </c>
      <c r="C3011" t="s">
        <v>76</v>
      </c>
      <c r="D3011" t="s">
        <v>99</v>
      </c>
      <c r="E3011" t="s">
        <v>158</v>
      </c>
      <c r="F3011" t="s">
        <v>8848</v>
      </c>
      <c r="G3011" t="s">
        <v>176</v>
      </c>
      <c r="H3011" t="s">
        <v>47</v>
      </c>
      <c r="I3011" t="s">
        <v>129</v>
      </c>
      <c r="J3011" t="s">
        <v>130</v>
      </c>
      <c r="K3011" t="s">
        <v>131</v>
      </c>
      <c r="L3011" t="s">
        <v>8849</v>
      </c>
      <c r="M3011" t="s">
        <v>8850</v>
      </c>
      <c r="N3011">
        <v>0.46611111100000002</v>
      </c>
      <c r="O3011">
        <v>86</v>
      </c>
      <c r="P3011">
        <v>501</v>
      </c>
      <c r="Q3011">
        <v>0</v>
      </c>
      <c r="R3011">
        <v>0</v>
      </c>
      <c r="S3011">
        <v>0</v>
      </c>
      <c r="T3011">
        <v>0</v>
      </c>
      <c r="U3011">
        <v>40.085555999999997</v>
      </c>
      <c r="V3011">
        <v>233.52166700000001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1715166</v>
      </c>
      <c r="B3012">
        <v>1</v>
      </c>
      <c r="C3012" t="s">
        <v>76</v>
      </c>
      <c r="D3012" t="s">
        <v>102</v>
      </c>
      <c r="E3012" t="s">
        <v>134</v>
      </c>
      <c r="F3012" t="s">
        <v>8851</v>
      </c>
      <c r="G3012" t="s">
        <v>136</v>
      </c>
      <c r="H3012" t="s">
        <v>46</v>
      </c>
      <c r="I3012" t="s">
        <v>129</v>
      </c>
      <c r="J3012" t="s">
        <v>130</v>
      </c>
      <c r="K3012" t="s">
        <v>131</v>
      </c>
      <c r="L3012" t="s">
        <v>8852</v>
      </c>
      <c r="M3012" t="s">
        <v>8853</v>
      </c>
      <c r="N3012">
        <v>2.3902777770000001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2.3902779999999999</v>
      </c>
    </row>
    <row r="3013" spans="1:26" x14ac:dyDescent="0.25">
      <c r="A3013">
        <v>1715167</v>
      </c>
      <c r="B3013">
        <v>1</v>
      </c>
      <c r="C3013" t="s">
        <v>77</v>
      </c>
      <c r="D3013" t="s">
        <v>109</v>
      </c>
      <c r="E3013" t="s">
        <v>134</v>
      </c>
      <c r="F3013" t="s">
        <v>8854</v>
      </c>
      <c r="G3013" t="s">
        <v>136</v>
      </c>
      <c r="H3013" t="s">
        <v>46</v>
      </c>
      <c r="I3013" t="s">
        <v>129</v>
      </c>
      <c r="J3013" t="s">
        <v>130</v>
      </c>
      <c r="K3013" t="s">
        <v>131</v>
      </c>
      <c r="L3013" t="s">
        <v>8855</v>
      </c>
      <c r="M3013" t="s">
        <v>8856</v>
      </c>
      <c r="N3013">
        <v>1.231666666</v>
      </c>
      <c r="O3013">
        <v>0</v>
      </c>
      <c r="P3013">
        <v>2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2.463333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1715175</v>
      </c>
      <c r="B3014">
        <v>1</v>
      </c>
      <c r="C3014" t="s">
        <v>76</v>
      </c>
      <c r="D3014" t="s">
        <v>99</v>
      </c>
      <c r="E3014" t="s">
        <v>134</v>
      </c>
      <c r="F3014" t="s">
        <v>8857</v>
      </c>
      <c r="G3014" t="s">
        <v>136</v>
      </c>
      <c r="H3014" t="s">
        <v>46</v>
      </c>
      <c r="I3014" t="s">
        <v>129</v>
      </c>
      <c r="J3014" t="s">
        <v>130</v>
      </c>
      <c r="K3014" t="s">
        <v>131</v>
      </c>
      <c r="L3014" t="s">
        <v>8858</v>
      </c>
      <c r="M3014" t="s">
        <v>8859</v>
      </c>
      <c r="N3014">
        <v>1.5961111109999999</v>
      </c>
      <c r="O3014">
        <v>0</v>
      </c>
      <c r="P3014">
        <v>5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7.980556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1715204</v>
      </c>
      <c r="B3015">
        <v>1</v>
      </c>
      <c r="C3015" t="s">
        <v>76</v>
      </c>
      <c r="D3015" t="s">
        <v>78</v>
      </c>
      <c r="E3015" t="s">
        <v>134</v>
      </c>
      <c r="F3015" t="s">
        <v>8860</v>
      </c>
      <c r="G3015" t="s">
        <v>136</v>
      </c>
      <c r="H3015" t="s">
        <v>46</v>
      </c>
      <c r="I3015" t="s">
        <v>129</v>
      </c>
      <c r="J3015" t="s">
        <v>130</v>
      </c>
      <c r="K3015" t="s">
        <v>131</v>
      </c>
      <c r="L3015" t="s">
        <v>8861</v>
      </c>
      <c r="M3015" t="s">
        <v>8862</v>
      </c>
      <c r="N3015">
        <v>1.1305555549999999</v>
      </c>
      <c r="O3015">
        <v>0</v>
      </c>
      <c r="P3015">
        <v>4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4.5222220000000002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1715200</v>
      </c>
      <c r="B3016">
        <v>1</v>
      </c>
      <c r="C3016" t="s">
        <v>76</v>
      </c>
      <c r="D3016" t="s">
        <v>78</v>
      </c>
      <c r="E3016" t="s">
        <v>134</v>
      </c>
      <c r="F3016" t="s">
        <v>8863</v>
      </c>
      <c r="G3016" t="s">
        <v>289</v>
      </c>
      <c r="H3016" t="s">
        <v>46</v>
      </c>
      <c r="I3016" t="s">
        <v>129</v>
      </c>
      <c r="J3016" t="s">
        <v>130</v>
      </c>
      <c r="K3016" t="s">
        <v>131</v>
      </c>
      <c r="L3016" t="s">
        <v>8864</v>
      </c>
      <c r="M3016" t="s">
        <v>8865</v>
      </c>
      <c r="N3016">
        <v>5.3211111109999996</v>
      </c>
      <c r="O3016">
        <v>0</v>
      </c>
      <c r="P3016">
        <v>7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37.247777999999997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1715176</v>
      </c>
      <c r="B3017">
        <v>1</v>
      </c>
      <c r="C3017" t="s">
        <v>76</v>
      </c>
      <c r="D3017" t="s">
        <v>79</v>
      </c>
      <c r="E3017" t="s">
        <v>191</v>
      </c>
      <c r="F3017" t="s">
        <v>3525</v>
      </c>
      <c r="G3017" t="s">
        <v>907</v>
      </c>
      <c r="H3017" t="s">
        <v>46</v>
      </c>
      <c r="I3017" t="s">
        <v>129</v>
      </c>
      <c r="J3017" t="s">
        <v>130</v>
      </c>
      <c r="K3017" t="s">
        <v>131</v>
      </c>
      <c r="L3017" t="s">
        <v>8866</v>
      </c>
      <c r="M3017" t="s">
        <v>8867</v>
      </c>
      <c r="N3017">
        <v>0.80500000000000005</v>
      </c>
      <c r="O3017">
        <v>0</v>
      </c>
      <c r="P3017">
        <v>2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1.61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1715179</v>
      </c>
      <c r="B3018">
        <v>1</v>
      </c>
      <c r="C3018" t="s">
        <v>76</v>
      </c>
      <c r="D3018" t="s">
        <v>79</v>
      </c>
      <c r="E3018" t="s">
        <v>139</v>
      </c>
      <c r="F3018" t="s">
        <v>8868</v>
      </c>
      <c r="G3018" t="s">
        <v>4547</v>
      </c>
      <c r="H3018" t="s">
        <v>46</v>
      </c>
      <c r="I3018" t="s">
        <v>129</v>
      </c>
      <c r="J3018" t="s">
        <v>130</v>
      </c>
      <c r="K3018" t="s">
        <v>131</v>
      </c>
      <c r="L3018" t="s">
        <v>8869</v>
      </c>
      <c r="M3018" t="s">
        <v>8870</v>
      </c>
      <c r="N3018">
        <v>2.4383333330000001</v>
      </c>
      <c r="O3018">
        <v>0</v>
      </c>
      <c r="P3018">
        <v>18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43.89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1715184</v>
      </c>
      <c r="B3019">
        <v>1</v>
      </c>
      <c r="C3019" t="s">
        <v>76</v>
      </c>
      <c r="D3019" t="s">
        <v>80</v>
      </c>
      <c r="E3019" t="s">
        <v>139</v>
      </c>
      <c r="F3019" t="s">
        <v>8871</v>
      </c>
      <c r="G3019" t="s">
        <v>269</v>
      </c>
      <c r="H3019" t="s">
        <v>46</v>
      </c>
      <c r="I3019" t="s">
        <v>129</v>
      </c>
      <c r="J3019" t="s">
        <v>130</v>
      </c>
      <c r="K3019" t="s">
        <v>131</v>
      </c>
      <c r="L3019" t="s">
        <v>8872</v>
      </c>
      <c r="M3019" t="s">
        <v>8873</v>
      </c>
      <c r="N3019">
        <v>2.349722222</v>
      </c>
      <c r="O3019">
        <v>0</v>
      </c>
      <c r="P3019">
        <v>84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197.376667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1715189</v>
      </c>
      <c r="B3020">
        <v>1</v>
      </c>
      <c r="C3020" t="s">
        <v>76</v>
      </c>
      <c r="D3020" t="s">
        <v>103</v>
      </c>
      <c r="E3020" t="s">
        <v>134</v>
      </c>
      <c r="F3020" t="s">
        <v>8874</v>
      </c>
      <c r="G3020" t="s">
        <v>136</v>
      </c>
      <c r="H3020" t="s">
        <v>46</v>
      </c>
      <c r="I3020" t="s">
        <v>129</v>
      </c>
      <c r="J3020" t="s">
        <v>130</v>
      </c>
      <c r="K3020" t="s">
        <v>131</v>
      </c>
      <c r="L3020" t="s">
        <v>8875</v>
      </c>
      <c r="M3020" t="s">
        <v>8876</v>
      </c>
      <c r="N3020">
        <v>2.0505555549999999</v>
      </c>
      <c r="O3020">
        <v>0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2.0505559999999998</v>
      </c>
      <c r="Y3020">
        <v>0</v>
      </c>
      <c r="Z3020">
        <v>0</v>
      </c>
    </row>
    <row r="3021" spans="1:26" x14ac:dyDescent="0.25">
      <c r="A3021">
        <v>1715187</v>
      </c>
      <c r="B3021">
        <v>1</v>
      </c>
      <c r="C3021" t="s">
        <v>76</v>
      </c>
      <c r="D3021" t="s">
        <v>96</v>
      </c>
      <c r="E3021" t="s">
        <v>126</v>
      </c>
      <c r="F3021" t="s">
        <v>8619</v>
      </c>
      <c r="G3021" t="s">
        <v>145</v>
      </c>
      <c r="H3021" t="s">
        <v>47</v>
      </c>
      <c r="I3021" t="s">
        <v>129</v>
      </c>
      <c r="J3021" t="s">
        <v>130</v>
      </c>
      <c r="K3021" t="s">
        <v>131</v>
      </c>
      <c r="L3021" t="s">
        <v>8877</v>
      </c>
      <c r="M3021" t="s">
        <v>8878</v>
      </c>
      <c r="N3021">
        <v>2.0763888879999999</v>
      </c>
      <c r="O3021">
        <v>1</v>
      </c>
      <c r="P3021">
        <v>94</v>
      </c>
      <c r="Q3021">
        <v>0</v>
      </c>
      <c r="R3021">
        <v>0</v>
      </c>
      <c r="S3021">
        <v>0</v>
      </c>
      <c r="T3021">
        <v>0</v>
      </c>
      <c r="U3021">
        <v>2.0763889999999998</v>
      </c>
      <c r="V3021">
        <v>195.180555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1715203</v>
      </c>
      <c r="B3022">
        <v>1</v>
      </c>
      <c r="C3022" t="s">
        <v>76</v>
      </c>
      <c r="D3022" t="s">
        <v>100</v>
      </c>
      <c r="E3022" t="s">
        <v>134</v>
      </c>
      <c r="F3022" t="s">
        <v>8879</v>
      </c>
      <c r="G3022" t="s">
        <v>136</v>
      </c>
      <c r="H3022" t="s">
        <v>46</v>
      </c>
      <c r="I3022" t="s">
        <v>129</v>
      </c>
      <c r="J3022" t="s">
        <v>130</v>
      </c>
      <c r="K3022" t="s">
        <v>131</v>
      </c>
      <c r="L3022" t="s">
        <v>8880</v>
      </c>
      <c r="M3022" t="s">
        <v>8881</v>
      </c>
      <c r="N3022">
        <v>1.788888888</v>
      </c>
      <c r="O3022">
        <v>0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1.788889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1715270</v>
      </c>
      <c r="B3023">
        <v>1</v>
      </c>
      <c r="C3023" t="s">
        <v>76</v>
      </c>
      <c r="D3023" t="s">
        <v>95</v>
      </c>
      <c r="E3023" t="s">
        <v>139</v>
      </c>
      <c r="F3023" t="s">
        <v>8882</v>
      </c>
      <c r="G3023" t="s">
        <v>269</v>
      </c>
      <c r="H3023" t="s">
        <v>46</v>
      </c>
      <c r="I3023" t="s">
        <v>129</v>
      </c>
      <c r="J3023" t="s">
        <v>130</v>
      </c>
      <c r="K3023" t="s">
        <v>131</v>
      </c>
      <c r="L3023" t="s">
        <v>8883</v>
      </c>
      <c r="M3023" t="s">
        <v>8884</v>
      </c>
      <c r="N3023">
        <v>9.6883333329999992</v>
      </c>
      <c r="O3023">
        <v>0</v>
      </c>
      <c r="P3023">
        <v>0</v>
      </c>
      <c r="Q3023">
        <v>0</v>
      </c>
      <c r="R3023">
        <v>51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494.10500000000002</v>
      </c>
      <c r="Y3023">
        <v>0</v>
      </c>
      <c r="Z3023">
        <v>0</v>
      </c>
    </row>
    <row r="3024" spans="1:26" x14ac:dyDescent="0.25">
      <c r="A3024">
        <v>1715183</v>
      </c>
      <c r="B3024">
        <v>1</v>
      </c>
      <c r="C3024" t="s">
        <v>77</v>
      </c>
      <c r="D3024" t="s">
        <v>124</v>
      </c>
      <c r="E3024" t="s">
        <v>212</v>
      </c>
      <c r="F3024" t="s">
        <v>8821</v>
      </c>
      <c r="G3024" t="s">
        <v>176</v>
      </c>
      <c r="H3024" t="s">
        <v>47</v>
      </c>
      <c r="I3024" t="s">
        <v>129</v>
      </c>
      <c r="J3024" t="s">
        <v>130</v>
      </c>
      <c r="K3024" t="s">
        <v>131</v>
      </c>
      <c r="L3024" t="s">
        <v>8885</v>
      </c>
      <c r="M3024" t="s">
        <v>8886</v>
      </c>
      <c r="N3024">
        <v>0.21972222199999999</v>
      </c>
      <c r="O3024">
        <v>80</v>
      </c>
      <c r="P3024">
        <v>1479</v>
      </c>
      <c r="Q3024">
        <v>0</v>
      </c>
      <c r="R3024">
        <v>0</v>
      </c>
      <c r="S3024">
        <v>0</v>
      </c>
      <c r="T3024">
        <v>0</v>
      </c>
      <c r="U3024">
        <v>17.577777999999999</v>
      </c>
      <c r="V3024">
        <v>324.96916599999997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1715208</v>
      </c>
      <c r="B3025">
        <v>1</v>
      </c>
      <c r="C3025" t="s">
        <v>76</v>
      </c>
      <c r="D3025" t="s">
        <v>101</v>
      </c>
      <c r="E3025" t="s">
        <v>134</v>
      </c>
      <c r="F3025" t="s">
        <v>8887</v>
      </c>
      <c r="G3025" t="s">
        <v>136</v>
      </c>
      <c r="H3025" t="s">
        <v>46</v>
      </c>
      <c r="I3025" t="s">
        <v>129</v>
      </c>
      <c r="J3025" t="s">
        <v>130</v>
      </c>
      <c r="K3025" t="s">
        <v>131</v>
      </c>
      <c r="L3025" t="s">
        <v>8888</v>
      </c>
      <c r="M3025" t="s">
        <v>8889</v>
      </c>
      <c r="N3025">
        <v>2.7149999999999999</v>
      </c>
      <c r="O3025">
        <v>0</v>
      </c>
      <c r="P3025"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2.7149999999999999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1715195</v>
      </c>
      <c r="B3026">
        <v>1</v>
      </c>
      <c r="C3026" t="s">
        <v>76</v>
      </c>
      <c r="D3026" t="s">
        <v>94</v>
      </c>
      <c r="E3026" t="s">
        <v>212</v>
      </c>
      <c r="F3026" t="s">
        <v>8890</v>
      </c>
      <c r="G3026" t="s">
        <v>176</v>
      </c>
      <c r="H3026" t="s">
        <v>47</v>
      </c>
      <c r="I3026" t="s">
        <v>129</v>
      </c>
      <c r="J3026" t="s">
        <v>130</v>
      </c>
      <c r="K3026" t="s">
        <v>131</v>
      </c>
      <c r="L3026" t="s">
        <v>8891</v>
      </c>
      <c r="M3026" t="s">
        <v>8892</v>
      </c>
      <c r="N3026">
        <v>0.68194444399999998</v>
      </c>
      <c r="O3026">
        <v>38</v>
      </c>
      <c r="P3026">
        <v>1598</v>
      </c>
      <c r="Q3026">
        <v>3</v>
      </c>
      <c r="R3026">
        <v>208</v>
      </c>
      <c r="S3026">
        <v>0</v>
      </c>
      <c r="T3026">
        <v>0</v>
      </c>
      <c r="U3026">
        <v>25.913889000000001</v>
      </c>
      <c r="V3026">
        <v>1089.747222</v>
      </c>
      <c r="W3026">
        <v>2.045833</v>
      </c>
      <c r="X3026">
        <v>141.84444400000001</v>
      </c>
      <c r="Y3026">
        <v>0</v>
      </c>
      <c r="Z3026">
        <v>0</v>
      </c>
    </row>
    <row r="3027" spans="1:26" x14ac:dyDescent="0.25">
      <c r="A3027">
        <v>1715212</v>
      </c>
      <c r="B3027">
        <v>1</v>
      </c>
      <c r="C3027" t="s">
        <v>77</v>
      </c>
      <c r="D3027" t="s">
        <v>118</v>
      </c>
      <c r="E3027" t="s">
        <v>212</v>
      </c>
      <c r="F3027" t="s">
        <v>2981</v>
      </c>
      <c r="G3027" t="s">
        <v>176</v>
      </c>
      <c r="H3027" t="s">
        <v>47</v>
      </c>
      <c r="I3027" t="s">
        <v>129</v>
      </c>
      <c r="J3027" t="s">
        <v>130</v>
      </c>
      <c r="K3027" t="s">
        <v>131</v>
      </c>
      <c r="L3027" t="s">
        <v>8893</v>
      </c>
      <c r="M3027" t="s">
        <v>8894</v>
      </c>
      <c r="N3027">
        <v>0.65722222200000002</v>
      </c>
      <c r="O3027">
        <v>2</v>
      </c>
      <c r="P3027">
        <v>131</v>
      </c>
      <c r="Q3027">
        <v>0</v>
      </c>
      <c r="R3027">
        <v>0</v>
      </c>
      <c r="S3027">
        <v>0</v>
      </c>
      <c r="T3027">
        <v>0</v>
      </c>
      <c r="U3027">
        <v>1.3144439999999999</v>
      </c>
      <c r="V3027">
        <v>86.096110999999993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1715215</v>
      </c>
      <c r="B3028">
        <v>1</v>
      </c>
      <c r="C3028" t="s">
        <v>76</v>
      </c>
      <c r="D3028" t="s">
        <v>89</v>
      </c>
      <c r="E3028" t="s">
        <v>158</v>
      </c>
      <c r="F3028" t="s">
        <v>8895</v>
      </c>
      <c r="G3028" t="s">
        <v>176</v>
      </c>
      <c r="H3028" t="s">
        <v>47</v>
      </c>
      <c r="I3028" t="s">
        <v>129</v>
      </c>
      <c r="J3028" t="s">
        <v>130</v>
      </c>
      <c r="K3028" t="s">
        <v>131</v>
      </c>
      <c r="L3028" t="s">
        <v>8896</v>
      </c>
      <c r="M3028" t="s">
        <v>8897</v>
      </c>
      <c r="N3028">
        <v>2.2908333330000001</v>
      </c>
      <c r="O3028">
        <v>6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13.744999999999999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1715281</v>
      </c>
      <c r="B3029">
        <v>1</v>
      </c>
      <c r="C3029" t="s">
        <v>76</v>
      </c>
      <c r="D3029" t="s">
        <v>95</v>
      </c>
      <c r="E3029" t="s">
        <v>126</v>
      </c>
      <c r="F3029" t="s">
        <v>8898</v>
      </c>
      <c r="G3029" t="s">
        <v>361</v>
      </c>
      <c r="H3029" t="s">
        <v>47</v>
      </c>
      <c r="I3029" t="s">
        <v>129</v>
      </c>
      <c r="J3029" t="s">
        <v>130</v>
      </c>
      <c r="K3029" t="s">
        <v>131</v>
      </c>
      <c r="L3029" t="s">
        <v>8899</v>
      </c>
      <c r="M3029" t="s">
        <v>8900</v>
      </c>
      <c r="N3029">
        <v>4.6472222219999999</v>
      </c>
      <c r="O3029">
        <v>1</v>
      </c>
      <c r="P3029">
        <v>104</v>
      </c>
      <c r="Q3029">
        <v>0</v>
      </c>
      <c r="R3029">
        <v>0</v>
      </c>
      <c r="S3029">
        <v>0</v>
      </c>
      <c r="T3029">
        <v>0</v>
      </c>
      <c r="U3029">
        <v>4.6472220000000002</v>
      </c>
      <c r="V3029">
        <v>483.31111099999998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1715209</v>
      </c>
      <c r="B3030">
        <v>1</v>
      </c>
      <c r="C3030" t="s">
        <v>76</v>
      </c>
      <c r="D3030" t="s">
        <v>88</v>
      </c>
      <c r="E3030" t="s">
        <v>139</v>
      </c>
      <c r="F3030" t="s">
        <v>8901</v>
      </c>
      <c r="G3030" t="s">
        <v>281</v>
      </c>
      <c r="H3030" t="s">
        <v>46</v>
      </c>
      <c r="I3030" t="s">
        <v>129</v>
      </c>
      <c r="J3030" t="s">
        <v>130</v>
      </c>
      <c r="K3030" t="s">
        <v>161</v>
      </c>
      <c r="L3030" t="s">
        <v>8902</v>
      </c>
      <c r="M3030" t="s">
        <v>8903</v>
      </c>
      <c r="N3030">
        <v>1.3205555550000001</v>
      </c>
      <c r="O3030">
        <v>0</v>
      </c>
      <c r="P3030">
        <v>77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101.682778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1715211</v>
      </c>
      <c r="B3031">
        <v>1</v>
      </c>
      <c r="C3031" t="s">
        <v>76</v>
      </c>
      <c r="D3031" t="s">
        <v>92</v>
      </c>
      <c r="E3031" t="s">
        <v>158</v>
      </c>
      <c r="F3031" t="s">
        <v>3204</v>
      </c>
      <c r="G3031" t="s">
        <v>176</v>
      </c>
      <c r="H3031" t="s">
        <v>47</v>
      </c>
      <c r="I3031" t="s">
        <v>151</v>
      </c>
      <c r="J3031" t="s">
        <v>130</v>
      </c>
      <c r="K3031" t="s">
        <v>131</v>
      </c>
      <c r="L3031" t="s">
        <v>8904</v>
      </c>
      <c r="M3031" t="s">
        <v>8905</v>
      </c>
      <c r="N3031">
        <v>2.9166666000000001E-2</v>
      </c>
      <c r="O3031">
        <v>0</v>
      </c>
      <c r="P3031">
        <v>0</v>
      </c>
      <c r="Q3031">
        <v>60</v>
      </c>
      <c r="R3031">
        <v>1118</v>
      </c>
      <c r="S3031">
        <v>0</v>
      </c>
      <c r="T3031">
        <v>0</v>
      </c>
      <c r="U3031">
        <v>0</v>
      </c>
      <c r="V3031">
        <v>0</v>
      </c>
      <c r="W3031">
        <v>1.75</v>
      </c>
      <c r="X3031">
        <v>32.608333000000002</v>
      </c>
      <c r="Y3031">
        <v>0</v>
      </c>
      <c r="Z3031">
        <v>0</v>
      </c>
    </row>
    <row r="3032" spans="1:26" x14ac:dyDescent="0.25">
      <c r="A3032">
        <v>1715218</v>
      </c>
      <c r="B3032">
        <v>1</v>
      </c>
      <c r="C3032" t="s">
        <v>76</v>
      </c>
      <c r="D3032" t="s">
        <v>89</v>
      </c>
      <c r="E3032" t="s">
        <v>126</v>
      </c>
      <c r="F3032" t="s">
        <v>8906</v>
      </c>
      <c r="G3032" t="s">
        <v>145</v>
      </c>
      <c r="H3032" t="s">
        <v>47</v>
      </c>
      <c r="I3032" t="s">
        <v>129</v>
      </c>
      <c r="J3032" t="s">
        <v>130</v>
      </c>
      <c r="K3032" t="s">
        <v>131</v>
      </c>
      <c r="L3032" t="s">
        <v>8907</v>
      </c>
      <c r="M3032" t="s">
        <v>8908</v>
      </c>
      <c r="N3032">
        <v>1.0149999999999999</v>
      </c>
      <c r="O3032">
        <v>1</v>
      </c>
      <c r="P3032">
        <v>31</v>
      </c>
      <c r="Q3032">
        <v>0</v>
      </c>
      <c r="R3032">
        <v>0</v>
      </c>
      <c r="S3032">
        <v>0</v>
      </c>
      <c r="T3032">
        <v>2</v>
      </c>
      <c r="U3032">
        <v>1.0149999999999999</v>
      </c>
      <c r="V3032">
        <v>31.465</v>
      </c>
      <c r="W3032">
        <v>0</v>
      </c>
      <c r="X3032">
        <v>0</v>
      </c>
      <c r="Y3032">
        <v>0</v>
      </c>
      <c r="Z3032">
        <v>2.0299999999999998</v>
      </c>
    </row>
    <row r="3033" spans="1:26" x14ac:dyDescent="0.25">
      <c r="A3033">
        <v>1715226</v>
      </c>
      <c r="B3033">
        <v>1</v>
      </c>
      <c r="C3033" t="s">
        <v>77</v>
      </c>
      <c r="D3033" t="s">
        <v>119</v>
      </c>
      <c r="E3033" t="s">
        <v>134</v>
      </c>
      <c r="F3033" t="s">
        <v>8909</v>
      </c>
      <c r="G3033" t="s">
        <v>136</v>
      </c>
      <c r="H3033" t="s">
        <v>46</v>
      </c>
      <c r="I3033" t="s">
        <v>129</v>
      </c>
      <c r="J3033" t="s">
        <v>130</v>
      </c>
      <c r="K3033" t="s">
        <v>131</v>
      </c>
      <c r="L3033" t="s">
        <v>8910</v>
      </c>
      <c r="M3033" t="s">
        <v>8911</v>
      </c>
      <c r="N3033">
        <v>2.8852777770000002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2.885278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1715222</v>
      </c>
      <c r="B3034">
        <v>1</v>
      </c>
      <c r="C3034" t="s">
        <v>76</v>
      </c>
      <c r="D3034" t="s">
        <v>96</v>
      </c>
      <c r="E3034" t="s">
        <v>134</v>
      </c>
      <c r="F3034" t="s">
        <v>8912</v>
      </c>
      <c r="G3034" t="s">
        <v>136</v>
      </c>
      <c r="H3034" t="s">
        <v>46</v>
      </c>
      <c r="I3034" t="s">
        <v>129</v>
      </c>
      <c r="J3034" t="s">
        <v>130</v>
      </c>
      <c r="K3034" t="s">
        <v>131</v>
      </c>
      <c r="L3034" t="s">
        <v>8913</v>
      </c>
      <c r="M3034" t="s">
        <v>8914</v>
      </c>
      <c r="N3034">
        <v>3.2450000000000001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3.2450000000000001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1715220</v>
      </c>
      <c r="B3035">
        <v>1</v>
      </c>
      <c r="C3035" t="s">
        <v>77</v>
      </c>
      <c r="D3035" t="s">
        <v>118</v>
      </c>
      <c r="E3035" t="s">
        <v>212</v>
      </c>
      <c r="F3035" t="s">
        <v>2097</v>
      </c>
      <c r="G3035" t="s">
        <v>176</v>
      </c>
      <c r="H3035" t="s">
        <v>47</v>
      </c>
      <c r="I3035" t="s">
        <v>129</v>
      </c>
      <c r="J3035" t="s">
        <v>130</v>
      </c>
      <c r="K3035" t="s">
        <v>131</v>
      </c>
      <c r="L3035" t="s">
        <v>8915</v>
      </c>
      <c r="M3035" t="s">
        <v>8916</v>
      </c>
      <c r="N3035">
        <v>0.98194444400000003</v>
      </c>
      <c r="O3035">
        <v>2</v>
      </c>
      <c r="P3035">
        <v>65</v>
      </c>
      <c r="Q3035">
        <v>0</v>
      </c>
      <c r="R3035">
        <v>0</v>
      </c>
      <c r="S3035">
        <v>35</v>
      </c>
      <c r="T3035">
        <v>506</v>
      </c>
      <c r="U3035">
        <v>1.963889</v>
      </c>
      <c r="V3035">
        <v>63.826388999999999</v>
      </c>
      <c r="W3035">
        <v>0</v>
      </c>
      <c r="X3035">
        <v>0</v>
      </c>
      <c r="Y3035">
        <v>34.368056000000003</v>
      </c>
      <c r="Z3035">
        <v>496.86388899999997</v>
      </c>
    </row>
    <row r="3036" spans="1:26" x14ac:dyDescent="0.25">
      <c r="A3036">
        <v>1715223</v>
      </c>
      <c r="B3036">
        <v>1</v>
      </c>
      <c r="C3036" t="s">
        <v>76</v>
      </c>
      <c r="D3036" t="s">
        <v>84</v>
      </c>
      <c r="E3036" t="s">
        <v>134</v>
      </c>
      <c r="F3036" t="s">
        <v>8917</v>
      </c>
      <c r="G3036" t="s">
        <v>155</v>
      </c>
      <c r="H3036" t="s">
        <v>46</v>
      </c>
      <c r="I3036" t="s">
        <v>129</v>
      </c>
      <c r="J3036" t="s">
        <v>130</v>
      </c>
      <c r="K3036" t="s">
        <v>131</v>
      </c>
      <c r="L3036" t="s">
        <v>8918</v>
      </c>
      <c r="M3036" t="s">
        <v>8919</v>
      </c>
      <c r="N3036">
        <v>0.59416666600000001</v>
      </c>
      <c r="O3036">
        <v>0</v>
      </c>
      <c r="P3036">
        <v>10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5.9416669999999998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1715225</v>
      </c>
      <c r="B3037">
        <v>1</v>
      </c>
      <c r="C3037" t="s">
        <v>76</v>
      </c>
      <c r="D3037" t="s">
        <v>79</v>
      </c>
      <c r="E3037" t="s">
        <v>139</v>
      </c>
      <c r="F3037" t="s">
        <v>8920</v>
      </c>
      <c r="G3037" t="s">
        <v>141</v>
      </c>
      <c r="H3037" t="s">
        <v>46</v>
      </c>
      <c r="I3037" t="s">
        <v>129</v>
      </c>
      <c r="J3037" t="s">
        <v>130</v>
      </c>
      <c r="K3037" t="s">
        <v>131</v>
      </c>
      <c r="L3037" t="s">
        <v>8921</v>
      </c>
      <c r="M3037" t="s">
        <v>8922</v>
      </c>
      <c r="N3037">
        <v>1.045833333</v>
      </c>
      <c r="O3037">
        <v>0</v>
      </c>
      <c r="P3037">
        <v>139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145.370833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1715249</v>
      </c>
      <c r="B3038">
        <v>1</v>
      </c>
      <c r="C3038" t="s">
        <v>76</v>
      </c>
      <c r="D3038" t="s">
        <v>81</v>
      </c>
      <c r="E3038" t="s">
        <v>126</v>
      </c>
      <c r="F3038" t="s">
        <v>8923</v>
      </c>
      <c r="G3038" t="s">
        <v>176</v>
      </c>
      <c r="H3038" t="s">
        <v>47</v>
      </c>
      <c r="I3038" t="s">
        <v>129</v>
      </c>
      <c r="J3038" t="s">
        <v>130</v>
      </c>
      <c r="K3038" t="s">
        <v>131</v>
      </c>
      <c r="L3038" t="s">
        <v>8924</v>
      </c>
      <c r="M3038" t="s">
        <v>8925</v>
      </c>
      <c r="N3038">
        <v>3.991944444</v>
      </c>
      <c r="O3038">
        <v>1</v>
      </c>
      <c r="P3038">
        <v>376</v>
      </c>
      <c r="Q3038">
        <v>0</v>
      </c>
      <c r="R3038">
        <v>0</v>
      </c>
      <c r="S3038">
        <v>0</v>
      </c>
      <c r="T3038">
        <v>0</v>
      </c>
      <c r="U3038">
        <v>3.9919440000000002</v>
      </c>
      <c r="V3038">
        <v>1500.9711110000001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1715227</v>
      </c>
      <c r="B3039">
        <v>1</v>
      </c>
      <c r="C3039" t="s">
        <v>77</v>
      </c>
      <c r="D3039" t="s">
        <v>118</v>
      </c>
      <c r="E3039" t="s">
        <v>158</v>
      </c>
      <c r="F3039" t="s">
        <v>8926</v>
      </c>
      <c r="G3039" t="s">
        <v>176</v>
      </c>
      <c r="H3039" t="s">
        <v>47</v>
      </c>
      <c r="I3039" t="s">
        <v>129</v>
      </c>
      <c r="J3039" t="s">
        <v>130</v>
      </c>
      <c r="K3039" t="s">
        <v>131</v>
      </c>
      <c r="L3039" t="s">
        <v>8927</v>
      </c>
      <c r="M3039" t="s">
        <v>8928</v>
      </c>
      <c r="N3039">
        <v>0.31055555499999998</v>
      </c>
      <c r="O3039">
        <v>34</v>
      </c>
      <c r="P3039">
        <v>351</v>
      </c>
      <c r="Q3039">
        <v>0</v>
      </c>
      <c r="R3039">
        <v>0</v>
      </c>
      <c r="S3039">
        <v>0</v>
      </c>
      <c r="T3039">
        <v>0</v>
      </c>
      <c r="U3039">
        <v>10.558889000000001</v>
      </c>
      <c r="V3039">
        <v>109.005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1715239</v>
      </c>
      <c r="B3040">
        <v>1</v>
      </c>
      <c r="C3040" t="s">
        <v>76</v>
      </c>
      <c r="D3040" t="s">
        <v>80</v>
      </c>
      <c r="E3040" t="s">
        <v>134</v>
      </c>
      <c r="F3040" t="s">
        <v>8929</v>
      </c>
      <c r="G3040" t="s">
        <v>136</v>
      </c>
      <c r="H3040" t="s">
        <v>46</v>
      </c>
      <c r="I3040" t="s">
        <v>129</v>
      </c>
      <c r="J3040" t="s">
        <v>130</v>
      </c>
      <c r="K3040" t="s">
        <v>131</v>
      </c>
      <c r="L3040" t="s">
        <v>8930</v>
      </c>
      <c r="M3040" t="s">
        <v>8931</v>
      </c>
      <c r="N3040">
        <v>3.4897222220000002</v>
      </c>
      <c r="O3040">
        <v>0</v>
      </c>
      <c r="P3040">
        <v>3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10.469167000000001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1715244</v>
      </c>
      <c r="B3041">
        <v>1</v>
      </c>
      <c r="C3041" t="s">
        <v>76</v>
      </c>
      <c r="D3041" t="s">
        <v>85</v>
      </c>
      <c r="E3041" t="s">
        <v>134</v>
      </c>
      <c r="F3041" t="s">
        <v>8932</v>
      </c>
      <c r="G3041" t="s">
        <v>136</v>
      </c>
      <c r="H3041" t="s">
        <v>46</v>
      </c>
      <c r="I3041" t="s">
        <v>129</v>
      </c>
      <c r="J3041" t="s">
        <v>130</v>
      </c>
      <c r="K3041" t="s">
        <v>131</v>
      </c>
      <c r="L3041" t="s">
        <v>8933</v>
      </c>
      <c r="M3041" t="s">
        <v>8934</v>
      </c>
      <c r="N3041">
        <v>0.773888888</v>
      </c>
      <c r="O3041">
        <v>0</v>
      </c>
      <c r="P3041">
        <v>2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1.5477780000000001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1715283</v>
      </c>
      <c r="B3042">
        <v>1</v>
      </c>
      <c r="C3042" t="s">
        <v>76</v>
      </c>
      <c r="D3042" t="s">
        <v>78</v>
      </c>
      <c r="E3042" t="s">
        <v>134</v>
      </c>
      <c r="F3042" t="s">
        <v>8935</v>
      </c>
      <c r="G3042" t="s">
        <v>136</v>
      </c>
      <c r="H3042" t="s">
        <v>46</v>
      </c>
      <c r="I3042" t="s">
        <v>129</v>
      </c>
      <c r="J3042" t="s">
        <v>130</v>
      </c>
      <c r="K3042" t="s">
        <v>131</v>
      </c>
      <c r="L3042" t="s">
        <v>8936</v>
      </c>
      <c r="M3042" t="s">
        <v>8937</v>
      </c>
      <c r="N3042">
        <v>1.1077777769999999</v>
      </c>
      <c r="O3042">
        <v>0</v>
      </c>
      <c r="P3042">
        <v>4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4.4311109999999996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1715242</v>
      </c>
      <c r="B3043">
        <v>1</v>
      </c>
      <c r="C3043" t="s">
        <v>77</v>
      </c>
      <c r="D3043" t="s">
        <v>112</v>
      </c>
      <c r="E3043" t="s">
        <v>139</v>
      </c>
      <c r="F3043" t="s">
        <v>8938</v>
      </c>
      <c r="G3043" t="s">
        <v>141</v>
      </c>
      <c r="H3043" t="s">
        <v>46</v>
      </c>
      <c r="I3043" t="s">
        <v>129</v>
      </c>
      <c r="J3043" t="s">
        <v>130</v>
      </c>
      <c r="K3043" t="s">
        <v>131</v>
      </c>
      <c r="L3043" t="s">
        <v>8939</v>
      </c>
      <c r="M3043" t="s">
        <v>8940</v>
      </c>
      <c r="N3043">
        <v>1.037222222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87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90.238332999999997</v>
      </c>
    </row>
    <row r="3044" spans="1:26" x14ac:dyDescent="0.25">
      <c r="A3044">
        <v>1715256</v>
      </c>
      <c r="B3044">
        <v>1</v>
      </c>
      <c r="C3044" t="s">
        <v>76</v>
      </c>
      <c r="D3044" t="s">
        <v>101</v>
      </c>
      <c r="E3044" t="s">
        <v>134</v>
      </c>
      <c r="F3044" t="s">
        <v>3390</v>
      </c>
      <c r="G3044" t="s">
        <v>155</v>
      </c>
      <c r="H3044" t="s">
        <v>46</v>
      </c>
      <c r="I3044" t="s">
        <v>129</v>
      </c>
      <c r="J3044" t="s">
        <v>130</v>
      </c>
      <c r="K3044" t="s">
        <v>131</v>
      </c>
      <c r="L3044" t="s">
        <v>8941</v>
      </c>
      <c r="M3044" t="s">
        <v>8942</v>
      </c>
      <c r="N3044">
        <v>1.9127777770000001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1.9127780000000001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1715262</v>
      </c>
      <c r="B3045">
        <v>1</v>
      </c>
      <c r="C3045" t="s">
        <v>76</v>
      </c>
      <c r="D3045" t="s">
        <v>78</v>
      </c>
      <c r="E3045" t="s">
        <v>126</v>
      </c>
      <c r="F3045" t="s">
        <v>8943</v>
      </c>
      <c r="G3045" t="s">
        <v>145</v>
      </c>
      <c r="H3045" t="s">
        <v>47</v>
      </c>
      <c r="I3045" t="s">
        <v>129</v>
      </c>
      <c r="J3045" t="s">
        <v>130</v>
      </c>
      <c r="K3045" t="s">
        <v>131</v>
      </c>
      <c r="L3045" t="s">
        <v>8944</v>
      </c>
      <c r="M3045" t="s">
        <v>8945</v>
      </c>
      <c r="N3045">
        <v>2.3688888879999999</v>
      </c>
      <c r="O3045">
        <v>3</v>
      </c>
      <c r="P3045">
        <v>232</v>
      </c>
      <c r="Q3045">
        <v>0</v>
      </c>
      <c r="R3045">
        <v>0</v>
      </c>
      <c r="S3045">
        <v>0</v>
      </c>
      <c r="T3045">
        <v>0</v>
      </c>
      <c r="U3045">
        <v>7.1066669999999998</v>
      </c>
      <c r="V3045">
        <v>549.582222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1715263</v>
      </c>
      <c r="B3046">
        <v>1</v>
      </c>
      <c r="C3046" t="s">
        <v>76</v>
      </c>
      <c r="D3046" t="s">
        <v>93</v>
      </c>
      <c r="E3046" t="s">
        <v>134</v>
      </c>
      <c r="F3046" t="s">
        <v>8946</v>
      </c>
      <c r="G3046" t="s">
        <v>136</v>
      </c>
      <c r="H3046" t="s">
        <v>46</v>
      </c>
      <c r="I3046" t="s">
        <v>129</v>
      </c>
      <c r="J3046" t="s">
        <v>130</v>
      </c>
      <c r="K3046" t="s">
        <v>131</v>
      </c>
      <c r="L3046" t="s">
        <v>8947</v>
      </c>
      <c r="M3046" t="s">
        <v>8948</v>
      </c>
      <c r="N3046">
        <v>6.5436111109999997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6.5436110000000003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1715269</v>
      </c>
      <c r="B3047">
        <v>1</v>
      </c>
      <c r="C3047" t="s">
        <v>76</v>
      </c>
      <c r="D3047" t="s">
        <v>78</v>
      </c>
      <c r="E3047" t="s">
        <v>139</v>
      </c>
      <c r="F3047" t="s">
        <v>8949</v>
      </c>
      <c r="G3047" t="s">
        <v>141</v>
      </c>
      <c r="H3047" t="s">
        <v>46</v>
      </c>
      <c r="I3047" t="s">
        <v>129</v>
      </c>
      <c r="J3047" t="s">
        <v>130</v>
      </c>
      <c r="K3047" t="s">
        <v>131</v>
      </c>
      <c r="L3047" t="s">
        <v>8950</v>
      </c>
      <c r="M3047" t="s">
        <v>8951</v>
      </c>
      <c r="N3047">
        <v>1.936111111</v>
      </c>
      <c r="O3047">
        <v>0</v>
      </c>
      <c r="P3047">
        <v>3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5.8083330000000002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1715252</v>
      </c>
      <c r="B3048">
        <v>1</v>
      </c>
      <c r="C3048" t="s">
        <v>76</v>
      </c>
      <c r="D3048" t="s">
        <v>86</v>
      </c>
      <c r="E3048" t="s">
        <v>134</v>
      </c>
      <c r="F3048" t="s">
        <v>8952</v>
      </c>
      <c r="G3048" t="s">
        <v>136</v>
      </c>
      <c r="H3048" t="s">
        <v>46</v>
      </c>
      <c r="I3048" t="s">
        <v>129</v>
      </c>
      <c r="J3048" t="s">
        <v>130</v>
      </c>
      <c r="K3048" t="s">
        <v>131</v>
      </c>
      <c r="L3048" t="s">
        <v>8953</v>
      </c>
      <c r="M3048" t="s">
        <v>8954</v>
      </c>
      <c r="N3048">
        <v>1.944722222</v>
      </c>
      <c r="O3048">
        <v>0</v>
      </c>
      <c r="P3048">
        <v>6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11.668333000000001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1715296</v>
      </c>
      <c r="B3049">
        <v>1</v>
      </c>
      <c r="C3049" t="s">
        <v>76</v>
      </c>
      <c r="D3049" t="s">
        <v>97</v>
      </c>
      <c r="E3049" t="s">
        <v>191</v>
      </c>
      <c r="F3049" t="s">
        <v>8955</v>
      </c>
      <c r="G3049" t="s">
        <v>289</v>
      </c>
      <c r="H3049" t="s">
        <v>46</v>
      </c>
      <c r="I3049" t="s">
        <v>129</v>
      </c>
      <c r="J3049" t="s">
        <v>130</v>
      </c>
      <c r="K3049" t="s">
        <v>131</v>
      </c>
      <c r="L3049" t="s">
        <v>8956</v>
      </c>
      <c r="M3049" t="s">
        <v>8957</v>
      </c>
      <c r="N3049">
        <v>2.0291666660000001</v>
      </c>
      <c r="O3049">
        <v>0</v>
      </c>
      <c r="P3049">
        <v>18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36.524999999999999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1715264</v>
      </c>
      <c r="B3050">
        <v>1</v>
      </c>
      <c r="C3050" t="s">
        <v>76</v>
      </c>
      <c r="D3050" t="s">
        <v>103</v>
      </c>
      <c r="E3050" t="s">
        <v>139</v>
      </c>
      <c r="F3050" t="s">
        <v>8958</v>
      </c>
      <c r="G3050" t="s">
        <v>141</v>
      </c>
      <c r="H3050" t="s">
        <v>46</v>
      </c>
      <c r="I3050" t="s">
        <v>129</v>
      </c>
      <c r="J3050" t="s">
        <v>130</v>
      </c>
      <c r="K3050" t="s">
        <v>131</v>
      </c>
      <c r="L3050" t="s">
        <v>8959</v>
      </c>
      <c r="M3050" t="s">
        <v>8960</v>
      </c>
      <c r="N3050">
        <v>3.028333333</v>
      </c>
      <c r="O3050">
        <v>0</v>
      </c>
      <c r="P3050">
        <v>0</v>
      </c>
      <c r="Q3050">
        <v>0</v>
      </c>
      <c r="R3050">
        <v>25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75.708332999999996</v>
      </c>
      <c r="Y3050">
        <v>0</v>
      </c>
      <c r="Z3050">
        <v>0</v>
      </c>
    </row>
    <row r="3051" spans="1:26" x14ac:dyDescent="0.25">
      <c r="A3051">
        <v>1715273</v>
      </c>
      <c r="B3051">
        <v>1</v>
      </c>
      <c r="C3051" t="s">
        <v>76</v>
      </c>
      <c r="D3051" t="s">
        <v>78</v>
      </c>
      <c r="E3051" t="s">
        <v>134</v>
      </c>
      <c r="F3051" t="s">
        <v>8961</v>
      </c>
      <c r="G3051" t="s">
        <v>136</v>
      </c>
      <c r="H3051" t="s">
        <v>46</v>
      </c>
      <c r="I3051" t="s">
        <v>129</v>
      </c>
      <c r="J3051" t="s">
        <v>130</v>
      </c>
      <c r="K3051" t="s">
        <v>131</v>
      </c>
      <c r="L3051" t="s">
        <v>8962</v>
      </c>
      <c r="M3051" t="s">
        <v>8963</v>
      </c>
      <c r="N3051">
        <v>2.0763888879999999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2.0763889999999998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1715257</v>
      </c>
      <c r="B3052">
        <v>1</v>
      </c>
      <c r="C3052" t="s">
        <v>77</v>
      </c>
      <c r="D3052" t="s">
        <v>122</v>
      </c>
      <c r="E3052" t="s">
        <v>212</v>
      </c>
      <c r="F3052" t="s">
        <v>8964</v>
      </c>
      <c r="G3052" t="s">
        <v>176</v>
      </c>
      <c r="H3052" t="s">
        <v>47</v>
      </c>
      <c r="I3052" t="s">
        <v>129</v>
      </c>
      <c r="J3052" t="s">
        <v>130</v>
      </c>
      <c r="K3052" t="s">
        <v>131</v>
      </c>
      <c r="L3052" t="s">
        <v>8965</v>
      </c>
      <c r="M3052" t="s">
        <v>8966</v>
      </c>
      <c r="N3052">
        <v>2.2913888880000002</v>
      </c>
      <c r="O3052">
        <v>0</v>
      </c>
      <c r="P3052">
        <v>0</v>
      </c>
      <c r="Q3052">
        <v>2</v>
      </c>
      <c r="R3052">
        <v>10</v>
      </c>
      <c r="S3052">
        <v>56</v>
      </c>
      <c r="T3052">
        <v>857</v>
      </c>
      <c r="U3052">
        <v>0</v>
      </c>
      <c r="V3052">
        <v>0</v>
      </c>
      <c r="W3052">
        <v>4.5827780000000002</v>
      </c>
      <c r="X3052">
        <v>22.913889000000001</v>
      </c>
      <c r="Y3052">
        <v>128.317778</v>
      </c>
      <c r="Z3052">
        <v>1963.7202769999999</v>
      </c>
    </row>
    <row r="3053" spans="1:26" x14ac:dyDescent="0.25">
      <c r="A3053">
        <v>1715254</v>
      </c>
      <c r="B3053">
        <v>1</v>
      </c>
      <c r="C3053" t="s">
        <v>77</v>
      </c>
      <c r="D3053" t="s">
        <v>123</v>
      </c>
      <c r="E3053" t="s">
        <v>126</v>
      </c>
      <c r="F3053" t="s">
        <v>8967</v>
      </c>
      <c r="G3053" t="s">
        <v>996</v>
      </c>
      <c r="H3053" t="s">
        <v>47</v>
      </c>
      <c r="I3053" t="s">
        <v>129</v>
      </c>
      <c r="J3053" t="s">
        <v>130</v>
      </c>
      <c r="K3053" t="s">
        <v>131</v>
      </c>
      <c r="L3053" t="s">
        <v>8968</v>
      </c>
      <c r="M3053" t="s">
        <v>8969</v>
      </c>
      <c r="N3053">
        <v>0.235555555</v>
      </c>
      <c r="O3053">
        <v>1</v>
      </c>
      <c r="P3053">
        <v>114</v>
      </c>
      <c r="Q3053">
        <v>0</v>
      </c>
      <c r="R3053">
        <v>0</v>
      </c>
      <c r="S3053">
        <v>0</v>
      </c>
      <c r="T3053">
        <v>0</v>
      </c>
      <c r="U3053">
        <v>0.23555599999999999</v>
      </c>
      <c r="V3053">
        <v>26.853332999999999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1715268</v>
      </c>
      <c r="B3054">
        <v>1</v>
      </c>
      <c r="C3054" t="s">
        <v>76</v>
      </c>
      <c r="D3054" t="s">
        <v>90</v>
      </c>
      <c r="E3054" t="s">
        <v>139</v>
      </c>
      <c r="F3054" t="s">
        <v>8970</v>
      </c>
      <c r="G3054" t="s">
        <v>141</v>
      </c>
      <c r="H3054" t="s">
        <v>46</v>
      </c>
      <c r="I3054" t="s">
        <v>129</v>
      </c>
      <c r="J3054" t="s">
        <v>130</v>
      </c>
      <c r="K3054" t="s">
        <v>131</v>
      </c>
      <c r="L3054" t="s">
        <v>8971</v>
      </c>
      <c r="M3054" t="s">
        <v>8972</v>
      </c>
      <c r="N3054">
        <v>1.6869444440000001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16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26.991111</v>
      </c>
    </row>
    <row r="3055" spans="1:26" x14ac:dyDescent="0.25">
      <c r="A3055">
        <v>1715289</v>
      </c>
      <c r="B3055">
        <v>1</v>
      </c>
      <c r="C3055" t="s">
        <v>76</v>
      </c>
      <c r="D3055" t="s">
        <v>95</v>
      </c>
      <c r="E3055" t="s">
        <v>134</v>
      </c>
      <c r="F3055" t="s">
        <v>8973</v>
      </c>
      <c r="G3055" t="s">
        <v>136</v>
      </c>
      <c r="H3055" t="s">
        <v>46</v>
      </c>
      <c r="I3055" t="s">
        <v>129</v>
      </c>
      <c r="J3055" t="s">
        <v>130</v>
      </c>
      <c r="K3055" t="s">
        <v>131</v>
      </c>
      <c r="L3055" t="s">
        <v>8974</v>
      </c>
      <c r="M3055" t="s">
        <v>8975</v>
      </c>
      <c r="N3055">
        <v>4.4436111110000001</v>
      </c>
      <c r="O3055">
        <v>0</v>
      </c>
      <c r="P3055">
        <v>1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4.4436109999999998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1715293</v>
      </c>
      <c r="B3056">
        <v>1</v>
      </c>
      <c r="C3056" t="s">
        <v>76</v>
      </c>
      <c r="D3056" t="s">
        <v>80</v>
      </c>
      <c r="E3056" t="s">
        <v>164</v>
      </c>
      <c r="F3056" t="s">
        <v>8976</v>
      </c>
      <c r="G3056" t="s">
        <v>269</v>
      </c>
      <c r="H3056" t="s">
        <v>46</v>
      </c>
      <c r="I3056" t="s">
        <v>129</v>
      </c>
      <c r="J3056" t="s">
        <v>130</v>
      </c>
      <c r="K3056" t="s">
        <v>131</v>
      </c>
      <c r="L3056" t="s">
        <v>8977</v>
      </c>
      <c r="M3056" t="s">
        <v>8978</v>
      </c>
      <c r="N3056">
        <v>1.686111111</v>
      </c>
      <c r="O3056">
        <v>1</v>
      </c>
      <c r="P3056">
        <v>209</v>
      </c>
      <c r="Q3056">
        <v>0</v>
      </c>
      <c r="R3056">
        <v>0</v>
      </c>
      <c r="S3056">
        <v>0</v>
      </c>
      <c r="T3056">
        <v>0</v>
      </c>
      <c r="U3056">
        <v>1.6861109999999999</v>
      </c>
      <c r="V3056">
        <v>352.397222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1715288</v>
      </c>
      <c r="B3057">
        <v>1</v>
      </c>
      <c r="C3057" t="s">
        <v>76</v>
      </c>
      <c r="D3057" t="s">
        <v>79</v>
      </c>
      <c r="E3057" t="s">
        <v>139</v>
      </c>
      <c r="F3057" t="s">
        <v>1781</v>
      </c>
      <c r="G3057" t="s">
        <v>1596</v>
      </c>
      <c r="H3057" t="s">
        <v>46</v>
      </c>
      <c r="I3057" t="s">
        <v>129</v>
      </c>
      <c r="J3057" t="s">
        <v>130</v>
      </c>
      <c r="K3057" t="s">
        <v>131</v>
      </c>
      <c r="L3057" t="s">
        <v>8979</v>
      </c>
      <c r="M3057" t="s">
        <v>8980</v>
      </c>
      <c r="N3057">
        <v>1.7691666660000001</v>
      </c>
      <c r="O3057">
        <v>0</v>
      </c>
      <c r="P3057">
        <v>63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111.4575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1715275</v>
      </c>
      <c r="B3058">
        <v>1</v>
      </c>
      <c r="C3058" t="s">
        <v>76</v>
      </c>
      <c r="D3058" t="s">
        <v>89</v>
      </c>
      <c r="E3058" t="s">
        <v>139</v>
      </c>
      <c r="F3058" t="s">
        <v>8981</v>
      </c>
      <c r="G3058" t="s">
        <v>269</v>
      </c>
      <c r="H3058" t="s">
        <v>46</v>
      </c>
      <c r="I3058" t="s">
        <v>129</v>
      </c>
      <c r="J3058" t="s">
        <v>130</v>
      </c>
      <c r="K3058" t="s">
        <v>131</v>
      </c>
      <c r="L3058" t="s">
        <v>8982</v>
      </c>
      <c r="M3058" t="s">
        <v>8983</v>
      </c>
      <c r="N3058">
        <v>2.8725000000000001</v>
      </c>
      <c r="O3058">
        <v>0</v>
      </c>
      <c r="P3058">
        <v>0</v>
      </c>
      <c r="Q3058">
        <v>0</v>
      </c>
      <c r="R3058">
        <v>25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71.8125</v>
      </c>
      <c r="Y3058">
        <v>0</v>
      </c>
      <c r="Z3058">
        <v>0</v>
      </c>
    </row>
    <row r="3059" spans="1:26" x14ac:dyDescent="0.25">
      <c r="A3059">
        <v>1715301</v>
      </c>
      <c r="B3059">
        <v>1</v>
      </c>
      <c r="C3059" t="s">
        <v>76</v>
      </c>
      <c r="D3059" t="s">
        <v>81</v>
      </c>
      <c r="E3059" t="s">
        <v>134</v>
      </c>
      <c r="F3059" t="s">
        <v>8984</v>
      </c>
      <c r="G3059" t="s">
        <v>155</v>
      </c>
      <c r="H3059" t="s">
        <v>46</v>
      </c>
      <c r="I3059" t="s">
        <v>129</v>
      </c>
      <c r="J3059" t="s">
        <v>130</v>
      </c>
      <c r="K3059" t="s">
        <v>131</v>
      </c>
      <c r="L3059" t="s">
        <v>8985</v>
      </c>
      <c r="M3059" t="s">
        <v>8986</v>
      </c>
      <c r="N3059">
        <v>3.7427777770000001</v>
      </c>
      <c r="O3059">
        <v>0</v>
      </c>
      <c r="P3059">
        <v>11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41.170555999999998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1715267</v>
      </c>
      <c r="B3060">
        <v>1</v>
      </c>
      <c r="C3060" t="s">
        <v>76</v>
      </c>
      <c r="D3060" t="s">
        <v>104</v>
      </c>
      <c r="E3060" t="s">
        <v>139</v>
      </c>
      <c r="F3060" t="s">
        <v>8987</v>
      </c>
      <c r="G3060" t="s">
        <v>141</v>
      </c>
      <c r="H3060" t="s">
        <v>46</v>
      </c>
      <c r="I3060" t="s">
        <v>129</v>
      </c>
      <c r="J3060" t="s">
        <v>130</v>
      </c>
      <c r="K3060" t="s">
        <v>131</v>
      </c>
      <c r="L3060" t="s">
        <v>8988</v>
      </c>
      <c r="M3060" t="s">
        <v>8989</v>
      </c>
      <c r="N3060">
        <v>1.842777777</v>
      </c>
      <c r="O3060">
        <v>0</v>
      </c>
      <c r="P3060">
        <v>0</v>
      </c>
      <c r="Q3060">
        <v>0</v>
      </c>
      <c r="R3060">
        <v>15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27.641667000000002</v>
      </c>
      <c r="Y3060">
        <v>0</v>
      </c>
      <c r="Z3060">
        <v>0</v>
      </c>
    </row>
    <row r="3061" spans="1:26" x14ac:dyDescent="0.25">
      <c r="A3061">
        <v>1715290</v>
      </c>
      <c r="B3061">
        <v>1</v>
      </c>
      <c r="C3061" t="s">
        <v>77</v>
      </c>
      <c r="D3061" t="s">
        <v>124</v>
      </c>
      <c r="E3061" t="s">
        <v>139</v>
      </c>
      <c r="F3061" t="s">
        <v>8990</v>
      </c>
      <c r="G3061" t="s">
        <v>141</v>
      </c>
      <c r="H3061" t="s">
        <v>46</v>
      </c>
      <c r="I3061" t="s">
        <v>129</v>
      </c>
      <c r="J3061" t="s">
        <v>130</v>
      </c>
      <c r="K3061" t="s">
        <v>131</v>
      </c>
      <c r="L3061" t="s">
        <v>8991</v>
      </c>
      <c r="M3061" t="s">
        <v>8992</v>
      </c>
      <c r="N3061">
        <v>1.7938888879999999</v>
      </c>
      <c r="O3061">
        <v>0</v>
      </c>
      <c r="P3061">
        <v>25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44.847222000000002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1715305</v>
      </c>
      <c r="B3062">
        <v>1</v>
      </c>
      <c r="C3062" t="s">
        <v>76</v>
      </c>
      <c r="D3062" t="s">
        <v>100</v>
      </c>
      <c r="E3062" t="s">
        <v>126</v>
      </c>
      <c r="F3062" t="s">
        <v>7801</v>
      </c>
      <c r="G3062" t="s">
        <v>361</v>
      </c>
      <c r="H3062" t="s">
        <v>47</v>
      </c>
      <c r="I3062" t="s">
        <v>129</v>
      </c>
      <c r="J3062" t="s">
        <v>130</v>
      </c>
      <c r="K3062" t="s">
        <v>131</v>
      </c>
      <c r="L3062" t="s">
        <v>8993</v>
      </c>
      <c r="M3062" t="s">
        <v>8994</v>
      </c>
      <c r="N3062">
        <v>2.301111111</v>
      </c>
      <c r="O3062">
        <v>95</v>
      </c>
      <c r="P3062">
        <v>284</v>
      </c>
      <c r="Q3062">
        <v>0</v>
      </c>
      <c r="R3062">
        <v>0</v>
      </c>
      <c r="S3062">
        <v>0</v>
      </c>
      <c r="T3062">
        <v>0</v>
      </c>
      <c r="U3062">
        <v>218.60555600000001</v>
      </c>
      <c r="V3062">
        <v>653.51555599999995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1715287</v>
      </c>
      <c r="B3063">
        <v>1</v>
      </c>
      <c r="C3063" t="s">
        <v>76</v>
      </c>
      <c r="D3063" t="s">
        <v>99</v>
      </c>
      <c r="E3063" t="s">
        <v>212</v>
      </c>
      <c r="F3063" t="s">
        <v>8995</v>
      </c>
      <c r="G3063" t="s">
        <v>176</v>
      </c>
      <c r="H3063" t="s">
        <v>47</v>
      </c>
      <c r="I3063" t="s">
        <v>129</v>
      </c>
      <c r="J3063" t="s">
        <v>130</v>
      </c>
      <c r="K3063" t="s">
        <v>131</v>
      </c>
      <c r="L3063" t="s">
        <v>8996</v>
      </c>
      <c r="M3063" t="s">
        <v>8997</v>
      </c>
      <c r="N3063">
        <v>0.51111111099999995</v>
      </c>
      <c r="O3063">
        <v>41</v>
      </c>
      <c r="P3063">
        <v>175</v>
      </c>
      <c r="Q3063">
        <v>0</v>
      </c>
      <c r="R3063">
        <v>0</v>
      </c>
      <c r="S3063">
        <v>0</v>
      </c>
      <c r="T3063">
        <v>0</v>
      </c>
      <c r="U3063">
        <v>20.955556000000001</v>
      </c>
      <c r="V3063">
        <v>89.444444000000004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1715310</v>
      </c>
      <c r="B3064">
        <v>1</v>
      </c>
      <c r="C3064" t="s">
        <v>76</v>
      </c>
      <c r="D3064" t="s">
        <v>88</v>
      </c>
      <c r="E3064" t="s">
        <v>134</v>
      </c>
      <c r="F3064" t="s">
        <v>8998</v>
      </c>
      <c r="G3064" t="s">
        <v>136</v>
      </c>
      <c r="H3064" t="s">
        <v>46</v>
      </c>
      <c r="I3064" t="s">
        <v>129</v>
      </c>
      <c r="J3064" t="s">
        <v>130</v>
      </c>
      <c r="K3064" t="s">
        <v>131</v>
      </c>
      <c r="L3064" t="s">
        <v>8999</v>
      </c>
      <c r="M3064" t="s">
        <v>9000</v>
      </c>
      <c r="N3064">
        <v>2.716111111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2.7161110000000002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1715297</v>
      </c>
      <c r="B3065">
        <v>1</v>
      </c>
      <c r="C3065" t="s">
        <v>76</v>
      </c>
      <c r="D3065" t="s">
        <v>94</v>
      </c>
      <c r="E3065" t="s">
        <v>139</v>
      </c>
      <c r="F3065" t="s">
        <v>1254</v>
      </c>
      <c r="G3065" t="s">
        <v>141</v>
      </c>
      <c r="H3065" t="s">
        <v>46</v>
      </c>
      <c r="I3065" t="s">
        <v>129</v>
      </c>
      <c r="J3065" t="s">
        <v>130</v>
      </c>
      <c r="K3065" t="s">
        <v>131</v>
      </c>
      <c r="L3065" t="s">
        <v>9001</v>
      </c>
      <c r="M3065" t="s">
        <v>9002</v>
      </c>
      <c r="N3065">
        <v>1.3180555549999999</v>
      </c>
      <c r="O3065">
        <v>0</v>
      </c>
      <c r="P3065">
        <v>4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5.2722220000000002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1715308</v>
      </c>
      <c r="B3066">
        <v>1</v>
      </c>
      <c r="C3066" t="s">
        <v>76</v>
      </c>
      <c r="D3066" t="s">
        <v>106</v>
      </c>
      <c r="E3066" t="s">
        <v>126</v>
      </c>
      <c r="F3066" t="s">
        <v>9003</v>
      </c>
      <c r="G3066" t="s">
        <v>1505</v>
      </c>
      <c r="H3066" t="s">
        <v>47</v>
      </c>
      <c r="I3066" t="s">
        <v>129</v>
      </c>
      <c r="J3066" t="s">
        <v>130</v>
      </c>
      <c r="K3066" t="s">
        <v>131</v>
      </c>
      <c r="L3066" t="s">
        <v>9004</v>
      </c>
      <c r="M3066" t="s">
        <v>9005</v>
      </c>
      <c r="N3066">
        <v>2.2966666660000001</v>
      </c>
      <c r="O3066">
        <v>25</v>
      </c>
      <c r="P3066">
        <v>1302</v>
      </c>
      <c r="Q3066">
        <v>0</v>
      </c>
      <c r="R3066">
        <v>0</v>
      </c>
      <c r="S3066">
        <v>0</v>
      </c>
      <c r="T3066">
        <v>0</v>
      </c>
      <c r="U3066">
        <v>57.416666999999997</v>
      </c>
      <c r="V3066">
        <v>2990.2599989999999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1715300</v>
      </c>
      <c r="B3067">
        <v>1</v>
      </c>
      <c r="C3067" t="s">
        <v>76</v>
      </c>
      <c r="D3067" t="s">
        <v>92</v>
      </c>
      <c r="E3067" t="s">
        <v>139</v>
      </c>
      <c r="F3067" t="s">
        <v>9006</v>
      </c>
      <c r="G3067" t="s">
        <v>141</v>
      </c>
      <c r="H3067" t="s">
        <v>46</v>
      </c>
      <c r="I3067" t="s">
        <v>129</v>
      </c>
      <c r="J3067" t="s">
        <v>130</v>
      </c>
      <c r="K3067" t="s">
        <v>131</v>
      </c>
      <c r="L3067" t="s">
        <v>9007</v>
      </c>
      <c r="M3067" t="s">
        <v>9008</v>
      </c>
      <c r="N3067">
        <v>3.6930555549999999</v>
      </c>
      <c r="O3067">
        <v>0</v>
      </c>
      <c r="P3067">
        <v>0</v>
      </c>
      <c r="Q3067">
        <v>0</v>
      </c>
      <c r="R3067">
        <v>70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258.51388900000001</v>
      </c>
      <c r="Y3067">
        <v>0</v>
      </c>
      <c r="Z3067">
        <v>0</v>
      </c>
    </row>
    <row r="3068" spans="1:26" x14ac:dyDescent="0.25">
      <c r="A3068">
        <v>1715280</v>
      </c>
      <c r="B3068">
        <v>1</v>
      </c>
      <c r="C3068" t="s">
        <v>76</v>
      </c>
      <c r="D3068" t="s">
        <v>96</v>
      </c>
      <c r="E3068" t="s">
        <v>212</v>
      </c>
      <c r="F3068" t="s">
        <v>9009</v>
      </c>
      <c r="G3068" t="s">
        <v>176</v>
      </c>
      <c r="H3068" t="s">
        <v>47</v>
      </c>
      <c r="I3068" t="s">
        <v>129</v>
      </c>
      <c r="J3068" t="s">
        <v>130</v>
      </c>
      <c r="K3068" t="s">
        <v>131</v>
      </c>
      <c r="L3068" t="s">
        <v>9010</v>
      </c>
      <c r="M3068" t="s">
        <v>9011</v>
      </c>
      <c r="N3068">
        <v>0.19055555499999999</v>
      </c>
      <c r="O3068">
        <v>47</v>
      </c>
      <c r="P3068">
        <v>303</v>
      </c>
      <c r="Q3068">
        <v>0</v>
      </c>
      <c r="R3068">
        <v>0</v>
      </c>
      <c r="S3068">
        <v>0</v>
      </c>
      <c r="T3068">
        <v>0</v>
      </c>
      <c r="U3068">
        <v>8.9561109999999999</v>
      </c>
      <c r="V3068">
        <v>57.738332999999997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1715284</v>
      </c>
      <c r="B3069">
        <v>1</v>
      </c>
      <c r="C3069" t="s">
        <v>76</v>
      </c>
      <c r="D3069" t="s">
        <v>79</v>
      </c>
      <c r="E3069" t="s">
        <v>148</v>
      </c>
      <c r="F3069" t="s">
        <v>9012</v>
      </c>
      <c r="G3069" t="s">
        <v>176</v>
      </c>
      <c r="H3069" t="s">
        <v>47</v>
      </c>
      <c r="I3069" t="s">
        <v>129</v>
      </c>
      <c r="J3069" t="s">
        <v>130</v>
      </c>
      <c r="K3069" t="s">
        <v>131</v>
      </c>
      <c r="L3069" t="s">
        <v>8318</v>
      </c>
      <c r="M3069" t="s">
        <v>9013</v>
      </c>
      <c r="N3069">
        <v>0.248611111</v>
      </c>
      <c r="O3069">
        <v>184</v>
      </c>
      <c r="P3069">
        <v>3338</v>
      </c>
      <c r="Q3069">
        <v>0</v>
      </c>
      <c r="R3069">
        <v>0</v>
      </c>
      <c r="S3069">
        <v>0</v>
      </c>
      <c r="T3069">
        <v>0</v>
      </c>
      <c r="U3069">
        <v>45.744444000000001</v>
      </c>
      <c r="V3069">
        <v>829.86388899999997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1715291</v>
      </c>
      <c r="B3070">
        <v>1</v>
      </c>
      <c r="C3070" t="s">
        <v>76</v>
      </c>
      <c r="D3070" t="s">
        <v>101</v>
      </c>
      <c r="E3070" t="s">
        <v>139</v>
      </c>
      <c r="F3070" t="s">
        <v>9014</v>
      </c>
      <c r="G3070" t="s">
        <v>182</v>
      </c>
      <c r="H3070" t="s">
        <v>46</v>
      </c>
      <c r="I3070" t="s">
        <v>129</v>
      </c>
      <c r="J3070" t="s">
        <v>130</v>
      </c>
      <c r="K3070" t="s">
        <v>131</v>
      </c>
      <c r="L3070" t="s">
        <v>9015</v>
      </c>
      <c r="M3070" t="s">
        <v>9016</v>
      </c>
      <c r="N3070">
        <v>2.6172222220000001</v>
      </c>
      <c r="O3070">
        <v>0</v>
      </c>
      <c r="P3070">
        <v>36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94.22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1715292</v>
      </c>
      <c r="B3071">
        <v>1</v>
      </c>
      <c r="C3071" t="s">
        <v>76</v>
      </c>
      <c r="D3071" t="s">
        <v>95</v>
      </c>
      <c r="E3071" t="s">
        <v>126</v>
      </c>
      <c r="F3071" t="s">
        <v>9017</v>
      </c>
      <c r="G3071" t="s">
        <v>2288</v>
      </c>
      <c r="H3071" t="s">
        <v>47</v>
      </c>
      <c r="I3071" t="s">
        <v>129</v>
      </c>
      <c r="J3071" t="s">
        <v>130</v>
      </c>
      <c r="K3071" t="s">
        <v>131</v>
      </c>
      <c r="L3071" t="s">
        <v>9018</v>
      </c>
      <c r="M3071" t="s">
        <v>9019</v>
      </c>
      <c r="N3071">
        <v>20.678888887999999</v>
      </c>
      <c r="O3071">
        <v>0</v>
      </c>
      <c r="P3071">
        <v>0</v>
      </c>
      <c r="Q3071">
        <v>0</v>
      </c>
      <c r="R3071">
        <v>0</v>
      </c>
      <c r="S3071">
        <v>6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124.07333300000001</v>
      </c>
      <c r="Z3071">
        <v>0</v>
      </c>
    </row>
    <row r="3072" spans="1:26" x14ac:dyDescent="0.25">
      <c r="A3072">
        <v>1715294</v>
      </c>
      <c r="B3072">
        <v>1</v>
      </c>
      <c r="C3072" t="s">
        <v>77</v>
      </c>
      <c r="D3072" t="s">
        <v>109</v>
      </c>
      <c r="E3072" t="s">
        <v>126</v>
      </c>
      <c r="F3072" t="s">
        <v>8319</v>
      </c>
      <c r="G3072" t="s">
        <v>176</v>
      </c>
      <c r="H3072" t="s">
        <v>47</v>
      </c>
      <c r="I3072" t="s">
        <v>129</v>
      </c>
      <c r="J3072" t="s">
        <v>130</v>
      </c>
      <c r="K3072" t="s">
        <v>131</v>
      </c>
      <c r="L3072" t="s">
        <v>9020</v>
      </c>
      <c r="M3072" t="s">
        <v>9021</v>
      </c>
      <c r="N3072">
        <v>5.5E-2</v>
      </c>
      <c r="O3072">
        <v>8</v>
      </c>
      <c r="P3072">
        <v>191</v>
      </c>
      <c r="Q3072">
        <v>0</v>
      </c>
      <c r="R3072">
        <v>0</v>
      </c>
      <c r="S3072">
        <v>3</v>
      </c>
      <c r="T3072">
        <v>119</v>
      </c>
      <c r="U3072">
        <v>0.44</v>
      </c>
      <c r="V3072">
        <v>10.505000000000001</v>
      </c>
      <c r="W3072">
        <v>0</v>
      </c>
      <c r="X3072">
        <v>0</v>
      </c>
      <c r="Y3072">
        <v>0.16500000000000001</v>
      </c>
      <c r="Z3072">
        <v>6.5449999999999999</v>
      </c>
    </row>
    <row r="3073" spans="1:26" x14ac:dyDescent="0.25">
      <c r="A3073">
        <v>1715299</v>
      </c>
      <c r="B3073">
        <v>1</v>
      </c>
      <c r="C3073" t="s">
        <v>76</v>
      </c>
      <c r="D3073" t="s">
        <v>99</v>
      </c>
      <c r="E3073" t="s">
        <v>212</v>
      </c>
      <c r="F3073" t="s">
        <v>3513</v>
      </c>
      <c r="G3073" t="s">
        <v>176</v>
      </c>
      <c r="H3073" t="s">
        <v>47</v>
      </c>
      <c r="I3073" t="s">
        <v>129</v>
      </c>
      <c r="J3073" t="s">
        <v>130</v>
      </c>
      <c r="K3073" t="s">
        <v>131</v>
      </c>
      <c r="L3073" t="s">
        <v>9022</v>
      </c>
      <c r="M3073" t="s">
        <v>9023</v>
      </c>
      <c r="N3073">
        <v>2.204722222</v>
      </c>
      <c r="O3073">
        <v>65</v>
      </c>
      <c r="P3073">
        <v>2215</v>
      </c>
      <c r="Q3073">
        <v>0</v>
      </c>
      <c r="R3073">
        <v>0</v>
      </c>
      <c r="S3073">
        <v>0</v>
      </c>
      <c r="T3073">
        <v>0</v>
      </c>
      <c r="U3073">
        <v>143.30694399999999</v>
      </c>
      <c r="V3073">
        <v>4883.4597219999996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1715306</v>
      </c>
      <c r="B3074">
        <v>1</v>
      </c>
      <c r="C3074" t="s">
        <v>76</v>
      </c>
      <c r="D3074" t="s">
        <v>106</v>
      </c>
      <c r="E3074" t="s">
        <v>134</v>
      </c>
      <c r="F3074" t="s">
        <v>9024</v>
      </c>
      <c r="G3074" t="s">
        <v>136</v>
      </c>
      <c r="H3074" t="s">
        <v>46</v>
      </c>
      <c r="I3074" t="s">
        <v>129</v>
      </c>
      <c r="J3074" t="s">
        <v>130</v>
      </c>
      <c r="K3074" t="s">
        <v>131</v>
      </c>
      <c r="L3074" t="s">
        <v>9025</v>
      </c>
      <c r="M3074" t="s">
        <v>9026</v>
      </c>
      <c r="N3074">
        <v>1.946666666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1.9466669999999999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1715316</v>
      </c>
      <c r="B3075">
        <v>1</v>
      </c>
      <c r="C3075" t="s">
        <v>76</v>
      </c>
      <c r="D3075" t="s">
        <v>104</v>
      </c>
      <c r="E3075" t="s">
        <v>134</v>
      </c>
      <c r="F3075" t="s">
        <v>9027</v>
      </c>
      <c r="G3075" t="s">
        <v>136</v>
      </c>
      <c r="H3075" t="s">
        <v>46</v>
      </c>
      <c r="I3075" t="s">
        <v>129</v>
      </c>
      <c r="J3075" t="s">
        <v>130</v>
      </c>
      <c r="K3075" t="s">
        <v>131</v>
      </c>
      <c r="L3075" t="s">
        <v>9028</v>
      </c>
      <c r="M3075" t="s">
        <v>9029</v>
      </c>
      <c r="N3075">
        <v>2.16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2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4.32</v>
      </c>
    </row>
    <row r="3076" spans="1:26" x14ac:dyDescent="0.25">
      <c r="A3076">
        <v>1715304</v>
      </c>
      <c r="B3076">
        <v>1</v>
      </c>
      <c r="C3076" t="s">
        <v>77</v>
      </c>
      <c r="D3076" t="s">
        <v>108</v>
      </c>
      <c r="E3076" t="s">
        <v>139</v>
      </c>
      <c r="F3076" t="s">
        <v>9030</v>
      </c>
      <c r="G3076" t="s">
        <v>269</v>
      </c>
      <c r="H3076" t="s">
        <v>46</v>
      </c>
      <c r="I3076" t="s">
        <v>129</v>
      </c>
      <c r="J3076" t="s">
        <v>130</v>
      </c>
      <c r="K3076" t="s">
        <v>131</v>
      </c>
      <c r="L3076" t="s">
        <v>9031</v>
      </c>
      <c r="M3076" t="s">
        <v>9032</v>
      </c>
      <c r="N3076">
        <v>2.56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44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112.64</v>
      </c>
    </row>
    <row r="3077" spans="1:26" x14ac:dyDescent="0.25">
      <c r="A3077">
        <v>1715324</v>
      </c>
      <c r="B3077">
        <v>1</v>
      </c>
      <c r="C3077" t="s">
        <v>77</v>
      </c>
      <c r="D3077" t="s">
        <v>124</v>
      </c>
      <c r="E3077" t="s">
        <v>139</v>
      </c>
      <c r="F3077" t="s">
        <v>9033</v>
      </c>
      <c r="G3077" t="s">
        <v>141</v>
      </c>
      <c r="H3077" t="s">
        <v>46</v>
      </c>
      <c r="I3077" t="s">
        <v>129</v>
      </c>
      <c r="J3077" t="s">
        <v>130</v>
      </c>
      <c r="K3077" t="s">
        <v>131</v>
      </c>
      <c r="L3077" t="s">
        <v>9034</v>
      </c>
      <c r="M3077" t="s">
        <v>9035</v>
      </c>
      <c r="N3077">
        <v>3.0702777769999998</v>
      </c>
      <c r="O3077">
        <v>0</v>
      </c>
      <c r="P3077">
        <v>51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156.58416700000001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1715313</v>
      </c>
      <c r="B3078">
        <v>1</v>
      </c>
      <c r="C3078" t="s">
        <v>77</v>
      </c>
      <c r="D3078" t="s">
        <v>123</v>
      </c>
      <c r="E3078" t="s">
        <v>126</v>
      </c>
      <c r="F3078" t="s">
        <v>8967</v>
      </c>
      <c r="G3078" t="s">
        <v>2288</v>
      </c>
      <c r="H3078" t="s">
        <v>47</v>
      </c>
      <c r="I3078" t="s">
        <v>129</v>
      </c>
      <c r="J3078" t="s">
        <v>130</v>
      </c>
      <c r="K3078" t="s">
        <v>131</v>
      </c>
      <c r="L3078" t="s">
        <v>9036</v>
      </c>
      <c r="M3078" t="s">
        <v>9037</v>
      </c>
      <c r="N3078">
        <v>3.1258333330000001</v>
      </c>
      <c r="O3078">
        <v>1</v>
      </c>
      <c r="P3078">
        <v>114</v>
      </c>
      <c r="Q3078">
        <v>0</v>
      </c>
      <c r="R3078">
        <v>0</v>
      </c>
      <c r="S3078">
        <v>0</v>
      </c>
      <c r="T3078">
        <v>0</v>
      </c>
      <c r="U3078">
        <v>3.1258330000000001</v>
      </c>
      <c r="V3078">
        <v>356.34500000000003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1715317</v>
      </c>
      <c r="B3079">
        <v>1</v>
      </c>
      <c r="C3079" t="s">
        <v>76</v>
      </c>
      <c r="D3079" t="s">
        <v>107</v>
      </c>
      <c r="E3079" t="s">
        <v>191</v>
      </c>
      <c r="F3079" t="s">
        <v>9038</v>
      </c>
      <c r="G3079" t="s">
        <v>155</v>
      </c>
      <c r="H3079" t="s">
        <v>46</v>
      </c>
      <c r="I3079" t="s">
        <v>129</v>
      </c>
      <c r="J3079" t="s">
        <v>130</v>
      </c>
      <c r="K3079" t="s">
        <v>131</v>
      </c>
      <c r="L3079" t="s">
        <v>9039</v>
      </c>
      <c r="M3079" t="s">
        <v>9040</v>
      </c>
      <c r="N3079">
        <v>1.5022222220000001</v>
      </c>
      <c r="O3079">
        <v>0</v>
      </c>
      <c r="P3079">
        <v>130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195.28888900000001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1715307</v>
      </c>
      <c r="B3080">
        <v>1</v>
      </c>
      <c r="C3080" t="s">
        <v>76</v>
      </c>
      <c r="D3080" t="s">
        <v>102</v>
      </c>
      <c r="E3080" t="s">
        <v>134</v>
      </c>
      <c r="F3080" t="s">
        <v>9041</v>
      </c>
      <c r="G3080" t="s">
        <v>136</v>
      </c>
      <c r="H3080" t="s">
        <v>46</v>
      </c>
      <c r="I3080" t="s">
        <v>129</v>
      </c>
      <c r="J3080" t="s">
        <v>130</v>
      </c>
      <c r="K3080" t="s">
        <v>131</v>
      </c>
      <c r="L3080" t="s">
        <v>9042</v>
      </c>
      <c r="M3080" t="s">
        <v>9043</v>
      </c>
      <c r="N3080">
        <v>0.71055555500000001</v>
      </c>
      <c r="O3080">
        <v>0</v>
      </c>
      <c r="P3080">
        <v>2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1.421111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1715331</v>
      </c>
      <c r="B3081">
        <v>1</v>
      </c>
      <c r="C3081" t="s">
        <v>77</v>
      </c>
      <c r="D3081" t="s">
        <v>124</v>
      </c>
      <c r="E3081" t="s">
        <v>134</v>
      </c>
      <c r="F3081" t="s">
        <v>9044</v>
      </c>
      <c r="G3081" t="s">
        <v>136</v>
      </c>
      <c r="H3081" t="s">
        <v>46</v>
      </c>
      <c r="I3081" t="s">
        <v>129</v>
      </c>
      <c r="J3081" t="s">
        <v>130</v>
      </c>
      <c r="K3081" t="s">
        <v>131</v>
      </c>
      <c r="L3081" t="s">
        <v>9045</v>
      </c>
      <c r="M3081" t="s">
        <v>9046</v>
      </c>
      <c r="N3081">
        <v>2.3919444439999999</v>
      </c>
      <c r="O3081">
        <v>0</v>
      </c>
      <c r="P3081">
        <v>3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7.1758329999999999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1715318</v>
      </c>
      <c r="B3082">
        <v>1</v>
      </c>
      <c r="C3082" t="s">
        <v>77</v>
      </c>
      <c r="D3082" t="s">
        <v>119</v>
      </c>
      <c r="E3082" t="s">
        <v>134</v>
      </c>
      <c r="F3082" t="s">
        <v>9047</v>
      </c>
      <c r="G3082" t="s">
        <v>136</v>
      </c>
      <c r="H3082" t="s">
        <v>46</v>
      </c>
      <c r="I3082" t="s">
        <v>129</v>
      </c>
      <c r="J3082" t="s">
        <v>130</v>
      </c>
      <c r="K3082" t="s">
        <v>131</v>
      </c>
      <c r="L3082" t="s">
        <v>9048</v>
      </c>
      <c r="M3082" t="s">
        <v>9049</v>
      </c>
      <c r="N3082">
        <v>1.2777777770000001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1.2777780000000001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1715312</v>
      </c>
      <c r="B3083">
        <v>1</v>
      </c>
      <c r="C3083" t="s">
        <v>76</v>
      </c>
      <c r="D3083" t="s">
        <v>100</v>
      </c>
      <c r="E3083" t="s">
        <v>126</v>
      </c>
      <c r="F3083" t="s">
        <v>9050</v>
      </c>
      <c r="G3083" t="s">
        <v>145</v>
      </c>
      <c r="H3083" t="s">
        <v>47</v>
      </c>
      <c r="I3083" t="s">
        <v>129</v>
      </c>
      <c r="J3083" t="s">
        <v>130</v>
      </c>
      <c r="K3083" t="s">
        <v>131</v>
      </c>
      <c r="L3083" t="s">
        <v>9051</v>
      </c>
      <c r="M3083" t="s">
        <v>9052</v>
      </c>
      <c r="N3083">
        <v>2.8038888879999999</v>
      </c>
      <c r="O3083">
        <v>11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30.842777999999999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1715323</v>
      </c>
      <c r="B3084">
        <v>1</v>
      </c>
      <c r="C3084" t="s">
        <v>76</v>
      </c>
      <c r="D3084" t="s">
        <v>92</v>
      </c>
      <c r="E3084" t="s">
        <v>191</v>
      </c>
      <c r="F3084" t="s">
        <v>9053</v>
      </c>
      <c r="G3084" t="s">
        <v>182</v>
      </c>
      <c r="H3084" t="s">
        <v>46</v>
      </c>
      <c r="I3084" t="s">
        <v>129</v>
      </c>
      <c r="J3084" t="s">
        <v>130</v>
      </c>
      <c r="K3084" t="s">
        <v>131</v>
      </c>
      <c r="L3084" t="s">
        <v>9054</v>
      </c>
      <c r="M3084" t="s">
        <v>9055</v>
      </c>
      <c r="N3084">
        <v>10.254166666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12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123.05</v>
      </c>
    </row>
    <row r="3085" spans="1:26" x14ac:dyDescent="0.25">
      <c r="A3085">
        <v>1715321</v>
      </c>
      <c r="B3085">
        <v>1</v>
      </c>
      <c r="C3085" t="s">
        <v>77</v>
      </c>
      <c r="D3085" t="s">
        <v>116</v>
      </c>
      <c r="E3085" t="s">
        <v>212</v>
      </c>
      <c r="F3085" t="s">
        <v>9056</v>
      </c>
      <c r="G3085" t="s">
        <v>176</v>
      </c>
      <c r="H3085" t="s">
        <v>47</v>
      </c>
      <c r="I3085" t="s">
        <v>151</v>
      </c>
      <c r="J3085" t="s">
        <v>130</v>
      </c>
      <c r="K3085" t="s">
        <v>131</v>
      </c>
      <c r="L3085" t="s">
        <v>9057</v>
      </c>
      <c r="M3085" t="s">
        <v>9058</v>
      </c>
      <c r="N3085">
        <v>5.5555550000000002E-3</v>
      </c>
      <c r="O3085">
        <v>54</v>
      </c>
      <c r="P3085">
        <v>1039</v>
      </c>
      <c r="Q3085">
        <v>0</v>
      </c>
      <c r="R3085">
        <v>0</v>
      </c>
      <c r="S3085">
        <v>0</v>
      </c>
      <c r="T3085">
        <v>0</v>
      </c>
      <c r="U3085">
        <v>0.3</v>
      </c>
      <c r="V3085">
        <v>5.7722220000000002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1715330</v>
      </c>
      <c r="B3086">
        <v>1</v>
      </c>
      <c r="C3086" t="s">
        <v>76</v>
      </c>
      <c r="D3086" t="s">
        <v>104</v>
      </c>
      <c r="E3086" t="s">
        <v>134</v>
      </c>
      <c r="F3086" t="s">
        <v>9059</v>
      </c>
      <c r="G3086" t="s">
        <v>136</v>
      </c>
      <c r="H3086" t="s">
        <v>46</v>
      </c>
      <c r="I3086" t="s">
        <v>129</v>
      </c>
      <c r="J3086" t="s">
        <v>130</v>
      </c>
      <c r="K3086" t="s">
        <v>131</v>
      </c>
      <c r="L3086" t="s">
        <v>9060</v>
      </c>
      <c r="M3086" t="s">
        <v>9061</v>
      </c>
      <c r="N3086">
        <v>1.392222222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1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1.3922220000000001</v>
      </c>
    </row>
    <row r="3087" spans="1:26" x14ac:dyDescent="0.25">
      <c r="A3087">
        <v>1715333</v>
      </c>
      <c r="B3087">
        <v>1</v>
      </c>
      <c r="C3087" t="s">
        <v>77</v>
      </c>
      <c r="D3087" t="s">
        <v>116</v>
      </c>
      <c r="E3087" t="s">
        <v>212</v>
      </c>
      <c r="F3087" t="s">
        <v>9062</v>
      </c>
      <c r="G3087" t="s">
        <v>176</v>
      </c>
      <c r="H3087" t="s">
        <v>47</v>
      </c>
      <c r="I3087" t="s">
        <v>129</v>
      </c>
      <c r="J3087" t="s">
        <v>130</v>
      </c>
      <c r="K3087" t="s">
        <v>131</v>
      </c>
      <c r="L3087" t="s">
        <v>9063</v>
      </c>
      <c r="M3087" t="s">
        <v>9064</v>
      </c>
      <c r="N3087">
        <v>1.3225</v>
      </c>
      <c r="O3087">
        <v>54</v>
      </c>
      <c r="P3087">
        <v>1039</v>
      </c>
      <c r="Q3087">
        <v>0</v>
      </c>
      <c r="R3087">
        <v>0</v>
      </c>
      <c r="S3087">
        <v>0</v>
      </c>
      <c r="T3087">
        <v>0</v>
      </c>
      <c r="U3087">
        <v>71.415000000000006</v>
      </c>
      <c r="V3087">
        <v>1374.0775000000001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1715325</v>
      </c>
      <c r="B3088">
        <v>1</v>
      </c>
      <c r="C3088" t="s">
        <v>77</v>
      </c>
      <c r="D3088" t="s">
        <v>124</v>
      </c>
      <c r="E3088" t="s">
        <v>212</v>
      </c>
      <c r="F3088" t="s">
        <v>9065</v>
      </c>
      <c r="G3088" t="s">
        <v>176</v>
      </c>
      <c r="H3088" t="s">
        <v>47</v>
      </c>
      <c r="I3088" t="s">
        <v>129</v>
      </c>
      <c r="J3088" t="s">
        <v>130</v>
      </c>
      <c r="K3088" t="s">
        <v>131</v>
      </c>
      <c r="L3088" t="s">
        <v>9066</v>
      </c>
      <c r="M3088" t="s">
        <v>9067</v>
      </c>
      <c r="N3088">
        <v>0.58722222199999996</v>
      </c>
      <c r="O3088">
        <v>11</v>
      </c>
      <c r="P3088">
        <v>381</v>
      </c>
      <c r="Q3088">
        <v>0</v>
      </c>
      <c r="R3088">
        <v>0</v>
      </c>
      <c r="S3088">
        <v>28</v>
      </c>
      <c r="T3088">
        <v>963</v>
      </c>
      <c r="U3088">
        <v>6.4594440000000004</v>
      </c>
      <c r="V3088">
        <v>223.73166699999999</v>
      </c>
      <c r="W3088">
        <v>0</v>
      </c>
      <c r="X3088">
        <v>0</v>
      </c>
      <c r="Y3088">
        <v>16.442222000000001</v>
      </c>
      <c r="Z3088">
        <v>565.495</v>
      </c>
    </row>
    <row r="3089" spans="1:26" x14ac:dyDescent="0.25">
      <c r="A3089">
        <v>1715338</v>
      </c>
      <c r="B3089">
        <v>1</v>
      </c>
      <c r="C3089" t="s">
        <v>76</v>
      </c>
      <c r="D3089" t="s">
        <v>79</v>
      </c>
      <c r="E3089" t="s">
        <v>134</v>
      </c>
      <c r="F3089" t="s">
        <v>9068</v>
      </c>
      <c r="G3089" t="s">
        <v>155</v>
      </c>
      <c r="H3089" t="s">
        <v>46</v>
      </c>
      <c r="I3089" t="s">
        <v>129</v>
      </c>
      <c r="J3089" t="s">
        <v>130</v>
      </c>
      <c r="K3089" t="s">
        <v>131</v>
      </c>
      <c r="L3089" t="s">
        <v>9069</v>
      </c>
      <c r="M3089" t="s">
        <v>9070</v>
      </c>
      <c r="N3089">
        <v>2.1477777769999999</v>
      </c>
      <c r="O3089">
        <v>0</v>
      </c>
      <c r="P3089">
        <v>4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8.5911109999999997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1715342</v>
      </c>
      <c r="B3090">
        <v>1</v>
      </c>
      <c r="C3090" t="s">
        <v>77</v>
      </c>
      <c r="D3090" t="s">
        <v>108</v>
      </c>
      <c r="E3090" t="s">
        <v>139</v>
      </c>
      <c r="F3090" t="s">
        <v>9071</v>
      </c>
      <c r="G3090" t="s">
        <v>141</v>
      </c>
      <c r="H3090" t="s">
        <v>46</v>
      </c>
      <c r="I3090" t="s">
        <v>129</v>
      </c>
      <c r="J3090" t="s">
        <v>130</v>
      </c>
      <c r="K3090" t="s">
        <v>131</v>
      </c>
      <c r="L3090" t="s">
        <v>9072</v>
      </c>
      <c r="M3090" t="s">
        <v>9073</v>
      </c>
      <c r="N3090">
        <v>2.8338888880000002</v>
      </c>
      <c r="O3090">
        <v>0</v>
      </c>
      <c r="P3090">
        <v>22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62.345556000000002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1715343</v>
      </c>
      <c r="B3091">
        <v>1</v>
      </c>
      <c r="C3091" t="s">
        <v>76</v>
      </c>
      <c r="D3091" t="s">
        <v>93</v>
      </c>
      <c r="E3091" t="s">
        <v>134</v>
      </c>
      <c r="F3091" t="s">
        <v>9074</v>
      </c>
      <c r="G3091" t="s">
        <v>136</v>
      </c>
      <c r="H3091" t="s">
        <v>46</v>
      </c>
      <c r="I3091" t="s">
        <v>129</v>
      </c>
      <c r="J3091" t="s">
        <v>130</v>
      </c>
      <c r="K3091" t="s">
        <v>131</v>
      </c>
      <c r="L3091" t="s">
        <v>9075</v>
      </c>
      <c r="M3091" t="s">
        <v>9076</v>
      </c>
      <c r="N3091">
        <v>7.0363888880000003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7.0363889999999998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1715339</v>
      </c>
      <c r="B3092">
        <v>1</v>
      </c>
      <c r="C3092" t="s">
        <v>77</v>
      </c>
      <c r="D3092" t="s">
        <v>111</v>
      </c>
      <c r="E3092" t="s">
        <v>126</v>
      </c>
      <c r="F3092" t="s">
        <v>9077</v>
      </c>
      <c r="G3092" t="s">
        <v>145</v>
      </c>
      <c r="H3092" t="s">
        <v>47</v>
      </c>
      <c r="I3092" t="s">
        <v>129</v>
      </c>
      <c r="J3092" t="s">
        <v>130</v>
      </c>
      <c r="K3092" t="s">
        <v>131</v>
      </c>
      <c r="L3092" t="s">
        <v>9078</v>
      </c>
      <c r="M3092" t="s">
        <v>9079</v>
      </c>
      <c r="N3092">
        <v>1.0802777770000001</v>
      </c>
      <c r="O3092">
        <v>0</v>
      </c>
      <c r="P3092">
        <v>0</v>
      </c>
      <c r="Q3092">
        <v>2</v>
      </c>
      <c r="R3092">
        <v>45</v>
      </c>
      <c r="S3092">
        <v>0</v>
      </c>
      <c r="T3092">
        <v>0</v>
      </c>
      <c r="U3092">
        <v>0</v>
      </c>
      <c r="V3092">
        <v>0</v>
      </c>
      <c r="W3092">
        <v>2.1605560000000001</v>
      </c>
      <c r="X3092">
        <v>48.612499999999997</v>
      </c>
      <c r="Y3092">
        <v>0</v>
      </c>
      <c r="Z3092">
        <v>0</v>
      </c>
    </row>
    <row r="3093" spans="1:26" x14ac:dyDescent="0.25">
      <c r="A3093">
        <v>1715349</v>
      </c>
      <c r="B3093">
        <v>1</v>
      </c>
      <c r="C3093" t="s">
        <v>76</v>
      </c>
      <c r="D3093" t="s">
        <v>83</v>
      </c>
      <c r="E3093" t="s">
        <v>139</v>
      </c>
      <c r="F3093" t="s">
        <v>9080</v>
      </c>
      <c r="G3093" t="s">
        <v>269</v>
      </c>
      <c r="H3093" t="s">
        <v>46</v>
      </c>
      <c r="I3093" t="s">
        <v>129</v>
      </c>
      <c r="J3093" t="s">
        <v>130</v>
      </c>
      <c r="K3093" t="s">
        <v>131</v>
      </c>
      <c r="L3093" t="s">
        <v>9081</v>
      </c>
      <c r="M3093" t="s">
        <v>9082</v>
      </c>
      <c r="N3093">
        <v>3.5380555550000001</v>
      </c>
      <c r="O3093">
        <v>0</v>
      </c>
      <c r="P3093">
        <v>14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49.532778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1715347</v>
      </c>
      <c r="B3094">
        <v>1</v>
      </c>
      <c r="C3094" t="s">
        <v>76</v>
      </c>
      <c r="D3094" t="s">
        <v>92</v>
      </c>
      <c r="E3094" t="s">
        <v>134</v>
      </c>
      <c r="F3094" t="s">
        <v>9083</v>
      </c>
      <c r="G3094" t="s">
        <v>209</v>
      </c>
      <c r="H3094" t="s">
        <v>46</v>
      </c>
      <c r="I3094" t="s">
        <v>129</v>
      </c>
      <c r="J3094" t="s">
        <v>130</v>
      </c>
      <c r="K3094" t="s">
        <v>131</v>
      </c>
      <c r="L3094" t="s">
        <v>9084</v>
      </c>
      <c r="M3094" t="s">
        <v>9085</v>
      </c>
      <c r="N3094">
        <v>2.6036111110000002</v>
      </c>
      <c r="O3094">
        <v>0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2.6036109999999999</v>
      </c>
      <c r="Y3094">
        <v>0</v>
      </c>
      <c r="Z3094">
        <v>0</v>
      </c>
    </row>
    <row r="3095" spans="1:26" x14ac:dyDescent="0.25">
      <c r="A3095">
        <v>1715345</v>
      </c>
      <c r="B3095">
        <v>1</v>
      </c>
      <c r="C3095" t="s">
        <v>77</v>
      </c>
      <c r="D3095" t="s">
        <v>111</v>
      </c>
      <c r="E3095" t="s">
        <v>212</v>
      </c>
      <c r="F3095" t="s">
        <v>9086</v>
      </c>
      <c r="G3095" t="s">
        <v>176</v>
      </c>
      <c r="H3095" t="s">
        <v>47</v>
      </c>
      <c r="I3095" t="s">
        <v>151</v>
      </c>
      <c r="J3095" t="s">
        <v>130</v>
      </c>
      <c r="K3095" t="s">
        <v>131</v>
      </c>
      <c r="L3095" t="s">
        <v>9087</v>
      </c>
      <c r="M3095" t="s">
        <v>9088</v>
      </c>
      <c r="N3095">
        <v>1.1111111E-2</v>
      </c>
      <c r="O3095">
        <v>0</v>
      </c>
      <c r="P3095">
        <v>0</v>
      </c>
      <c r="Q3095">
        <v>20</v>
      </c>
      <c r="R3095">
        <v>480</v>
      </c>
      <c r="S3095">
        <v>10</v>
      </c>
      <c r="T3095">
        <v>151</v>
      </c>
      <c r="U3095">
        <v>0</v>
      </c>
      <c r="V3095">
        <v>0</v>
      </c>
      <c r="W3095">
        <v>0.222222</v>
      </c>
      <c r="X3095">
        <v>5.3333329999999997</v>
      </c>
      <c r="Y3095">
        <v>0.111111</v>
      </c>
      <c r="Z3095">
        <v>1.677778</v>
      </c>
    </row>
    <row r="3096" spans="1:26" x14ac:dyDescent="0.25">
      <c r="A3096">
        <v>1715351</v>
      </c>
      <c r="B3096">
        <v>1</v>
      </c>
      <c r="C3096" t="s">
        <v>76</v>
      </c>
      <c r="D3096" t="s">
        <v>93</v>
      </c>
      <c r="E3096" t="s">
        <v>158</v>
      </c>
      <c r="F3096" t="s">
        <v>9089</v>
      </c>
      <c r="G3096" t="s">
        <v>1505</v>
      </c>
      <c r="H3096" t="s">
        <v>47</v>
      </c>
      <c r="I3096" t="s">
        <v>129</v>
      </c>
      <c r="J3096" t="s">
        <v>130</v>
      </c>
      <c r="K3096" t="s">
        <v>131</v>
      </c>
      <c r="L3096" t="s">
        <v>9090</v>
      </c>
      <c r="M3096" t="s">
        <v>9091</v>
      </c>
      <c r="N3096">
        <v>4.460555555</v>
      </c>
      <c r="O3096">
        <v>43</v>
      </c>
      <c r="P3096">
        <v>898</v>
      </c>
      <c r="Q3096">
        <v>0</v>
      </c>
      <c r="R3096">
        <v>0</v>
      </c>
      <c r="S3096">
        <v>33</v>
      </c>
      <c r="T3096">
        <v>618</v>
      </c>
      <c r="U3096">
        <v>191.803889</v>
      </c>
      <c r="V3096">
        <v>4005.578888</v>
      </c>
      <c r="W3096">
        <v>0</v>
      </c>
      <c r="X3096">
        <v>0</v>
      </c>
      <c r="Y3096">
        <v>147.19833299999999</v>
      </c>
      <c r="Z3096">
        <v>2756.623333</v>
      </c>
    </row>
    <row r="3097" spans="1:26" x14ac:dyDescent="0.25">
      <c r="A3097">
        <v>1715356</v>
      </c>
      <c r="B3097">
        <v>1</v>
      </c>
      <c r="C3097" t="s">
        <v>76</v>
      </c>
      <c r="D3097" t="s">
        <v>103</v>
      </c>
      <c r="E3097" t="s">
        <v>139</v>
      </c>
      <c r="F3097" t="s">
        <v>9092</v>
      </c>
      <c r="G3097" t="s">
        <v>141</v>
      </c>
      <c r="H3097" t="s">
        <v>46</v>
      </c>
      <c r="I3097" t="s">
        <v>129</v>
      </c>
      <c r="J3097" t="s">
        <v>130</v>
      </c>
      <c r="K3097" t="s">
        <v>131</v>
      </c>
      <c r="L3097" t="s">
        <v>9093</v>
      </c>
      <c r="M3097" t="s">
        <v>9094</v>
      </c>
      <c r="N3097">
        <v>3.3819444440000002</v>
      </c>
      <c r="O3097">
        <v>0</v>
      </c>
      <c r="P3097">
        <v>0</v>
      </c>
      <c r="Q3097">
        <v>0</v>
      </c>
      <c r="R3097">
        <v>3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10.145833</v>
      </c>
      <c r="Y3097">
        <v>0</v>
      </c>
      <c r="Z3097">
        <v>0</v>
      </c>
    </row>
    <row r="3098" spans="1:26" x14ac:dyDescent="0.25">
      <c r="A3098">
        <v>1715355</v>
      </c>
      <c r="B3098">
        <v>1</v>
      </c>
      <c r="C3098" t="s">
        <v>77</v>
      </c>
      <c r="D3098" t="s">
        <v>111</v>
      </c>
      <c r="E3098" t="s">
        <v>212</v>
      </c>
      <c r="F3098" t="s">
        <v>9095</v>
      </c>
      <c r="G3098" t="s">
        <v>176</v>
      </c>
      <c r="H3098" t="s">
        <v>47</v>
      </c>
      <c r="I3098" t="s">
        <v>129</v>
      </c>
      <c r="J3098" t="s">
        <v>130</v>
      </c>
      <c r="K3098" t="s">
        <v>131</v>
      </c>
      <c r="L3098" t="s">
        <v>9096</v>
      </c>
      <c r="M3098" t="s">
        <v>8960</v>
      </c>
      <c r="N3098">
        <v>1.682222222</v>
      </c>
      <c r="O3098">
        <v>0</v>
      </c>
      <c r="P3098">
        <v>0</v>
      </c>
      <c r="Q3098">
        <v>0</v>
      </c>
      <c r="R3098">
        <v>0</v>
      </c>
      <c r="S3098">
        <v>13</v>
      </c>
      <c r="T3098">
        <v>520</v>
      </c>
      <c r="U3098">
        <v>0</v>
      </c>
      <c r="V3098">
        <v>0</v>
      </c>
      <c r="W3098">
        <v>0</v>
      </c>
      <c r="X3098">
        <v>0</v>
      </c>
      <c r="Y3098">
        <v>21.868888999999999</v>
      </c>
      <c r="Z3098">
        <v>874.75555499999996</v>
      </c>
    </row>
    <row r="3099" spans="1:26" x14ac:dyDescent="0.25">
      <c r="A3099">
        <v>1715359</v>
      </c>
      <c r="B3099">
        <v>1</v>
      </c>
      <c r="C3099" t="s">
        <v>76</v>
      </c>
      <c r="D3099" t="s">
        <v>106</v>
      </c>
      <c r="E3099" t="s">
        <v>134</v>
      </c>
      <c r="F3099" t="s">
        <v>9097</v>
      </c>
      <c r="G3099" t="s">
        <v>136</v>
      </c>
      <c r="H3099" t="s">
        <v>46</v>
      </c>
      <c r="I3099" t="s">
        <v>129</v>
      </c>
      <c r="J3099" t="s">
        <v>130</v>
      </c>
      <c r="K3099" t="s">
        <v>131</v>
      </c>
      <c r="L3099" t="s">
        <v>9098</v>
      </c>
      <c r="M3099" t="s">
        <v>9099</v>
      </c>
      <c r="N3099">
        <v>3.9255555549999999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3.9255559999999998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1715370</v>
      </c>
      <c r="B3100">
        <v>1</v>
      </c>
      <c r="C3100" t="s">
        <v>76</v>
      </c>
      <c r="D3100" t="s">
        <v>100</v>
      </c>
      <c r="E3100" t="s">
        <v>134</v>
      </c>
      <c r="F3100" t="s">
        <v>9100</v>
      </c>
      <c r="G3100" t="s">
        <v>136</v>
      </c>
      <c r="H3100" t="s">
        <v>46</v>
      </c>
      <c r="I3100" t="s">
        <v>129</v>
      </c>
      <c r="J3100" t="s">
        <v>130</v>
      </c>
      <c r="K3100" t="s">
        <v>131</v>
      </c>
      <c r="L3100" t="s">
        <v>9101</v>
      </c>
      <c r="M3100" t="s">
        <v>9102</v>
      </c>
      <c r="N3100">
        <v>3.656666666</v>
      </c>
      <c r="O3100">
        <v>0</v>
      </c>
      <c r="P3100">
        <v>6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21.94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1715367</v>
      </c>
      <c r="B3101">
        <v>1</v>
      </c>
      <c r="C3101" t="s">
        <v>76</v>
      </c>
      <c r="D3101" t="s">
        <v>104</v>
      </c>
      <c r="E3101" t="s">
        <v>164</v>
      </c>
      <c r="F3101" t="s">
        <v>9103</v>
      </c>
      <c r="G3101" t="s">
        <v>256</v>
      </c>
      <c r="H3101" t="s">
        <v>46</v>
      </c>
      <c r="I3101" t="s">
        <v>129</v>
      </c>
      <c r="J3101" t="s">
        <v>130</v>
      </c>
      <c r="K3101" t="s">
        <v>131</v>
      </c>
      <c r="L3101" t="s">
        <v>9104</v>
      </c>
      <c r="M3101" t="s">
        <v>9105</v>
      </c>
      <c r="N3101">
        <v>1.8274999999999999</v>
      </c>
      <c r="O3101">
        <v>0</v>
      </c>
      <c r="P3101">
        <v>0</v>
      </c>
      <c r="Q3101">
        <v>0</v>
      </c>
      <c r="R3101">
        <v>0</v>
      </c>
      <c r="S3101">
        <v>1</v>
      </c>
      <c r="T3101">
        <v>91</v>
      </c>
      <c r="U3101">
        <v>0</v>
      </c>
      <c r="V3101">
        <v>0</v>
      </c>
      <c r="W3101">
        <v>0</v>
      </c>
      <c r="X3101">
        <v>0</v>
      </c>
      <c r="Y3101">
        <v>1.8274999999999999</v>
      </c>
      <c r="Z3101">
        <v>166.30250000000001</v>
      </c>
    </row>
    <row r="3102" spans="1:26" x14ac:dyDescent="0.25">
      <c r="A3102">
        <v>1715361</v>
      </c>
      <c r="B3102">
        <v>1</v>
      </c>
      <c r="C3102" t="s">
        <v>76</v>
      </c>
      <c r="D3102" t="s">
        <v>102</v>
      </c>
      <c r="E3102" t="s">
        <v>158</v>
      </c>
      <c r="F3102" t="s">
        <v>9106</v>
      </c>
      <c r="G3102" t="s">
        <v>150</v>
      </c>
      <c r="H3102" t="s">
        <v>47</v>
      </c>
      <c r="I3102" t="s">
        <v>129</v>
      </c>
      <c r="J3102" t="s">
        <v>130</v>
      </c>
      <c r="K3102" t="s">
        <v>131</v>
      </c>
      <c r="L3102" t="s">
        <v>9107</v>
      </c>
      <c r="M3102" t="s">
        <v>9108</v>
      </c>
      <c r="N3102">
        <v>0.17972222199999999</v>
      </c>
      <c r="O3102">
        <v>33</v>
      </c>
      <c r="P3102">
        <v>209</v>
      </c>
      <c r="Q3102">
        <v>4</v>
      </c>
      <c r="R3102">
        <v>60</v>
      </c>
      <c r="S3102">
        <v>0</v>
      </c>
      <c r="T3102">
        <v>65</v>
      </c>
      <c r="U3102">
        <v>5.9308329999999998</v>
      </c>
      <c r="V3102">
        <v>37.561943999999997</v>
      </c>
      <c r="W3102">
        <v>0.718889</v>
      </c>
      <c r="X3102">
        <v>10.783333000000001</v>
      </c>
      <c r="Y3102">
        <v>0</v>
      </c>
      <c r="Z3102">
        <v>11.681944</v>
      </c>
    </row>
    <row r="3103" spans="1:26" x14ac:dyDescent="0.25">
      <c r="A3103">
        <v>1715362</v>
      </c>
      <c r="B3103">
        <v>1</v>
      </c>
      <c r="C3103" t="s">
        <v>76</v>
      </c>
      <c r="D3103" t="s">
        <v>92</v>
      </c>
      <c r="E3103" t="s">
        <v>158</v>
      </c>
      <c r="F3103" t="s">
        <v>9109</v>
      </c>
      <c r="G3103" t="s">
        <v>176</v>
      </c>
      <c r="H3103" t="s">
        <v>47</v>
      </c>
      <c r="I3103" t="s">
        <v>151</v>
      </c>
      <c r="J3103" t="s">
        <v>130</v>
      </c>
      <c r="K3103" t="s">
        <v>131</v>
      </c>
      <c r="L3103" t="s">
        <v>9110</v>
      </c>
      <c r="M3103" t="s">
        <v>9111</v>
      </c>
      <c r="N3103">
        <v>3.8055554999999998E-2</v>
      </c>
      <c r="O3103">
        <v>0</v>
      </c>
      <c r="P3103">
        <v>0</v>
      </c>
      <c r="Q3103">
        <v>63</v>
      </c>
      <c r="R3103">
        <v>4601</v>
      </c>
      <c r="S3103">
        <v>0</v>
      </c>
      <c r="T3103">
        <v>0</v>
      </c>
      <c r="U3103">
        <v>0</v>
      </c>
      <c r="V3103">
        <v>0</v>
      </c>
      <c r="W3103">
        <v>2.3975</v>
      </c>
      <c r="X3103">
        <v>175.09360899999999</v>
      </c>
      <c r="Y3103">
        <v>0</v>
      </c>
      <c r="Z3103">
        <v>0</v>
      </c>
    </row>
    <row r="3104" spans="1:26" x14ac:dyDescent="0.25">
      <c r="A3104">
        <v>1715365</v>
      </c>
      <c r="B3104">
        <v>1</v>
      </c>
      <c r="C3104" t="s">
        <v>76</v>
      </c>
      <c r="D3104" t="s">
        <v>93</v>
      </c>
      <c r="E3104" t="s">
        <v>139</v>
      </c>
      <c r="F3104" t="s">
        <v>9112</v>
      </c>
      <c r="G3104" t="s">
        <v>141</v>
      </c>
      <c r="H3104" t="s">
        <v>46</v>
      </c>
      <c r="I3104" t="s">
        <v>129</v>
      </c>
      <c r="J3104" t="s">
        <v>130</v>
      </c>
      <c r="K3104" t="s">
        <v>131</v>
      </c>
      <c r="L3104" t="s">
        <v>9113</v>
      </c>
      <c r="M3104" t="s">
        <v>9114</v>
      </c>
      <c r="N3104">
        <v>6.6777777770000002</v>
      </c>
      <c r="O3104">
        <v>0</v>
      </c>
      <c r="P3104">
        <v>101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674.455555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1715381</v>
      </c>
      <c r="B3105">
        <v>1</v>
      </c>
      <c r="C3105" t="s">
        <v>77</v>
      </c>
      <c r="D3105" t="s">
        <v>108</v>
      </c>
      <c r="E3105" t="s">
        <v>139</v>
      </c>
      <c r="F3105" t="s">
        <v>9115</v>
      </c>
      <c r="G3105" t="s">
        <v>141</v>
      </c>
      <c r="H3105" t="s">
        <v>46</v>
      </c>
      <c r="I3105" t="s">
        <v>129</v>
      </c>
      <c r="J3105" t="s">
        <v>130</v>
      </c>
      <c r="K3105" t="s">
        <v>131</v>
      </c>
      <c r="L3105" t="s">
        <v>9116</v>
      </c>
      <c r="M3105" t="s">
        <v>9117</v>
      </c>
      <c r="N3105">
        <v>5.13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36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184.68</v>
      </c>
    </row>
    <row r="3106" spans="1:26" x14ac:dyDescent="0.25">
      <c r="A3106">
        <v>1715369</v>
      </c>
      <c r="B3106">
        <v>1</v>
      </c>
      <c r="C3106" t="s">
        <v>76</v>
      </c>
      <c r="D3106" t="s">
        <v>91</v>
      </c>
      <c r="E3106" t="s">
        <v>139</v>
      </c>
      <c r="F3106" t="s">
        <v>9118</v>
      </c>
      <c r="G3106" t="s">
        <v>269</v>
      </c>
      <c r="H3106" t="s">
        <v>46</v>
      </c>
      <c r="I3106" t="s">
        <v>129</v>
      </c>
      <c r="J3106" t="s">
        <v>130</v>
      </c>
      <c r="K3106" t="s">
        <v>131</v>
      </c>
      <c r="L3106" t="s">
        <v>9119</v>
      </c>
      <c r="M3106" t="s">
        <v>9120</v>
      </c>
      <c r="N3106">
        <v>1.741666666</v>
      </c>
      <c r="O3106">
        <v>0</v>
      </c>
      <c r="P3106">
        <v>0</v>
      </c>
      <c r="Q3106">
        <v>0</v>
      </c>
      <c r="R3106">
        <v>35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60.958333000000003</v>
      </c>
      <c r="Y3106">
        <v>0</v>
      </c>
      <c r="Z3106">
        <v>0</v>
      </c>
    </row>
    <row r="3107" spans="1:26" x14ac:dyDescent="0.25">
      <c r="A3107">
        <v>1715371</v>
      </c>
      <c r="B3107">
        <v>1</v>
      </c>
      <c r="C3107" t="s">
        <v>76</v>
      </c>
      <c r="D3107" t="s">
        <v>88</v>
      </c>
      <c r="E3107" t="s">
        <v>134</v>
      </c>
      <c r="F3107" t="s">
        <v>9121</v>
      </c>
      <c r="G3107" t="s">
        <v>136</v>
      </c>
      <c r="H3107" t="s">
        <v>46</v>
      </c>
      <c r="I3107" t="s">
        <v>129</v>
      </c>
      <c r="J3107" t="s">
        <v>130</v>
      </c>
      <c r="K3107" t="s">
        <v>131</v>
      </c>
      <c r="L3107" t="s">
        <v>9122</v>
      </c>
      <c r="M3107" t="s">
        <v>9123</v>
      </c>
      <c r="N3107">
        <v>3.3763888880000001</v>
      </c>
      <c r="O3107">
        <v>0</v>
      </c>
      <c r="P3107">
        <v>1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3.3763890000000001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1715384</v>
      </c>
      <c r="B3108">
        <v>1</v>
      </c>
      <c r="C3108" t="s">
        <v>77</v>
      </c>
      <c r="D3108" t="s">
        <v>108</v>
      </c>
      <c r="E3108" t="s">
        <v>164</v>
      </c>
      <c r="F3108" t="s">
        <v>9124</v>
      </c>
      <c r="G3108" t="s">
        <v>186</v>
      </c>
      <c r="H3108" t="s">
        <v>46</v>
      </c>
      <c r="I3108" t="s">
        <v>129</v>
      </c>
      <c r="J3108" t="s">
        <v>130</v>
      </c>
      <c r="K3108" t="s">
        <v>131</v>
      </c>
      <c r="L3108" t="s">
        <v>9125</v>
      </c>
      <c r="M3108" t="s">
        <v>9126</v>
      </c>
      <c r="N3108">
        <v>3.5986111109999999</v>
      </c>
      <c r="O3108">
        <v>1</v>
      </c>
      <c r="P3108">
        <v>316</v>
      </c>
      <c r="Q3108">
        <v>0</v>
      </c>
      <c r="R3108">
        <v>0</v>
      </c>
      <c r="S3108">
        <v>0</v>
      </c>
      <c r="T3108">
        <v>0</v>
      </c>
      <c r="U3108">
        <v>3.598611</v>
      </c>
      <c r="V3108">
        <v>1137.1611109999999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1715374</v>
      </c>
      <c r="B3109">
        <v>1</v>
      </c>
      <c r="C3109" t="s">
        <v>77</v>
      </c>
      <c r="D3109" t="s">
        <v>119</v>
      </c>
      <c r="E3109" t="s">
        <v>212</v>
      </c>
      <c r="F3109" t="s">
        <v>9127</v>
      </c>
      <c r="G3109" t="s">
        <v>351</v>
      </c>
      <c r="H3109" t="s">
        <v>47</v>
      </c>
      <c r="I3109" t="s">
        <v>129</v>
      </c>
      <c r="J3109" t="s">
        <v>130</v>
      </c>
      <c r="K3109" t="s">
        <v>131</v>
      </c>
      <c r="L3109" t="s">
        <v>9128</v>
      </c>
      <c r="M3109" t="s">
        <v>9129</v>
      </c>
      <c r="N3109">
        <v>5.1469444439999998</v>
      </c>
      <c r="O3109">
        <v>339</v>
      </c>
      <c r="P3109">
        <v>755</v>
      </c>
      <c r="Q3109">
        <v>0</v>
      </c>
      <c r="R3109">
        <v>0</v>
      </c>
      <c r="S3109">
        <v>0</v>
      </c>
      <c r="T3109">
        <v>0</v>
      </c>
      <c r="U3109">
        <v>1744.814167</v>
      </c>
      <c r="V3109">
        <v>3885.9430550000002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1715386</v>
      </c>
      <c r="B3110">
        <v>1</v>
      </c>
      <c r="C3110" t="s">
        <v>77</v>
      </c>
      <c r="D3110" t="s">
        <v>112</v>
      </c>
      <c r="E3110" t="s">
        <v>134</v>
      </c>
      <c r="F3110" t="s">
        <v>9130</v>
      </c>
      <c r="G3110" t="s">
        <v>136</v>
      </c>
      <c r="H3110" t="s">
        <v>46</v>
      </c>
      <c r="I3110" t="s">
        <v>129</v>
      </c>
      <c r="J3110" t="s">
        <v>130</v>
      </c>
      <c r="K3110" t="s">
        <v>131</v>
      </c>
      <c r="L3110" t="s">
        <v>9131</v>
      </c>
      <c r="M3110" t="s">
        <v>9132</v>
      </c>
      <c r="N3110">
        <v>2.4616666660000002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2.4616669999999998</v>
      </c>
      <c r="Y3110">
        <v>0</v>
      </c>
      <c r="Z3110">
        <v>0</v>
      </c>
    </row>
    <row r="3111" spans="1:26" x14ac:dyDescent="0.25">
      <c r="A3111">
        <v>1715380</v>
      </c>
      <c r="B3111">
        <v>1</v>
      </c>
      <c r="C3111" t="s">
        <v>76</v>
      </c>
      <c r="D3111" t="s">
        <v>106</v>
      </c>
      <c r="E3111" t="s">
        <v>164</v>
      </c>
      <c r="F3111" t="s">
        <v>9133</v>
      </c>
      <c r="G3111" t="s">
        <v>462</v>
      </c>
      <c r="H3111" t="s">
        <v>46</v>
      </c>
      <c r="I3111" t="s">
        <v>129</v>
      </c>
      <c r="J3111" t="s">
        <v>130</v>
      </c>
      <c r="K3111" t="s">
        <v>131</v>
      </c>
      <c r="L3111" t="s">
        <v>9134</v>
      </c>
      <c r="M3111" t="s">
        <v>9135</v>
      </c>
      <c r="N3111">
        <v>1.179444444</v>
      </c>
      <c r="O3111">
        <v>1</v>
      </c>
      <c r="P3111">
        <v>386</v>
      </c>
      <c r="Q3111">
        <v>0</v>
      </c>
      <c r="R3111">
        <v>0</v>
      </c>
      <c r="S3111">
        <v>0</v>
      </c>
      <c r="T3111">
        <v>0</v>
      </c>
      <c r="U3111">
        <v>1.1794439999999999</v>
      </c>
      <c r="V3111">
        <v>455.26555500000001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1715368</v>
      </c>
      <c r="B3112">
        <v>1</v>
      </c>
      <c r="C3112" t="s">
        <v>76</v>
      </c>
      <c r="D3112" t="s">
        <v>79</v>
      </c>
      <c r="E3112" t="s">
        <v>212</v>
      </c>
      <c r="F3112" t="s">
        <v>9136</v>
      </c>
      <c r="G3112" t="s">
        <v>176</v>
      </c>
      <c r="H3112" t="s">
        <v>47</v>
      </c>
      <c r="I3112" t="s">
        <v>129</v>
      </c>
      <c r="J3112" t="s">
        <v>130</v>
      </c>
      <c r="K3112" t="s">
        <v>131</v>
      </c>
      <c r="L3112" t="s">
        <v>9137</v>
      </c>
      <c r="M3112" t="s">
        <v>9138</v>
      </c>
      <c r="N3112">
        <v>0.85444444399999997</v>
      </c>
      <c r="O3112">
        <v>19</v>
      </c>
      <c r="P3112">
        <v>23</v>
      </c>
      <c r="Q3112">
        <v>0</v>
      </c>
      <c r="R3112">
        <v>0</v>
      </c>
      <c r="S3112">
        <v>0</v>
      </c>
      <c r="T3112">
        <v>0</v>
      </c>
      <c r="U3112">
        <v>16.234444</v>
      </c>
      <c r="V3112">
        <v>19.652221999999998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1715375</v>
      </c>
      <c r="B3113">
        <v>1</v>
      </c>
      <c r="C3113" t="s">
        <v>77</v>
      </c>
      <c r="D3113" t="s">
        <v>112</v>
      </c>
      <c r="E3113" t="s">
        <v>139</v>
      </c>
      <c r="F3113" t="s">
        <v>9139</v>
      </c>
      <c r="G3113" t="s">
        <v>141</v>
      </c>
      <c r="H3113" t="s">
        <v>46</v>
      </c>
      <c r="I3113" t="s">
        <v>129</v>
      </c>
      <c r="J3113" t="s">
        <v>130</v>
      </c>
      <c r="K3113" t="s">
        <v>131</v>
      </c>
      <c r="L3113" t="s">
        <v>9140</v>
      </c>
      <c r="M3113" t="s">
        <v>9141</v>
      </c>
      <c r="N3113">
        <v>2.2766666660000001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5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11.383333</v>
      </c>
    </row>
    <row r="3114" spans="1:26" x14ac:dyDescent="0.25">
      <c r="A3114">
        <v>1715437</v>
      </c>
      <c r="B3114">
        <v>1</v>
      </c>
      <c r="C3114" t="s">
        <v>76</v>
      </c>
      <c r="D3114" t="s">
        <v>92</v>
      </c>
      <c r="E3114" t="s">
        <v>134</v>
      </c>
      <c r="F3114" t="s">
        <v>9142</v>
      </c>
      <c r="G3114" t="s">
        <v>209</v>
      </c>
      <c r="H3114" t="s">
        <v>46</v>
      </c>
      <c r="I3114" t="s">
        <v>129</v>
      </c>
      <c r="J3114" t="s">
        <v>130</v>
      </c>
      <c r="K3114" t="s">
        <v>131</v>
      </c>
      <c r="L3114" t="s">
        <v>9143</v>
      </c>
      <c r="M3114" t="s">
        <v>9144</v>
      </c>
      <c r="N3114">
        <v>2.2275</v>
      </c>
      <c r="O3114">
        <v>0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2.2275</v>
      </c>
      <c r="Y3114">
        <v>0</v>
      </c>
      <c r="Z3114">
        <v>0</v>
      </c>
    </row>
    <row r="3115" spans="1:26" x14ac:dyDescent="0.25">
      <c r="A3115">
        <v>1715376</v>
      </c>
      <c r="B3115">
        <v>1</v>
      </c>
      <c r="C3115" t="s">
        <v>76</v>
      </c>
      <c r="D3115" t="s">
        <v>97</v>
      </c>
      <c r="E3115" t="s">
        <v>139</v>
      </c>
      <c r="F3115" t="s">
        <v>9145</v>
      </c>
      <c r="G3115" t="s">
        <v>141</v>
      </c>
      <c r="H3115" t="s">
        <v>46</v>
      </c>
      <c r="I3115" t="s">
        <v>129</v>
      </c>
      <c r="J3115" t="s">
        <v>130</v>
      </c>
      <c r="K3115" t="s">
        <v>131</v>
      </c>
      <c r="L3115" t="s">
        <v>9146</v>
      </c>
      <c r="M3115" t="s">
        <v>9147</v>
      </c>
      <c r="N3115">
        <v>1.3591666659999999</v>
      </c>
      <c r="O3115">
        <v>0</v>
      </c>
      <c r="P3115">
        <v>17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23.105833000000001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1715383</v>
      </c>
      <c r="B3116">
        <v>1</v>
      </c>
      <c r="C3116" t="s">
        <v>76</v>
      </c>
      <c r="D3116" t="s">
        <v>89</v>
      </c>
      <c r="E3116" t="s">
        <v>139</v>
      </c>
      <c r="F3116" t="s">
        <v>9148</v>
      </c>
      <c r="G3116" t="s">
        <v>141</v>
      </c>
      <c r="H3116" t="s">
        <v>46</v>
      </c>
      <c r="I3116" t="s">
        <v>129</v>
      </c>
      <c r="J3116" t="s">
        <v>130</v>
      </c>
      <c r="K3116" t="s">
        <v>131</v>
      </c>
      <c r="L3116" t="s">
        <v>9149</v>
      </c>
      <c r="M3116" t="s">
        <v>9150</v>
      </c>
      <c r="N3116">
        <v>2.0277777769999998</v>
      </c>
      <c r="O3116">
        <v>0</v>
      </c>
      <c r="P3116">
        <v>9</v>
      </c>
      <c r="Q3116">
        <v>0</v>
      </c>
      <c r="R3116">
        <v>0</v>
      </c>
      <c r="S3116">
        <v>0</v>
      </c>
      <c r="T3116">
        <v>2</v>
      </c>
      <c r="U3116">
        <v>0</v>
      </c>
      <c r="V3116">
        <v>18.25</v>
      </c>
      <c r="W3116">
        <v>0</v>
      </c>
      <c r="X3116">
        <v>0</v>
      </c>
      <c r="Y3116">
        <v>0</v>
      </c>
      <c r="Z3116">
        <v>4.0555560000000002</v>
      </c>
    </row>
    <row r="3117" spans="1:26" x14ac:dyDescent="0.25">
      <c r="A3117">
        <v>1715378</v>
      </c>
      <c r="B3117">
        <v>1</v>
      </c>
      <c r="C3117" t="s">
        <v>76</v>
      </c>
      <c r="D3117" t="s">
        <v>102</v>
      </c>
      <c r="E3117" t="s">
        <v>158</v>
      </c>
      <c r="F3117" t="s">
        <v>9106</v>
      </c>
      <c r="G3117" t="s">
        <v>150</v>
      </c>
      <c r="H3117" t="s">
        <v>47</v>
      </c>
      <c r="I3117" t="s">
        <v>129</v>
      </c>
      <c r="J3117" t="s">
        <v>130</v>
      </c>
      <c r="K3117" t="s">
        <v>131</v>
      </c>
      <c r="L3117" t="s">
        <v>9151</v>
      </c>
      <c r="M3117" t="s">
        <v>9152</v>
      </c>
      <c r="N3117">
        <v>0.22500000000000001</v>
      </c>
      <c r="O3117">
        <v>33</v>
      </c>
      <c r="P3117">
        <v>209</v>
      </c>
      <c r="Q3117">
        <v>4</v>
      </c>
      <c r="R3117">
        <v>60</v>
      </c>
      <c r="S3117">
        <v>0</v>
      </c>
      <c r="T3117">
        <v>65</v>
      </c>
      <c r="U3117">
        <v>7.4249999999999998</v>
      </c>
      <c r="V3117">
        <v>47.024999999999999</v>
      </c>
      <c r="W3117">
        <v>0.9</v>
      </c>
      <c r="X3117">
        <v>13.5</v>
      </c>
      <c r="Y3117">
        <v>0</v>
      </c>
      <c r="Z3117">
        <v>14.625</v>
      </c>
    </row>
    <row r="3118" spans="1:26" x14ac:dyDescent="0.25">
      <c r="A3118">
        <v>1715353</v>
      </c>
      <c r="B3118">
        <v>1</v>
      </c>
      <c r="C3118" t="s">
        <v>76</v>
      </c>
      <c r="D3118" t="s">
        <v>100</v>
      </c>
      <c r="E3118" t="s">
        <v>158</v>
      </c>
      <c r="F3118" t="s">
        <v>9153</v>
      </c>
      <c r="G3118" t="s">
        <v>1505</v>
      </c>
      <c r="H3118" t="s">
        <v>47</v>
      </c>
      <c r="I3118" t="s">
        <v>129</v>
      </c>
      <c r="J3118" t="s">
        <v>130</v>
      </c>
      <c r="K3118" t="s">
        <v>131</v>
      </c>
      <c r="L3118" t="s">
        <v>9154</v>
      </c>
      <c r="M3118" t="s">
        <v>9155</v>
      </c>
      <c r="N3118">
        <v>0.48861111099999999</v>
      </c>
      <c r="O3118">
        <v>86</v>
      </c>
      <c r="P3118">
        <v>205</v>
      </c>
      <c r="Q3118">
        <v>0</v>
      </c>
      <c r="R3118">
        <v>0</v>
      </c>
      <c r="S3118">
        <v>0</v>
      </c>
      <c r="T3118">
        <v>0</v>
      </c>
      <c r="U3118">
        <v>42.020555999999999</v>
      </c>
      <c r="V3118">
        <v>100.165278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1715399</v>
      </c>
      <c r="B3119">
        <v>1</v>
      </c>
      <c r="C3119" t="s">
        <v>76</v>
      </c>
      <c r="D3119" t="s">
        <v>89</v>
      </c>
      <c r="E3119" t="s">
        <v>134</v>
      </c>
      <c r="F3119" t="s">
        <v>9156</v>
      </c>
      <c r="G3119" t="s">
        <v>155</v>
      </c>
      <c r="H3119" t="s">
        <v>46</v>
      </c>
      <c r="I3119" t="s">
        <v>129</v>
      </c>
      <c r="J3119" t="s">
        <v>130</v>
      </c>
      <c r="K3119" t="s">
        <v>131</v>
      </c>
      <c r="L3119" t="s">
        <v>9157</v>
      </c>
      <c r="M3119" t="s">
        <v>9158</v>
      </c>
      <c r="N3119">
        <v>2.1013888879999998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2.1013890000000002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1715385</v>
      </c>
      <c r="B3120">
        <v>1</v>
      </c>
      <c r="C3120" t="s">
        <v>76</v>
      </c>
      <c r="D3120" t="s">
        <v>90</v>
      </c>
      <c r="E3120" t="s">
        <v>134</v>
      </c>
      <c r="F3120" t="s">
        <v>9159</v>
      </c>
      <c r="G3120" t="s">
        <v>136</v>
      </c>
      <c r="H3120" t="s">
        <v>46</v>
      </c>
      <c r="I3120" t="s">
        <v>129</v>
      </c>
      <c r="J3120" t="s">
        <v>130</v>
      </c>
      <c r="K3120" t="s">
        <v>131</v>
      </c>
      <c r="L3120" t="s">
        <v>9160</v>
      </c>
      <c r="M3120" t="s">
        <v>9161</v>
      </c>
      <c r="N3120">
        <v>2.6180555550000002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2.6180560000000002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1715388</v>
      </c>
      <c r="B3121">
        <v>1</v>
      </c>
      <c r="C3121" t="s">
        <v>76</v>
      </c>
      <c r="D3121" t="s">
        <v>88</v>
      </c>
      <c r="E3121" t="s">
        <v>134</v>
      </c>
      <c r="F3121" t="s">
        <v>9162</v>
      </c>
      <c r="G3121" t="s">
        <v>136</v>
      </c>
      <c r="H3121" t="s">
        <v>46</v>
      </c>
      <c r="I3121" t="s">
        <v>129</v>
      </c>
      <c r="J3121" t="s">
        <v>130</v>
      </c>
      <c r="K3121" t="s">
        <v>131</v>
      </c>
      <c r="L3121" t="s">
        <v>9163</v>
      </c>
      <c r="M3121" t="s">
        <v>9164</v>
      </c>
      <c r="N3121">
        <v>1.8674999999999999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1.8674999999999999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1715389</v>
      </c>
      <c r="B3122">
        <v>1</v>
      </c>
      <c r="C3122" t="s">
        <v>77</v>
      </c>
      <c r="D3122" t="s">
        <v>118</v>
      </c>
      <c r="E3122" t="s">
        <v>139</v>
      </c>
      <c r="F3122" t="s">
        <v>9165</v>
      </c>
      <c r="G3122" t="s">
        <v>141</v>
      </c>
      <c r="H3122" t="s">
        <v>46</v>
      </c>
      <c r="I3122" t="s">
        <v>129</v>
      </c>
      <c r="J3122" t="s">
        <v>130</v>
      </c>
      <c r="K3122" t="s">
        <v>131</v>
      </c>
      <c r="L3122" t="s">
        <v>9166</v>
      </c>
      <c r="M3122" t="s">
        <v>9167</v>
      </c>
      <c r="N3122">
        <v>2.042777777</v>
      </c>
      <c r="O3122">
        <v>0</v>
      </c>
      <c r="P3122">
        <v>7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14.299443999999999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1715397</v>
      </c>
      <c r="B3123">
        <v>1</v>
      </c>
      <c r="C3123" t="s">
        <v>77</v>
      </c>
      <c r="D3123" t="s">
        <v>108</v>
      </c>
      <c r="E3123" t="s">
        <v>139</v>
      </c>
      <c r="F3123" t="s">
        <v>6385</v>
      </c>
      <c r="G3123" t="s">
        <v>141</v>
      </c>
      <c r="H3123" t="s">
        <v>46</v>
      </c>
      <c r="I3123" t="s">
        <v>129</v>
      </c>
      <c r="J3123" t="s">
        <v>130</v>
      </c>
      <c r="K3123" t="s">
        <v>131</v>
      </c>
      <c r="L3123" t="s">
        <v>9168</v>
      </c>
      <c r="M3123" t="s">
        <v>9169</v>
      </c>
      <c r="N3123">
        <v>3.4280555549999998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29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99.413611000000003</v>
      </c>
    </row>
    <row r="3124" spans="1:26" x14ac:dyDescent="0.25">
      <c r="A3124">
        <v>1715390</v>
      </c>
      <c r="B3124">
        <v>1</v>
      </c>
      <c r="C3124" t="s">
        <v>76</v>
      </c>
      <c r="D3124" t="s">
        <v>103</v>
      </c>
      <c r="E3124" t="s">
        <v>134</v>
      </c>
      <c r="F3124" t="s">
        <v>9170</v>
      </c>
      <c r="G3124" t="s">
        <v>209</v>
      </c>
      <c r="H3124" t="s">
        <v>46</v>
      </c>
      <c r="I3124" t="s">
        <v>129</v>
      </c>
      <c r="J3124" t="s">
        <v>130</v>
      </c>
      <c r="K3124" t="s">
        <v>131</v>
      </c>
      <c r="L3124" t="s">
        <v>8989</v>
      </c>
      <c r="M3124" t="s">
        <v>9171</v>
      </c>
      <c r="N3124">
        <v>2.6572222220000001</v>
      </c>
      <c r="O3124">
        <v>0</v>
      </c>
      <c r="P3124">
        <v>0</v>
      </c>
      <c r="Q3124">
        <v>0</v>
      </c>
      <c r="R3124">
        <v>7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18.600556000000001</v>
      </c>
      <c r="Y3124">
        <v>0</v>
      </c>
      <c r="Z3124">
        <v>0</v>
      </c>
    </row>
    <row r="3125" spans="1:26" x14ac:dyDescent="0.25">
      <c r="A3125">
        <v>1715391</v>
      </c>
      <c r="B3125">
        <v>1</v>
      </c>
      <c r="C3125" t="s">
        <v>76</v>
      </c>
      <c r="D3125" t="s">
        <v>90</v>
      </c>
      <c r="E3125" t="s">
        <v>139</v>
      </c>
      <c r="F3125" t="s">
        <v>7431</v>
      </c>
      <c r="G3125" t="s">
        <v>141</v>
      </c>
      <c r="H3125" t="s">
        <v>46</v>
      </c>
      <c r="I3125" t="s">
        <v>129</v>
      </c>
      <c r="J3125" t="s">
        <v>130</v>
      </c>
      <c r="K3125" t="s">
        <v>131</v>
      </c>
      <c r="L3125" t="s">
        <v>9172</v>
      </c>
      <c r="M3125" t="s">
        <v>9173</v>
      </c>
      <c r="N3125">
        <v>1.1263888879999999</v>
      </c>
      <c r="O3125">
        <v>0</v>
      </c>
      <c r="P3125">
        <v>60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67.583332999999996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1715405</v>
      </c>
      <c r="B3126">
        <v>1</v>
      </c>
      <c r="C3126" t="s">
        <v>76</v>
      </c>
      <c r="D3126" t="s">
        <v>102</v>
      </c>
      <c r="E3126" t="s">
        <v>164</v>
      </c>
      <c r="F3126" t="s">
        <v>9174</v>
      </c>
      <c r="G3126" t="s">
        <v>256</v>
      </c>
      <c r="H3126" t="s">
        <v>46</v>
      </c>
      <c r="I3126" t="s">
        <v>129</v>
      </c>
      <c r="J3126" t="s">
        <v>130</v>
      </c>
      <c r="K3126" t="s">
        <v>131</v>
      </c>
      <c r="L3126" t="s">
        <v>9175</v>
      </c>
      <c r="M3126" t="s">
        <v>9176</v>
      </c>
      <c r="N3126">
        <v>2.6172222220000001</v>
      </c>
      <c r="O3126">
        <v>1</v>
      </c>
      <c r="P3126">
        <v>27</v>
      </c>
      <c r="Q3126">
        <v>0</v>
      </c>
      <c r="R3126">
        <v>0</v>
      </c>
      <c r="S3126">
        <v>0</v>
      </c>
      <c r="T3126">
        <v>0</v>
      </c>
      <c r="U3126">
        <v>2.6172219999999999</v>
      </c>
      <c r="V3126">
        <v>70.665000000000006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1715395</v>
      </c>
      <c r="B3127">
        <v>1</v>
      </c>
      <c r="C3127" t="s">
        <v>76</v>
      </c>
      <c r="D3127" t="s">
        <v>83</v>
      </c>
      <c r="E3127" t="s">
        <v>134</v>
      </c>
      <c r="F3127" t="s">
        <v>9177</v>
      </c>
      <c r="G3127" t="s">
        <v>136</v>
      </c>
      <c r="H3127" t="s">
        <v>46</v>
      </c>
      <c r="I3127" t="s">
        <v>129</v>
      </c>
      <c r="J3127" t="s">
        <v>130</v>
      </c>
      <c r="K3127" t="s">
        <v>131</v>
      </c>
      <c r="L3127" t="s">
        <v>9178</v>
      </c>
      <c r="M3127" t="s">
        <v>9179</v>
      </c>
      <c r="N3127">
        <v>2.9558333330000002</v>
      </c>
      <c r="O3127">
        <v>0</v>
      </c>
      <c r="P3127">
        <v>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5.9116669999999996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1715392</v>
      </c>
      <c r="B3128">
        <v>1</v>
      </c>
      <c r="C3128" t="s">
        <v>77</v>
      </c>
      <c r="D3128" t="s">
        <v>108</v>
      </c>
      <c r="E3128" t="s">
        <v>158</v>
      </c>
      <c r="F3128" t="s">
        <v>9180</v>
      </c>
      <c r="G3128" t="s">
        <v>176</v>
      </c>
      <c r="H3128" t="s">
        <v>47</v>
      </c>
      <c r="I3128" t="s">
        <v>129</v>
      </c>
      <c r="J3128" t="s">
        <v>130</v>
      </c>
      <c r="K3128" t="s">
        <v>131</v>
      </c>
      <c r="L3128" t="s">
        <v>9181</v>
      </c>
      <c r="M3128" t="s">
        <v>9182</v>
      </c>
      <c r="N3128">
        <v>0.25527777699999998</v>
      </c>
      <c r="O3128">
        <v>127</v>
      </c>
      <c r="P3128">
        <v>1117</v>
      </c>
      <c r="Q3128">
        <v>0</v>
      </c>
      <c r="R3128">
        <v>0</v>
      </c>
      <c r="S3128">
        <v>12</v>
      </c>
      <c r="T3128">
        <v>276</v>
      </c>
      <c r="U3128">
        <v>32.420278000000003</v>
      </c>
      <c r="V3128">
        <v>285.14527700000002</v>
      </c>
      <c r="W3128">
        <v>0</v>
      </c>
      <c r="X3128">
        <v>0</v>
      </c>
      <c r="Y3128">
        <v>3.0633330000000001</v>
      </c>
      <c r="Z3128">
        <v>70.456665999999998</v>
      </c>
    </row>
    <row r="3129" spans="1:26" x14ac:dyDescent="0.25">
      <c r="A3129">
        <v>1715411</v>
      </c>
      <c r="B3129">
        <v>1</v>
      </c>
      <c r="C3129" t="s">
        <v>77</v>
      </c>
      <c r="D3129" t="s">
        <v>112</v>
      </c>
      <c r="E3129" t="s">
        <v>139</v>
      </c>
      <c r="F3129" t="s">
        <v>9183</v>
      </c>
      <c r="G3129" t="s">
        <v>141</v>
      </c>
      <c r="H3129" t="s">
        <v>46</v>
      </c>
      <c r="I3129" t="s">
        <v>129</v>
      </c>
      <c r="J3129" t="s">
        <v>130</v>
      </c>
      <c r="K3129" t="s">
        <v>131</v>
      </c>
      <c r="L3129" t="s">
        <v>9184</v>
      </c>
      <c r="M3129" t="s">
        <v>9185</v>
      </c>
      <c r="N3129">
        <v>2.6177777770000001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22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57.591110999999998</v>
      </c>
    </row>
    <row r="3130" spans="1:26" x14ac:dyDescent="0.25">
      <c r="A3130">
        <v>1715404</v>
      </c>
      <c r="B3130">
        <v>1</v>
      </c>
      <c r="C3130" t="s">
        <v>76</v>
      </c>
      <c r="D3130" t="s">
        <v>88</v>
      </c>
      <c r="E3130" t="s">
        <v>134</v>
      </c>
      <c r="F3130" t="s">
        <v>9186</v>
      </c>
      <c r="G3130" t="s">
        <v>155</v>
      </c>
      <c r="H3130" t="s">
        <v>46</v>
      </c>
      <c r="I3130" t="s">
        <v>129</v>
      </c>
      <c r="J3130" t="s">
        <v>130</v>
      </c>
      <c r="K3130" t="s">
        <v>131</v>
      </c>
      <c r="L3130" t="s">
        <v>9187</v>
      </c>
      <c r="M3130" t="s">
        <v>9188</v>
      </c>
      <c r="N3130">
        <v>0.58555555500000001</v>
      </c>
      <c r="O3130">
        <v>0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0.58555599999999997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1715409</v>
      </c>
      <c r="B3131">
        <v>1</v>
      </c>
      <c r="C3131" t="s">
        <v>76</v>
      </c>
      <c r="D3131" t="s">
        <v>99</v>
      </c>
      <c r="E3131" t="s">
        <v>134</v>
      </c>
      <c r="F3131" t="s">
        <v>9189</v>
      </c>
      <c r="G3131" t="s">
        <v>155</v>
      </c>
      <c r="H3131" t="s">
        <v>46</v>
      </c>
      <c r="I3131" t="s">
        <v>129</v>
      </c>
      <c r="J3131" t="s">
        <v>130</v>
      </c>
      <c r="K3131" t="s">
        <v>131</v>
      </c>
      <c r="L3131" t="s">
        <v>9190</v>
      </c>
      <c r="M3131" t="s">
        <v>9191</v>
      </c>
      <c r="N3131">
        <v>0.28194444400000002</v>
      </c>
      <c r="O3131">
        <v>2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0.56388899999999997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1715410</v>
      </c>
      <c r="B3132">
        <v>1</v>
      </c>
      <c r="C3132" t="s">
        <v>76</v>
      </c>
      <c r="D3132" t="s">
        <v>102</v>
      </c>
      <c r="E3132" t="s">
        <v>139</v>
      </c>
      <c r="F3132" t="s">
        <v>9192</v>
      </c>
      <c r="G3132" t="s">
        <v>141</v>
      </c>
      <c r="H3132" t="s">
        <v>46</v>
      </c>
      <c r="I3132" t="s">
        <v>129</v>
      </c>
      <c r="J3132" t="s">
        <v>130</v>
      </c>
      <c r="K3132" t="s">
        <v>131</v>
      </c>
      <c r="L3132" t="s">
        <v>9193</v>
      </c>
      <c r="M3132" t="s">
        <v>9194</v>
      </c>
      <c r="N3132">
        <v>3.4838888880000001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30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104.516667</v>
      </c>
    </row>
    <row r="3133" spans="1:26" x14ac:dyDescent="0.25">
      <c r="A3133">
        <v>1715415</v>
      </c>
      <c r="B3133">
        <v>1</v>
      </c>
      <c r="C3133" t="s">
        <v>76</v>
      </c>
      <c r="D3133" t="s">
        <v>93</v>
      </c>
      <c r="E3133" t="s">
        <v>134</v>
      </c>
      <c r="F3133" t="s">
        <v>2392</v>
      </c>
      <c r="G3133" t="s">
        <v>136</v>
      </c>
      <c r="H3133" t="s">
        <v>46</v>
      </c>
      <c r="I3133" t="s">
        <v>129</v>
      </c>
      <c r="J3133" t="s">
        <v>130</v>
      </c>
      <c r="K3133" t="s">
        <v>131</v>
      </c>
      <c r="L3133" t="s">
        <v>9195</v>
      </c>
      <c r="M3133" t="s">
        <v>9196</v>
      </c>
      <c r="N3133">
        <v>6.3383333329999996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6.3383330000000004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1715406</v>
      </c>
      <c r="B3134">
        <v>1</v>
      </c>
      <c r="C3134" t="s">
        <v>76</v>
      </c>
      <c r="D3134" t="s">
        <v>83</v>
      </c>
      <c r="E3134" t="s">
        <v>164</v>
      </c>
      <c r="F3134" t="s">
        <v>9197</v>
      </c>
      <c r="G3134" t="s">
        <v>462</v>
      </c>
      <c r="H3134" t="s">
        <v>46</v>
      </c>
      <c r="I3134" t="s">
        <v>129</v>
      </c>
      <c r="J3134" t="s">
        <v>130</v>
      </c>
      <c r="K3134" t="s">
        <v>131</v>
      </c>
      <c r="L3134" t="s">
        <v>9198</v>
      </c>
      <c r="M3134" t="s">
        <v>9199</v>
      </c>
      <c r="N3134">
        <v>2.5955555549999998</v>
      </c>
      <c r="O3134">
        <v>1</v>
      </c>
      <c r="P3134">
        <v>211</v>
      </c>
      <c r="Q3134">
        <v>0</v>
      </c>
      <c r="R3134">
        <v>0</v>
      </c>
      <c r="S3134">
        <v>0</v>
      </c>
      <c r="T3134">
        <v>0</v>
      </c>
      <c r="U3134">
        <v>2.5955560000000002</v>
      </c>
      <c r="V3134">
        <v>547.66222200000004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1715414</v>
      </c>
      <c r="B3135">
        <v>1</v>
      </c>
      <c r="C3135" t="s">
        <v>77</v>
      </c>
      <c r="D3135" t="s">
        <v>108</v>
      </c>
      <c r="E3135" t="s">
        <v>158</v>
      </c>
      <c r="F3135" t="s">
        <v>9180</v>
      </c>
      <c r="G3135" t="s">
        <v>176</v>
      </c>
      <c r="H3135" t="s">
        <v>47</v>
      </c>
      <c r="I3135" t="s">
        <v>129</v>
      </c>
      <c r="J3135" t="s">
        <v>130</v>
      </c>
      <c r="K3135" t="s">
        <v>131</v>
      </c>
      <c r="L3135" t="s">
        <v>9200</v>
      </c>
      <c r="M3135" t="s">
        <v>9201</v>
      </c>
      <c r="N3135">
        <v>0.47083333300000002</v>
      </c>
      <c r="O3135">
        <v>127</v>
      </c>
      <c r="P3135">
        <v>1117</v>
      </c>
      <c r="Q3135">
        <v>0</v>
      </c>
      <c r="R3135">
        <v>0</v>
      </c>
      <c r="S3135">
        <v>12</v>
      </c>
      <c r="T3135">
        <v>276</v>
      </c>
      <c r="U3135">
        <v>59.795833000000002</v>
      </c>
      <c r="V3135">
        <v>525.92083300000002</v>
      </c>
      <c r="W3135">
        <v>0</v>
      </c>
      <c r="X3135">
        <v>0</v>
      </c>
      <c r="Y3135">
        <v>5.65</v>
      </c>
      <c r="Z3135">
        <v>129.94999999999999</v>
      </c>
    </row>
    <row r="3136" spans="1:26" x14ac:dyDescent="0.25">
      <c r="A3136">
        <v>1715416</v>
      </c>
      <c r="B3136">
        <v>1</v>
      </c>
      <c r="C3136" t="s">
        <v>76</v>
      </c>
      <c r="D3136" t="s">
        <v>101</v>
      </c>
      <c r="E3136" t="s">
        <v>134</v>
      </c>
      <c r="F3136" t="s">
        <v>9202</v>
      </c>
      <c r="G3136" t="s">
        <v>136</v>
      </c>
      <c r="H3136" t="s">
        <v>46</v>
      </c>
      <c r="I3136" t="s">
        <v>129</v>
      </c>
      <c r="J3136" t="s">
        <v>130</v>
      </c>
      <c r="K3136" t="s">
        <v>131</v>
      </c>
      <c r="L3136" t="s">
        <v>9203</v>
      </c>
      <c r="M3136" t="s">
        <v>9204</v>
      </c>
      <c r="N3136">
        <v>1.457222222</v>
      </c>
      <c r="O3136">
        <v>0</v>
      </c>
      <c r="P3136">
        <v>2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2.914444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1715417</v>
      </c>
      <c r="B3137">
        <v>1</v>
      </c>
      <c r="C3137" t="s">
        <v>77</v>
      </c>
      <c r="D3137" t="s">
        <v>114</v>
      </c>
      <c r="E3137" t="s">
        <v>212</v>
      </c>
      <c r="F3137" t="s">
        <v>284</v>
      </c>
      <c r="G3137" t="s">
        <v>176</v>
      </c>
      <c r="H3137" t="s">
        <v>47</v>
      </c>
      <c r="I3137" t="s">
        <v>129</v>
      </c>
      <c r="J3137" t="s">
        <v>130</v>
      </c>
      <c r="K3137" t="s">
        <v>131</v>
      </c>
      <c r="L3137" t="s">
        <v>9205</v>
      </c>
      <c r="M3137" t="s">
        <v>9206</v>
      </c>
      <c r="N3137">
        <v>0.97805555499999997</v>
      </c>
      <c r="O3137">
        <v>20</v>
      </c>
      <c r="P3137">
        <v>445</v>
      </c>
      <c r="Q3137">
        <v>0</v>
      </c>
      <c r="R3137">
        <v>0</v>
      </c>
      <c r="S3137">
        <v>68</v>
      </c>
      <c r="T3137">
        <v>731</v>
      </c>
      <c r="U3137">
        <v>19.561111</v>
      </c>
      <c r="V3137">
        <v>435.23472199999998</v>
      </c>
      <c r="W3137">
        <v>0</v>
      </c>
      <c r="X3137">
        <v>0</v>
      </c>
      <c r="Y3137">
        <v>66.507778000000002</v>
      </c>
      <c r="Z3137">
        <v>714.95861100000002</v>
      </c>
    </row>
    <row r="3138" spans="1:26" x14ac:dyDescent="0.25">
      <c r="A3138">
        <v>1715426</v>
      </c>
      <c r="B3138">
        <v>1</v>
      </c>
      <c r="C3138" t="s">
        <v>76</v>
      </c>
      <c r="D3138" t="s">
        <v>98</v>
      </c>
      <c r="E3138" t="s">
        <v>134</v>
      </c>
      <c r="F3138" t="s">
        <v>9207</v>
      </c>
      <c r="G3138" t="s">
        <v>155</v>
      </c>
      <c r="H3138" t="s">
        <v>46</v>
      </c>
      <c r="I3138" t="s">
        <v>129</v>
      </c>
      <c r="J3138" t="s">
        <v>130</v>
      </c>
      <c r="K3138" t="s">
        <v>131</v>
      </c>
      <c r="L3138" t="s">
        <v>9208</v>
      </c>
      <c r="M3138" t="s">
        <v>9209</v>
      </c>
      <c r="N3138">
        <v>1.339444444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2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2.6788889999999999</v>
      </c>
    </row>
    <row r="3139" spans="1:26" x14ac:dyDescent="0.25">
      <c r="A3139">
        <v>1715440</v>
      </c>
      <c r="B3139">
        <v>1</v>
      </c>
      <c r="C3139" t="s">
        <v>77</v>
      </c>
      <c r="D3139" t="s">
        <v>118</v>
      </c>
      <c r="E3139" t="s">
        <v>139</v>
      </c>
      <c r="F3139" t="s">
        <v>9210</v>
      </c>
      <c r="G3139" t="s">
        <v>141</v>
      </c>
      <c r="H3139" t="s">
        <v>46</v>
      </c>
      <c r="I3139" t="s">
        <v>129</v>
      </c>
      <c r="J3139" t="s">
        <v>130</v>
      </c>
      <c r="K3139" t="s">
        <v>131</v>
      </c>
      <c r="L3139" t="s">
        <v>9211</v>
      </c>
      <c r="M3139" t="s">
        <v>9212</v>
      </c>
      <c r="N3139">
        <v>4.0152777769999997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2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8.0305560000000007</v>
      </c>
    </row>
    <row r="3140" spans="1:26" x14ac:dyDescent="0.25">
      <c r="A3140">
        <v>1715427</v>
      </c>
      <c r="B3140">
        <v>1</v>
      </c>
      <c r="C3140" t="s">
        <v>76</v>
      </c>
      <c r="D3140" t="s">
        <v>106</v>
      </c>
      <c r="E3140" t="s">
        <v>126</v>
      </c>
      <c r="F3140" t="s">
        <v>1705</v>
      </c>
      <c r="G3140" t="s">
        <v>176</v>
      </c>
      <c r="H3140" t="s">
        <v>47</v>
      </c>
      <c r="I3140" t="s">
        <v>129</v>
      </c>
      <c r="J3140" t="s">
        <v>130</v>
      </c>
      <c r="K3140" t="s">
        <v>131</v>
      </c>
      <c r="L3140" t="s">
        <v>9213</v>
      </c>
      <c r="M3140" t="s">
        <v>9214</v>
      </c>
      <c r="N3140">
        <v>0.183888888</v>
      </c>
      <c r="O3140">
        <v>25</v>
      </c>
      <c r="P3140">
        <v>1302</v>
      </c>
      <c r="Q3140">
        <v>0</v>
      </c>
      <c r="R3140">
        <v>0</v>
      </c>
      <c r="S3140">
        <v>0</v>
      </c>
      <c r="T3140">
        <v>0</v>
      </c>
      <c r="U3140">
        <v>4.5972220000000004</v>
      </c>
      <c r="V3140">
        <v>239.42333199999999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1715443</v>
      </c>
      <c r="B3141">
        <v>1</v>
      </c>
      <c r="C3141" t="s">
        <v>77</v>
      </c>
      <c r="D3141" t="s">
        <v>111</v>
      </c>
      <c r="E3141" t="s">
        <v>139</v>
      </c>
      <c r="F3141" t="s">
        <v>9215</v>
      </c>
      <c r="G3141" t="s">
        <v>141</v>
      </c>
      <c r="H3141" t="s">
        <v>46</v>
      </c>
      <c r="I3141" t="s">
        <v>129</v>
      </c>
      <c r="J3141" t="s">
        <v>130</v>
      </c>
      <c r="K3141" t="s">
        <v>131</v>
      </c>
      <c r="L3141" t="s">
        <v>9216</v>
      </c>
      <c r="M3141" t="s">
        <v>9217</v>
      </c>
      <c r="N3141">
        <v>3.7213888879999999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42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156.29833300000001</v>
      </c>
    </row>
    <row r="3142" spans="1:26" x14ac:dyDescent="0.25">
      <c r="A3142">
        <v>1715435</v>
      </c>
      <c r="B3142">
        <v>1</v>
      </c>
      <c r="C3142" t="s">
        <v>77</v>
      </c>
      <c r="D3142" t="s">
        <v>123</v>
      </c>
      <c r="E3142" t="s">
        <v>139</v>
      </c>
      <c r="F3142" t="s">
        <v>9218</v>
      </c>
      <c r="G3142" t="s">
        <v>141</v>
      </c>
      <c r="H3142" t="s">
        <v>46</v>
      </c>
      <c r="I3142" t="s">
        <v>129</v>
      </c>
      <c r="J3142" t="s">
        <v>130</v>
      </c>
      <c r="K3142" t="s">
        <v>131</v>
      </c>
      <c r="L3142" t="s">
        <v>9219</v>
      </c>
      <c r="M3142" t="s">
        <v>9220</v>
      </c>
      <c r="N3142">
        <v>2.2197222220000001</v>
      </c>
      <c r="O3142">
        <v>0</v>
      </c>
      <c r="P3142">
        <v>17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37.735278000000001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1715434</v>
      </c>
      <c r="B3143">
        <v>1</v>
      </c>
      <c r="C3143" t="s">
        <v>76</v>
      </c>
      <c r="D3143" t="s">
        <v>100</v>
      </c>
      <c r="E3143" t="s">
        <v>212</v>
      </c>
      <c r="F3143" t="s">
        <v>9221</v>
      </c>
      <c r="G3143" t="s">
        <v>176</v>
      </c>
      <c r="H3143" t="s">
        <v>47</v>
      </c>
      <c r="I3143" t="s">
        <v>129</v>
      </c>
      <c r="J3143" t="s">
        <v>130</v>
      </c>
      <c r="K3143" t="s">
        <v>131</v>
      </c>
      <c r="L3143" t="s">
        <v>9222</v>
      </c>
      <c r="M3143" t="s">
        <v>9223</v>
      </c>
      <c r="N3143">
        <v>0.78333333299999997</v>
      </c>
      <c r="O3143">
        <v>50</v>
      </c>
      <c r="P3143">
        <v>2025</v>
      </c>
      <c r="Q3143">
        <v>0</v>
      </c>
      <c r="R3143">
        <v>0</v>
      </c>
      <c r="S3143">
        <v>0</v>
      </c>
      <c r="T3143">
        <v>0</v>
      </c>
      <c r="U3143">
        <v>39.166666999999997</v>
      </c>
      <c r="V3143">
        <v>1586.2499989999999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1715442</v>
      </c>
      <c r="B3144">
        <v>1</v>
      </c>
      <c r="C3144" t="s">
        <v>76</v>
      </c>
      <c r="D3144" t="s">
        <v>101</v>
      </c>
      <c r="E3144" t="s">
        <v>134</v>
      </c>
      <c r="F3144" t="s">
        <v>9224</v>
      </c>
      <c r="G3144" t="s">
        <v>136</v>
      </c>
      <c r="H3144" t="s">
        <v>46</v>
      </c>
      <c r="I3144" t="s">
        <v>129</v>
      </c>
      <c r="J3144" t="s">
        <v>130</v>
      </c>
      <c r="K3144" t="s">
        <v>131</v>
      </c>
      <c r="L3144" t="s">
        <v>9225</v>
      </c>
      <c r="M3144" t="s">
        <v>9226</v>
      </c>
      <c r="N3144">
        <v>2.1547222220000002</v>
      </c>
      <c r="O3144">
        <v>0</v>
      </c>
      <c r="P3144">
        <v>3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6.4641669999999998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1715441</v>
      </c>
      <c r="B3145">
        <v>1</v>
      </c>
      <c r="C3145" t="s">
        <v>76</v>
      </c>
      <c r="D3145" t="s">
        <v>99</v>
      </c>
      <c r="E3145" t="s">
        <v>191</v>
      </c>
      <c r="F3145" t="s">
        <v>9227</v>
      </c>
      <c r="G3145" t="s">
        <v>155</v>
      </c>
      <c r="H3145" t="s">
        <v>46</v>
      </c>
      <c r="I3145" t="s">
        <v>129</v>
      </c>
      <c r="J3145" t="s">
        <v>130</v>
      </c>
      <c r="K3145" t="s">
        <v>131</v>
      </c>
      <c r="L3145" t="s">
        <v>9228</v>
      </c>
      <c r="M3145" t="s">
        <v>9229</v>
      </c>
      <c r="N3145">
        <v>0.99777777700000003</v>
      </c>
      <c r="O3145">
        <v>0</v>
      </c>
      <c r="P3145">
        <v>12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11.973333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1715461</v>
      </c>
      <c r="B3146">
        <v>1</v>
      </c>
      <c r="C3146" t="s">
        <v>76</v>
      </c>
      <c r="D3146" t="s">
        <v>96</v>
      </c>
      <c r="E3146" t="s">
        <v>134</v>
      </c>
      <c r="F3146" t="s">
        <v>9230</v>
      </c>
      <c r="G3146" t="s">
        <v>136</v>
      </c>
      <c r="H3146" t="s">
        <v>46</v>
      </c>
      <c r="I3146" t="s">
        <v>129</v>
      </c>
      <c r="J3146" t="s">
        <v>130</v>
      </c>
      <c r="K3146" t="s">
        <v>131</v>
      </c>
      <c r="L3146" t="s">
        <v>9231</v>
      </c>
      <c r="M3146" t="s">
        <v>9232</v>
      </c>
      <c r="N3146">
        <v>1.6725000000000001</v>
      </c>
      <c r="O3146">
        <v>0</v>
      </c>
      <c r="P3146">
        <v>2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3.3450000000000002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1715448</v>
      </c>
      <c r="B3147">
        <v>1</v>
      </c>
      <c r="C3147" t="s">
        <v>76</v>
      </c>
      <c r="D3147" t="s">
        <v>80</v>
      </c>
      <c r="E3147" t="s">
        <v>139</v>
      </c>
      <c r="F3147" t="s">
        <v>9233</v>
      </c>
      <c r="G3147" t="s">
        <v>269</v>
      </c>
      <c r="H3147" t="s">
        <v>46</v>
      </c>
      <c r="I3147" t="s">
        <v>129</v>
      </c>
      <c r="J3147" t="s">
        <v>130</v>
      </c>
      <c r="K3147" t="s">
        <v>131</v>
      </c>
      <c r="L3147" t="s">
        <v>9234</v>
      </c>
      <c r="M3147" t="s">
        <v>9235</v>
      </c>
      <c r="N3147">
        <v>2.628055555</v>
      </c>
      <c r="O3147">
        <v>0</v>
      </c>
      <c r="P3147">
        <v>263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691.17861100000005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1715447</v>
      </c>
      <c r="B3148">
        <v>1</v>
      </c>
      <c r="C3148" t="s">
        <v>76</v>
      </c>
      <c r="D3148" t="s">
        <v>93</v>
      </c>
      <c r="E3148" t="s">
        <v>139</v>
      </c>
      <c r="F3148" t="s">
        <v>9236</v>
      </c>
      <c r="G3148" t="s">
        <v>269</v>
      </c>
      <c r="H3148" t="s">
        <v>46</v>
      </c>
      <c r="I3148" t="s">
        <v>129</v>
      </c>
      <c r="J3148" t="s">
        <v>130</v>
      </c>
      <c r="K3148" t="s">
        <v>131</v>
      </c>
      <c r="L3148" t="s">
        <v>9237</v>
      </c>
      <c r="M3148" t="s">
        <v>9238</v>
      </c>
      <c r="N3148">
        <v>3.5547222220000001</v>
      </c>
      <c r="O3148">
        <v>0</v>
      </c>
      <c r="P3148">
        <v>8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28.437778000000002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1715449</v>
      </c>
      <c r="B3149">
        <v>1</v>
      </c>
      <c r="C3149" t="s">
        <v>76</v>
      </c>
      <c r="D3149" t="s">
        <v>92</v>
      </c>
      <c r="E3149" t="s">
        <v>134</v>
      </c>
      <c r="F3149" t="s">
        <v>9239</v>
      </c>
      <c r="G3149" t="s">
        <v>136</v>
      </c>
      <c r="H3149" t="s">
        <v>46</v>
      </c>
      <c r="I3149" t="s">
        <v>129</v>
      </c>
      <c r="J3149" t="s">
        <v>130</v>
      </c>
      <c r="K3149" t="s">
        <v>131</v>
      </c>
      <c r="L3149" t="s">
        <v>9240</v>
      </c>
      <c r="M3149" t="s">
        <v>9241</v>
      </c>
      <c r="N3149">
        <v>2.8602777769999999</v>
      </c>
      <c r="O3149">
        <v>0</v>
      </c>
      <c r="P3149">
        <v>0</v>
      </c>
      <c r="Q3149">
        <v>0</v>
      </c>
      <c r="R3149">
        <v>5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14.301389</v>
      </c>
      <c r="Y3149">
        <v>0</v>
      </c>
      <c r="Z3149">
        <v>0</v>
      </c>
    </row>
    <row r="3150" spans="1:26" x14ac:dyDescent="0.25">
      <c r="A3150">
        <v>1715453</v>
      </c>
      <c r="B3150">
        <v>1</v>
      </c>
      <c r="C3150" t="s">
        <v>76</v>
      </c>
      <c r="D3150" t="s">
        <v>95</v>
      </c>
      <c r="E3150" t="s">
        <v>134</v>
      </c>
      <c r="F3150" t="s">
        <v>9242</v>
      </c>
      <c r="G3150" t="s">
        <v>136</v>
      </c>
      <c r="H3150" t="s">
        <v>46</v>
      </c>
      <c r="I3150" t="s">
        <v>129</v>
      </c>
      <c r="J3150" t="s">
        <v>130</v>
      </c>
      <c r="K3150" t="s">
        <v>131</v>
      </c>
      <c r="L3150" t="s">
        <v>9243</v>
      </c>
      <c r="M3150" t="s">
        <v>9244</v>
      </c>
      <c r="N3150">
        <v>2.241944444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1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2.2419440000000002</v>
      </c>
    </row>
    <row r="3151" spans="1:26" x14ac:dyDescent="0.25">
      <c r="A3151">
        <v>1715445</v>
      </c>
      <c r="B3151">
        <v>1</v>
      </c>
      <c r="C3151" t="s">
        <v>77</v>
      </c>
      <c r="D3151" t="s">
        <v>111</v>
      </c>
      <c r="E3151" t="s">
        <v>126</v>
      </c>
      <c r="F3151" t="s">
        <v>9245</v>
      </c>
      <c r="G3151" t="s">
        <v>145</v>
      </c>
      <c r="H3151" t="s">
        <v>47</v>
      </c>
      <c r="I3151" t="s">
        <v>129</v>
      </c>
      <c r="J3151" t="s">
        <v>130</v>
      </c>
      <c r="K3151" t="s">
        <v>131</v>
      </c>
      <c r="L3151" t="s">
        <v>9246</v>
      </c>
      <c r="M3151" t="s">
        <v>9247</v>
      </c>
      <c r="N3151">
        <v>1.0194444439999999</v>
      </c>
      <c r="O3151">
        <v>0</v>
      </c>
      <c r="P3151">
        <v>0</v>
      </c>
      <c r="Q3151">
        <v>0</v>
      </c>
      <c r="R3151">
        <v>0</v>
      </c>
      <c r="S3151">
        <v>2</v>
      </c>
      <c r="T3151">
        <v>40</v>
      </c>
      <c r="U3151">
        <v>0</v>
      </c>
      <c r="V3151">
        <v>0</v>
      </c>
      <c r="W3151">
        <v>0</v>
      </c>
      <c r="X3151">
        <v>0</v>
      </c>
      <c r="Y3151">
        <v>2.0388890000000002</v>
      </c>
      <c r="Z3151">
        <v>40.777777999999998</v>
      </c>
    </row>
    <row r="3152" spans="1:26" x14ac:dyDescent="0.25">
      <c r="A3152">
        <v>1715459</v>
      </c>
      <c r="B3152">
        <v>1</v>
      </c>
      <c r="C3152" t="s">
        <v>76</v>
      </c>
      <c r="D3152" t="s">
        <v>104</v>
      </c>
      <c r="E3152" t="s">
        <v>139</v>
      </c>
      <c r="F3152" t="s">
        <v>9248</v>
      </c>
      <c r="G3152" t="s">
        <v>141</v>
      </c>
      <c r="H3152" t="s">
        <v>46</v>
      </c>
      <c r="I3152" t="s">
        <v>129</v>
      </c>
      <c r="J3152" t="s">
        <v>130</v>
      </c>
      <c r="K3152" t="s">
        <v>131</v>
      </c>
      <c r="L3152" t="s">
        <v>9249</v>
      </c>
      <c r="M3152" t="s">
        <v>9250</v>
      </c>
      <c r="N3152">
        <v>3.4611111110000001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6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20.766667000000002</v>
      </c>
    </row>
    <row r="3153" spans="1:26" x14ac:dyDescent="0.25">
      <c r="A3153">
        <v>1715455</v>
      </c>
      <c r="B3153">
        <v>1</v>
      </c>
      <c r="C3153" t="s">
        <v>77</v>
      </c>
      <c r="D3153" t="s">
        <v>111</v>
      </c>
      <c r="E3153" t="s">
        <v>139</v>
      </c>
      <c r="F3153" t="s">
        <v>9251</v>
      </c>
      <c r="G3153" t="s">
        <v>141</v>
      </c>
      <c r="H3153" t="s">
        <v>46</v>
      </c>
      <c r="I3153" t="s">
        <v>129</v>
      </c>
      <c r="J3153" t="s">
        <v>130</v>
      </c>
      <c r="K3153" t="s">
        <v>131</v>
      </c>
      <c r="L3153" t="s">
        <v>9252</v>
      </c>
      <c r="M3153" t="s">
        <v>9253</v>
      </c>
      <c r="N3153">
        <v>4.375555555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15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65.633332999999993</v>
      </c>
    </row>
    <row r="3154" spans="1:26" x14ac:dyDescent="0.25">
      <c r="A3154">
        <v>1715462</v>
      </c>
      <c r="B3154">
        <v>1</v>
      </c>
      <c r="C3154" t="s">
        <v>76</v>
      </c>
      <c r="D3154" t="s">
        <v>96</v>
      </c>
      <c r="E3154" t="s">
        <v>212</v>
      </c>
      <c r="F3154" t="s">
        <v>9254</v>
      </c>
      <c r="G3154" t="s">
        <v>176</v>
      </c>
      <c r="H3154" t="s">
        <v>47</v>
      </c>
      <c r="I3154" t="s">
        <v>129</v>
      </c>
      <c r="J3154" t="s">
        <v>130</v>
      </c>
      <c r="K3154" t="s">
        <v>131</v>
      </c>
      <c r="L3154" t="s">
        <v>9255</v>
      </c>
      <c r="M3154" t="s">
        <v>9256</v>
      </c>
      <c r="N3154">
        <v>1.4225000000000001</v>
      </c>
      <c r="O3154">
        <v>17</v>
      </c>
      <c r="P3154">
        <v>78</v>
      </c>
      <c r="Q3154">
        <v>0</v>
      </c>
      <c r="R3154">
        <v>0</v>
      </c>
      <c r="S3154">
        <v>0</v>
      </c>
      <c r="T3154">
        <v>0</v>
      </c>
      <c r="U3154">
        <v>24.182500000000001</v>
      </c>
      <c r="V3154">
        <v>110.955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1715464</v>
      </c>
      <c r="B3155">
        <v>1</v>
      </c>
      <c r="C3155" t="s">
        <v>76</v>
      </c>
      <c r="D3155" t="s">
        <v>78</v>
      </c>
      <c r="E3155" t="s">
        <v>134</v>
      </c>
      <c r="F3155" t="s">
        <v>9257</v>
      </c>
      <c r="G3155" t="s">
        <v>136</v>
      </c>
      <c r="H3155" t="s">
        <v>46</v>
      </c>
      <c r="I3155" t="s">
        <v>129</v>
      </c>
      <c r="J3155" t="s">
        <v>130</v>
      </c>
      <c r="K3155" t="s">
        <v>131</v>
      </c>
      <c r="L3155" t="s">
        <v>9258</v>
      </c>
      <c r="M3155" t="s">
        <v>9259</v>
      </c>
      <c r="N3155">
        <v>5.6158333330000003</v>
      </c>
      <c r="O3155">
        <v>0</v>
      </c>
      <c r="P3155">
        <v>1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5.6158330000000003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1715466</v>
      </c>
      <c r="B3156">
        <v>1</v>
      </c>
      <c r="C3156" t="s">
        <v>76</v>
      </c>
      <c r="D3156" t="s">
        <v>99</v>
      </c>
      <c r="E3156" t="s">
        <v>139</v>
      </c>
      <c r="F3156" t="s">
        <v>9260</v>
      </c>
      <c r="G3156" t="s">
        <v>269</v>
      </c>
      <c r="H3156" t="s">
        <v>46</v>
      </c>
      <c r="I3156" t="s">
        <v>129</v>
      </c>
      <c r="J3156" t="s">
        <v>130</v>
      </c>
      <c r="K3156" t="s">
        <v>131</v>
      </c>
      <c r="L3156" t="s">
        <v>9261</v>
      </c>
      <c r="M3156" t="s">
        <v>9262</v>
      </c>
      <c r="N3156">
        <v>1.186666666</v>
      </c>
      <c r="O3156">
        <v>0</v>
      </c>
      <c r="P3156">
        <v>36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42.72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1715470</v>
      </c>
      <c r="B3157">
        <v>1</v>
      </c>
      <c r="C3157" t="s">
        <v>76</v>
      </c>
      <c r="D3157" t="s">
        <v>99</v>
      </c>
      <c r="E3157" t="s">
        <v>158</v>
      </c>
      <c r="F3157" t="s">
        <v>6493</v>
      </c>
      <c r="G3157" t="s">
        <v>176</v>
      </c>
      <c r="H3157" t="s">
        <v>47</v>
      </c>
      <c r="I3157" t="s">
        <v>129</v>
      </c>
      <c r="J3157" t="s">
        <v>130</v>
      </c>
      <c r="K3157" t="s">
        <v>131</v>
      </c>
      <c r="L3157" t="s">
        <v>9263</v>
      </c>
      <c r="M3157" t="s">
        <v>9264</v>
      </c>
      <c r="N3157">
        <v>1.970555555</v>
      </c>
      <c r="O3157">
        <v>24</v>
      </c>
      <c r="P3157">
        <v>119</v>
      </c>
      <c r="Q3157">
        <v>0</v>
      </c>
      <c r="R3157">
        <v>0</v>
      </c>
      <c r="S3157">
        <v>0</v>
      </c>
      <c r="T3157">
        <v>0</v>
      </c>
      <c r="U3157">
        <v>47.293332999999997</v>
      </c>
      <c r="V3157">
        <v>234.49611100000001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1715467</v>
      </c>
      <c r="B3158">
        <v>1</v>
      </c>
      <c r="C3158" t="s">
        <v>76</v>
      </c>
      <c r="D3158" t="s">
        <v>86</v>
      </c>
      <c r="E3158" t="s">
        <v>134</v>
      </c>
      <c r="F3158" t="s">
        <v>9265</v>
      </c>
      <c r="G3158" t="s">
        <v>136</v>
      </c>
      <c r="H3158" t="s">
        <v>46</v>
      </c>
      <c r="I3158" t="s">
        <v>129</v>
      </c>
      <c r="J3158" t="s">
        <v>130</v>
      </c>
      <c r="K3158" t="s">
        <v>131</v>
      </c>
      <c r="L3158" t="s">
        <v>9266</v>
      </c>
      <c r="M3158" t="s">
        <v>9267</v>
      </c>
      <c r="N3158">
        <v>0.96416666600000001</v>
      </c>
      <c r="O3158">
        <v>0</v>
      </c>
      <c r="P3158">
        <v>13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12.534167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1715460</v>
      </c>
      <c r="B3159">
        <v>1</v>
      </c>
      <c r="C3159" t="s">
        <v>76</v>
      </c>
      <c r="D3159" t="s">
        <v>100</v>
      </c>
      <c r="E3159" t="s">
        <v>212</v>
      </c>
      <c r="F3159" t="s">
        <v>9221</v>
      </c>
      <c r="G3159" t="s">
        <v>176</v>
      </c>
      <c r="H3159" t="s">
        <v>47</v>
      </c>
      <c r="I3159" t="s">
        <v>129</v>
      </c>
      <c r="J3159" t="s">
        <v>130</v>
      </c>
      <c r="K3159" t="s">
        <v>131</v>
      </c>
      <c r="L3159" t="s">
        <v>9268</v>
      </c>
      <c r="M3159" t="s">
        <v>9269</v>
      </c>
      <c r="N3159">
        <v>0.42555555499999997</v>
      </c>
      <c r="O3159">
        <v>50</v>
      </c>
      <c r="P3159">
        <v>2025</v>
      </c>
      <c r="Q3159">
        <v>0</v>
      </c>
      <c r="R3159">
        <v>0</v>
      </c>
      <c r="S3159">
        <v>0</v>
      </c>
      <c r="T3159">
        <v>0</v>
      </c>
      <c r="U3159">
        <v>21.277778000000001</v>
      </c>
      <c r="V3159">
        <v>861.749999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1715469</v>
      </c>
      <c r="B3160">
        <v>1</v>
      </c>
      <c r="C3160" t="s">
        <v>76</v>
      </c>
      <c r="D3160" t="s">
        <v>78</v>
      </c>
      <c r="E3160" t="s">
        <v>139</v>
      </c>
      <c r="F3160" t="s">
        <v>9270</v>
      </c>
      <c r="G3160" t="s">
        <v>197</v>
      </c>
      <c r="H3160" t="s">
        <v>46</v>
      </c>
      <c r="I3160" t="s">
        <v>129</v>
      </c>
      <c r="J3160" t="s">
        <v>130</v>
      </c>
      <c r="K3160" t="s">
        <v>131</v>
      </c>
      <c r="L3160" t="s">
        <v>9271</v>
      </c>
      <c r="M3160" t="s">
        <v>9272</v>
      </c>
      <c r="N3160">
        <v>2.008888888</v>
      </c>
      <c r="O3160">
        <v>0</v>
      </c>
      <c r="P3160">
        <v>74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148.65777800000001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1715474</v>
      </c>
      <c r="B3161">
        <v>1</v>
      </c>
      <c r="C3161" t="s">
        <v>76</v>
      </c>
      <c r="D3161" t="s">
        <v>99</v>
      </c>
      <c r="E3161" t="s">
        <v>139</v>
      </c>
      <c r="F3161" t="s">
        <v>9273</v>
      </c>
      <c r="G3161" t="s">
        <v>141</v>
      </c>
      <c r="H3161" t="s">
        <v>46</v>
      </c>
      <c r="I3161" t="s">
        <v>129</v>
      </c>
      <c r="J3161" t="s">
        <v>130</v>
      </c>
      <c r="K3161" t="s">
        <v>131</v>
      </c>
      <c r="L3161" t="s">
        <v>9274</v>
      </c>
      <c r="M3161" t="s">
        <v>9275</v>
      </c>
      <c r="N3161">
        <v>0.64916666599999995</v>
      </c>
      <c r="O3161">
        <v>0</v>
      </c>
      <c r="P3161">
        <v>86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55.828333000000001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1715468</v>
      </c>
      <c r="B3162">
        <v>1</v>
      </c>
      <c r="C3162" t="s">
        <v>76</v>
      </c>
      <c r="D3162" t="s">
        <v>95</v>
      </c>
      <c r="E3162" t="s">
        <v>126</v>
      </c>
      <c r="F3162" t="s">
        <v>8610</v>
      </c>
      <c r="G3162" t="s">
        <v>150</v>
      </c>
      <c r="H3162" t="s">
        <v>47</v>
      </c>
      <c r="I3162" t="s">
        <v>129</v>
      </c>
      <c r="J3162" t="s">
        <v>130</v>
      </c>
      <c r="K3162" t="s">
        <v>131</v>
      </c>
      <c r="L3162" t="s">
        <v>9276</v>
      </c>
      <c r="M3162" t="s">
        <v>9277</v>
      </c>
      <c r="N3162">
        <v>0.324722222</v>
      </c>
      <c r="O3162">
        <v>9</v>
      </c>
      <c r="P3162">
        <v>343</v>
      </c>
      <c r="Q3162">
        <v>0</v>
      </c>
      <c r="R3162">
        <v>0</v>
      </c>
      <c r="S3162">
        <v>0</v>
      </c>
      <c r="T3162">
        <v>0</v>
      </c>
      <c r="U3162">
        <v>2.9224999999999999</v>
      </c>
      <c r="V3162">
        <v>111.379722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1715478</v>
      </c>
      <c r="B3163">
        <v>1</v>
      </c>
      <c r="C3163" t="s">
        <v>76</v>
      </c>
      <c r="D3163" t="s">
        <v>100</v>
      </c>
      <c r="E3163" t="s">
        <v>139</v>
      </c>
      <c r="F3163" t="s">
        <v>9278</v>
      </c>
      <c r="G3163" t="s">
        <v>141</v>
      </c>
      <c r="H3163" t="s">
        <v>46</v>
      </c>
      <c r="I3163" t="s">
        <v>129</v>
      </c>
      <c r="J3163" t="s">
        <v>130</v>
      </c>
      <c r="K3163" t="s">
        <v>131</v>
      </c>
      <c r="L3163" t="s">
        <v>9279</v>
      </c>
      <c r="M3163" t="s">
        <v>9280</v>
      </c>
      <c r="N3163">
        <v>2.7847222220000001</v>
      </c>
      <c r="O3163">
        <v>0</v>
      </c>
      <c r="P3163">
        <v>55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153.15972199999999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1715477</v>
      </c>
      <c r="B3164">
        <v>1</v>
      </c>
      <c r="C3164" t="s">
        <v>76</v>
      </c>
      <c r="D3164" t="s">
        <v>106</v>
      </c>
      <c r="E3164" t="s">
        <v>126</v>
      </c>
      <c r="F3164" t="s">
        <v>1705</v>
      </c>
      <c r="G3164" t="s">
        <v>351</v>
      </c>
      <c r="H3164" t="s">
        <v>47</v>
      </c>
      <c r="I3164" t="s">
        <v>129</v>
      </c>
      <c r="J3164" t="s">
        <v>130</v>
      </c>
      <c r="K3164" t="s">
        <v>131</v>
      </c>
      <c r="L3164" t="s">
        <v>9281</v>
      </c>
      <c r="M3164" t="s">
        <v>9282</v>
      </c>
      <c r="N3164">
        <v>1.369722222</v>
      </c>
      <c r="O3164">
        <v>25</v>
      </c>
      <c r="P3164">
        <v>1302</v>
      </c>
      <c r="Q3164">
        <v>0</v>
      </c>
      <c r="R3164">
        <v>0</v>
      </c>
      <c r="S3164">
        <v>0</v>
      </c>
      <c r="T3164">
        <v>0</v>
      </c>
      <c r="U3164">
        <v>34.243056000000003</v>
      </c>
      <c r="V3164">
        <v>1783.3783330000001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1715479</v>
      </c>
      <c r="B3165">
        <v>1</v>
      </c>
      <c r="C3165" t="s">
        <v>76</v>
      </c>
      <c r="D3165" t="s">
        <v>97</v>
      </c>
      <c r="E3165" t="s">
        <v>134</v>
      </c>
      <c r="F3165" t="s">
        <v>9283</v>
      </c>
      <c r="G3165" t="s">
        <v>136</v>
      </c>
      <c r="H3165" t="s">
        <v>46</v>
      </c>
      <c r="I3165" t="s">
        <v>129</v>
      </c>
      <c r="J3165" t="s">
        <v>130</v>
      </c>
      <c r="K3165" t="s">
        <v>131</v>
      </c>
      <c r="L3165" t="s">
        <v>9284</v>
      </c>
      <c r="M3165" t="s">
        <v>9285</v>
      </c>
      <c r="N3165">
        <v>0.67555555499999997</v>
      </c>
      <c r="O3165">
        <v>2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1.351111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1715483</v>
      </c>
      <c r="B3166">
        <v>1</v>
      </c>
      <c r="C3166" t="s">
        <v>76</v>
      </c>
      <c r="D3166" t="s">
        <v>100</v>
      </c>
      <c r="E3166" t="s">
        <v>126</v>
      </c>
      <c r="F3166" t="s">
        <v>9286</v>
      </c>
      <c r="G3166" t="s">
        <v>145</v>
      </c>
      <c r="H3166" t="s">
        <v>47</v>
      </c>
      <c r="I3166" t="s">
        <v>129</v>
      </c>
      <c r="J3166" t="s">
        <v>130</v>
      </c>
      <c r="K3166" t="s">
        <v>131</v>
      </c>
      <c r="L3166" t="s">
        <v>9287</v>
      </c>
      <c r="M3166" t="s">
        <v>9288</v>
      </c>
      <c r="N3166">
        <v>2.5352777770000001</v>
      </c>
      <c r="O3166">
        <v>0</v>
      </c>
      <c r="P3166">
        <v>36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91.27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1715484</v>
      </c>
      <c r="B3167">
        <v>1</v>
      </c>
      <c r="C3167" t="s">
        <v>76</v>
      </c>
      <c r="D3167" t="s">
        <v>99</v>
      </c>
      <c r="E3167" t="s">
        <v>126</v>
      </c>
      <c r="F3167" t="s">
        <v>9289</v>
      </c>
      <c r="G3167" t="s">
        <v>176</v>
      </c>
      <c r="H3167" t="s">
        <v>47</v>
      </c>
      <c r="I3167" t="s">
        <v>129</v>
      </c>
      <c r="J3167" t="s">
        <v>130</v>
      </c>
      <c r="K3167" t="s">
        <v>131</v>
      </c>
      <c r="L3167" t="s">
        <v>9290</v>
      </c>
      <c r="M3167" t="s">
        <v>9291</v>
      </c>
      <c r="N3167">
        <v>0.385833333</v>
      </c>
      <c r="O3167">
        <v>1</v>
      </c>
      <c r="P3167">
        <v>309</v>
      </c>
      <c r="Q3167">
        <v>0</v>
      </c>
      <c r="R3167">
        <v>0</v>
      </c>
      <c r="S3167">
        <v>0</v>
      </c>
      <c r="T3167">
        <v>0</v>
      </c>
      <c r="U3167">
        <v>0.38583299999999998</v>
      </c>
      <c r="V3167">
        <v>119.2225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1715486</v>
      </c>
      <c r="B3168">
        <v>1</v>
      </c>
      <c r="C3168" t="s">
        <v>76</v>
      </c>
      <c r="D3168" t="s">
        <v>93</v>
      </c>
      <c r="E3168" t="s">
        <v>139</v>
      </c>
      <c r="F3168" t="s">
        <v>9292</v>
      </c>
      <c r="G3168" t="s">
        <v>141</v>
      </c>
      <c r="H3168" t="s">
        <v>46</v>
      </c>
      <c r="I3168" t="s">
        <v>129</v>
      </c>
      <c r="J3168" t="s">
        <v>130</v>
      </c>
      <c r="K3168" t="s">
        <v>131</v>
      </c>
      <c r="L3168" t="s">
        <v>9293</v>
      </c>
      <c r="M3168" t="s">
        <v>9294</v>
      </c>
      <c r="N3168">
        <v>2.3536111110000002</v>
      </c>
      <c r="O3168">
        <v>0</v>
      </c>
      <c r="P3168">
        <v>17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40.011389000000001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1715487</v>
      </c>
      <c r="B3169">
        <v>1</v>
      </c>
      <c r="C3169" t="s">
        <v>77</v>
      </c>
      <c r="D3169" t="s">
        <v>118</v>
      </c>
      <c r="E3169" t="s">
        <v>126</v>
      </c>
      <c r="F3169" t="s">
        <v>9295</v>
      </c>
      <c r="G3169" t="s">
        <v>431</v>
      </c>
      <c r="H3169" t="s">
        <v>47</v>
      </c>
      <c r="I3169" t="s">
        <v>129</v>
      </c>
      <c r="J3169" t="s">
        <v>130</v>
      </c>
      <c r="K3169" t="s">
        <v>131</v>
      </c>
      <c r="L3169" t="s">
        <v>9296</v>
      </c>
      <c r="M3169" t="s">
        <v>9297</v>
      </c>
      <c r="N3169">
        <v>2.4988888880000002</v>
      </c>
      <c r="O3169">
        <v>0</v>
      </c>
      <c r="P3169">
        <v>0</v>
      </c>
      <c r="Q3169">
        <v>0</v>
      </c>
      <c r="R3169">
        <v>0</v>
      </c>
      <c r="S3169">
        <v>9</v>
      </c>
      <c r="T3169">
        <v>122</v>
      </c>
      <c r="U3169">
        <v>0</v>
      </c>
      <c r="V3169">
        <v>0</v>
      </c>
      <c r="W3169">
        <v>0</v>
      </c>
      <c r="X3169">
        <v>0</v>
      </c>
      <c r="Y3169">
        <v>22.49</v>
      </c>
      <c r="Z3169">
        <v>304.86444399999999</v>
      </c>
    </row>
    <row r="3170" spans="1:26" x14ac:dyDescent="0.25">
      <c r="A3170">
        <v>1715496</v>
      </c>
      <c r="B3170">
        <v>1</v>
      </c>
      <c r="C3170" t="s">
        <v>77</v>
      </c>
      <c r="D3170" t="s">
        <v>123</v>
      </c>
      <c r="E3170" t="s">
        <v>139</v>
      </c>
      <c r="F3170" t="s">
        <v>9298</v>
      </c>
      <c r="G3170" t="s">
        <v>141</v>
      </c>
      <c r="H3170" t="s">
        <v>46</v>
      </c>
      <c r="I3170" t="s">
        <v>129</v>
      </c>
      <c r="J3170" t="s">
        <v>130</v>
      </c>
      <c r="K3170" t="s">
        <v>131</v>
      </c>
      <c r="L3170" t="s">
        <v>9299</v>
      </c>
      <c r="M3170" t="s">
        <v>9300</v>
      </c>
      <c r="N3170">
        <v>2.0680555549999999</v>
      </c>
      <c r="O3170">
        <v>0</v>
      </c>
      <c r="P3170">
        <v>5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10.340278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1715495</v>
      </c>
      <c r="B3171">
        <v>1</v>
      </c>
      <c r="C3171" t="s">
        <v>76</v>
      </c>
      <c r="D3171" t="s">
        <v>99</v>
      </c>
      <c r="E3171" t="s">
        <v>126</v>
      </c>
      <c r="F3171" t="s">
        <v>9289</v>
      </c>
      <c r="G3171" t="s">
        <v>361</v>
      </c>
      <c r="H3171" t="s">
        <v>47</v>
      </c>
      <c r="I3171" t="s">
        <v>129</v>
      </c>
      <c r="J3171" t="s">
        <v>130</v>
      </c>
      <c r="K3171" t="s">
        <v>131</v>
      </c>
      <c r="L3171" t="s">
        <v>9301</v>
      </c>
      <c r="M3171" t="s">
        <v>9302</v>
      </c>
      <c r="N3171">
        <v>1.5888888880000001</v>
      </c>
      <c r="O3171">
        <v>1</v>
      </c>
      <c r="P3171">
        <v>309</v>
      </c>
      <c r="Q3171">
        <v>0</v>
      </c>
      <c r="R3171">
        <v>0</v>
      </c>
      <c r="S3171">
        <v>0</v>
      </c>
      <c r="T3171">
        <v>0</v>
      </c>
      <c r="U3171">
        <v>1.588889</v>
      </c>
      <c r="V3171">
        <v>490.96666599999998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1715492</v>
      </c>
      <c r="B3172">
        <v>1</v>
      </c>
      <c r="C3172" t="s">
        <v>77</v>
      </c>
      <c r="D3172" t="s">
        <v>124</v>
      </c>
      <c r="E3172" t="s">
        <v>139</v>
      </c>
      <c r="F3172" t="s">
        <v>9303</v>
      </c>
      <c r="G3172" t="s">
        <v>182</v>
      </c>
      <c r="H3172" t="s">
        <v>46</v>
      </c>
      <c r="I3172" t="s">
        <v>129</v>
      </c>
      <c r="J3172" t="s">
        <v>130</v>
      </c>
      <c r="K3172" t="s">
        <v>131</v>
      </c>
      <c r="L3172" t="s">
        <v>9304</v>
      </c>
      <c r="M3172" t="s">
        <v>9305</v>
      </c>
      <c r="N3172">
        <v>1.573611111</v>
      </c>
      <c r="O3172">
        <v>0</v>
      </c>
      <c r="P3172">
        <v>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3.1472220000000002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1715493</v>
      </c>
      <c r="B3173">
        <v>1</v>
      </c>
      <c r="C3173" t="s">
        <v>76</v>
      </c>
      <c r="D3173" t="s">
        <v>78</v>
      </c>
      <c r="E3173" t="s">
        <v>134</v>
      </c>
      <c r="F3173" t="s">
        <v>9306</v>
      </c>
      <c r="G3173" t="s">
        <v>136</v>
      </c>
      <c r="H3173" t="s">
        <v>46</v>
      </c>
      <c r="I3173" t="s">
        <v>129</v>
      </c>
      <c r="J3173" t="s">
        <v>130</v>
      </c>
      <c r="K3173" t="s">
        <v>131</v>
      </c>
      <c r="L3173" t="s">
        <v>9307</v>
      </c>
      <c r="M3173" t="s">
        <v>9308</v>
      </c>
      <c r="N3173">
        <v>2.4552777770000001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2.4552779999999998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1715494</v>
      </c>
      <c r="B3174">
        <v>1</v>
      </c>
      <c r="C3174" t="s">
        <v>76</v>
      </c>
      <c r="D3174" t="s">
        <v>89</v>
      </c>
      <c r="E3174" t="s">
        <v>158</v>
      </c>
      <c r="F3174" t="s">
        <v>9309</v>
      </c>
      <c r="G3174" t="s">
        <v>176</v>
      </c>
      <c r="H3174" t="s">
        <v>47</v>
      </c>
      <c r="I3174" t="s">
        <v>129</v>
      </c>
      <c r="J3174" t="s">
        <v>130</v>
      </c>
      <c r="K3174" t="s">
        <v>131</v>
      </c>
      <c r="L3174" t="s">
        <v>9310</v>
      </c>
      <c r="M3174" t="s">
        <v>9311</v>
      </c>
      <c r="N3174">
        <v>0.102777777</v>
      </c>
      <c r="O3174">
        <v>52</v>
      </c>
      <c r="P3174">
        <v>6</v>
      </c>
      <c r="Q3174">
        <v>0</v>
      </c>
      <c r="R3174">
        <v>0</v>
      </c>
      <c r="S3174">
        <v>0</v>
      </c>
      <c r="T3174">
        <v>0</v>
      </c>
      <c r="U3174">
        <v>5.3444440000000002</v>
      </c>
      <c r="V3174">
        <v>0.61666699999999997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1715498</v>
      </c>
      <c r="B3175">
        <v>1</v>
      </c>
      <c r="C3175" t="s">
        <v>76</v>
      </c>
      <c r="D3175" t="s">
        <v>89</v>
      </c>
      <c r="E3175" t="s">
        <v>134</v>
      </c>
      <c r="F3175" t="s">
        <v>9312</v>
      </c>
      <c r="G3175" t="s">
        <v>155</v>
      </c>
      <c r="H3175" t="s">
        <v>46</v>
      </c>
      <c r="I3175" t="s">
        <v>129</v>
      </c>
      <c r="J3175" t="s">
        <v>130</v>
      </c>
      <c r="K3175" t="s">
        <v>131</v>
      </c>
      <c r="L3175" t="s">
        <v>9313</v>
      </c>
      <c r="M3175" t="s">
        <v>9314</v>
      </c>
      <c r="N3175">
        <v>1.0322222219999999</v>
      </c>
      <c r="O3175">
        <v>0</v>
      </c>
      <c r="P3175">
        <v>2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2.0644439999999999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1715499</v>
      </c>
      <c r="B3176">
        <v>1</v>
      </c>
      <c r="C3176" t="s">
        <v>76</v>
      </c>
      <c r="D3176" t="s">
        <v>84</v>
      </c>
      <c r="E3176" t="s">
        <v>134</v>
      </c>
      <c r="F3176" t="s">
        <v>9315</v>
      </c>
      <c r="G3176" t="s">
        <v>209</v>
      </c>
      <c r="H3176" t="s">
        <v>46</v>
      </c>
      <c r="I3176" t="s">
        <v>129</v>
      </c>
      <c r="J3176" t="s">
        <v>130</v>
      </c>
      <c r="K3176" t="s">
        <v>131</v>
      </c>
      <c r="L3176" t="s">
        <v>9316</v>
      </c>
      <c r="M3176" t="s">
        <v>9317</v>
      </c>
      <c r="N3176">
        <v>2.9674999999999998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2.9674999999999998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1715521</v>
      </c>
      <c r="B3177">
        <v>1</v>
      </c>
      <c r="C3177" t="s">
        <v>76</v>
      </c>
      <c r="D3177" t="s">
        <v>93</v>
      </c>
      <c r="E3177" t="s">
        <v>164</v>
      </c>
      <c r="F3177" t="s">
        <v>9318</v>
      </c>
      <c r="G3177" t="s">
        <v>256</v>
      </c>
      <c r="H3177" t="s">
        <v>46</v>
      </c>
      <c r="I3177" t="s">
        <v>129</v>
      </c>
      <c r="J3177" t="s">
        <v>130</v>
      </c>
      <c r="K3177" t="s">
        <v>131</v>
      </c>
      <c r="L3177" t="s">
        <v>9319</v>
      </c>
      <c r="M3177" t="s">
        <v>9320</v>
      </c>
      <c r="N3177">
        <v>2.5222222219999999</v>
      </c>
      <c r="O3177">
        <v>1</v>
      </c>
      <c r="P3177">
        <v>25</v>
      </c>
      <c r="Q3177">
        <v>0</v>
      </c>
      <c r="R3177">
        <v>0</v>
      </c>
      <c r="S3177">
        <v>0</v>
      </c>
      <c r="T3177">
        <v>0</v>
      </c>
      <c r="U3177">
        <v>2.5222220000000002</v>
      </c>
      <c r="V3177">
        <v>63.055556000000003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1715504</v>
      </c>
      <c r="B3178">
        <v>1</v>
      </c>
      <c r="C3178" t="s">
        <v>76</v>
      </c>
      <c r="D3178" t="s">
        <v>102</v>
      </c>
      <c r="E3178" t="s">
        <v>139</v>
      </c>
      <c r="F3178" t="s">
        <v>9321</v>
      </c>
      <c r="G3178" t="s">
        <v>141</v>
      </c>
      <c r="H3178" t="s">
        <v>46</v>
      </c>
      <c r="I3178" t="s">
        <v>129</v>
      </c>
      <c r="J3178" t="s">
        <v>130</v>
      </c>
      <c r="K3178" t="s">
        <v>131</v>
      </c>
      <c r="L3178" t="s">
        <v>9322</v>
      </c>
      <c r="M3178" t="s">
        <v>9323</v>
      </c>
      <c r="N3178">
        <v>2.1786111109999999</v>
      </c>
      <c r="O3178">
        <v>0</v>
      </c>
      <c r="P3178">
        <v>32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69.715556000000007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1715502</v>
      </c>
      <c r="B3179">
        <v>1</v>
      </c>
      <c r="C3179" t="s">
        <v>76</v>
      </c>
      <c r="D3179" t="s">
        <v>86</v>
      </c>
      <c r="E3179" t="s">
        <v>134</v>
      </c>
      <c r="F3179" t="s">
        <v>9324</v>
      </c>
      <c r="G3179" t="s">
        <v>136</v>
      </c>
      <c r="H3179" t="s">
        <v>46</v>
      </c>
      <c r="I3179" t="s">
        <v>129</v>
      </c>
      <c r="J3179" t="s">
        <v>130</v>
      </c>
      <c r="K3179" t="s">
        <v>131</v>
      </c>
      <c r="L3179" t="s">
        <v>9325</v>
      </c>
      <c r="M3179" t="s">
        <v>9326</v>
      </c>
      <c r="N3179">
        <v>1.5636111109999999</v>
      </c>
      <c r="O3179">
        <v>0</v>
      </c>
      <c r="P3179">
        <v>4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6.2544440000000003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1715507</v>
      </c>
      <c r="B3180">
        <v>1</v>
      </c>
      <c r="C3180" t="s">
        <v>76</v>
      </c>
      <c r="D3180" t="s">
        <v>102</v>
      </c>
      <c r="E3180" t="s">
        <v>164</v>
      </c>
      <c r="F3180" t="s">
        <v>9327</v>
      </c>
      <c r="G3180" t="s">
        <v>256</v>
      </c>
      <c r="H3180" t="s">
        <v>46</v>
      </c>
      <c r="I3180" t="s">
        <v>129</v>
      </c>
      <c r="J3180" t="s">
        <v>130</v>
      </c>
      <c r="K3180" t="s">
        <v>131</v>
      </c>
      <c r="L3180" t="s">
        <v>9328</v>
      </c>
      <c r="M3180" t="s">
        <v>9329</v>
      </c>
      <c r="N3180">
        <v>4.7205555549999998</v>
      </c>
      <c r="O3180">
        <v>1</v>
      </c>
      <c r="P3180">
        <v>20</v>
      </c>
      <c r="Q3180">
        <v>0</v>
      </c>
      <c r="R3180">
        <v>0</v>
      </c>
      <c r="S3180">
        <v>0</v>
      </c>
      <c r="T3180">
        <v>0</v>
      </c>
      <c r="U3180">
        <v>4.7205560000000002</v>
      </c>
      <c r="V3180">
        <v>94.411111000000005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1715513</v>
      </c>
      <c r="B3181">
        <v>1</v>
      </c>
      <c r="C3181" t="s">
        <v>77</v>
      </c>
      <c r="D3181" t="s">
        <v>119</v>
      </c>
      <c r="E3181" t="s">
        <v>139</v>
      </c>
      <c r="F3181" t="s">
        <v>9330</v>
      </c>
      <c r="G3181" t="s">
        <v>141</v>
      </c>
      <c r="H3181" t="s">
        <v>46</v>
      </c>
      <c r="I3181" t="s">
        <v>129</v>
      </c>
      <c r="J3181" t="s">
        <v>130</v>
      </c>
      <c r="K3181" t="s">
        <v>131</v>
      </c>
      <c r="L3181" t="s">
        <v>9331</v>
      </c>
      <c r="M3181" t="s">
        <v>9332</v>
      </c>
      <c r="N3181">
        <v>1.1830555549999999</v>
      </c>
      <c r="O3181">
        <v>0</v>
      </c>
      <c r="P3181">
        <v>6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7.0983330000000002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1715515</v>
      </c>
      <c r="B3182">
        <v>1</v>
      </c>
      <c r="C3182" t="s">
        <v>77</v>
      </c>
      <c r="D3182" t="s">
        <v>124</v>
      </c>
      <c r="E3182" t="s">
        <v>134</v>
      </c>
      <c r="F3182" t="s">
        <v>9333</v>
      </c>
      <c r="G3182" t="s">
        <v>136</v>
      </c>
      <c r="H3182" t="s">
        <v>46</v>
      </c>
      <c r="I3182" t="s">
        <v>129</v>
      </c>
      <c r="J3182" t="s">
        <v>130</v>
      </c>
      <c r="K3182" t="s">
        <v>131</v>
      </c>
      <c r="L3182" t="s">
        <v>9334</v>
      </c>
      <c r="M3182" t="s">
        <v>9335</v>
      </c>
      <c r="N3182">
        <v>1.7836111109999999</v>
      </c>
      <c r="O3182">
        <v>2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3.5672220000000001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1715519</v>
      </c>
      <c r="B3183">
        <v>1</v>
      </c>
      <c r="C3183" t="s">
        <v>76</v>
      </c>
      <c r="D3183" t="s">
        <v>101</v>
      </c>
      <c r="E3183" t="s">
        <v>134</v>
      </c>
      <c r="F3183" t="s">
        <v>9336</v>
      </c>
      <c r="G3183" t="s">
        <v>209</v>
      </c>
      <c r="H3183" t="s">
        <v>46</v>
      </c>
      <c r="I3183" t="s">
        <v>129</v>
      </c>
      <c r="J3183" t="s">
        <v>130</v>
      </c>
      <c r="K3183" t="s">
        <v>131</v>
      </c>
      <c r="L3183" t="s">
        <v>9337</v>
      </c>
      <c r="M3183" t="s">
        <v>9338</v>
      </c>
      <c r="N3183">
        <v>2.9791666659999998</v>
      </c>
      <c r="O3183">
        <v>0</v>
      </c>
      <c r="P3183">
        <v>3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8.9375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1715517</v>
      </c>
      <c r="B3184">
        <v>1</v>
      </c>
      <c r="C3184" t="s">
        <v>76</v>
      </c>
      <c r="D3184" t="s">
        <v>81</v>
      </c>
      <c r="E3184" t="s">
        <v>134</v>
      </c>
      <c r="F3184" t="s">
        <v>9339</v>
      </c>
      <c r="G3184" t="s">
        <v>136</v>
      </c>
      <c r="H3184" t="s">
        <v>46</v>
      </c>
      <c r="I3184" t="s">
        <v>129</v>
      </c>
      <c r="J3184" t="s">
        <v>130</v>
      </c>
      <c r="K3184" t="s">
        <v>131</v>
      </c>
      <c r="L3184" t="s">
        <v>9340</v>
      </c>
      <c r="M3184" t="s">
        <v>9341</v>
      </c>
      <c r="N3184">
        <v>1.268611111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1.2686109999999999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1715523</v>
      </c>
      <c r="B3185">
        <v>1</v>
      </c>
      <c r="C3185" t="s">
        <v>76</v>
      </c>
      <c r="D3185" t="s">
        <v>94</v>
      </c>
      <c r="E3185" t="s">
        <v>212</v>
      </c>
      <c r="F3185" t="s">
        <v>9342</v>
      </c>
      <c r="G3185" t="s">
        <v>176</v>
      </c>
      <c r="H3185" t="s">
        <v>47</v>
      </c>
      <c r="I3185" t="s">
        <v>129</v>
      </c>
      <c r="J3185" t="s">
        <v>130</v>
      </c>
      <c r="K3185" t="s">
        <v>131</v>
      </c>
      <c r="L3185" t="s">
        <v>9343</v>
      </c>
      <c r="M3185" t="s">
        <v>9344</v>
      </c>
      <c r="N3185">
        <v>0.55305555500000003</v>
      </c>
      <c r="O3185">
        <v>38</v>
      </c>
      <c r="P3185">
        <v>1598</v>
      </c>
      <c r="Q3185">
        <v>3</v>
      </c>
      <c r="R3185">
        <v>208</v>
      </c>
      <c r="S3185">
        <v>0</v>
      </c>
      <c r="T3185">
        <v>0</v>
      </c>
      <c r="U3185">
        <v>21.016110999999999</v>
      </c>
      <c r="V3185">
        <v>883.78277700000001</v>
      </c>
      <c r="W3185">
        <v>1.6591670000000001</v>
      </c>
      <c r="X3185">
        <v>115.035555</v>
      </c>
      <c r="Y3185">
        <v>0</v>
      </c>
      <c r="Z3185">
        <v>0</v>
      </c>
    </row>
    <row r="3186" spans="1:26" x14ac:dyDescent="0.25">
      <c r="A3186">
        <v>1715527</v>
      </c>
      <c r="B3186">
        <v>1</v>
      </c>
      <c r="C3186" t="s">
        <v>76</v>
      </c>
      <c r="D3186" t="s">
        <v>90</v>
      </c>
      <c r="E3186" t="s">
        <v>191</v>
      </c>
      <c r="F3186" t="s">
        <v>9345</v>
      </c>
      <c r="G3186" t="s">
        <v>1596</v>
      </c>
      <c r="H3186" t="s">
        <v>46</v>
      </c>
      <c r="I3186" t="s">
        <v>129</v>
      </c>
      <c r="J3186" t="s">
        <v>130</v>
      </c>
      <c r="K3186" t="s">
        <v>131</v>
      </c>
      <c r="L3186" t="s">
        <v>9346</v>
      </c>
      <c r="M3186" t="s">
        <v>9347</v>
      </c>
      <c r="N3186">
        <v>5.0852777769999999</v>
      </c>
      <c r="O3186">
        <v>0</v>
      </c>
      <c r="P3186">
        <v>63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320.3725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1715525</v>
      </c>
      <c r="B3187">
        <v>1</v>
      </c>
      <c r="C3187" t="s">
        <v>76</v>
      </c>
      <c r="D3187" t="s">
        <v>100</v>
      </c>
      <c r="E3187" t="s">
        <v>164</v>
      </c>
      <c r="F3187" t="s">
        <v>9348</v>
      </c>
      <c r="G3187" t="s">
        <v>256</v>
      </c>
      <c r="H3187" t="s">
        <v>46</v>
      </c>
      <c r="I3187" t="s">
        <v>129</v>
      </c>
      <c r="J3187" t="s">
        <v>130</v>
      </c>
      <c r="K3187" t="s">
        <v>131</v>
      </c>
      <c r="L3187" t="s">
        <v>9349</v>
      </c>
      <c r="M3187" t="s">
        <v>9350</v>
      </c>
      <c r="N3187">
        <v>2.2041666659999999</v>
      </c>
      <c r="O3187">
        <v>1</v>
      </c>
      <c r="P3187">
        <v>72</v>
      </c>
      <c r="Q3187">
        <v>0</v>
      </c>
      <c r="R3187">
        <v>0</v>
      </c>
      <c r="S3187">
        <v>0</v>
      </c>
      <c r="T3187">
        <v>0</v>
      </c>
      <c r="U3187">
        <v>2.204167</v>
      </c>
      <c r="V3187">
        <v>158.69999999999999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1715526</v>
      </c>
      <c r="B3188">
        <v>1</v>
      </c>
      <c r="C3188" t="s">
        <v>77</v>
      </c>
      <c r="D3188" t="s">
        <v>124</v>
      </c>
      <c r="E3188" t="s">
        <v>139</v>
      </c>
      <c r="F3188" t="s">
        <v>9351</v>
      </c>
      <c r="G3188" t="s">
        <v>269</v>
      </c>
      <c r="H3188" t="s">
        <v>46</v>
      </c>
      <c r="I3188" t="s">
        <v>129</v>
      </c>
      <c r="J3188" t="s">
        <v>130</v>
      </c>
      <c r="K3188" t="s">
        <v>131</v>
      </c>
      <c r="L3188" t="s">
        <v>9352</v>
      </c>
      <c r="M3188" t="s">
        <v>9353</v>
      </c>
      <c r="N3188">
        <v>5.9558333330000002</v>
      </c>
      <c r="O3188">
        <v>0</v>
      </c>
      <c r="P3188">
        <v>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29.779167000000001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1715530</v>
      </c>
      <c r="B3189">
        <v>1</v>
      </c>
      <c r="C3189" t="s">
        <v>77</v>
      </c>
      <c r="D3189" t="s">
        <v>119</v>
      </c>
      <c r="E3189" t="s">
        <v>212</v>
      </c>
      <c r="F3189" t="s">
        <v>9354</v>
      </c>
      <c r="G3189" t="s">
        <v>176</v>
      </c>
      <c r="H3189" t="s">
        <v>47</v>
      </c>
      <c r="I3189" t="s">
        <v>129</v>
      </c>
      <c r="J3189" t="s">
        <v>130</v>
      </c>
      <c r="K3189" t="s">
        <v>131</v>
      </c>
      <c r="L3189" t="s">
        <v>9355</v>
      </c>
      <c r="M3189" t="s">
        <v>9356</v>
      </c>
      <c r="N3189">
        <v>0.90555555499999996</v>
      </c>
      <c r="O3189">
        <v>61</v>
      </c>
      <c r="P3189">
        <v>538</v>
      </c>
      <c r="Q3189">
        <v>18</v>
      </c>
      <c r="R3189">
        <v>0</v>
      </c>
      <c r="S3189">
        <v>41</v>
      </c>
      <c r="T3189">
        <v>0</v>
      </c>
      <c r="U3189">
        <v>55.238889</v>
      </c>
      <c r="V3189">
        <v>487.18888900000002</v>
      </c>
      <c r="W3189">
        <v>16.3</v>
      </c>
      <c r="X3189">
        <v>0</v>
      </c>
      <c r="Y3189">
        <v>37.127777999999999</v>
      </c>
      <c r="Z3189">
        <v>0</v>
      </c>
    </row>
    <row r="3190" spans="1:26" x14ac:dyDescent="0.25">
      <c r="A3190">
        <v>1715529</v>
      </c>
      <c r="B3190">
        <v>1</v>
      </c>
      <c r="C3190" t="s">
        <v>76</v>
      </c>
      <c r="D3190" t="s">
        <v>90</v>
      </c>
      <c r="E3190" t="s">
        <v>164</v>
      </c>
      <c r="F3190" t="s">
        <v>9357</v>
      </c>
      <c r="G3190" t="s">
        <v>186</v>
      </c>
      <c r="H3190" t="s">
        <v>46</v>
      </c>
      <c r="I3190" t="s">
        <v>129</v>
      </c>
      <c r="J3190" t="s">
        <v>130</v>
      </c>
      <c r="K3190" t="s">
        <v>131</v>
      </c>
      <c r="L3190" t="s">
        <v>9358</v>
      </c>
      <c r="M3190" t="s">
        <v>9359</v>
      </c>
      <c r="N3190">
        <v>1.0938888879999999</v>
      </c>
      <c r="O3190">
        <v>2</v>
      </c>
      <c r="P3190">
        <v>138</v>
      </c>
      <c r="Q3190">
        <v>0</v>
      </c>
      <c r="R3190">
        <v>0</v>
      </c>
      <c r="S3190">
        <v>0</v>
      </c>
      <c r="T3190">
        <v>0</v>
      </c>
      <c r="U3190">
        <v>2.1877779999999998</v>
      </c>
      <c r="V3190">
        <v>150.95666700000001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1715536</v>
      </c>
      <c r="B3191">
        <v>1</v>
      </c>
      <c r="C3191" t="s">
        <v>76</v>
      </c>
      <c r="D3191" t="s">
        <v>80</v>
      </c>
      <c r="E3191" t="s">
        <v>126</v>
      </c>
      <c r="F3191" t="s">
        <v>9360</v>
      </c>
      <c r="G3191" t="s">
        <v>145</v>
      </c>
      <c r="H3191" t="s">
        <v>47</v>
      </c>
      <c r="I3191" t="s">
        <v>129</v>
      </c>
      <c r="J3191" t="s">
        <v>130</v>
      </c>
      <c r="K3191" t="s">
        <v>131</v>
      </c>
      <c r="L3191" t="s">
        <v>9361</v>
      </c>
      <c r="M3191" t="s">
        <v>9362</v>
      </c>
      <c r="N3191">
        <v>4.3991666660000002</v>
      </c>
      <c r="O3191">
        <v>1</v>
      </c>
      <c r="P3191">
        <v>60</v>
      </c>
      <c r="Q3191">
        <v>0</v>
      </c>
      <c r="R3191">
        <v>0</v>
      </c>
      <c r="S3191">
        <v>0</v>
      </c>
      <c r="T3191">
        <v>0</v>
      </c>
      <c r="U3191">
        <v>4.3991670000000003</v>
      </c>
      <c r="V3191">
        <v>263.95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1715537</v>
      </c>
      <c r="B3192">
        <v>1</v>
      </c>
      <c r="C3192" t="s">
        <v>76</v>
      </c>
      <c r="D3192" t="s">
        <v>89</v>
      </c>
      <c r="E3192" t="s">
        <v>139</v>
      </c>
      <c r="F3192" t="s">
        <v>9363</v>
      </c>
      <c r="G3192" t="s">
        <v>141</v>
      </c>
      <c r="H3192" t="s">
        <v>46</v>
      </c>
      <c r="I3192" t="s">
        <v>129</v>
      </c>
      <c r="J3192" t="s">
        <v>130</v>
      </c>
      <c r="K3192" t="s">
        <v>131</v>
      </c>
      <c r="L3192" t="s">
        <v>9364</v>
      </c>
      <c r="M3192" t="s">
        <v>9365</v>
      </c>
      <c r="N3192">
        <v>2.661944444</v>
      </c>
      <c r="O3192">
        <v>0</v>
      </c>
      <c r="P3192">
        <v>7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18.633610999999998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1715538</v>
      </c>
      <c r="B3193">
        <v>1</v>
      </c>
      <c r="C3193" t="s">
        <v>76</v>
      </c>
      <c r="D3193" t="s">
        <v>89</v>
      </c>
      <c r="E3193" t="s">
        <v>139</v>
      </c>
      <c r="F3193" t="s">
        <v>8812</v>
      </c>
      <c r="G3193" t="s">
        <v>197</v>
      </c>
      <c r="H3193" t="s">
        <v>46</v>
      </c>
      <c r="I3193" t="s">
        <v>129</v>
      </c>
      <c r="J3193" t="s">
        <v>130</v>
      </c>
      <c r="K3193" t="s">
        <v>131</v>
      </c>
      <c r="L3193" t="s">
        <v>9366</v>
      </c>
      <c r="M3193" t="s">
        <v>9367</v>
      </c>
      <c r="N3193">
        <v>1.409166666</v>
      </c>
      <c r="O3193">
        <v>0</v>
      </c>
      <c r="P3193">
        <v>60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84.55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1715539</v>
      </c>
      <c r="B3194">
        <v>1</v>
      </c>
      <c r="C3194" t="s">
        <v>77</v>
      </c>
      <c r="D3194" t="s">
        <v>113</v>
      </c>
      <c r="E3194" t="s">
        <v>139</v>
      </c>
      <c r="F3194" t="s">
        <v>6070</v>
      </c>
      <c r="G3194" t="s">
        <v>141</v>
      </c>
      <c r="H3194" t="s">
        <v>46</v>
      </c>
      <c r="I3194" t="s">
        <v>129</v>
      </c>
      <c r="J3194" t="s">
        <v>130</v>
      </c>
      <c r="K3194" t="s">
        <v>131</v>
      </c>
      <c r="L3194" t="s">
        <v>9368</v>
      </c>
      <c r="M3194" t="s">
        <v>9369</v>
      </c>
      <c r="N3194">
        <v>1.571666666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1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1.5716669999999999</v>
      </c>
    </row>
    <row r="3195" spans="1:26" x14ac:dyDescent="0.25">
      <c r="A3195">
        <v>1715542</v>
      </c>
      <c r="B3195">
        <v>1</v>
      </c>
      <c r="C3195" t="s">
        <v>77</v>
      </c>
      <c r="D3195" t="s">
        <v>122</v>
      </c>
      <c r="E3195" t="s">
        <v>212</v>
      </c>
      <c r="F3195" t="s">
        <v>9370</v>
      </c>
      <c r="G3195" t="s">
        <v>176</v>
      </c>
      <c r="H3195" t="s">
        <v>47</v>
      </c>
      <c r="I3195" t="s">
        <v>151</v>
      </c>
      <c r="J3195" t="s">
        <v>130</v>
      </c>
      <c r="K3195" t="s">
        <v>131</v>
      </c>
      <c r="L3195" t="s">
        <v>9371</v>
      </c>
      <c r="M3195" t="s">
        <v>9372</v>
      </c>
      <c r="N3195">
        <v>9.1666660000000004E-3</v>
      </c>
      <c r="O3195">
        <v>0</v>
      </c>
      <c r="P3195">
        <v>0</v>
      </c>
      <c r="Q3195">
        <v>0</v>
      </c>
      <c r="R3195">
        <v>0</v>
      </c>
      <c r="S3195">
        <v>31</v>
      </c>
      <c r="T3195">
        <v>332</v>
      </c>
      <c r="U3195">
        <v>0</v>
      </c>
      <c r="V3195">
        <v>0</v>
      </c>
      <c r="W3195">
        <v>0</v>
      </c>
      <c r="X3195">
        <v>0</v>
      </c>
      <c r="Y3195">
        <v>0.284167</v>
      </c>
      <c r="Z3195">
        <v>3.0433330000000001</v>
      </c>
    </row>
    <row r="3196" spans="1:26" x14ac:dyDescent="0.25">
      <c r="A3196">
        <v>1715544</v>
      </c>
      <c r="B3196">
        <v>1</v>
      </c>
      <c r="C3196" t="s">
        <v>77</v>
      </c>
      <c r="D3196" t="s">
        <v>114</v>
      </c>
      <c r="E3196" t="s">
        <v>134</v>
      </c>
      <c r="F3196" t="s">
        <v>9373</v>
      </c>
      <c r="G3196" t="s">
        <v>155</v>
      </c>
      <c r="H3196" t="s">
        <v>46</v>
      </c>
      <c r="I3196" t="s">
        <v>129</v>
      </c>
      <c r="J3196" t="s">
        <v>130</v>
      </c>
      <c r="K3196" t="s">
        <v>131</v>
      </c>
      <c r="L3196" t="s">
        <v>9374</v>
      </c>
      <c r="M3196" t="s">
        <v>9375</v>
      </c>
      <c r="N3196">
        <v>0.45694444400000001</v>
      </c>
      <c r="O3196">
        <v>0</v>
      </c>
      <c r="P3196">
        <v>10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4.5694439999999998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1715546</v>
      </c>
      <c r="B3197">
        <v>1</v>
      </c>
      <c r="C3197" t="s">
        <v>76</v>
      </c>
      <c r="D3197" t="s">
        <v>89</v>
      </c>
      <c r="E3197" t="s">
        <v>139</v>
      </c>
      <c r="F3197" t="s">
        <v>9376</v>
      </c>
      <c r="G3197" t="s">
        <v>391</v>
      </c>
      <c r="H3197" t="s">
        <v>46</v>
      </c>
      <c r="I3197" t="s">
        <v>129</v>
      </c>
      <c r="J3197" t="s">
        <v>130</v>
      </c>
      <c r="K3197" t="s">
        <v>131</v>
      </c>
      <c r="L3197" t="s">
        <v>9377</v>
      </c>
      <c r="M3197" t="s">
        <v>9378</v>
      </c>
      <c r="N3197">
        <v>8.4294444439999996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24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202.306667</v>
      </c>
    </row>
    <row r="3198" spans="1:26" x14ac:dyDescent="0.25">
      <c r="A3198">
        <v>1715547</v>
      </c>
      <c r="B3198">
        <v>1</v>
      </c>
      <c r="C3198" t="s">
        <v>76</v>
      </c>
      <c r="D3198" t="s">
        <v>86</v>
      </c>
      <c r="E3198" t="s">
        <v>134</v>
      </c>
      <c r="F3198" t="s">
        <v>9379</v>
      </c>
      <c r="G3198" t="s">
        <v>155</v>
      </c>
      <c r="H3198" t="s">
        <v>46</v>
      </c>
      <c r="I3198" t="s">
        <v>129</v>
      </c>
      <c r="J3198" t="s">
        <v>130</v>
      </c>
      <c r="K3198" t="s">
        <v>131</v>
      </c>
      <c r="L3198" t="s">
        <v>9380</v>
      </c>
      <c r="M3198" t="s">
        <v>9381</v>
      </c>
      <c r="N3198">
        <v>1.311111111</v>
      </c>
      <c r="O3198">
        <v>0</v>
      </c>
      <c r="P3198">
        <v>15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19.666667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1715549</v>
      </c>
      <c r="B3199">
        <v>1</v>
      </c>
      <c r="C3199" t="s">
        <v>76</v>
      </c>
      <c r="D3199" t="s">
        <v>78</v>
      </c>
      <c r="E3199" t="s">
        <v>134</v>
      </c>
      <c r="F3199" t="s">
        <v>9382</v>
      </c>
      <c r="G3199" t="s">
        <v>136</v>
      </c>
      <c r="H3199" t="s">
        <v>46</v>
      </c>
      <c r="I3199" t="s">
        <v>129</v>
      </c>
      <c r="J3199" t="s">
        <v>130</v>
      </c>
      <c r="K3199" t="s">
        <v>131</v>
      </c>
      <c r="L3199" t="s">
        <v>9383</v>
      </c>
      <c r="M3199" t="s">
        <v>9384</v>
      </c>
      <c r="N3199">
        <v>2.704722222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2.7047219999999998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1715550</v>
      </c>
      <c r="B3200">
        <v>1</v>
      </c>
      <c r="C3200" t="s">
        <v>77</v>
      </c>
      <c r="D3200" t="s">
        <v>114</v>
      </c>
      <c r="E3200" t="s">
        <v>126</v>
      </c>
      <c r="F3200" t="s">
        <v>9385</v>
      </c>
      <c r="G3200" t="s">
        <v>145</v>
      </c>
      <c r="H3200" t="s">
        <v>47</v>
      </c>
      <c r="I3200" t="s">
        <v>129</v>
      </c>
      <c r="J3200" t="s">
        <v>130</v>
      </c>
      <c r="K3200" t="s">
        <v>131</v>
      </c>
      <c r="L3200" t="s">
        <v>9386</v>
      </c>
      <c r="M3200" t="s">
        <v>9387</v>
      </c>
      <c r="N3200">
        <v>2.071111111</v>
      </c>
      <c r="O3200">
        <v>0</v>
      </c>
      <c r="P3200">
        <v>0</v>
      </c>
      <c r="Q3200">
        <v>0</v>
      </c>
      <c r="R3200">
        <v>0</v>
      </c>
      <c r="S3200">
        <v>10</v>
      </c>
      <c r="T3200">
        <v>233</v>
      </c>
      <c r="U3200">
        <v>0</v>
      </c>
      <c r="V3200">
        <v>0</v>
      </c>
      <c r="W3200">
        <v>0</v>
      </c>
      <c r="X3200">
        <v>0</v>
      </c>
      <c r="Y3200">
        <v>20.711110999999999</v>
      </c>
      <c r="Z3200">
        <v>482.56888900000001</v>
      </c>
    </row>
    <row r="3201" spans="1:26" x14ac:dyDescent="0.25">
      <c r="A3201">
        <v>1715556</v>
      </c>
      <c r="B3201">
        <v>1</v>
      </c>
      <c r="C3201" t="s">
        <v>77</v>
      </c>
      <c r="D3201" t="s">
        <v>123</v>
      </c>
      <c r="E3201" t="s">
        <v>139</v>
      </c>
      <c r="F3201" t="s">
        <v>9388</v>
      </c>
      <c r="G3201" t="s">
        <v>232</v>
      </c>
      <c r="H3201" t="s">
        <v>46</v>
      </c>
      <c r="I3201" t="s">
        <v>129</v>
      </c>
      <c r="J3201" t="s">
        <v>130</v>
      </c>
      <c r="K3201" t="s">
        <v>131</v>
      </c>
      <c r="L3201" t="s">
        <v>9389</v>
      </c>
      <c r="M3201" t="s">
        <v>9390</v>
      </c>
      <c r="N3201">
        <v>4.8686111109999999</v>
      </c>
      <c r="O3201">
        <v>0</v>
      </c>
      <c r="P3201">
        <v>56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272.642222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1715553</v>
      </c>
      <c r="B3202">
        <v>1</v>
      </c>
      <c r="C3202" t="s">
        <v>77</v>
      </c>
      <c r="D3202" t="s">
        <v>108</v>
      </c>
      <c r="E3202" t="s">
        <v>126</v>
      </c>
      <c r="F3202" t="s">
        <v>9391</v>
      </c>
      <c r="G3202" t="s">
        <v>176</v>
      </c>
      <c r="H3202" t="s">
        <v>47</v>
      </c>
      <c r="I3202" t="s">
        <v>129</v>
      </c>
      <c r="J3202" t="s">
        <v>130</v>
      </c>
      <c r="K3202" t="s">
        <v>131</v>
      </c>
      <c r="L3202" t="s">
        <v>9392</v>
      </c>
      <c r="M3202" t="s">
        <v>9393</v>
      </c>
      <c r="N3202">
        <v>0.93916666599999998</v>
      </c>
      <c r="O3202">
        <v>5</v>
      </c>
      <c r="P3202">
        <v>2067</v>
      </c>
      <c r="Q3202">
        <v>0</v>
      </c>
      <c r="R3202">
        <v>0</v>
      </c>
      <c r="S3202">
        <v>0</v>
      </c>
      <c r="T3202">
        <v>0</v>
      </c>
      <c r="U3202">
        <v>4.6958330000000004</v>
      </c>
      <c r="V3202">
        <v>1941.2574990000001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1715552</v>
      </c>
      <c r="B3203">
        <v>1</v>
      </c>
      <c r="C3203" t="s">
        <v>77</v>
      </c>
      <c r="D3203" t="s">
        <v>123</v>
      </c>
      <c r="E3203" t="s">
        <v>212</v>
      </c>
      <c r="F3203" t="s">
        <v>2860</v>
      </c>
      <c r="G3203" t="s">
        <v>176</v>
      </c>
      <c r="H3203" t="s">
        <v>47</v>
      </c>
      <c r="I3203" t="s">
        <v>151</v>
      </c>
      <c r="J3203" t="s">
        <v>130</v>
      </c>
      <c r="K3203" t="s">
        <v>131</v>
      </c>
      <c r="L3203" t="s">
        <v>9394</v>
      </c>
      <c r="M3203" t="s">
        <v>9395</v>
      </c>
      <c r="N3203">
        <v>1.7222221999999999E-2</v>
      </c>
      <c r="O3203">
        <v>77</v>
      </c>
      <c r="P3203">
        <v>1578</v>
      </c>
      <c r="Q3203">
        <v>0</v>
      </c>
      <c r="R3203">
        <v>0</v>
      </c>
      <c r="S3203">
        <v>0</v>
      </c>
      <c r="T3203">
        <v>0</v>
      </c>
      <c r="U3203">
        <v>1.326111</v>
      </c>
      <c r="V3203">
        <v>27.176666000000001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1715555</v>
      </c>
      <c r="B3204">
        <v>1</v>
      </c>
      <c r="C3204" t="s">
        <v>76</v>
      </c>
      <c r="D3204" t="s">
        <v>89</v>
      </c>
      <c r="E3204" t="s">
        <v>134</v>
      </c>
      <c r="F3204" t="s">
        <v>9396</v>
      </c>
      <c r="G3204" t="s">
        <v>136</v>
      </c>
      <c r="H3204" t="s">
        <v>46</v>
      </c>
      <c r="I3204" t="s">
        <v>129</v>
      </c>
      <c r="J3204" t="s">
        <v>130</v>
      </c>
      <c r="K3204" t="s">
        <v>131</v>
      </c>
      <c r="L3204" t="s">
        <v>9397</v>
      </c>
      <c r="M3204" t="s">
        <v>9398</v>
      </c>
      <c r="N3204">
        <v>1.5608333329999999</v>
      </c>
      <c r="O3204">
        <v>0</v>
      </c>
      <c r="P3204">
        <v>2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3.121667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1715554</v>
      </c>
      <c r="B3205">
        <v>1</v>
      </c>
      <c r="C3205" t="s">
        <v>76</v>
      </c>
      <c r="D3205" t="s">
        <v>99</v>
      </c>
      <c r="E3205" t="s">
        <v>126</v>
      </c>
      <c r="F3205" t="s">
        <v>9399</v>
      </c>
      <c r="G3205" t="s">
        <v>176</v>
      </c>
      <c r="H3205" t="s">
        <v>47</v>
      </c>
      <c r="I3205" t="s">
        <v>129</v>
      </c>
      <c r="J3205" t="s">
        <v>130</v>
      </c>
      <c r="K3205" t="s">
        <v>131</v>
      </c>
      <c r="L3205" t="s">
        <v>9400</v>
      </c>
      <c r="M3205" t="s">
        <v>9401</v>
      </c>
      <c r="N3205">
        <v>0.68083333300000004</v>
      </c>
      <c r="O3205">
        <v>1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0.68083300000000002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1715559</v>
      </c>
      <c r="B3206">
        <v>1</v>
      </c>
      <c r="C3206" t="s">
        <v>76</v>
      </c>
      <c r="D3206" t="s">
        <v>90</v>
      </c>
      <c r="E3206" t="s">
        <v>164</v>
      </c>
      <c r="F3206" t="s">
        <v>9402</v>
      </c>
      <c r="G3206" t="s">
        <v>256</v>
      </c>
      <c r="H3206" t="s">
        <v>46</v>
      </c>
      <c r="I3206" t="s">
        <v>129</v>
      </c>
      <c r="J3206" t="s">
        <v>130</v>
      </c>
      <c r="K3206" t="s">
        <v>131</v>
      </c>
      <c r="L3206" t="s">
        <v>9403</v>
      </c>
      <c r="M3206" t="s">
        <v>9404</v>
      </c>
      <c r="N3206">
        <v>1.603611111</v>
      </c>
      <c r="O3206">
        <v>1</v>
      </c>
      <c r="P3206">
        <v>64</v>
      </c>
      <c r="Q3206">
        <v>0</v>
      </c>
      <c r="R3206">
        <v>0</v>
      </c>
      <c r="S3206">
        <v>0</v>
      </c>
      <c r="T3206">
        <v>0</v>
      </c>
      <c r="U3206">
        <v>1.6036109999999999</v>
      </c>
      <c r="V3206">
        <v>102.631111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1715562</v>
      </c>
      <c r="B3207">
        <v>1</v>
      </c>
      <c r="C3207" t="s">
        <v>77</v>
      </c>
      <c r="D3207" t="s">
        <v>114</v>
      </c>
      <c r="E3207" t="s">
        <v>212</v>
      </c>
      <c r="F3207" t="s">
        <v>9405</v>
      </c>
      <c r="G3207" t="s">
        <v>176</v>
      </c>
      <c r="H3207" t="s">
        <v>47</v>
      </c>
      <c r="I3207" t="s">
        <v>129</v>
      </c>
      <c r="J3207" t="s">
        <v>130</v>
      </c>
      <c r="K3207" t="s">
        <v>131</v>
      </c>
      <c r="L3207" t="s">
        <v>9406</v>
      </c>
      <c r="M3207" t="s">
        <v>9407</v>
      </c>
      <c r="N3207">
        <v>0.63249999999999995</v>
      </c>
      <c r="O3207">
        <v>115</v>
      </c>
      <c r="P3207">
        <v>303</v>
      </c>
      <c r="Q3207">
        <v>0</v>
      </c>
      <c r="R3207">
        <v>0</v>
      </c>
      <c r="S3207">
        <v>0</v>
      </c>
      <c r="T3207">
        <v>0</v>
      </c>
      <c r="U3207">
        <v>72.737499999999997</v>
      </c>
      <c r="V3207">
        <v>191.64750000000001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1715561</v>
      </c>
      <c r="B3208">
        <v>1</v>
      </c>
      <c r="C3208" t="s">
        <v>76</v>
      </c>
      <c r="D3208" t="s">
        <v>88</v>
      </c>
      <c r="E3208" t="s">
        <v>139</v>
      </c>
      <c r="F3208" t="s">
        <v>9408</v>
      </c>
      <c r="G3208" t="s">
        <v>182</v>
      </c>
      <c r="H3208" t="s">
        <v>46</v>
      </c>
      <c r="I3208" t="s">
        <v>129</v>
      </c>
      <c r="J3208" t="s">
        <v>130</v>
      </c>
      <c r="K3208" t="s">
        <v>131</v>
      </c>
      <c r="L3208" t="s">
        <v>9409</v>
      </c>
      <c r="M3208" t="s">
        <v>9410</v>
      </c>
      <c r="N3208">
        <v>1.863611111</v>
      </c>
      <c r="O3208">
        <v>0</v>
      </c>
      <c r="P3208">
        <v>33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61.499167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1715563</v>
      </c>
      <c r="B3209">
        <v>1</v>
      </c>
      <c r="C3209" t="s">
        <v>76</v>
      </c>
      <c r="D3209" t="s">
        <v>79</v>
      </c>
      <c r="E3209" t="s">
        <v>134</v>
      </c>
      <c r="F3209" t="s">
        <v>9411</v>
      </c>
      <c r="G3209" t="s">
        <v>141</v>
      </c>
      <c r="H3209" t="s">
        <v>46</v>
      </c>
      <c r="I3209" t="s">
        <v>129</v>
      </c>
      <c r="J3209" t="s">
        <v>130</v>
      </c>
      <c r="K3209" t="s">
        <v>131</v>
      </c>
      <c r="L3209" t="s">
        <v>9412</v>
      </c>
      <c r="M3209" t="s">
        <v>9413</v>
      </c>
      <c r="N3209">
        <v>2.2691666659999998</v>
      </c>
      <c r="O3209">
        <v>0</v>
      </c>
      <c r="P3209">
        <v>1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2.2691669999999999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1715565</v>
      </c>
      <c r="B3210">
        <v>1</v>
      </c>
      <c r="C3210" t="s">
        <v>77</v>
      </c>
      <c r="D3210" t="s">
        <v>123</v>
      </c>
      <c r="E3210" t="s">
        <v>134</v>
      </c>
      <c r="F3210" t="s">
        <v>9414</v>
      </c>
      <c r="G3210" t="s">
        <v>136</v>
      </c>
      <c r="H3210" t="s">
        <v>46</v>
      </c>
      <c r="I3210" t="s">
        <v>129</v>
      </c>
      <c r="J3210" t="s">
        <v>130</v>
      </c>
      <c r="K3210" t="s">
        <v>131</v>
      </c>
      <c r="L3210" t="s">
        <v>9415</v>
      </c>
      <c r="M3210" t="s">
        <v>9416</v>
      </c>
      <c r="N3210">
        <v>6.5169444439999999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6.5169439999999996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1715566</v>
      </c>
      <c r="B3211">
        <v>1</v>
      </c>
      <c r="C3211" t="s">
        <v>77</v>
      </c>
      <c r="D3211" t="s">
        <v>124</v>
      </c>
      <c r="E3211" t="s">
        <v>134</v>
      </c>
      <c r="F3211" t="s">
        <v>9417</v>
      </c>
      <c r="G3211" t="s">
        <v>136</v>
      </c>
      <c r="H3211" t="s">
        <v>46</v>
      </c>
      <c r="I3211" t="s">
        <v>129</v>
      </c>
      <c r="J3211" t="s">
        <v>130</v>
      </c>
      <c r="K3211" t="s">
        <v>131</v>
      </c>
      <c r="L3211" t="s">
        <v>9418</v>
      </c>
      <c r="M3211" t="s">
        <v>9419</v>
      </c>
      <c r="N3211">
        <v>1.745833333</v>
      </c>
      <c r="O3211">
        <v>0</v>
      </c>
      <c r="P3211">
        <v>3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5.2374999999999998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1715568</v>
      </c>
      <c r="B3212">
        <v>1</v>
      </c>
      <c r="C3212" t="s">
        <v>77</v>
      </c>
      <c r="D3212" t="s">
        <v>114</v>
      </c>
      <c r="E3212" t="s">
        <v>139</v>
      </c>
      <c r="F3212" t="s">
        <v>9420</v>
      </c>
      <c r="G3212" t="s">
        <v>462</v>
      </c>
      <c r="H3212" t="s">
        <v>46</v>
      </c>
      <c r="I3212" t="s">
        <v>129</v>
      </c>
      <c r="J3212" t="s">
        <v>130</v>
      </c>
      <c r="K3212" t="s">
        <v>131</v>
      </c>
      <c r="L3212" t="s">
        <v>9421</v>
      </c>
      <c r="M3212" t="s">
        <v>9422</v>
      </c>
      <c r="N3212">
        <v>3.58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23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82.34</v>
      </c>
    </row>
    <row r="3213" spans="1:26" x14ac:dyDescent="0.25">
      <c r="A3213">
        <v>1715571</v>
      </c>
      <c r="B3213">
        <v>1</v>
      </c>
      <c r="C3213" t="s">
        <v>77</v>
      </c>
      <c r="D3213" t="s">
        <v>111</v>
      </c>
      <c r="E3213" t="s">
        <v>134</v>
      </c>
      <c r="F3213" t="s">
        <v>9423</v>
      </c>
      <c r="G3213" t="s">
        <v>136</v>
      </c>
      <c r="H3213" t="s">
        <v>46</v>
      </c>
      <c r="I3213" t="s">
        <v>129</v>
      </c>
      <c r="J3213" t="s">
        <v>130</v>
      </c>
      <c r="K3213" t="s">
        <v>131</v>
      </c>
      <c r="L3213" t="s">
        <v>9424</v>
      </c>
      <c r="M3213" t="s">
        <v>9425</v>
      </c>
      <c r="N3213">
        <v>1.8005555550000001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1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1.800556</v>
      </c>
    </row>
    <row r="3214" spans="1:26" x14ac:dyDescent="0.25">
      <c r="A3214">
        <v>1715578</v>
      </c>
      <c r="B3214">
        <v>1</v>
      </c>
      <c r="C3214" t="s">
        <v>77</v>
      </c>
      <c r="D3214" t="s">
        <v>119</v>
      </c>
      <c r="E3214" t="s">
        <v>134</v>
      </c>
      <c r="F3214" t="s">
        <v>9426</v>
      </c>
      <c r="G3214" t="s">
        <v>136</v>
      </c>
      <c r="H3214" t="s">
        <v>46</v>
      </c>
      <c r="I3214" t="s">
        <v>129</v>
      </c>
      <c r="J3214" t="s">
        <v>130</v>
      </c>
      <c r="K3214" t="s">
        <v>131</v>
      </c>
      <c r="L3214" t="s">
        <v>9427</v>
      </c>
      <c r="M3214" t="s">
        <v>9428</v>
      </c>
      <c r="N3214">
        <v>2.099444444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2.0994440000000001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1715570</v>
      </c>
      <c r="B3215">
        <v>1</v>
      </c>
      <c r="C3215" t="s">
        <v>77</v>
      </c>
      <c r="D3215" t="s">
        <v>113</v>
      </c>
      <c r="E3215" t="s">
        <v>164</v>
      </c>
      <c r="F3215" t="s">
        <v>9429</v>
      </c>
      <c r="G3215" t="s">
        <v>186</v>
      </c>
      <c r="H3215" t="s">
        <v>46</v>
      </c>
      <c r="I3215" t="s">
        <v>129</v>
      </c>
      <c r="J3215" t="s">
        <v>130</v>
      </c>
      <c r="K3215" t="s">
        <v>131</v>
      </c>
      <c r="L3215" t="s">
        <v>9430</v>
      </c>
      <c r="M3215" t="s">
        <v>9431</v>
      </c>
      <c r="N3215">
        <v>1.719166666</v>
      </c>
      <c r="O3215">
        <v>0</v>
      </c>
      <c r="P3215">
        <v>0</v>
      </c>
      <c r="Q3215">
        <v>2</v>
      </c>
      <c r="R3215">
        <v>375</v>
      </c>
      <c r="S3215">
        <v>0</v>
      </c>
      <c r="T3215">
        <v>0</v>
      </c>
      <c r="U3215">
        <v>0</v>
      </c>
      <c r="V3215">
        <v>0</v>
      </c>
      <c r="W3215">
        <v>3.4383330000000001</v>
      </c>
      <c r="X3215">
        <v>644.6875</v>
      </c>
      <c r="Y3215">
        <v>0</v>
      </c>
      <c r="Z3215">
        <v>0</v>
      </c>
    </row>
    <row r="3216" spans="1:26" x14ac:dyDescent="0.25">
      <c r="A3216">
        <v>1715592</v>
      </c>
      <c r="B3216">
        <v>1</v>
      </c>
      <c r="C3216" t="s">
        <v>76</v>
      </c>
      <c r="D3216" t="s">
        <v>97</v>
      </c>
      <c r="E3216" t="s">
        <v>134</v>
      </c>
      <c r="F3216" t="s">
        <v>9432</v>
      </c>
      <c r="G3216" t="s">
        <v>209</v>
      </c>
      <c r="H3216" t="s">
        <v>46</v>
      </c>
      <c r="I3216" t="s">
        <v>129</v>
      </c>
      <c r="J3216" t="s">
        <v>130</v>
      </c>
      <c r="K3216" t="s">
        <v>131</v>
      </c>
      <c r="L3216" t="s">
        <v>9433</v>
      </c>
      <c r="M3216" t="s">
        <v>9434</v>
      </c>
      <c r="N3216">
        <v>1.7413888879999999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1.7413890000000001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1715577</v>
      </c>
      <c r="B3217">
        <v>1</v>
      </c>
      <c r="C3217" t="s">
        <v>77</v>
      </c>
      <c r="D3217" t="s">
        <v>112</v>
      </c>
      <c r="E3217" t="s">
        <v>212</v>
      </c>
      <c r="F3217" t="s">
        <v>9435</v>
      </c>
      <c r="G3217" t="s">
        <v>176</v>
      </c>
      <c r="H3217" t="s">
        <v>47</v>
      </c>
      <c r="I3217" t="s">
        <v>129</v>
      </c>
      <c r="J3217" t="s">
        <v>130</v>
      </c>
      <c r="K3217" t="s">
        <v>131</v>
      </c>
      <c r="L3217" t="s">
        <v>9436</v>
      </c>
      <c r="M3217" t="s">
        <v>9437</v>
      </c>
      <c r="N3217">
        <v>1.656111111</v>
      </c>
      <c r="O3217">
        <v>0</v>
      </c>
      <c r="P3217">
        <v>0</v>
      </c>
      <c r="Q3217">
        <v>1</v>
      </c>
      <c r="R3217">
        <v>55</v>
      </c>
      <c r="S3217">
        <v>10</v>
      </c>
      <c r="T3217">
        <v>841</v>
      </c>
      <c r="U3217">
        <v>0</v>
      </c>
      <c r="V3217">
        <v>0</v>
      </c>
      <c r="W3217">
        <v>1.6561110000000001</v>
      </c>
      <c r="X3217">
        <v>91.086111000000002</v>
      </c>
      <c r="Y3217">
        <v>16.561111</v>
      </c>
      <c r="Z3217">
        <v>1392.789444</v>
      </c>
    </row>
    <row r="3218" spans="1:26" x14ac:dyDescent="0.25">
      <c r="A3218">
        <v>1715574</v>
      </c>
      <c r="B3218">
        <v>1</v>
      </c>
      <c r="C3218" t="s">
        <v>77</v>
      </c>
      <c r="D3218" t="s">
        <v>123</v>
      </c>
      <c r="E3218" t="s">
        <v>212</v>
      </c>
      <c r="F3218" t="s">
        <v>9438</v>
      </c>
      <c r="G3218" t="s">
        <v>1043</v>
      </c>
      <c r="H3218" t="s">
        <v>47</v>
      </c>
      <c r="I3218" t="s">
        <v>129</v>
      </c>
      <c r="J3218" t="s">
        <v>130</v>
      </c>
      <c r="K3218" t="s">
        <v>131</v>
      </c>
      <c r="L3218" t="s">
        <v>9439</v>
      </c>
      <c r="M3218" t="s">
        <v>9440</v>
      </c>
      <c r="N3218">
        <v>1.731666666</v>
      </c>
      <c r="O3218">
        <v>6</v>
      </c>
      <c r="P3218">
        <v>462</v>
      </c>
      <c r="Q3218">
        <v>0</v>
      </c>
      <c r="R3218">
        <v>0</v>
      </c>
      <c r="S3218">
        <v>0</v>
      </c>
      <c r="T3218">
        <v>0</v>
      </c>
      <c r="U3218">
        <v>10.39</v>
      </c>
      <c r="V3218">
        <v>800.03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1715576</v>
      </c>
      <c r="B3219">
        <v>1</v>
      </c>
      <c r="C3219" t="s">
        <v>76</v>
      </c>
      <c r="D3219" t="s">
        <v>106</v>
      </c>
      <c r="E3219" t="s">
        <v>134</v>
      </c>
      <c r="F3219" t="s">
        <v>9441</v>
      </c>
      <c r="G3219" t="s">
        <v>136</v>
      </c>
      <c r="H3219" t="s">
        <v>46</v>
      </c>
      <c r="I3219" t="s">
        <v>129</v>
      </c>
      <c r="J3219" t="s">
        <v>130</v>
      </c>
      <c r="K3219" t="s">
        <v>131</v>
      </c>
      <c r="L3219" t="s">
        <v>9442</v>
      </c>
      <c r="M3219" t="s">
        <v>9443</v>
      </c>
      <c r="N3219">
        <v>2.2519444439999998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2.2519439999999999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1715575</v>
      </c>
      <c r="B3220">
        <v>1</v>
      </c>
      <c r="C3220" t="s">
        <v>77</v>
      </c>
      <c r="D3220" t="s">
        <v>114</v>
      </c>
      <c r="E3220" t="s">
        <v>126</v>
      </c>
      <c r="F3220" t="s">
        <v>8238</v>
      </c>
      <c r="G3220" t="s">
        <v>293</v>
      </c>
      <c r="H3220" t="s">
        <v>160</v>
      </c>
      <c r="I3220" t="s">
        <v>129</v>
      </c>
      <c r="J3220" t="s">
        <v>130</v>
      </c>
      <c r="K3220" t="s">
        <v>161</v>
      </c>
      <c r="L3220" t="s">
        <v>9444</v>
      </c>
      <c r="M3220" t="s">
        <v>9445</v>
      </c>
      <c r="N3220">
        <v>4.4417822219999996</v>
      </c>
      <c r="O3220">
        <v>0</v>
      </c>
      <c r="P3220">
        <v>0</v>
      </c>
      <c r="Q3220">
        <v>0</v>
      </c>
      <c r="R3220">
        <v>0</v>
      </c>
      <c r="S3220">
        <v>31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137.69524899999999</v>
      </c>
      <c r="Z3220">
        <v>0</v>
      </c>
    </row>
    <row r="3221" spans="1:26" x14ac:dyDescent="0.25">
      <c r="A3221">
        <v>1715582</v>
      </c>
      <c r="B3221">
        <v>1</v>
      </c>
      <c r="C3221" t="s">
        <v>76</v>
      </c>
      <c r="D3221" t="s">
        <v>84</v>
      </c>
      <c r="E3221" t="s">
        <v>134</v>
      </c>
      <c r="F3221" t="s">
        <v>9446</v>
      </c>
      <c r="G3221" t="s">
        <v>209</v>
      </c>
      <c r="H3221" t="s">
        <v>46</v>
      </c>
      <c r="I3221" t="s">
        <v>129</v>
      </c>
      <c r="J3221" t="s">
        <v>130</v>
      </c>
      <c r="K3221" t="s">
        <v>131</v>
      </c>
      <c r="L3221" t="s">
        <v>9447</v>
      </c>
      <c r="M3221" t="s">
        <v>9448</v>
      </c>
      <c r="N3221">
        <v>3.8688888879999999</v>
      </c>
      <c r="O3221">
        <v>0</v>
      </c>
      <c r="P3221">
        <v>2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7.7377779999999996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1715579</v>
      </c>
      <c r="B3222">
        <v>1</v>
      </c>
      <c r="C3222" t="s">
        <v>76</v>
      </c>
      <c r="D3222" t="s">
        <v>88</v>
      </c>
      <c r="E3222" t="s">
        <v>158</v>
      </c>
      <c r="F3222" t="s">
        <v>8290</v>
      </c>
      <c r="G3222" t="s">
        <v>176</v>
      </c>
      <c r="H3222" t="s">
        <v>47</v>
      </c>
      <c r="I3222" t="s">
        <v>129</v>
      </c>
      <c r="J3222" t="s">
        <v>130</v>
      </c>
      <c r="K3222" t="s">
        <v>131</v>
      </c>
      <c r="L3222" t="s">
        <v>9449</v>
      </c>
      <c r="M3222" t="s">
        <v>9450</v>
      </c>
      <c r="N3222">
        <v>1.348055555</v>
      </c>
      <c r="O3222">
        <v>37</v>
      </c>
      <c r="P3222">
        <v>873</v>
      </c>
      <c r="Q3222">
        <v>0</v>
      </c>
      <c r="R3222">
        <v>0</v>
      </c>
      <c r="S3222">
        <v>0</v>
      </c>
      <c r="T3222">
        <v>0</v>
      </c>
      <c r="U3222">
        <v>49.878056000000001</v>
      </c>
      <c r="V3222">
        <v>1176.8525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1715603</v>
      </c>
      <c r="B3223">
        <v>1</v>
      </c>
      <c r="C3223" t="s">
        <v>76</v>
      </c>
      <c r="D3223" t="s">
        <v>93</v>
      </c>
      <c r="E3223" t="s">
        <v>134</v>
      </c>
      <c r="F3223" t="s">
        <v>9451</v>
      </c>
      <c r="G3223" t="s">
        <v>136</v>
      </c>
      <c r="H3223" t="s">
        <v>46</v>
      </c>
      <c r="I3223" t="s">
        <v>129</v>
      </c>
      <c r="J3223" t="s">
        <v>130</v>
      </c>
      <c r="K3223" t="s">
        <v>131</v>
      </c>
      <c r="L3223" t="s">
        <v>9452</v>
      </c>
      <c r="M3223" t="s">
        <v>9453</v>
      </c>
      <c r="N3223">
        <v>2.1186111109999999</v>
      </c>
      <c r="O3223">
        <v>0</v>
      </c>
      <c r="P3223">
        <v>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2.118611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1715587</v>
      </c>
      <c r="B3224">
        <v>1</v>
      </c>
      <c r="C3224" t="s">
        <v>76</v>
      </c>
      <c r="D3224" t="s">
        <v>104</v>
      </c>
      <c r="E3224" t="s">
        <v>139</v>
      </c>
      <c r="F3224" t="s">
        <v>9454</v>
      </c>
      <c r="G3224" t="s">
        <v>197</v>
      </c>
      <c r="H3224" t="s">
        <v>46</v>
      </c>
      <c r="I3224" t="s">
        <v>129</v>
      </c>
      <c r="J3224" t="s">
        <v>130</v>
      </c>
      <c r="K3224" t="s">
        <v>131</v>
      </c>
      <c r="L3224" t="s">
        <v>9455</v>
      </c>
      <c r="M3224" t="s">
        <v>9456</v>
      </c>
      <c r="N3224">
        <v>6.2036111109999998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18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111.66500000000001</v>
      </c>
    </row>
    <row r="3225" spans="1:26" x14ac:dyDescent="0.25">
      <c r="A3225">
        <v>1715596</v>
      </c>
      <c r="B3225">
        <v>1</v>
      </c>
      <c r="C3225" t="s">
        <v>76</v>
      </c>
      <c r="D3225" t="s">
        <v>97</v>
      </c>
      <c r="E3225" t="s">
        <v>139</v>
      </c>
      <c r="F3225" t="s">
        <v>9457</v>
      </c>
      <c r="G3225" t="s">
        <v>462</v>
      </c>
      <c r="H3225" t="s">
        <v>46</v>
      </c>
      <c r="I3225" t="s">
        <v>129</v>
      </c>
      <c r="J3225" t="s">
        <v>130</v>
      </c>
      <c r="K3225" t="s">
        <v>131</v>
      </c>
      <c r="L3225" t="s">
        <v>9458</v>
      </c>
      <c r="M3225" t="s">
        <v>9459</v>
      </c>
      <c r="N3225">
        <v>1.8258333330000001</v>
      </c>
      <c r="O3225">
        <v>0</v>
      </c>
      <c r="P3225">
        <v>76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138.76333299999999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1715586</v>
      </c>
      <c r="B3226">
        <v>1</v>
      </c>
      <c r="C3226" t="s">
        <v>76</v>
      </c>
      <c r="D3226" t="s">
        <v>86</v>
      </c>
      <c r="E3226" t="s">
        <v>164</v>
      </c>
      <c r="F3226" t="s">
        <v>9460</v>
      </c>
      <c r="G3226" t="s">
        <v>1012</v>
      </c>
      <c r="H3226" t="s">
        <v>46</v>
      </c>
      <c r="I3226" t="s">
        <v>129</v>
      </c>
      <c r="J3226" t="s">
        <v>130</v>
      </c>
      <c r="K3226" t="s">
        <v>131</v>
      </c>
      <c r="L3226" t="s">
        <v>9461</v>
      </c>
      <c r="M3226" t="s">
        <v>9462</v>
      </c>
      <c r="N3226">
        <v>1.325555555</v>
      </c>
      <c r="O3226">
        <v>1</v>
      </c>
      <c r="P3226">
        <v>452</v>
      </c>
      <c r="Q3226">
        <v>0</v>
      </c>
      <c r="R3226">
        <v>0</v>
      </c>
      <c r="S3226">
        <v>0</v>
      </c>
      <c r="T3226">
        <v>0</v>
      </c>
      <c r="U3226">
        <v>1.325556</v>
      </c>
      <c r="V3226">
        <v>599.15111100000001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1715627</v>
      </c>
      <c r="B3227">
        <v>1</v>
      </c>
      <c r="C3227" t="s">
        <v>76</v>
      </c>
      <c r="D3227" t="s">
        <v>79</v>
      </c>
      <c r="E3227" t="s">
        <v>134</v>
      </c>
      <c r="F3227" t="s">
        <v>9463</v>
      </c>
      <c r="G3227" t="s">
        <v>136</v>
      </c>
      <c r="H3227" t="s">
        <v>46</v>
      </c>
      <c r="I3227" t="s">
        <v>129</v>
      </c>
      <c r="J3227" t="s">
        <v>130</v>
      </c>
      <c r="K3227" t="s">
        <v>131</v>
      </c>
      <c r="L3227" t="s">
        <v>9464</v>
      </c>
      <c r="M3227" t="s">
        <v>9465</v>
      </c>
      <c r="N3227">
        <v>3.1547222220000002</v>
      </c>
      <c r="O3227">
        <v>0</v>
      </c>
      <c r="P3227">
        <v>1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3.154722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1715606</v>
      </c>
      <c r="B3228">
        <v>1</v>
      </c>
      <c r="C3228" t="s">
        <v>76</v>
      </c>
      <c r="D3228" t="s">
        <v>89</v>
      </c>
      <c r="E3228" t="s">
        <v>134</v>
      </c>
      <c r="F3228" t="s">
        <v>9466</v>
      </c>
      <c r="G3228" t="s">
        <v>136</v>
      </c>
      <c r="H3228" t="s">
        <v>46</v>
      </c>
      <c r="I3228" t="s">
        <v>129</v>
      </c>
      <c r="J3228" t="s">
        <v>130</v>
      </c>
      <c r="K3228" t="s">
        <v>131</v>
      </c>
      <c r="L3228" t="s">
        <v>9467</v>
      </c>
      <c r="M3228" t="s">
        <v>9468</v>
      </c>
      <c r="N3228">
        <v>1.073055555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1.073056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1715589</v>
      </c>
      <c r="B3229">
        <v>1</v>
      </c>
      <c r="C3229" t="s">
        <v>76</v>
      </c>
      <c r="D3229" t="s">
        <v>91</v>
      </c>
      <c r="E3229" t="s">
        <v>139</v>
      </c>
      <c r="F3229" t="s">
        <v>9469</v>
      </c>
      <c r="G3229" t="s">
        <v>285</v>
      </c>
      <c r="H3229" t="s">
        <v>46</v>
      </c>
      <c r="I3229" t="s">
        <v>129</v>
      </c>
      <c r="J3229" t="s">
        <v>130</v>
      </c>
      <c r="K3229" t="s">
        <v>161</v>
      </c>
      <c r="L3229" t="s">
        <v>9470</v>
      </c>
      <c r="M3229" t="s">
        <v>9471</v>
      </c>
      <c r="N3229">
        <v>4.684603611</v>
      </c>
      <c r="O3229">
        <v>0</v>
      </c>
      <c r="P3229">
        <v>121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566.83703700000001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1715593</v>
      </c>
      <c r="B3230">
        <v>1</v>
      </c>
      <c r="C3230" t="s">
        <v>76</v>
      </c>
      <c r="D3230" t="s">
        <v>96</v>
      </c>
      <c r="E3230" t="s">
        <v>126</v>
      </c>
      <c r="F3230" t="s">
        <v>9472</v>
      </c>
      <c r="G3230" t="s">
        <v>145</v>
      </c>
      <c r="H3230" t="s">
        <v>47</v>
      </c>
      <c r="I3230" t="s">
        <v>129</v>
      </c>
      <c r="J3230" t="s">
        <v>130</v>
      </c>
      <c r="K3230" t="s">
        <v>131</v>
      </c>
      <c r="L3230" t="s">
        <v>9473</v>
      </c>
      <c r="M3230" t="s">
        <v>9474</v>
      </c>
      <c r="N3230">
        <v>0.63749999999999996</v>
      </c>
      <c r="O3230">
        <v>1</v>
      </c>
      <c r="P3230">
        <v>51</v>
      </c>
      <c r="Q3230">
        <v>0</v>
      </c>
      <c r="R3230">
        <v>0</v>
      </c>
      <c r="S3230">
        <v>0</v>
      </c>
      <c r="T3230">
        <v>0</v>
      </c>
      <c r="U3230">
        <v>0.63749999999999996</v>
      </c>
      <c r="V3230">
        <v>32.512500000000003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1715608</v>
      </c>
      <c r="B3231">
        <v>1</v>
      </c>
      <c r="C3231" t="s">
        <v>76</v>
      </c>
      <c r="D3231" t="s">
        <v>102</v>
      </c>
      <c r="E3231" t="s">
        <v>139</v>
      </c>
      <c r="F3231" t="s">
        <v>9475</v>
      </c>
      <c r="G3231" t="s">
        <v>141</v>
      </c>
      <c r="H3231" t="s">
        <v>46</v>
      </c>
      <c r="I3231" t="s">
        <v>129</v>
      </c>
      <c r="J3231" t="s">
        <v>130</v>
      </c>
      <c r="K3231" t="s">
        <v>131</v>
      </c>
      <c r="L3231" t="s">
        <v>9476</v>
      </c>
      <c r="M3231" t="s">
        <v>9477</v>
      </c>
      <c r="N3231">
        <v>1.8875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16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30.2</v>
      </c>
    </row>
    <row r="3232" spans="1:26" x14ac:dyDescent="0.25">
      <c r="A3232">
        <v>1715598</v>
      </c>
      <c r="B3232">
        <v>1</v>
      </c>
      <c r="C3232" t="s">
        <v>76</v>
      </c>
      <c r="D3232" t="s">
        <v>91</v>
      </c>
      <c r="E3232" t="s">
        <v>139</v>
      </c>
      <c r="F3232" t="s">
        <v>9478</v>
      </c>
      <c r="G3232" t="s">
        <v>1012</v>
      </c>
      <c r="H3232" t="s">
        <v>46</v>
      </c>
      <c r="I3232" t="s">
        <v>129</v>
      </c>
      <c r="J3232" t="s">
        <v>130</v>
      </c>
      <c r="K3232" t="s">
        <v>131</v>
      </c>
      <c r="L3232" t="s">
        <v>9479</v>
      </c>
      <c r="M3232" t="s">
        <v>9480</v>
      </c>
      <c r="N3232">
        <v>0.36888888800000003</v>
      </c>
      <c r="O3232">
        <v>0</v>
      </c>
      <c r="P3232">
        <v>0</v>
      </c>
      <c r="Q3232">
        <v>0</v>
      </c>
      <c r="R3232">
        <v>256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94.435554999999994</v>
      </c>
      <c r="Y3232">
        <v>0</v>
      </c>
      <c r="Z3232">
        <v>0</v>
      </c>
    </row>
    <row r="3233" spans="1:26" x14ac:dyDescent="0.25">
      <c r="A3233">
        <v>1715573</v>
      </c>
      <c r="B3233">
        <v>1</v>
      </c>
      <c r="C3233" t="s">
        <v>76</v>
      </c>
      <c r="D3233" t="s">
        <v>101</v>
      </c>
      <c r="E3233" t="s">
        <v>212</v>
      </c>
      <c r="F3233" t="s">
        <v>8248</v>
      </c>
      <c r="G3233" t="s">
        <v>1209</v>
      </c>
      <c r="H3233" t="s">
        <v>47</v>
      </c>
      <c r="I3233" t="s">
        <v>129</v>
      </c>
      <c r="J3233" t="s">
        <v>130</v>
      </c>
      <c r="K3233" t="s">
        <v>131</v>
      </c>
      <c r="L3233" t="s">
        <v>9481</v>
      </c>
      <c r="M3233" t="s">
        <v>9482</v>
      </c>
      <c r="N3233">
        <v>0.46500000000000002</v>
      </c>
      <c r="O3233">
        <v>14</v>
      </c>
      <c r="P3233">
        <v>174</v>
      </c>
      <c r="Q3233">
        <v>0</v>
      </c>
      <c r="R3233">
        <v>0</v>
      </c>
      <c r="S3233">
        <v>0</v>
      </c>
      <c r="T3233">
        <v>0</v>
      </c>
      <c r="U3233">
        <v>6.51</v>
      </c>
      <c r="V3233">
        <v>80.91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1715601</v>
      </c>
      <c r="B3234">
        <v>1</v>
      </c>
      <c r="C3234" t="s">
        <v>76</v>
      </c>
      <c r="D3234" t="s">
        <v>98</v>
      </c>
      <c r="E3234" t="s">
        <v>158</v>
      </c>
      <c r="F3234" t="s">
        <v>2903</v>
      </c>
      <c r="G3234" t="s">
        <v>293</v>
      </c>
      <c r="H3234" t="s">
        <v>160</v>
      </c>
      <c r="I3234" t="s">
        <v>129</v>
      </c>
      <c r="J3234" t="s">
        <v>130</v>
      </c>
      <c r="K3234" t="s">
        <v>161</v>
      </c>
      <c r="L3234" t="s">
        <v>9483</v>
      </c>
      <c r="M3234" t="s">
        <v>9484</v>
      </c>
      <c r="N3234">
        <v>9.8258333330000003</v>
      </c>
      <c r="O3234">
        <v>0</v>
      </c>
      <c r="P3234">
        <v>0</v>
      </c>
      <c r="Q3234">
        <v>19</v>
      </c>
      <c r="R3234">
        <v>405</v>
      </c>
      <c r="S3234">
        <v>27</v>
      </c>
      <c r="T3234">
        <v>731</v>
      </c>
      <c r="U3234">
        <v>0</v>
      </c>
      <c r="V3234">
        <v>0</v>
      </c>
      <c r="W3234">
        <v>186.690833</v>
      </c>
      <c r="X3234">
        <v>3979.4625000000001</v>
      </c>
      <c r="Y3234">
        <v>265.29750000000001</v>
      </c>
      <c r="Z3234">
        <v>7182.684166</v>
      </c>
    </row>
    <row r="3235" spans="1:26" x14ac:dyDescent="0.25">
      <c r="A3235">
        <v>1715602</v>
      </c>
      <c r="B3235">
        <v>1</v>
      </c>
      <c r="C3235" t="s">
        <v>76</v>
      </c>
      <c r="D3235" t="s">
        <v>101</v>
      </c>
      <c r="E3235" t="s">
        <v>134</v>
      </c>
      <c r="F3235" t="s">
        <v>3390</v>
      </c>
      <c r="G3235" t="s">
        <v>209</v>
      </c>
      <c r="H3235" t="s">
        <v>46</v>
      </c>
      <c r="I3235" t="s">
        <v>129</v>
      </c>
      <c r="J3235" t="s">
        <v>130</v>
      </c>
      <c r="K3235" t="s">
        <v>131</v>
      </c>
      <c r="L3235" t="s">
        <v>9485</v>
      </c>
      <c r="M3235" t="s">
        <v>9486</v>
      </c>
      <c r="N3235">
        <v>4.4286111110000004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4.4286110000000001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1715613</v>
      </c>
      <c r="B3236">
        <v>1</v>
      </c>
      <c r="C3236" t="s">
        <v>76</v>
      </c>
      <c r="D3236" t="s">
        <v>104</v>
      </c>
      <c r="E3236" t="s">
        <v>134</v>
      </c>
      <c r="F3236" t="s">
        <v>9487</v>
      </c>
      <c r="G3236" t="s">
        <v>136</v>
      </c>
      <c r="H3236" t="s">
        <v>46</v>
      </c>
      <c r="I3236" t="s">
        <v>129</v>
      </c>
      <c r="J3236" t="s">
        <v>130</v>
      </c>
      <c r="K3236" t="s">
        <v>131</v>
      </c>
      <c r="L3236" t="s">
        <v>9488</v>
      </c>
      <c r="M3236" t="s">
        <v>9489</v>
      </c>
      <c r="N3236">
        <v>4.2494444439999999</v>
      </c>
      <c r="O3236">
        <v>0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4.2494440000000004</v>
      </c>
      <c r="Y3236">
        <v>0</v>
      </c>
      <c r="Z3236">
        <v>0</v>
      </c>
    </row>
    <row r="3237" spans="1:26" x14ac:dyDescent="0.25">
      <c r="A3237">
        <v>1715617</v>
      </c>
      <c r="B3237">
        <v>1</v>
      </c>
      <c r="C3237" t="s">
        <v>77</v>
      </c>
      <c r="D3237" t="s">
        <v>109</v>
      </c>
      <c r="E3237" t="s">
        <v>126</v>
      </c>
      <c r="F3237" t="s">
        <v>9490</v>
      </c>
      <c r="G3237" t="s">
        <v>431</v>
      </c>
      <c r="H3237" t="s">
        <v>47</v>
      </c>
      <c r="I3237" t="s">
        <v>129</v>
      </c>
      <c r="J3237" t="s">
        <v>130</v>
      </c>
      <c r="K3237" t="s">
        <v>131</v>
      </c>
      <c r="L3237" t="s">
        <v>9491</v>
      </c>
      <c r="M3237" t="s">
        <v>9492</v>
      </c>
      <c r="N3237">
        <v>1.154722222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31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35.796388999999998</v>
      </c>
    </row>
    <row r="3238" spans="1:26" x14ac:dyDescent="0.25">
      <c r="A3238">
        <v>1715604</v>
      </c>
      <c r="B3238">
        <v>1</v>
      </c>
      <c r="C3238" t="s">
        <v>77</v>
      </c>
      <c r="D3238" t="s">
        <v>115</v>
      </c>
      <c r="E3238" t="s">
        <v>212</v>
      </c>
      <c r="F3238" t="s">
        <v>9493</v>
      </c>
      <c r="G3238" t="s">
        <v>285</v>
      </c>
      <c r="H3238" t="s">
        <v>47</v>
      </c>
      <c r="I3238" t="s">
        <v>129</v>
      </c>
      <c r="J3238" t="s">
        <v>130</v>
      </c>
      <c r="K3238" t="s">
        <v>161</v>
      </c>
      <c r="L3238" t="s">
        <v>9494</v>
      </c>
      <c r="M3238" t="s">
        <v>9495</v>
      </c>
      <c r="N3238">
        <v>0.97972305500000001</v>
      </c>
      <c r="O3238">
        <v>10</v>
      </c>
      <c r="P3238">
        <v>5</v>
      </c>
      <c r="Q3238">
        <v>0</v>
      </c>
      <c r="R3238">
        <v>0</v>
      </c>
      <c r="S3238">
        <v>73</v>
      </c>
      <c r="T3238">
        <v>1185</v>
      </c>
      <c r="U3238">
        <v>9.797231</v>
      </c>
      <c r="V3238">
        <v>4.8986150000000004</v>
      </c>
      <c r="W3238">
        <v>0</v>
      </c>
      <c r="X3238">
        <v>0</v>
      </c>
      <c r="Y3238">
        <v>71.519783000000004</v>
      </c>
      <c r="Z3238">
        <v>1160.97182</v>
      </c>
    </row>
    <row r="3239" spans="1:26" x14ac:dyDescent="0.25">
      <c r="A3239">
        <v>1715605</v>
      </c>
      <c r="B3239">
        <v>1</v>
      </c>
      <c r="C3239" t="s">
        <v>76</v>
      </c>
      <c r="D3239" t="s">
        <v>78</v>
      </c>
      <c r="E3239" t="s">
        <v>164</v>
      </c>
      <c r="F3239" t="s">
        <v>9496</v>
      </c>
      <c r="G3239" t="s">
        <v>281</v>
      </c>
      <c r="H3239" t="s">
        <v>46</v>
      </c>
      <c r="I3239" t="s">
        <v>129</v>
      </c>
      <c r="J3239" t="s">
        <v>130</v>
      </c>
      <c r="K3239" t="s">
        <v>161</v>
      </c>
      <c r="L3239" t="s">
        <v>9497</v>
      </c>
      <c r="M3239" t="s">
        <v>9498</v>
      </c>
      <c r="N3239">
        <v>3.6799794440000002</v>
      </c>
      <c r="O3239">
        <v>1</v>
      </c>
      <c r="P3239">
        <v>551</v>
      </c>
      <c r="Q3239">
        <v>0</v>
      </c>
      <c r="R3239">
        <v>0</v>
      </c>
      <c r="S3239">
        <v>0</v>
      </c>
      <c r="T3239">
        <v>0</v>
      </c>
      <c r="U3239">
        <v>3.6799789999999999</v>
      </c>
      <c r="V3239">
        <v>2027.668674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1715621</v>
      </c>
      <c r="B3240">
        <v>1</v>
      </c>
      <c r="C3240" t="s">
        <v>76</v>
      </c>
      <c r="D3240" t="s">
        <v>92</v>
      </c>
      <c r="E3240" t="s">
        <v>126</v>
      </c>
      <c r="F3240" t="s">
        <v>9499</v>
      </c>
      <c r="G3240" t="s">
        <v>2288</v>
      </c>
      <c r="H3240" t="s">
        <v>47</v>
      </c>
      <c r="I3240" t="s">
        <v>129</v>
      </c>
      <c r="J3240" t="s">
        <v>130</v>
      </c>
      <c r="K3240" t="s">
        <v>131</v>
      </c>
      <c r="L3240" t="s">
        <v>9500</v>
      </c>
      <c r="M3240" t="s">
        <v>9501</v>
      </c>
      <c r="N3240">
        <v>12.26</v>
      </c>
      <c r="O3240">
        <v>0</v>
      </c>
      <c r="P3240">
        <v>0</v>
      </c>
      <c r="Q3240">
        <v>4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49.04</v>
      </c>
      <c r="X3240">
        <v>0</v>
      </c>
      <c r="Y3240">
        <v>0</v>
      </c>
      <c r="Z3240">
        <v>0</v>
      </c>
    </row>
    <row r="3241" spans="1:26" x14ac:dyDescent="0.25">
      <c r="A3241">
        <v>1715611</v>
      </c>
      <c r="B3241">
        <v>1</v>
      </c>
      <c r="C3241" t="s">
        <v>76</v>
      </c>
      <c r="D3241" t="s">
        <v>81</v>
      </c>
      <c r="E3241" t="s">
        <v>164</v>
      </c>
      <c r="F3241" t="s">
        <v>9502</v>
      </c>
      <c r="G3241" t="s">
        <v>285</v>
      </c>
      <c r="H3241" t="s">
        <v>46</v>
      </c>
      <c r="I3241" t="s">
        <v>129</v>
      </c>
      <c r="J3241" t="s">
        <v>130</v>
      </c>
      <c r="K3241" t="s">
        <v>161</v>
      </c>
      <c r="L3241" t="s">
        <v>9503</v>
      </c>
      <c r="M3241" t="s">
        <v>9504</v>
      </c>
      <c r="N3241">
        <v>7.7713888879999997</v>
      </c>
      <c r="O3241">
        <v>2</v>
      </c>
      <c r="P3241">
        <v>366</v>
      </c>
      <c r="Q3241">
        <v>0</v>
      </c>
      <c r="R3241">
        <v>0</v>
      </c>
      <c r="S3241">
        <v>0</v>
      </c>
      <c r="T3241">
        <v>0</v>
      </c>
      <c r="U3241">
        <v>15.542778</v>
      </c>
      <c r="V3241">
        <v>2844.3283329999999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1715610</v>
      </c>
      <c r="B3242">
        <v>1</v>
      </c>
      <c r="C3242" t="s">
        <v>76</v>
      </c>
      <c r="D3242" t="s">
        <v>81</v>
      </c>
      <c r="E3242" t="s">
        <v>126</v>
      </c>
      <c r="F3242" t="s">
        <v>9505</v>
      </c>
      <c r="G3242" t="s">
        <v>1803</v>
      </c>
      <c r="H3242" t="s">
        <v>47</v>
      </c>
      <c r="I3242" t="s">
        <v>129</v>
      </c>
      <c r="J3242" t="s">
        <v>130</v>
      </c>
      <c r="K3242" t="s">
        <v>161</v>
      </c>
      <c r="L3242" t="s">
        <v>9506</v>
      </c>
      <c r="M3242" t="s">
        <v>9507</v>
      </c>
      <c r="N3242">
        <v>0.34857666599999998</v>
      </c>
      <c r="O3242">
        <v>1</v>
      </c>
      <c r="P3242">
        <v>655</v>
      </c>
      <c r="Q3242">
        <v>0</v>
      </c>
      <c r="R3242">
        <v>0</v>
      </c>
      <c r="S3242">
        <v>0</v>
      </c>
      <c r="T3242">
        <v>0</v>
      </c>
      <c r="U3242">
        <v>0.34857700000000003</v>
      </c>
      <c r="V3242">
        <v>228.31771599999999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1715612</v>
      </c>
      <c r="B3243">
        <v>1</v>
      </c>
      <c r="C3243" t="s">
        <v>76</v>
      </c>
      <c r="D3243" t="s">
        <v>99</v>
      </c>
      <c r="E3243" t="s">
        <v>139</v>
      </c>
      <c r="F3243" t="s">
        <v>9508</v>
      </c>
      <c r="G3243" t="s">
        <v>281</v>
      </c>
      <c r="H3243" t="s">
        <v>46</v>
      </c>
      <c r="I3243" t="s">
        <v>129</v>
      </c>
      <c r="J3243" t="s">
        <v>130</v>
      </c>
      <c r="K3243" t="s">
        <v>161</v>
      </c>
      <c r="L3243" t="s">
        <v>9509</v>
      </c>
      <c r="M3243" t="s">
        <v>9510</v>
      </c>
      <c r="N3243">
        <v>1.0014444440000001</v>
      </c>
      <c r="O3243">
        <v>0</v>
      </c>
      <c r="P3243">
        <v>29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29.041889000000001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1715630</v>
      </c>
      <c r="B3244">
        <v>1</v>
      </c>
      <c r="C3244" t="s">
        <v>76</v>
      </c>
      <c r="D3244" t="s">
        <v>80</v>
      </c>
      <c r="E3244" t="s">
        <v>212</v>
      </c>
      <c r="F3244" t="s">
        <v>9511</v>
      </c>
      <c r="G3244" t="s">
        <v>285</v>
      </c>
      <c r="H3244" t="s">
        <v>47</v>
      </c>
      <c r="I3244" t="s">
        <v>129</v>
      </c>
      <c r="J3244" t="s">
        <v>130</v>
      </c>
      <c r="K3244" t="s">
        <v>161</v>
      </c>
      <c r="L3244" t="s">
        <v>9512</v>
      </c>
      <c r="M3244" t="s">
        <v>9513</v>
      </c>
      <c r="N3244">
        <v>2.3008333329999999</v>
      </c>
      <c r="O3244">
        <v>1</v>
      </c>
      <c r="P3244">
        <v>211</v>
      </c>
      <c r="Q3244">
        <v>0</v>
      </c>
      <c r="R3244">
        <v>0</v>
      </c>
      <c r="S3244">
        <v>0</v>
      </c>
      <c r="T3244">
        <v>0</v>
      </c>
      <c r="U3244">
        <v>2.3008329999999999</v>
      </c>
      <c r="V3244">
        <v>485.47583300000002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1715614</v>
      </c>
      <c r="B3245">
        <v>1</v>
      </c>
      <c r="C3245" t="s">
        <v>77</v>
      </c>
      <c r="D3245" t="s">
        <v>119</v>
      </c>
      <c r="E3245" t="s">
        <v>126</v>
      </c>
      <c r="F3245" t="s">
        <v>9514</v>
      </c>
      <c r="G3245" t="s">
        <v>285</v>
      </c>
      <c r="H3245" t="s">
        <v>47</v>
      </c>
      <c r="I3245" t="s">
        <v>129</v>
      </c>
      <c r="J3245" t="s">
        <v>130</v>
      </c>
      <c r="K3245" t="s">
        <v>161</v>
      </c>
      <c r="L3245" t="s">
        <v>9515</v>
      </c>
      <c r="M3245" t="s">
        <v>9516</v>
      </c>
      <c r="N3245">
        <v>6.6036111110000002</v>
      </c>
      <c r="O3245">
        <v>8</v>
      </c>
      <c r="P3245">
        <v>42</v>
      </c>
      <c r="Q3245">
        <v>0</v>
      </c>
      <c r="R3245">
        <v>0</v>
      </c>
      <c r="S3245">
        <v>0</v>
      </c>
      <c r="T3245">
        <v>0</v>
      </c>
      <c r="U3245">
        <v>52.828888999999997</v>
      </c>
      <c r="V3245">
        <v>277.35166700000002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1715678</v>
      </c>
      <c r="B3246">
        <v>1</v>
      </c>
      <c r="C3246" t="s">
        <v>76</v>
      </c>
      <c r="D3246" t="s">
        <v>99</v>
      </c>
      <c r="E3246" t="s">
        <v>212</v>
      </c>
      <c r="F3246" t="s">
        <v>1833</v>
      </c>
      <c r="G3246" t="s">
        <v>285</v>
      </c>
      <c r="H3246" t="s">
        <v>47</v>
      </c>
      <c r="I3246" t="s">
        <v>129</v>
      </c>
      <c r="J3246" t="s">
        <v>130</v>
      </c>
      <c r="K3246" t="s">
        <v>161</v>
      </c>
      <c r="L3246" t="s">
        <v>9517</v>
      </c>
      <c r="M3246" t="s">
        <v>9518</v>
      </c>
      <c r="N3246">
        <v>8.9569444439999995</v>
      </c>
      <c r="O3246">
        <v>65</v>
      </c>
      <c r="P3246">
        <v>2215</v>
      </c>
      <c r="Q3246">
        <v>0</v>
      </c>
      <c r="R3246">
        <v>0</v>
      </c>
      <c r="S3246">
        <v>0</v>
      </c>
      <c r="T3246">
        <v>0</v>
      </c>
      <c r="U3246">
        <v>582.20138899999995</v>
      </c>
      <c r="V3246">
        <v>19839.631943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1715620</v>
      </c>
      <c r="B3247">
        <v>1</v>
      </c>
      <c r="C3247" t="s">
        <v>76</v>
      </c>
      <c r="D3247" t="s">
        <v>79</v>
      </c>
      <c r="E3247" t="s">
        <v>134</v>
      </c>
      <c r="F3247" t="s">
        <v>9519</v>
      </c>
      <c r="G3247" t="s">
        <v>155</v>
      </c>
      <c r="H3247" t="s">
        <v>46</v>
      </c>
      <c r="I3247" t="s">
        <v>129</v>
      </c>
      <c r="J3247" t="s">
        <v>130</v>
      </c>
      <c r="K3247" t="s">
        <v>131</v>
      </c>
      <c r="L3247" t="s">
        <v>9520</v>
      </c>
      <c r="M3247" t="s">
        <v>9521</v>
      </c>
      <c r="N3247">
        <v>4.7852777770000001</v>
      </c>
      <c r="O3247">
        <v>0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4.7852779999999999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1715616</v>
      </c>
      <c r="B3248">
        <v>1</v>
      </c>
      <c r="C3248" t="s">
        <v>77</v>
      </c>
      <c r="D3248" t="s">
        <v>124</v>
      </c>
      <c r="E3248" t="s">
        <v>164</v>
      </c>
      <c r="F3248" t="s">
        <v>9522</v>
      </c>
      <c r="G3248" t="s">
        <v>281</v>
      </c>
      <c r="H3248" t="s">
        <v>46</v>
      </c>
      <c r="I3248" t="s">
        <v>129</v>
      </c>
      <c r="J3248" t="s">
        <v>130</v>
      </c>
      <c r="K3248" t="s">
        <v>161</v>
      </c>
      <c r="L3248" t="s">
        <v>9523</v>
      </c>
      <c r="M3248" t="s">
        <v>9524</v>
      </c>
      <c r="N3248">
        <v>1.3372222220000001</v>
      </c>
      <c r="O3248">
        <v>2</v>
      </c>
      <c r="P3248">
        <v>225</v>
      </c>
      <c r="Q3248">
        <v>0</v>
      </c>
      <c r="R3248">
        <v>0</v>
      </c>
      <c r="S3248">
        <v>0</v>
      </c>
      <c r="T3248">
        <v>0</v>
      </c>
      <c r="U3248">
        <v>2.6744439999999998</v>
      </c>
      <c r="V3248">
        <v>300.875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1715619</v>
      </c>
      <c r="B3249">
        <v>1</v>
      </c>
      <c r="C3249" t="s">
        <v>76</v>
      </c>
      <c r="D3249" t="s">
        <v>101</v>
      </c>
      <c r="E3249" t="s">
        <v>126</v>
      </c>
      <c r="F3249" t="s">
        <v>9525</v>
      </c>
      <c r="G3249" t="s">
        <v>285</v>
      </c>
      <c r="H3249" t="s">
        <v>47</v>
      </c>
      <c r="I3249" t="s">
        <v>129</v>
      </c>
      <c r="J3249" t="s">
        <v>130</v>
      </c>
      <c r="K3249" t="s">
        <v>161</v>
      </c>
      <c r="L3249" t="s">
        <v>9526</v>
      </c>
      <c r="M3249" t="s">
        <v>9527</v>
      </c>
      <c r="N3249">
        <v>7.0053138879999999</v>
      </c>
      <c r="O3249">
        <v>1</v>
      </c>
      <c r="P3249">
        <v>26</v>
      </c>
      <c r="Q3249">
        <v>0</v>
      </c>
      <c r="R3249">
        <v>0</v>
      </c>
      <c r="S3249">
        <v>0</v>
      </c>
      <c r="T3249">
        <v>0</v>
      </c>
      <c r="U3249">
        <v>7.0053140000000003</v>
      </c>
      <c r="V3249">
        <v>182.138161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1715629</v>
      </c>
      <c r="B3250">
        <v>1</v>
      </c>
      <c r="C3250" t="s">
        <v>76</v>
      </c>
      <c r="D3250" t="s">
        <v>86</v>
      </c>
      <c r="E3250" t="s">
        <v>191</v>
      </c>
      <c r="F3250" t="s">
        <v>9528</v>
      </c>
      <c r="G3250" t="s">
        <v>281</v>
      </c>
      <c r="H3250" t="s">
        <v>46</v>
      </c>
      <c r="I3250" t="s">
        <v>129</v>
      </c>
      <c r="J3250" t="s">
        <v>130</v>
      </c>
      <c r="K3250" t="s">
        <v>161</v>
      </c>
      <c r="L3250" t="s">
        <v>9529</v>
      </c>
      <c r="M3250" t="s">
        <v>9530</v>
      </c>
      <c r="N3250">
        <v>4.7975000000000003</v>
      </c>
      <c r="O3250">
        <v>0</v>
      </c>
      <c r="P3250">
        <v>155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743.61249999999995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1715622</v>
      </c>
      <c r="B3251">
        <v>1</v>
      </c>
      <c r="C3251" t="s">
        <v>77</v>
      </c>
      <c r="D3251" t="s">
        <v>110</v>
      </c>
      <c r="E3251" t="s">
        <v>164</v>
      </c>
      <c r="F3251" t="s">
        <v>364</v>
      </c>
      <c r="G3251" t="s">
        <v>285</v>
      </c>
      <c r="H3251" t="s">
        <v>46</v>
      </c>
      <c r="I3251" t="s">
        <v>129</v>
      </c>
      <c r="J3251" t="s">
        <v>130</v>
      </c>
      <c r="K3251" t="s">
        <v>161</v>
      </c>
      <c r="L3251" t="s">
        <v>9531</v>
      </c>
      <c r="M3251" t="s">
        <v>9532</v>
      </c>
      <c r="N3251">
        <v>8.3446388880000004</v>
      </c>
      <c r="O3251">
        <v>0</v>
      </c>
      <c r="P3251">
        <v>0</v>
      </c>
      <c r="Q3251">
        <v>0</v>
      </c>
      <c r="R3251">
        <v>0</v>
      </c>
      <c r="S3251">
        <v>1</v>
      </c>
      <c r="T3251">
        <v>122</v>
      </c>
      <c r="U3251">
        <v>0</v>
      </c>
      <c r="V3251">
        <v>0</v>
      </c>
      <c r="W3251">
        <v>0</v>
      </c>
      <c r="X3251">
        <v>0</v>
      </c>
      <c r="Y3251">
        <v>8.3446390000000008</v>
      </c>
      <c r="Z3251">
        <v>1018.045944</v>
      </c>
    </row>
    <row r="3252" spans="1:26" x14ac:dyDescent="0.25">
      <c r="A3252">
        <v>1715624</v>
      </c>
      <c r="B3252">
        <v>1</v>
      </c>
      <c r="C3252" t="s">
        <v>76</v>
      </c>
      <c r="D3252" t="s">
        <v>84</v>
      </c>
      <c r="E3252" t="s">
        <v>134</v>
      </c>
      <c r="F3252" t="s">
        <v>7554</v>
      </c>
      <c r="G3252" t="s">
        <v>155</v>
      </c>
      <c r="H3252" t="s">
        <v>46</v>
      </c>
      <c r="I3252" t="s">
        <v>129</v>
      </c>
      <c r="J3252" t="s">
        <v>130</v>
      </c>
      <c r="K3252" t="s">
        <v>131</v>
      </c>
      <c r="L3252" t="s">
        <v>9533</v>
      </c>
      <c r="M3252" t="s">
        <v>9534</v>
      </c>
      <c r="N3252">
        <v>5.2072222220000004</v>
      </c>
      <c r="O3252">
        <v>0</v>
      </c>
      <c r="P3252">
        <v>6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31.243333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1715632</v>
      </c>
      <c r="B3253">
        <v>1</v>
      </c>
      <c r="C3253" t="s">
        <v>76</v>
      </c>
      <c r="D3253" t="s">
        <v>91</v>
      </c>
      <c r="E3253" t="s">
        <v>212</v>
      </c>
      <c r="F3253" t="s">
        <v>9535</v>
      </c>
      <c r="G3253" t="s">
        <v>281</v>
      </c>
      <c r="H3253" t="s">
        <v>47</v>
      </c>
      <c r="I3253" t="s">
        <v>129</v>
      </c>
      <c r="J3253" t="s">
        <v>130</v>
      </c>
      <c r="K3253" t="s">
        <v>161</v>
      </c>
      <c r="L3253" t="s">
        <v>9536</v>
      </c>
      <c r="M3253" t="s">
        <v>9537</v>
      </c>
      <c r="N3253">
        <v>0.66666666600000002</v>
      </c>
      <c r="O3253">
        <v>23</v>
      </c>
      <c r="P3253">
        <v>1</v>
      </c>
      <c r="Q3253">
        <v>0</v>
      </c>
      <c r="R3253">
        <v>0</v>
      </c>
      <c r="S3253">
        <v>0</v>
      </c>
      <c r="T3253">
        <v>0</v>
      </c>
      <c r="U3253">
        <v>15.333333</v>
      </c>
      <c r="V3253">
        <v>0.66666700000000001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1715625</v>
      </c>
      <c r="B3254">
        <v>1</v>
      </c>
      <c r="C3254" t="s">
        <v>76</v>
      </c>
      <c r="D3254" t="s">
        <v>91</v>
      </c>
      <c r="E3254" t="s">
        <v>158</v>
      </c>
      <c r="F3254" t="s">
        <v>9538</v>
      </c>
      <c r="G3254" t="s">
        <v>468</v>
      </c>
      <c r="H3254" t="s">
        <v>47</v>
      </c>
      <c r="I3254" t="s">
        <v>129</v>
      </c>
      <c r="J3254" t="s">
        <v>130</v>
      </c>
      <c r="K3254" t="s">
        <v>131</v>
      </c>
      <c r="L3254" t="s">
        <v>9539</v>
      </c>
      <c r="M3254" t="s">
        <v>9540</v>
      </c>
      <c r="N3254">
        <v>0.29722222199999998</v>
      </c>
      <c r="O3254">
        <v>121</v>
      </c>
      <c r="P3254">
        <v>5583</v>
      </c>
      <c r="Q3254">
        <v>0</v>
      </c>
      <c r="R3254">
        <v>0</v>
      </c>
      <c r="S3254">
        <v>0</v>
      </c>
      <c r="T3254">
        <v>0</v>
      </c>
      <c r="U3254">
        <v>35.963889000000002</v>
      </c>
      <c r="V3254">
        <v>1659.3916650000001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1715626</v>
      </c>
      <c r="B3255">
        <v>1</v>
      </c>
      <c r="C3255" t="s">
        <v>76</v>
      </c>
      <c r="D3255" t="s">
        <v>89</v>
      </c>
      <c r="E3255" t="s">
        <v>212</v>
      </c>
      <c r="F3255" t="s">
        <v>9541</v>
      </c>
      <c r="G3255" t="s">
        <v>176</v>
      </c>
      <c r="H3255" t="s">
        <v>47</v>
      </c>
      <c r="I3255" t="s">
        <v>129</v>
      </c>
      <c r="J3255" t="s">
        <v>130</v>
      </c>
      <c r="K3255" t="s">
        <v>131</v>
      </c>
      <c r="L3255" t="s">
        <v>9542</v>
      </c>
      <c r="M3255" t="s">
        <v>9543</v>
      </c>
      <c r="N3255">
        <v>0.320833333</v>
      </c>
      <c r="O3255">
        <v>48</v>
      </c>
      <c r="P3255">
        <v>548</v>
      </c>
      <c r="Q3255">
        <v>0</v>
      </c>
      <c r="R3255">
        <v>0</v>
      </c>
      <c r="S3255">
        <v>0</v>
      </c>
      <c r="T3255">
        <v>0</v>
      </c>
      <c r="U3255">
        <v>15.4</v>
      </c>
      <c r="V3255">
        <v>175.816666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1715645</v>
      </c>
      <c r="B3256">
        <v>1</v>
      </c>
      <c r="C3256" t="s">
        <v>76</v>
      </c>
      <c r="D3256" t="s">
        <v>97</v>
      </c>
      <c r="E3256" t="s">
        <v>134</v>
      </c>
      <c r="F3256" t="s">
        <v>9544</v>
      </c>
      <c r="G3256" t="s">
        <v>136</v>
      </c>
      <c r="H3256" t="s">
        <v>46</v>
      </c>
      <c r="I3256" t="s">
        <v>129</v>
      </c>
      <c r="J3256" t="s">
        <v>130</v>
      </c>
      <c r="K3256" t="s">
        <v>131</v>
      </c>
      <c r="L3256" t="s">
        <v>9545</v>
      </c>
      <c r="M3256" t="s">
        <v>9546</v>
      </c>
      <c r="N3256">
        <v>2.02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2.02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1715641</v>
      </c>
      <c r="B3257">
        <v>1</v>
      </c>
      <c r="C3257" t="s">
        <v>76</v>
      </c>
      <c r="D3257" t="s">
        <v>96</v>
      </c>
      <c r="E3257" t="s">
        <v>126</v>
      </c>
      <c r="F3257" t="s">
        <v>9547</v>
      </c>
      <c r="G3257" t="s">
        <v>431</v>
      </c>
      <c r="H3257" t="s">
        <v>47</v>
      </c>
      <c r="I3257" t="s">
        <v>129</v>
      </c>
      <c r="J3257" t="s">
        <v>130</v>
      </c>
      <c r="K3257" t="s">
        <v>131</v>
      </c>
      <c r="L3257" t="s">
        <v>9548</v>
      </c>
      <c r="M3257" t="s">
        <v>9549</v>
      </c>
      <c r="N3257">
        <v>1.048888888</v>
      </c>
      <c r="O3257">
        <v>0</v>
      </c>
      <c r="P3257">
        <v>357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374.45333299999999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1715668</v>
      </c>
      <c r="B3258">
        <v>1</v>
      </c>
      <c r="C3258" t="s">
        <v>77</v>
      </c>
      <c r="D3258" t="s">
        <v>122</v>
      </c>
      <c r="E3258" t="s">
        <v>126</v>
      </c>
      <c r="F3258" t="s">
        <v>9550</v>
      </c>
      <c r="G3258" t="s">
        <v>281</v>
      </c>
      <c r="H3258" t="s">
        <v>47</v>
      </c>
      <c r="I3258" t="s">
        <v>129</v>
      </c>
      <c r="J3258" t="s">
        <v>130</v>
      </c>
      <c r="K3258" t="s">
        <v>161</v>
      </c>
      <c r="L3258" t="s">
        <v>9551</v>
      </c>
      <c r="M3258" t="s">
        <v>9552</v>
      </c>
      <c r="N3258">
        <v>4.6455555549999996</v>
      </c>
      <c r="O3258">
        <v>0</v>
      </c>
      <c r="P3258">
        <v>0</v>
      </c>
      <c r="Q3258">
        <v>1</v>
      </c>
      <c r="R3258">
        <v>25</v>
      </c>
      <c r="S3258">
        <v>0</v>
      </c>
      <c r="T3258">
        <v>0</v>
      </c>
      <c r="U3258">
        <v>0</v>
      </c>
      <c r="V3258">
        <v>0</v>
      </c>
      <c r="W3258">
        <v>4.645556</v>
      </c>
      <c r="X3258">
        <v>116.13888900000001</v>
      </c>
      <c r="Y3258">
        <v>0</v>
      </c>
      <c r="Z3258">
        <v>0</v>
      </c>
    </row>
    <row r="3259" spans="1:26" x14ac:dyDescent="0.25">
      <c r="A3259">
        <v>1715638</v>
      </c>
      <c r="B3259">
        <v>1</v>
      </c>
      <c r="C3259" t="s">
        <v>76</v>
      </c>
      <c r="D3259" t="s">
        <v>104</v>
      </c>
      <c r="E3259" t="s">
        <v>139</v>
      </c>
      <c r="F3259" t="s">
        <v>9553</v>
      </c>
      <c r="G3259" t="s">
        <v>391</v>
      </c>
      <c r="H3259" t="s">
        <v>46</v>
      </c>
      <c r="I3259" t="s">
        <v>129</v>
      </c>
      <c r="J3259" t="s">
        <v>130</v>
      </c>
      <c r="K3259" t="s">
        <v>131</v>
      </c>
      <c r="L3259" t="s">
        <v>9554</v>
      </c>
      <c r="M3259" t="s">
        <v>9555</v>
      </c>
      <c r="N3259">
        <v>3.0363888879999998</v>
      </c>
      <c r="O3259">
        <v>0</v>
      </c>
      <c r="P3259">
        <v>0</v>
      </c>
      <c r="Q3259">
        <v>0</v>
      </c>
      <c r="R3259">
        <v>36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109.31</v>
      </c>
      <c r="Y3259">
        <v>0</v>
      </c>
      <c r="Z3259">
        <v>0</v>
      </c>
    </row>
    <row r="3260" spans="1:26" x14ac:dyDescent="0.25">
      <c r="A3260">
        <v>1715647</v>
      </c>
      <c r="B3260">
        <v>1</v>
      </c>
      <c r="C3260" t="s">
        <v>77</v>
      </c>
      <c r="D3260" t="s">
        <v>116</v>
      </c>
      <c r="E3260" t="s">
        <v>212</v>
      </c>
      <c r="F3260" t="s">
        <v>9556</v>
      </c>
      <c r="G3260" t="s">
        <v>176</v>
      </c>
      <c r="H3260" t="s">
        <v>47</v>
      </c>
      <c r="I3260" t="s">
        <v>129</v>
      </c>
      <c r="J3260" t="s">
        <v>130</v>
      </c>
      <c r="K3260" t="s">
        <v>131</v>
      </c>
      <c r="L3260" t="s">
        <v>9557</v>
      </c>
      <c r="M3260" t="s">
        <v>9558</v>
      </c>
      <c r="N3260">
        <v>2.2494444439999999</v>
      </c>
      <c r="O3260">
        <v>34</v>
      </c>
      <c r="P3260">
        <v>565</v>
      </c>
      <c r="Q3260">
        <v>0</v>
      </c>
      <c r="R3260">
        <v>0</v>
      </c>
      <c r="S3260">
        <v>3</v>
      </c>
      <c r="T3260">
        <v>18</v>
      </c>
      <c r="U3260">
        <v>76.481110999999999</v>
      </c>
      <c r="V3260">
        <v>1270.936111</v>
      </c>
      <c r="W3260">
        <v>0</v>
      </c>
      <c r="X3260">
        <v>0</v>
      </c>
      <c r="Y3260">
        <v>6.7483329999999997</v>
      </c>
      <c r="Z3260">
        <v>40.49</v>
      </c>
    </row>
    <row r="3261" spans="1:26" x14ac:dyDescent="0.25">
      <c r="A3261">
        <v>1715637</v>
      </c>
      <c r="B3261">
        <v>1</v>
      </c>
      <c r="C3261" t="s">
        <v>76</v>
      </c>
      <c r="D3261" t="s">
        <v>93</v>
      </c>
      <c r="E3261" t="s">
        <v>139</v>
      </c>
      <c r="F3261" t="s">
        <v>4690</v>
      </c>
      <c r="G3261" t="s">
        <v>285</v>
      </c>
      <c r="H3261" t="s">
        <v>46</v>
      </c>
      <c r="I3261" t="s">
        <v>129</v>
      </c>
      <c r="J3261" t="s">
        <v>130</v>
      </c>
      <c r="K3261" t="s">
        <v>161</v>
      </c>
      <c r="L3261" t="s">
        <v>9559</v>
      </c>
      <c r="M3261" t="s">
        <v>9560</v>
      </c>
      <c r="N3261">
        <v>8.3695841659999992</v>
      </c>
      <c r="O3261">
        <v>0</v>
      </c>
      <c r="P3261">
        <v>59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493.80546600000002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1715639</v>
      </c>
      <c r="B3262">
        <v>1</v>
      </c>
      <c r="C3262" t="s">
        <v>76</v>
      </c>
      <c r="D3262" t="s">
        <v>84</v>
      </c>
      <c r="E3262" t="s">
        <v>139</v>
      </c>
      <c r="F3262" t="s">
        <v>9561</v>
      </c>
      <c r="G3262" t="s">
        <v>633</v>
      </c>
      <c r="H3262" t="s">
        <v>46</v>
      </c>
      <c r="I3262" t="s">
        <v>129</v>
      </c>
      <c r="J3262" t="s">
        <v>130</v>
      </c>
      <c r="K3262" t="s">
        <v>131</v>
      </c>
      <c r="L3262" t="s">
        <v>9562</v>
      </c>
      <c r="M3262" t="s">
        <v>9563</v>
      </c>
      <c r="N3262">
        <v>2.113611111</v>
      </c>
      <c r="O3262">
        <v>0</v>
      </c>
      <c r="P3262">
        <v>110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232.49722199999999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1715640</v>
      </c>
      <c r="B3263">
        <v>1</v>
      </c>
      <c r="C3263" t="s">
        <v>76</v>
      </c>
      <c r="D3263" t="s">
        <v>90</v>
      </c>
      <c r="E3263" t="s">
        <v>134</v>
      </c>
      <c r="F3263" t="s">
        <v>9564</v>
      </c>
      <c r="G3263" t="s">
        <v>136</v>
      </c>
      <c r="H3263" t="s">
        <v>46</v>
      </c>
      <c r="I3263" t="s">
        <v>129</v>
      </c>
      <c r="J3263" t="s">
        <v>130</v>
      </c>
      <c r="K3263" t="s">
        <v>131</v>
      </c>
      <c r="L3263" t="s">
        <v>9562</v>
      </c>
      <c r="M3263" t="s">
        <v>9565</v>
      </c>
      <c r="N3263">
        <v>2.5024999999999999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1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2.5024999999999999</v>
      </c>
    </row>
    <row r="3264" spans="1:26" x14ac:dyDescent="0.25">
      <c r="A3264">
        <v>1715650</v>
      </c>
      <c r="B3264">
        <v>1</v>
      </c>
      <c r="C3264" t="s">
        <v>77</v>
      </c>
      <c r="D3264" t="s">
        <v>114</v>
      </c>
      <c r="E3264" t="s">
        <v>139</v>
      </c>
      <c r="F3264" t="s">
        <v>9566</v>
      </c>
      <c r="G3264" t="s">
        <v>141</v>
      </c>
      <c r="H3264" t="s">
        <v>46</v>
      </c>
      <c r="I3264" t="s">
        <v>129</v>
      </c>
      <c r="J3264" t="s">
        <v>130</v>
      </c>
      <c r="K3264" t="s">
        <v>131</v>
      </c>
      <c r="L3264" t="s">
        <v>9567</v>
      </c>
      <c r="M3264" t="s">
        <v>9568</v>
      </c>
      <c r="N3264">
        <v>0.36194444399999998</v>
      </c>
      <c r="O3264">
        <v>0</v>
      </c>
      <c r="P3264">
        <v>5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1.8097220000000001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1715649</v>
      </c>
      <c r="B3265">
        <v>1</v>
      </c>
      <c r="C3265" t="s">
        <v>76</v>
      </c>
      <c r="D3265" t="s">
        <v>82</v>
      </c>
      <c r="E3265" t="s">
        <v>164</v>
      </c>
      <c r="F3265" t="s">
        <v>1105</v>
      </c>
      <c r="G3265" t="s">
        <v>281</v>
      </c>
      <c r="H3265" t="s">
        <v>46</v>
      </c>
      <c r="I3265" t="s">
        <v>129</v>
      </c>
      <c r="J3265" t="s">
        <v>130</v>
      </c>
      <c r="K3265" t="s">
        <v>161</v>
      </c>
      <c r="L3265" t="s">
        <v>9569</v>
      </c>
      <c r="M3265" t="s">
        <v>9570</v>
      </c>
      <c r="N3265">
        <v>0.66777777699999996</v>
      </c>
      <c r="O3265">
        <v>2</v>
      </c>
      <c r="P3265">
        <v>330</v>
      </c>
      <c r="Q3265">
        <v>0</v>
      </c>
      <c r="R3265">
        <v>0</v>
      </c>
      <c r="S3265">
        <v>0</v>
      </c>
      <c r="T3265">
        <v>0</v>
      </c>
      <c r="U3265">
        <v>1.335556</v>
      </c>
      <c r="V3265">
        <v>220.36666600000001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1715697</v>
      </c>
      <c r="B3266">
        <v>1</v>
      </c>
      <c r="C3266" t="s">
        <v>76</v>
      </c>
      <c r="D3266" t="s">
        <v>84</v>
      </c>
      <c r="E3266" t="s">
        <v>139</v>
      </c>
      <c r="F3266" t="s">
        <v>9571</v>
      </c>
      <c r="G3266" t="s">
        <v>281</v>
      </c>
      <c r="H3266" t="s">
        <v>46</v>
      </c>
      <c r="I3266" t="s">
        <v>129</v>
      </c>
      <c r="J3266" t="s">
        <v>130</v>
      </c>
      <c r="K3266" t="s">
        <v>161</v>
      </c>
      <c r="L3266" t="s">
        <v>9572</v>
      </c>
      <c r="M3266" t="s">
        <v>9573</v>
      </c>
      <c r="N3266">
        <v>1.1641666660000001</v>
      </c>
      <c r="O3266">
        <v>0</v>
      </c>
      <c r="P3266">
        <v>97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112.924167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1715660</v>
      </c>
      <c r="B3267">
        <v>1</v>
      </c>
      <c r="C3267" t="s">
        <v>76</v>
      </c>
      <c r="D3267" t="s">
        <v>103</v>
      </c>
      <c r="E3267" t="s">
        <v>164</v>
      </c>
      <c r="F3267" t="s">
        <v>9574</v>
      </c>
      <c r="G3267" t="s">
        <v>285</v>
      </c>
      <c r="H3267" t="s">
        <v>46</v>
      </c>
      <c r="I3267" t="s">
        <v>129</v>
      </c>
      <c r="J3267" t="s">
        <v>130</v>
      </c>
      <c r="K3267" t="s">
        <v>161</v>
      </c>
      <c r="L3267" t="s">
        <v>9575</v>
      </c>
      <c r="M3267" t="s">
        <v>9576</v>
      </c>
      <c r="N3267">
        <v>5.7908333330000001</v>
      </c>
      <c r="O3267">
        <v>0</v>
      </c>
      <c r="P3267">
        <v>0</v>
      </c>
      <c r="Q3267">
        <v>1</v>
      </c>
      <c r="R3267">
        <v>368</v>
      </c>
      <c r="S3267">
        <v>0</v>
      </c>
      <c r="T3267">
        <v>0</v>
      </c>
      <c r="U3267">
        <v>0</v>
      </c>
      <c r="V3267">
        <v>0</v>
      </c>
      <c r="W3267">
        <v>5.7908330000000001</v>
      </c>
      <c r="X3267">
        <v>2131.0266670000001</v>
      </c>
      <c r="Y3267">
        <v>0</v>
      </c>
      <c r="Z3267">
        <v>0</v>
      </c>
    </row>
    <row r="3268" spans="1:26" x14ac:dyDescent="0.25">
      <c r="A3268">
        <v>1715651</v>
      </c>
      <c r="B3268">
        <v>1</v>
      </c>
      <c r="C3268" t="s">
        <v>76</v>
      </c>
      <c r="D3268" t="s">
        <v>88</v>
      </c>
      <c r="E3268" t="s">
        <v>139</v>
      </c>
      <c r="F3268" t="s">
        <v>9577</v>
      </c>
      <c r="G3268" t="s">
        <v>285</v>
      </c>
      <c r="H3268" t="s">
        <v>46</v>
      </c>
      <c r="I3268" t="s">
        <v>129</v>
      </c>
      <c r="J3268" t="s">
        <v>130</v>
      </c>
      <c r="K3268" t="s">
        <v>161</v>
      </c>
      <c r="L3268" t="s">
        <v>9578</v>
      </c>
      <c r="M3268" t="s">
        <v>9579</v>
      </c>
      <c r="N3268">
        <v>7.7662202770000004</v>
      </c>
      <c r="O3268">
        <v>0</v>
      </c>
      <c r="P3268">
        <v>7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54.363542000000002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1715659</v>
      </c>
      <c r="B3269">
        <v>1</v>
      </c>
      <c r="C3269" t="s">
        <v>77</v>
      </c>
      <c r="D3269" t="s">
        <v>109</v>
      </c>
      <c r="E3269" t="s">
        <v>158</v>
      </c>
      <c r="F3269" t="s">
        <v>9580</v>
      </c>
      <c r="G3269" t="s">
        <v>176</v>
      </c>
      <c r="H3269" t="s">
        <v>47</v>
      </c>
      <c r="I3269" t="s">
        <v>129</v>
      </c>
      <c r="J3269" t="s">
        <v>130</v>
      </c>
      <c r="K3269" t="s">
        <v>131</v>
      </c>
      <c r="L3269" t="s">
        <v>9581</v>
      </c>
      <c r="M3269" t="s">
        <v>9582</v>
      </c>
      <c r="N3269">
        <v>0.81583333300000005</v>
      </c>
      <c r="O3269">
        <v>47</v>
      </c>
      <c r="P3269">
        <v>363</v>
      </c>
      <c r="Q3269">
        <v>0</v>
      </c>
      <c r="R3269">
        <v>0</v>
      </c>
      <c r="S3269">
        <v>1</v>
      </c>
      <c r="T3269">
        <v>67</v>
      </c>
      <c r="U3269">
        <v>38.344166999999999</v>
      </c>
      <c r="V3269">
        <v>296.14749999999998</v>
      </c>
      <c r="W3269">
        <v>0</v>
      </c>
      <c r="X3269">
        <v>0</v>
      </c>
      <c r="Y3269">
        <v>0.81583300000000003</v>
      </c>
      <c r="Z3269">
        <v>54.660832999999997</v>
      </c>
    </row>
    <row r="3270" spans="1:26" x14ac:dyDescent="0.25">
      <c r="A3270">
        <v>1715655</v>
      </c>
      <c r="B3270">
        <v>1</v>
      </c>
      <c r="C3270" t="s">
        <v>76</v>
      </c>
      <c r="D3270" t="s">
        <v>100</v>
      </c>
      <c r="E3270" t="s">
        <v>158</v>
      </c>
      <c r="F3270" t="s">
        <v>9583</v>
      </c>
      <c r="G3270" t="s">
        <v>281</v>
      </c>
      <c r="H3270" t="s">
        <v>47</v>
      </c>
      <c r="I3270" t="s">
        <v>129</v>
      </c>
      <c r="J3270" t="s">
        <v>130</v>
      </c>
      <c r="K3270" t="s">
        <v>161</v>
      </c>
      <c r="L3270" t="s">
        <v>9584</v>
      </c>
      <c r="M3270" t="s">
        <v>9585</v>
      </c>
      <c r="N3270">
        <v>3.5182611110000002</v>
      </c>
      <c r="O3270">
        <v>101</v>
      </c>
      <c r="P3270">
        <v>589</v>
      </c>
      <c r="Q3270">
        <v>0</v>
      </c>
      <c r="R3270">
        <v>0</v>
      </c>
      <c r="S3270">
        <v>0</v>
      </c>
      <c r="T3270">
        <v>0</v>
      </c>
      <c r="U3270">
        <v>355.34437200000002</v>
      </c>
      <c r="V3270">
        <v>2072.2557940000002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1715658</v>
      </c>
      <c r="B3271">
        <v>1</v>
      </c>
      <c r="C3271" t="s">
        <v>76</v>
      </c>
      <c r="D3271" t="s">
        <v>95</v>
      </c>
      <c r="E3271" t="s">
        <v>134</v>
      </c>
      <c r="F3271" t="s">
        <v>9586</v>
      </c>
      <c r="G3271" t="s">
        <v>136</v>
      </c>
      <c r="H3271" t="s">
        <v>46</v>
      </c>
      <c r="I3271" t="s">
        <v>129</v>
      </c>
      <c r="J3271" t="s">
        <v>130</v>
      </c>
      <c r="K3271" t="s">
        <v>131</v>
      </c>
      <c r="L3271" t="s">
        <v>9587</v>
      </c>
      <c r="M3271" t="s">
        <v>9588</v>
      </c>
      <c r="N3271">
        <v>3.8588888880000001</v>
      </c>
      <c r="O3271">
        <v>0</v>
      </c>
      <c r="P3271">
        <v>1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3.858889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1715663</v>
      </c>
      <c r="B3272">
        <v>1</v>
      </c>
      <c r="C3272" t="s">
        <v>76</v>
      </c>
      <c r="D3272" t="s">
        <v>92</v>
      </c>
      <c r="E3272" t="s">
        <v>134</v>
      </c>
      <c r="F3272" t="s">
        <v>9589</v>
      </c>
      <c r="G3272" t="s">
        <v>155</v>
      </c>
      <c r="H3272" t="s">
        <v>46</v>
      </c>
      <c r="I3272" t="s">
        <v>129</v>
      </c>
      <c r="J3272" t="s">
        <v>130</v>
      </c>
      <c r="K3272" t="s">
        <v>131</v>
      </c>
      <c r="L3272" t="s">
        <v>9590</v>
      </c>
      <c r="M3272" t="s">
        <v>9591</v>
      </c>
      <c r="N3272">
        <v>2.091111111</v>
      </c>
      <c r="O3272">
        <v>0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2.0911110000000002</v>
      </c>
      <c r="Y3272">
        <v>0</v>
      </c>
      <c r="Z3272">
        <v>0</v>
      </c>
    </row>
    <row r="3273" spans="1:26" x14ac:dyDescent="0.25">
      <c r="A3273">
        <v>1715662</v>
      </c>
      <c r="B3273">
        <v>1</v>
      </c>
      <c r="C3273" t="s">
        <v>77</v>
      </c>
      <c r="D3273" t="s">
        <v>114</v>
      </c>
      <c r="E3273" t="s">
        <v>134</v>
      </c>
      <c r="F3273" t="s">
        <v>9592</v>
      </c>
      <c r="G3273" t="s">
        <v>155</v>
      </c>
      <c r="H3273" t="s">
        <v>46</v>
      </c>
      <c r="I3273" t="s">
        <v>129</v>
      </c>
      <c r="J3273" t="s">
        <v>130</v>
      </c>
      <c r="K3273" t="s">
        <v>131</v>
      </c>
      <c r="L3273" t="s">
        <v>9593</v>
      </c>
      <c r="M3273" t="s">
        <v>9594</v>
      </c>
      <c r="N3273">
        <v>0.86527777699999997</v>
      </c>
      <c r="O3273">
        <v>0</v>
      </c>
      <c r="P3273">
        <v>6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5.1916669999999998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1715667</v>
      </c>
      <c r="B3274">
        <v>1</v>
      </c>
      <c r="C3274" t="s">
        <v>76</v>
      </c>
      <c r="D3274" t="s">
        <v>107</v>
      </c>
      <c r="E3274" t="s">
        <v>139</v>
      </c>
      <c r="F3274" t="s">
        <v>9595</v>
      </c>
      <c r="G3274" t="s">
        <v>141</v>
      </c>
      <c r="H3274" t="s">
        <v>46</v>
      </c>
      <c r="I3274" t="s">
        <v>129</v>
      </c>
      <c r="J3274" t="s">
        <v>130</v>
      </c>
      <c r="K3274" t="s">
        <v>131</v>
      </c>
      <c r="L3274" t="s">
        <v>9596</v>
      </c>
      <c r="M3274" t="s">
        <v>9597</v>
      </c>
      <c r="N3274">
        <v>2.051666666</v>
      </c>
      <c r="O3274">
        <v>0</v>
      </c>
      <c r="P3274">
        <v>19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38.981667000000002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1715661</v>
      </c>
      <c r="B3275">
        <v>1</v>
      </c>
      <c r="C3275" t="s">
        <v>76</v>
      </c>
      <c r="D3275" t="s">
        <v>80</v>
      </c>
      <c r="E3275" t="s">
        <v>139</v>
      </c>
      <c r="F3275" t="s">
        <v>5731</v>
      </c>
      <c r="G3275" t="s">
        <v>285</v>
      </c>
      <c r="H3275" t="s">
        <v>46</v>
      </c>
      <c r="I3275" t="s">
        <v>129</v>
      </c>
      <c r="J3275" t="s">
        <v>130</v>
      </c>
      <c r="K3275" t="s">
        <v>161</v>
      </c>
      <c r="L3275" t="s">
        <v>9598</v>
      </c>
      <c r="M3275" t="s">
        <v>9599</v>
      </c>
      <c r="N3275">
        <v>1.525385</v>
      </c>
      <c r="O3275">
        <v>0</v>
      </c>
      <c r="P3275">
        <v>229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349.31316500000003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1715688</v>
      </c>
      <c r="B3276">
        <v>1</v>
      </c>
      <c r="C3276" t="s">
        <v>77</v>
      </c>
      <c r="D3276" t="s">
        <v>115</v>
      </c>
      <c r="E3276" t="s">
        <v>212</v>
      </c>
      <c r="F3276" t="s">
        <v>2743</v>
      </c>
      <c r="G3276" t="s">
        <v>285</v>
      </c>
      <c r="H3276" t="s">
        <v>47</v>
      </c>
      <c r="I3276" t="s">
        <v>129</v>
      </c>
      <c r="J3276" t="s">
        <v>130</v>
      </c>
      <c r="K3276" t="s">
        <v>161</v>
      </c>
      <c r="L3276" t="s">
        <v>9600</v>
      </c>
      <c r="M3276" t="s">
        <v>9601</v>
      </c>
      <c r="N3276">
        <v>4.9680555550000003</v>
      </c>
      <c r="O3276">
        <v>10</v>
      </c>
      <c r="P3276">
        <v>5</v>
      </c>
      <c r="Q3276">
        <v>0</v>
      </c>
      <c r="R3276">
        <v>0</v>
      </c>
      <c r="S3276">
        <v>73</v>
      </c>
      <c r="T3276">
        <v>1185</v>
      </c>
      <c r="U3276">
        <v>49.680556000000003</v>
      </c>
      <c r="V3276">
        <v>24.840278000000001</v>
      </c>
      <c r="W3276">
        <v>0</v>
      </c>
      <c r="X3276">
        <v>0</v>
      </c>
      <c r="Y3276">
        <v>362.66805599999998</v>
      </c>
      <c r="Z3276">
        <v>5887.1458329999996</v>
      </c>
    </row>
    <row r="3277" spans="1:26" x14ac:dyDescent="0.25">
      <c r="A3277">
        <v>1715674</v>
      </c>
      <c r="B3277">
        <v>1</v>
      </c>
      <c r="C3277" t="s">
        <v>76</v>
      </c>
      <c r="D3277" t="s">
        <v>96</v>
      </c>
      <c r="E3277" t="s">
        <v>139</v>
      </c>
      <c r="F3277" t="s">
        <v>9602</v>
      </c>
      <c r="G3277" t="s">
        <v>462</v>
      </c>
      <c r="H3277" t="s">
        <v>46</v>
      </c>
      <c r="I3277" t="s">
        <v>129</v>
      </c>
      <c r="J3277" t="s">
        <v>130</v>
      </c>
      <c r="K3277" t="s">
        <v>131</v>
      </c>
      <c r="L3277" t="s">
        <v>9603</v>
      </c>
      <c r="M3277" t="s">
        <v>9604</v>
      </c>
      <c r="N3277">
        <v>1.4697222219999999</v>
      </c>
      <c r="O3277">
        <v>0</v>
      </c>
      <c r="P3277">
        <v>29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42.621943999999999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1715702</v>
      </c>
      <c r="B3278">
        <v>1</v>
      </c>
      <c r="C3278" t="s">
        <v>76</v>
      </c>
      <c r="D3278" t="s">
        <v>93</v>
      </c>
      <c r="E3278" t="s">
        <v>134</v>
      </c>
      <c r="F3278" t="s">
        <v>9605</v>
      </c>
      <c r="G3278" t="s">
        <v>209</v>
      </c>
      <c r="H3278" t="s">
        <v>46</v>
      </c>
      <c r="I3278" t="s">
        <v>129</v>
      </c>
      <c r="J3278" t="s">
        <v>130</v>
      </c>
      <c r="K3278" t="s">
        <v>131</v>
      </c>
      <c r="L3278" t="s">
        <v>9606</v>
      </c>
      <c r="M3278" t="s">
        <v>9607</v>
      </c>
      <c r="N3278">
        <v>9.9627777769999994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9.9627780000000001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1715673</v>
      </c>
      <c r="B3279">
        <v>1</v>
      </c>
      <c r="C3279" t="s">
        <v>76</v>
      </c>
      <c r="D3279" t="s">
        <v>89</v>
      </c>
      <c r="E3279" t="s">
        <v>158</v>
      </c>
      <c r="F3279" t="s">
        <v>421</v>
      </c>
      <c r="G3279" t="s">
        <v>285</v>
      </c>
      <c r="H3279" t="s">
        <v>47</v>
      </c>
      <c r="I3279" t="s">
        <v>129</v>
      </c>
      <c r="J3279" t="s">
        <v>130</v>
      </c>
      <c r="K3279" t="s">
        <v>161</v>
      </c>
      <c r="L3279" t="s">
        <v>9608</v>
      </c>
      <c r="M3279" t="s">
        <v>9609</v>
      </c>
      <c r="N3279">
        <v>2.9080555549999998</v>
      </c>
      <c r="O3279">
        <v>61</v>
      </c>
      <c r="P3279">
        <v>624</v>
      </c>
      <c r="Q3279">
        <v>0</v>
      </c>
      <c r="R3279">
        <v>0</v>
      </c>
      <c r="S3279">
        <v>0</v>
      </c>
      <c r="T3279">
        <v>0</v>
      </c>
      <c r="U3279">
        <v>177.391389</v>
      </c>
      <c r="V3279">
        <v>1814.6266659999999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1715679</v>
      </c>
      <c r="B3280">
        <v>1</v>
      </c>
      <c r="C3280" t="s">
        <v>76</v>
      </c>
      <c r="D3280" t="s">
        <v>100</v>
      </c>
      <c r="E3280" t="s">
        <v>134</v>
      </c>
      <c r="F3280" t="s">
        <v>9610</v>
      </c>
      <c r="G3280" t="s">
        <v>136</v>
      </c>
      <c r="H3280" t="s">
        <v>46</v>
      </c>
      <c r="I3280" t="s">
        <v>129</v>
      </c>
      <c r="J3280" t="s">
        <v>130</v>
      </c>
      <c r="K3280" t="s">
        <v>131</v>
      </c>
      <c r="L3280" t="s">
        <v>9611</v>
      </c>
      <c r="M3280" t="s">
        <v>9612</v>
      </c>
      <c r="N3280">
        <v>4.2172222220000002</v>
      </c>
      <c r="O3280">
        <v>0</v>
      </c>
      <c r="P3280">
        <v>1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4.2172219999999996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1715676</v>
      </c>
      <c r="B3281">
        <v>1</v>
      </c>
      <c r="C3281" t="s">
        <v>76</v>
      </c>
      <c r="D3281" t="s">
        <v>103</v>
      </c>
      <c r="E3281" t="s">
        <v>139</v>
      </c>
      <c r="F3281" t="s">
        <v>9613</v>
      </c>
      <c r="G3281" t="s">
        <v>1012</v>
      </c>
      <c r="H3281" t="s">
        <v>46</v>
      </c>
      <c r="I3281" t="s">
        <v>129</v>
      </c>
      <c r="J3281" t="s">
        <v>130</v>
      </c>
      <c r="K3281" t="s">
        <v>131</v>
      </c>
      <c r="L3281" t="s">
        <v>9614</v>
      </c>
      <c r="M3281" t="s">
        <v>9615</v>
      </c>
      <c r="N3281">
        <v>0.43</v>
      </c>
      <c r="O3281">
        <v>0</v>
      </c>
      <c r="P3281">
        <v>0</v>
      </c>
      <c r="Q3281">
        <v>0</v>
      </c>
      <c r="R3281">
        <v>126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54.18</v>
      </c>
      <c r="Y3281">
        <v>0</v>
      </c>
      <c r="Z3281">
        <v>0</v>
      </c>
    </row>
    <row r="3282" spans="1:26" x14ac:dyDescent="0.25">
      <c r="A3282">
        <v>1715682</v>
      </c>
      <c r="B3282">
        <v>1</v>
      </c>
      <c r="C3282" t="s">
        <v>76</v>
      </c>
      <c r="D3282" t="s">
        <v>81</v>
      </c>
      <c r="E3282" t="s">
        <v>134</v>
      </c>
      <c r="F3282" t="s">
        <v>9616</v>
      </c>
      <c r="G3282" t="s">
        <v>289</v>
      </c>
      <c r="H3282" t="s">
        <v>46</v>
      </c>
      <c r="I3282" t="s">
        <v>129</v>
      </c>
      <c r="J3282" t="s">
        <v>130</v>
      </c>
      <c r="K3282" t="s">
        <v>131</v>
      </c>
      <c r="L3282" t="s">
        <v>9617</v>
      </c>
      <c r="M3282" t="s">
        <v>9618</v>
      </c>
      <c r="N3282">
        <v>5.8394444439999997</v>
      </c>
      <c r="O3282">
        <v>0</v>
      </c>
      <c r="P3282">
        <v>5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29.197222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1715681</v>
      </c>
      <c r="B3283">
        <v>1</v>
      </c>
      <c r="C3283" t="s">
        <v>76</v>
      </c>
      <c r="D3283" t="s">
        <v>89</v>
      </c>
      <c r="E3283" t="s">
        <v>158</v>
      </c>
      <c r="F3283" t="s">
        <v>3987</v>
      </c>
      <c r="G3283" t="s">
        <v>176</v>
      </c>
      <c r="H3283" t="s">
        <v>47</v>
      </c>
      <c r="I3283" t="s">
        <v>129</v>
      </c>
      <c r="J3283" t="s">
        <v>130</v>
      </c>
      <c r="K3283" t="s">
        <v>131</v>
      </c>
      <c r="L3283" t="s">
        <v>9619</v>
      </c>
      <c r="M3283" t="s">
        <v>9620</v>
      </c>
      <c r="N3283">
        <v>0.35138888800000001</v>
      </c>
      <c r="O3283">
        <v>207</v>
      </c>
      <c r="P3283">
        <v>3187</v>
      </c>
      <c r="Q3283">
        <v>0</v>
      </c>
      <c r="R3283">
        <v>0</v>
      </c>
      <c r="S3283">
        <v>65</v>
      </c>
      <c r="T3283">
        <v>1573</v>
      </c>
      <c r="U3283">
        <v>72.737499999999997</v>
      </c>
      <c r="V3283">
        <v>1119.8763859999999</v>
      </c>
      <c r="W3283">
        <v>0</v>
      </c>
      <c r="X3283">
        <v>0</v>
      </c>
      <c r="Y3283">
        <v>22.840278000000001</v>
      </c>
      <c r="Z3283">
        <v>552.73472100000004</v>
      </c>
    </row>
    <row r="3284" spans="1:26" x14ac:dyDescent="0.25">
      <c r="A3284">
        <v>1715680</v>
      </c>
      <c r="B3284">
        <v>1</v>
      </c>
      <c r="C3284" t="s">
        <v>76</v>
      </c>
      <c r="D3284" t="s">
        <v>80</v>
      </c>
      <c r="E3284" t="s">
        <v>164</v>
      </c>
      <c r="F3284" t="s">
        <v>2046</v>
      </c>
      <c r="G3284" t="s">
        <v>285</v>
      </c>
      <c r="H3284" t="s">
        <v>46</v>
      </c>
      <c r="I3284" t="s">
        <v>129</v>
      </c>
      <c r="J3284" t="s">
        <v>130</v>
      </c>
      <c r="K3284" t="s">
        <v>161</v>
      </c>
      <c r="L3284" t="s">
        <v>9621</v>
      </c>
      <c r="M3284" t="s">
        <v>9622</v>
      </c>
      <c r="N3284">
        <v>3.1509238879999999</v>
      </c>
      <c r="O3284">
        <v>0</v>
      </c>
      <c r="P3284">
        <v>211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664.84493999999995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1715683</v>
      </c>
      <c r="B3285">
        <v>1</v>
      </c>
      <c r="C3285" t="s">
        <v>77</v>
      </c>
      <c r="D3285" t="s">
        <v>124</v>
      </c>
      <c r="E3285" t="s">
        <v>134</v>
      </c>
      <c r="F3285" t="s">
        <v>9623</v>
      </c>
      <c r="G3285" t="s">
        <v>136</v>
      </c>
      <c r="H3285" t="s">
        <v>46</v>
      </c>
      <c r="I3285" t="s">
        <v>129</v>
      </c>
      <c r="J3285" t="s">
        <v>130</v>
      </c>
      <c r="K3285" t="s">
        <v>131</v>
      </c>
      <c r="L3285" t="s">
        <v>9624</v>
      </c>
      <c r="M3285" t="s">
        <v>9625</v>
      </c>
      <c r="N3285">
        <v>9.0444444439999998</v>
      </c>
      <c r="O3285">
        <v>0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9.0444440000000004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1715684</v>
      </c>
      <c r="B3286">
        <v>1</v>
      </c>
      <c r="C3286" t="s">
        <v>76</v>
      </c>
      <c r="D3286" t="s">
        <v>97</v>
      </c>
      <c r="E3286" t="s">
        <v>139</v>
      </c>
      <c r="F3286" t="s">
        <v>9626</v>
      </c>
      <c r="G3286" t="s">
        <v>1012</v>
      </c>
      <c r="H3286" t="s">
        <v>46</v>
      </c>
      <c r="I3286" t="s">
        <v>129</v>
      </c>
      <c r="J3286" t="s">
        <v>130</v>
      </c>
      <c r="K3286" t="s">
        <v>131</v>
      </c>
      <c r="L3286" t="s">
        <v>9627</v>
      </c>
      <c r="M3286" t="s">
        <v>9628</v>
      </c>
      <c r="N3286">
        <v>0.58805555499999995</v>
      </c>
      <c r="O3286">
        <v>0</v>
      </c>
      <c r="P3286">
        <v>78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45.868333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1715703</v>
      </c>
      <c r="B3287">
        <v>1</v>
      </c>
      <c r="C3287" t="s">
        <v>76</v>
      </c>
      <c r="D3287" t="s">
        <v>96</v>
      </c>
      <c r="E3287" t="s">
        <v>134</v>
      </c>
      <c r="F3287" t="s">
        <v>9629</v>
      </c>
      <c r="G3287" t="s">
        <v>136</v>
      </c>
      <c r="H3287" t="s">
        <v>46</v>
      </c>
      <c r="I3287" t="s">
        <v>129</v>
      </c>
      <c r="J3287" t="s">
        <v>130</v>
      </c>
      <c r="K3287" t="s">
        <v>131</v>
      </c>
      <c r="L3287" t="s">
        <v>9630</v>
      </c>
      <c r="M3287" t="s">
        <v>9631</v>
      </c>
      <c r="N3287">
        <v>5.3708333330000002</v>
      </c>
      <c r="O3287">
        <v>0</v>
      </c>
      <c r="P3287">
        <v>1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5.3708330000000002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1715689</v>
      </c>
      <c r="B3288">
        <v>1</v>
      </c>
      <c r="C3288" t="s">
        <v>77</v>
      </c>
      <c r="D3288" t="s">
        <v>111</v>
      </c>
      <c r="E3288" t="s">
        <v>139</v>
      </c>
      <c r="F3288" t="s">
        <v>9632</v>
      </c>
      <c r="G3288" t="s">
        <v>141</v>
      </c>
      <c r="H3288" t="s">
        <v>46</v>
      </c>
      <c r="I3288" t="s">
        <v>129</v>
      </c>
      <c r="J3288" t="s">
        <v>130</v>
      </c>
      <c r="K3288" t="s">
        <v>131</v>
      </c>
      <c r="L3288" t="s">
        <v>9633</v>
      </c>
      <c r="M3288" t="s">
        <v>9634</v>
      </c>
      <c r="N3288">
        <v>2.7891666659999999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17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47.415832999999999</v>
      </c>
    </row>
    <row r="3289" spans="1:26" x14ac:dyDescent="0.25">
      <c r="A3289">
        <v>1715705</v>
      </c>
      <c r="B3289">
        <v>1</v>
      </c>
      <c r="C3289" t="s">
        <v>76</v>
      </c>
      <c r="D3289" t="s">
        <v>89</v>
      </c>
      <c r="E3289" t="s">
        <v>158</v>
      </c>
      <c r="F3289" t="s">
        <v>9635</v>
      </c>
      <c r="G3289" t="s">
        <v>285</v>
      </c>
      <c r="H3289" t="s">
        <v>47</v>
      </c>
      <c r="I3289" t="s">
        <v>129</v>
      </c>
      <c r="J3289" t="s">
        <v>130</v>
      </c>
      <c r="K3289" t="s">
        <v>161</v>
      </c>
      <c r="L3289" t="s">
        <v>9636</v>
      </c>
      <c r="M3289" t="s">
        <v>9637</v>
      </c>
      <c r="N3289">
        <v>0.69638888799999998</v>
      </c>
      <c r="O3289">
        <v>17</v>
      </c>
      <c r="P3289">
        <v>401</v>
      </c>
      <c r="Q3289">
        <v>0</v>
      </c>
      <c r="R3289">
        <v>0</v>
      </c>
      <c r="S3289">
        <v>0</v>
      </c>
      <c r="T3289">
        <v>0</v>
      </c>
      <c r="U3289">
        <v>11.838611</v>
      </c>
      <c r="V3289">
        <v>279.25194399999998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1715700</v>
      </c>
      <c r="B3290">
        <v>1</v>
      </c>
      <c r="C3290" t="s">
        <v>76</v>
      </c>
      <c r="D3290" t="s">
        <v>102</v>
      </c>
      <c r="E3290" t="s">
        <v>139</v>
      </c>
      <c r="F3290" t="s">
        <v>9638</v>
      </c>
      <c r="G3290" t="s">
        <v>141</v>
      </c>
      <c r="H3290" t="s">
        <v>46</v>
      </c>
      <c r="I3290" t="s">
        <v>129</v>
      </c>
      <c r="J3290" t="s">
        <v>130</v>
      </c>
      <c r="K3290" t="s">
        <v>131</v>
      </c>
      <c r="L3290" t="s">
        <v>9639</v>
      </c>
      <c r="M3290" t="s">
        <v>9640</v>
      </c>
      <c r="N3290">
        <v>1.373611111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1.3736109999999999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1715698</v>
      </c>
      <c r="B3291">
        <v>1</v>
      </c>
      <c r="C3291" t="s">
        <v>76</v>
      </c>
      <c r="D3291" t="s">
        <v>93</v>
      </c>
      <c r="E3291" t="s">
        <v>139</v>
      </c>
      <c r="F3291" t="s">
        <v>9641</v>
      </c>
      <c r="G3291" t="s">
        <v>269</v>
      </c>
      <c r="H3291" t="s">
        <v>46</v>
      </c>
      <c r="I3291" t="s">
        <v>129</v>
      </c>
      <c r="J3291" t="s">
        <v>130</v>
      </c>
      <c r="K3291" t="s">
        <v>131</v>
      </c>
      <c r="L3291" t="s">
        <v>9642</v>
      </c>
      <c r="M3291" t="s">
        <v>9643</v>
      </c>
      <c r="N3291">
        <v>1.3286111110000001</v>
      </c>
      <c r="O3291">
        <v>0</v>
      </c>
      <c r="P3291">
        <v>39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51.815832999999998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1715701</v>
      </c>
      <c r="B3292">
        <v>1</v>
      </c>
      <c r="C3292" t="s">
        <v>76</v>
      </c>
      <c r="D3292" t="s">
        <v>103</v>
      </c>
      <c r="E3292" t="s">
        <v>139</v>
      </c>
      <c r="F3292" t="s">
        <v>9644</v>
      </c>
      <c r="G3292" t="s">
        <v>1012</v>
      </c>
      <c r="H3292" t="s">
        <v>46</v>
      </c>
      <c r="I3292" t="s">
        <v>129</v>
      </c>
      <c r="J3292" t="s">
        <v>130</v>
      </c>
      <c r="K3292" t="s">
        <v>131</v>
      </c>
      <c r="L3292" t="s">
        <v>9645</v>
      </c>
      <c r="M3292" t="s">
        <v>9646</v>
      </c>
      <c r="N3292">
        <v>0.81805555500000005</v>
      </c>
      <c r="O3292">
        <v>0</v>
      </c>
      <c r="P3292">
        <v>0</v>
      </c>
      <c r="Q3292">
        <v>0</v>
      </c>
      <c r="R3292">
        <v>151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123.52638899999999</v>
      </c>
      <c r="Y3292">
        <v>0</v>
      </c>
      <c r="Z3292">
        <v>0</v>
      </c>
    </row>
    <row r="3293" spans="1:26" x14ac:dyDescent="0.25">
      <c r="A3293">
        <v>1715706</v>
      </c>
      <c r="B3293">
        <v>1</v>
      </c>
      <c r="C3293" t="s">
        <v>76</v>
      </c>
      <c r="D3293" t="s">
        <v>90</v>
      </c>
      <c r="E3293" t="s">
        <v>126</v>
      </c>
      <c r="F3293" t="s">
        <v>9647</v>
      </c>
      <c r="G3293" t="s">
        <v>2288</v>
      </c>
      <c r="H3293" t="s">
        <v>47</v>
      </c>
      <c r="I3293" t="s">
        <v>129</v>
      </c>
      <c r="J3293" t="s">
        <v>130</v>
      </c>
      <c r="K3293" t="s">
        <v>131</v>
      </c>
      <c r="L3293" t="s">
        <v>9648</v>
      </c>
      <c r="M3293" t="s">
        <v>9649</v>
      </c>
      <c r="N3293">
        <v>2.8847222220000002</v>
      </c>
      <c r="O3293">
        <v>8</v>
      </c>
      <c r="P3293">
        <v>1122</v>
      </c>
      <c r="Q3293">
        <v>0</v>
      </c>
      <c r="R3293">
        <v>0</v>
      </c>
      <c r="S3293">
        <v>0</v>
      </c>
      <c r="T3293">
        <v>0</v>
      </c>
      <c r="U3293">
        <v>23.077777999999999</v>
      </c>
      <c r="V3293">
        <v>3236.6583329999999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1715713</v>
      </c>
      <c r="B3294">
        <v>1</v>
      </c>
      <c r="C3294" t="s">
        <v>76</v>
      </c>
      <c r="D3294" t="s">
        <v>90</v>
      </c>
      <c r="E3294" t="s">
        <v>139</v>
      </c>
      <c r="F3294" t="s">
        <v>9650</v>
      </c>
      <c r="G3294" t="s">
        <v>3526</v>
      </c>
      <c r="H3294" t="s">
        <v>46</v>
      </c>
      <c r="I3294" t="s">
        <v>129</v>
      </c>
      <c r="J3294" t="s">
        <v>130</v>
      </c>
      <c r="K3294" t="s">
        <v>131</v>
      </c>
      <c r="L3294" t="s">
        <v>9651</v>
      </c>
      <c r="M3294" t="s">
        <v>9652</v>
      </c>
      <c r="N3294">
        <v>0.516666666</v>
      </c>
      <c r="O3294">
        <v>0</v>
      </c>
      <c r="P3294">
        <v>32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16.533332999999999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1715709</v>
      </c>
      <c r="B3295">
        <v>1</v>
      </c>
      <c r="C3295" t="s">
        <v>76</v>
      </c>
      <c r="D3295" t="s">
        <v>84</v>
      </c>
      <c r="E3295" t="s">
        <v>139</v>
      </c>
      <c r="F3295" t="s">
        <v>9653</v>
      </c>
      <c r="G3295" t="s">
        <v>281</v>
      </c>
      <c r="H3295" t="s">
        <v>46</v>
      </c>
      <c r="I3295" t="s">
        <v>129</v>
      </c>
      <c r="J3295" t="s">
        <v>130</v>
      </c>
      <c r="K3295" t="s">
        <v>161</v>
      </c>
      <c r="L3295" t="s">
        <v>9654</v>
      </c>
      <c r="M3295" t="s">
        <v>9655</v>
      </c>
      <c r="N3295">
        <v>0.57083333300000005</v>
      </c>
      <c r="O3295">
        <v>0</v>
      </c>
      <c r="P3295">
        <v>48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27.4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1715710</v>
      </c>
      <c r="B3296">
        <v>1</v>
      </c>
      <c r="C3296" t="s">
        <v>76</v>
      </c>
      <c r="D3296" t="s">
        <v>102</v>
      </c>
      <c r="E3296" t="s">
        <v>191</v>
      </c>
      <c r="F3296" t="s">
        <v>9656</v>
      </c>
      <c r="G3296" t="s">
        <v>1839</v>
      </c>
      <c r="H3296" t="s">
        <v>46</v>
      </c>
      <c r="I3296" t="s">
        <v>129</v>
      </c>
      <c r="J3296" t="s">
        <v>130</v>
      </c>
      <c r="K3296" t="s">
        <v>131</v>
      </c>
      <c r="L3296" t="s">
        <v>9657</v>
      </c>
      <c r="M3296" t="s">
        <v>9658</v>
      </c>
      <c r="N3296">
        <v>1.1125</v>
      </c>
      <c r="O3296">
        <v>0</v>
      </c>
      <c r="P3296">
        <v>277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308.16250000000002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1715731</v>
      </c>
      <c r="B3297">
        <v>1</v>
      </c>
      <c r="C3297" t="s">
        <v>76</v>
      </c>
      <c r="D3297" t="s">
        <v>81</v>
      </c>
      <c r="E3297" t="s">
        <v>139</v>
      </c>
      <c r="F3297" t="s">
        <v>9659</v>
      </c>
      <c r="G3297" t="s">
        <v>141</v>
      </c>
      <c r="H3297" t="s">
        <v>46</v>
      </c>
      <c r="I3297" t="s">
        <v>129</v>
      </c>
      <c r="J3297" t="s">
        <v>130</v>
      </c>
      <c r="K3297" t="s">
        <v>131</v>
      </c>
      <c r="L3297" t="s">
        <v>9660</v>
      </c>
      <c r="M3297" t="s">
        <v>9661</v>
      </c>
      <c r="N3297">
        <v>1.9541666660000001</v>
      </c>
      <c r="O3297">
        <v>0</v>
      </c>
      <c r="P3297">
        <v>264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515.9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1715716</v>
      </c>
      <c r="B3298">
        <v>1</v>
      </c>
      <c r="C3298" t="s">
        <v>76</v>
      </c>
      <c r="D3298" t="s">
        <v>91</v>
      </c>
      <c r="E3298" t="s">
        <v>191</v>
      </c>
      <c r="F3298" t="s">
        <v>9662</v>
      </c>
      <c r="G3298" t="s">
        <v>141</v>
      </c>
      <c r="H3298" t="s">
        <v>46</v>
      </c>
      <c r="I3298" t="s">
        <v>129</v>
      </c>
      <c r="J3298" t="s">
        <v>130</v>
      </c>
      <c r="K3298" t="s">
        <v>131</v>
      </c>
      <c r="L3298" t="s">
        <v>9663</v>
      </c>
      <c r="M3298" t="s">
        <v>9664</v>
      </c>
      <c r="N3298">
        <v>0.65166666600000001</v>
      </c>
      <c r="O3298">
        <v>0</v>
      </c>
      <c r="P3298">
        <v>29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18.898333000000001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1715726</v>
      </c>
      <c r="B3299">
        <v>1</v>
      </c>
      <c r="C3299" t="s">
        <v>77</v>
      </c>
      <c r="D3299" t="s">
        <v>114</v>
      </c>
      <c r="E3299" t="s">
        <v>126</v>
      </c>
      <c r="F3299" t="s">
        <v>9665</v>
      </c>
      <c r="G3299" t="s">
        <v>145</v>
      </c>
      <c r="H3299" t="s">
        <v>47</v>
      </c>
      <c r="I3299" t="s">
        <v>129</v>
      </c>
      <c r="J3299" t="s">
        <v>130</v>
      </c>
      <c r="K3299" t="s">
        <v>131</v>
      </c>
      <c r="L3299" t="s">
        <v>9666</v>
      </c>
      <c r="M3299" t="s">
        <v>9667</v>
      </c>
      <c r="N3299">
        <v>0.74888888799999997</v>
      </c>
      <c r="O3299">
        <v>0</v>
      </c>
      <c r="P3299">
        <v>7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5.2422219999999999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1715719</v>
      </c>
      <c r="B3300">
        <v>1</v>
      </c>
      <c r="C3300" t="s">
        <v>76</v>
      </c>
      <c r="D3300" t="s">
        <v>93</v>
      </c>
      <c r="E3300" t="s">
        <v>134</v>
      </c>
      <c r="F3300" t="s">
        <v>9668</v>
      </c>
      <c r="G3300" t="s">
        <v>209</v>
      </c>
      <c r="H3300" t="s">
        <v>46</v>
      </c>
      <c r="I3300" t="s">
        <v>129</v>
      </c>
      <c r="J3300" t="s">
        <v>130</v>
      </c>
      <c r="K3300" t="s">
        <v>131</v>
      </c>
      <c r="L3300" t="s">
        <v>9669</v>
      </c>
      <c r="M3300" t="s">
        <v>9670</v>
      </c>
      <c r="N3300">
        <v>1.619444444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1.6194440000000001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1715722</v>
      </c>
      <c r="B3301">
        <v>1</v>
      </c>
      <c r="C3301" t="s">
        <v>77</v>
      </c>
      <c r="D3301" t="s">
        <v>124</v>
      </c>
      <c r="E3301" t="s">
        <v>126</v>
      </c>
      <c r="F3301" t="s">
        <v>9671</v>
      </c>
      <c r="G3301" t="s">
        <v>281</v>
      </c>
      <c r="H3301" t="s">
        <v>47</v>
      </c>
      <c r="I3301" t="s">
        <v>129</v>
      </c>
      <c r="J3301" t="s">
        <v>130</v>
      </c>
      <c r="K3301" t="s">
        <v>161</v>
      </c>
      <c r="L3301" t="s">
        <v>9672</v>
      </c>
      <c r="M3301" t="s">
        <v>9673</v>
      </c>
      <c r="N3301">
        <v>5.1630555549999997</v>
      </c>
      <c r="O3301">
        <v>2</v>
      </c>
      <c r="P3301">
        <v>503</v>
      </c>
      <c r="Q3301">
        <v>0</v>
      </c>
      <c r="R3301">
        <v>0</v>
      </c>
      <c r="S3301">
        <v>0</v>
      </c>
      <c r="T3301">
        <v>0</v>
      </c>
      <c r="U3301">
        <v>10.326110999999999</v>
      </c>
      <c r="V3301">
        <v>2597.016944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1715743</v>
      </c>
      <c r="B3302">
        <v>1</v>
      </c>
      <c r="C3302" t="s">
        <v>76</v>
      </c>
      <c r="D3302" t="s">
        <v>93</v>
      </c>
      <c r="E3302" t="s">
        <v>134</v>
      </c>
      <c r="F3302" t="s">
        <v>9674</v>
      </c>
      <c r="G3302" t="s">
        <v>136</v>
      </c>
      <c r="H3302" t="s">
        <v>46</v>
      </c>
      <c r="I3302" t="s">
        <v>129</v>
      </c>
      <c r="J3302" t="s">
        <v>130</v>
      </c>
      <c r="K3302" t="s">
        <v>131</v>
      </c>
      <c r="L3302" t="s">
        <v>9675</v>
      </c>
      <c r="M3302" t="s">
        <v>9676</v>
      </c>
      <c r="N3302">
        <v>3.6183333329999998</v>
      </c>
      <c r="O3302">
        <v>0</v>
      </c>
      <c r="P3302">
        <v>3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10.855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1715745</v>
      </c>
      <c r="B3303">
        <v>1</v>
      </c>
      <c r="C3303" t="s">
        <v>76</v>
      </c>
      <c r="D3303" t="s">
        <v>92</v>
      </c>
      <c r="E3303" t="s">
        <v>134</v>
      </c>
      <c r="F3303" t="s">
        <v>9677</v>
      </c>
      <c r="G3303" t="s">
        <v>209</v>
      </c>
      <c r="H3303" t="s">
        <v>46</v>
      </c>
      <c r="I3303" t="s">
        <v>129</v>
      </c>
      <c r="J3303" t="s">
        <v>130</v>
      </c>
      <c r="K3303" t="s">
        <v>131</v>
      </c>
      <c r="L3303" t="s">
        <v>9678</v>
      </c>
      <c r="M3303" t="s">
        <v>9679</v>
      </c>
      <c r="N3303">
        <v>3.5702777769999998</v>
      </c>
      <c r="O3303">
        <v>0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3.5702780000000001</v>
      </c>
      <c r="Y3303">
        <v>0</v>
      </c>
      <c r="Z3303">
        <v>0</v>
      </c>
    </row>
    <row r="3304" spans="1:26" x14ac:dyDescent="0.25">
      <c r="A3304">
        <v>1715795</v>
      </c>
      <c r="B3304">
        <v>1</v>
      </c>
      <c r="C3304" t="s">
        <v>76</v>
      </c>
      <c r="D3304" t="s">
        <v>104</v>
      </c>
      <c r="E3304" t="s">
        <v>164</v>
      </c>
      <c r="F3304" t="s">
        <v>9680</v>
      </c>
      <c r="G3304" t="s">
        <v>281</v>
      </c>
      <c r="H3304" t="s">
        <v>46</v>
      </c>
      <c r="I3304" t="s">
        <v>129</v>
      </c>
      <c r="J3304" t="s">
        <v>130</v>
      </c>
      <c r="K3304" t="s">
        <v>161</v>
      </c>
      <c r="L3304" t="s">
        <v>9681</v>
      </c>
      <c r="M3304" t="s">
        <v>9682</v>
      </c>
      <c r="N3304">
        <v>4.8899999999999997</v>
      </c>
      <c r="O3304">
        <v>0</v>
      </c>
      <c r="P3304">
        <v>0</v>
      </c>
      <c r="Q3304">
        <v>0</v>
      </c>
      <c r="R3304">
        <v>0</v>
      </c>
      <c r="S3304">
        <v>1</v>
      </c>
      <c r="T3304">
        <v>24</v>
      </c>
      <c r="U3304">
        <v>0</v>
      </c>
      <c r="V3304">
        <v>0</v>
      </c>
      <c r="W3304">
        <v>0</v>
      </c>
      <c r="X3304">
        <v>0</v>
      </c>
      <c r="Y3304">
        <v>4.8899999999999997</v>
      </c>
      <c r="Z3304">
        <v>117.36</v>
      </c>
    </row>
    <row r="3305" spans="1:26" x14ac:dyDescent="0.25">
      <c r="A3305">
        <v>1715749</v>
      </c>
      <c r="B3305">
        <v>1</v>
      </c>
      <c r="C3305" t="s">
        <v>76</v>
      </c>
      <c r="D3305" t="s">
        <v>92</v>
      </c>
      <c r="E3305" t="s">
        <v>134</v>
      </c>
      <c r="F3305" t="s">
        <v>9683</v>
      </c>
      <c r="G3305" t="s">
        <v>209</v>
      </c>
      <c r="H3305" t="s">
        <v>46</v>
      </c>
      <c r="I3305" t="s">
        <v>129</v>
      </c>
      <c r="J3305" t="s">
        <v>130</v>
      </c>
      <c r="K3305" t="s">
        <v>131</v>
      </c>
      <c r="L3305" t="s">
        <v>9684</v>
      </c>
      <c r="M3305" t="s">
        <v>9685</v>
      </c>
      <c r="N3305">
        <v>12.785277776999999</v>
      </c>
      <c r="O3305">
        <v>0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12.785278</v>
      </c>
      <c r="Y3305">
        <v>0</v>
      </c>
      <c r="Z3305">
        <v>0</v>
      </c>
    </row>
    <row r="3306" spans="1:26" x14ac:dyDescent="0.25">
      <c r="A3306">
        <v>1715734</v>
      </c>
      <c r="B3306">
        <v>1</v>
      </c>
      <c r="C3306" t="s">
        <v>76</v>
      </c>
      <c r="D3306" t="s">
        <v>89</v>
      </c>
      <c r="E3306" t="s">
        <v>134</v>
      </c>
      <c r="F3306" t="s">
        <v>9686</v>
      </c>
      <c r="G3306" t="s">
        <v>136</v>
      </c>
      <c r="H3306" t="s">
        <v>46</v>
      </c>
      <c r="I3306" t="s">
        <v>129</v>
      </c>
      <c r="J3306" t="s">
        <v>130</v>
      </c>
      <c r="K3306" t="s">
        <v>131</v>
      </c>
      <c r="L3306" t="s">
        <v>9687</v>
      </c>
      <c r="M3306" t="s">
        <v>9688</v>
      </c>
      <c r="N3306">
        <v>4.7936111109999997</v>
      </c>
      <c r="O3306">
        <v>0</v>
      </c>
      <c r="P3306">
        <v>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4.7936110000000003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1715730</v>
      </c>
      <c r="B3307">
        <v>1</v>
      </c>
      <c r="C3307" t="s">
        <v>76</v>
      </c>
      <c r="D3307" t="s">
        <v>92</v>
      </c>
      <c r="E3307" t="s">
        <v>134</v>
      </c>
      <c r="F3307" t="s">
        <v>9689</v>
      </c>
      <c r="G3307" t="s">
        <v>136</v>
      </c>
      <c r="H3307" t="s">
        <v>46</v>
      </c>
      <c r="I3307" t="s">
        <v>129</v>
      </c>
      <c r="J3307" t="s">
        <v>130</v>
      </c>
      <c r="K3307" t="s">
        <v>131</v>
      </c>
      <c r="L3307" t="s">
        <v>9690</v>
      </c>
      <c r="M3307" t="s">
        <v>9691</v>
      </c>
      <c r="N3307">
        <v>0.57138888799999998</v>
      </c>
      <c r="O3307">
        <v>0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0.57138900000000004</v>
      </c>
      <c r="Y3307">
        <v>0</v>
      </c>
      <c r="Z3307">
        <v>0</v>
      </c>
    </row>
    <row r="3308" spans="1:26" x14ac:dyDescent="0.25">
      <c r="A3308">
        <v>1715732</v>
      </c>
      <c r="B3308">
        <v>1</v>
      </c>
      <c r="C3308" t="s">
        <v>76</v>
      </c>
      <c r="D3308" t="s">
        <v>100</v>
      </c>
      <c r="E3308" t="s">
        <v>126</v>
      </c>
      <c r="F3308" t="s">
        <v>9692</v>
      </c>
      <c r="G3308" t="s">
        <v>285</v>
      </c>
      <c r="H3308" t="s">
        <v>47</v>
      </c>
      <c r="I3308" t="s">
        <v>129</v>
      </c>
      <c r="J3308" t="s">
        <v>130</v>
      </c>
      <c r="K3308" t="s">
        <v>161</v>
      </c>
      <c r="L3308" t="s">
        <v>9693</v>
      </c>
      <c r="M3308" t="s">
        <v>9694</v>
      </c>
      <c r="N3308">
        <v>1.587488888</v>
      </c>
      <c r="O3308">
        <v>10</v>
      </c>
      <c r="P3308">
        <v>251</v>
      </c>
      <c r="Q3308">
        <v>0</v>
      </c>
      <c r="R3308">
        <v>0</v>
      </c>
      <c r="S3308">
        <v>0</v>
      </c>
      <c r="T3308">
        <v>0</v>
      </c>
      <c r="U3308">
        <v>15.874889</v>
      </c>
      <c r="V3308">
        <v>398.45971100000003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1715735</v>
      </c>
      <c r="B3309">
        <v>1</v>
      </c>
      <c r="C3309" t="s">
        <v>77</v>
      </c>
      <c r="D3309" t="s">
        <v>119</v>
      </c>
      <c r="E3309" t="s">
        <v>134</v>
      </c>
      <c r="F3309" t="s">
        <v>9695</v>
      </c>
      <c r="G3309" t="s">
        <v>136</v>
      </c>
      <c r="H3309" t="s">
        <v>46</v>
      </c>
      <c r="I3309" t="s">
        <v>129</v>
      </c>
      <c r="J3309" t="s">
        <v>130</v>
      </c>
      <c r="K3309" t="s">
        <v>131</v>
      </c>
      <c r="L3309" t="s">
        <v>9696</v>
      </c>
      <c r="M3309" t="s">
        <v>9697</v>
      </c>
      <c r="N3309">
        <v>1.7763888880000001</v>
      </c>
      <c r="O3309">
        <v>0</v>
      </c>
      <c r="P3309">
        <v>32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56.844444000000003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1715739</v>
      </c>
      <c r="B3310">
        <v>1</v>
      </c>
      <c r="C3310" t="s">
        <v>76</v>
      </c>
      <c r="D3310" t="s">
        <v>78</v>
      </c>
      <c r="E3310" t="s">
        <v>134</v>
      </c>
      <c r="F3310" t="s">
        <v>9698</v>
      </c>
      <c r="G3310" t="s">
        <v>155</v>
      </c>
      <c r="H3310" t="s">
        <v>46</v>
      </c>
      <c r="I3310" t="s">
        <v>129</v>
      </c>
      <c r="J3310" t="s">
        <v>130</v>
      </c>
      <c r="K3310" t="s">
        <v>131</v>
      </c>
      <c r="L3310" t="s">
        <v>9699</v>
      </c>
      <c r="M3310" t="s">
        <v>9700</v>
      </c>
      <c r="N3310">
        <v>1.4836111110000001</v>
      </c>
      <c r="O3310">
        <v>0</v>
      </c>
      <c r="P3310">
        <v>5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7.418056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1715744</v>
      </c>
      <c r="B3311">
        <v>1</v>
      </c>
      <c r="C3311" t="s">
        <v>76</v>
      </c>
      <c r="D3311" t="s">
        <v>79</v>
      </c>
      <c r="E3311" t="s">
        <v>139</v>
      </c>
      <c r="F3311" t="s">
        <v>9701</v>
      </c>
      <c r="G3311" t="s">
        <v>289</v>
      </c>
      <c r="H3311" t="s">
        <v>46</v>
      </c>
      <c r="I3311" t="s">
        <v>129</v>
      </c>
      <c r="J3311" t="s">
        <v>130</v>
      </c>
      <c r="K3311" t="s">
        <v>131</v>
      </c>
      <c r="L3311" t="s">
        <v>9702</v>
      </c>
      <c r="M3311" t="s">
        <v>9703</v>
      </c>
      <c r="N3311">
        <v>5.2175000000000002</v>
      </c>
      <c r="O3311">
        <v>0</v>
      </c>
      <c r="P3311">
        <v>39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203.48249999999999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1715738</v>
      </c>
      <c r="B3312">
        <v>1</v>
      </c>
      <c r="C3312" t="s">
        <v>77</v>
      </c>
      <c r="D3312" t="s">
        <v>109</v>
      </c>
      <c r="E3312" t="s">
        <v>139</v>
      </c>
      <c r="F3312" t="s">
        <v>7304</v>
      </c>
      <c r="G3312" t="s">
        <v>193</v>
      </c>
      <c r="H3312" t="s">
        <v>46</v>
      </c>
      <c r="I3312" t="s">
        <v>129</v>
      </c>
      <c r="J3312" t="s">
        <v>130</v>
      </c>
      <c r="K3312" t="s">
        <v>131</v>
      </c>
      <c r="L3312" t="s">
        <v>9704</v>
      </c>
      <c r="M3312" t="s">
        <v>9705</v>
      </c>
      <c r="N3312">
        <v>2.6613888879999998</v>
      </c>
      <c r="O3312">
        <v>0</v>
      </c>
      <c r="P3312">
        <v>106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282.10722199999998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1715741</v>
      </c>
      <c r="B3313">
        <v>1</v>
      </c>
      <c r="C3313" t="s">
        <v>77</v>
      </c>
      <c r="D3313" t="s">
        <v>116</v>
      </c>
      <c r="E3313" t="s">
        <v>134</v>
      </c>
      <c r="F3313" t="s">
        <v>9706</v>
      </c>
      <c r="G3313" t="s">
        <v>155</v>
      </c>
      <c r="H3313" t="s">
        <v>46</v>
      </c>
      <c r="I3313" t="s">
        <v>129</v>
      </c>
      <c r="J3313" t="s">
        <v>130</v>
      </c>
      <c r="K3313" t="s">
        <v>131</v>
      </c>
      <c r="L3313" t="s">
        <v>9707</v>
      </c>
      <c r="M3313" t="s">
        <v>9708</v>
      </c>
      <c r="N3313">
        <v>1.6272222220000001</v>
      </c>
      <c r="O3313">
        <v>0</v>
      </c>
      <c r="P3313">
        <v>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1.6272219999999999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1715775</v>
      </c>
      <c r="B3314">
        <v>1</v>
      </c>
      <c r="C3314" t="s">
        <v>76</v>
      </c>
      <c r="D3314" t="s">
        <v>84</v>
      </c>
      <c r="E3314" t="s">
        <v>139</v>
      </c>
      <c r="F3314" t="s">
        <v>9709</v>
      </c>
      <c r="G3314" t="s">
        <v>281</v>
      </c>
      <c r="H3314" t="s">
        <v>46</v>
      </c>
      <c r="I3314" t="s">
        <v>129</v>
      </c>
      <c r="J3314" t="s">
        <v>130</v>
      </c>
      <c r="K3314" t="s">
        <v>161</v>
      </c>
      <c r="L3314" t="s">
        <v>9710</v>
      </c>
      <c r="M3314" t="s">
        <v>9711</v>
      </c>
      <c r="N3314">
        <v>1.677777777</v>
      </c>
      <c r="O3314">
        <v>0</v>
      </c>
      <c r="P3314">
        <v>108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181.2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1715753</v>
      </c>
      <c r="B3315">
        <v>1</v>
      </c>
      <c r="C3315" t="s">
        <v>76</v>
      </c>
      <c r="D3315" t="s">
        <v>93</v>
      </c>
      <c r="E3315" t="s">
        <v>164</v>
      </c>
      <c r="F3315" t="s">
        <v>9712</v>
      </c>
      <c r="G3315" t="s">
        <v>141</v>
      </c>
      <c r="H3315" t="s">
        <v>46</v>
      </c>
      <c r="I3315" t="s">
        <v>129</v>
      </c>
      <c r="J3315" t="s">
        <v>130</v>
      </c>
      <c r="K3315" t="s">
        <v>131</v>
      </c>
      <c r="L3315" t="s">
        <v>9713</v>
      </c>
      <c r="M3315" t="s">
        <v>9714</v>
      </c>
      <c r="N3315">
        <v>0.95750000000000002</v>
      </c>
      <c r="O3315">
        <v>2</v>
      </c>
      <c r="P3315">
        <v>196</v>
      </c>
      <c r="Q3315">
        <v>0</v>
      </c>
      <c r="R3315">
        <v>0</v>
      </c>
      <c r="S3315">
        <v>0</v>
      </c>
      <c r="T3315">
        <v>0</v>
      </c>
      <c r="U3315">
        <v>1.915</v>
      </c>
      <c r="V3315">
        <v>187.67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1715766</v>
      </c>
      <c r="B3316">
        <v>1</v>
      </c>
      <c r="C3316" t="s">
        <v>76</v>
      </c>
      <c r="D3316" t="s">
        <v>99</v>
      </c>
      <c r="E3316" t="s">
        <v>212</v>
      </c>
      <c r="F3316" t="s">
        <v>9715</v>
      </c>
      <c r="G3316" t="s">
        <v>176</v>
      </c>
      <c r="H3316" t="s">
        <v>47</v>
      </c>
      <c r="I3316" t="s">
        <v>129</v>
      </c>
      <c r="J3316" t="s">
        <v>130</v>
      </c>
      <c r="K3316" t="s">
        <v>131</v>
      </c>
      <c r="L3316" t="s">
        <v>9716</v>
      </c>
      <c r="M3316" t="s">
        <v>9717</v>
      </c>
      <c r="N3316">
        <v>1.5394444439999999</v>
      </c>
      <c r="O3316">
        <v>1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1.539444</v>
      </c>
      <c r="V3316">
        <v>1.539444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1715746</v>
      </c>
      <c r="B3317">
        <v>1</v>
      </c>
      <c r="C3317" t="s">
        <v>76</v>
      </c>
      <c r="D3317" t="s">
        <v>103</v>
      </c>
      <c r="E3317" t="s">
        <v>134</v>
      </c>
      <c r="F3317" t="s">
        <v>9718</v>
      </c>
      <c r="G3317" t="s">
        <v>462</v>
      </c>
      <c r="H3317" t="s">
        <v>46</v>
      </c>
      <c r="I3317" t="s">
        <v>129</v>
      </c>
      <c r="J3317" t="s">
        <v>130</v>
      </c>
      <c r="K3317" t="s">
        <v>131</v>
      </c>
      <c r="L3317" t="s">
        <v>9719</v>
      </c>
      <c r="M3317" t="s">
        <v>9720</v>
      </c>
      <c r="N3317">
        <v>6.0722222219999997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1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6.072222</v>
      </c>
    </row>
    <row r="3318" spans="1:26" x14ac:dyDescent="0.25">
      <c r="A3318">
        <v>1715752</v>
      </c>
      <c r="B3318">
        <v>1</v>
      </c>
      <c r="C3318" t="s">
        <v>77</v>
      </c>
      <c r="D3318" t="s">
        <v>124</v>
      </c>
      <c r="E3318" t="s">
        <v>134</v>
      </c>
      <c r="F3318" t="s">
        <v>9721</v>
      </c>
      <c r="G3318" t="s">
        <v>155</v>
      </c>
      <c r="H3318" t="s">
        <v>46</v>
      </c>
      <c r="I3318" t="s">
        <v>129</v>
      </c>
      <c r="J3318" t="s">
        <v>130</v>
      </c>
      <c r="K3318" t="s">
        <v>131</v>
      </c>
      <c r="L3318" t="s">
        <v>9722</v>
      </c>
      <c r="M3318" t="s">
        <v>9723</v>
      </c>
      <c r="N3318">
        <v>0.900277777</v>
      </c>
      <c r="O3318">
        <v>0</v>
      </c>
      <c r="P3318">
        <v>5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4.5013889999999996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1715757</v>
      </c>
      <c r="B3319">
        <v>1</v>
      </c>
      <c r="C3319" t="s">
        <v>76</v>
      </c>
      <c r="D3319" t="s">
        <v>86</v>
      </c>
      <c r="E3319" t="s">
        <v>134</v>
      </c>
      <c r="F3319" t="s">
        <v>9724</v>
      </c>
      <c r="G3319" t="s">
        <v>155</v>
      </c>
      <c r="H3319" t="s">
        <v>46</v>
      </c>
      <c r="I3319" t="s">
        <v>129</v>
      </c>
      <c r="J3319" t="s">
        <v>130</v>
      </c>
      <c r="K3319" t="s">
        <v>131</v>
      </c>
      <c r="L3319" t="s">
        <v>9725</v>
      </c>
      <c r="M3319" t="s">
        <v>9726</v>
      </c>
      <c r="N3319">
        <v>4.6955555550000003</v>
      </c>
      <c r="O3319">
        <v>0</v>
      </c>
      <c r="P3319">
        <v>29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136.171111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1715762</v>
      </c>
      <c r="B3320">
        <v>1</v>
      </c>
      <c r="C3320" t="s">
        <v>76</v>
      </c>
      <c r="D3320" t="s">
        <v>92</v>
      </c>
      <c r="E3320" t="s">
        <v>134</v>
      </c>
      <c r="F3320" t="s">
        <v>9727</v>
      </c>
      <c r="G3320" t="s">
        <v>209</v>
      </c>
      <c r="H3320" t="s">
        <v>46</v>
      </c>
      <c r="I3320" t="s">
        <v>129</v>
      </c>
      <c r="J3320" t="s">
        <v>130</v>
      </c>
      <c r="K3320" t="s">
        <v>131</v>
      </c>
      <c r="L3320" t="s">
        <v>9728</v>
      </c>
      <c r="M3320" t="s">
        <v>9729</v>
      </c>
      <c r="N3320">
        <v>7.5777777769999997</v>
      </c>
      <c r="O3320">
        <v>0</v>
      </c>
      <c r="P3320">
        <v>0</v>
      </c>
      <c r="Q3320">
        <v>0</v>
      </c>
      <c r="R3320">
        <v>0</v>
      </c>
      <c r="S3320">
        <v>1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7.5777780000000003</v>
      </c>
      <c r="Z3320">
        <v>0</v>
      </c>
    </row>
    <row r="3321" spans="1:26" x14ac:dyDescent="0.25">
      <c r="A3321">
        <v>1715758</v>
      </c>
      <c r="B3321">
        <v>1</v>
      </c>
      <c r="C3321" t="s">
        <v>76</v>
      </c>
      <c r="D3321" t="s">
        <v>102</v>
      </c>
      <c r="E3321" t="s">
        <v>134</v>
      </c>
      <c r="F3321" t="s">
        <v>9730</v>
      </c>
      <c r="G3321" t="s">
        <v>462</v>
      </c>
      <c r="H3321" t="s">
        <v>46</v>
      </c>
      <c r="I3321" t="s">
        <v>129</v>
      </c>
      <c r="J3321" t="s">
        <v>130</v>
      </c>
      <c r="K3321" t="s">
        <v>131</v>
      </c>
      <c r="L3321" t="s">
        <v>9731</v>
      </c>
      <c r="M3321" t="s">
        <v>9732</v>
      </c>
      <c r="N3321">
        <v>2.438055555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2.438056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1715759</v>
      </c>
      <c r="B3322">
        <v>1</v>
      </c>
      <c r="C3322" t="s">
        <v>76</v>
      </c>
      <c r="D3322" t="s">
        <v>88</v>
      </c>
      <c r="E3322" t="s">
        <v>134</v>
      </c>
      <c r="F3322" t="s">
        <v>9733</v>
      </c>
      <c r="G3322" t="s">
        <v>462</v>
      </c>
      <c r="H3322" t="s">
        <v>46</v>
      </c>
      <c r="I3322" t="s">
        <v>129</v>
      </c>
      <c r="J3322" t="s">
        <v>130</v>
      </c>
      <c r="K3322" t="s">
        <v>131</v>
      </c>
      <c r="L3322" t="s">
        <v>9734</v>
      </c>
      <c r="M3322" t="s">
        <v>9735</v>
      </c>
      <c r="N3322">
        <v>2.3663888879999999</v>
      </c>
      <c r="O3322">
        <v>0</v>
      </c>
      <c r="P3322">
        <v>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4.7327779999999997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1715767</v>
      </c>
      <c r="B3323">
        <v>1</v>
      </c>
      <c r="C3323" t="s">
        <v>77</v>
      </c>
      <c r="D3323" t="s">
        <v>114</v>
      </c>
      <c r="E3323" t="s">
        <v>134</v>
      </c>
      <c r="F3323" t="s">
        <v>9736</v>
      </c>
      <c r="G3323" t="s">
        <v>136</v>
      </c>
      <c r="H3323" t="s">
        <v>46</v>
      </c>
      <c r="I3323" t="s">
        <v>129</v>
      </c>
      <c r="J3323" t="s">
        <v>130</v>
      </c>
      <c r="K3323" t="s">
        <v>131</v>
      </c>
      <c r="L3323" t="s">
        <v>9737</v>
      </c>
      <c r="M3323" t="s">
        <v>9738</v>
      </c>
      <c r="N3323">
        <v>2.173888888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2.173889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1715761</v>
      </c>
      <c r="B3324">
        <v>1</v>
      </c>
      <c r="C3324" t="s">
        <v>76</v>
      </c>
      <c r="D3324" t="s">
        <v>80</v>
      </c>
      <c r="E3324" t="s">
        <v>212</v>
      </c>
      <c r="F3324" t="s">
        <v>9739</v>
      </c>
      <c r="G3324" t="s">
        <v>285</v>
      </c>
      <c r="H3324" t="s">
        <v>47</v>
      </c>
      <c r="I3324" t="s">
        <v>129</v>
      </c>
      <c r="J3324" t="s">
        <v>130</v>
      </c>
      <c r="K3324" t="s">
        <v>161</v>
      </c>
      <c r="L3324" t="s">
        <v>9740</v>
      </c>
      <c r="M3324" t="s">
        <v>9741</v>
      </c>
      <c r="N3324">
        <v>2.1602777770000001</v>
      </c>
      <c r="O3324">
        <v>1</v>
      </c>
      <c r="P3324">
        <v>211</v>
      </c>
      <c r="Q3324">
        <v>0</v>
      </c>
      <c r="R3324">
        <v>0</v>
      </c>
      <c r="S3324">
        <v>0</v>
      </c>
      <c r="T3324">
        <v>0</v>
      </c>
      <c r="U3324">
        <v>2.1602779999999999</v>
      </c>
      <c r="V3324">
        <v>455.81861099999998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1715763</v>
      </c>
      <c r="B3325">
        <v>1</v>
      </c>
      <c r="C3325" t="s">
        <v>77</v>
      </c>
      <c r="D3325" t="s">
        <v>123</v>
      </c>
      <c r="E3325" t="s">
        <v>139</v>
      </c>
      <c r="F3325" t="s">
        <v>9742</v>
      </c>
      <c r="G3325" t="s">
        <v>141</v>
      </c>
      <c r="H3325" t="s">
        <v>46</v>
      </c>
      <c r="I3325" t="s">
        <v>129</v>
      </c>
      <c r="J3325" t="s">
        <v>130</v>
      </c>
      <c r="K3325" t="s">
        <v>131</v>
      </c>
      <c r="L3325" t="s">
        <v>9743</v>
      </c>
      <c r="M3325" t="s">
        <v>9744</v>
      </c>
      <c r="N3325">
        <v>1.1100000000000001</v>
      </c>
      <c r="O3325">
        <v>0</v>
      </c>
      <c r="P3325">
        <v>21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23.31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1715772</v>
      </c>
      <c r="B3326">
        <v>1</v>
      </c>
      <c r="C3326" t="s">
        <v>77</v>
      </c>
      <c r="D3326" t="s">
        <v>124</v>
      </c>
      <c r="E3326" t="s">
        <v>134</v>
      </c>
      <c r="F3326" t="s">
        <v>9745</v>
      </c>
      <c r="G3326" t="s">
        <v>289</v>
      </c>
      <c r="H3326" t="s">
        <v>46</v>
      </c>
      <c r="I3326" t="s">
        <v>129</v>
      </c>
      <c r="J3326" t="s">
        <v>15</v>
      </c>
      <c r="K3326" t="s">
        <v>131</v>
      </c>
      <c r="L3326" t="s">
        <v>9746</v>
      </c>
      <c r="M3326" t="s">
        <v>9682</v>
      </c>
      <c r="N3326">
        <v>3.9813888880000001</v>
      </c>
      <c r="O3326">
        <v>0</v>
      </c>
      <c r="P3326">
        <v>19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75.646388999999999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1715792</v>
      </c>
      <c r="B3327">
        <v>1</v>
      </c>
      <c r="C3327" t="s">
        <v>76</v>
      </c>
      <c r="D3327" t="s">
        <v>93</v>
      </c>
      <c r="E3327" t="s">
        <v>139</v>
      </c>
      <c r="F3327" t="s">
        <v>9747</v>
      </c>
      <c r="G3327" t="s">
        <v>193</v>
      </c>
      <c r="H3327" t="s">
        <v>46</v>
      </c>
      <c r="I3327" t="s">
        <v>129</v>
      </c>
      <c r="J3327" t="s">
        <v>130</v>
      </c>
      <c r="K3327" t="s">
        <v>131</v>
      </c>
      <c r="L3327" t="s">
        <v>9748</v>
      </c>
      <c r="M3327" t="s">
        <v>9749</v>
      </c>
      <c r="N3327">
        <v>1.8688888880000001</v>
      </c>
      <c r="O3327">
        <v>0</v>
      </c>
      <c r="P3327">
        <v>41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76.624443999999997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1715778</v>
      </c>
      <c r="B3328">
        <v>1</v>
      </c>
      <c r="C3328" t="s">
        <v>77</v>
      </c>
      <c r="D3328" t="s">
        <v>111</v>
      </c>
      <c r="E3328" t="s">
        <v>134</v>
      </c>
      <c r="F3328" t="s">
        <v>9750</v>
      </c>
      <c r="G3328" t="s">
        <v>136</v>
      </c>
      <c r="H3328" t="s">
        <v>46</v>
      </c>
      <c r="I3328" t="s">
        <v>129</v>
      </c>
      <c r="J3328" t="s">
        <v>130</v>
      </c>
      <c r="K3328" t="s">
        <v>131</v>
      </c>
      <c r="L3328" t="s">
        <v>9751</v>
      </c>
      <c r="M3328" t="s">
        <v>9752</v>
      </c>
      <c r="N3328">
        <v>3.6627777770000001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2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7.3255559999999997</v>
      </c>
    </row>
    <row r="3329" spans="1:26" x14ac:dyDescent="0.25">
      <c r="A3329">
        <v>1715785</v>
      </c>
      <c r="B3329">
        <v>1</v>
      </c>
      <c r="C3329" t="s">
        <v>76</v>
      </c>
      <c r="D3329" t="s">
        <v>100</v>
      </c>
      <c r="E3329" t="s">
        <v>158</v>
      </c>
      <c r="F3329" t="s">
        <v>9753</v>
      </c>
      <c r="G3329" t="s">
        <v>176</v>
      </c>
      <c r="H3329" t="s">
        <v>47</v>
      </c>
      <c r="I3329" t="s">
        <v>129</v>
      </c>
      <c r="J3329" t="s">
        <v>130</v>
      </c>
      <c r="K3329" t="s">
        <v>131</v>
      </c>
      <c r="L3329" t="s">
        <v>9754</v>
      </c>
      <c r="M3329" t="s">
        <v>9755</v>
      </c>
      <c r="N3329">
        <v>3.6091666660000001</v>
      </c>
      <c r="O3329">
        <v>2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7.2183330000000003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1715784</v>
      </c>
      <c r="B3330">
        <v>1</v>
      </c>
      <c r="C3330" t="s">
        <v>76</v>
      </c>
      <c r="D3330" t="s">
        <v>84</v>
      </c>
      <c r="E3330" t="s">
        <v>134</v>
      </c>
      <c r="F3330" t="s">
        <v>9756</v>
      </c>
      <c r="G3330" t="s">
        <v>209</v>
      </c>
      <c r="H3330" t="s">
        <v>46</v>
      </c>
      <c r="I3330" t="s">
        <v>129</v>
      </c>
      <c r="J3330" t="s">
        <v>130</v>
      </c>
      <c r="K3330" t="s">
        <v>131</v>
      </c>
      <c r="L3330" t="s">
        <v>9757</v>
      </c>
      <c r="M3330" t="s">
        <v>9758</v>
      </c>
      <c r="N3330">
        <v>7.1344444439999997</v>
      </c>
      <c r="O3330">
        <v>0</v>
      </c>
      <c r="P3330">
        <v>34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242.571111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1715783</v>
      </c>
      <c r="B3331">
        <v>1</v>
      </c>
      <c r="C3331" t="s">
        <v>77</v>
      </c>
      <c r="D3331" t="s">
        <v>114</v>
      </c>
      <c r="E3331" t="s">
        <v>148</v>
      </c>
      <c r="F3331" t="s">
        <v>9759</v>
      </c>
      <c r="G3331" t="s">
        <v>431</v>
      </c>
      <c r="H3331" t="s">
        <v>47</v>
      </c>
      <c r="I3331" t="s">
        <v>129</v>
      </c>
      <c r="J3331" t="s">
        <v>130</v>
      </c>
      <c r="K3331" t="s">
        <v>131</v>
      </c>
      <c r="L3331" t="s">
        <v>9760</v>
      </c>
      <c r="M3331" t="s">
        <v>9761</v>
      </c>
      <c r="N3331">
        <v>4.4169444440000003</v>
      </c>
      <c r="O3331">
        <v>0</v>
      </c>
      <c r="P3331">
        <v>0</v>
      </c>
      <c r="Q3331">
        <v>0</v>
      </c>
      <c r="R3331">
        <v>0</v>
      </c>
      <c r="S3331">
        <v>17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75.088055999999995</v>
      </c>
      <c r="Z3331">
        <v>0</v>
      </c>
    </row>
    <row r="3332" spans="1:26" x14ac:dyDescent="0.25">
      <c r="A3332">
        <v>1715786</v>
      </c>
      <c r="B3332">
        <v>1</v>
      </c>
      <c r="C3332" t="s">
        <v>76</v>
      </c>
      <c r="D3332" t="s">
        <v>89</v>
      </c>
      <c r="E3332" t="s">
        <v>134</v>
      </c>
      <c r="F3332" t="s">
        <v>9762</v>
      </c>
      <c r="G3332" t="s">
        <v>136</v>
      </c>
      <c r="H3332" t="s">
        <v>46</v>
      </c>
      <c r="I3332" t="s">
        <v>129</v>
      </c>
      <c r="J3332" t="s">
        <v>130</v>
      </c>
      <c r="K3332" t="s">
        <v>131</v>
      </c>
      <c r="L3332" t="s">
        <v>9763</v>
      </c>
      <c r="M3332" t="s">
        <v>9764</v>
      </c>
      <c r="N3332">
        <v>2.4175</v>
      </c>
      <c r="O3332">
        <v>0</v>
      </c>
      <c r="P3332">
        <v>6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14.505000000000001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1715806</v>
      </c>
      <c r="B3333">
        <v>1</v>
      </c>
      <c r="C3333" t="s">
        <v>76</v>
      </c>
      <c r="D3333" t="s">
        <v>86</v>
      </c>
      <c r="E3333" t="s">
        <v>164</v>
      </c>
      <c r="F3333" t="s">
        <v>9765</v>
      </c>
      <c r="G3333" t="s">
        <v>3671</v>
      </c>
      <c r="H3333" t="s">
        <v>46</v>
      </c>
      <c r="I3333" t="s">
        <v>129</v>
      </c>
      <c r="J3333" t="s">
        <v>130</v>
      </c>
      <c r="K3333" t="s">
        <v>131</v>
      </c>
      <c r="L3333" t="s">
        <v>9766</v>
      </c>
      <c r="M3333" t="s">
        <v>9767</v>
      </c>
      <c r="N3333">
        <v>0.888055555</v>
      </c>
      <c r="O3333">
        <v>1</v>
      </c>
      <c r="P3333">
        <v>393</v>
      </c>
      <c r="Q3333">
        <v>0</v>
      </c>
      <c r="R3333">
        <v>0</v>
      </c>
      <c r="S3333">
        <v>0</v>
      </c>
      <c r="T3333">
        <v>0</v>
      </c>
      <c r="U3333">
        <v>0.88805599999999996</v>
      </c>
      <c r="V3333">
        <v>349.005833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1715789</v>
      </c>
      <c r="B3334">
        <v>1</v>
      </c>
      <c r="C3334" t="s">
        <v>76</v>
      </c>
      <c r="D3334" t="s">
        <v>79</v>
      </c>
      <c r="E3334" t="s">
        <v>126</v>
      </c>
      <c r="F3334" t="s">
        <v>9768</v>
      </c>
      <c r="G3334" t="s">
        <v>145</v>
      </c>
      <c r="H3334" t="s">
        <v>47</v>
      </c>
      <c r="I3334" t="s">
        <v>129</v>
      </c>
      <c r="J3334" t="s">
        <v>130</v>
      </c>
      <c r="K3334" t="s">
        <v>131</v>
      </c>
      <c r="L3334" t="s">
        <v>9769</v>
      </c>
      <c r="M3334" t="s">
        <v>9770</v>
      </c>
      <c r="N3334">
        <v>1.4722222220000001</v>
      </c>
      <c r="O3334">
        <v>13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19.138888999999999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1715791</v>
      </c>
      <c r="B3335">
        <v>1</v>
      </c>
      <c r="C3335" t="s">
        <v>76</v>
      </c>
      <c r="D3335" t="s">
        <v>104</v>
      </c>
      <c r="E3335" t="s">
        <v>139</v>
      </c>
      <c r="F3335" t="s">
        <v>216</v>
      </c>
      <c r="G3335" t="s">
        <v>141</v>
      </c>
      <c r="H3335" t="s">
        <v>46</v>
      </c>
      <c r="I3335" t="s">
        <v>129</v>
      </c>
      <c r="J3335" t="s">
        <v>130</v>
      </c>
      <c r="K3335" t="s">
        <v>131</v>
      </c>
      <c r="L3335" t="s">
        <v>9771</v>
      </c>
      <c r="M3335" t="s">
        <v>9772</v>
      </c>
      <c r="N3335">
        <v>2.4752777770000001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3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7.4258329999999999</v>
      </c>
    </row>
    <row r="3336" spans="1:26" x14ac:dyDescent="0.25">
      <c r="A3336">
        <v>1715803</v>
      </c>
      <c r="B3336">
        <v>1</v>
      </c>
      <c r="C3336" t="s">
        <v>76</v>
      </c>
      <c r="D3336" t="s">
        <v>95</v>
      </c>
      <c r="E3336" t="s">
        <v>134</v>
      </c>
      <c r="F3336" t="s">
        <v>9242</v>
      </c>
      <c r="G3336" t="s">
        <v>136</v>
      </c>
      <c r="H3336" t="s">
        <v>46</v>
      </c>
      <c r="I3336" t="s">
        <v>129</v>
      </c>
      <c r="J3336" t="s">
        <v>130</v>
      </c>
      <c r="K3336" t="s">
        <v>131</v>
      </c>
      <c r="L3336" t="s">
        <v>9773</v>
      </c>
      <c r="M3336" t="s">
        <v>9774</v>
      </c>
      <c r="N3336">
        <v>5.9877777769999998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5.9877779999999996</v>
      </c>
    </row>
    <row r="3337" spans="1:26" x14ac:dyDescent="0.25">
      <c r="A3337">
        <v>1715793</v>
      </c>
      <c r="B3337">
        <v>1</v>
      </c>
      <c r="C3337" t="s">
        <v>76</v>
      </c>
      <c r="D3337" t="s">
        <v>82</v>
      </c>
      <c r="E3337" t="s">
        <v>139</v>
      </c>
      <c r="F3337" t="s">
        <v>9775</v>
      </c>
      <c r="G3337" t="s">
        <v>462</v>
      </c>
      <c r="H3337" t="s">
        <v>46</v>
      </c>
      <c r="I3337" t="s">
        <v>129</v>
      </c>
      <c r="J3337" t="s">
        <v>130</v>
      </c>
      <c r="K3337" t="s">
        <v>131</v>
      </c>
      <c r="L3337" t="s">
        <v>9776</v>
      </c>
      <c r="M3337" t="s">
        <v>9777</v>
      </c>
      <c r="N3337">
        <v>1.2180555550000001</v>
      </c>
      <c r="O3337">
        <v>0</v>
      </c>
      <c r="P3337">
        <v>184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224.12222199999999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1715799</v>
      </c>
      <c r="B3338">
        <v>1</v>
      </c>
      <c r="C3338" t="s">
        <v>76</v>
      </c>
      <c r="D3338" t="s">
        <v>101</v>
      </c>
      <c r="E3338" t="s">
        <v>134</v>
      </c>
      <c r="F3338" t="s">
        <v>9778</v>
      </c>
      <c r="G3338" t="s">
        <v>136</v>
      </c>
      <c r="H3338" t="s">
        <v>46</v>
      </c>
      <c r="I3338" t="s">
        <v>129</v>
      </c>
      <c r="J3338" t="s">
        <v>130</v>
      </c>
      <c r="K3338" t="s">
        <v>131</v>
      </c>
      <c r="L3338" t="s">
        <v>9779</v>
      </c>
      <c r="M3338" t="s">
        <v>9780</v>
      </c>
      <c r="N3338">
        <v>9.8988888880000001</v>
      </c>
      <c r="O3338">
        <v>0</v>
      </c>
      <c r="P3338">
        <v>1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9.8988890000000005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1715804</v>
      </c>
      <c r="B3339">
        <v>1</v>
      </c>
      <c r="C3339" t="s">
        <v>77</v>
      </c>
      <c r="D3339" t="s">
        <v>123</v>
      </c>
      <c r="E3339" t="s">
        <v>139</v>
      </c>
      <c r="F3339" t="s">
        <v>9781</v>
      </c>
      <c r="G3339" t="s">
        <v>269</v>
      </c>
      <c r="H3339" t="s">
        <v>46</v>
      </c>
      <c r="I3339" t="s">
        <v>129</v>
      </c>
      <c r="J3339" t="s">
        <v>130</v>
      </c>
      <c r="K3339" t="s">
        <v>131</v>
      </c>
      <c r="L3339" t="s">
        <v>9782</v>
      </c>
      <c r="M3339" t="s">
        <v>9783</v>
      </c>
      <c r="N3339">
        <v>2.3544444439999999</v>
      </c>
      <c r="O3339">
        <v>0</v>
      </c>
      <c r="P3339">
        <v>64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150.68444400000001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1715800</v>
      </c>
      <c r="B3340">
        <v>1</v>
      </c>
      <c r="C3340" t="s">
        <v>76</v>
      </c>
      <c r="D3340" t="s">
        <v>90</v>
      </c>
      <c r="E3340" t="s">
        <v>139</v>
      </c>
      <c r="F3340" t="s">
        <v>9784</v>
      </c>
      <c r="G3340" t="s">
        <v>6506</v>
      </c>
      <c r="H3340" t="s">
        <v>46</v>
      </c>
      <c r="I3340" t="s">
        <v>129</v>
      </c>
      <c r="J3340" t="s">
        <v>130</v>
      </c>
      <c r="K3340" t="s">
        <v>131</v>
      </c>
      <c r="L3340" t="s">
        <v>9785</v>
      </c>
      <c r="M3340" t="s">
        <v>9786</v>
      </c>
      <c r="N3340">
        <v>1.768611111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40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70.744444000000001</v>
      </c>
    </row>
    <row r="3341" spans="1:26" x14ac:dyDescent="0.25">
      <c r="A3341">
        <v>1715816</v>
      </c>
      <c r="B3341">
        <v>1</v>
      </c>
      <c r="C3341" t="s">
        <v>76</v>
      </c>
      <c r="D3341" t="s">
        <v>95</v>
      </c>
      <c r="E3341" t="s">
        <v>134</v>
      </c>
      <c r="F3341" t="s">
        <v>9787</v>
      </c>
      <c r="G3341" t="s">
        <v>209</v>
      </c>
      <c r="H3341" t="s">
        <v>46</v>
      </c>
      <c r="I3341" t="s">
        <v>129</v>
      </c>
      <c r="J3341" t="s">
        <v>130</v>
      </c>
      <c r="K3341" t="s">
        <v>131</v>
      </c>
      <c r="L3341" t="s">
        <v>9788</v>
      </c>
      <c r="M3341" t="s">
        <v>9789</v>
      </c>
      <c r="N3341">
        <v>4.8530555550000001</v>
      </c>
      <c r="O3341">
        <v>0</v>
      </c>
      <c r="P3341">
        <v>0</v>
      </c>
      <c r="Q3341">
        <v>0</v>
      </c>
      <c r="R3341">
        <v>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9.7061109999999999</v>
      </c>
      <c r="Y3341">
        <v>0</v>
      </c>
      <c r="Z3341">
        <v>0</v>
      </c>
    </row>
    <row r="3342" spans="1:26" x14ac:dyDescent="0.25">
      <c r="A3342">
        <v>1715832</v>
      </c>
      <c r="B3342">
        <v>1</v>
      </c>
      <c r="C3342" t="s">
        <v>76</v>
      </c>
      <c r="D3342" t="s">
        <v>93</v>
      </c>
      <c r="E3342" t="s">
        <v>139</v>
      </c>
      <c r="F3342" t="s">
        <v>9790</v>
      </c>
      <c r="G3342" t="s">
        <v>141</v>
      </c>
      <c r="H3342" t="s">
        <v>46</v>
      </c>
      <c r="I3342" t="s">
        <v>129</v>
      </c>
      <c r="J3342" t="s">
        <v>130</v>
      </c>
      <c r="K3342" t="s">
        <v>131</v>
      </c>
      <c r="L3342" t="s">
        <v>9791</v>
      </c>
      <c r="M3342" t="s">
        <v>9792</v>
      </c>
      <c r="N3342">
        <v>8.7708333330000006</v>
      </c>
      <c r="O3342">
        <v>0</v>
      </c>
      <c r="P3342">
        <v>7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61.395833000000003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1715813</v>
      </c>
      <c r="B3343">
        <v>1</v>
      </c>
      <c r="C3343" t="s">
        <v>76</v>
      </c>
      <c r="D3343" t="s">
        <v>81</v>
      </c>
      <c r="E3343" t="s">
        <v>139</v>
      </c>
      <c r="F3343" t="s">
        <v>9659</v>
      </c>
      <c r="G3343" t="s">
        <v>141</v>
      </c>
      <c r="H3343" t="s">
        <v>46</v>
      </c>
      <c r="I3343" t="s">
        <v>129</v>
      </c>
      <c r="J3343" t="s">
        <v>130</v>
      </c>
      <c r="K3343" t="s">
        <v>131</v>
      </c>
      <c r="L3343" t="s">
        <v>9793</v>
      </c>
      <c r="M3343" t="s">
        <v>9794</v>
      </c>
      <c r="N3343">
        <v>0.60222222199999997</v>
      </c>
      <c r="O3343">
        <v>0</v>
      </c>
      <c r="P3343">
        <v>264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158.98666700000001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1715808</v>
      </c>
      <c r="B3344">
        <v>1</v>
      </c>
      <c r="C3344" t="s">
        <v>76</v>
      </c>
      <c r="D3344" t="s">
        <v>93</v>
      </c>
      <c r="E3344" t="s">
        <v>126</v>
      </c>
      <c r="F3344" t="s">
        <v>9795</v>
      </c>
      <c r="G3344" t="s">
        <v>176</v>
      </c>
      <c r="H3344" t="s">
        <v>47</v>
      </c>
      <c r="I3344" t="s">
        <v>129</v>
      </c>
      <c r="J3344" t="s">
        <v>130</v>
      </c>
      <c r="K3344" t="s">
        <v>131</v>
      </c>
      <c r="L3344" t="s">
        <v>9796</v>
      </c>
      <c r="M3344" t="s">
        <v>9797</v>
      </c>
      <c r="N3344">
        <v>0.22138888800000001</v>
      </c>
      <c r="O3344">
        <v>10</v>
      </c>
      <c r="P3344">
        <v>2032</v>
      </c>
      <c r="Q3344">
        <v>0</v>
      </c>
      <c r="R3344">
        <v>0</v>
      </c>
      <c r="S3344">
        <v>0</v>
      </c>
      <c r="T3344">
        <v>0</v>
      </c>
      <c r="U3344">
        <v>2.213889</v>
      </c>
      <c r="V3344">
        <v>449.86221999999998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1715809</v>
      </c>
      <c r="B3345">
        <v>1</v>
      </c>
      <c r="C3345" t="s">
        <v>76</v>
      </c>
      <c r="D3345" t="s">
        <v>88</v>
      </c>
      <c r="E3345" t="s">
        <v>158</v>
      </c>
      <c r="F3345" t="s">
        <v>9798</v>
      </c>
      <c r="G3345" t="s">
        <v>176</v>
      </c>
      <c r="H3345" t="s">
        <v>47</v>
      </c>
      <c r="I3345" t="s">
        <v>129</v>
      </c>
      <c r="J3345" t="s">
        <v>130</v>
      </c>
      <c r="K3345" t="s">
        <v>131</v>
      </c>
      <c r="L3345" t="s">
        <v>9796</v>
      </c>
      <c r="M3345" t="s">
        <v>9799</v>
      </c>
      <c r="N3345">
        <v>0.638055555</v>
      </c>
      <c r="O3345">
        <v>37</v>
      </c>
      <c r="P3345">
        <v>873</v>
      </c>
      <c r="Q3345">
        <v>0</v>
      </c>
      <c r="R3345">
        <v>0</v>
      </c>
      <c r="S3345">
        <v>0</v>
      </c>
      <c r="T3345">
        <v>0</v>
      </c>
      <c r="U3345">
        <v>23.608056000000001</v>
      </c>
      <c r="V3345">
        <v>557.02250000000004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1715815</v>
      </c>
      <c r="B3346">
        <v>1</v>
      </c>
      <c r="C3346" t="s">
        <v>76</v>
      </c>
      <c r="D3346" t="s">
        <v>79</v>
      </c>
      <c r="E3346" t="s">
        <v>139</v>
      </c>
      <c r="F3346" t="s">
        <v>9800</v>
      </c>
      <c r="G3346" t="s">
        <v>182</v>
      </c>
      <c r="H3346" t="s">
        <v>46</v>
      </c>
      <c r="I3346" t="s">
        <v>129</v>
      </c>
      <c r="J3346" t="s">
        <v>130</v>
      </c>
      <c r="K3346" t="s">
        <v>131</v>
      </c>
      <c r="L3346" t="s">
        <v>9801</v>
      </c>
      <c r="M3346" t="s">
        <v>9802</v>
      </c>
      <c r="N3346">
        <v>1.8805555549999999</v>
      </c>
      <c r="O3346">
        <v>0</v>
      </c>
      <c r="P3346">
        <v>310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582.97222199999999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1715826</v>
      </c>
      <c r="B3347">
        <v>1</v>
      </c>
      <c r="C3347" t="s">
        <v>76</v>
      </c>
      <c r="D3347" t="s">
        <v>105</v>
      </c>
      <c r="E3347" t="s">
        <v>134</v>
      </c>
      <c r="F3347" t="s">
        <v>9803</v>
      </c>
      <c r="G3347" t="s">
        <v>136</v>
      </c>
      <c r="H3347" t="s">
        <v>46</v>
      </c>
      <c r="I3347" t="s">
        <v>129</v>
      </c>
      <c r="J3347" t="s">
        <v>130</v>
      </c>
      <c r="K3347" t="s">
        <v>131</v>
      </c>
      <c r="L3347" t="s">
        <v>9804</v>
      </c>
      <c r="M3347" t="s">
        <v>9805</v>
      </c>
      <c r="N3347">
        <v>1.1916666659999999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1.191667</v>
      </c>
    </row>
    <row r="3348" spans="1:26" x14ac:dyDescent="0.25">
      <c r="A3348">
        <v>1715819</v>
      </c>
      <c r="B3348">
        <v>1</v>
      </c>
      <c r="C3348" t="s">
        <v>76</v>
      </c>
      <c r="D3348" t="s">
        <v>97</v>
      </c>
      <c r="E3348" t="s">
        <v>134</v>
      </c>
      <c r="F3348" t="s">
        <v>9806</v>
      </c>
      <c r="G3348" t="s">
        <v>155</v>
      </c>
      <c r="H3348" t="s">
        <v>46</v>
      </c>
      <c r="I3348" t="s">
        <v>129</v>
      </c>
      <c r="J3348" t="s">
        <v>130</v>
      </c>
      <c r="K3348" t="s">
        <v>131</v>
      </c>
      <c r="L3348" t="s">
        <v>9807</v>
      </c>
      <c r="M3348" t="s">
        <v>9808</v>
      </c>
      <c r="N3348">
        <v>0.7</v>
      </c>
      <c r="O3348">
        <v>0</v>
      </c>
      <c r="P3348">
        <v>2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1.4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1715836</v>
      </c>
      <c r="B3349">
        <v>1</v>
      </c>
      <c r="C3349" t="s">
        <v>76</v>
      </c>
      <c r="D3349" t="s">
        <v>92</v>
      </c>
      <c r="E3349" t="s">
        <v>134</v>
      </c>
      <c r="F3349" t="s">
        <v>9809</v>
      </c>
      <c r="G3349" t="s">
        <v>136</v>
      </c>
      <c r="H3349" t="s">
        <v>46</v>
      </c>
      <c r="I3349" t="s">
        <v>129</v>
      </c>
      <c r="J3349" t="s">
        <v>130</v>
      </c>
      <c r="K3349" t="s">
        <v>131</v>
      </c>
      <c r="L3349" t="s">
        <v>9810</v>
      </c>
      <c r="M3349" t="s">
        <v>9811</v>
      </c>
      <c r="N3349">
        <v>2.8513888879999998</v>
      </c>
      <c r="O3349">
        <v>0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2.8513890000000002</v>
      </c>
      <c r="Y3349">
        <v>0</v>
      </c>
      <c r="Z3349">
        <v>0</v>
      </c>
    </row>
    <row r="3350" spans="1:26" x14ac:dyDescent="0.25">
      <c r="A3350">
        <v>1715820</v>
      </c>
      <c r="B3350">
        <v>1</v>
      </c>
      <c r="C3350" t="s">
        <v>77</v>
      </c>
      <c r="D3350" t="s">
        <v>119</v>
      </c>
      <c r="E3350" t="s">
        <v>164</v>
      </c>
      <c r="F3350" t="s">
        <v>9812</v>
      </c>
      <c r="G3350" t="s">
        <v>141</v>
      </c>
      <c r="H3350" t="s">
        <v>46</v>
      </c>
      <c r="I3350" t="s">
        <v>129</v>
      </c>
      <c r="J3350" t="s">
        <v>130</v>
      </c>
      <c r="K3350" t="s">
        <v>131</v>
      </c>
      <c r="L3350" t="s">
        <v>9813</v>
      </c>
      <c r="M3350" t="s">
        <v>9814</v>
      </c>
      <c r="N3350">
        <v>1.7255555549999999</v>
      </c>
      <c r="O3350">
        <v>0</v>
      </c>
      <c r="P3350">
        <v>16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27.608889000000001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1715841</v>
      </c>
      <c r="B3351">
        <v>1</v>
      </c>
      <c r="C3351" t="s">
        <v>76</v>
      </c>
      <c r="D3351" t="s">
        <v>93</v>
      </c>
      <c r="E3351" t="s">
        <v>191</v>
      </c>
      <c r="F3351" t="s">
        <v>9815</v>
      </c>
      <c r="G3351" t="s">
        <v>141</v>
      </c>
      <c r="H3351" t="s">
        <v>46</v>
      </c>
      <c r="I3351" t="s">
        <v>129</v>
      </c>
      <c r="J3351" t="s">
        <v>130</v>
      </c>
      <c r="K3351" t="s">
        <v>131</v>
      </c>
      <c r="L3351" t="s">
        <v>9816</v>
      </c>
      <c r="M3351" t="s">
        <v>9817</v>
      </c>
      <c r="N3351">
        <v>7.3255555550000002</v>
      </c>
      <c r="O3351">
        <v>0</v>
      </c>
      <c r="P3351">
        <v>18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131.86000000000001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1715835</v>
      </c>
      <c r="B3352">
        <v>1</v>
      </c>
      <c r="C3352" t="s">
        <v>76</v>
      </c>
      <c r="D3352" t="s">
        <v>89</v>
      </c>
      <c r="E3352" t="s">
        <v>164</v>
      </c>
      <c r="F3352" t="s">
        <v>9818</v>
      </c>
      <c r="G3352" t="s">
        <v>256</v>
      </c>
      <c r="H3352" t="s">
        <v>46</v>
      </c>
      <c r="I3352" t="s">
        <v>129</v>
      </c>
      <c r="J3352" t="s">
        <v>130</v>
      </c>
      <c r="K3352" t="s">
        <v>131</v>
      </c>
      <c r="L3352" t="s">
        <v>9819</v>
      </c>
      <c r="M3352" t="s">
        <v>9820</v>
      </c>
      <c r="N3352">
        <v>4.8677777769999997</v>
      </c>
      <c r="O3352">
        <v>0</v>
      </c>
      <c r="P3352">
        <v>0</v>
      </c>
      <c r="Q3352">
        <v>0</v>
      </c>
      <c r="R3352">
        <v>0</v>
      </c>
      <c r="S3352">
        <v>1</v>
      </c>
      <c r="T3352">
        <v>33</v>
      </c>
      <c r="U3352">
        <v>0</v>
      </c>
      <c r="V3352">
        <v>0</v>
      </c>
      <c r="W3352">
        <v>0</v>
      </c>
      <c r="X3352">
        <v>0</v>
      </c>
      <c r="Y3352">
        <v>4.8677780000000004</v>
      </c>
      <c r="Z3352">
        <v>160.63666699999999</v>
      </c>
    </row>
    <row r="3353" spans="1:26" x14ac:dyDescent="0.25">
      <c r="A3353">
        <v>1715824</v>
      </c>
      <c r="B3353">
        <v>1</v>
      </c>
      <c r="C3353" t="s">
        <v>77</v>
      </c>
      <c r="D3353" t="s">
        <v>114</v>
      </c>
      <c r="E3353" t="s">
        <v>126</v>
      </c>
      <c r="F3353" t="s">
        <v>9821</v>
      </c>
      <c r="G3353" t="s">
        <v>293</v>
      </c>
      <c r="H3353" t="s">
        <v>160</v>
      </c>
      <c r="I3353" t="s">
        <v>129</v>
      </c>
      <c r="J3353" t="s">
        <v>130</v>
      </c>
      <c r="K3353" t="s">
        <v>161</v>
      </c>
      <c r="L3353" t="s">
        <v>9822</v>
      </c>
      <c r="M3353" t="s">
        <v>9823</v>
      </c>
      <c r="N3353">
        <v>6.1674388880000004</v>
      </c>
      <c r="O3353">
        <v>0</v>
      </c>
      <c r="P3353">
        <v>0</v>
      </c>
      <c r="Q3353">
        <v>0</v>
      </c>
      <c r="R3353">
        <v>0</v>
      </c>
      <c r="S3353">
        <v>1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6.1674389999999999</v>
      </c>
      <c r="Z3353">
        <v>0</v>
      </c>
    </row>
    <row r="3354" spans="1:26" x14ac:dyDescent="0.25">
      <c r="A3354">
        <v>1715847</v>
      </c>
      <c r="B3354">
        <v>1</v>
      </c>
      <c r="C3354" t="s">
        <v>76</v>
      </c>
      <c r="D3354" t="s">
        <v>92</v>
      </c>
      <c r="E3354" t="s">
        <v>134</v>
      </c>
      <c r="F3354" t="s">
        <v>9824</v>
      </c>
      <c r="G3354" t="s">
        <v>155</v>
      </c>
      <c r="H3354" t="s">
        <v>46</v>
      </c>
      <c r="I3354" t="s">
        <v>129</v>
      </c>
      <c r="J3354" t="s">
        <v>130</v>
      </c>
      <c r="K3354" t="s">
        <v>131</v>
      </c>
      <c r="L3354" t="s">
        <v>9825</v>
      </c>
      <c r="M3354" t="s">
        <v>9826</v>
      </c>
      <c r="N3354">
        <v>4.551666666</v>
      </c>
      <c r="O3354">
        <v>0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4.5516670000000001</v>
      </c>
      <c r="Y3354">
        <v>0</v>
      </c>
      <c r="Z3354">
        <v>0</v>
      </c>
    </row>
    <row r="3355" spans="1:26" x14ac:dyDescent="0.25">
      <c r="A3355">
        <v>1715828</v>
      </c>
      <c r="B3355">
        <v>1</v>
      </c>
      <c r="C3355" t="s">
        <v>77</v>
      </c>
      <c r="D3355" t="s">
        <v>116</v>
      </c>
      <c r="E3355" t="s">
        <v>158</v>
      </c>
      <c r="F3355" t="s">
        <v>3849</v>
      </c>
      <c r="G3355" t="s">
        <v>176</v>
      </c>
      <c r="H3355" t="s">
        <v>47</v>
      </c>
      <c r="I3355" t="s">
        <v>129</v>
      </c>
      <c r="J3355" t="s">
        <v>130</v>
      </c>
      <c r="K3355" t="s">
        <v>131</v>
      </c>
      <c r="L3355" t="s">
        <v>9827</v>
      </c>
      <c r="M3355" t="s">
        <v>9828</v>
      </c>
      <c r="N3355">
        <v>0.70972222200000001</v>
      </c>
      <c r="O3355">
        <v>125</v>
      </c>
      <c r="P3355">
        <v>437</v>
      </c>
      <c r="Q3355">
        <v>0</v>
      </c>
      <c r="R3355">
        <v>0</v>
      </c>
      <c r="S3355">
        <v>0</v>
      </c>
      <c r="T3355">
        <v>18</v>
      </c>
      <c r="U3355">
        <v>88.715277999999998</v>
      </c>
      <c r="V3355">
        <v>310.14861100000002</v>
      </c>
      <c r="W3355">
        <v>0</v>
      </c>
      <c r="X3355">
        <v>0</v>
      </c>
      <c r="Y3355">
        <v>0</v>
      </c>
      <c r="Z3355">
        <v>12.775</v>
      </c>
    </row>
    <row r="3356" spans="1:26" x14ac:dyDescent="0.25">
      <c r="A3356">
        <v>1715829</v>
      </c>
      <c r="B3356">
        <v>1</v>
      </c>
      <c r="C3356" t="s">
        <v>76</v>
      </c>
      <c r="D3356" t="s">
        <v>93</v>
      </c>
      <c r="E3356" t="s">
        <v>139</v>
      </c>
      <c r="F3356" t="s">
        <v>9829</v>
      </c>
      <c r="G3356" t="s">
        <v>285</v>
      </c>
      <c r="H3356" t="s">
        <v>46</v>
      </c>
      <c r="I3356" t="s">
        <v>129</v>
      </c>
      <c r="J3356" t="s">
        <v>130</v>
      </c>
      <c r="K3356" t="s">
        <v>161</v>
      </c>
      <c r="L3356" t="s">
        <v>9830</v>
      </c>
      <c r="M3356" t="s">
        <v>9831</v>
      </c>
      <c r="N3356">
        <v>5.8475000000000001</v>
      </c>
      <c r="O3356">
        <v>0</v>
      </c>
      <c r="P3356">
        <v>62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362.54500000000002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1715855</v>
      </c>
      <c r="B3357">
        <v>1</v>
      </c>
      <c r="C3357" t="s">
        <v>76</v>
      </c>
      <c r="D3357" t="s">
        <v>92</v>
      </c>
      <c r="E3357" t="s">
        <v>191</v>
      </c>
      <c r="F3357" t="s">
        <v>9832</v>
      </c>
      <c r="G3357" t="s">
        <v>141</v>
      </c>
      <c r="H3357" t="s">
        <v>46</v>
      </c>
      <c r="I3357" t="s">
        <v>129</v>
      </c>
      <c r="J3357" t="s">
        <v>130</v>
      </c>
      <c r="K3357" t="s">
        <v>131</v>
      </c>
      <c r="L3357" t="s">
        <v>9830</v>
      </c>
      <c r="M3357" t="s">
        <v>9833</v>
      </c>
      <c r="N3357">
        <v>4.3266666660000004</v>
      </c>
      <c r="O3357">
        <v>0</v>
      </c>
      <c r="P3357">
        <v>0</v>
      </c>
      <c r="Q3357">
        <v>0</v>
      </c>
      <c r="R3357">
        <v>11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47.593333000000001</v>
      </c>
      <c r="Y3357">
        <v>0</v>
      </c>
      <c r="Z3357">
        <v>0</v>
      </c>
    </row>
    <row r="3358" spans="1:26" x14ac:dyDescent="0.25">
      <c r="A3358">
        <v>1715839</v>
      </c>
      <c r="B3358">
        <v>1</v>
      </c>
      <c r="C3358" t="s">
        <v>76</v>
      </c>
      <c r="D3358" t="s">
        <v>96</v>
      </c>
      <c r="E3358" t="s">
        <v>134</v>
      </c>
      <c r="F3358" t="s">
        <v>9834</v>
      </c>
      <c r="G3358" t="s">
        <v>136</v>
      </c>
      <c r="H3358" t="s">
        <v>46</v>
      </c>
      <c r="I3358" t="s">
        <v>129</v>
      </c>
      <c r="J3358" t="s">
        <v>130</v>
      </c>
      <c r="K3358" t="s">
        <v>131</v>
      </c>
      <c r="L3358" t="s">
        <v>9835</v>
      </c>
      <c r="M3358" t="s">
        <v>9836</v>
      </c>
      <c r="N3358">
        <v>0.83916666600000001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0.839167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1715863</v>
      </c>
      <c r="B3359">
        <v>1</v>
      </c>
      <c r="C3359" t="s">
        <v>76</v>
      </c>
      <c r="D3359" t="s">
        <v>93</v>
      </c>
      <c r="E3359" t="s">
        <v>134</v>
      </c>
      <c r="F3359" t="s">
        <v>9837</v>
      </c>
      <c r="G3359" t="s">
        <v>209</v>
      </c>
      <c r="H3359" t="s">
        <v>46</v>
      </c>
      <c r="I3359" t="s">
        <v>129</v>
      </c>
      <c r="J3359" t="s">
        <v>130</v>
      </c>
      <c r="K3359" t="s">
        <v>131</v>
      </c>
      <c r="L3359" t="s">
        <v>9838</v>
      </c>
      <c r="M3359" t="s">
        <v>9839</v>
      </c>
      <c r="N3359">
        <v>4.5252777770000003</v>
      </c>
      <c r="O3359">
        <v>0</v>
      </c>
      <c r="P3359">
        <v>2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9.0505560000000003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1715850</v>
      </c>
      <c r="B3360">
        <v>1</v>
      </c>
      <c r="C3360" t="s">
        <v>76</v>
      </c>
      <c r="D3360" t="s">
        <v>106</v>
      </c>
      <c r="E3360" t="s">
        <v>139</v>
      </c>
      <c r="F3360" t="s">
        <v>9840</v>
      </c>
      <c r="G3360" t="s">
        <v>141</v>
      </c>
      <c r="H3360" t="s">
        <v>46</v>
      </c>
      <c r="I3360" t="s">
        <v>129</v>
      </c>
      <c r="J3360" t="s">
        <v>130</v>
      </c>
      <c r="K3360" t="s">
        <v>131</v>
      </c>
      <c r="L3360" t="s">
        <v>9841</v>
      </c>
      <c r="M3360" t="s">
        <v>9842</v>
      </c>
      <c r="N3360">
        <v>1.138055555</v>
      </c>
      <c r="O3360">
        <v>0</v>
      </c>
      <c r="P3360">
        <v>138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157.05166700000001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1715846</v>
      </c>
      <c r="B3361">
        <v>1</v>
      </c>
      <c r="C3361" t="s">
        <v>77</v>
      </c>
      <c r="D3361" t="s">
        <v>119</v>
      </c>
      <c r="E3361" t="s">
        <v>134</v>
      </c>
      <c r="F3361" t="s">
        <v>9843</v>
      </c>
      <c r="G3361" t="s">
        <v>155</v>
      </c>
      <c r="H3361" t="s">
        <v>46</v>
      </c>
      <c r="I3361" t="s">
        <v>129</v>
      </c>
      <c r="J3361" t="s">
        <v>130</v>
      </c>
      <c r="K3361" t="s">
        <v>131</v>
      </c>
      <c r="L3361" t="s">
        <v>9844</v>
      </c>
      <c r="M3361" t="s">
        <v>9845</v>
      </c>
      <c r="N3361">
        <v>1.792777777</v>
      </c>
      <c r="O3361">
        <v>0</v>
      </c>
      <c r="P3361">
        <v>1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1.792778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1715843</v>
      </c>
      <c r="B3362">
        <v>1</v>
      </c>
      <c r="C3362" t="s">
        <v>76</v>
      </c>
      <c r="D3362" t="s">
        <v>102</v>
      </c>
      <c r="E3362" t="s">
        <v>134</v>
      </c>
      <c r="F3362" t="s">
        <v>9846</v>
      </c>
      <c r="G3362" t="s">
        <v>136</v>
      </c>
      <c r="H3362" t="s">
        <v>46</v>
      </c>
      <c r="I3362" t="s">
        <v>129</v>
      </c>
      <c r="J3362" t="s">
        <v>130</v>
      </c>
      <c r="K3362" t="s">
        <v>131</v>
      </c>
      <c r="L3362" t="s">
        <v>9847</v>
      </c>
      <c r="M3362" t="s">
        <v>9786</v>
      </c>
      <c r="N3362">
        <v>0.71333333300000001</v>
      </c>
      <c r="O3362">
        <v>0</v>
      </c>
      <c r="P3362">
        <v>2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1.4266669999999999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1715845</v>
      </c>
      <c r="B3363">
        <v>1</v>
      </c>
      <c r="C3363" t="s">
        <v>77</v>
      </c>
      <c r="D3363" t="s">
        <v>114</v>
      </c>
      <c r="E3363" t="s">
        <v>134</v>
      </c>
      <c r="F3363" t="s">
        <v>9848</v>
      </c>
      <c r="G3363" t="s">
        <v>209</v>
      </c>
      <c r="H3363" t="s">
        <v>46</v>
      </c>
      <c r="I3363" t="s">
        <v>129</v>
      </c>
      <c r="J3363" t="s">
        <v>130</v>
      </c>
      <c r="K3363" t="s">
        <v>131</v>
      </c>
      <c r="L3363" t="s">
        <v>9849</v>
      </c>
      <c r="M3363" t="s">
        <v>9850</v>
      </c>
      <c r="N3363">
        <v>2.1838888879999998</v>
      </c>
      <c r="O3363">
        <v>0</v>
      </c>
      <c r="P3363">
        <v>5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10.919444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1715842</v>
      </c>
      <c r="B3364">
        <v>1</v>
      </c>
      <c r="C3364" t="s">
        <v>76</v>
      </c>
      <c r="D3364" t="s">
        <v>105</v>
      </c>
      <c r="E3364" t="s">
        <v>134</v>
      </c>
      <c r="F3364" t="s">
        <v>9851</v>
      </c>
      <c r="G3364" t="s">
        <v>136</v>
      </c>
      <c r="H3364" t="s">
        <v>46</v>
      </c>
      <c r="I3364" t="s">
        <v>129</v>
      </c>
      <c r="J3364" t="s">
        <v>130</v>
      </c>
      <c r="K3364" t="s">
        <v>131</v>
      </c>
      <c r="L3364" t="s">
        <v>9852</v>
      </c>
      <c r="M3364" t="s">
        <v>9853</v>
      </c>
      <c r="N3364">
        <v>1.9611111109999999</v>
      </c>
      <c r="O3364">
        <v>0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1.961111</v>
      </c>
      <c r="Y3364">
        <v>0</v>
      </c>
      <c r="Z3364">
        <v>0</v>
      </c>
    </row>
    <row r="3365" spans="1:26" x14ac:dyDescent="0.25">
      <c r="A3365">
        <v>1715844</v>
      </c>
      <c r="B3365">
        <v>1</v>
      </c>
      <c r="C3365" t="s">
        <v>77</v>
      </c>
      <c r="D3365" t="s">
        <v>124</v>
      </c>
      <c r="E3365" t="s">
        <v>158</v>
      </c>
      <c r="F3365" t="s">
        <v>9854</v>
      </c>
      <c r="G3365" t="s">
        <v>176</v>
      </c>
      <c r="H3365" t="s">
        <v>47</v>
      </c>
      <c r="I3365" t="s">
        <v>129</v>
      </c>
      <c r="J3365" t="s">
        <v>130</v>
      </c>
      <c r="K3365" t="s">
        <v>131</v>
      </c>
      <c r="L3365" t="s">
        <v>9855</v>
      </c>
      <c r="M3365" t="s">
        <v>9856</v>
      </c>
      <c r="N3365">
        <v>0.38638888799999999</v>
      </c>
      <c r="O3365">
        <v>320</v>
      </c>
      <c r="P3365">
        <v>167</v>
      </c>
      <c r="Q3365">
        <v>0</v>
      </c>
      <c r="R3365">
        <v>0</v>
      </c>
      <c r="S3365">
        <v>0</v>
      </c>
      <c r="T3365">
        <v>0</v>
      </c>
      <c r="U3365">
        <v>123.64444399999999</v>
      </c>
      <c r="V3365">
        <v>64.526944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1715853</v>
      </c>
      <c r="B3366">
        <v>1</v>
      </c>
      <c r="C3366" t="s">
        <v>76</v>
      </c>
      <c r="D3366" t="s">
        <v>81</v>
      </c>
      <c r="E3366" t="s">
        <v>134</v>
      </c>
      <c r="F3366" t="s">
        <v>9857</v>
      </c>
      <c r="G3366" t="s">
        <v>136</v>
      </c>
      <c r="H3366" t="s">
        <v>46</v>
      </c>
      <c r="I3366" t="s">
        <v>129</v>
      </c>
      <c r="J3366" t="s">
        <v>130</v>
      </c>
      <c r="K3366" t="s">
        <v>131</v>
      </c>
      <c r="L3366" t="s">
        <v>9858</v>
      </c>
      <c r="M3366" t="s">
        <v>9859</v>
      </c>
      <c r="N3366">
        <v>0.79916666599999997</v>
      </c>
      <c r="O3366">
        <v>0</v>
      </c>
      <c r="P3366">
        <v>11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8.7908329999999992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1715858</v>
      </c>
      <c r="B3367">
        <v>1</v>
      </c>
      <c r="C3367" t="s">
        <v>76</v>
      </c>
      <c r="D3367" t="s">
        <v>86</v>
      </c>
      <c r="E3367" t="s">
        <v>134</v>
      </c>
      <c r="F3367" t="s">
        <v>9860</v>
      </c>
      <c r="G3367" t="s">
        <v>209</v>
      </c>
      <c r="H3367" t="s">
        <v>46</v>
      </c>
      <c r="I3367" t="s">
        <v>129</v>
      </c>
      <c r="J3367" t="s">
        <v>130</v>
      </c>
      <c r="K3367" t="s">
        <v>131</v>
      </c>
      <c r="L3367" t="s">
        <v>9861</v>
      </c>
      <c r="M3367" t="s">
        <v>9862</v>
      </c>
      <c r="N3367">
        <v>7.738611111</v>
      </c>
      <c r="O3367">
        <v>0</v>
      </c>
      <c r="P3367">
        <v>16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123.817778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1715873</v>
      </c>
      <c r="B3368">
        <v>1</v>
      </c>
      <c r="C3368" t="s">
        <v>76</v>
      </c>
      <c r="D3368" t="s">
        <v>93</v>
      </c>
      <c r="E3368" t="s">
        <v>139</v>
      </c>
      <c r="F3368" t="s">
        <v>9863</v>
      </c>
      <c r="G3368" t="s">
        <v>269</v>
      </c>
      <c r="H3368" t="s">
        <v>46</v>
      </c>
      <c r="I3368" t="s">
        <v>129</v>
      </c>
      <c r="J3368" t="s">
        <v>130</v>
      </c>
      <c r="K3368" t="s">
        <v>131</v>
      </c>
      <c r="L3368" t="s">
        <v>9864</v>
      </c>
      <c r="M3368" t="s">
        <v>9865</v>
      </c>
      <c r="N3368">
        <v>8.3583333329999991</v>
      </c>
      <c r="O3368">
        <v>0</v>
      </c>
      <c r="P3368">
        <v>17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142.091667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1715864</v>
      </c>
      <c r="B3369">
        <v>1</v>
      </c>
      <c r="C3369" t="s">
        <v>77</v>
      </c>
      <c r="D3369" t="s">
        <v>124</v>
      </c>
      <c r="E3369" t="s">
        <v>164</v>
      </c>
      <c r="F3369" t="s">
        <v>9866</v>
      </c>
      <c r="G3369" t="s">
        <v>256</v>
      </c>
      <c r="H3369" t="s">
        <v>46</v>
      </c>
      <c r="I3369" t="s">
        <v>129</v>
      </c>
      <c r="J3369" t="s">
        <v>130</v>
      </c>
      <c r="K3369" t="s">
        <v>131</v>
      </c>
      <c r="L3369" t="s">
        <v>9867</v>
      </c>
      <c r="M3369" t="s">
        <v>9868</v>
      </c>
      <c r="N3369">
        <v>2.938055555</v>
      </c>
      <c r="O3369">
        <v>1</v>
      </c>
      <c r="P3369">
        <v>102</v>
      </c>
      <c r="Q3369">
        <v>0</v>
      </c>
      <c r="R3369">
        <v>0</v>
      </c>
      <c r="S3369">
        <v>0</v>
      </c>
      <c r="T3369">
        <v>0</v>
      </c>
      <c r="U3369">
        <v>2.938056</v>
      </c>
      <c r="V3369">
        <v>299.681667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1715862</v>
      </c>
      <c r="B3370">
        <v>1</v>
      </c>
      <c r="C3370" t="s">
        <v>76</v>
      </c>
      <c r="D3370" t="s">
        <v>101</v>
      </c>
      <c r="E3370" t="s">
        <v>134</v>
      </c>
      <c r="F3370" t="s">
        <v>9869</v>
      </c>
      <c r="G3370" t="s">
        <v>136</v>
      </c>
      <c r="H3370" t="s">
        <v>46</v>
      </c>
      <c r="I3370" t="s">
        <v>129</v>
      </c>
      <c r="J3370" t="s">
        <v>130</v>
      </c>
      <c r="K3370" t="s">
        <v>131</v>
      </c>
      <c r="L3370" t="s">
        <v>9870</v>
      </c>
      <c r="M3370" t="s">
        <v>9871</v>
      </c>
      <c r="N3370">
        <v>3.7108333330000001</v>
      </c>
      <c r="O3370">
        <v>0</v>
      </c>
      <c r="P3370">
        <v>3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11.1325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1715869</v>
      </c>
      <c r="B3371">
        <v>1</v>
      </c>
      <c r="C3371" t="s">
        <v>76</v>
      </c>
      <c r="D3371" t="s">
        <v>99</v>
      </c>
      <c r="E3371" t="s">
        <v>164</v>
      </c>
      <c r="F3371" t="s">
        <v>9872</v>
      </c>
      <c r="G3371" t="s">
        <v>256</v>
      </c>
      <c r="H3371" t="s">
        <v>46</v>
      </c>
      <c r="I3371" t="s">
        <v>129</v>
      </c>
      <c r="J3371" t="s">
        <v>130</v>
      </c>
      <c r="K3371" t="s">
        <v>131</v>
      </c>
      <c r="L3371" t="s">
        <v>9873</v>
      </c>
      <c r="M3371" t="s">
        <v>9874</v>
      </c>
      <c r="N3371">
        <v>0.571111111</v>
      </c>
      <c r="O3371">
        <v>1</v>
      </c>
      <c r="P3371">
        <v>198</v>
      </c>
      <c r="Q3371">
        <v>0</v>
      </c>
      <c r="R3371">
        <v>0</v>
      </c>
      <c r="S3371">
        <v>0</v>
      </c>
      <c r="T3371">
        <v>0</v>
      </c>
      <c r="U3371">
        <v>0.57111100000000004</v>
      </c>
      <c r="V3371">
        <v>113.08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1715875</v>
      </c>
      <c r="B3372">
        <v>1</v>
      </c>
      <c r="C3372" t="s">
        <v>76</v>
      </c>
      <c r="D3372" t="s">
        <v>93</v>
      </c>
      <c r="E3372" t="s">
        <v>134</v>
      </c>
      <c r="F3372" t="s">
        <v>9875</v>
      </c>
      <c r="G3372" t="s">
        <v>209</v>
      </c>
      <c r="H3372" t="s">
        <v>46</v>
      </c>
      <c r="I3372" t="s">
        <v>129</v>
      </c>
      <c r="J3372" t="s">
        <v>130</v>
      </c>
      <c r="K3372" t="s">
        <v>131</v>
      </c>
      <c r="L3372" t="s">
        <v>9876</v>
      </c>
      <c r="M3372" t="s">
        <v>9877</v>
      </c>
      <c r="N3372">
        <v>4.8780555550000004</v>
      </c>
      <c r="O3372">
        <v>0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4.8780559999999999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1715908</v>
      </c>
      <c r="B3373">
        <v>1</v>
      </c>
      <c r="C3373" t="s">
        <v>77</v>
      </c>
      <c r="D3373" t="s">
        <v>116</v>
      </c>
      <c r="E3373" t="s">
        <v>134</v>
      </c>
      <c r="F3373" t="s">
        <v>9878</v>
      </c>
      <c r="G3373" t="s">
        <v>136</v>
      </c>
      <c r="H3373" t="s">
        <v>46</v>
      </c>
      <c r="I3373" t="s">
        <v>129</v>
      </c>
      <c r="J3373" t="s">
        <v>130</v>
      </c>
      <c r="K3373" t="s">
        <v>131</v>
      </c>
      <c r="L3373" t="s">
        <v>9879</v>
      </c>
      <c r="M3373" t="s">
        <v>9880</v>
      </c>
      <c r="N3373">
        <v>1.6658333329999999</v>
      </c>
      <c r="O3373">
        <v>0</v>
      </c>
      <c r="P3373">
        <v>11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18.324166999999999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1715866</v>
      </c>
      <c r="B3374">
        <v>1</v>
      </c>
      <c r="C3374" t="s">
        <v>76</v>
      </c>
      <c r="D3374" t="s">
        <v>101</v>
      </c>
      <c r="E3374" t="s">
        <v>134</v>
      </c>
      <c r="F3374" t="s">
        <v>9881</v>
      </c>
      <c r="G3374" t="s">
        <v>136</v>
      </c>
      <c r="H3374" t="s">
        <v>46</v>
      </c>
      <c r="I3374" t="s">
        <v>129</v>
      </c>
      <c r="J3374" t="s">
        <v>130</v>
      </c>
      <c r="K3374" t="s">
        <v>131</v>
      </c>
      <c r="L3374" t="s">
        <v>9882</v>
      </c>
      <c r="M3374" t="s">
        <v>9883</v>
      </c>
      <c r="N3374">
        <v>3.0408333330000001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3.0408330000000001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1715878</v>
      </c>
      <c r="B3375">
        <v>1</v>
      </c>
      <c r="C3375" t="s">
        <v>77</v>
      </c>
      <c r="D3375" t="s">
        <v>108</v>
      </c>
      <c r="E3375" t="s">
        <v>134</v>
      </c>
      <c r="F3375" t="s">
        <v>9884</v>
      </c>
      <c r="G3375" t="s">
        <v>3745</v>
      </c>
      <c r="H3375" t="s">
        <v>46</v>
      </c>
      <c r="I3375" t="s">
        <v>129</v>
      </c>
      <c r="J3375" t="s">
        <v>130</v>
      </c>
      <c r="K3375" t="s">
        <v>131</v>
      </c>
      <c r="L3375" t="s">
        <v>9885</v>
      </c>
      <c r="M3375" t="s">
        <v>9886</v>
      </c>
      <c r="N3375">
        <v>1.1274999999999999</v>
      </c>
      <c r="O3375">
        <v>0</v>
      </c>
      <c r="P3375">
        <v>4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4.51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1715906</v>
      </c>
      <c r="B3376">
        <v>1</v>
      </c>
      <c r="C3376" t="s">
        <v>76</v>
      </c>
      <c r="D3376" t="s">
        <v>93</v>
      </c>
      <c r="E3376" t="s">
        <v>164</v>
      </c>
      <c r="F3376" t="s">
        <v>9712</v>
      </c>
      <c r="G3376" t="s">
        <v>141</v>
      </c>
      <c r="H3376" t="s">
        <v>46</v>
      </c>
      <c r="I3376" t="s">
        <v>129</v>
      </c>
      <c r="J3376" t="s">
        <v>130</v>
      </c>
      <c r="K3376" t="s">
        <v>131</v>
      </c>
      <c r="L3376" t="s">
        <v>9887</v>
      </c>
      <c r="M3376" t="s">
        <v>9888</v>
      </c>
      <c r="N3376">
        <v>2.2119444439999998</v>
      </c>
      <c r="O3376">
        <v>2</v>
      </c>
      <c r="P3376">
        <v>196</v>
      </c>
      <c r="Q3376">
        <v>0</v>
      </c>
      <c r="R3376">
        <v>0</v>
      </c>
      <c r="S3376">
        <v>0</v>
      </c>
      <c r="T3376">
        <v>0</v>
      </c>
      <c r="U3376">
        <v>4.423889</v>
      </c>
      <c r="V3376">
        <v>433.541111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1715872</v>
      </c>
      <c r="B3377">
        <v>1</v>
      </c>
      <c r="C3377" t="s">
        <v>76</v>
      </c>
      <c r="D3377" t="s">
        <v>96</v>
      </c>
      <c r="E3377" t="s">
        <v>134</v>
      </c>
      <c r="F3377" t="s">
        <v>9889</v>
      </c>
      <c r="G3377" t="s">
        <v>136</v>
      </c>
      <c r="H3377" t="s">
        <v>46</v>
      </c>
      <c r="I3377" t="s">
        <v>129</v>
      </c>
      <c r="J3377" t="s">
        <v>130</v>
      </c>
      <c r="K3377" t="s">
        <v>131</v>
      </c>
      <c r="L3377" t="s">
        <v>9890</v>
      </c>
      <c r="M3377" t="s">
        <v>9891</v>
      </c>
      <c r="N3377">
        <v>0.49555555499999998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0.495556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1715871</v>
      </c>
      <c r="B3378">
        <v>1</v>
      </c>
      <c r="C3378" t="s">
        <v>76</v>
      </c>
      <c r="D3378" t="s">
        <v>95</v>
      </c>
      <c r="E3378" t="s">
        <v>134</v>
      </c>
      <c r="F3378" t="s">
        <v>9892</v>
      </c>
      <c r="G3378" t="s">
        <v>136</v>
      </c>
      <c r="H3378" t="s">
        <v>46</v>
      </c>
      <c r="I3378" t="s">
        <v>129</v>
      </c>
      <c r="J3378" t="s">
        <v>130</v>
      </c>
      <c r="K3378" t="s">
        <v>131</v>
      </c>
      <c r="L3378" t="s">
        <v>9893</v>
      </c>
      <c r="M3378" t="s">
        <v>9850</v>
      </c>
      <c r="N3378">
        <v>1.4755555549999999</v>
      </c>
      <c r="O3378">
        <v>0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1.4755560000000001</v>
      </c>
      <c r="Y3378">
        <v>0</v>
      </c>
      <c r="Z3378">
        <v>0</v>
      </c>
    </row>
    <row r="3379" spans="1:26" x14ac:dyDescent="0.25">
      <c r="A3379">
        <v>1715882</v>
      </c>
      <c r="B3379">
        <v>1</v>
      </c>
      <c r="C3379" t="s">
        <v>76</v>
      </c>
      <c r="D3379" t="s">
        <v>100</v>
      </c>
      <c r="E3379" t="s">
        <v>139</v>
      </c>
      <c r="F3379" t="s">
        <v>9894</v>
      </c>
      <c r="G3379" t="s">
        <v>197</v>
      </c>
      <c r="H3379" t="s">
        <v>46</v>
      </c>
      <c r="I3379" t="s">
        <v>129</v>
      </c>
      <c r="J3379" t="s">
        <v>130</v>
      </c>
      <c r="K3379" t="s">
        <v>131</v>
      </c>
      <c r="L3379" t="s">
        <v>9895</v>
      </c>
      <c r="M3379" t="s">
        <v>9896</v>
      </c>
      <c r="N3379">
        <v>5.5927777770000002</v>
      </c>
      <c r="O3379">
        <v>0</v>
      </c>
      <c r="P3379">
        <v>25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139.819444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1715883</v>
      </c>
      <c r="B3380">
        <v>1</v>
      </c>
      <c r="C3380" t="s">
        <v>76</v>
      </c>
      <c r="D3380" t="s">
        <v>88</v>
      </c>
      <c r="E3380" t="s">
        <v>158</v>
      </c>
      <c r="F3380" t="s">
        <v>9897</v>
      </c>
      <c r="G3380" t="s">
        <v>176</v>
      </c>
      <c r="H3380" t="s">
        <v>47</v>
      </c>
      <c r="I3380" t="s">
        <v>129</v>
      </c>
      <c r="J3380" t="s">
        <v>130</v>
      </c>
      <c r="K3380" t="s">
        <v>131</v>
      </c>
      <c r="L3380" t="s">
        <v>9898</v>
      </c>
      <c r="M3380" t="s">
        <v>9899</v>
      </c>
      <c r="N3380">
        <v>1.1499999999999999</v>
      </c>
      <c r="O3380">
        <v>37</v>
      </c>
      <c r="P3380">
        <v>876</v>
      </c>
      <c r="Q3380">
        <v>0</v>
      </c>
      <c r="R3380">
        <v>0</v>
      </c>
      <c r="S3380">
        <v>0</v>
      </c>
      <c r="T3380">
        <v>0</v>
      </c>
      <c r="U3380">
        <v>42.55</v>
      </c>
      <c r="V3380">
        <v>1007.4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1715877</v>
      </c>
      <c r="B3381">
        <v>1</v>
      </c>
      <c r="C3381" t="s">
        <v>76</v>
      </c>
      <c r="D3381" t="s">
        <v>94</v>
      </c>
      <c r="E3381" t="s">
        <v>212</v>
      </c>
      <c r="F3381" t="s">
        <v>7358</v>
      </c>
      <c r="G3381" t="s">
        <v>1209</v>
      </c>
      <c r="H3381" t="s">
        <v>47</v>
      </c>
      <c r="I3381" t="s">
        <v>129</v>
      </c>
      <c r="J3381" t="s">
        <v>130</v>
      </c>
      <c r="K3381" t="s">
        <v>131</v>
      </c>
      <c r="L3381" t="s">
        <v>9900</v>
      </c>
      <c r="M3381" t="s">
        <v>9901</v>
      </c>
      <c r="N3381">
        <v>0.41027777700000001</v>
      </c>
      <c r="O3381">
        <v>53</v>
      </c>
      <c r="P3381">
        <v>711</v>
      </c>
      <c r="Q3381">
        <v>0</v>
      </c>
      <c r="R3381">
        <v>0</v>
      </c>
      <c r="S3381">
        <v>0</v>
      </c>
      <c r="T3381">
        <v>0</v>
      </c>
      <c r="U3381">
        <v>21.744721999999999</v>
      </c>
      <c r="V3381">
        <v>291.70749899999998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1715889</v>
      </c>
      <c r="B3382">
        <v>1</v>
      </c>
      <c r="C3382" t="s">
        <v>76</v>
      </c>
      <c r="D3382" t="s">
        <v>80</v>
      </c>
      <c r="E3382" t="s">
        <v>164</v>
      </c>
      <c r="F3382" t="s">
        <v>9902</v>
      </c>
      <c r="G3382" t="s">
        <v>462</v>
      </c>
      <c r="H3382" t="s">
        <v>46</v>
      </c>
      <c r="I3382" t="s">
        <v>129</v>
      </c>
      <c r="J3382" t="s">
        <v>130</v>
      </c>
      <c r="K3382" t="s">
        <v>131</v>
      </c>
      <c r="L3382" t="s">
        <v>9903</v>
      </c>
      <c r="M3382" t="s">
        <v>9904</v>
      </c>
      <c r="N3382">
        <v>0.62611111100000005</v>
      </c>
      <c r="O3382">
        <v>1</v>
      </c>
      <c r="P3382">
        <v>348</v>
      </c>
      <c r="Q3382">
        <v>0</v>
      </c>
      <c r="R3382">
        <v>0</v>
      </c>
      <c r="S3382">
        <v>0</v>
      </c>
      <c r="T3382">
        <v>0</v>
      </c>
      <c r="U3382">
        <v>0.62611099999999997</v>
      </c>
      <c r="V3382">
        <v>217.88666699999999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1715897</v>
      </c>
      <c r="B3383">
        <v>1</v>
      </c>
      <c r="C3383" t="s">
        <v>76</v>
      </c>
      <c r="D3383" t="s">
        <v>92</v>
      </c>
      <c r="E3383" t="s">
        <v>139</v>
      </c>
      <c r="F3383" t="s">
        <v>4975</v>
      </c>
      <c r="G3383" t="s">
        <v>141</v>
      </c>
      <c r="H3383" t="s">
        <v>46</v>
      </c>
      <c r="I3383" t="s">
        <v>129</v>
      </c>
      <c r="J3383" t="s">
        <v>130</v>
      </c>
      <c r="K3383" t="s">
        <v>131</v>
      </c>
      <c r="L3383" t="s">
        <v>9905</v>
      </c>
      <c r="M3383" t="s">
        <v>9906</v>
      </c>
      <c r="N3383">
        <v>8.4794444440000003</v>
      </c>
      <c r="O3383">
        <v>0</v>
      </c>
      <c r="P3383">
        <v>0</v>
      </c>
      <c r="Q3383">
        <v>0</v>
      </c>
      <c r="R3383">
        <v>165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1399.1083329999999</v>
      </c>
      <c r="Y3383">
        <v>0</v>
      </c>
      <c r="Z3383">
        <v>0</v>
      </c>
    </row>
    <row r="3384" spans="1:26" x14ac:dyDescent="0.25">
      <c r="A3384">
        <v>1715887</v>
      </c>
      <c r="B3384">
        <v>1</v>
      </c>
      <c r="C3384" t="s">
        <v>76</v>
      </c>
      <c r="D3384" t="s">
        <v>79</v>
      </c>
      <c r="E3384" t="s">
        <v>164</v>
      </c>
      <c r="F3384" t="s">
        <v>3446</v>
      </c>
      <c r="G3384" t="s">
        <v>256</v>
      </c>
      <c r="H3384" t="s">
        <v>46</v>
      </c>
      <c r="I3384" t="s">
        <v>129</v>
      </c>
      <c r="J3384" t="s">
        <v>130</v>
      </c>
      <c r="K3384" t="s">
        <v>131</v>
      </c>
      <c r="L3384" t="s">
        <v>9907</v>
      </c>
      <c r="M3384" t="s">
        <v>9908</v>
      </c>
      <c r="N3384">
        <v>1.2175</v>
      </c>
      <c r="O3384">
        <v>2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2.4350000000000001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1715919</v>
      </c>
      <c r="B3385">
        <v>1</v>
      </c>
      <c r="C3385" t="s">
        <v>76</v>
      </c>
      <c r="D3385" t="s">
        <v>92</v>
      </c>
      <c r="E3385" t="s">
        <v>134</v>
      </c>
      <c r="F3385" t="s">
        <v>9142</v>
      </c>
      <c r="G3385" t="s">
        <v>209</v>
      </c>
      <c r="H3385" t="s">
        <v>46</v>
      </c>
      <c r="I3385" t="s">
        <v>129</v>
      </c>
      <c r="J3385" t="s">
        <v>130</v>
      </c>
      <c r="K3385" t="s">
        <v>131</v>
      </c>
      <c r="L3385" t="s">
        <v>9909</v>
      </c>
      <c r="M3385" t="s">
        <v>9910</v>
      </c>
      <c r="N3385">
        <v>4.539722222</v>
      </c>
      <c r="O3385">
        <v>0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4.5397220000000003</v>
      </c>
      <c r="Y3385">
        <v>0</v>
      </c>
      <c r="Z3385">
        <v>0</v>
      </c>
    </row>
    <row r="3386" spans="1:26" x14ac:dyDescent="0.25">
      <c r="A3386">
        <v>1715891</v>
      </c>
      <c r="B3386">
        <v>1</v>
      </c>
      <c r="C3386" t="s">
        <v>76</v>
      </c>
      <c r="D3386" t="s">
        <v>97</v>
      </c>
      <c r="E3386" t="s">
        <v>139</v>
      </c>
      <c r="F3386" t="s">
        <v>9911</v>
      </c>
      <c r="G3386" t="s">
        <v>285</v>
      </c>
      <c r="H3386" t="s">
        <v>46</v>
      </c>
      <c r="I3386" t="s">
        <v>129</v>
      </c>
      <c r="J3386" t="s">
        <v>130</v>
      </c>
      <c r="K3386" t="s">
        <v>161</v>
      </c>
      <c r="L3386" t="s">
        <v>9912</v>
      </c>
      <c r="M3386" t="s">
        <v>9913</v>
      </c>
      <c r="N3386">
        <v>1.872161111</v>
      </c>
      <c r="O3386">
        <v>0</v>
      </c>
      <c r="P3386">
        <v>32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59.909156000000003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1715888</v>
      </c>
      <c r="B3387">
        <v>1</v>
      </c>
      <c r="C3387" t="s">
        <v>77</v>
      </c>
      <c r="D3387" t="s">
        <v>115</v>
      </c>
      <c r="E3387" t="s">
        <v>212</v>
      </c>
      <c r="F3387" t="s">
        <v>2743</v>
      </c>
      <c r="G3387" t="s">
        <v>285</v>
      </c>
      <c r="H3387" t="s">
        <v>47</v>
      </c>
      <c r="I3387" t="s">
        <v>129</v>
      </c>
      <c r="J3387" t="s">
        <v>130</v>
      </c>
      <c r="K3387" t="s">
        <v>161</v>
      </c>
      <c r="L3387" t="s">
        <v>9914</v>
      </c>
      <c r="M3387" t="s">
        <v>9915</v>
      </c>
      <c r="N3387">
        <v>1.0977777769999999</v>
      </c>
      <c r="O3387">
        <v>10</v>
      </c>
      <c r="P3387">
        <v>5</v>
      </c>
      <c r="Q3387">
        <v>0</v>
      </c>
      <c r="R3387">
        <v>0</v>
      </c>
      <c r="S3387">
        <v>73</v>
      </c>
      <c r="T3387">
        <v>1185</v>
      </c>
      <c r="U3387">
        <v>10.977778000000001</v>
      </c>
      <c r="V3387">
        <v>5.4888890000000004</v>
      </c>
      <c r="W3387">
        <v>0</v>
      </c>
      <c r="X3387">
        <v>0</v>
      </c>
      <c r="Y3387">
        <v>80.137777999999997</v>
      </c>
      <c r="Z3387">
        <v>1300.8666659999999</v>
      </c>
    </row>
    <row r="3388" spans="1:26" x14ac:dyDescent="0.25">
      <c r="A3388">
        <v>1715911</v>
      </c>
      <c r="B3388">
        <v>1</v>
      </c>
      <c r="C3388" t="s">
        <v>76</v>
      </c>
      <c r="D3388" t="s">
        <v>91</v>
      </c>
      <c r="E3388" t="s">
        <v>134</v>
      </c>
      <c r="F3388" t="s">
        <v>9916</v>
      </c>
      <c r="G3388" t="s">
        <v>209</v>
      </c>
      <c r="H3388" t="s">
        <v>46</v>
      </c>
      <c r="I3388" t="s">
        <v>129</v>
      </c>
      <c r="J3388" t="s">
        <v>130</v>
      </c>
      <c r="K3388" t="s">
        <v>131</v>
      </c>
      <c r="L3388" t="s">
        <v>9914</v>
      </c>
      <c r="M3388" t="s">
        <v>9917</v>
      </c>
      <c r="N3388">
        <v>29.800277777000002</v>
      </c>
      <c r="O3388">
        <v>0</v>
      </c>
      <c r="P3388">
        <v>12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357.60333300000002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1715901</v>
      </c>
      <c r="B3389">
        <v>1</v>
      </c>
      <c r="C3389" t="s">
        <v>77</v>
      </c>
      <c r="D3389" t="s">
        <v>117</v>
      </c>
      <c r="E3389" t="s">
        <v>126</v>
      </c>
      <c r="F3389" t="s">
        <v>9918</v>
      </c>
      <c r="G3389" t="s">
        <v>145</v>
      </c>
      <c r="H3389" t="s">
        <v>47</v>
      </c>
      <c r="I3389" t="s">
        <v>129</v>
      </c>
      <c r="J3389" t="s">
        <v>130</v>
      </c>
      <c r="K3389" t="s">
        <v>131</v>
      </c>
      <c r="L3389" t="s">
        <v>9919</v>
      </c>
      <c r="M3389" t="s">
        <v>9920</v>
      </c>
      <c r="N3389">
        <v>2.5594444439999999</v>
      </c>
      <c r="O3389">
        <v>0</v>
      </c>
      <c r="P3389">
        <v>0</v>
      </c>
      <c r="Q3389">
        <v>0</v>
      </c>
      <c r="R3389">
        <v>0</v>
      </c>
      <c r="S3389">
        <v>2</v>
      </c>
      <c r="T3389">
        <v>137</v>
      </c>
      <c r="U3389">
        <v>0</v>
      </c>
      <c r="V3389">
        <v>0</v>
      </c>
      <c r="W3389">
        <v>0</v>
      </c>
      <c r="X3389">
        <v>0</v>
      </c>
      <c r="Y3389">
        <v>5.1188890000000002</v>
      </c>
      <c r="Z3389">
        <v>350.643889</v>
      </c>
    </row>
    <row r="3390" spans="1:26" x14ac:dyDescent="0.25">
      <c r="A3390">
        <v>1715893</v>
      </c>
      <c r="B3390">
        <v>1</v>
      </c>
      <c r="C3390" t="s">
        <v>76</v>
      </c>
      <c r="D3390" t="s">
        <v>88</v>
      </c>
      <c r="E3390" t="s">
        <v>134</v>
      </c>
      <c r="F3390" t="s">
        <v>9921</v>
      </c>
      <c r="G3390" t="s">
        <v>462</v>
      </c>
      <c r="H3390" t="s">
        <v>46</v>
      </c>
      <c r="I3390" t="s">
        <v>129</v>
      </c>
      <c r="J3390" t="s">
        <v>17</v>
      </c>
      <c r="K3390" t="s">
        <v>131</v>
      </c>
      <c r="L3390" t="s">
        <v>9922</v>
      </c>
      <c r="M3390" t="s">
        <v>9923</v>
      </c>
      <c r="N3390">
        <v>7.8333333000000005E-2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7.8333E-2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1715905</v>
      </c>
      <c r="B3391">
        <v>1</v>
      </c>
      <c r="C3391" t="s">
        <v>76</v>
      </c>
      <c r="D3391" t="s">
        <v>90</v>
      </c>
      <c r="E3391" t="s">
        <v>134</v>
      </c>
      <c r="F3391" t="s">
        <v>9924</v>
      </c>
      <c r="G3391" t="s">
        <v>136</v>
      </c>
      <c r="H3391" t="s">
        <v>46</v>
      </c>
      <c r="I3391" t="s">
        <v>129</v>
      </c>
      <c r="J3391" t="s">
        <v>130</v>
      </c>
      <c r="K3391" t="s">
        <v>131</v>
      </c>
      <c r="L3391" t="s">
        <v>9925</v>
      </c>
      <c r="M3391" t="s">
        <v>9926</v>
      </c>
      <c r="N3391">
        <v>1.33</v>
      </c>
      <c r="O3391">
        <v>0</v>
      </c>
      <c r="P3391">
        <v>2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2.66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1715904</v>
      </c>
      <c r="B3392">
        <v>1</v>
      </c>
      <c r="C3392" t="s">
        <v>77</v>
      </c>
      <c r="D3392" t="s">
        <v>114</v>
      </c>
      <c r="E3392" t="s">
        <v>164</v>
      </c>
      <c r="F3392" t="s">
        <v>9927</v>
      </c>
      <c r="G3392" t="s">
        <v>289</v>
      </c>
      <c r="H3392" t="s">
        <v>46</v>
      </c>
      <c r="I3392" t="s">
        <v>129</v>
      </c>
      <c r="J3392" t="s">
        <v>15</v>
      </c>
      <c r="K3392" t="s">
        <v>131</v>
      </c>
      <c r="L3392" t="s">
        <v>9928</v>
      </c>
      <c r="M3392" t="s">
        <v>9929</v>
      </c>
      <c r="N3392">
        <v>0.50194444400000005</v>
      </c>
      <c r="O3392">
        <v>1</v>
      </c>
      <c r="P3392">
        <v>60</v>
      </c>
      <c r="Q3392">
        <v>0</v>
      </c>
      <c r="R3392">
        <v>0</v>
      </c>
      <c r="S3392">
        <v>0</v>
      </c>
      <c r="T3392">
        <v>0</v>
      </c>
      <c r="U3392">
        <v>0.50194399999999995</v>
      </c>
      <c r="V3392">
        <v>30.116667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1715929</v>
      </c>
      <c r="B3393">
        <v>1</v>
      </c>
      <c r="C3393" t="s">
        <v>76</v>
      </c>
      <c r="D3393" t="s">
        <v>93</v>
      </c>
      <c r="E3393" t="s">
        <v>139</v>
      </c>
      <c r="F3393" t="s">
        <v>9930</v>
      </c>
      <c r="G3393" t="s">
        <v>141</v>
      </c>
      <c r="H3393" t="s">
        <v>46</v>
      </c>
      <c r="I3393" t="s">
        <v>129</v>
      </c>
      <c r="J3393" t="s">
        <v>130</v>
      </c>
      <c r="K3393" t="s">
        <v>131</v>
      </c>
      <c r="L3393" t="s">
        <v>9931</v>
      </c>
      <c r="M3393" t="s">
        <v>9932</v>
      </c>
      <c r="N3393">
        <v>6.188055555</v>
      </c>
      <c r="O3393">
        <v>0</v>
      </c>
      <c r="P3393">
        <v>45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278.46249999999998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1715924</v>
      </c>
      <c r="B3394">
        <v>1</v>
      </c>
      <c r="C3394" t="s">
        <v>76</v>
      </c>
      <c r="D3394" t="s">
        <v>88</v>
      </c>
      <c r="E3394" t="s">
        <v>134</v>
      </c>
      <c r="F3394" t="s">
        <v>9933</v>
      </c>
      <c r="G3394" t="s">
        <v>136</v>
      </c>
      <c r="H3394" t="s">
        <v>46</v>
      </c>
      <c r="I3394" t="s">
        <v>129</v>
      </c>
      <c r="J3394" t="s">
        <v>130</v>
      </c>
      <c r="K3394" t="s">
        <v>131</v>
      </c>
      <c r="L3394" t="s">
        <v>9934</v>
      </c>
      <c r="M3394" t="s">
        <v>9935</v>
      </c>
      <c r="N3394">
        <v>2.3344444439999998</v>
      </c>
      <c r="O3394">
        <v>1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2.334444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1715934</v>
      </c>
      <c r="B3395">
        <v>1</v>
      </c>
      <c r="C3395" t="s">
        <v>76</v>
      </c>
      <c r="D3395" t="s">
        <v>93</v>
      </c>
      <c r="E3395" t="s">
        <v>134</v>
      </c>
      <c r="F3395" t="s">
        <v>9936</v>
      </c>
      <c r="G3395" t="s">
        <v>136</v>
      </c>
      <c r="H3395" t="s">
        <v>46</v>
      </c>
      <c r="I3395" t="s">
        <v>129</v>
      </c>
      <c r="J3395" t="s">
        <v>130</v>
      </c>
      <c r="K3395" t="s">
        <v>131</v>
      </c>
      <c r="L3395" t="s">
        <v>9937</v>
      </c>
      <c r="M3395" t="s">
        <v>9938</v>
      </c>
      <c r="N3395">
        <v>1.750277777</v>
      </c>
      <c r="O3395">
        <v>0</v>
      </c>
      <c r="P3395">
        <v>3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5.2508330000000001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1715923</v>
      </c>
      <c r="B3396">
        <v>1</v>
      </c>
      <c r="C3396" t="s">
        <v>76</v>
      </c>
      <c r="D3396" t="s">
        <v>91</v>
      </c>
      <c r="E3396" t="s">
        <v>134</v>
      </c>
      <c r="F3396" t="s">
        <v>9939</v>
      </c>
      <c r="G3396" t="s">
        <v>136</v>
      </c>
      <c r="H3396" t="s">
        <v>46</v>
      </c>
      <c r="I3396" t="s">
        <v>129</v>
      </c>
      <c r="J3396" t="s">
        <v>130</v>
      </c>
      <c r="K3396" t="s">
        <v>131</v>
      </c>
      <c r="L3396" t="s">
        <v>9940</v>
      </c>
      <c r="M3396" t="s">
        <v>9941</v>
      </c>
      <c r="N3396">
        <v>2.207222222</v>
      </c>
      <c r="O3396">
        <v>0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2.2072219999999998</v>
      </c>
      <c r="Y3396">
        <v>0</v>
      </c>
      <c r="Z3396">
        <v>0</v>
      </c>
    </row>
    <row r="3397" spans="1:26" x14ac:dyDescent="0.25">
      <c r="A3397">
        <v>1715920</v>
      </c>
      <c r="B3397">
        <v>1</v>
      </c>
      <c r="C3397" t="s">
        <v>76</v>
      </c>
      <c r="D3397" t="s">
        <v>78</v>
      </c>
      <c r="E3397" t="s">
        <v>191</v>
      </c>
      <c r="F3397" t="s">
        <v>6714</v>
      </c>
      <c r="G3397" t="s">
        <v>141</v>
      </c>
      <c r="H3397" t="s">
        <v>46</v>
      </c>
      <c r="I3397" t="s">
        <v>129</v>
      </c>
      <c r="J3397" t="s">
        <v>130</v>
      </c>
      <c r="K3397" t="s">
        <v>131</v>
      </c>
      <c r="L3397" t="s">
        <v>9942</v>
      </c>
      <c r="M3397" t="s">
        <v>9943</v>
      </c>
      <c r="N3397">
        <v>2.0213888880000002</v>
      </c>
      <c r="O3397">
        <v>0</v>
      </c>
      <c r="P3397">
        <v>150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303.20833299999998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1715922</v>
      </c>
      <c r="B3398">
        <v>1</v>
      </c>
      <c r="C3398" t="s">
        <v>76</v>
      </c>
      <c r="D3398" t="s">
        <v>88</v>
      </c>
      <c r="E3398" t="s">
        <v>139</v>
      </c>
      <c r="F3398" t="s">
        <v>9944</v>
      </c>
      <c r="G3398" t="s">
        <v>141</v>
      </c>
      <c r="H3398" t="s">
        <v>46</v>
      </c>
      <c r="I3398" t="s">
        <v>129</v>
      </c>
      <c r="J3398" t="s">
        <v>130</v>
      </c>
      <c r="K3398" t="s">
        <v>131</v>
      </c>
      <c r="L3398" t="s">
        <v>9945</v>
      </c>
      <c r="M3398" t="s">
        <v>9946</v>
      </c>
      <c r="N3398">
        <v>2.1072222219999999</v>
      </c>
      <c r="O3398">
        <v>0</v>
      </c>
      <c r="P3398">
        <v>48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101.14666699999999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1715928</v>
      </c>
      <c r="B3399">
        <v>1</v>
      </c>
      <c r="C3399" t="s">
        <v>76</v>
      </c>
      <c r="D3399" t="s">
        <v>81</v>
      </c>
      <c r="E3399" t="s">
        <v>164</v>
      </c>
      <c r="F3399" t="s">
        <v>9947</v>
      </c>
      <c r="G3399" t="s">
        <v>462</v>
      </c>
      <c r="H3399" t="s">
        <v>46</v>
      </c>
      <c r="I3399" t="s">
        <v>129</v>
      </c>
      <c r="J3399" t="s">
        <v>130</v>
      </c>
      <c r="K3399" t="s">
        <v>131</v>
      </c>
      <c r="L3399" t="s">
        <v>9948</v>
      </c>
      <c r="M3399" t="s">
        <v>9949</v>
      </c>
      <c r="N3399">
        <v>1.201944444</v>
      </c>
      <c r="O3399">
        <v>2</v>
      </c>
      <c r="P3399">
        <v>630</v>
      </c>
      <c r="Q3399">
        <v>0</v>
      </c>
      <c r="R3399">
        <v>0</v>
      </c>
      <c r="S3399">
        <v>0</v>
      </c>
      <c r="T3399">
        <v>0</v>
      </c>
      <c r="U3399">
        <v>2.4038889999999999</v>
      </c>
      <c r="V3399">
        <v>757.22500000000002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1715949</v>
      </c>
      <c r="B3400">
        <v>1</v>
      </c>
      <c r="C3400" t="s">
        <v>77</v>
      </c>
      <c r="D3400" t="s">
        <v>123</v>
      </c>
      <c r="E3400" t="s">
        <v>191</v>
      </c>
      <c r="F3400" t="s">
        <v>9950</v>
      </c>
      <c r="G3400" t="s">
        <v>141</v>
      </c>
      <c r="H3400" t="s">
        <v>46</v>
      </c>
      <c r="I3400" t="s">
        <v>129</v>
      </c>
      <c r="J3400" t="s">
        <v>130</v>
      </c>
      <c r="K3400" t="s">
        <v>131</v>
      </c>
      <c r="L3400" t="s">
        <v>9951</v>
      </c>
      <c r="M3400" t="s">
        <v>9952</v>
      </c>
      <c r="N3400">
        <v>2.2683333330000002</v>
      </c>
      <c r="O3400">
        <v>0</v>
      </c>
      <c r="P3400">
        <v>118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267.66333300000002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1715930</v>
      </c>
      <c r="B3401">
        <v>1</v>
      </c>
      <c r="C3401" t="s">
        <v>76</v>
      </c>
      <c r="D3401" t="s">
        <v>103</v>
      </c>
      <c r="E3401" t="s">
        <v>134</v>
      </c>
      <c r="F3401" t="s">
        <v>9953</v>
      </c>
      <c r="G3401" t="s">
        <v>136</v>
      </c>
      <c r="H3401" t="s">
        <v>46</v>
      </c>
      <c r="I3401" t="s">
        <v>129</v>
      </c>
      <c r="J3401" t="s">
        <v>130</v>
      </c>
      <c r="K3401" t="s">
        <v>131</v>
      </c>
      <c r="L3401" t="s">
        <v>9954</v>
      </c>
      <c r="M3401" t="s">
        <v>9955</v>
      </c>
      <c r="N3401">
        <v>2.1511111110000001</v>
      </c>
      <c r="O3401">
        <v>0</v>
      </c>
      <c r="P3401">
        <v>0</v>
      </c>
      <c r="Q3401">
        <v>1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2.1511110000000002</v>
      </c>
      <c r="X3401">
        <v>0</v>
      </c>
      <c r="Y3401">
        <v>0</v>
      </c>
      <c r="Z3401">
        <v>0</v>
      </c>
    </row>
    <row r="3402" spans="1:26" x14ac:dyDescent="0.25">
      <c r="A3402">
        <v>1715936</v>
      </c>
      <c r="B3402">
        <v>1</v>
      </c>
      <c r="C3402" t="s">
        <v>77</v>
      </c>
      <c r="D3402" t="s">
        <v>109</v>
      </c>
      <c r="E3402" t="s">
        <v>134</v>
      </c>
      <c r="F3402" t="s">
        <v>9956</v>
      </c>
      <c r="G3402" t="s">
        <v>136</v>
      </c>
      <c r="H3402" t="s">
        <v>46</v>
      </c>
      <c r="I3402" t="s">
        <v>129</v>
      </c>
      <c r="J3402" t="s">
        <v>130</v>
      </c>
      <c r="K3402" t="s">
        <v>131</v>
      </c>
      <c r="L3402" t="s">
        <v>9957</v>
      </c>
      <c r="M3402" t="s">
        <v>9958</v>
      </c>
      <c r="N3402">
        <v>2.349444444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2.3494440000000001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1715940</v>
      </c>
      <c r="B3403">
        <v>1</v>
      </c>
      <c r="C3403" t="s">
        <v>76</v>
      </c>
      <c r="D3403" t="s">
        <v>92</v>
      </c>
      <c r="E3403" t="s">
        <v>134</v>
      </c>
      <c r="F3403" t="s">
        <v>9959</v>
      </c>
      <c r="G3403" t="s">
        <v>136</v>
      </c>
      <c r="H3403" t="s">
        <v>46</v>
      </c>
      <c r="I3403" t="s">
        <v>129</v>
      </c>
      <c r="J3403" t="s">
        <v>130</v>
      </c>
      <c r="K3403" t="s">
        <v>131</v>
      </c>
      <c r="L3403" t="s">
        <v>9960</v>
      </c>
      <c r="M3403" t="s">
        <v>9961</v>
      </c>
      <c r="N3403">
        <v>8.0233333330000001</v>
      </c>
      <c r="O3403">
        <v>0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8.0233329999999992</v>
      </c>
      <c r="Y3403">
        <v>0</v>
      </c>
      <c r="Z3403">
        <v>0</v>
      </c>
    </row>
    <row r="3404" spans="1:26" x14ac:dyDescent="0.25">
      <c r="A3404">
        <v>1715932</v>
      </c>
      <c r="B3404">
        <v>1</v>
      </c>
      <c r="C3404" t="s">
        <v>76</v>
      </c>
      <c r="D3404" t="s">
        <v>101</v>
      </c>
      <c r="E3404" t="s">
        <v>134</v>
      </c>
      <c r="F3404" t="s">
        <v>9962</v>
      </c>
      <c r="G3404" t="s">
        <v>136</v>
      </c>
      <c r="H3404" t="s">
        <v>46</v>
      </c>
      <c r="I3404" t="s">
        <v>129</v>
      </c>
      <c r="J3404" t="s">
        <v>130</v>
      </c>
      <c r="K3404" t="s">
        <v>131</v>
      </c>
      <c r="L3404" t="s">
        <v>9963</v>
      </c>
      <c r="M3404" t="s">
        <v>9964</v>
      </c>
      <c r="N3404">
        <v>2.5169444439999999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2.5169440000000001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1715950</v>
      </c>
      <c r="B3405">
        <v>1</v>
      </c>
      <c r="C3405" t="s">
        <v>76</v>
      </c>
      <c r="D3405" t="s">
        <v>88</v>
      </c>
      <c r="E3405" t="s">
        <v>134</v>
      </c>
      <c r="F3405" t="s">
        <v>9965</v>
      </c>
      <c r="G3405" t="s">
        <v>136</v>
      </c>
      <c r="H3405" t="s">
        <v>46</v>
      </c>
      <c r="I3405" t="s">
        <v>129</v>
      </c>
      <c r="J3405" t="s">
        <v>130</v>
      </c>
      <c r="K3405" t="s">
        <v>131</v>
      </c>
      <c r="L3405" t="s">
        <v>9966</v>
      </c>
      <c r="M3405" t="s">
        <v>9967</v>
      </c>
      <c r="N3405">
        <v>1.9736111110000001</v>
      </c>
      <c r="O3405">
        <v>0</v>
      </c>
      <c r="P3405">
        <v>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1.973611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1715957</v>
      </c>
      <c r="B3406">
        <v>1</v>
      </c>
      <c r="C3406" t="s">
        <v>77</v>
      </c>
      <c r="D3406" t="s">
        <v>116</v>
      </c>
      <c r="E3406" t="s">
        <v>164</v>
      </c>
      <c r="F3406" t="s">
        <v>9968</v>
      </c>
      <c r="G3406" t="s">
        <v>256</v>
      </c>
      <c r="H3406" t="s">
        <v>46</v>
      </c>
      <c r="I3406" t="s">
        <v>129</v>
      </c>
      <c r="J3406" t="s">
        <v>130</v>
      </c>
      <c r="K3406" t="s">
        <v>131</v>
      </c>
      <c r="L3406" t="s">
        <v>9969</v>
      </c>
      <c r="M3406" t="s">
        <v>9970</v>
      </c>
      <c r="N3406">
        <v>2.3530555550000001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12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28.236667000000001</v>
      </c>
    </row>
    <row r="3407" spans="1:26" x14ac:dyDescent="0.25">
      <c r="A3407">
        <v>1715933</v>
      </c>
      <c r="B3407">
        <v>1</v>
      </c>
      <c r="C3407" t="s">
        <v>77</v>
      </c>
      <c r="D3407" t="s">
        <v>123</v>
      </c>
      <c r="E3407" t="s">
        <v>191</v>
      </c>
      <c r="F3407" t="s">
        <v>9971</v>
      </c>
      <c r="G3407" t="s">
        <v>269</v>
      </c>
      <c r="H3407" t="s">
        <v>46</v>
      </c>
      <c r="I3407" t="s">
        <v>129</v>
      </c>
      <c r="J3407" t="s">
        <v>130</v>
      </c>
      <c r="K3407" t="s">
        <v>131</v>
      </c>
      <c r="L3407" t="s">
        <v>9972</v>
      </c>
      <c r="M3407" t="s">
        <v>9973</v>
      </c>
      <c r="N3407">
        <v>1.2655555549999999</v>
      </c>
      <c r="O3407">
        <v>0</v>
      </c>
      <c r="P3407">
        <v>83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105.041111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1715942</v>
      </c>
      <c r="B3408">
        <v>1</v>
      </c>
      <c r="C3408" t="s">
        <v>76</v>
      </c>
      <c r="D3408" t="s">
        <v>97</v>
      </c>
      <c r="E3408" t="s">
        <v>164</v>
      </c>
      <c r="F3408" t="s">
        <v>9974</v>
      </c>
      <c r="G3408" t="s">
        <v>269</v>
      </c>
      <c r="H3408" t="s">
        <v>46</v>
      </c>
      <c r="I3408" t="s">
        <v>129</v>
      </c>
      <c r="J3408" t="s">
        <v>130</v>
      </c>
      <c r="K3408" t="s">
        <v>131</v>
      </c>
      <c r="L3408" t="s">
        <v>9975</v>
      </c>
      <c r="M3408" t="s">
        <v>9976</v>
      </c>
      <c r="N3408">
        <v>2.4997222219999999</v>
      </c>
      <c r="O3408">
        <v>2</v>
      </c>
      <c r="P3408">
        <v>437</v>
      </c>
      <c r="Q3408">
        <v>0</v>
      </c>
      <c r="R3408">
        <v>0</v>
      </c>
      <c r="S3408">
        <v>0</v>
      </c>
      <c r="T3408">
        <v>0</v>
      </c>
      <c r="U3408">
        <v>4.9994440000000004</v>
      </c>
      <c r="V3408">
        <v>1092.3786110000001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1715943</v>
      </c>
      <c r="B3409">
        <v>1</v>
      </c>
      <c r="C3409" t="s">
        <v>76</v>
      </c>
      <c r="D3409" t="s">
        <v>99</v>
      </c>
      <c r="E3409" t="s">
        <v>134</v>
      </c>
      <c r="F3409" t="s">
        <v>9977</v>
      </c>
      <c r="G3409" t="s">
        <v>155</v>
      </c>
      <c r="H3409" t="s">
        <v>46</v>
      </c>
      <c r="I3409" t="s">
        <v>129</v>
      </c>
      <c r="J3409" t="s">
        <v>130</v>
      </c>
      <c r="K3409" t="s">
        <v>131</v>
      </c>
      <c r="L3409" t="s">
        <v>9978</v>
      </c>
      <c r="M3409" t="s">
        <v>9979</v>
      </c>
      <c r="N3409">
        <v>0.70666666600000005</v>
      </c>
      <c r="O3409">
        <v>0</v>
      </c>
      <c r="P3409">
        <v>7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4.9466669999999997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1715944</v>
      </c>
      <c r="B3410">
        <v>1</v>
      </c>
      <c r="C3410" t="s">
        <v>77</v>
      </c>
      <c r="D3410" t="s">
        <v>109</v>
      </c>
      <c r="E3410" t="s">
        <v>134</v>
      </c>
      <c r="F3410" t="s">
        <v>9980</v>
      </c>
      <c r="G3410" t="s">
        <v>136</v>
      </c>
      <c r="H3410" t="s">
        <v>46</v>
      </c>
      <c r="I3410" t="s">
        <v>129</v>
      </c>
      <c r="J3410" t="s">
        <v>130</v>
      </c>
      <c r="K3410" t="s">
        <v>131</v>
      </c>
      <c r="L3410" t="s">
        <v>9981</v>
      </c>
      <c r="M3410" t="s">
        <v>9982</v>
      </c>
      <c r="N3410">
        <v>0.90277777699999995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0.90277799999999997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1715952</v>
      </c>
      <c r="B3411">
        <v>1</v>
      </c>
      <c r="C3411" t="s">
        <v>77</v>
      </c>
      <c r="D3411" t="s">
        <v>124</v>
      </c>
      <c r="E3411" t="s">
        <v>134</v>
      </c>
      <c r="F3411" t="s">
        <v>9983</v>
      </c>
      <c r="G3411" t="s">
        <v>209</v>
      </c>
      <c r="H3411" t="s">
        <v>46</v>
      </c>
      <c r="I3411" t="s">
        <v>129</v>
      </c>
      <c r="J3411" t="s">
        <v>130</v>
      </c>
      <c r="K3411" t="s">
        <v>131</v>
      </c>
      <c r="L3411" t="s">
        <v>9984</v>
      </c>
      <c r="M3411" t="s">
        <v>9985</v>
      </c>
      <c r="N3411">
        <v>3.8791666660000002</v>
      </c>
      <c r="O3411">
        <v>0</v>
      </c>
      <c r="P3411">
        <v>10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38.791666999999997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1715937</v>
      </c>
      <c r="B3412">
        <v>1</v>
      </c>
      <c r="C3412" t="s">
        <v>76</v>
      </c>
      <c r="D3412" t="s">
        <v>90</v>
      </c>
      <c r="E3412" t="s">
        <v>158</v>
      </c>
      <c r="F3412" t="s">
        <v>9986</v>
      </c>
      <c r="G3412" t="s">
        <v>176</v>
      </c>
      <c r="H3412" t="s">
        <v>47</v>
      </c>
      <c r="I3412" t="s">
        <v>151</v>
      </c>
      <c r="J3412" t="s">
        <v>130</v>
      </c>
      <c r="K3412" t="s">
        <v>131</v>
      </c>
      <c r="L3412" t="s">
        <v>9987</v>
      </c>
      <c r="M3412" t="s">
        <v>9988</v>
      </c>
      <c r="N3412">
        <v>2.6388887999999999E-2</v>
      </c>
      <c r="O3412">
        <v>0</v>
      </c>
      <c r="P3412">
        <v>0</v>
      </c>
      <c r="Q3412">
        <v>0</v>
      </c>
      <c r="R3412">
        <v>0</v>
      </c>
      <c r="S3412">
        <v>10</v>
      </c>
      <c r="T3412">
        <v>656</v>
      </c>
      <c r="U3412">
        <v>0</v>
      </c>
      <c r="V3412">
        <v>0</v>
      </c>
      <c r="W3412">
        <v>0</v>
      </c>
      <c r="X3412">
        <v>0</v>
      </c>
      <c r="Y3412">
        <v>0.26388899999999998</v>
      </c>
      <c r="Z3412">
        <v>17.311111</v>
      </c>
    </row>
    <row r="3413" spans="1:26" x14ac:dyDescent="0.25">
      <c r="A3413">
        <v>1715941</v>
      </c>
      <c r="B3413">
        <v>1</v>
      </c>
      <c r="C3413" t="s">
        <v>76</v>
      </c>
      <c r="D3413" t="s">
        <v>100</v>
      </c>
      <c r="E3413" t="s">
        <v>134</v>
      </c>
      <c r="F3413" t="s">
        <v>9989</v>
      </c>
      <c r="G3413" t="s">
        <v>209</v>
      </c>
      <c r="H3413" t="s">
        <v>46</v>
      </c>
      <c r="I3413" t="s">
        <v>129</v>
      </c>
      <c r="J3413" t="s">
        <v>130</v>
      </c>
      <c r="K3413" t="s">
        <v>131</v>
      </c>
      <c r="L3413" t="s">
        <v>9990</v>
      </c>
      <c r="M3413" t="s">
        <v>9991</v>
      </c>
      <c r="N3413">
        <v>3.8702777770000001</v>
      </c>
      <c r="O3413">
        <v>0</v>
      </c>
      <c r="P3413">
        <v>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3.8702779999999999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1715967</v>
      </c>
      <c r="B3414">
        <v>1</v>
      </c>
      <c r="C3414" t="s">
        <v>77</v>
      </c>
      <c r="D3414" t="s">
        <v>124</v>
      </c>
      <c r="E3414" t="s">
        <v>134</v>
      </c>
      <c r="F3414" t="s">
        <v>9992</v>
      </c>
      <c r="G3414" t="s">
        <v>136</v>
      </c>
      <c r="H3414" t="s">
        <v>46</v>
      </c>
      <c r="I3414" t="s">
        <v>129</v>
      </c>
      <c r="J3414" t="s">
        <v>130</v>
      </c>
      <c r="K3414" t="s">
        <v>131</v>
      </c>
      <c r="L3414" t="s">
        <v>9993</v>
      </c>
      <c r="M3414" t="s">
        <v>9994</v>
      </c>
      <c r="N3414">
        <v>3.423611111</v>
      </c>
      <c r="O3414">
        <v>0</v>
      </c>
      <c r="P3414">
        <v>4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13.694444000000001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1715951</v>
      </c>
      <c r="B3415">
        <v>1</v>
      </c>
      <c r="C3415" t="s">
        <v>76</v>
      </c>
      <c r="D3415" t="s">
        <v>88</v>
      </c>
      <c r="E3415" t="s">
        <v>134</v>
      </c>
      <c r="F3415" t="s">
        <v>9995</v>
      </c>
      <c r="G3415" t="s">
        <v>136</v>
      </c>
      <c r="H3415" t="s">
        <v>46</v>
      </c>
      <c r="I3415" t="s">
        <v>129</v>
      </c>
      <c r="J3415" t="s">
        <v>130</v>
      </c>
      <c r="K3415" t="s">
        <v>131</v>
      </c>
      <c r="L3415" t="s">
        <v>9996</v>
      </c>
      <c r="M3415" t="s">
        <v>9997</v>
      </c>
      <c r="N3415">
        <v>1.4030555549999999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1.4030560000000001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1715946</v>
      </c>
      <c r="B3416">
        <v>1</v>
      </c>
      <c r="C3416" t="s">
        <v>76</v>
      </c>
      <c r="D3416" t="s">
        <v>101</v>
      </c>
      <c r="E3416" t="s">
        <v>134</v>
      </c>
      <c r="F3416" t="s">
        <v>9998</v>
      </c>
      <c r="G3416" t="s">
        <v>136</v>
      </c>
      <c r="H3416" t="s">
        <v>46</v>
      </c>
      <c r="I3416" t="s">
        <v>129</v>
      </c>
      <c r="J3416" t="s">
        <v>130</v>
      </c>
      <c r="K3416" t="s">
        <v>131</v>
      </c>
      <c r="L3416" t="s">
        <v>9999</v>
      </c>
      <c r="M3416" t="s">
        <v>10000</v>
      </c>
      <c r="N3416">
        <v>0.60250000000000004</v>
      </c>
      <c r="O3416">
        <v>0</v>
      </c>
      <c r="P3416">
        <v>2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1.2050000000000001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1715954</v>
      </c>
      <c r="B3417">
        <v>1</v>
      </c>
      <c r="C3417" t="s">
        <v>76</v>
      </c>
      <c r="D3417" t="s">
        <v>86</v>
      </c>
      <c r="E3417" t="s">
        <v>139</v>
      </c>
      <c r="F3417" t="s">
        <v>10001</v>
      </c>
      <c r="G3417" t="s">
        <v>3671</v>
      </c>
      <c r="H3417" t="s">
        <v>46</v>
      </c>
      <c r="I3417" t="s">
        <v>129</v>
      </c>
      <c r="J3417" t="s">
        <v>130</v>
      </c>
      <c r="K3417" t="s">
        <v>131</v>
      </c>
      <c r="L3417" t="s">
        <v>10002</v>
      </c>
      <c r="M3417" t="s">
        <v>10003</v>
      </c>
      <c r="N3417">
        <v>0.45111111100000001</v>
      </c>
      <c r="O3417">
        <v>0</v>
      </c>
      <c r="P3417">
        <v>197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88.868888999999996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1715982</v>
      </c>
      <c r="B3418">
        <v>1</v>
      </c>
      <c r="C3418" t="s">
        <v>76</v>
      </c>
      <c r="D3418" t="s">
        <v>92</v>
      </c>
      <c r="E3418" t="s">
        <v>139</v>
      </c>
      <c r="F3418" t="s">
        <v>10004</v>
      </c>
      <c r="G3418" t="s">
        <v>141</v>
      </c>
      <c r="H3418" t="s">
        <v>46</v>
      </c>
      <c r="I3418" t="s">
        <v>129</v>
      </c>
      <c r="J3418" t="s">
        <v>130</v>
      </c>
      <c r="K3418" t="s">
        <v>131</v>
      </c>
      <c r="L3418" t="s">
        <v>10005</v>
      </c>
      <c r="M3418" t="s">
        <v>10006</v>
      </c>
      <c r="N3418">
        <v>8.0202777770000004</v>
      </c>
      <c r="O3418">
        <v>0</v>
      </c>
      <c r="P3418">
        <v>0</v>
      </c>
      <c r="Q3418">
        <v>0</v>
      </c>
      <c r="R3418">
        <v>31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248.62861100000001</v>
      </c>
      <c r="Y3418">
        <v>0</v>
      </c>
      <c r="Z3418">
        <v>0</v>
      </c>
    </row>
    <row r="3419" spans="1:26" x14ac:dyDescent="0.25">
      <c r="A3419">
        <v>1715964</v>
      </c>
      <c r="B3419">
        <v>1</v>
      </c>
      <c r="C3419" t="s">
        <v>76</v>
      </c>
      <c r="D3419" t="s">
        <v>88</v>
      </c>
      <c r="E3419" t="s">
        <v>134</v>
      </c>
      <c r="F3419" t="s">
        <v>10007</v>
      </c>
      <c r="G3419" t="s">
        <v>136</v>
      </c>
      <c r="H3419" t="s">
        <v>46</v>
      </c>
      <c r="I3419" t="s">
        <v>129</v>
      </c>
      <c r="J3419" t="s">
        <v>130</v>
      </c>
      <c r="K3419" t="s">
        <v>131</v>
      </c>
      <c r="L3419" t="s">
        <v>10008</v>
      </c>
      <c r="M3419" t="s">
        <v>10009</v>
      </c>
      <c r="N3419">
        <v>1.4297222220000001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1.4297219999999999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1715959</v>
      </c>
      <c r="B3420">
        <v>1</v>
      </c>
      <c r="C3420" t="s">
        <v>76</v>
      </c>
      <c r="D3420" t="s">
        <v>99</v>
      </c>
      <c r="E3420" t="s">
        <v>158</v>
      </c>
      <c r="F3420" t="s">
        <v>10010</v>
      </c>
      <c r="G3420" t="s">
        <v>176</v>
      </c>
      <c r="H3420" t="s">
        <v>47</v>
      </c>
      <c r="I3420" t="s">
        <v>129</v>
      </c>
      <c r="J3420" t="s">
        <v>130</v>
      </c>
      <c r="K3420" t="s">
        <v>131</v>
      </c>
      <c r="L3420" t="s">
        <v>10011</v>
      </c>
      <c r="M3420" t="s">
        <v>10012</v>
      </c>
      <c r="N3420">
        <v>0.46083333300000001</v>
      </c>
      <c r="O3420">
        <v>10</v>
      </c>
      <c r="P3420">
        <v>13</v>
      </c>
      <c r="Q3420">
        <v>0</v>
      </c>
      <c r="R3420">
        <v>0</v>
      </c>
      <c r="S3420">
        <v>0</v>
      </c>
      <c r="T3420">
        <v>0</v>
      </c>
      <c r="U3420">
        <v>4.608333</v>
      </c>
      <c r="V3420">
        <v>5.9908330000000003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1715963</v>
      </c>
      <c r="B3421">
        <v>1</v>
      </c>
      <c r="C3421" t="s">
        <v>77</v>
      </c>
      <c r="D3421" t="s">
        <v>114</v>
      </c>
      <c r="E3421" t="s">
        <v>148</v>
      </c>
      <c r="F3421" t="s">
        <v>10013</v>
      </c>
      <c r="G3421" t="s">
        <v>176</v>
      </c>
      <c r="H3421" t="s">
        <v>47</v>
      </c>
      <c r="I3421" t="s">
        <v>129</v>
      </c>
      <c r="J3421" t="s">
        <v>130</v>
      </c>
      <c r="K3421" t="s">
        <v>131</v>
      </c>
      <c r="L3421" t="s">
        <v>10014</v>
      </c>
      <c r="M3421" t="s">
        <v>10015</v>
      </c>
      <c r="N3421">
        <v>0.13916666599999999</v>
      </c>
      <c r="O3421">
        <v>0</v>
      </c>
      <c r="P3421">
        <v>0</v>
      </c>
      <c r="Q3421">
        <v>3</v>
      </c>
      <c r="R3421">
        <v>0</v>
      </c>
      <c r="S3421">
        <v>273</v>
      </c>
      <c r="T3421">
        <v>1346</v>
      </c>
      <c r="U3421">
        <v>0</v>
      </c>
      <c r="V3421">
        <v>0</v>
      </c>
      <c r="W3421">
        <v>0.41749999999999998</v>
      </c>
      <c r="X3421">
        <v>0</v>
      </c>
      <c r="Y3421">
        <v>37.9925</v>
      </c>
      <c r="Z3421">
        <v>187.318332</v>
      </c>
    </row>
    <row r="3422" spans="1:26" x14ac:dyDescent="0.25">
      <c r="A3422">
        <v>1715968</v>
      </c>
      <c r="B3422">
        <v>1</v>
      </c>
      <c r="C3422" t="s">
        <v>76</v>
      </c>
      <c r="D3422" t="s">
        <v>79</v>
      </c>
      <c r="E3422" t="s">
        <v>164</v>
      </c>
      <c r="F3422" t="s">
        <v>3446</v>
      </c>
      <c r="G3422" t="s">
        <v>256</v>
      </c>
      <c r="H3422" t="s">
        <v>46</v>
      </c>
      <c r="I3422" t="s">
        <v>129</v>
      </c>
      <c r="J3422" t="s">
        <v>130</v>
      </c>
      <c r="K3422" t="s">
        <v>131</v>
      </c>
      <c r="L3422" t="s">
        <v>10016</v>
      </c>
      <c r="M3422" t="s">
        <v>10017</v>
      </c>
      <c r="N3422">
        <v>1.494444444</v>
      </c>
      <c r="O3422">
        <v>2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2.9888889999999999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1715990</v>
      </c>
      <c r="B3423">
        <v>1</v>
      </c>
      <c r="C3423" t="s">
        <v>76</v>
      </c>
      <c r="D3423" t="s">
        <v>95</v>
      </c>
      <c r="E3423" t="s">
        <v>134</v>
      </c>
      <c r="F3423" t="s">
        <v>10018</v>
      </c>
      <c r="G3423" t="s">
        <v>136</v>
      </c>
      <c r="H3423" t="s">
        <v>46</v>
      </c>
      <c r="I3423" t="s">
        <v>129</v>
      </c>
      <c r="J3423" t="s">
        <v>130</v>
      </c>
      <c r="K3423" t="s">
        <v>131</v>
      </c>
      <c r="L3423" t="s">
        <v>10019</v>
      </c>
      <c r="M3423" t="s">
        <v>10020</v>
      </c>
      <c r="N3423">
        <v>6.7336111110000001</v>
      </c>
      <c r="O3423">
        <v>0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6.7336109999999998</v>
      </c>
      <c r="Y3423">
        <v>0</v>
      </c>
      <c r="Z3423">
        <v>0</v>
      </c>
    </row>
    <row r="3424" spans="1:26" x14ac:dyDescent="0.25">
      <c r="A3424">
        <v>1715980</v>
      </c>
      <c r="B3424">
        <v>1</v>
      </c>
      <c r="C3424" t="s">
        <v>76</v>
      </c>
      <c r="D3424" t="s">
        <v>80</v>
      </c>
      <c r="E3424" t="s">
        <v>139</v>
      </c>
      <c r="F3424" t="s">
        <v>10021</v>
      </c>
      <c r="G3424" t="s">
        <v>462</v>
      </c>
      <c r="H3424" t="s">
        <v>46</v>
      </c>
      <c r="I3424" t="s">
        <v>129</v>
      </c>
      <c r="J3424" t="s">
        <v>130</v>
      </c>
      <c r="K3424" t="s">
        <v>131</v>
      </c>
      <c r="L3424" t="s">
        <v>10022</v>
      </c>
      <c r="M3424" t="s">
        <v>10023</v>
      </c>
      <c r="N3424">
        <v>0.66888888800000001</v>
      </c>
      <c r="O3424">
        <v>0</v>
      </c>
      <c r="P3424">
        <v>98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65.551111000000006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1715974</v>
      </c>
      <c r="B3425">
        <v>1</v>
      </c>
      <c r="C3425" t="s">
        <v>77</v>
      </c>
      <c r="D3425" t="s">
        <v>111</v>
      </c>
      <c r="E3425" t="s">
        <v>134</v>
      </c>
      <c r="F3425" t="s">
        <v>10024</v>
      </c>
      <c r="G3425" t="s">
        <v>182</v>
      </c>
      <c r="H3425" t="s">
        <v>46</v>
      </c>
      <c r="I3425" t="s">
        <v>129</v>
      </c>
      <c r="J3425" t="s">
        <v>130</v>
      </c>
      <c r="K3425" t="s">
        <v>131</v>
      </c>
      <c r="L3425" t="s">
        <v>10025</v>
      </c>
      <c r="M3425" t="s">
        <v>10026</v>
      </c>
      <c r="N3425">
        <v>3.2050000000000001</v>
      </c>
      <c r="O3425">
        <v>0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3.2050000000000001</v>
      </c>
      <c r="Y3425">
        <v>0</v>
      </c>
      <c r="Z3425">
        <v>0</v>
      </c>
    </row>
    <row r="3426" spans="1:26" x14ac:dyDescent="0.25">
      <c r="A3426">
        <v>1715975</v>
      </c>
      <c r="B3426">
        <v>1</v>
      </c>
      <c r="C3426" t="s">
        <v>76</v>
      </c>
      <c r="D3426" t="s">
        <v>104</v>
      </c>
      <c r="E3426" t="s">
        <v>134</v>
      </c>
      <c r="F3426" t="s">
        <v>10027</v>
      </c>
      <c r="G3426" t="s">
        <v>136</v>
      </c>
      <c r="H3426" t="s">
        <v>46</v>
      </c>
      <c r="I3426" t="s">
        <v>129</v>
      </c>
      <c r="J3426" t="s">
        <v>130</v>
      </c>
      <c r="K3426" t="s">
        <v>131</v>
      </c>
      <c r="L3426" t="s">
        <v>10028</v>
      </c>
      <c r="M3426" t="s">
        <v>10029</v>
      </c>
      <c r="N3426">
        <v>0.59499999999999997</v>
      </c>
      <c r="O3426">
        <v>0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0.59499999999999997</v>
      </c>
      <c r="Y3426">
        <v>0</v>
      </c>
      <c r="Z3426">
        <v>0</v>
      </c>
    </row>
    <row r="3427" spans="1:26" x14ac:dyDescent="0.25">
      <c r="A3427">
        <v>1715976</v>
      </c>
      <c r="B3427">
        <v>1</v>
      </c>
      <c r="C3427" t="s">
        <v>76</v>
      </c>
      <c r="D3427" t="s">
        <v>89</v>
      </c>
      <c r="E3427" t="s">
        <v>134</v>
      </c>
      <c r="F3427" t="s">
        <v>10030</v>
      </c>
      <c r="G3427" t="s">
        <v>136</v>
      </c>
      <c r="H3427" t="s">
        <v>46</v>
      </c>
      <c r="I3427" t="s">
        <v>129</v>
      </c>
      <c r="J3427" t="s">
        <v>130</v>
      </c>
      <c r="K3427" t="s">
        <v>131</v>
      </c>
      <c r="L3427" t="s">
        <v>10031</v>
      </c>
      <c r="M3427" t="s">
        <v>10032</v>
      </c>
      <c r="N3427">
        <v>5.1827777770000001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5.1827779999999999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1715997</v>
      </c>
      <c r="B3428">
        <v>1</v>
      </c>
      <c r="C3428" t="s">
        <v>76</v>
      </c>
      <c r="D3428" t="s">
        <v>95</v>
      </c>
      <c r="E3428" t="s">
        <v>134</v>
      </c>
      <c r="F3428" t="s">
        <v>10033</v>
      </c>
      <c r="G3428" t="s">
        <v>136</v>
      </c>
      <c r="H3428" t="s">
        <v>46</v>
      </c>
      <c r="I3428" t="s">
        <v>129</v>
      </c>
      <c r="J3428" t="s">
        <v>130</v>
      </c>
      <c r="K3428" t="s">
        <v>131</v>
      </c>
      <c r="L3428" t="s">
        <v>10034</v>
      </c>
      <c r="M3428" t="s">
        <v>10035</v>
      </c>
      <c r="N3428">
        <v>2.8424999999999998</v>
      </c>
      <c r="O3428">
        <v>0</v>
      </c>
      <c r="P3428">
        <v>13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36.952500000000001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1715988</v>
      </c>
      <c r="B3429">
        <v>1</v>
      </c>
      <c r="C3429" t="s">
        <v>77</v>
      </c>
      <c r="D3429" t="s">
        <v>108</v>
      </c>
      <c r="E3429" t="s">
        <v>126</v>
      </c>
      <c r="F3429" t="s">
        <v>10036</v>
      </c>
      <c r="G3429" t="s">
        <v>145</v>
      </c>
      <c r="H3429" t="s">
        <v>47</v>
      </c>
      <c r="I3429" t="s">
        <v>129</v>
      </c>
      <c r="J3429" t="s">
        <v>130</v>
      </c>
      <c r="K3429" t="s">
        <v>131</v>
      </c>
      <c r="L3429" t="s">
        <v>10037</v>
      </c>
      <c r="M3429" t="s">
        <v>10038</v>
      </c>
      <c r="N3429">
        <v>1.3161111109999999</v>
      </c>
      <c r="O3429">
        <v>3</v>
      </c>
      <c r="P3429">
        <v>18</v>
      </c>
      <c r="Q3429">
        <v>0</v>
      </c>
      <c r="R3429">
        <v>0</v>
      </c>
      <c r="S3429">
        <v>1</v>
      </c>
      <c r="T3429">
        <v>0</v>
      </c>
      <c r="U3429">
        <v>3.9483329999999999</v>
      </c>
      <c r="V3429">
        <v>23.69</v>
      </c>
      <c r="W3429">
        <v>0</v>
      </c>
      <c r="X3429">
        <v>0</v>
      </c>
      <c r="Y3429">
        <v>1.316111</v>
      </c>
      <c r="Z3429">
        <v>0</v>
      </c>
    </row>
    <row r="3430" spans="1:26" x14ac:dyDescent="0.25">
      <c r="A3430">
        <v>1715987</v>
      </c>
      <c r="B3430">
        <v>1</v>
      </c>
      <c r="C3430" t="s">
        <v>76</v>
      </c>
      <c r="D3430" t="s">
        <v>81</v>
      </c>
      <c r="E3430" t="s">
        <v>139</v>
      </c>
      <c r="F3430" t="s">
        <v>10039</v>
      </c>
      <c r="G3430" t="s">
        <v>141</v>
      </c>
      <c r="H3430" t="s">
        <v>46</v>
      </c>
      <c r="I3430" t="s">
        <v>129</v>
      </c>
      <c r="J3430" t="s">
        <v>130</v>
      </c>
      <c r="K3430" t="s">
        <v>131</v>
      </c>
      <c r="L3430" t="s">
        <v>10040</v>
      </c>
      <c r="M3430" t="s">
        <v>10041</v>
      </c>
      <c r="N3430">
        <v>1.987777777</v>
      </c>
      <c r="O3430">
        <v>0</v>
      </c>
      <c r="P3430">
        <v>93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184.86333300000001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1715985</v>
      </c>
      <c r="B3431">
        <v>1</v>
      </c>
      <c r="C3431" t="s">
        <v>77</v>
      </c>
      <c r="D3431" t="s">
        <v>109</v>
      </c>
      <c r="E3431" t="s">
        <v>212</v>
      </c>
      <c r="F3431" t="s">
        <v>10042</v>
      </c>
      <c r="G3431" t="s">
        <v>176</v>
      </c>
      <c r="H3431" t="s">
        <v>47</v>
      </c>
      <c r="I3431" t="s">
        <v>151</v>
      </c>
      <c r="J3431" t="s">
        <v>130</v>
      </c>
      <c r="K3431" t="s">
        <v>131</v>
      </c>
      <c r="L3431" t="s">
        <v>10043</v>
      </c>
      <c r="M3431" t="s">
        <v>10044</v>
      </c>
      <c r="N3431">
        <v>1.1666665999999999E-2</v>
      </c>
      <c r="O3431">
        <v>75</v>
      </c>
      <c r="P3431">
        <v>944</v>
      </c>
      <c r="Q3431">
        <v>0</v>
      </c>
      <c r="R3431">
        <v>0</v>
      </c>
      <c r="S3431">
        <v>5</v>
      </c>
      <c r="T3431">
        <v>59</v>
      </c>
      <c r="U3431">
        <v>0.875</v>
      </c>
      <c r="V3431">
        <v>11.013332999999999</v>
      </c>
      <c r="W3431">
        <v>0</v>
      </c>
      <c r="X3431">
        <v>0</v>
      </c>
      <c r="Y3431">
        <v>5.8333000000000003E-2</v>
      </c>
      <c r="Z3431">
        <v>0.68833299999999997</v>
      </c>
    </row>
    <row r="3432" spans="1:26" x14ac:dyDescent="0.25">
      <c r="A3432">
        <v>1715993</v>
      </c>
      <c r="B3432">
        <v>1</v>
      </c>
      <c r="C3432" t="s">
        <v>77</v>
      </c>
      <c r="D3432" t="s">
        <v>123</v>
      </c>
      <c r="E3432" t="s">
        <v>139</v>
      </c>
      <c r="F3432" t="s">
        <v>10045</v>
      </c>
      <c r="G3432" t="s">
        <v>269</v>
      </c>
      <c r="H3432" t="s">
        <v>46</v>
      </c>
      <c r="I3432" t="s">
        <v>129</v>
      </c>
      <c r="J3432" t="s">
        <v>130</v>
      </c>
      <c r="K3432" t="s">
        <v>131</v>
      </c>
      <c r="L3432" t="s">
        <v>10046</v>
      </c>
      <c r="M3432" t="s">
        <v>10047</v>
      </c>
      <c r="N3432">
        <v>3.000277777</v>
      </c>
      <c r="O3432">
        <v>0</v>
      </c>
      <c r="P3432">
        <v>53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159.01472200000001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1715991</v>
      </c>
      <c r="B3433">
        <v>1</v>
      </c>
      <c r="C3433" t="s">
        <v>77</v>
      </c>
      <c r="D3433" t="s">
        <v>114</v>
      </c>
      <c r="E3433" t="s">
        <v>126</v>
      </c>
      <c r="F3433" t="s">
        <v>10048</v>
      </c>
      <c r="G3433" t="s">
        <v>145</v>
      </c>
      <c r="H3433" t="s">
        <v>47</v>
      </c>
      <c r="I3433" t="s">
        <v>129</v>
      </c>
      <c r="J3433" t="s">
        <v>130</v>
      </c>
      <c r="K3433" t="s">
        <v>131</v>
      </c>
      <c r="L3433" t="s">
        <v>10049</v>
      </c>
      <c r="M3433" t="s">
        <v>10050</v>
      </c>
      <c r="N3433">
        <v>5.5666666659999997</v>
      </c>
      <c r="O3433">
        <v>0</v>
      </c>
      <c r="P3433">
        <v>0</v>
      </c>
      <c r="Q3433">
        <v>0</v>
      </c>
      <c r="R3433">
        <v>0</v>
      </c>
      <c r="S3433">
        <v>17</v>
      </c>
      <c r="T3433">
        <v>422</v>
      </c>
      <c r="U3433">
        <v>0</v>
      </c>
      <c r="V3433">
        <v>0</v>
      </c>
      <c r="W3433">
        <v>0</v>
      </c>
      <c r="X3433">
        <v>0</v>
      </c>
      <c r="Y3433">
        <v>94.633332999999993</v>
      </c>
      <c r="Z3433">
        <v>2349.1333330000002</v>
      </c>
    </row>
    <row r="3434" spans="1:26" x14ac:dyDescent="0.25">
      <c r="A3434">
        <v>1715992</v>
      </c>
      <c r="B3434">
        <v>1</v>
      </c>
      <c r="C3434" t="s">
        <v>76</v>
      </c>
      <c r="D3434" t="s">
        <v>81</v>
      </c>
      <c r="E3434" t="s">
        <v>134</v>
      </c>
      <c r="F3434" t="s">
        <v>10051</v>
      </c>
      <c r="G3434" t="s">
        <v>155</v>
      </c>
      <c r="H3434" t="s">
        <v>46</v>
      </c>
      <c r="I3434" t="s">
        <v>129</v>
      </c>
      <c r="J3434" t="s">
        <v>130</v>
      </c>
      <c r="K3434" t="s">
        <v>131</v>
      </c>
      <c r="L3434" t="s">
        <v>10052</v>
      </c>
      <c r="M3434" t="s">
        <v>10053</v>
      </c>
      <c r="N3434">
        <v>3.8030555549999998</v>
      </c>
      <c r="O3434">
        <v>0</v>
      </c>
      <c r="P3434">
        <v>11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41.833610999999998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1715998</v>
      </c>
      <c r="B3435">
        <v>1</v>
      </c>
      <c r="C3435" t="s">
        <v>76</v>
      </c>
      <c r="D3435" t="s">
        <v>79</v>
      </c>
      <c r="E3435" t="s">
        <v>134</v>
      </c>
      <c r="F3435" t="s">
        <v>10054</v>
      </c>
      <c r="G3435" t="s">
        <v>155</v>
      </c>
      <c r="H3435" t="s">
        <v>46</v>
      </c>
      <c r="I3435" t="s">
        <v>129</v>
      </c>
      <c r="J3435" t="s">
        <v>130</v>
      </c>
      <c r="K3435" t="s">
        <v>131</v>
      </c>
      <c r="L3435" t="s">
        <v>10055</v>
      </c>
      <c r="M3435" t="s">
        <v>10056</v>
      </c>
      <c r="N3435">
        <v>1.4386111109999999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1.4386110000000001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1716001</v>
      </c>
      <c r="B3436">
        <v>1</v>
      </c>
      <c r="C3436" t="s">
        <v>76</v>
      </c>
      <c r="D3436" t="s">
        <v>86</v>
      </c>
      <c r="E3436" t="s">
        <v>134</v>
      </c>
      <c r="F3436" t="s">
        <v>10057</v>
      </c>
      <c r="G3436" t="s">
        <v>209</v>
      </c>
      <c r="H3436" t="s">
        <v>46</v>
      </c>
      <c r="I3436" t="s">
        <v>129</v>
      </c>
      <c r="J3436" t="s">
        <v>130</v>
      </c>
      <c r="K3436" t="s">
        <v>131</v>
      </c>
      <c r="L3436" t="s">
        <v>10058</v>
      </c>
      <c r="M3436" t="s">
        <v>10059</v>
      </c>
      <c r="N3436">
        <v>12.543888888</v>
      </c>
      <c r="O3436">
        <v>0</v>
      </c>
      <c r="P3436">
        <v>10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125.438889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1715999</v>
      </c>
      <c r="B3437">
        <v>1</v>
      </c>
      <c r="C3437" t="s">
        <v>76</v>
      </c>
      <c r="D3437" t="s">
        <v>91</v>
      </c>
      <c r="E3437" t="s">
        <v>164</v>
      </c>
      <c r="F3437" t="s">
        <v>10060</v>
      </c>
      <c r="G3437" t="s">
        <v>1012</v>
      </c>
      <c r="H3437" t="s">
        <v>46</v>
      </c>
      <c r="I3437" t="s">
        <v>129</v>
      </c>
      <c r="J3437" t="s">
        <v>130</v>
      </c>
      <c r="K3437" t="s">
        <v>131</v>
      </c>
      <c r="L3437" t="s">
        <v>10061</v>
      </c>
      <c r="M3437" t="s">
        <v>10062</v>
      </c>
      <c r="N3437">
        <v>0.36888888800000003</v>
      </c>
      <c r="O3437">
        <v>0</v>
      </c>
      <c r="P3437">
        <v>0</v>
      </c>
      <c r="Q3437">
        <v>1</v>
      </c>
      <c r="R3437">
        <v>277</v>
      </c>
      <c r="S3437">
        <v>0</v>
      </c>
      <c r="T3437">
        <v>0</v>
      </c>
      <c r="U3437">
        <v>0</v>
      </c>
      <c r="V3437">
        <v>0</v>
      </c>
      <c r="W3437">
        <v>0.36888900000000002</v>
      </c>
      <c r="X3437">
        <v>102.182222</v>
      </c>
      <c r="Y3437">
        <v>0</v>
      </c>
      <c r="Z3437">
        <v>0</v>
      </c>
    </row>
    <row r="3438" spans="1:26" x14ac:dyDescent="0.25">
      <c r="A3438">
        <v>1716000</v>
      </c>
      <c r="B3438">
        <v>1</v>
      </c>
      <c r="C3438" t="s">
        <v>77</v>
      </c>
      <c r="D3438" t="s">
        <v>120</v>
      </c>
      <c r="E3438" t="s">
        <v>134</v>
      </c>
      <c r="F3438" t="s">
        <v>10063</v>
      </c>
      <c r="G3438" t="s">
        <v>155</v>
      </c>
      <c r="H3438" t="s">
        <v>46</v>
      </c>
      <c r="I3438" t="s">
        <v>129</v>
      </c>
      <c r="J3438" t="s">
        <v>130</v>
      </c>
      <c r="K3438" t="s">
        <v>131</v>
      </c>
      <c r="L3438" t="s">
        <v>10064</v>
      </c>
      <c r="M3438" t="s">
        <v>10065</v>
      </c>
      <c r="N3438">
        <v>0.54749999999999999</v>
      </c>
      <c r="O3438">
        <v>0</v>
      </c>
      <c r="P3438">
        <v>0</v>
      </c>
      <c r="Q3438">
        <v>0</v>
      </c>
      <c r="R3438">
        <v>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1.095</v>
      </c>
      <c r="Y3438">
        <v>0</v>
      </c>
      <c r="Z3438">
        <v>0</v>
      </c>
    </row>
    <row r="3439" spans="1:26" x14ac:dyDescent="0.25">
      <c r="A3439">
        <v>1715995</v>
      </c>
      <c r="B3439">
        <v>1</v>
      </c>
      <c r="C3439" t="s">
        <v>77</v>
      </c>
      <c r="D3439" t="s">
        <v>112</v>
      </c>
      <c r="E3439" t="s">
        <v>212</v>
      </c>
      <c r="F3439" t="s">
        <v>10066</v>
      </c>
      <c r="G3439" t="s">
        <v>176</v>
      </c>
      <c r="H3439" t="s">
        <v>47</v>
      </c>
      <c r="I3439" t="s">
        <v>129</v>
      </c>
      <c r="J3439" t="s">
        <v>130</v>
      </c>
      <c r="K3439" t="s">
        <v>131</v>
      </c>
      <c r="L3439" t="s">
        <v>10067</v>
      </c>
      <c r="M3439" t="s">
        <v>10068</v>
      </c>
      <c r="N3439">
        <v>0.48444444399999997</v>
      </c>
      <c r="O3439">
        <v>0</v>
      </c>
      <c r="P3439">
        <v>0</v>
      </c>
      <c r="Q3439">
        <v>1</v>
      </c>
      <c r="R3439">
        <v>55</v>
      </c>
      <c r="S3439">
        <v>10</v>
      </c>
      <c r="T3439">
        <v>841</v>
      </c>
      <c r="U3439">
        <v>0</v>
      </c>
      <c r="V3439">
        <v>0</v>
      </c>
      <c r="W3439">
        <v>0.48444399999999999</v>
      </c>
      <c r="X3439">
        <v>26.644444</v>
      </c>
      <c r="Y3439">
        <v>4.8444440000000002</v>
      </c>
      <c r="Z3439">
        <v>407.417777</v>
      </c>
    </row>
    <row r="3440" spans="1:26" x14ac:dyDescent="0.25">
      <c r="A3440">
        <v>1716009</v>
      </c>
      <c r="B3440">
        <v>1</v>
      </c>
      <c r="C3440" t="s">
        <v>76</v>
      </c>
      <c r="D3440" t="s">
        <v>80</v>
      </c>
      <c r="E3440" t="s">
        <v>126</v>
      </c>
      <c r="F3440" t="s">
        <v>10069</v>
      </c>
      <c r="G3440" t="s">
        <v>996</v>
      </c>
      <c r="H3440" t="s">
        <v>47</v>
      </c>
      <c r="I3440" t="s">
        <v>129</v>
      </c>
      <c r="J3440" t="s">
        <v>130</v>
      </c>
      <c r="K3440" t="s">
        <v>131</v>
      </c>
      <c r="L3440" t="s">
        <v>10070</v>
      </c>
      <c r="M3440" t="s">
        <v>10071</v>
      </c>
      <c r="N3440">
        <v>3.443888888</v>
      </c>
      <c r="O3440">
        <v>0</v>
      </c>
      <c r="P3440">
        <v>211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726.66055500000004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1716008</v>
      </c>
      <c r="B3441">
        <v>1</v>
      </c>
      <c r="C3441" t="s">
        <v>76</v>
      </c>
      <c r="D3441" t="s">
        <v>89</v>
      </c>
      <c r="E3441" t="s">
        <v>134</v>
      </c>
      <c r="F3441" t="s">
        <v>10072</v>
      </c>
      <c r="G3441" t="s">
        <v>155</v>
      </c>
      <c r="H3441" t="s">
        <v>46</v>
      </c>
      <c r="I3441" t="s">
        <v>129</v>
      </c>
      <c r="J3441" t="s">
        <v>130</v>
      </c>
      <c r="K3441" t="s">
        <v>131</v>
      </c>
      <c r="L3441" t="s">
        <v>10073</v>
      </c>
      <c r="M3441" t="s">
        <v>10074</v>
      </c>
      <c r="N3441">
        <v>5.863611111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5.8636109999999997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1716005</v>
      </c>
      <c r="B3442">
        <v>1</v>
      </c>
      <c r="C3442" t="s">
        <v>76</v>
      </c>
      <c r="D3442" t="s">
        <v>102</v>
      </c>
      <c r="E3442" t="s">
        <v>134</v>
      </c>
      <c r="F3442" t="s">
        <v>10075</v>
      </c>
      <c r="G3442" t="s">
        <v>136</v>
      </c>
      <c r="H3442" t="s">
        <v>46</v>
      </c>
      <c r="I3442" t="s">
        <v>129</v>
      </c>
      <c r="J3442" t="s">
        <v>130</v>
      </c>
      <c r="K3442" t="s">
        <v>131</v>
      </c>
      <c r="L3442" t="s">
        <v>10076</v>
      </c>
      <c r="M3442" t="s">
        <v>10077</v>
      </c>
      <c r="N3442">
        <v>1.8977777769999999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1.897778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1716017</v>
      </c>
      <c r="B3443">
        <v>1</v>
      </c>
      <c r="C3443" t="s">
        <v>76</v>
      </c>
      <c r="D3443" t="s">
        <v>92</v>
      </c>
      <c r="E3443" t="s">
        <v>139</v>
      </c>
      <c r="F3443" t="s">
        <v>7917</v>
      </c>
      <c r="G3443" t="s">
        <v>141</v>
      </c>
      <c r="H3443" t="s">
        <v>46</v>
      </c>
      <c r="I3443" t="s">
        <v>129</v>
      </c>
      <c r="J3443" t="s">
        <v>130</v>
      </c>
      <c r="K3443" t="s">
        <v>131</v>
      </c>
      <c r="L3443" t="s">
        <v>10078</v>
      </c>
      <c r="M3443" t="s">
        <v>10079</v>
      </c>
      <c r="N3443">
        <v>3.5366666659999999</v>
      </c>
      <c r="O3443">
        <v>0</v>
      </c>
      <c r="P3443">
        <v>0</v>
      </c>
      <c r="Q3443">
        <v>6</v>
      </c>
      <c r="R3443">
        <v>439</v>
      </c>
      <c r="S3443">
        <v>0</v>
      </c>
      <c r="T3443">
        <v>0</v>
      </c>
      <c r="U3443">
        <v>0</v>
      </c>
      <c r="V3443">
        <v>0</v>
      </c>
      <c r="W3443">
        <v>21.22</v>
      </c>
      <c r="X3443">
        <v>1552.5966659999999</v>
      </c>
      <c r="Y3443">
        <v>0</v>
      </c>
      <c r="Z3443">
        <v>0</v>
      </c>
    </row>
    <row r="3444" spans="1:26" x14ac:dyDescent="0.25">
      <c r="A3444">
        <v>1716013</v>
      </c>
      <c r="B3444">
        <v>1</v>
      </c>
      <c r="C3444" t="s">
        <v>77</v>
      </c>
      <c r="D3444" t="s">
        <v>118</v>
      </c>
      <c r="E3444" t="s">
        <v>139</v>
      </c>
      <c r="F3444" t="s">
        <v>10080</v>
      </c>
      <c r="G3444" t="s">
        <v>141</v>
      </c>
      <c r="H3444" t="s">
        <v>46</v>
      </c>
      <c r="I3444" t="s">
        <v>129</v>
      </c>
      <c r="J3444" t="s">
        <v>130</v>
      </c>
      <c r="K3444" t="s">
        <v>131</v>
      </c>
      <c r="L3444" t="s">
        <v>10081</v>
      </c>
      <c r="M3444" t="s">
        <v>10082</v>
      </c>
      <c r="N3444">
        <v>1.2597222219999999</v>
      </c>
      <c r="O3444">
        <v>0</v>
      </c>
      <c r="P3444">
        <v>178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224.23055600000001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1716019</v>
      </c>
      <c r="B3445">
        <v>1</v>
      </c>
      <c r="C3445" t="s">
        <v>76</v>
      </c>
      <c r="D3445" t="s">
        <v>95</v>
      </c>
      <c r="E3445" t="s">
        <v>134</v>
      </c>
      <c r="F3445" t="s">
        <v>8551</v>
      </c>
      <c r="G3445" t="s">
        <v>136</v>
      </c>
      <c r="H3445" t="s">
        <v>46</v>
      </c>
      <c r="I3445" t="s">
        <v>129</v>
      </c>
      <c r="J3445" t="s">
        <v>130</v>
      </c>
      <c r="K3445" t="s">
        <v>131</v>
      </c>
      <c r="L3445" t="s">
        <v>10083</v>
      </c>
      <c r="M3445" t="s">
        <v>10084</v>
      </c>
      <c r="N3445">
        <v>2.1247222219999999</v>
      </c>
      <c r="O3445">
        <v>0</v>
      </c>
      <c r="P3445">
        <v>2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4.2494440000000004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1716018</v>
      </c>
      <c r="B3446">
        <v>1</v>
      </c>
      <c r="C3446" t="s">
        <v>76</v>
      </c>
      <c r="D3446" t="s">
        <v>94</v>
      </c>
      <c r="E3446" t="s">
        <v>134</v>
      </c>
      <c r="F3446" t="s">
        <v>10085</v>
      </c>
      <c r="G3446" t="s">
        <v>136</v>
      </c>
      <c r="H3446" t="s">
        <v>46</v>
      </c>
      <c r="I3446" t="s">
        <v>129</v>
      </c>
      <c r="J3446" t="s">
        <v>130</v>
      </c>
      <c r="K3446" t="s">
        <v>131</v>
      </c>
      <c r="L3446" t="s">
        <v>10086</v>
      </c>
      <c r="M3446" t="s">
        <v>10087</v>
      </c>
      <c r="N3446">
        <v>1.3561111109999999</v>
      </c>
      <c r="O3446">
        <v>0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1.3561110000000001</v>
      </c>
      <c r="Y3446">
        <v>0</v>
      </c>
      <c r="Z3446">
        <v>0</v>
      </c>
    </row>
    <row r="3447" spans="1:26" x14ac:dyDescent="0.25">
      <c r="A3447">
        <v>1716021</v>
      </c>
      <c r="B3447">
        <v>1</v>
      </c>
      <c r="C3447" t="s">
        <v>76</v>
      </c>
      <c r="D3447" t="s">
        <v>86</v>
      </c>
      <c r="E3447" t="s">
        <v>139</v>
      </c>
      <c r="F3447" t="s">
        <v>10088</v>
      </c>
      <c r="G3447" t="s">
        <v>269</v>
      </c>
      <c r="H3447" t="s">
        <v>46</v>
      </c>
      <c r="I3447" t="s">
        <v>129</v>
      </c>
      <c r="J3447" t="s">
        <v>130</v>
      </c>
      <c r="K3447" t="s">
        <v>131</v>
      </c>
      <c r="L3447" t="s">
        <v>10089</v>
      </c>
      <c r="M3447" t="s">
        <v>10090</v>
      </c>
      <c r="N3447">
        <v>1.679166666</v>
      </c>
      <c r="O3447">
        <v>0</v>
      </c>
      <c r="P3447">
        <v>71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119.220833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1716027</v>
      </c>
      <c r="B3448">
        <v>1</v>
      </c>
      <c r="C3448" t="s">
        <v>76</v>
      </c>
      <c r="D3448" t="s">
        <v>94</v>
      </c>
      <c r="E3448" t="s">
        <v>134</v>
      </c>
      <c r="F3448" t="s">
        <v>10091</v>
      </c>
      <c r="G3448" t="s">
        <v>136</v>
      </c>
      <c r="H3448" t="s">
        <v>46</v>
      </c>
      <c r="I3448" t="s">
        <v>129</v>
      </c>
      <c r="J3448" t="s">
        <v>130</v>
      </c>
      <c r="K3448" t="s">
        <v>131</v>
      </c>
      <c r="L3448" t="s">
        <v>10092</v>
      </c>
      <c r="M3448" t="s">
        <v>10093</v>
      </c>
      <c r="N3448">
        <v>3.7813888879999999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3.7813889999999999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1716022</v>
      </c>
      <c r="B3449">
        <v>1</v>
      </c>
      <c r="C3449" t="s">
        <v>76</v>
      </c>
      <c r="D3449" t="s">
        <v>91</v>
      </c>
      <c r="E3449" t="s">
        <v>139</v>
      </c>
      <c r="F3449" t="s">
        <v>10094</v>
      </c>
      <c r="G3449" t="s">
        <v>462</v>
      </c>
      <c r="H3449" t="s">
        <v>46</v>
      </c>
      <c r="I3449" t="s">
        <v>129</v>
      </c>
      <c r="J3449" t="s">
        <v>130</v>
      </c>
      <c r="K3449" t="s">
        <v>131</v>
      </c>
      <c r="L3449" t="s">
        <v>10095</v>
      </c>
      <c r="M3449" t="s">
        <v>10096</v>
      </c>
      <c r="N3449">
        <v>1.553055555</v>
      </c>
      <c r="O3449">
        <v>0</v>
      </c>
      <c r="P3449">
        <v>0</v>
      </c>
      <c r="Q3449">
        <v>0</v>
      </c>
      <c r="R3449">
        <v>68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105.607778</v>
      </c>
      <c r="Y3449">
        <v>0</v>
      </c>
      <c r="Z3449">
        <v>0</v>
      </c>
    </row>
    <row r="3450" spans="1:26" x14ac:dyDescent="0.25">
      <c r="A3450">
        <v>1716020</v>
      </c>
      <c r="B3450">
        <v>1</v>
      </c>
      <c r="C3450" t="s">
        <v>77</v>
      </c>
      <c r="D3450" t="s">
        <v>114</v>
      </c>
      <c r="E3450" t="s">
        <v>134</v>
      </c>
      <c r="F3450" t="s">
        <v>10097</v>
      </c>
      <c r="G3450" t="s">
        <v>136</v>
      </c>
      <c r="H3450" t="s">
        <v>46</v>
      </c>
      <c r="I3450" t="s">
        <v>129</v>
      </c>
      <c r="J3450" t="s">
        <v>130</v>
      </c>
      <c r="K3450" t="s">
        <v>131</v>
      </c>
      <c r="L3450" t="s">
        <v>10098</v>
      </c>
      <c r="M3450" t="s">
        <v>10099</v>
      </c>
      <c r="N3450">
        <v>0.55194444399999998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0.55194399999999999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1716026</v>
      </c>
      <c r="B3451">
        <v>1</v>
      </c>
      <c r="C3451" t="s">
        <v>76</v>
      </c>
      <c r="D3451" t="s">
        <v>92</v>
      </c>
      <c r="E3451" t="s">
        <v>139</v>
      </c>
      <c r="F3451" t="s">
        <v>10100</v>
      </c>
      <c r="G3451" t="s">
        <v>141</v>
      </c>
      <c r="H3451" t="s">
        <v>46</v>
      </c>
      <c r="I3451" t="s">
        <v>129</v>
      </c>
      <c r="J3451" t="s">
        <v>130</v>
      </c>
      <c r="K3451" t="s">
        <v>131</v>
      </c>
      <c r="L3451" t="s">
        <v>10101</v>
      </c>
      <c r="M3451" t="s">
        <v>10102</v>
      </c>
      <c r="N3451">
        <v>2.881388888</v>
      </c>
      <c r="O3451">
        <v>0</v>
      </c>
      <c r="P3451">
        <v>0</v>
      </c>
      <c r="Q3451">
        <v>0</v>
      </c>
      <c r="R3451">
        <v>17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48.983611000000003</v>
      </c>
      <c r="Y3451">
        <v>0</v>
      </c>
      <c r="Z3451">
        <v>0</v>
      </c>
    </row>
    <row r="3452" spans="1:26" x14ac:dyDescent="0.25">
      <c r="A3452">
        <v>1716030</v>
      </c>
      <c r="B3452">
        <v>1</v>
      </c>
      <c r="C3452" t="s">
        <v>76</v>
      </c>
      <c r="D3452" t="s">
        <v>89</v>
      </c>
      <c r="E3452" t="s">
        <v>164</v>
      </c>
      <c r="F3452" t="s">
        <v>10103</v>
      </c>
      <c r="G3452" t="s">
        <v>256</v>
      </c>
      <c r="H3452" t="s">
        <v>46</v>
      </c>
      <c r="I3452" t="s">
        <v>129</v>
      </c>
      <c r="J3452" t="s">
        <v>130</v>
      </c>
      <c r="K3452" t="s">
        <v>131</v>
      </c>
      <c r="L3452" t="s">
        <v>10104</v>
      </c>
      <c r="M3452" t="s">
        <v>10105</v>
      </c>
      <c r="N3452">
        <v>2.4766666659999999</v>
      </c>
      <c r="O3452">
        <v>0</v>
      </c>
      <c r="P3452">
        <v>18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44.58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1716033</v>
      </c>
      <c r="B3453">
        <v>1</v>
      </c>
      <c r="C3453" t="s">
        <v>76</v>
      </c>
      <c r="D3453" t="s">
        <v>104</v>
      </c>
      <c r="E3453" t="s">
        <v>134</v>
      </c>
      <c r="F3453" t="s">
        <v>10106</v>
      </c>
      <c r="G3453" t="s">
        <v>136</v>
      </c>
      <c r="H3453" t="s">
        <v>46</v>
      </c>
      <c r="I3453" t="s">
        <v>129</v>
      </c>
      <c r="J3453" t="s">
        <v>130</v>
      </c>
      <c r="K3453" t="s">
        <v>131</v>
      </c>
      <c r="L3453" t="s">
        <v>10107</v>
      </c>
      <c r="M3453" t="s">
        <v>10108</v>
      </c>
      <c r="N3453">
        <v>1.6586111109999999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1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1.6586110000000001</v>
      </c>
    </row>
    <row r="3454" spans="1:26" x14ac:dyDescent="0.25">
      <c r="A3454">
        <v>1716035</v>
      </c>
      <c r="B3454">
        <v>1</v>
      </c>
      <c r="C3454" t="s">
        <v>76</v>
      </c>
      <c r="D3454" t="s">
        <v>93</v>
      </c>
      <c r="E3454" t="s">
        <v>134</v>
      </c>
      <c r="F3454" t="s">
        <v>10109</v>
      </c>
      <c r="G3454" t="s">
        <v>209</v>
      </c>
      <c r="H3454" t="s">
        <v>46</v>
      </c>
      <c r="I3454" t="s">
        <v>129</v>
      </c>
      <c r="J3454" t="s">
        <v>130</v>
      </c>
      <c r="K3454" t="s">
        <v>131</v>
      </c>
      <c r="L3454" t="s">
        <v>10110</v>
      </c>
      <c r="M3454" t="s">
        <v>10111</v>
      </c>
      <c r="N3454">
        <v>2.1030555550000001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2.103056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1716031</v>
      </c>
      <c r="B3455">
        <v>1</v>
      </c>
      <c r="C3455" t="s">
        <v>77</v>
      </c>
      <c r="D3455" t="s">
        <v>109</v>
      </c>
      <c r="E3455" t="s">
        <v>191</v>
      </c>
      <c r="F3455" t="s">
        <v>10112</v>
      </c>
      <c r="G3455" t="s">
        <v>155</v>
      </c>
      <c r="H3455" t="s">
        <v>46</v>
      </c>
      <c r="I3455" t="s">
        <v>129</v>
      </c>
      <c r="J3455" t="s">
        <v>130</v>
      </c>
      <c r="K3455" t="s">
        <v>131</v>
      </c>
      <c r="L3455" t="s">
        <v>10113</v>
      </c>
      <c r="M3455" t="s">
        <v>10114</v>
      </c>
      <c r="N3455">
        <v>1.6088888880000001</v>
      </c>
      <c r="O3455">
        <v>0</v>
      </c>
      <c r="P3455">
        <v>3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4.8266669999999996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1716034</v>
      </c>
      <c r="B3456">
        <v>1</v>
      </c>
      <c r="C3456" t="s">
        <v>76</v>
      </c>
      <c r="D3456" t="s">
        <v>99</v>
      </c>
      <c r="E3456" t="s">
        <v>126</v>
      </c>
      <c r="F3456" t="s">
        <v>9399</v>
      </c>
      <c r="G3456" t="s">
        <v>176</v>
      </c>
      <c r="H3456" t="s">
        <v>47</v>
      </c>
      <c r="I3456" t="s">
        <v>129</v>
      </c>
      <c r="J3456" t="s">
        <v>130</v>
      </c>
      <c r="K3456" t="s">
        <v>131</v>
      </c>
      <c r="L3456" t="s">
        <v>10115</v>
      </c>
      <c r="M3456" t="s">
        <v>10116</v>
      </c>
      <c r="N3456">
        <v>0.39694444400000001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0.39694400000000002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1716043</v>
      </c>
      <c r="B3457">
        <v>1</v>
      </c>
      <c r="C3457" t="s">
        <v>76</v>
      </c>
      <c r="D3457" t="s">
        <v>88</v>
      </c>
      <c r="E3457" t="s">
        <v>164</v>
      </c>
      <c r="F3457" t="s">
        <v>10117</v>
      </c>
      <c r="G3457" t="s">
        <v>256</v>
      </c>
      <c r="H3457" t="s">
        <v>46</v>
      </c>
      <c r="I3457" t="s">
        <v>129</v>
      </c>
      <c r="J3457" t="s">
        <v>130</v>
      </c>
      <c r="K3457" t="s">
        <v>131</v>
      </c>
      <c r="L3457" t="s">
        <v>10118</v>
      </c>
      <c r="M3457" t="s">
        <v>10119</v>
      </c>
      <c r="N3457">
        <v>1.2236111110000001</v>
      </c>
      <c r="O3457">
        <v>0</v>
      </c>
      <c r="P3457">
        <v>6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7.3416670000000002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1716038</v>
      </c>
      <c r="B3458">
        <v>1</v>
      </c>
      <c r="C3458" t="s">
        <v>76</v>
      </c>
      <c r="D3458" t="s">
        <v>93</v>
      </c>
      <c r="E3458" t="s">
        <v>134</v>
      </c>
      <c r="F3458" t="s">
        <v>10120</v>
      </c>
      <c r="G3458" t="s">
        <v>136</v>
      </c>
      <c r="H3458" t="s">
        <v>46</v>
      </c>
      <c r="I3458" t="s">
        <v>129</v>
      </c>
      <c r="J3458" t="s">
        <v>130</v>
      </c>
      <c r="K3458" t="s">
        <v>131</v>
      </c>
      <c r="L3458" t="s">
        <v>10121</v>
      </c>
      <c r="M3458" t="s">
        <v>10122</v>
      </c>
      <c r="N3458">
        <v>5.47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5.47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1716036</v>
      </c>
      <c r="B3459">
        <v>1</v>
      </c>
      <c r="C3459" t="s">
        <v>76</v>
      </c>
      <c r="D3459" t="s">
        <v>99</v>
      </c>
      <c r="E3459" t="s">
        <v>212</v>
      </c>
      <c r="F3459" t="s">
        <v>3513</v>
      </c>
      <c r="G3459" t="s">
        <v>176</v>
      </c>
      <c r="H3459" t="s">
        <v>47</v>
      </c>
      <c r="I3459" t="s">
        <v>129</v>
      </c>
      <c r="J3459" t="s">
        <v>130</v>
      </c>
      <c r="K3459" t="s">
        <v>131</v>
      </c>
      <c r="L3459" t="s">
        <v>10123</v>
      </c>
      <c r="M3459" t="s">
        <v>10124</v>
      </c>
      <c r="N3459">
        <v>0.77638888800000005</v>
      </c>
      <c r="O3459">
        <v>65</v>
      </c>
      <c r="P3459">
        <v>2215</v>
      </c>
      <c r="Q3459">
        <v>0</v>
      </c>
      <c r="R3459">
        <v>0</v>
      </c>
      <c r="S3459">
        <v>0</v>
      </c>
      <c r="T3459">
        <v>0</v>
      </c>
      <c r="U3459">
        <v>50.465277999999998</v>
      </c>
      <c r="V3459">
        <v>1719.7013870000001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1716041</v>
      </c>
      <c r="B3460">
        <v>1</v>
      </c>
      <c r="C3460" t="s">
        <v>77</v>
      </c>
      <c r="D3460" t="s">
        <v>119</v>
      </c>
      <c r="E3460" t="s">
        <v>164</v>
      </c>
      <c r="F3460" t="s">
        <v>10125</v>
      </c>
      <c r="G3460" t="s">
        <v>256</v>
      </c>
      <c r="H3460" t="s">
        <v>46</v>
      </c>
      <c r="I3460" t="s">
        <v>129</v>
      </c>
      <c r="J3460" t="s">
        <v>130</v>
      </c>
      <c r="K3460" t="s">
        <v>131</v>
      </c>
      <c r="L3460" t="s">
        <v>10126</v>
      </c>
      <c r="M3460" t="s">
        <v>10026</v>
      </c>
      <c r="N3460">
        <v>1.286944444</v>
      </c>
      <c r="O3460">
        <v>0</v>
      </c>
      <c r="P3460">
        <v>43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55.338611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1716046</v>
      </c>
      <c r="B3461">
        <v>1</v>
      </c>
      <c r="C3461" t="s">
        <v>76</v>
      </c>
      <c r="D3461" t="s">
        <v>93</v>
      </c>
      <c r="E3461" t="s">
        <v>134</v>
      </c>
      <c r="F3461" t="s">
        <v>10127</v>
      </c>
      <c r="G3461" t="s">
        <v>209</v>
      </c>
      <c r="H3461" t="s">
        <v>46</v>
      </c>
      <c r="I3461" t="s">
        <v>129</v>
      </c>
      <c r="J3461" t="s">
        <v>130</v>
      </c>
      <c r="K3461" t="s">
        <v>131</v>
      </c>
      <c r="L3461" t="s">
        <v>10128</v>
      </c>
      <c r="M3461" t="s">
        <v>10129</v>
      </c>
      <c r="N3461">
        <v>2.4166666659999998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2.4166669999999999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1716047</v>
      </c>
      <c r="B3462">
        <v>1</v>
      </c>
      <c r="C3462" t="s">
        <v>76</v>
      </c>
      <c r="D3462" t="s">
        <v>93</v>
      </c>
      <c r="E3462" t="s">
        <v>134</v>
      </c>
      <c r="F3462" t="s">
        <v>10130</v>
      </c>
      <c r="G3462" t="s">
        <v>209</v>
      </c>
      <c r="H3462" t="s">
        <v>46</v>
      </c>
      <c r="I3462" t="s">
        <v>129</v>
      </c>
      <c r="J3462" t="s">
        <v>130</v>
      </c>
      <c r="K3462" t="s">
        <v>131</v>
      </c>
      <c r="L3462" t="s">
        <v>10131</v>
      </c>
      <c r="M3462" t="s">
        <v>10132</v>
      </c>
      <c r="N3462">
        <v>1.820277777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1.8202780000000001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1716050</v>
      </c>
      <c r="B3463">
        <v>1</v>
      </c>
      <c r="C3463" t="s">
        <v>77</v>
      </c>
      <c r="D3463" t="s">
        <v>108</v>
      </c>
      <c r="E3463" t="s">
        <v>139</v>
      </c>
      <c r="F3463" t="s">
        <v>10133</v>
      </c>
      <c r="G3463" t="s">
        <v>462</v>
      </c>
      <c r="H3463" t="s">
        <v>46</v>
      </c>
      <c r="I3463" t="s">
        <v>129</v>
      </c>
      <c r="J3463" t="s">
        <v>130</v>
      </c>
      <c r="K3463" t="s">
        <v>131</v>
      </c>
      <c r="L3463" t="s">
        <v>10134</v>
      </c>
      <c r="M3463" t="s">
        <v>10135</v>
      </c>
      <c r="N3463">
        <v>1.695277777</v>
      </c>
      <c r="O3463">
        <v>0</v>
      </c>
      <c r="P3463">
        <v>15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25.429167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1716045</v>
      </c>
      <c r="B3464">
        <v>1</v>
      </c>
      <c r="C3464" t="s">
        <v>76</v>
      </c>
      <c r="D3464" t="s">
        <v>100</v>
      </c>
      <c r="E3464" t="s">
        <v>134</v>
      </c>
      <c r="F3464" t="s">
        <v>10136</v>
      </c>
      <c r="G3464" t="s">
        <v>155</v>
      </c>
      <c r="H3464" t="s">
        <v>46</v>
      </c>
      <c r="I3464" t="s">
        <v>129</v>
      </c>
      <c r="J3464" t="s">
        <v>130</v>
      </c>
      <c r="K3464" t="s">
        <v>131</v>
      </c>
      <c r="L3464" t="s">
        <v>10137</v>
      </c>
      <c r="M3464" t="s">
        <v>10138</v>
      </c>
      <c r="N3464">
        <v>2.5249999999999999</v>
      </c>
      <c r="O3464">
        <v>0</v>
      </c>
      <c r="P3464">
        <v>9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22.725000000000001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1716049</v>
      </c>
      <c r="B3465">
        <v>1</v>
      </c>
      <c r="C3465" t="s">
        <v>76</v>
      </c>
      <c r="D3465" t="s">
        <v>93</v>
      </c>
      <c r="E3465" t="s">
        <v>164</v>
      </c>
      <c r="F3465" t="s">
        <v>10139</v>
      </c>
      <c r="G3465" t="s">
        <v>145</v>
      </c>
      <c r="H3465" t="s">
        <v>47</v>
      </c>
      <c r="I3465" t="s">
        <v>129</v>
      </c>
      <c r="J3465" t="s">
        <v>130</v>
      </c>
      <c r="K3465" t="s">
        <v>131</v>
      </c>
      <c r="L3465" t="s">
        <v>10140</v>
      </c>
      <c r="M3465" t="s">
        <v>10141</v>
      </c>
      <c r="N3465">
        <v>0.716388888</v>
      </c>
      <c r="O3465">
        <v>0</v>
      </c>
      <c r="P3465">
        <v>52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37.252222000000003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1716048</v>
      </c>
      <c r="B3466">
        <v>1</v>
      </c>
      <c r="C3466" t="s">
        <v>76</v>
      </c>
      <c r="D3466" t="s">
        <v>92</v>
      </c>
      <c r="E3466" t="s">
        <v>134</v>
      </c>
      <c r="F3466" t="s">
        <v>10142</v>
      </c>
      <c r="G3466" t="s">
        <v>155</v>
      </c>
      <c r="H3466" t="s">
        <v>46</v>
      </c>
      <c r="I3466" t="s">
        <v>129</v>
      </c>
      <c r="J3466" t="s">
        <v>130</v>
      </c>
      <c r="K3466" t="s">
        <v>131</v>
      </c>
      <c r="L3466" t="s">
        <v>10143</v>
      </c>
      <c r="M3466" t="s">
        <v>10144</v>
      </c>
      <c r="N3466">
        <v>1.3277777770000001</v>
      </c>
      <c r="O3466">
        <v>0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1.3277779999999999</v>
      </c>
      <c r="Y3466">
        <v>0</v>
      </c>
      <c r="Z3466">
        <v>0</v>
      </c>
    </row>
    <row r="3467" spans="1:26" x14ac:dyDescent="0.25">
      <c r="A3467">
        <v>1716076</v>
      </c>
      <c r="B3467">
        <v>1</v>
      </c>
      <c r="C3467" t="s">
        <v>77</v>
      </c>
      <c r="D3467" t="s">
        <v>120</v>
      </c>
      <c r="E3467" t="s">
        <v>139</v>
      </c>
      <c r="F3467" t="s">
        <v>10145</v>
      </c>
      <c r="G3467" t="s">
        <v>197</v>
      </c>
      <c r="H3467" t="s">
        <v>46</v>
      </c>
      <c r="I3467" t="s">
        <v>129</v>
      </c>
      <c r="J3467" t="s">
        <v>130</v>
      </c>
      <c r="K3467" t="s">
        <v>131</v>
      </c>
      <c r="L3467" t="s">
        <v>10146</v>
      </c>
      <c r="M3467" t="s">
        <v>10147</v>
      </c>
      <c r="N3467">
        <v>1.6383333330000001</v>
      </c>
      <c r="O3467">
        <v>0</v>
      </c>
      <c r="P3467">
        <v>0</v>
      </c>
      <c r="Q3467">
        <v>0</v>
      </c>
      <c r="R3467">
        <v>23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37.681666999999997</v>
      </c>
      <c r="Y3467">
        <v>0</v>
      </c>
      <c r="Z3467">
        <v>0</v>
      </c>
    </row>
    <row r="3468" spans="1:26" x14ac:dyDescent="0.25">
      <c r="A3468">
        <v>1716053</v>
      </c>
      <c r="B3468">
        <v>1</v>
      </c>
      <c r="C3468" t="s">
        <v>77</v>
      </c>
      <c r="D3468" t="s">
        <v>112</v>
      </c>
      <c r="E3468" t="s">
        <v>139</v>
      </c>
      <c r="F3468" t="s">
        <v>10148</v>
      </c>
      <c r="G3468" t="s">
        <v>182</v>
      </c>
      <c r="H3468" t="s">
        <v>46</v>
      </c>
      <c r="I3468" t="s">
        <v>129</v>
      </c>
      <c r="J3468" t="s">
        <v>130</v>
      </c>
      <c r="K3468" t="s">
        <v>131</v>
      </c>
      <c r="L3468" t="s">
        <v>10149</v>
      </c>
      <c r="M3468" t="s">
        <v>10150</v>
      </c>
      <c r="N3468">
        <v>2.5638888880000001</v>
      </c>
      <c r="O3468">
        <v>0</v>
      </c>
      <c r="P3468">
        <v>0</v>
      </c>
      <c r="Q3468">
        <v>0</v>
      </c>
      <c r="R3468">
        <v>26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66.661111000000005</v>
      </c>
      <c r="Y3468">
        <v>0</v>
      </c>
      <c r="Z3468">
        <v>0</v>
      </c>
    </row>
    <row r="3469" spans="1:26" x14ac:dyDescent="0.25">
      <c r="A3469">
        <v>1716054</v>
      </c>
      <c r="B3469">
        <v>1</v>
      </c>
      <c r="C3469" t="s">
        <v>76</v>
      </c>
      <c r="D3469" t="s">
        <v>103</v>
      </c>
      <c r="E3469" t="s">
        <v>134</v>
      </c>
      <c r="F3469" t="s">
        <v>10151</v>
      </c>
      <c r="G3469" t="s">
        <v>209</v>
      </c>
      <c r="H3469" t="s">
        <v>46</v>
      </c>
      <c r="I3469" t="s">
        <v>129</v>
      </c>
      <c r="J3469" t="s">
        <v>130</v>
      </c>
      <c r="K3469" t="s">
        <v>131</v>
      </c>
      <c r="L3469" t="s">
        <v>10152</v>
      </c>
      <c r="M3469" t="s">
        <v>10153</v>
      </c>
      <c r="N3469">
        <v>3.863888888</v>
      </c>
      <c r="O3469">
        <v>0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3.8638889999999999</v>
      </c>
      <c r="Y3469">
        <v>0</v>
      </c>
      <c r="Z3469">
        <v>0</v>
      </c>
    </row>
    <row r="3470" spans="1:26" x14ac:dyDescent="0.25">
      <c r="A3470">
        <v>1716055</v>
      </c>
      <c r="B3470">
        <v>1</v>
      </c>
      <c r="C3470" t="s">
        <v>76</v>
      </c>
      <c r="D3470" t="s">
        <v>91</v>
      </c>
      <c r="E3470" t="s">
        <v>134</v>
      </c>
      <c r="F3470" t="s">
        <v>10154</v>
      </c>
      <c r="G3470" t="s">
        <v>136</v>
      </c>
      <c r="H3470" t="s">
        <v>46</v>
      </c>
      <c r="I3470" t="s">
        <v>129</v>
      </c>
      <c r="J3470" t="s">
        <v>130</v>
      </c>
      <c r="K3470" t="s">
        <v>131</v>
      </c>
      <c r="L3470" t="s">
        <v>10155</v>
      </c>
      <c r="M3470" t="s">
        <v>10156</v>
      </c>
      <c r="N3470">
        <v>1.7513888879999999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1.7513890000000001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1716081</v>
      </c>
      <c r="B3471">
        <v>1</v>
      </c>
      <c r="C3471" t="s">
        <v>77</v>
      </c>
      <c r="D3471" t="s">
        <v>124</v>
      </c>
      <c r="E3471" t="s">
        <v>134</v>
      </c>
      <c r="F3471" t="s">
        <v>10157</v>
      </c>
      <c r="G3471" t="s">
        <v>155</v>
      </c>
      <c r="H3471" t="s">
        <v>46</v>
      </c>
      <c r="I3471" t="s">
        <v>129</v>
      </c>
      <c r="J3471" t="s">
        <v>130</v>
      </c>
      <c r="K3471" t="s">
        <v>131</v>
      </c>
      <c r="L3471" t="s">
        <v>10158</v>
      </c>
      <c r="M3471" t="s">
        <v>10159</v>
      </c>
      <c r="N3471">
        <v>1.3916666660000001</v>
      </c>
      <c r="O3471">
        <v>0</v>
      </c>
      <c r="P3471">
        <v>12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16.7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1716059</v>
      </c>
      <c r="B3472">
        <v>1</v>
      </c>
      <c r="C3472" t="s">
        <v>77</v>
      </c>
      <c r="D3472" t="s">
        <v>108</v>
      </c>
      <c r="E3472" t="s">
        <v>139</v>
      </c>
      <c r="F3472" t="s">
        <v>10160</v>
      </c>
      <c r="G3472" t="s">
        <v>141</v>
      </c>
      <c r="H3472" t="s">
        <v>46</v>
      </c>
      <c r="I3472" t="s">
        <v>129</v>
      </c>
      <c r="J3472" t="s">
        <v>130</v>
      </c>
      <c r="K3472" t="s">
        <v>131</v>
      </c>
      <c r="L3472" t="s">
        <v>10161</v>
      </c>
      <c r="M3472" t="s">
        <v>10162</v>
      </c>
      <c r="N3472">
        <v>2.2269444439999999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35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77.943055999999999</v>
      </c>
    </row>
    <row r="3473" spans="1:26" x14ac:dyDescent="0.25">
      <c r="A3473">
        <v>1716063</v>
      </c>
      <c r="B3473">
        <v>1</v>
      </c>
      <c r="C3473" t="s">
        <v>76</v>
      </c>
      <c r="D3473" t="s">
        <v>99</v>
      </c>
      <c r="E3473" t="s">
        <v>126</v>
      </c>
      <c r="F3473" t="s">
        <v>9289</v>
      </c>
      <c r="G3473" t="s">
        <v>431</v>
      </c>
      <c r="H3473" t="s">
        <v>47</v>
      </c>
      <c r="I3473" t="s">
        <v>129</v>
      </c>
      <c r="J3473" t="s">
        <v>130</v>
      </c>
      <c r="K3473" t="s">
        <v>131</v>
      </c>
      <c r="L3473" t="s">
        <v>10163</v>
      </c>
      <c r="M3473" t="s">
        <v>10164</v>
      </c>
      <c r="N3473">
        <v>0.92583333300000004</v>
      </c>
      <c r="O3473">
        <v>1</v>
      </c>
      <c r="P3473">
        <v>309</v>
      </c>
      <c r="Q3473">
        <v>0</v>
      </c>
      <c r="R3473">
        <v>0</v>
      </c>
      <c r="S3473">
        <v>0</v>
      </c>
      <c r="T3473">
        <v>0</v>
      </c>
      <c r="U3473">
        <v>0.92583300000000002</v>
      </c>
      <c r="V3473">
        <v>286.08249999999998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1716082</v>
      </c>
      <c r="B3474">
        <v>1</v>
      </c>
      <c r="C3474" t="s">
        <v>76</v>
      </c>
      <c r="D3474" t="s">
        <v>100</v>
      </c>
      <c r="E3474" t="s">
        <v>134</v>
      </c>
      <c r="F3474" t="s">
        <v>10165</v>
      </c>
      <c r="G3474" t="s">
        <v>136</v>
      </c>
      <c r="H3474" t="s">
        <v>46</v>
      </c>
      <c r="I3474" t="s">
        <v>129</v>
      </c>
      <c r="J3474" t="s">
        <v>130</v>
      </c>
      <c r="K3474" t="s">
        <v>131</v>
      </c>
      <c r="L3474" t="s">
        <v>10166</v>
      </c>
      <c r="M3474" t="s">
        <v>10167</v>
      </c>
      <c r="N3474">
        <v>3.2291666659999998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3.2291669999999999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1716072</v>
      </c>
      <c r="B3475">
        <v>1</v>
      </c>
      <c r="C3475" t="s">
        <v>77</v>
      </c>
      <c r="D3475" t="s">
        <v>123</v>
      </c>
      <c r="E3475" t="s">
        <v>139</v>
      </c>
      <c r="F3475" t="s">
        <v>1752</v>
      </c>
      <c r="G3475" t="s">
        <v>141</v>
      </c>
      <c r="H3475" t="s">
        <v>46</v>
      </c>
      <c r="I3475" t="s">
        <v>129</v>
      </c>
      <c r="J3475" t="s">
        <v>130</v>
      </c>
      <c r="K3475" t="s">
        <v>131</v>
      </c>
      <c r="L3475" t="s">
        <v>10168</v>
      </c>
      <c r="M3475" t="s">
        <v>10169</v>
      </c>
      <c r="N3475">
        <v>1.979166666</v>
      </c>
      <c r="O3475">
        <v>0</v>
      </c>
      <c r="P3475">
        <v>43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85.104167000000004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1716067</v>
      </c>
      <c r="B3476">
        <v>1</v>
      </c>
      <c r="C3476" t="s">
        <v>76</v>
      </c>
      <c r="D3476" t="s">
        <v>93</v>
      </c>
      <c r="E3476" t="s">
        <v>134</v>
      </c>
      <c r="F3476" t="s">
        <v>10170</v>
      </c>
      <c r="G3476" t="s">
        <v>209</v>
      </c>
      <c r="H3476" t="s">
        <v>46</v>
      </c>
      <c r="I3476" t="s">
        <v>129</v>
      </c>
      <c r="J3476" t="s">
        <v>130</v>
      </c>
      <c r="K3476" t="s">
        <v>131</v>
      </c>
      <c r="L3476" t="s">
        <v>10171</v>
      </c>
      <c r="M3476" t="s">
        <v>10172</v>
      </c>
      <c r="N3476">
        <v>5.8727777769999996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5.8727780000000003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1716064</v>
      </c>
      <c r="B3477">
        <v>1</v>
      </c>
      <c r="C3477" t="s">
        <v>76</v>
      </c>
      <c r="D3477" t="s">
        <v>90</v>
      </c>
      <c r="E3477" t="s">
        <v>134</v>
      </c>
      <c r="F3477" t="s">
        <v>10173</v>
      </c>
      <c r="G3477" t="s">
        <v>155</v>
      </c>
      <c r="H3477" t="s">
        <v>46</v>
      </c>
      <c r="I3477" t="s">
        <v>129</v>
      </c>
      <c r="J3477" t="s">
        <v>130</v>
      </c>
      <c r="K3477" t="s">
        <v>131</v>
      </c>
      <c r="L3477" t="s">
        <v>10174</v>
      </c>
      <c r="M3477" t="s">
        <v>10175</v>
      </c>
      <c r="N3477">
        <v>1.677777777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1.677778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1716062</v>
      </c>
      <c r="B3478">
        <v>1</v>
      </c>
      <c r="C3478" t="s">
        <v>76</v>
      </c>
      <c r="D3478" t="s">
        <v>86</v>
      </c>
      <c r="E3478" t="s">
        <v>139</v>
      </c>
      <c r="F3478" t="s">
        <v>10176</v>
      </c>
      <c r="G3478" t="s">
        <v>269</v>
      </c>
      <c r="H3478" t="s">
        <v>46</v>
      </c>
      <c r="I3478" t="s">
        <v>129</v>
      </c>
      <c r="J3478" t="s">
        <v>130</v>
      </c>
      <c r="K3478" t="s">
        <v>131</v>
      </c>
      <c r="L3478" t="s">
        <v>10177</v>
      </c>
      <c r="M3478" t="s">
        <v>10178</v>
      </c>
      <c r="N3478">
        <v>0.53777777699999996</v>
      </c>
      <c r="O3478">
        <v>0</v>
      </c>
      <c r="P3478">
        <v>153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82.28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1716040</v>
      </c>
      <c r="B3479">
        <v>1</v>
      </c>
      <c r="C3479" t="s">
        <v>76</v>
      </c>
      <c r="D3479" t="s">
        <v>80</v>
      </c>
      <c r="E3479" t="s">
        <v>212</v>
      </c>
      <c r="F3479" t="s">
        <v>9511</v>
      </c>
      <c r="G3479" t="s">
        <v>145</v>
      </c>
      <c r="H3479" t="s">
        <v>47</v>
      </c>
      <c r="I3479" t="s">
        <v>129</v>
      </c>
      <c r="J3479" t="s">
        <v>130</v>
      </c>
      <c r="K3479" t="s">
        <v>131</v>
      </c>
      <c r="L3479" t="s">
        <v>10179</v>
      </c>
      <c r="M3479" t="s">
        <v>10180</v>
      </c>
      <c r="N3479">
        <v>0.71583333299999996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0.71583300000000005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1716069</v>
      </c>
      <c r="B3480">
        <v>1</v>
      </c>
      <c r="C3480" t="s">
        <v>76</v>
      </c>
      <c r="D3480" t="s">
        <v>96</v>
      </c>
      <c r="E3480" t="s">
        <v>134</v>
      </c>
      <c r="F3480" t="s">
        <v>10181</v>
      </c>
      <c r="G3480" t="s">
        <v>209</v>
      </c>
      <c r="H3480" t="s">
        <v>46</v>
      </c>
      <c r="I3480" t="s">
        <v>129</v>
      </c>
      <c r="J3480" t="s">
        <v>130</v>
      </c>
      <c r="K3480" t="s">
        <v>131</v>
      </c>
      <c r="L3480" t="s">
        <v>10182</v>
      </c>
      <c r="M3480" t="s">
        <v>10183</v>
      </c>
      <c r="N3480">
        <v>2.880833333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2.880833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1716074</v>
      </c>
      <c r="B3481">
        <v>1</v>
      </c>
      <c r="C3481" t="s">
        <v>76</v>
      </c>
      <c r="D3481" t="s">
        <v>84</v>
      </c>
      <c r="E3481" t="s">
        <v>164</v>
      </c>
      <c r="F3481" t="s">
        <v>10184</v>
      </c>
      <c r="G3481" t="s">
        <v>10185</v>
      </c>
      <c r="H3481" t="s">
        <v>46</v>
      </c>
      <c r="I3481" t="s">
        <v>129</v>
      </c>
      <c r="J3481" t="s">
        <v>130</v>
      </c>
      <c r="K3481" t="s">
        <v>131</v>
      </c>
      <c r="L3481" t="s">
        <v>10186</v>
      </c>
      <c r="M3481" t="s">
        <v>10187</v>
      </c>
      <c r="N3481">
        <v>0.50249999999999995</v>
      </c>
      <c r="O3481">
        <v>1</v>
      </c>
      <c r="P3481">
        <v>422</v>
      </c>
      <c r="Q3481">
        <v>0</v>
      </c>
      <c r="R3481">
        <v>0</v>
      </c>
      <c r="S3481">
        <v>0</v>
      </c>
      <c r="T3481">
        <v>0</v>
      </c>
      <c r="U3481">
        <v>0.50249999999999995</v>
      </c>
      <c r="V3481">
        <v>212.05500000000001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1716073</v>
      </c>
      <c r="B3482">
        <v>1</v>
      </c>
      <c r="C3482" t="s">
        <v>76</v>
      </c>
      <c r="D3482" t="s">
        <v>93</v>
      </c>
      <c r="E3482" t="s">
        <v>126</v>
      </c>
      <c r="F3482" t="s">
        <v>10188</v>
      </c>
      <c r="G3482" t="s">
        <v>3544</v>
      </c>
      <c r="H3482" t="s">
        <v>47</v>
      </c>
      <c r="I3482" t="s">
        <v>129</v>
      </c>
      <c r="J3482" t="s">
        <v>130</v>
      </c>
      <c r="K3482" t="s">
        <v>131</v>
      </c>
      <c r="L3482" t="s">
        <v>10189</v>
      </c>
      <c r="M3482" t="s">
        <v>10190</v>
      </c>
      <c r="N3482">
        <v>0.37694444399999999</v>
      </c>
      <c r="O3482">
        <v>1</v>
      </c>
      <c r="P3482">
        <v>317</v>
      </c>
      <c r="Q3482">
        <v>0</v>
      </c>
      <c r="R3482">
        <v>0</v>
      </c>
      <c r="S3482">
        <v>0</v>
      </c>
      <c r="T3482">
        <v>0</v>
      </c>
      <c r="U3482">
        <v>0.376944</v>
      </c>
      <c r="V3482">
        <v>119.491389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1716079</v>
      </c>
      <c r="B3483">
        <v>1</v>
      </c>
      <c r="C3483" t="s">
        <v>76</v>
      </c>
      <c r="D3483" t="s">
        <v>95</v>
      </c>
      <c r="E3483" t="s">
        <v>134</v>
      </c>
      <c r="F3483" t="s">
        <v>10191</v>
      </c>
      <c r="G3483" t="s">
        <v>136</v>
      </c>
      <c r="H3483" t="s">
        <v>46</v>
      </c>
      <c r="I3483" t="s">
        <v>129</v>
      </c>
      <c r="J3483" t="s">
        <v>130</v>
      </c>
      <c r="K3483" t="s">
        <v>131</v>
      </c>
      <c r="L3483" t="s">
        <v>10192</v>
      </c>
      <c r="M3483" t="s">
        <v>10193</v>
      </c>
      <c r="N3483">
        <v>1.5916666660000001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1.5916669999999999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1716086</v>
      </c>
      <c r="B3484">
        <v>1</v>
      </c>
      <c r="C3484" t="s">
        <v>77</v>
      </c>
      <c r="D3484" t="s">
        <v>108</v>
      </c>
      <c r="E3484" t="s">
        <v>134</v>
      </c>
      <c r="F3484" t="s">
        <v>10194</v>
      </c>
      <c r="G3484" t="s">
        <v>136</v>
      </c>
      <c r="H3484" t="s">
        <v>46</v>
      </c>
      <c r="I3484" t="s">
        <v>129</v>
      </c>
      <c r="J3484" t="s">
        <v>130</v>
      </c>
      <c r="K3484" t="s">
        <v>131</v>
      </c>
      <c r="L3484" t="s">
        <v>10195</v>
      </c>
      <c r="M3484" t="s">
        <v>10196</v>
      </c>
      <c r="N3484">
        <v>1.2925</v>
      </c>
      <c r="O3484">
        <v>0</v>
      </c>
      <c r="P3484">
        <v>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1.2925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1716083</v>
      </c>
      <c r="B3485">
        <v>1</v>
      </c>
      <c r="C3485" t="s">
        <v>77</v>
      </c>
      <c r="D3485" t="s">
        <v>114</v>
      </c>
      <c r="E3485" t="s">
        <v>134</v>
      </c>
      <c r="F3485" t="s">
        <v>10197</v>
      </c>
      <c r="G3485" t="s">
        <v>155</v>
      </c>
      <c r="H3485" t="s">
        <v>46</v>
      </c>
      <c r="I3485" t="s">
        <v>129</v>
      </c>
      <c r="J3485" t="s">
        <v>130</v>
      </c>
      <c r="K3485" t="s">
        <v>131</v>
      </c>
      <c r="L3485" t="s">
        <v>10198</v>
      </c>
      <c r="M3485" t="s">
        <v>10199</v>
      </c>
      <c r="N3485">
        <v>0.59944444399999997</v>
      </c>
      <c r="O3485">
        <v>0</v>
      </c>
      <c r="P3485">
        <v>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0.59944399999999998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1716085</v>
      </c>
      <c r="B3486">
        <v>1</v>
      </c>
      <c r="C3486" t="s">
        <v>76</v>
      </c>
      <c r="D3486" t="s">
        <v>79</v>
      </c>
      <c r="E3486" t="s">
        <v>134</v>
      </c>
      <c r="F3486" t="s">
        <v>10200</v>
      </c>
      <c r="G3486" t="s">
        <v>136</v>
      </c>
      <c r="H3486" t="s">
        <v>46</v>
      </c>
      <c r="I3486" t="s">
        <v>129</v>
      </c>
      <c r="J3486" t="s">
        <v>130</v>
      </c>
      <c r="K3486" t="s">
        <v>131</v>
      </c>
      <c r="L3486" t="s">
        <v>10201</v>
      </c>
      <c r="M3486" t="s">
        <v>10202</v>
      </c>
      <c r="N3486">
        <v>0.80111111099999999</v>
      </c>
      <c r="O3486">
        <v>0</v>
      </c>
      <c r="P3486">
        <v>7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5.6077779999999997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1716088</v>
      </c>
      <c r="B3487">
        <v>1</v>
      </c>
      <c r="C3487" t="s">
        <v>77</v>
      </c>
      <c r="D3487" t="s">
        <v>111</v>
      </c>
      <c r="E3487" t="s">
        <v>126</v>
      </c>
      <c r="F3487" t="s">
        <v>10203</v>
      </c>
      <c r="G3487" t="s">
        <v>145</v>
      </c>
      <c r="H3487" t="s">
        <v>47</v>
      </c>
      <c r="I3487" t="s">
        <v>129</v>
      </c>
      <c r="J3487" t="s">
        <v>130</v>
      </c>
      <c r="K3487" t="s">
        <v>131</v>
      </c>
      <c r="L3487" t="s">
        <v>10204</v>
      </c>
      <c r="M3487" t="s">
        <v>10205</v>
      </c>
      <c r="N3487">
        <v>2.6180555550000002</v>
      </c>
      <c r="O3487">
        <v>0</v>
      </c>
      <c r="P3487">
        <v>0</v>
      </c>
      <c r="Q3487">
        <v>0</v>
      </c>
      <c r="R3487">
        <v>0</v>
      </c>
      <c r="S3487">
        <v>4</v>
      </c>
      <c r="T3487">
        <v>274</v>
      </c>
      <c r="U3487">
        <v>0</v>
      </c>
      <c r="V3487">
        <v>0</v>
      </c>
      <c r="W3487">
        <v>0</v>
      </c>
      <c r="X3487">
        <v>0</v>
      </c>
      <c r="Y3487">
        <v>10.472222</v>
      </c>
      <c r="Z3487">
        <v>717.34722199999999</v>
      </c>
    </row>
    <row r="3488" spans="1:26" x14ac:dyDescent="0.25">
      <c r="A3488">
        <v>1716094</v>
      </c>
      <c r="B3488">
        <v>1</v>
      </c>
      <c r="C3488" t="s">
        <v>76</v>
      </c>
      <c r="D3488" t="s">
        <v>94</v>
      </c>
      <c r="E3488" t="s">
        <v>134</v>
      </c>
      <c r="F3488" t="s">
        <v>10206</v>
      </c>
      <c r="G3488" t="s">
        <v>136</v>
      </c>
      <c r="H3488" t="s">
        <v>46</v>
      </c>
      <c r="I3488" t="s">
        <v>129</v>
      </c>
      <c r="J3488" t="s">
        <v>130</v>
      </c>
      <c r="K3488" t="s">
        <v>131</v>
      </c>
      <c r="L3488" t="s">
        <v>10207</v>
      </c>
      <c r="M3488" t="s">
        <v>10208</v>
      </c>
      <c r="N3488">
        <v>1.9216666659999999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1.921667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1716092</v>
      </c>
      <c r="B3489">
        <v>1</v>
      </c>
      <c r="C3489" t="s">
        <v>76</v>
      </c>
      <c r="D3489" t="s">
        <v>90</v>
      </c>
      <c r="E3489" t="s">
        <v>139</v>
      </c>
      <c r="F3489" t="s">
        <v>10209</v>
      </c>
      <c r="G3489" t="s">
        <v>141</v>
      </c>
      <c r="H3489" t="s">
        <v>46</v>
      </c>
      <c r="I3489" t="s">
        <v>129</v>
      </c>
      <c r="J3489" t="s">
        <v>130</v>
      </c>
      <c r="K3489" t="s">
        <v>131</v>
      </c>
      <c r="L3489" t="s">
        <v>10210</v>
      </c>
      <c r="M3489" t="s">
        <v>10211</v>
      </c>
      <c r="N3489">
        <v>2.6208333330000002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13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34.070833</v>
      </c>
    </row>
    <row r="3490" spans="1:26" x14ac:dyDescent="0.25">
      <c r="A3490">
        <v>1716096</v>
      </c>
      <c r="B3490">
        <v>1</v>
      </c>
      <c r="C3490" t="s">
        <v>76</v>
      </c>
      <c r="D3490" t="s">
        <v>79</v>
      </c>
      <c r="E3490" t="s">
        <v>134</v>
      </c>
      <c r="F3490" t="s">
        <v>10212</v>
      </c>
      <c r="G3490" t="s">
        <v>209</v>
      </c>
      <c r="H3490" t="s">
        <v>46</v>
      </c>
      <c r="I3490" t="s">
        <v>129</v>
      </c>
      <c r="J3490" t="s">
        <v>130</v>
      </c>
      <c r="K3490" t="s">
        <v>131</v>
      </c>
      <c r="L3490" t="s">
        <v>10213</v>
      </c>
      <c r="M3490" t="s">
        <v>10214</v>
      </c>
      <c r="N3490">
        <v>0.87666666599999998</v>
      </c>
      <c r="O3490">
        <v>0</v>
      </c>
      <c r="P3490">
        <v>5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4.3833330000000004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1716100</v>
      </c>
      <c r="B3491">
        <v>1</v>
      </c>
      <c r="C3491" t="s">
        <v>76</v>
      </c>
      <c r="D3491" t="s">
        <v>97</v>
      </c>
      <c r="E3491" t="s">
        <v>134</v>
      </c>
      <c r="F3491" t="s">
        <v>10215</v>
      </c>
      <c r="G3491" t="s">
        <v>155</v>
      </c>
      <c r="H3491" t="s">
        <v>46</v>
      </c>
      <c r="I3491" t="s">
        <v>129</v>
      </c>
      <c r="J3491" t="s">
        <v>130</v>
      </c>
      <c r="K3491" t="s">
        <v>131</v>
      </c>
      <c r="L3491" t="s">
        <v>10216</v>
      </c>
      <c r="M3491" t="s">
        <v>10217</v>
      </c>
      <c r="N3491">
        <v>1.8261111109999999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1.826111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1716095</v>
      </c>
      <c r="B3492">
        <v>1</v>
      </c>
      <c r="C3492" t="s">
        <v>76</v>
      </c>
      <c r="D3492" t="s">
        <v>91</v>
      </c>
      <c r="E3492" t="s">
        <v>139</v>
      </c>
      <c r="F3492" t="s">
        <v>10218</v>
      </c>
      <c r="G3492" t="s">
        <v>462</v>
      </c>
      <c r="H3492" t="s">
        <v>46</v>
      </c>
      <c r="I3492" t="s">
        <v>129</v>
      </c>
      <c r="J3492" t="s">
        <v>130</v>
      </c>
      <c r="K3492" t="s">
        <v>131</v>
      </c>
      <c r="L3492" t="s">
        <v>10219</v>
      </c>
      <c r="M3492" t="s">
        <v>10220</v>
      </c>
      <c r="N3492">
        <v>0.44555555499999999</v>
      </c>
      <c r="O3492">
        <v>0</v>
      </c>
      <c r="P3492">
        <v>17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7.5744439999999997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1716102</v>
      </c>
      <c r="B3493">
        <v>1</v>
      </c>
      <c r="C3493" t="s">
        <v>76</v>
      </c>
      <c r="D3493" t="s">
        <v>97</v>
      </c>
      <c r="E3493" t="s">
        <v>139</v>
      </c>
      <c r="F3493" t="s">
        <v>10221</v>
      </c>
      <c r="G3493" t="s">
        <v>462</v>
      </c>
      <c r="H3493" t="s">
        <v>46</v>
      </c>
      <c r="I3493" t="s">
        <v>129</v>
      </c>
      <c r="J3493" t="s">
        <v>130</v>
      </c>
      <c r="K3493" t="s">
        <v>131</v>
      </c>
      <c r="L3493" t="s">
        <v>10222</v>
      </c>
      <c r="M3493" t="s">
        <v>10223</v>
      </c>
      <c r="N3493">
        <v>2.844166666</v>
      </c>
      <c r="O3493">
        <v>0</v>
      </c>
      <c r="P3493">
        <v>400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1137.6666660000001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1716105</v>
      </c>
      <c r="B3494">
        <v>1</v>
      </c>
      <c r="C3494" t="s">
        <v>76</v>
      </c>
      <c r="D3494" t="s">
        <v>93</v>
      </c>
      <c r="E3494" t="s">
        <v>139</v>
      </c>
      <c r="F3494" t="s">
        <v>10224</v>
      </c>
      <c r="G3494" t="s">
        <v>269</v>
      </c>
      <c r="H3494" t="s">
        <v>46</v>
      </c>
      <c r="I3494" t="s">
        <v>129</v>
      </c>
      <c r="J3494" t="s">
        <v>130</v>
      </c>
      <c r="K3494" t="s">
        <v>131</v>
      </c>
      <c r="L3494" t="s">
        <v>10225</v>
      </c>
      <c r="M3494" t="s">
        <v>10226</v>
      </c>
      <c r="N3494">
        <v>2.7916666659999998</v>
      </c>
      <c r="O3494">
        <v>0</v>
      </c>
      <c r="P3494">
        <v>100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279.16666700000002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1716108</v>
      </c>
      <c r="B3495">
        <v>1</v>
      </c>
      <c r="C3495" t="s">
        <v>77</v>
      </c>
      <c r="D3495" t="s">
        <v>124</v>
      </c>
      <c r="E3495" t="s">
        <v>134</v>
      </c>
      <c r="F3495" t="s">
        <v>10227</v>
      </c>
      <c r="G3495" t="s">
        <v>209</v>
      </c>
      <c r="H3495" t="s">
        <v>46</v>
      </c>
      <c r="I3495" t="s">
        <v>129</v>
      </c>
      <c r="J3495" t="s">
        <v>130</v>
      </c>
      <c r="K3495" t="s">
        <v>131</v>
      </c>
      <c r="L3495" t="s">
        <v>10228</v>
      </c>
      <c r="M3495" t="s">
        <v>10229</v>
      </c>
      <c r="N3495">
        <v>0.71555555500000001</v>
      </c>
      <c r="O3495">
        <v>0</v>
      </c>
      <c r="P3495">
        <v>6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4.2933329999999996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1716107</v>
      </c>
      <c r="B3496">
        <v>1</v>
      </c>
      <c r="C3496" t="s">
        <v>76</v>
      </c>
      <c r="D3496" t="s">
        <v>92</v>
      </c>
      <c r="E3496" t="s">
        <v>126</v>
      </c>
      <c r="F3496" t="s">
        <v>10230</v>
      </c>
      <c r="G3496" t="s">
        <v>176</v>
      </c>
      <c r="H3496" t="s">
        <v>47</v>
      </c>
      <c r="I3496" t="s">
        <v>129</v>
      </c>
      <c r="J3496" t="s">
        <v>130</v>
      </c>
      <c r="K3496" t="s">
        <v>131</v>
      </c>
      <c r="L3496" t="s">
        <v>10231</v>
      </c>
      <c r="M3496" t="s">
        <v>10232</v>
      </c>
      <c r="N3496">
        <v>2.3833333329999999</v>
      </c>
      <c r="O3496">
        <v>0</v>
      </c>
      <c r="P3496">
        <v>0</v>
      </c>
      <c r="Q3496">
        <v>2</v>
      </c>
      <c r="R3496">
        <v>192</v>
      </c>
      <c r="S3496">
        <v>0</v>
      </c>
      <c r="T3496">
        <v>0</v>
      </c>
      <c r="U3496">
        <v>0</v>
      </c>
      <c r="V3496">
        <v>0</v>
      </c>
      <c r="W3496">
        <v>4.766667</v>
      </c>
      <c r="X3496">
        <v>457.6</v>
      </c>
      <c r="Y3496">
        <v>0</v>
      </c>
      <c r="Z3496">
        <v>0</v>
      </c>
    </row>
    <row r="3497" spans="1:26" x14ac:dyDescent="0.25">
      <c r="A3497">
        <v>1716111</v>
      </c>
      <c r="B3497">
        <v>1</v>
      </c>
      <c r="C3497" t="s">
        <v>77</v>
      </c>
      <c r="D3497" t="s">
        <v>119</v>
      </c>
      <c r="E3497" t="s">
        <v>158</v>
      </c>
      <c r="F3497" t="s">
        <v>5529</v>
      </c>
      <c r="G3497" t="s">
        <v>176</v>
      </c>
      <c r="H3497" t="s">
        <v>47</v>
      </c>
      <c r="I3497" t="s">
        <v>129</v>
      </c>
      <c r="J3497" t="s">
        <v>130</v>
      </c>
      <c r="K3497" t="s">
        <v>131</v>
      </c>
      <c r="L3497" t="s">
        <v>10233</v>
      </c>
      <c r="M3497" t="s">
        <v>10234</v>
      </c>
      <c r="N3497">
        <v>1.17</v>
      </c>
      <c r="O3497">
        <v>95</v>
      </c>
      <c r="P3497">
        <v>80</v>
      </c>
      <c r="Q3497">
        <v>0</v>
      </c>
      <c r="R3497">
        <v>0</v>
      </c>
      <c r="S3497">
        <v>1</v>
      </c>
      <c r="T3497">
        <v>0</v>
      </c>
      <c r="U3497">
        <v>111.15</v>
      </c>
      <c r="V3497">
        <v>93.6</v>
      </c>
      <c r="W3497">
        <v>0</v>
      </c>
      <c r="X3497">
        <v>0</v>
      </c>
      <c r="Y3497">
        <v>1.17</v>
      </c>
      <c r="Z3497">
        <v>0</v>
      </c>
    </row>
    <row r="3498" spans="1:26" x14ac:dyDescent="0.25">
      <c r="A3498">
        <v>1716113</v>
      </c>
      <c r="B3498">
        <v>1</v>
      </c>
      <c r="C3498" t="s">
        <v>77</v>
      </c>
      <c r="D3498" t="s">
        <v>124</v>
      </c>
      <c r="E3498" t="s">
        <v>139</v>
      </c>
      <c r="F3498" t="s">
        <v>10235</v>
      </c>
      <c r="G3498" t="s">
        <v>462</v>
      </c>
      <c r="H3498" t="s">
        <v>46</v>
      </c>
      <c r="I3498" t="s">
        <v>129</v>
      </c>
      <c r="J3498" t="s">
        <v>130</v>
      </c>
      <c r="K3498" t="s">
        <v>131</v>
      </c>
      <c r="L3498" t="s">
        <v>10236</v>
      </c>
      <c r="M3498" t="s">
        <v>10237</v>
      </c>
      <c r="N3498">
        <v>0.47972222199999998</v>
      </c>
      <c r="O3498">
        <v>0</v>
      </c>
      <c r="P3498">
        <v>60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28.783332999999999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1716114</v>
      </c>
      <c r="B3499">
        <v>1</v>
      </c>
      <c r="C3499" t="s">
        <v>76</v>
      </c>
      <c r="D3499" t="s">
        <v>88</v>
      </c>
      <c r="E3499" t="s">
        <v>139</v>
      </c>
      <c r="F3499" t="s">
        <v>10238</v>
      </c>
      <c r="G3499" t="s">
        <v>141</v>
      </c>
      <c r="H3499" t="s">
        <v>46</v>
      </c>
      <c r="I3499" t="s">
        <v>129</v>
      </c>
      <c r="J3499" t="s">
        <v>130</v>
      </c>
      <c r="K3499" t="s">
        <v>131</v>
      </c>
      <c r="L3499" t="s">
        <v>10239</v>
      </c>
      <c r="M3499" t="s">
        <v>10240</v>
      </c>
      <c r="N3499">
        <v>1.177777777</v>
      </c>
      <c r="O3499">
        <v>0</v>
      </c>
      <c r="P3499">
        <v>8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9.4222219999999997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1716115</v>
      </c>
      <c r="B3500">
        <v>1</v>
      </c>
      <c r="C3500" t="s">
        <v>76</v>
      </c>
      <c r="D3500" t="s">
        <v>89</v>
      </c>
      <c r="E3500" t="s">
        <v>134</v>
      </c>
      <c r="F3500" t="s">
        <v>10241</v>
      </c>
      <c r="G3500" t="s">
        <v>136</v>
      </c>
      <c r="H3500" t="s">
        <v>46</v>
      </c>
      <c r="I3500" t="s">
        <v>129</v>
      </c>
      <c r="J3500" t="s">
        <v>130</v>
      </c>
      <c r="K3500" t="s">
        <v>131</v>
      </c>
      <c r="L3500" t="s">
        <v>10242</v>
      </c>
      <c r="M3500" t="s">
        <v>10243</v>
      </c>
      <c r="N3500">
        <v>0.93055555499999998</v>
      </c>
      <c r="O3500">
        <v>0</v>
      </c>
      <c r="P3500">
        <v>0</v>
      </c>
      <c r="Q3500">
        <v>0</v>
      </c>
      <c r="R3500">
        <v>2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1.861111</v>
      </c>
      <c r="Y3500">
        <v>0</v>
      </c>
      <c r="Z3500">
        <v>0</v>
      </c>
    </row>
    <row r="3501" spans="1:26" x14ac:dyDescent="0.25">
      <c r="A3501">
        <v>1716118</v>
      </c>
      <c r="B3501">
        <v>1</v>
      </c>
      <c r="C3501" t="s">
        <v>77</v>
      </c>
      <c r="D3501" t="s">
        <v>114</v>
      </c>
      <c r="E3501" t="s">
        <v>148</v>
      </c>
      <c r="F3501" t="s">
        <v>10013</v>
      </c>
      <c r="G3501" t="s">
        <v>351</v>
      </c>
      <c r="H3501" t="s">
        <v>47</v>
      </c>
      <c r="I3501" t="s">
        <v>129</v>
      </c>
      <c r="J3501" t="s">
        <v>130</v>
      </c>
      <c r="K3501" t="s">
        <v>131</v>
      </c>
      <c r="L3501" t="s">
        <v>10244</v>
      </c>
      <c r="M3501" t="s">
        <v>10245</v>
      </c>
      <c r="N3501">
        <v>0.53500000000000003</v>
      </c>
      <c r="O3501">
        <v>0</v>
      </c>
      <c r="P3501">
        <v>0</v>
      </c>
      <c r="Q3501">
        <v>3</v>
      </c>
      <c r="R3501">
        <v>0</v>
      </c>
      <c r="S3501">
        <v>273</v>
      </c>
      <c r="T3501">
        <v>1307</v>
      </c>
      <c r="U3501">
        <v>0</v>
      </c>
      <c r="V3501">
        <v>0</v>
      </c>
      <c r="W3501">
        <v>1.605</v>
      </c>
      <c r="X3501">
        <v>0</v>
      </c>
      <c r="Y3501">
        <v>146.05500000000001</v>
      </c>
      <c r="Z3501">
        <v>699.245</v>
      </c>
    </row>
    <row r="3502" spans="1:26" x14ac:dyDescent="0.25">
      <c r="A3502">
        <v>1716119</v>
      </c>
      <c r="B3502">
        <v>1</v>
      </c>
      <c r="C3502" t="s">
        <v>76</v>
      </c>
      <c r="D3502" t="s">
        <v>99</v>
      </c>
      <c r="E3502" t="s">
        <v>158</v>
      </c>
      <c r="F3502" t="s">
        <v>10246</v>
      </c>
      <c r="G3502" t="s">
        <v>176</v>
      </c>
      <c r="H3502" t="s">
        <v>47</v>
      </c>
      <c r="I3502" t="s">
        <v>129</v>
      </c>
      <c r="J3502" t="s">
        <v>130</v>
      </c>
      <c r="K3502" t="s">
        <v>131</v>
      </c>
      <c r="L3502" t="s">
        <v>10247</v>
      </c>
      <c r="M3502" t="s">
        <v>10248</v>
      </c>
      <c r="N3502">
        <v>0.83972222200000002</v>
      </c>
      <c r="O3502">
        <v>32</v>
      </c>
      <c r="P3502">
        <v>863</v>
      </c>
      <c r="Q3502">
        <v>0</v>
      </c>
      <c r="R3502">
        <v>0</v>
      </c>
      <c r="S3502">
        <v>0</v>
      </c>
      <c r="T3502">
        <v>0</v>
      </c>
      <c r="U3502">
        <v>26.871110999999999</v>
      </c>
      <c r="V3502">
        <v>724.68027800000004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1716122</v>
      </c>
      <c r="B3503">
        <v>1</v>
      </c>
      <c r="C3503" t="s">
        <v>77</v>
      </c>
      <c r="D3503" t="s">
        <v>124</v>
      </c>
      <c r="E3503" t="s">
        <v>134</v>
      </c>
      <c r="F3503" t="s">
        <v>10249</v>
      </c>
      <c r="G3503" t="s">
        <v>209</v>
      </c>
      <c r="H3503" t="s">
        <v>46</v>
      </c>
      <c r="I3503" t="s">
        <v>129</v>
      </c>
      <c r="J3503" t="s">
        <v>130</v>
      </c>
      <c r="K3503" t="s">
        <v>131</v>
      </c>
      <c r="L3503" t="s">
        <v>10250</v>
      </c>
      <c r="M3503" t="s">
        <v>10251</v>
      </c>
      <c r="N3503">
        <v>1.089722222</v>
      </c>
      <c r="O3503">
        <v>0</v>
      </c>
      <c r="P3503">
        <v>11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11.986943999999999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1716127</v>
      </c>
      <c r="B3504">
        <v>1</v>
      </c>
      <c r="C3504" t="s">
        <v>76</v>
      </c>
      <c r="D3504" t="s">
        <v>99</v>
      </c>
      <c r="E3504" t="s">
        <v>158</v>
      </c>
      <c r="F3504" t="s">
        <v>10252</v>
      </c>
      <c r="G3504" t="s">
        <v>2288</v>
      </c>
      <c r="H3504" t="s">
        <v>47</v>
      </c>
      <c r="I3504" t="s">
        <v>129</v>
      </c>
      <c r="J3504" t="s">
        <v>130</v>
      </c>
      <c r="K3504" t="s">
        <v>131</v>
      </c>
      <c r="L3504" t="s">
        <v>10253</v>
      </c>
      <c r="M3504" t="s">
        <v>10254</v>
      </c>
      <c r="N3504">
        <v>0.70472222200000001</v>
      </c>
      <c r="O3504">
        <v>17</v>
      </c>
      <c r="P3504">
        <v>1207</v>
      </c>
      <c r="Q3504">
        <v>0</v>
      </c>
      <c r="R3504">
        <v>0</v>
      </c>
      <c r="S3504">
        <v>0</v>
      </c>
      <c r="T3504">
        <v>0</v>
      </c>
      <c r="U3504">
        <v>11.980278</v>
      </c>
      <c r="V3504">
        <v>850.59972200000004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1716129</v>
      </c>
      <c r="B3505">
        <v>1</v>
      </c>
      <c r="C3505" t="s">
        <v>76</v>
      </c>
      <c r="D3505" t="s">
        <v>88</v>
      </c>
      <c r="E3505" t="s">
        <v>139</v>
      </c>
      <c r="F3505" t="s">
        <v>10255</v>
      </c>
      <c r="G3505" t="s">
        <v>141</v>
      </c>
      <c r="H3505" t="s">
        <v>46</v>
      </c>
      <c r="I3505" t="s">
        <v>129</v>
      </c>
      <c r="J3505" t="s">
        <v>130</v>
      </c>
      <c r="K3505" t="s">
        <v>131</v>
      </c>
      <c r="L3505" t="s">
        <v>10256</v>
      </c>
      <c r="M3505" t="s">
        <v>10257</v>
      </c>
      <c r="N3505">
        <v>0.73111111100000004</v>
      </c>
      <c r="O3505">
        <v>0</v>
      </c>
      <c r="P3505">
        <v>66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48.253332999999998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1716130</v>
      </c>
      <c r="B3506">
        <v>1</v>
      </c>
      <c r="C3506" t="s">
        <v>76</v>
      </c>
      <c r="D3506" t="s">
        <v>81</v>
      </c>
      <c r="E3506" t="s">
        <v>139</v>
      </c>
      <c r="F3506" t="s">
        <v>7520</v>
      </c>
      <c r="G3506" t="s">
        <v>141</v>
      </c>
      <c r="H3506" t="s">
        <v>46</v>
      </c>
      <c r="I3506" t="s">
        <v>129</v>
      </c>
      <c r="J3506" t="s">
        <v>130</v>
      </c>
      <c r="K3506" t="s">
        <v>131</v>
      </c>
      <c r="L3506" t="s">
        <v>10258</v>
      </c>
      <c r="M3506" t="s">
        <v>10259</v>
      </c>
      <c r="N3506">
        <v>1.0175000000000001</v>
      </c>
      <c r="O3506">
        <v>0</v>
      </c>
      <c r="P3506">
        <v>43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43.752499999999998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1716131</v>
      </c>
      <c r="B3507">
        <v>1</v>
      </c>
      <c r="C3507" t="s">
        <v>76</v>
      </c>
      <c r="D3507" t="s">
        <v>84</v>
      </c>
      <c r="E3507" t="s">
        <v>191</v>
      </c>
      <c r="F3507" t="s">
        <v>10260</v>
      </c>
      <c r="G3507" t="s">
        <v>141</v>
      </c>
      <c r="H3507" t="s">
        <v>46</v>
      </c>
      <c r="I3507" t="s">
        <v>129</v>
      </c>
      <c r="J3507" t="s">
        <v>130</v>
      </c>
      <c r="K3507" t="s">
        <v>131</v>
      </c>
      <c r="L3507" t="s">
        <v>10261</v>
      </c>
      <c r="M3507" t="s">
        <v>10262</v>
      </c>
      <c r="N3507">
        <v>1.686666666</v>
      </c>
      <c r="O3507">
        <v>0</v>
      </c>
      <c r="P3507">
        <v>52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87.706666999999996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1716132</v>
      </c>
      <c r="B3508">
        <v>1</v>
      </c>
      <c r="C3508" t="s">
        <v>77</v>
      </c>
      <c r="D3508" t="s">
        <v>119</v>
      </c>
      <c r="E3508" t="s">
        <v>139</v>
      </c>
      <c r="F3508" t="s">
        <v>10263</v>
      </c>
      <c r="G3508" t="s">
        <v>269</v>
      </c>
      <c r="H3508" t="s">
        <v>46</v>
      </c>
      <c r="I3508" t="s">
        <v>129</v>
      </c>
      <c r="J3508" t="s">
        <v>130</v>
      </c>
      <c r="K3508" t="s">
        <v>131</v>
      </c>
      <c r="L3508" t="s">
        <v>10264</v>
      </c>
      <c r="M3508" t="s">
        <v>10265</v>
      </c>
      <c r="N3508">
        <v>3.5350000000000001</v>
      </c>
      <c r="O3508">
        <v>0</v>
      </c>
      <c r="P3508">
        <v>59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208.565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1716133</v>
      </c>
      <c r="B3509">
        <v>1</v>
      </c>
      <c r="C3509" t="s">
        <v>77</v>
      </c>
      <c r="D3509" t="s">
        <v>114</v>
      </c>
      <c r="E3509" t="s">
        <v>126</v>
      </c>
      <c r="F3509" t="s">
        <v>10266</v>
      </c>
      <c r="G3509" t="s">
        <v>145</v>
      </c>
      <c r="H3509" t="s">
        <v>47</v>
      </c>
      <c r="I3509" t="s">
        <v>129</v>
      </c>
      <c r="J3509" t="s">
        <v>130</v>
      </c>
      <c r="K3509" t="s">
        <v>131</v>
      </c>
      <c r="L3509" t="s">
        <v>10267</v>
      </c>
      <c r="M3509" t="s">
        <v>10268</v>
      </c>
      <c r="N3509">
        <v>1.4430555549999999</v>
      </c>
      <c r="O3509">
        <v>0</v>
      </c>
      <c r="P3509">
        <v>0</v>
      </c>
      <c r="Q3509">
        <v>0</v>
      </c>
      <c r="R3509">
        <v>0</v>
      </c>
      <c r="S3509">
        <v>25</v>
      </c>
      <c r="T3509">
        <v>324</v>
      </c>
      <c r="U3509">
        <v>0</v>
      </c>
      <c r="V3509">
        <v>0</v>
      </c>
      <c r="W3509">
        <v>0</v>
      </c>
      <c r="X3509">
        <v>0</v>
      </c>
      <c r="Y3509">
        <v>36.076388999999999</v>
      </c>
      <c r="Z3509">
        <v>467.55</v>
      </c>
    </row>
    <row r="3510" spans="1:26" x14ac:dyDescent="0.25">
      <c r="A3510">
        <v>1716137</v>
      </c>
      <c r="B3510">
        <v>1</v>
      </c>
      <c r="C3510" t="s">
        <v>76</v>
      </c>
      <c r="D3510" t="s">
        <v>79</v>
      </c>
      <c r="E3510" t="s">
        <v>148</v>
      </c>
      <c r="F3510" t="s">
        <v>5775</v>
      </c>
      <c r="G3510" t="s">
        <v>150</v>
      </c>
      <c r="H3510" t="s">
        <v>47</v>
      </c>
      <c r="I3510" t="s">
        <v>129</v>
      </c>
      <c r="J3510" t="s">
        <v>130</v>
      </c>
      <c r="K3510" t="s">
        <v>161</v>
      </c>
      <c r="L3510" t="s">
        <v>10269</v>
      </c>
      <c r="M3510" t="s">
        <v>10270</v>
      </c>
      <c r="N3510">
        <v>0.15891666600000001</v>
      </c>
      <c r="O3510">
        <v>20</v>
      </c>
      <c r="P3510">
        <v>7513</v>
      </c>
      <c r="Q3510">
        <v>0</v>
      </c>
      <c r="R3510">
        <v>0</v>
      </c>
      <c r="S3510">
        <v>0</v>
      </c>
      <c r="T3510">
        <v>0</v>
      </c>
      <c r="U3510">
        <v>3.1783329999999999</v>
      </c>
      <c r="V3510">
        <v>1193.940912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1716145</v>
      </c>
      <c r="B3511">
        <v>1</v>
      </c>
      <c r="C3511" t="s">
        <v>76</v>
      </c>
      <c r="D3511" t="s">
        <v>106</v>
      </c>
      <c r="E3511" t="s">
        <v>148</v>
      </c>
      <c r="F3511" t="s">
        <v>10271</v>
      </c>
      <c r="G3511" t="s">
        <v>150</v>
      </c>
      <c r="H3511" t="s">
        <v>160</v>
      </c>
      <c r="I3511" t="s">
        <v>129</v>
      </c>
      <c r="J3511" t="s">
        <v>130</v>
      </c>
      <c r="K3511" t="s">
        <v>161</v>
      </c>
      <c r="L3511" t="s">
        <v>10272</v>
      </c>
      <c r="M3511" t="s">
        <v>10273</v>
      </c>
      <c r="N3511">
        <v>0.17333333300000001</v>
      </c>
      <c r="O3511">
        <v>130</v>
      </c>
      <c r="P3511">
        <v>30571</v>
      </c>
      <c r="Q3511">
        <v>0</v>
      </c>
      <c r="R3511">
        <v>0</v>
      </c>
      <c r="S3511">
        <v>0</v>
      </c>
      <c r="T3511">
        <v>0</v>
      </c>
      <c r="U3511">
        <v>22.533332999999999</v>
      </c>
      <c r="V3511">
        <v>5298.9733230000002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1716157</v>
      </c>
      <c r="B3512">
        <v>1</v>
      </c>
      <c r="C3512" t="s">
        <v>76</v>
      </c>
      <c r="D3512" t="s">
        <v>106</v>
      </c>
      <c r="E3512" t="s">
        <v>148</v>
      </c>
      <c r="F3512" t="s">
        <v>10274</v>
      </c>
      <c r="G3512" t="s">
        <v>150</v>
      </c>
      <c r="H3512" t="s">
        <v>160</v>
      </c>
      <c r="I3512" t="s">
        <v>129</v>
      </c>
      <c r="J3512" t="s">
        <v>130</v>
      </c>
      <c r="K3512" t="s">
        <v>131</v>
      </c>
      <c r="L3512" t="s">
        <v>10275</v>
      </c>
      <c r="M3512" t="s">
        <v>10276</v>
      </c>
      <c r="N3512">
        <v>0.62749999999999995</v>
      </c>
      <c r="O3512">
        <v>13</v>
      </c>
      <c r="P3512">
        <v>5197</v>
      </c>
      <c r="Q3512">
        <v>0</v>
      </c>
      <c r="R3512">
        <v>0</v>
      </c>
      <c r="S3512">
        <v>0</v>
      </c>
      <c r="T3512">
        <v>0</v>
      </c>
      <c r="U3512">
        <v>8.1575000000000006</v>
      </c>
      <c r="V3512">
        <v>3261.1174999999998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1716164</v>
      </c>
      <c r="B3513">
        <v>1</v>
      </c>
      <c r="C3513" t="s">
        <v>77</v>
      </c>
      <c r="D3513" t="s">
        <v>114</v>
      </c>
      <c r="E3513" t="s">
        <v>126</v>
      </c>
      <c r="F3513" t="s">
        <v>10277</v>
      </c>
      <c r="G3513" t="s">
        <v>145</v>
      </c>
      <c r="H3513" t="s">
        <v>47</v>
      </c>
      <c r="I3513" t="s">
        <v>129</v>
      </c>
      <c r="J3513" t="s">
        <v>130</v>
      </c>
      <c r="K3513" t="s">
        <v>131</v>
      </c>
      <c r="L3513" t="s">
        <v>10278</v>
      </c>
      <c r="M3513" t="s">
        <v>10279</v>
      </c>
      <c r="N3513">
        <v>4.7591666659999996</v>
      </c>
      <c r="O3513">
        <v>4</v>
      </c>
      <c r="P3513">
        <v>3</v>
      </c>
      <c r="Q3513">
        <v>0</v>
      </c>
      <c r="R3513">
        <v>0</v>
      </c>
      <c r="S3513">
        <v>1</v>
      </c>
      <c r="T3513">
        <v>58</v>
      </c>
      <c r="U3513">
        <v>19.036667000000001</v>
      </c>
      <c r="V3513">
        <v>14.2775</v>
      </c>
      <c r="W3513">
        <v>0</v>
      </c>
      <c r="X3513">
        <v>0</v>
      </c>
      <c r="Y3513">
        <v>4.7591669999999997</v>
      </c>
      <c r="Z3513">
        <v>276.03166700000003</v>
      </c>
    </row>
    <row r="3514" spans="1:26" x14ac:dyDescent="0.25">
      <c r="A3514">
        <v>1716160</v>
      </c>
      <c r="B3514">
        <v>1</v>
      </c>
      <c r="C3514" t="s">
        <v>76</v>
      </c>
      <c r="D3514" t="s">
        <v>78</v>
      </c>
      <c r="E3514" t="s">
        <v>134</v>
      </c>
      <c r="F3514" t="s">
        <v>10280</v>
      </c>
      <c r="G3514" t="s">
        <v>462</v>
      </c>
      <c r="H3514" t="s">
        <v>46</v>
      </c>
      <c r="I3514" t="s">
        <v>129</v>
      </c>
      <c r="J3514" t="s">
        <v>130</v>
      </c>
      <c r="K3514" t="s">
        <v>131</v>
      </c>
      <c r="L3514" t="s">
        <v>10281</v>
      </c>
      <c r="M3514" t="s">
        <v>10282</v>
      </c>
      <c r="N3514">
        <v>1.5194444439999999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1.519444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1716162</v>
      </c>
      <c r="B3515">
        <v>1</v>
      </c>
      <c r="C3515" t="s">
        <v>76</v>
      </c>
      <c r="D3515" t="s">
        <v>99</v>
      </c>
      <c r="E3515" t="s">
        <v>148</v>
      </c>
      <c r="F3515" t="s">
        <v>10283</v>
      </c>
      <c r="G3515" t="s">
        <v>176</v>
      </c>
      <c r="H3515" t="s">
        <v>47</v>
      </c>
      <c r="I3515" t="s">
        <v>129</v>
      </c>
      <c r="J3515" t="s">
        <v>130</v>
      </c>
      <c r="K3515" t="s">
        <v>131</v>
      </c>
      <c r="L3515" t="s">
        <v>10284</v>
      </c>
      <c r="M3515" t="s">
        <v>10285</v>
      </c>
      <c r="N3515">
        <v>0.15555555500000001</v>
      </c>
      <c r="O3515">
        <v>197</v>
      </c>
      <c r="P3515">
        <v>2768</v>
      </c>
      <c r="Q3515">
        <v>0</v>
      </c>
      <c r="R3515">
        <v>0</v>
      </c>
      <c r="S3515">
        <v>0</v>
      </c>
      <c r="T3515">
        <v>0</v>
      </c>
      <c r="U3515">
        <v>30.644444</v>
      </c>
      <c r="V3515">
        <v>430.57777599999997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1716172</v>
      </c>
      <c r="B3516">
        <v>1</v>
      </c>
      <c r="C3516" t="s">
        <v>76</v>
      </c>
      <c r="D3516" t="s">
        <v>78</v>
      </c>
      <c r="E3516" t="s">
        <v>134</v>
      </c>
      <c r="F3516" t="s">
        <v>10286</v>
      </c>
      <c r="G3516" t="s">
        <v>136</v>
      </c>
      <c r="H3516" t="s">
        <v>46</v>
      </c>
      <c r="I3516" t="s">
        <v>129</v>
      </c>
      <c r="J3516" t="s">
        <v>130</v>
      </c>
      <c r="K3516" t="s">
        <v>131</v>
      </c>
      <c r="L3516" t="s">
        <v>10287</v>
      </c>
      <c r="M3516" t="s">
        <v>10288</v>
      </c>
      <c r="N3516">
        <v>2.6752777769999998</v>
      </c>
      <c r="O3516">
        <v>0</v>
      </c>
      <c r="P3516">
        <v>3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8.0258330000000004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1716173</v>
      </c>
      <c r="B3517">
        <v>1</v>
      </c>
      <c r="C3517" t="s">
        <v>77</v>
      </c>
      <c r="D3517" t="s">
        <v>114</v>
      </c>
      <c r="E3517" t="s">
        <v>126</v>
      </c>
      <c r="F3517" t="s">
        <v>10289</v>
      </c>
      <c r="G3517" t="s">
        <v>281</v>
      </c>
      <c r="H3517" t="s">
        <v>47</v>
      </c>
      <c r="I3517" t="s">
        <v>129</v>
      </c>
      <c r="J3517" t="s">
        <v>130</v>
      </c>
      <c r="K3517" t="s">
        <v>161</v>
      </c>
      <c r="L3517" t="s">
        <v>10290</v>
      </c>
      <c r="M3517" t="s">
        <v>10291</v>
      </c>
      <c r="N3517">
        <v>2.6981999999999999</v>
      </c>
      <c r="O3517">
        <v>3</v>
      </c>
      <c r="P3517">
        <v>461</v>
      </c>
      <c r="Q3517">
        <v>0</v>
      </c>
      <c r="R3517">
        <v>0</v>
      </c>
      <c r="S3517">
        <v>0</v>
      </c>
      <c r="T3517">
        <v>0</v>
      </c>
      <c r="U3517">
        <v>8.0945999999999998</v>
      </c>
      <c r="V3517">
        <v>1243.8702000000001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1716176</v>
      </c>
      <c r="B3518">
        <v>1</v>
      </c>
      <c r="C3518" t="s">
        <v>77</v>
      </c>
      <c r="D3518" t="s">
        <v>116</v>
      </c>
      <c r="E3518" t="s">
        <v>139</v>
      </c>
      <c r="F3518" t="s">
        <v>10292</v>
      </c>
      <c r="G3518" t="s">
        <v>182</v>
      </c>
      <c r="H3518" t="s">
        <v>46</v>
      </c>
      <c r="I3518" t="s">
        <v>129</v>
      </c>
      <c r="J3518" t="s">
        <v>130</v>
      </c>
      <c r="K3518" t="s">
        <v>131</v>
      </c>
      <c r="L3518" t="s">
        <v>10293</v>
      </c>
      <c r="M3518" t="s">
        <v>10294</v>
      </c>
      <c r="N3518">
        <v>1.0752777769999999</v>
      </c>
      <c r="O3518">
        <v>0</v>
      </c>
      <c r="P3518">
        <v>80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86.022221999999999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1716178</v>
      </c>
      <c r="B3519">
        <v>1</v>
      </c>
      <c r="C3519" t="s">
        <v>76</v>
      </c>
      <c r="D3519" t="s">
        <v>92</v>
      </c>
      <c r="E3519" t="s">
        <v>134</v>
      </c>
      <c r="F3519" t="s">
        <v>10295</v>
      </c>
      <c r="G3519" t="s">
        <v>209</v>
      </c>
      <c r="H3519" t="s">
        <v>46</v>
      </c>
      <c r="I3519" t="s">
        <v>129</v>
      </c>
      <c r="J3519" t="s">
        <v>130</v>
      </c>
      <c r="K3519" t="s">
        <v>131</v>
      </c>
      <c r="L3519" t="s">
        <v>10296</v>
      </c>
      <c r="M3519" t="s">
        <v>10297</v>
      </c>
      <c r="N3519">
        <v>4.4994444439999999</v>
      </c>
      <c r="O3519">
        <v>0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4.4994440000000004</v>
      </c>
      <c r="Y3519">
        <v>0</v>
      </c>
      <c r="Z3519">
        <v>0</v>
      </c>
    </row>
    <row r="3520" spans="1:26" x14ac:dyDescent="0.25">
      <c r="A3520">
        <v>1716180</v>
      </c>
      <c r="B3520">
        <v>1</v>
      </c>
      <c r="C3520" t="s">
        <v>76</v>
      </c>
      <c r="D3520" t="s">
        <v>93</v>
      </c>
      <c r="E3520" t="s">
        <v>126</v>
      </c>
      <c r="F3520" t="s">
        <v>10298</v>
      </c>
      <c r="G3520" t="s">
        <v>145</v>
      </c>
      <c r="H3520" t="s">
        <v>47</v>
      </c>
      <c r="I3520" t="s">
        <v>129</v>
      </c>
      <c r="J3520" t="s">
        <v>130</v>
      </c>
      <c r="K3520" t="s">
        <v>131</v>
      </c>
      <c r="L3520" t="s">
        <v>10299</v>
      </c>
      <c r="M3520" t="s">
        <v>10300</v>
      </c>
      <c r="N3520">
        <v>2.2650000000000001</v>
      </c>
      <c r="O3520">
        <v>2</v>
      </c>
      <c r="P3520">
        <v>26</v>
      </c>
      <c r="Q3520">
        <v>0</v>
      </c>
      <c r="R3520">
        <v>0</v>
      </c>
      <c r="S3520">
        <v>0</v>
      </c>
      <c r="T3520">
        <v>0</v>
      </c>
      <c r="U3520">
        <v>4.53</v>
      </c>
      <c r="V3520">
        <v>58.89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1716183</v>
      </c>
      <c r="B3521">
        <v>1</v>
      </c>
      <c r="C3521" t="s">
        <v>76</v>
      </c>
      <c r="D3521" t="s">
        <v>91</v>
      </c>
      <c r="E3521" t="s">
        <v>134</v>
      </c>
      <c r="F3521" t="s">
        <v>10301</v>
      </c>
      <c r="G3521" t="s">
        <v>155</v>
      </c>
      <c r="H3521" t="s">
        <v>46</v>
      </c>
      <c r="I3521" t="s">
        <v>129</v>
      </c>
      <c r="J3521" t="s">
        <v>130</v>
      </c>
      <c r="K3521" t="s">
        <v>131</v>
      </c>
      <c r="L3521" t="s">
        <v>10302</v>
      </c>
      <c r="M3521" t="s">
        <v>10303</v>
      </c>
      <c r="N3521">
        <v>1.6611111110000001</v>
      </c>
      <c r="O3521">
        <v>2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3.322222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1716182</v>
      </c>
      <c r="B3522">
        <v>1</v>
      </c>
      <c r="C3522" t="s">
        <v>76</v>
      </c>
      <c r="D3522" t="s">
        <v>78</v>
      </c>
      <c r="E3522" t="s">
        <v>134</v>
      </c>
      <c r="F3522" t="s">
        <v>10304</v>
      </c>
      <c r="G3522" t="s">
        <v>209</v>
      </c>
      <c r="H3522" t="s">
        <v>46</v>
      </c>
      <c r="I3522" t="s">
        <v>129</v>
      </c>
      <c r="J3522" t="s">
        <v>130</v>
      </c>
      <c r="K3522" t="s">
        <v>131</v>
      </c>
      <c r="L3522" t="s">
        <v>10305</v>
      </c>
      <c r="M3522" t="s">
        <v>10306</v>
      </c>
      <c r="N3522">
        <v>2.17</v>
      </c>
      <c r="O3522">
        <v>0</v>
      </c>
      <c r="P3522">
        <v>2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4.34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1716199</v>
      </c>
      <c r="B3523">
        <v>1</v>
      </c>
      <c r="C3523" t="s">
        <v>76</v>
      </c>
      <c r="D3523" t="s">
        <v>79</v>
      </c>
      <c r="E3523" t="s">
        <v>134</v>
      </c>
      <c r="F3523" t="s">
        <v>10307</v>
      </c>
      <c r="G3523" t="s">
        <v>209</v>
      </c>
      <c r="H3523" t="s">
        <v>46</v>
      </c>
      <c r="I3523" t="s">
        <v>129</v>
      </c>
      <c r="J3523" t="s">
        <v>130</v>
      </c>
      <c r="K3523" t="s">
        <v>131</v>
      </c>
      <c r="L3523" t="s">
        <v>10308</v>
      </c>
      <c r="M3523" t="s">
        <v>10309</v>
      </c>
      <c r="N3523">
        <v>10.8575</v>
      </c>
      <c r="O3523">
        <v>0</v>
      </c>
      <c r="P3523">
        <v>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10.8575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1716187</v>
      </c>
      <c r="B3524">
        <v>1</v>
      </c>
      <c r="C3524" t="s">
        <v>76</v>
      </c>
      <c r="D3524" t="s">
        <v>102</v>
      </c>
      <c r="E3524" t="s">
        <v>191</v>
      </c>
      <c r="F3524" t="s">
        <v>10310</v>
      </c>
      <c r="G3524" t="s">
        <v>281</v>
      </c>
      <c r="H3524" t="s">
        <v>46</v>
      </c>
      <c r="I3524" t="s">
        <v>129</v>
      </c>
      <c r="J3524" t="s">
        <v>130</v>
      </c>
      <c r="K3524" t="s">
        <v>161</v>
      </c>
      <c r="L3524" t="s">
        <v>10311</v>
      </c>
      <c r="M3524" t="s">
        <v>10312</v>
      </c>
      <c r="N3524">
        <v>1.153700833</v>
      </c>
      <c r="O3524">
        <v>0</v>
      </c>
      <c r="P3524">
        <v>293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338.03434399999998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1716188</v>
      </c>
      <c r="B3525">
        <v>1</v>
      </c>
      <c r="C3525" t="s">
        <v>76</v>
      </c>
      <c r="D3525" t="s">
        <v>91</v>
      </c>
      <c r="E3525" t="s">
        <v>158</v>
      </c>
      <c r="F3525" t="s">
        <v>10313</v>
      </c>
      <c r="G3525" t="s">
        <v>285</v>
      </c>
      <c r="H3525" t="s">
        <v>47</v>
      </c>
      <c r="I3525" t="s">
        <v>129</v>
      </c>
      <c r="J3525" t="s">
        <v>130</v>
      </c>
      <c r="K3525" t="s">
        <v>161</v>
      </c>
      <c r="L3525" t="s">
        <v>10314</v>
      </c>
      <c r="M3525" t="s">
        <v>10315</v>
      </c>
      <c r="N3525">
        <v>0.84944444399999997</v>
      </c>
      <c r="O3525">
        <v>10</v>
      </c>
      <c r="P3525">
        <v>2188</v>
      </c>
      <c r="Q3525">
        <v>0</v>
      </c>
      <c r="R3525">
        <v>0</v>
      </c>
      <c r="S3525">
        <v>0</v>
      </c>
      <c r="T3525">
        <v>0</v>
      </c>
      <c r="U3525">
        <v>8.4944439999999997</v>
      </c>
      <c r="V3525">
        <v>1858.584443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1716190</v>
      </c>
      <c r="B3526">
        <v>1</v>
      </c>
      <c r="C3526" t="s">
        <v>76</v>
      </c>
      <c r="D3526" t="s">
        <v>81</v>
      </c>
      <c r="E3526" t="s">
        <v>191</v>
      </c>
      <c r="F3526" t="s">
        <v>10316</v>
      </c>
      <c r="G3526" t="s">
        <v>285</v>
      </c>
      <c r="H3526" t="s">
        <v>46</v>
      </c>
      <c r="I3526" t="s">
        <v>129</v>
      </c>
      <c r="J3526" t="s">
        <v>130</v>
      </c>
      <c r="K3526" t="s">
        <v>161</v>
      </c>
      <c r="L3526" t="s">
        <v>10317</v>
      </c>
      <c r="M3526" t="s">
        <v>10318</v>
      </c>
      <c r="N3526">
        <v>4.5726500000000003</v>
      </c>
      <c r="O3526">
        <v>0</v>
      </c>
      <c r="P3526">
        <v>61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278.93164999999999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1716196</v>
      </c>
      <c r="B3527">
        <v>1</v>
      </c>
      <c r="C3527" t="s">
        <v>76</v>
      </c>
      <c r="D3527" t="s">
        <v>78</v>
      </c>
      <c r="E3527" t="s">
        <v>164</v>
      </c>
      <c r="F3527" t="s">
        <v>10319</v>
      </c>
      <c r="G3527" t="s">
        <v>285</v>
      </c>
      <c r="H3527" t="s">
        <v>46</v>
      </c>
      <c r="I3527" t="s">
        <v>129</v>
      </c>
      <c r="J3527" t="s">
        <v>130</v>
      </c>
      <c r="K3527" t="s">
        <v>161</v>
      </c>
      <c r="L3527" t="s">
        <v>10320</v>
      </c>
      <c r="M3527" t="s">
        <v>10321</v>
      </c>
      <c r="N3527">
        <v>2.9588888880000002</v>
      </c>
      <c r="O3527">
        <v>1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2.9588890000000001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1716191</v>
      </c>
      <c r="B3528">
        <v>1</v>
      </c>
      <c r="C3528" t="s">
        <v>77</v>
      </c>
      <c r="D3528" t="s">
        <v>118</v>
      </c>
      <c r="E3528" t="s">
        <v>139</v>
      </c>
      <c r="F3528" t="s">
        <v>10322</v>
      </c>
      <c r="G3528" t="s">
        <v>193</v>
      </c>
      <c r="H3528" t="s">
        <v>46</v>
      </c>
      <c r="I3528" t="s">
        <v>129</v>
      </c>
      <c r="J3528" t="s">
        <v>130</v>
      </c>
      <c r="K3528" t="s">
        <v>131</v>
      </c>
      <c r="L3528" t="s">
        <v>10323</v>
      </c>
      <c r="M3528" t="s">
        <v>10324</v>
      </c>
      <c r="N3528">
        <v>2.295833333</v>
      </c>
      <c r="O3528">
        <v>0</v>
      </c>
      <c r="P3528">
        <v>159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365.03750000000002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1716214</v>
      </c>
      <c r="B3529">
        <v>1</v>
      </c>
      <c r="C3529" t="s">
        <v>76</v>
      </c>
      <c r="D3529" t="s">
        <v>100</v>
      </c>
      <c r="E3529" t="s">
        <v>191</v>
      </c>
      <c r="F3529" t="s">
        <v>10325</v>
      </c>
      <c r="G3529" t="s">
        <v>907</v>
      </c>
      <c r="H3529" t="s">
        <v>46</v>
      </c>
      <c r="I3529" t="s">
        <v>129</v>
      </c>
      <c r="J3529" t="s">
        <v>130</v>
      </c>
      <c r="K3529" t="s">
        <v>131</v>
      </c>
      <c r="L3529" t="s">
        <v>10326</v>
      </c>
      <c r="M3529" t="s">
        <v>10327</v>
      </c>
      <c r="N3529">
        <v>1.650555555</v>
      </c>
      <c r="O3529">
        <v>0</v>
      </c>
      <c r="P3529">
        <v>32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52.817777999999997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1716192</v>
      </c>
      <c r="B3530">
        <v>1</v>
      </c>
      <c r="C3530" t="s">
        <v>76</v>
      </c>
      <c r="D3530" t="s">
        <v>102</v>
      </c>
      <c r="E3530" t="s">
        <v>164</v>
      </c>
      <c r="F3530" t="s">
        <v>10328</v>
      </c>
      <c r="G3530" t="s">
        <v>285</v>
      </c>
      <c r="H3530" t="s">
        <v>46</v>
      </c>
      <c r="I3530" t="s">
        <v>129</v>
      </c>
      <c r="J3530" t="s">
        <v>130</v>
      </c>
      <c r="K3530" t="s">
        <v>161</v>
      </c>
      <c r="L3530" t="s">
        <v>10329</v>
      </c>
      <c r="M3530" t="s">
        <v>10330</v>
      </c>
      <c r="N3530">
        <v>7.6466055549999998</v>
      </c>
      <c r="O3530">
        <v>1</v>
      </c>
      <c r="P3530">
        <v>200</v>
      </c>
      <c r="Q3530">
        <v>0</v>
      </c>
      <c r="R3530">
        <v>0</v>
      </c>
      <c r="S3530">
        <v>0</v>
      </c>
      <c r="T3530">
        <v>0</v>
      </c>
      <c r="U3530">
        <v>7.6466060000000002</v>
      </c>
      <c r="V3530">
        <v>1529.321111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1716194</v>
      </c>
      <c r="B3531">
        <v>1</v>
      </c>
      <c r="C3531" t="s">
        <v>77</v>
      </c>
      <c r="D3531" t="s">
        <v>122</v>
      </c>
      <c r="E3531" t="s">
        <v>126</v>
      </c>
      <c r="F3531" t="s">
        <v>10331</v>
      </c>
      <c r="G3531" t="s">
        <v>281</v>
      </c>
      <c r="H3531" t="s">
        <v>47</v>
      </c>
      <c r="I3531" t="s">
        <v>129</v>
      </c>
      <c r="J3531" t="s">
        <v>130</v>
      </c>
      <c r="K3531" t="s">
        <v>161</v>
      </c>
      <c r="L3531" t="s">
        <v>10332</v>
      </c>
      <c r="M3531" t="s">
        <v>10333</v>
      </c>
      <c r="N3531">
        <v>5.1483333330000001</v>
      </c>
      <c r="O3531">
        <v>0</v>
      </c>
      <c r="P3531">
        <v>0</v>
      </c>
      <c r="Q3531">
        <v>0</v>
      </c>
      <c r="R3531">
        <v>0</v>
      </c>
      <c r="S3531">
        <v>2</v>
      </c>
      <c r="T3531">
        <v>50</v>
      </c>
      <c r="U3531">
        <v>0</v>
      </c>
      <c r="V3531">
        <v>0</v>
      </c>
      <c r="W3531">
        <v>0</v>
      </c>
      <c r="X3531">
        <v>0</v>
      </c>
      <c r="Y3531">
        <v>10.296666999999999</v>
      </c>
      <c r="Z3531">
        <v>257.41666700000002</v>
      </c>
    </row>
    <row r="3532" spans="1:26" x14ac:dyDescent="0.25">
      <c r="A3532">
        <v>1716218</v>
      </c>
      <c r="B3532">
        <v>1</v>
      </c>
      <c r="C3532" t="s">
        <v>76</v>
      </c>
      <c r="D3532" t="s">
        <v>106</v>
      </c>
      <c r="E3532" t="s">
        <v>139</v>
      </c>
      <c r="F3532" t="s">
        <v>10334</v>
      </c>
      <c r="G3532" t="s">
        <v>141</v>
      </c>
      <c r="H3532" t="s">
        <v>46</v>
      </c>
      <c r="I3532" t="s">
        <v>129</v>
      </c>
      <c r="J3532" t="s">
        <v>130</v>
      </c>
      <c r="K3532" t="s">
        <v>131</v>
      </c>
      <c r="L3532" t="s">
        <v>10335</v>
      </c>
      <c r="M3532" t="s">
        <v>10336</v>
      </c>
      <c r="N3532">
        <v>4.7241666660000003</v>
      </c>
      <c r="O3532">
        <v>0</v>
      </c>
      <c r="P3532">
        <v>157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741.69416699999999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1716206</v>
      </c>
      <c r="B3533">
        <v>1</v>
      </c>
      <c r="C3533" t="s">
        <v>76</v>
      </c>
      <c r="D3533" t="s">
        <v>78</v>
      </c>
      <c r="E3533" t="s">
        <v>164</v>
      </c>
      <c r="F3533" t="s">
        <v>10337</v>
      </c>
      <c r="G3533" t="s">
        <v>281</v>
      </c>
      <c r="H3533" t="s">
        <v>46</v>
      </c>
      <c r="I3533" t="s">
        <v>129</v>
      </c>
      <c r="J3533" t="s">
        <v>130</v>
      </c>
      <c r="K3533" t="s">
        <v>161</v>
      </c>
      <c r="L3533" t="s">
        <v>10338</v>
      </c>
      <c r="M3533" t="s">
        <v>10339</v>
      </c>
      <c r="N3533">
        <v>2.6716666660000001</v>
      </c>
      <c r="O3533">
        <v>1</v>
      </c>
      <c r="P3533">
        <v>996</v>
      </c>
      <c r="Q3533">
        <v>0</v>
      </c>
      <c r="R3533">
        <v>0</v>
      </c>
      <c r="S3533">
        <v>0</v>
      </c>
      <c r="T3533">
        <v>0</v>
      </c>
      <c r="U3533">
        <v>2.6716669999999998</v>
      </c>
      <c r="V3533">
        <v>2660.9799990000001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1716195</v>
      </c>
      <c r="B3534">
        <v>1</v>
      </c>
      <c r="C3534" t="s">
        <v>77</v>
      </c>
      <c r="D3534" t="s">
        <v>111</v>
      </c>
      <c r="E3534" t="s">
        <v>212</v>
      </c>
      <c r="F3534" t="s">
        <v>10340</v>
      </c>
      <c r="G3534" t="s">
        <v>285</v>
      </c>
      <c r="H3534" t="s">
        <v>47</v>
      </c>
      <c r="I3534" t="s">
        <v>129</v>
      </c>
      <c r="J3534" t="s">
        <v>130</v>
      </c>
      <c r="K3534" t="s">
        <v>161</v>
      </c>
      <c r="L3534" t="s">
        <v>10341</v>
      </c>
      <c r="M3534" t="s">
        <v>10342</v>
      </c>
      <c r="N3534">
        <v>7.187777777</v>
      </c>
      <c r="O3534">
        <v>0</v>
      </c>
      <c r="P3534">
        <v>0</v>
      </c>
      <c r="Q3534">
        <v>0</v>
      </c>
      <c r="R3534">
        <v>0</v>
      </c>
      <c r="S3534">
        <v>37</v>
      </c>
      <c r="T3534">
        <v>1432</v>
      </c>
      <c r="U3534">
        <v>0</v>
      </c>
      <c r="V3534">
        <v>0</v>
      </c>
      <c r="W3534">
        <v>0</v>
      </c>
      <c r="X3534">
        <v>0</v>
      </c>
      <c r="Y3534">
        <v>265.94777800000003</v>
      </c>
      <c r="Z3534">
        <v>10292.897777</v>
      </c>
    </row>
    <row r="3535" spans="1:26" x14ac:dyDescent="0.25">
      <c r="A3535">
        <v>1716197</v>
      </c>
      <c r="B3535">
        <v>1</v>
      </c>
      <c r="C3535" t="s">
        <v>76</v>
      </c>
      <c r="D3535" t="s">
        <v>89</v>
      </c>
      <c r="E3535" t="s">
        <v>164</v>
      </c>
      <c r="F3535" t="s">
        <v>10343</v>
      </c>
      <c r="G3535" t="s">
        <v>281</v>
      </c>
      <c r="H3535" t="s">
        <v>46</v>
      </c>
      <c r="I3535" t="s">
        <v>129</v>
      </c>
      <c r="J3535" t="s">
        <v>130</v>
      </c>
      <c r="K3535" t="s">
        <v>161</v>
      </c>
      <c r="L3535" t="s">
        <v>10344</v>
      </c>
      <c r="M3535" t="s">
        <v>10345</v>
      </c>
      <c r="N3535">
        <v>5.5606600000000004</v>
      </c>
      <c r="O3535">
        <v>0</v>
      </c>
      <c r="P3535">
        <v>23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127.89518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1716203</v>
      </c>
      <c r="B3536">
        <v>1</v>
      </c>
      <c r="C3536" t="s">
        <v>76</v>
      </c>
      <c r="D3536" t="s">
        <v>89</v>
      </c>
      <c r="E3536" t="s">
        <v>134</v>
      </c>
      <c r="F3536" t="s">
        <v>10346</v>
      </c>
      <c r="G3536" t="s">
        <v>136</v>
      </c>
      <c r="H3536" t="s">
        <v>46</v>
      </c>
      <c r="I3536" t="s">
        <v>129</v>
      </c>
      <c r="J3536" t="s">
        <v>130</v>
      </c>
      <c r="K3536" t="s">
        <v>131</v>
      </c>
      <c r="L3536" t="s">
        <v>10347</v>
      </c>
      <c r="M3536" t="s">
        <v>10348</v>
      </c>
      <c r="N3536">
        <v>2.9363888880000002</v>
      </c>
      <c r="O3536">
        <v>0</v>
      </c>
      <c r="P3536">
        <v>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2.9363890000000001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1716200</v>
      </c>
      <c r="B3537">
        <v>1</v>
      </c>
      <c r="C3537" t="s">
        <v>76</v>
      </c>
      <c r="D3537" t="s">
        <v>93</v>
      </c>
      <c r="E3537" t="s">
        <v>139</v>
      </c>
      <c r="F3537" t="s">
        <v>1959</v>
      </c>
      <c r="G3537" t="s">
        <v>285</v>
      </c>
      <c r="H3537" t="s">
        <v>46</v>
      </c>
      <c r="I3537" t="s">
        <v>129</v>
      </c>
      <c r="J3537" t="s">
        <v>130</v>
      </c>
      <c r="K3537" t="s">
        <v>161</v>
      </c>
      <c r="L3537" t="s">
        <v>10349</v>
      </c>
      <c r="M3537" t="s">
        <v>10350</v>
      </c>
      <c r="N3537">
        <v>4.7105341660000004</v>
      </c>
      <c r="O3537">
        <v>0</v>
      </c>
      <c r="P3537">
        <v>65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306.18472100000002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1716202</v>
      </c>
      <c r="B3538">
        <v>1</v>
      </c>
      <c r="C3538" t="s">
        <v>76</v>
      </c>
      <c r="D3538" t="s">
        <v>86</v>
      </c>
      <c r="E3538" t="s">
        <v>126</v>
      </c>
      <c r="F3538" t="s">
        <v>10351</v>
      </c>
      <c r="G3538" t="s">
        <v>281</v>
      </c>
      <c r="H3538" t="s">
        <v>47</v>
      </c>
      <c r="I3538" t="s">
        <v>129</v>
      </c>
      <c r="J3538" t="s">
        <v>130</v>
      </c>
      <c r="K3538" t="s">
        <v>161</v>
      </c>
      <c r="L3538" t="s">
        <v>10352</v>
      </c>
      <c r="M3538" t="s">
        <v>10353</v>
      </c>
      <c r="N3538">
        <v>0.79666666600000002</v>
      </c>
      <c r="O3538">
        <v>10</v>
      </c>
      <c r="P3538">
        <v>3490</v>
      </c>
      <c r="Q3538">
        <v>0</v>
      </c>
      <c r="R3538">
        <v>0</v>
      </c>
      <c r="S3538">
        <v>0</v>
      </c>
      <c r="T3538">
        <v>0</v>
      </c>
      <c r="U3538">
        <v>7.9666670000000002</v>
      </c>
      <c r="V3538">
        <v>2780.3666640000001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1716209</v>
      </c>
      <c r="B3539">
        <v>1</v>
      </c>
      <c r="C3539" t="s">
        <v>76</v>
      </c>
      <c r="D3539" t="s">
        <v>88</v>
      </c>
      <c r="E3539" t="s">
        <v>164</v>
      </c>
      <c r="F3539" t="s">
        <v>10354</v>
      </c>
      <c r="G3539" t="s">
        <v>256</v>
      </c>
      <c r="H3539" t="s">
        <v>46</v>
      </c>
      <c r="I3539" t="s">
        <v>129</v>
      </c>
      <c r="J3539" t="s">
        <v>130</v>
      </c>
      <c r="K3539" t="s">
        <v>131</v>
      </c>
      <c r="L3539" t="s">
        <v>10355</v>
      </c>
      <c r="M3539" t="s">
        <v>10356</v>
      </c>
      <c r="N3539">
        <v>1.216388888</v>
      </c>
      <c r="O3539">
        <v>0</v>
      </c>
      <c r="P3539">
        <v>156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189.75666699999999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1716208</v>
      </c>
      <c r="B3540">
        <v>1</v>
      </c>
      <c r="C3540" t="s">
        <v>77</v>
      </c>
      <c r="D3540" t="s">
        <v>112</v>
      </c>
      <c r="E3540" t="s">
        <v>212</v>
      </c>
      <c r="F3540" t="s">
        <v>10357</v>
      </c>
      <c r="G3540" t="s">
        <v>176</v>
      </c>
      <c r="H3540" t="s">
        <v>47</v>
      </c>
      <c r="I3540" t="s">
        <v>129</v>
      </c>
      <c r="J3540" t="s">
        <v>130</v>
      </c>
      <c r="K3540" t="s">
        <v>131</v>
      </c>
      <c r="L3540" t="s">
        <v>10358</v>
      </c>
      <c r="M3540" t="s">
        <v>10359</v>
      </c>
      <c r="N3540">
        <v>0.50749999999999995</v>
      </c>
      <c r="O3540">
        <v>0</v>
      </c>
      <c r="P3540">
        <v>0</v>
      </c>
      <c r="Q3540">
        <v>0</v>
      </c>
      <c r="R3540">
        <v>0</v>
      </c>
      <c r="S3540">
        <v>8</v>
      </c>
      <c r="T3540">
        <v>608</v>
      </c>
      <c r="U3540">
        <v>0</v>
      </c>
      <c r="V3540">
        <v>0</v>
      </c>
      <c r="W3540">
        <v>0</v>
      </c>
      <c r="X3540">
        <v>0</v>
      </c>
      <c r="Y3540">
        <v>4.0599999999999996</v>
      </c>
      <c r="Z3540">
        <v>308.56</v>
      </c>
    </row>
    <row r="3541" spans="1:26" x14ac:dyDescent="0.25">
      <c r="A3541">
        <v>1716211</v>
      </c>
      <c r="B3541">
        <v>1</v>
      </c>
      <c r="C3541" t="s">
        <v>77</v>
      </c>
      <c r="D3541" t="s">
        <v>124</v>
      </c>
      <c r="E3541" t="s">
        <v>212</v>
      </c>
      <c r="F3541" t="s">
        <v>8821</v>
      </c>
      <c r="G3541" t="s">
        <v>281</v>
      </c>
      <c r="H3541" t="s">
        <v>47</v>
      </c>
      <c r="I3541" t="s">
        <v>129</v>
      </c>
      <c r="J3541" t="s">
        <v>130</v>
      </c>
      <c r="K3541" t="s">
        <v>161</v>
      </c>
      <c r="L3541" t="s">
        <v>10360</v>
      </c>
      <c r="M3541" t="s">
        <v>10361</v>
      </c>
      <c r="N3541">
        <v>6.125555555</v>
      </c>
      <c r="O3541">
        <v>80</v>
      </c>
      <c r="P3541">
        <v>1479</v>
      </c>
      <c r="Q3541">
        <v>0</v>
      </c>
      <c r="R3541">
        <v>0</v>
      </c>
      <c r="S3541">
        <v>0</v>
      </c>
      <c r="T3541">
        <v>0</v>
      </c>
      <c r="U3541">
        <v>490.044444</v>
      </c>
      <c r="V3541">
        <v>9059.6966659999998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1716213</v>
      </c>
      <c r="B3542">
        <v>1</v>
      </c>
      <c r="C3542" t="s">
        <v>77</v>
      </c>
      <c r="D3542" t="s">
        <v>124</v>
      </c>
      <c r="E3542" t="s">
        <v>212</v>
      </c>
      <c r="F3542" t="s">
        <v>1129</v>
      </c>
      <c r="G3542" t="s">
        <v>281</v>
      </c>
      <c r="H3542" t="s">
        <v>47</v>
      </c>
      <c r="I3542" t="s">
        <v>129</v>
      </c>
      <c r="J3542" t="s">
        <v>130</v>
      </c>
      <c r="K3542" t="s">
        <v>161</v>
      </c>
      <c r="L3542" t="s">
        <v>10362</v>
      </c>
      <c r="M3542" t="s">
        <v>10363</v>
      </c>
      <c r="N3542">
        <v>0.896666666</v>
      </c>
      <c r="O3542">
        <v>10</v>
      </c>
      <c r="P3542">
        <v>263</v>
      </c>
      <c r="Q3542">
        <v>0</v>
      </c>
      <c r="R3542">
        <v>0</v>
      </c>
      <c r="S3542">
        <v>28</v>
      </c>
      <c r="T3542">
        <v>963</v>
      </c>
      <c r="U3542">
        <v>8.9666669999999993</v>
      </c>
      <c r="V3542">
        <v>235.82333299999999</v>
      </c>
      <c r="W3542">
        <v>0</v>
      </c>
      <c r="X3542">
        <v>0</v>
      </c>
      <c r="Y3542">
        <v>25.106667000000002</v>
      </c>
      <c r="Z3542">
        <v>863.48999900000001</v>
      </c>
    </row>
    <row r="3543" spans="1:26" x14ac:dyDescent="0.25">
      <c r="A3543">
        <v>1716207</v>
      </c>
      <c r="B3543">
        <v>1</v>
      </c>
      <c r="C3543" t="s">
        <v>76</v>
      </c>
      <c r="D3543" t="s">
        <v>102</v>
      </c>
      <c r="E3543" t="s">
        <v>139</v>
      </c>
      <c r="F3543" t="s">
        <v>10364</v>
      </c>
      <c r="G3543" t="s">
        <v>285</v>
      </c>
      <c r="H3543" t="s">
        <v>46</v>
      </c>
      <c r="I3543" t="s">
        <v>129</v>
      </c>
      <c r="J3543" t="s">
        <v>130</v>
      </c>
      <c r="K3543" t="s">
        <v>161</v>
      </c>
      <c r="L3543" t="s">
        <v>10365</v>
      </c>
      <c r="M3543" t="s">
        <v>10366</v>
      </c>
      <c r="N3543">
        <v>5.6106444440000001</v>
      </c>
      <c r="O3543">
        <v>0</v>
      </c>
      <c r="P3543">
        <v>57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319.80673300000001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1716220</v>
      </c>
      <c r="B3544">
        <v>1</v>
      </c>
      <c r="C3544" t="s">
        <v>76</v>
      </c>
      <c r="D3544" t="s">
        <v>90</v>
      </c>
      <c r="E3544" t="s">
        <v>134</v>
      </c>
      <c r="F3544" t="s">
        <v>10367</v>
      </c>
      <c r="G3544" t="s">
        <v>136</v>
      </c>
      <c r="H3544" t="s">
        <v>46</v>
      </c>
      <c r="I3544" t="s">
        <v>129</v>
      </c>
      <c r="J3544" t="s">
        <v>130</v>
      </c>
      <c r="K3544" t="s">
        <v>131</v>
      </c>
      <c r="L3544" t="s">
        <v>10368</v>
      </c>
      <c r="M3544" t="s">
        <v>10369</v>
      </c>
      <c r="N3544">
        <v>5.2255555549999997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5.2255560000000001</v>
      </c>
    </row>
    <row r="3545" spans="1:26" x14ac:dyDescent="0.25">
      <c r="A3545">
        <v>1716184</v>
      </c>
      <c r="B3545">
        <v>1</v>
      </c>
      <c r="C3545" t="s">
        <v>76</v>
      </c>
      <c r="D3545" t="s">
        <v>101</v>
      </c>
      <c r="E3545" t="s">
        <v>126</v>
      </c>
      <c r="F3545" t="s">
        <v>10370</v>
      </c>
      <c r="G3545" t="s">
        <v>285</v>
      </c>
      <c r="H3545" t="s">
        <v>47</v>
      </c>
      <c r="I3545" t="s">
        <v>129</v>
      </c>
      <c r="J3545" t="s">
        <v>130</v>
      </c>
      <c r="K3545" t="s">
        <v>161</v>
      </c>
      <c r="L3545" t="s">
        <v>10371</v>
      </c>
      <c r="M3545" t="s">
        <v>10372</v>
      </c>
      <c r="N3545">
        <v>7.4405555550000004</v>
      </c>
      <c r="O3545">
        <v>5</v>
      </c>
      <c r="P3545">
        <v>475</v>
      </c>
      <c r="Q3545">
        <v>0</v>
      </c>
      <c r="R3545">
        <v>0</v>
      </c>
      <c r="S3545">
        <v>0</v>
      </c>
      <c r="T3545">
        <v>0</v>
      </c>
      <c r="U3545">
        <v>37.202778000000002</v>
      </c>
      <c r="V3545">
        <v>3534.2638889999998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1716217</v>
      </c>
      <c r="B3546">
        <v>1</v>
      </c>
      <c r="C3546" t="s">
        <v>76</v>
      </c>
      <c r="D3546" t="s">
        <v>92</v>
      </c>
      <c r="E3546" t="s">
        <v>134</v>
      </c>
      <c r="F3546" t="s">
        <v>10373</v>
      </c>
      <c r="G3546" t="s">
        <v>209</v>
      </c>
      <c r="H3546" t="s">
        <v>46</v>
      </c>
      <c r="I3546" t="s">
        <v>129</v>
      </c>
      <c r="J3546" t="s">
        <v>130</v>
      </c>
      <c r="K3546" t="s">
        <v>131</v>
      </c>
      <c r="L3546" t="s">
        <v>10374</v>
      </c>
      <c r="M3546" t="s">
        <v>10375</v>
      </c>
      <c r="N3546">
        <v>2.0508333329999999</v>
      </c>
      <c r="O3546">
        <v>0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2.0508329999999999</v>
      </c>
      <c r="Y3546">
        <v>0</v>
      </c>
      <c r="Z3546">
        <v>0</v>
      </c>
    </row>
    <row r="3547" spans="1:26" x14ac:dyDescent="0.25">
      <c r="A3547">
        <v>1716215</v>
      </c>
      <c r="B3547">
        <v>1</v>
      </c>
      <c r="C3547" t="s">
        <v>77</v>
      </c>
      <c r="D3547" t="s">
        <v>110</v>
      </c>
      <c r="E3547" t="s">
        <v>139</v>
      </c>
      <c r="F3547" t="s">
        <v>10376</v>
      </c>
      <c r="G3547" t="s">
        <v>285</v>
      </c>
      <c r="H3547" t="s">
        <v>46</v>
      </c>
      <c r="I3547" t="s">
        <v>129</v>
      </c>
      <c r="J3547" t="s">
        <v>130</v>
      </c>
      <c r="K3547" t="s">
        <v>161</v>
      </c>
      <c r="L3547" t="s">
        <v>10377</v>
      </c>
      <c r="M3547" t="s">
        <v>10378</v>
      </c>
      <c r="N3547">
        <v>4.8822822219999997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12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58.587387</v>
      </c>
    </row>
    <row r="3548" spans="1:26" x14ac:dyDescent="0.25">
      <c r="A3548">
        <v>1716219</v>
      </c>
      <c r="B3548">
        <v>1</v>
      </c>
      <c r="C3548" t="s">
        <v>76</v>
      </c>
      <c r="D3548" t="s">
        <v>92</v>
      </c>
      <c r="E3548" t="s">
        <v>134</v>
      </c>
      <c r="F3548" t="s">
        <v>10379</v>
      </c>
      <c r="G3548" t="s">
        <v>136</v>
      </c>
      <c r="H3548" t="s">
        <v>46</v>
      </c>
      <c r="I3548" t="s">
        <v>129</v>
      </c>
      <c r="J3548" t="s">
        <v>130</v>
      </c>
      <c r="K3548" t="s">
        <v>131</v>
      </c>
      <c r="L3548" t="s">
        <v>10380</v>
      </c>
      <c r="M3548" t="s">
        <v>10381</v>
      </c>
      <c r="N3548">
        <v>0.99583333299999999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0.99583299999999997</v>
      </c>
    </row>
    <row r="3549" spans="1:26" x14ac:dyDescent="0.25">
      <c r="A3549">
        <v>1716224</v>
      </c>
      <c r="B3549">
        <v>1</v>
      </c>
      <c r="C3549" t="s">
        <v>76</v>
      </c>
      <c r="D3549" t="s">
        <v>103</v>
      </c>
      <c r="E3549" t="s">
        <v>134</v>
      </c>
      <c r="F3549" t="s">
        <v>10382</v>
      </c>
      <c r="G3549" t="s">
        <v>136</v>
      </c>
      <c r="H3549" t="s">
        <v>46</v>
      </c>
      <c r="I3549" t="s">
        <v>129</v>
      </c>
      <c r="J3549" t="s">
        <v>130</v>
      </c>
      <c r="K3549" t="s">
        <v>131</v>
      </c>
      <c r="L3549" t="s">
        <v>10383</v>
      </c>
      <c r="M3549" t="s">
        <v>10384</v>
      </c>
      <c r="N3549">
        <v>1.1397222220000001</v>
      </c>
      <c r="O3549">
        <v>0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1.1397219999999999</v>
      </c>
      <c r="Y3549">
        <v>0</v>
      </c>
      <c r="Z3549">
        <v>0</v>
      </c>
    </row>
    <row r="3550" spans="1:26" x14ac:dyDescent="0.25">
      <c r="A3550">
        <v>1716221</v>
      </c>
      <c r="B3550">
        <v>1</v>
      </c>
      <c r="C3550" t="s">
        <v>76</v>
      </c>
      <c r="D3550" t="s">
        <v>80</v>
      </c>
      <c r="E3550" t="s">
        <v>191</v>
      </c>
      <c r="F3550" t="s">
        <v>10385</v>
      </c>
      <c r="G3550" t="s">
        <v>281</v>
      </c>
      <c r="H3550" t="s">
        <v>46</v>
      </c>
      <c r="I3550" t="s">
        <v>129</v>
      </c>
      <c r="J3550" t="s">
        <v>130</v>
      </c>
      <c r="K3550" t="s">
        <v>161</v>
      </c>
      <c r="L3550" t="s">
        <v>10386</v>
      </c>
      <c r="M3550" t="s">
        <v>10387</v>
      </c>
      <c r="N3550">
        <v>0.99639611100000003</v>
      </c>
      <c r="O3550">
        <v>0</v>
      </c>
      <c r="P3550">
        <v>6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5.9783770000000001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1716216</v>
      </c>
      <c r="B3551">
        <v>1</v>
      </c>
      <c r="C3551" t="s">
        <v>76</v>
      </c>
      <c r="D3551" t="s">
        <v>91</v>
      </c>
      <c r="E3551" t="s">
        <v>139</v>
      </c>
      <c r="F3551" t="s">
        <v>10388</v>
      </c>
      <c r="G3551" t="s">
        <v>285</v>
      </c>
      <c r="H3551" t="s">
        <v>46</v>
      </c>
      <c r="I3551" t="s">
        <v>129</v>
      </c>
      <c r="J3551" t="s">
        <v>130</v>
      </c>
      <c r="K3551" t="s">
        <v>161</v>
      </c>
      <c r="L3551" t="s">
        <v>10389</v>
      </c>
      <c r="M3551" t="s">
        <v>10390</v>
      </c>
      <c r="N3551">
        <v>9.34</v>
      </c>
      <c r="O3551">
        <v>0</v>
      </c>
      <c r="P3551">
        <v>102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952.68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1716223</v>
      </c>
      <c r="B3552">
        <v>1</v>
      </c>
      <c r="C3552" t="s">
        <v>77</v>
      </c>
      <c r="D3552" t="s">
        <v>124</v>
      </c>
      <c r="E3552" t="s">
        <v>139</v>
      </c>
      <c r="F3552" t="s">
        <v>10391</v>
      </c>
      <c r="G3552" t="s">
        <v>141</v>
      </c>
      <c r="H3552" t="s">
        <v>46</v>
      </c>
      <c r="I3552" t="s">
        <v>129</v>
      </c>
      <c r="J3552" t="s">
        <v>130</v>
      </c>
      <c r="K3552" t="s">
        <v>131</v>
      </c>
      <c r="L3552" t="s">
        <v>10392</v>
      </c>
      <c r="M3552" t="s">
        <v>10393</v>
      </c>
      <c r="N3552">
        <v>0.77722222200000002</v>
      </c>
      <c r="O3552">
        <v>0</v>
      </c>
      <c r="P3552">
        <v>182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141.454444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1716234</v>
      </c>
      <c r="B3553">
        <v>1</v>
      </c>
      <c r="C3553" t="s">
        <v>76</v>
      </c>
      <c r="D3553" t="s">
        <v>106</v>
      </c>
      <c r="E3553" t="s">
        <v>139</v>
      </c>
      <c r="F3553" t="s">
        <v>10394</v>
      </c>
      <c r="G3553" t="s">
        <v>269</v>
      </c>
      <c r="H3553" t="s">
        <v>46</v>
      </c>
      <c r="I3553" t="s">
        <v>129</v>
      </c>
      <c r="J3553" t="s">
        <v>130</v>
      </c>
      <c r="K3553" t="s">
        <v>131</v>
      </c>
      <c r="L3553" t="s">
        <v>10395</v>
      </c>
      <c r="M3553" t="s">
        <v>10396</v>
      </c>
      <c r="N3553">
        <v>5.2352777770000003</v>
      </c>
      <c r="O3553">
        <v>0</v>
      </c>
      <c r="P3553">
        <v>213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1115.114167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1716225</v>
      </c>
      <c r="B3554">
        <v>1</v>
      </c>
      <c r="C3554" t="s">
        <v>76</v>
      </c>
      <c r="D3554" t="s">
        <v>105</v>
      </c>
      <c r="E3554" t="s">
        <v>164</v>
      </c>
      <c r="F3554" t="s">
        <v>10397</v>
      </c>
      <c r="G3554" t="s">
        <v>281</v>
      </c>
      <c r="H3554" t="s">
        <v>46</v>
      </c>
      <c r="I3554" t="s">
        <v>129</v>
      </c>
      <c r="J3554" t="s">
        <v>130</v>
      </c>
      <c r="K3554" t="s">
        <v>161</v>
      </c>
      <c r="L3554" t="s">
        <v>10398</v>
      </c>
      <c r="M3554" t="s">
        <v>10399</v>
      </c>
      <c r="N3554">
        <v>5.5891666659999997</v>
      </c>
      <c r="O3554">
        <v>0</v>
      </c>
      <c r="P3554">
        <v>0</v>
      </c>
      <c r="Q3554">
        <v>1</v>
      </c>
      <c r="R3554">
        <v>65</v>
      </c>
      <c r="S3554">
        <v>0</v>
      </c>
      <c r="T3554">
        <v>0</v>
      </c>
      <c r="U3554">
        <v>0</v>
      </c>
      <c r="V3554">
        <v>0</v>
      </c>
      <c r="W3554">
        <v>5.5891669999999998</v>
      </c>
      <c r="X3554">
        <v>363.29583300000002</v>
      </c>
      <c r="Y3554">
        <v>0</v>
      </c>
      <c r="Z3554">
        <v>0</v>
      </c>
    </row>
    <row r="3555" spans="1:26" x14ac:dyDescent="0.25">
      <c r="A3555">
        <v>1716228</v>
      </c>
      <c r="B3555">
        <v>1</v>
      </c>
      <c r="C3555" t="s">
        <v>76</v>
      </c>
      <c r="D3555" t="s">
        <v>104</v>
      </c>
      <c r="E3555" t="s">
        <v>158</v>
      </c>
      <c r="F3555" t="s">
        <v>2040</v>
      </c>
      <c r="G3555" t="s">
        <v>281</v>
      </c>
      <c r="H3555" t="s">
        <v>47</v>
      </c>
      <c r="I3555" t="s">
        <v>129</v>
      </c>
      <c r="J3555" t="s">
        <v>130</v>
      </c>
      <c r="K3555" t="s">
        <v>161</v>
      </c>
      <c r="L3555" t="s">
        <v>10400</v>
      </c>
      <c r="M3555" t="s">
        <v>10401</v>
      </c>
      <c r="N3555">
        <v>4.1541666660000001</v>
      </c>
      <c r="O3555">
        <v>0</v>
      </c>
      <c r="P3555">
        <v>0</v>
      </c>
      <c r="Q3555">
        <v>94</v>
      </c>
      <c r="R3555">
        <v>2431</v>
      </c>
      <c r="S3555">
        <v>34</v>
      </c>
      <c r="T3555">
        <v>661</v>
      </c>
      <c r="U3555">
        <v>0</v>
      </c>
      <c r="V3555">
        <v>0</v>
      </c>
      <c r="W3555">
        <v>390.49166700000001</v>
      </c>
      <c r="X3555">
        <v>10098.779165</v>
      </c>
      <c r="Y3555">
        <v>141.24166700000001</v>
      </c>
      <c r="Z3555">
        <v>2745.9041659999998</v>
      </c>
    </row>
    <row r="3556" spans="1:26" x14ac:dyDescent="0.25">
      <c r="A3556">
        <v>1716233</v>
      </c>
      <c r="B3556">
        <v>1</v>
      </c>
      <c r="C3556" t="s">
        <v>76</v>
      </c>
      <c r="D3556" t="s">
        <v>104</v>
      </c>
      <c r="E3556" t="s">
        <v>158</v>
      </c>
      <c r="F3556" t="s">
        <v>10402</v>
      </c>
      <c r="G3556" t="s">
        <v>281</v>
      </c>
      <c r="H3556" t="s">
        <v>47</v>
      </c>
      <c r="I3556" t="s">
        <v>129</v>
      </c>
      <c r="J3556" t="s">
        <v>130</v>
      </c>
      <c r="K3556" t="s">
        <v>161</v>
      </c>
      <c r="L3556" t="s">
        <v>10403</v>
      </c>
      <c r="M3556" t="s">
        <v>10404</v>
      </c>
      <c r="N3556">
        <v>6.0680555549999999</v>
      </c>
      <c r="O3556">
        <v>0</v>
      </c>
      <c r="P3556">
        <v>0</v>
      </c>
      <c r="Q3556">
        <v>13</v>
      </c>
      <c r="R3556">
        <v>590</v>
      </c>
      <c r="S3556">
        <v>196</v>
      </c>
      <c r="T3556">
        <v>4312</v>
      </c>
      <c r="U3556">
        <v>0</v>
      </c>
      <c r="V3556">
        <v>0</v>
      </c>
      <c r="W3556">
        <v>78.884721999999996</v>
      </c>
      <c r="X3556">
        <v>3580.1527769999998</v>
      </c>
      <c r="Y3556">
        <v>1189.3388890000001</v>
      </c>
      <c r="Z3556">
        <v>26165.455553</v>
      </c>
    </row>
    <row r="3557" spans="1:26" x14ac:dyDescent="0.25">
      <c r="A3557">
        <v>1716239</v>
      </c>
      <c r="B3557">
        <v>1</v>
      </c>
      <c r="C3557" t="s">
        <v>76</v>
      </c>
      <c r="D3557" t="s">
        <v>78</v>
      </c>
      <c r="E3557" t="s">
        <v>134</v>
      </c>
      <c r="F3557" t="s">
        <v>10405</v>
      </c>
      <c r="G3557" t="s">
        <v>136</v>
      </c>
      <c r="H3557" t="s">
        <v>46</v>
      </c>
      <c r="I3557" t="s">
        <v>129</v>
      </c>
      <c r="J3557" t="s">
        <v>130</v>
      </c>
      <c r="K3557" t="s">
        <v>131</v>
      </c>
      <c r="L3557" t="s">
        <v>10406</v>
      </c>
      <c r="M3557" t="s">
        <v>10407</v>
      </c>
      <c r="N3557">
        <v>2.2977777769999999</v>
      </c>
      <c r="O3557">
        <v>0</v>
      </c>
      <c r="P3557">
        <v>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2.2977780000000001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1716230</v>
      </c>
      <c r="B3558">
        <v>1</v>
      </c>
      <c r="C3558" t="s">
        <v>76</v>
      </c>
      <c r="D3558" t="s">
        <v>104</v>
      </c>
      <c r="E3558" t="s">
        <v>158</v>
      </c>
      <c r="F3558" t="s">
        <v>10408</v>
      </c>
      <c r="G3558" t="s">
        <v>281</v>
      </c>
      <c r="H3558" t="s">
        <v>47</v>
      </c>
      <c r="I3558" t="s">
        <v>129</v>
      </c>
      <c r="J3558" t="s">
        <v>130</v>
      </c>
      <c r="K3558" t="s">
        <v>161</v>
      </c>
      <c r="L3558" t="s">
        <v>10409</v>
      </c>
      <c r="M3558" t="s">
        <v>10410</v>
      </c>
      <c r="N3558">
        <v>6.0969433329999996</v>
      </c>
      <c r="O3558">
        <v>0</v>
      </c>
      <c r="P3558">
        <v>0</v>
      </c>
      <c r="Q3558">
        <v>2</v>
      </c>
      <c r="R3558">
        <v>0</v>
      </c>
      <c r="S3558">
        <v>2</v>
      </c>
      <c r="T3558">
        <v>0</v>
      </c>
      <c r="U3558">
        <v>0</v>
      </c>
      <c r="V3558">
        <v>0</v>
      </c>
      <c r="W3558">
        <v>12.193887</v>
      </c>
      <c r="X3558">
        <v>0</v>
      </c>
      <c r="Y3558">
        <v>12.193887</v>
      </c>
      <c r="Z3558">
        <v>0</v>
      </c>
    </row>
    <row r="3559" spans="1:26" x14ac:dyDescent="0.25">
      <c r="A3559">
        <v>1716232</v>
      </c>
      <c r="B3559">
        <v>1</v>
      </c>
      <c r="C3559" t="s">
        <v>76</v>
      </c>
      <c r="D3559" t="s">
        <v>103</v>
      </c>
      <c r="E3559" t="s">
        <v>139</v>
      </c>
      <c r="F3559" t="s">
        <v>10411</v>
      </c>
      <c r="G3559" t="s">
        <v>633</v>
      </c>
      <c r="H3559" t="s">
        <v>46</v>
      </c>
      <c r="I3559" t="s">
        <v>129</v>
      </c>
      <c r="J3559" t="s">
        <v>130</v>
      </c>
      <c r="K3559" t="s">
        <v>131</v>
      </c>
      <c r="L3559" t="s">
        <v>10412</v>
      </c>
      <c r="M3559" t="s">
        <v>10413</v>
      </c>
      <c r="N3559">
        <v>4.9655555549999999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117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580.97</v>
      </c>
    </row>
    <row r="3560" spans="1:26" x14ac:dyDescent="0.25">
      <c r="A3560">
        <v>1716237</v>
      </c>
      <c r="B3560">
        <v>1</v>
      </c>
      <c r="C3560" t="s">
        <v>76</v>
      </c>
      <c r="D3560" t="s">
        <v>104</v>
      </c>
      <c r="E3560" t="s">
        <v>158</v>
      </c>
      <c r="F3560" t="s">
        <v>10414</v>
      </c>
      <c r="G3560" t="s">
        <v>281</v>
      </c>
      <c r="H3560" t="s">
        <v>47</v>
      </c>
      <c r="I3560" t="s">
        <v>129</v>
      </c>
      <c r="J3560" t="s">
        <v>130</v>
      </c>
      <c r="K3560" t="s">
        <v>161</v>
      </c>
      <c r="L3560" t="s">
        <v>10415</v>
      </c>
      <c r="M3560" t="s">
        <v>10416</v>
      </c>
      <c r="N3560">
        <v>5.9511111110000003</v>
      </c>
      <c r="O3560">
        <v>1</v>
      </c>
      <c r="P3560">
        <v>1</v>
      </c>
      <c r="Q3560">
        <v>179</v>
      </c>
      <c r="R3560">
        <v>4725</v>
      </c>
      <c r="S3560">
        <v>143</v>
      </c>
      <c r="T3560">
        <v>3629</v>
      </c>
      <c r="U3560">
        <v>5.951111</v>
      </c>
      <c r="V3560">
        <v>5.951111</v>
      </c>
      <c r="W3560">
        <v>1065.248889</v>
      </c>
      <c r="X3560">
        <v>28118.999999</v>
      </c>
      <c r="Y3560">
        <v>851.00888899999995</v>
      </c>
      <c r="Z3560">
        <v>21596.582222000001</v>
      </c>
    </row>
    <row r="3561" spans="1:26" x14ac:dyDescent="0.25">
      <c r="A3561">
        <v>1716241</v>
      </c>
      <c r="B3561">
        <v>1</v>
      </c>
      <c r="C3561" t="s">
        <v>76</v>
      </c>
      <c r="D3561" t="s">
        <v>86</v>
      </c>
      <c r="E3561" t="s">
        <v>134</v>
      </c>
      <c r="F3561" t="s">
        <v>10057</v>
      </c>
      <c r="G3561" t="s">
        <v>155</v>
      </c>
      <c r="H3561" t="s">
        <v>46</v>
      </c>
      <c r="I3561" t="s">
        <v>129</v>
      </c>
      <c r="J3561" t="s">
        <v>130</v>
      </c>
      <c r="K3561" t="s">
        <v>131</v>
      </c>
      <c r="L3561" t="s">
        <v>10417</v>
      </c>
      <c r="M3561" t="s">
        <v>10418</v>
      </c>
      <c r="N3561">
        <v>1.2938888879999999</v>
      </c>
      <c r="O3561">
        <v>0</v>
      </c>
      <c r="P3561">
        <v>10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12.938889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1716235</v>
      </c>
      <c r="B3562">
        <v>1</v>
      </c>
      <c r="C3562" t="s">
        <v>76</v>
      </c>
      <c r="D3562" t="s">
        <v>88</v>
      </c>
      <c r="E3562" t="s">
        <v>134</v>
      </c>
      <c r="F3562" t="s">
        <v>10419</v>
      </c>
      <c r="G3562" t="s">
        <v>462</v>
      </c>
      <c r="H3562" t="s">
        <v>46</v>
      </c>
      <c r="I3562" t="s">
        <v>129</v>
      </c>
      <c r="J3562" t="s">
        <v>130</v>
      </c>
      <c r="K3562" t="s">
        <v>131</v>
      </c>
      <c r="L3562" t="s">
        <v>10420</v>
      </c>
      <c r="M3562" t="s">
        <v>10421</v>
      </c>
      <c r="N3562">
        <v>2.7230555550000002</v>
      </c>
      <c r="O3562">
        <v>0</v>
      </c>
      <c r="P3562">
        <v>2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5.4461110000000001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1716236</v>
      </c>
      <c r="B3563">
        <v>1</v>
      </c>
      <c r="C3563" t="s">
        <v>77</v>
      </c>
      <c r="D3563" t="s">
        <v>110</v>
      </c>
      <c r="E3563" t="s">
        <v>212</v>
      </c>
      <c r="F3563" t="s">
        <v>10422</v>
      </c>
      <c r="G3563" t="s">
        <v>176</v>
      </c>
      <c r="H3563" t="s">
        <v>47</v>
      </c>
      <c r="I3563" t="s">
        <v>151</v>
      </c>
      <c r="J3563" t="s">
        <v>130</v>
      </c>
      <c r="K3563" t="s">
        <v>131</v>
      </c>
      <c r="L3563" t="s">
        <v>10423</v>
      </c>
      <c r="M3563" t="s">
        <v>10424</v>
      </c>
      <c r="N3563">
        <v>8.3333330000000001E-3</v>
      </c>
      <c r="O3563">
        <v>0</v>
      </c>
      <c r="P3563">
        <v>0</v>
      </c>
      <c r="Q3563">
        <v>0</v>
      </c>
      <c r="R3563">
        <v>0</v>
      </c>
      <c r="S3563">
        <v>30</v>
      </c>
      <c r="T3563">
        <v>758</v>
      </c>
      <c r="U3563">
        <v>0</v>
      </c>
      <c r="V3563">
        <v>0</v>
      </c>
      <c r="W3563">
        <v>0</v>
      </c>
      <c r="X3563">
        <v>0</v>
      </c>
      <c r="Y3563">
        <v>0.25</v>
      </c>
      <c r="Z3563">
        <v>6.3166659999999997</v>
      </c>
    </row>
    <row r="3564" spans="1:26" x14ac:dyDescent="0.25">
      <c r="A3564">
        <v>1716249</v>
      </c>
      <c r="B3564">
        <v>1</v>
      </c>
      <c r="C3564" t="s">
        <v>77</v>
      </c>
      <c r="D3564" t="s">
        <v>124</v>
      </c>
      <c r="E3564" t="s">
        <v>139</v>
      </c>
      <c r="F3564" t="s">
        <v>10425</v>
      </c>
      <c r="G3564" t="s">
        <v>141</v>
      </c>
      <c r="H3564" t="s">
        <v>46</v>
      </c>
      <c r="I3564" t="s">
        <v>129</v>
      </c>
      <c r="J3564" t="s">
        <v>130</v>
      </c>
      <c r="K3564" t="s">
        <v>131</v>
      </c>
      <c r="L3564" t="s">
        <v>10426</v>
      </c>
      <c r="M3564" t="s">
        <v>10427</v>
      </c>
      <c r="N3564">
        <v>1.6869444440000001</v>
      </c>
      <c r="O3564">
        <v>0</v>
      </c>
      <c r="P3564">
        <v>33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55.669167000000002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1716244</v>
      </c>
      <c r="B3565">
        <v>1</v>
      </c>
      <c r="C3565" t="s">
        <v>76</v>
      </c>
      <c r="D3565" t="s">
        <v>81</v>
      </c>
      <c r="E3565" t="s">
        <v>139</v>
      </c>
      <c r="F3565" t="s">
        <v>10428</v>
      </c>
      <c r="G3565" t="s">
        <v>269</v>
      </c>
      <c r="H3565" t="s">
        <v>46</v>
      </c>
      <c r="I3565" t="s">
        <v>129</v>
      </c>
      <c r="J3565" t="s">
        <v>130</v>
      </c>
      <c r="K3565" t="s">
        <v>131</v>
      </c>
      <c r="L3565" t="s">
        <v>10429</v>
      </c>
      <c r="M3565" t="s">
        <v>10430</v>
      </c>
      <c r="N3565">
        <v>1.0436111109999999</v>
      </c>
      <c r="O3565">
        <v>0</v>
      </c>
      <c r="P3565">
        <v>65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67.834721999999999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1716246</v>
      </c>
      <c r="B3566">
        <v>1</v>
      </c>
      <c r="C3566" t="s">
        <v>77</v>
      </c>
      <c r="D3566" t="s">
        <v>119</v>
      </c>
      <c r="E3566" t="s">
        <v>139</v>
      </c>
      <c r="F3566" t="s">
        <v>10431</v>
      </c>
      <c r="G3566" t="s">
        <v>141</v>
      </c>
      <c r="H3566" t="s">
        <v>46</v>
      </c>
      <c r="I3566" t="s">
        <v>129</v>
      </c>
      <c r="J3566" t="s">
        <v>130</v>
      </c>
      <c r="K3566" t="s">
        <v>131</v>
      </c>
      <c r="L3566" t="s">
        <v>10432</v>
      </c>
      <c r="M3566" t="s">
        <v>10433</v>
      </c>
      <c r="N3566">
        <v>3.5016666660000002</v>
      </c>
      <c r="O3566">
        <v>0</v>
      </c>
      <c r="P3566">
        <v>232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812.38666699999999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1716243</v>
      </c>
      <c r="B3567">
        <v>1</v>
      </c>
      <c r="C3567" t="s">
        <v>76</v>
      </c>
      <c r="D3567" t="s">
        <v>99</v>
      </c>
      <c r="E3567" t="s">
        <v>164</v>
      </c>
      <c r="F3567" t="s">
        <v>10434</v>
      </c>
      <c r="G3567" t="s">
        <v>1012</v>
      </c>
      <c r="H3567" t="s">
        <v>46</v>
      </c>
      <c r="I3567" t="s">
        <v>129</v>
      </c>
      <c r="J3567" t="s">
        <v>130</v>
      </c>
      <c r="K3567" t="s">
        <v>131</v>
      </c>
      <c r="L3567" t="s">
        <v>10435</v>
      </c>
      <c r="M3567" t="s">
        <v>10436</v>
      </c>
      <c r="N3567">
        <v>0.17333333300000001</v>
      </c>
      <c r="O3567">
        <v>1</v>
      </c>
      <c r="P3567">
        <v>424</v>
      </c>
      <c r="Q3567">
        <v>0</v>
      </c>
      <c r="R3567">
        <v>0</v>
      </c>
      <c r="S3567">
        <v>0</v>
      </c>
      <c r="T3567">
        <v>0</v>
      </c>
      <c r="U3567">
        <v>0.17333299999999999</v>
      </c>
      <c r="V3567">
        <v>73.493333000000007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1716210</v>
      </c>
      <c r="B3568">
        <v>1</v>
      </c>
      <c r="C3568" t="s">
        <v>77</v>
      </c>
      <c r="D3568" t="s">
        <v>114</v>
      </c>
      <c r="E3568" t="s">
        <v>126</v>
      </c>
      <c r="F3568" t="s">
        <v>10437</v>
      </c>
      <c r="G3568" t="s">
        <v>285</v>
      </c>
      <c r="H3568" t="s">
        <v>47</v>
      </c>
      <c r="I3568" t="s">
        <v>129</v>
      </c>
      <c r="J3568" t="s">
        <v>130</v>
      </c>
      <c r="K3568" t="s">
        <v>161</v>
      </c>
      <c r="L3568" t="s">
        <v>10438</v>
      </c>
      <c r="M3568" t="s">
        <v>10439</v>
      </c>
      <c r="N3568">
        <v>7.4394444440000003</v>
      </c>
      <c r="O3568">
        <v>25</v>
      </c>
      <c r="P3568">
        <v>339</v>
      </c>
      <c r="Q3568">
        <v>0</v>
      </c>
      <c r="R3568">
        <v>0</v>
      </c>
      <c r="S3568">
        <v>0</v>
      </c>
      <c r="T3568">
        <v>0</v>
      </c>
      <c r="U3568">
        <v>185.98611099999999</v>
      </c>
      <c r="V3568">
        <v>2521.9716669999998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1716257</v>
      </c>
      <c r="B3569">
        <v>1</v>
      </c>
      <c r="C3569" t="s">
        <v>77</v>
      </c>
      <c r="D3569" t="s">
        <v>109</v>
      </c>
      <c r="E3569" t="s">
        <v>126</v>
      </c>
      <c r="F3569" t="s">
        <v>10440</v>
      </c>
      <c r="G3569" t="s">
        <v>431</v>
      </c>
      <c r="H3569" t="s">
        <v>47</v>
      </c>
      <c r="I3569" t="s">
        <v>129</v>
      </c>
      <c r="J3569" t="s">
        <v>130</v>
      </c>
      <c r="K3569" t="s">
        <v>131</v>
      </c>
      <c r="L3569" t="s">
        <v>10441</v>
      </c>
      <c r="M3569" t="s">
        <v>10442</v>
      </c>
      <c r="N3569">
        <v>2.3686111109999999</v>
      </c>
      <c r="O3569">
        <v>0</v>
      </c>
      <c r="P3569">
        <v>3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7.1058329999999996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1716251</v>
      </c>
      <c r="B3570">
        <v>1</v>
      </c>
      <c r="C3570" t="s">
        <v>77</v>
      </c>
      <c r="D3570" t="s">
        <v>118</v>
      </c>
      <c r="E3570" t="s">
        <v>134</v>
      </c>
      <c r="F3570" t="s">
        <v>10443</v>
      </c>
      <c r="G3570" t="s">
        <v>3745</v>
      </c>
      <c r="H3570" t="s">
        <v>46</v>
      </c>
      <c r="I3570" t="s">
        <v>129</v>
      </c>
      <c r="J3570" t="s">
        <v>130</v>
      </c>
      <c r="K3570" t="s">
        <v>131</v>
      </c>
      <c r="L3570" t="s">
        <v>10444</v>
      </c>
      <c r="M3570" t="s">
        <v>10445</v>
      </c>
      <c r="N3570">
        <v>4.4783333330000001</v>
      </c>
      <c r="O3570">
        <v>0</v>
      </c>
      <c r="P3570">
        <v>7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31.348333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1716260</v>
      </c>
      <c r="B3571">
        <v>1</v>
      </c>
      <c r="C3571" t="s">
        <v>76</v>
      </c>
      <c r="D3571" t="s">
        <v>80</v>
      </c>
      <c r="E3571" t="s">
        <v>126</v>
      </c>
      <c r="F3571" t="s">
        <v>10446</v>
      </c>
      <c r="G3571" t="s">
        <v>176</v>
      </c>
      <c r="H3571" t="s">
        <v>47</v>
      </c>
      <c r="I3571" t="s">
        <v>129</v>
      </c>
      <c r="J3571" t="s">
        <v>130</v>
      </c>
      <c r="K3571" t="s">
        <v>131</v>
      </c>
      <c r="L3571" t="s">
        <v>10447</v>
      </c>
      <c r="M3571" t="s">
        <v>10448</v>
      </c>
      <c r="N3571">
        <v>1.145277777</v>
      </c>
      <c r="O3571">
        <v>0</v>
      </c>
      <c r="P3571">
        <v>211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241.65361100000001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1716253</v>
      </c>
      <c r="B3572">
        <v>1</v>
      </c>
      <c r="C3572" t="s">
        <v>76</v>
      </c>
      <c r="D3572" t="s">
        <v>89</v>
      </c>
      <c r="E3572" t="s">
        <v>139</v>
      </c>
      <c r="F3572" t="s">
        <v>10449</v>
      </c>
      <c r="G3572" t="s">
        <v>141</v>
      </c>
      <c r="H3572" t="s">
        <v>46</v>
      </c>
      <c r="I3572" t="s">
        <v>129</v>
      </c>
      <c r="J3572" t="s">
        <v>130</v>
      </c>
      <c r="K3572" t="s">
        <v>131</v>
      </c>
      <c r="L3572" t="s">
        <v>10450</v>
      </c>
      <c r="M3572" t="s">
        <v>10451</v>
      </c>
      <c r="N3572">
        <v>1.0263888880000001</v>
      </c>
      <c r="O3572">
        <v>0</v>
      </c>
      <c r="P3572">
        <v>55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56.451388999999999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1716259</v>
      </c>
      <c r="B3573">
        <v>1</v>
      </c>
      <c r="C3573" t="s">
        <v>76</v>
      </c>
      <c r="D3573" t="s">
        <v>92</v>
      </c>
      <c r="E3573" t="s">
        <v>134</v>
      </c>
      <c r="F3573" t="s">
        <v>10452</v>
      </c>
      <c r="G3573" t="s">
        <v>462</v>
      </c>
      <c r="H3573" t="s">
        <v>46</v>
      </c>
      <c r="I3573" t="s">
        <v>129</v>
      </c>
      <c r="J3573" t="s">
        <v>130</v>
      </c>
      <c r="K3573" t="s">
        <v>131</v>
      </c>
      <c r="L3573" t="s">
        <v>10453</v>
      </c>
      <c r="M3573" t="s">
        <v>10454</v>
      </c>
      <c r="N3573">
        <v>2.284444444</v>
      </c>
      <c r="O3573">
        <v>0</v>
      </c>
      <c r="P3573">
        <v>0</v>
      </c>
      <c r="Q3573">
        <v>0</v>
      </c>
      <c r="R3573">
        <v>2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4.5688890000000004</v>
      </c>
      <c r="Y3573">
        <v>0</v>
      </c>
      <c r="Z3573">
        <v>0</v>
      </c>
    </row>
    <row r="3574" spans="1:26" x14ac:dyDescent="0.25">
      <c r="A3574">
        <v>1716255</v>
      </c>
      <c r="B3574">
        <v>1</v>
      </c>
      <c r="C3574" t="s">
        <v>76</v>
      </c>
      <c r="D3574" t="s">
        <v>89</v>
      </c>
      <c r="E3574" t="s">
        <v>158</v>
      </c>
      <c r="F3574" t="s">
        <v>10455</v>
      </c>
      <c r="G3574" t="s">
        <v>1043</v>
      </c>
      <c r="H3574" t="s">
        <v>47</v>
      </c>
      <c r="I3574" t="s">
        <v>129</v>
      </c>
      <c r="J3574" t="s">
        <v>130</v>
      </c>
      <c r="K3574" t="s">
        <v>161</v>
      </c>
      <c r="L3574" t="s">
        <v>10456</v>
      </c>
      <c r="M3574" t="s">
        <v>10457</v>
      </c>
      <c r="N3574">
        <v>0.54087111099999996</v>
      </c>
      <c r="O3574">
        <v>62</v>
      </c>
      <c r="P3574">
        <v>525</v>
      </c>
      <c r="Q3574">
        <v>0</v>
      </c>
      <c r="R3574">
        <v>0</v>
      </c>
      <c r="S3574">
        <v>0</v>
      </c>
      <c r="T3574">
        <v>0</v>
      </c>
      <c r="U3574">
        <v>33.534008999999998</v>
      </c>
      <c r="V3574">
        <v>283.95733300000001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1716258</v>
      </c>
      <c r="B3575">
        <v>1</v>
      </c>
      <c r="C3575" t="s">
        <v>77</v>
      </c>
      <c r="D3575" t="s">
        <v>123</v>
      </c>
      <c r="E3575" t="s">
        <v>139</v>
      </c>
      <c r="F3575" t="s">
        <v>10458</v>
      </c>
      <c r="G3575" t="s">
        <v>141</v>
      </c>
      <c r="H3575" t="s">
        <v>46</v>
      </c>
      <c r="I3575" t="s">
        <v>129</v>
      </c>
      <c r="J3575" t="s">
        <v>130</v>
      </c>
      <c r="K3575" t="s">
        <v>131</v>
      </c>
      <c r="L3575" t="s">
        <v>10459</v>
      </c>
      <c r="M3575" t="s">
        <v>10460</v>
      </c>
      <c r="N3575">
        <v>2.2666666659999999</v>
      </c>
      <c r="O3575">
        <v>0</v>
      </c>
      <c r="P3575">
        <v>31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70.266666999999998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1716248</v>
      </c>
      <c r="B3576">
        <v>1</v>
      </c>
      <c r="C3576" t="s">
        <v>76</v>
      </c>
      <c r="D3576" t="s">
        <v>79</v>
      </c>
      <c r="E3576" t="s">
        <v>139</v>
      </c>
      <c r="F3576" t="s">
        <v>10461</v>
      </c>
      <c r="G3576" t="s">
        <v>281</v>
      </c>
      <c r="H3576" t="s">
        <v>46</v>
      </c>
      <c r="I3576" t="s">
        <v>129</v>
      </c>
      <c r="J3576" t="s">
        <v>130</v>
      </c>
      <c r="K3576" t="s">
        <v>161</v>
      </c>
      <c r="L3576" t="s">
        <v>10462</v>
      </c>
      <c r="M3576" t="s">
        <v>10463</v>
      </c>
      <c r="N3576">
        <v>3.1324999999999998</v>
      </c>
      <c r="O3576">
        <v>0</v>
      </c>
      <c r="P3576">
        <v>59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184.8175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1716261</v>
      </c>
      <c r="B3577">
        <v>1</v>
      </c>
      <c r="C3577" t="s">
        <v>76</v>
      </c>
      <c r="D3577" t="s">
        <v>92</v>
      </c>
      <c r="E3577" t="s">
        <v>134</v>
      </c>
      <c r="F3577" t="s">
        <v>10464</v>
      </c>
      <c r="G3577" t="s">
        <v>136</v>
      </c>
      <c r="H3577" t="s">
        <v>46</v>
      </c>
      <c r="I3577" t="s">
        <v>129</v>
      </c>
      <c r="J3577" t="s">
        <v>130</v>
      </c>
      <c r="K3577" t="s">
        <v>131</v>
      </c>
      <c r="L3577" t="s">
        <v>10465</v>
      </c>
      <c r="M3577" t="s">
        <v>10466</v>
      </c>
      <c r="N3577">
        <v>8.7011111109999995</v>
      </c>
      <c r="O3577">
        <v>0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8.7011109999999992</v>
      </c>
      <c r="Y3577">
        <v>0</v>
      </c>
      <c r="Z3577">
        <v>0</v>
      </c>
    </row>
    <row r="3578" spans="1:26" x14ac:dyDescent="0.25">
      <c r="A3578">
        <v>1716263</v>
      </c>
      <c r="B3578">
        <v>1</v>
      </c>
      <c r="C3578" t="s">
        <v>76</v>
      </c>
      <c r="D3578" t="s">
        <v>96</v>
      </c>
      <c r="E3578" t="s">
        <v>158</v>
      </c>
      <c r="F3578" t="s">
        <v>10467</v>
      </c>
      <c r="G3578" t="s">
        <v>176</v>
      </c>
      <c r="H3578" t="s">
        <v>47</v>
      </c>
      <c r="I3578" t="s">
        <v>129</v>
      </c>
      <c r="J3578" t="s">
        <v>130</v>
      </c>
      <c r="K3578" t="s">
        <v>131</v>
      </c>
      <c r="L3578" t="s">
        <v>10468</v>
      </c>
      <c r="M3578" t="s">
        <v>10469</v>
      </c>
      <c r="N3578">
        <v>0.54472222199999998</v>
      </c>
      <c r="O3578">
        <v>167</v>
      </c>
      <c r="P3578">
        <v>1564</v>
      </c>
      <c r="Q3578">
        <v>0</v>
      </c>
      <c r="R3578">
        <v>0</v>
      </c>
      <c r="S3578">
        <v>0</v>
      </c>
      <c r="T3578">
        <v>0</v>
      </c>
      <c r="U3578">
        <v>90.968610999999996</v>
      </c>
      <c r="V3578">
        <v>851.94555500000001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1716265</v>
      </c>
      <c r="B3579">
        <v>1</v>
      </c>
      <c r="C3579" t="s">
        <v>76</v>
      </c>
      <c r="D3579" t="s">
        <v>102</v>
      </c>
      <c r="E3579" t="s">
        <v>134</v>
      </c>
      <c r="F3579" t="s">
        <v>10470</v>
      </c>
      <c r="G3579" t="s">
        <v>136</v>
      </c>
      <c r="H3579" t="s">
        <v>46</v>
      </c>
      <c r="I3579" t="s">
        <v>129</v>
      </c>
      <c r="J3579" t="s">
        <v>130</v>
      </c>
      <c r="K3579" t="s">
        <v>131</v>
      </c>
      <c r="L3579" t="s">
        <v>10471</v>
      </c>
      <c r="M3579" t="s">
        <v>10472</v>
      </c>
      <c r="N3579">
        <v>1.7111111109999999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1.711111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1716268</v>
      </c>
      <c r="B3580">
        <v>1</v>
      </c>
      <c r="C3580" t="s">
        <v>76</v>
      </c>
      <c r="D3580" t="s">
        <v>93</v>
      </c>
      <c r="E3580" t="s">
        <v>126</v>
      </c>
      <c r="F3580" t="s">
        <v>10473</v>
      </c>
      <c r="G3580" t="s">
        <v>145</v>
      </c>
      <c r="H3580" t="s">
        <v>47</v>
      </c>
      <c r="I3580" t="s">
        <v>129</v>
      </c>
      <c r="J3580" t="s">
        <v>130</v>
      </c>
      <c r="K3580" t="s">
        <v>131</v>
      </c>
      <c r="L3580" t="s">
        <v>10474</v>
      </c>
      <c r="M3580" t="s">
        <v>10475</v>
      </c>
      <c r="N3580">
        <v>8.5591666659999994</v>
      </c>
      <c r="O3580">
        <v>1</v>
      </c>
      <c r="P3580">
        <v>58</v>
      </c>
      <c r="Q3580">
        <v>0</v>
      </c>
      <c r="R3580">
        <v>0</v>
      </c>
      <c r="S3580">
        <v>0</v>
      </c>
      <c r="T3580">
        <v>0</v>
      </c>
      <c r="U3580">
        <v>8.5591670000000004</v>
      </c>
      <c r="V3580">
        <v>496.431667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1716271</v>
      </c>
      <c r="B3581">
        <v>1</v>
      </c>
      <c r="C3581" t="s">
        <v>76</v>
      </c>
      <c r="D3581" t="s">
        <v>95</v>
      </c>
      <c r="E3581" t="s">
        <v>134</v>
      </c>
      <c r="F3581" t="s">
        <v>4863</v>
      </c>
      <c r="G3581" t="s">
        <v>136</v>
      </c>
      <c r="H3581" t="s">
        <v>46</v>
      </c>
      <c r="I3581" t="s">
        <v>129</v>
      </c>
      <c r="J3581" t="s">
        <v>130</v>
      </c>
      <c r="K3581" t="s">
        <v>131</v>
      </c>
      <c r="L3581" t="s">
        <v>10476</v>
      </c>
      <c r="M3581" t="s">
        <v>10477</v>
      </c>
      <c r="N3581">
        <v>2.6377777770000002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2.637778</v>
      </c>
    </row>
    <row r="3582" spans="1:26" x14ac:dyDescent="0.25">
      <c r="A3582">
        <v>1716269</v>
      </c>
      <c r="B3582">
        <v>1</v>
      </c>
      <c r="C3582" t="s">
        <v>77</v>
      </c>
      <c r="D3582" t="s">
        <v>108</v>
      </c>
      <c r="E3582" t="s">
        <v>164</v>
      </c>
      <c r="F3582" t="s">
        <v>10478</v>
      </c>
      <c r="G3582" t="s">
        <v>4547</v>
      </c>
      <c r="H3582" t="s">
        <v>46</v>
      </c>
      <c r="I3582" t="s">
        <v>129</v>
      </c>
      <c r="J3582" t="s">
        <v>130</v>
      </c>
      <c r="K3582" t="s">
        <v>131</v>
      </c>
      <c r="L3582" t="s">
        <v>10479</v>
      </c>
      <c r="M3582" t="s">
        <v>10480</v>
      </c>
      <c r="N3582">
        <v>1.6944444439999999</v>
      </c>
      <c r="O3582">
        <v>0</v>
      </c>
      <c r="P3582">
        <v>0</v>
      </c>
      <c r="Q3582">
        <v>0</v>
      </c>
      <c r="R3582">
        <v>0</v>
      </c>
      <c r="S3582">
        <v>1</v>
      </c>
      <c r="T3582">
        <v>35</v>
      </c>
      <c r="U3582">
        <v>0</v>
      </c>
      <c r="V3582">
        <v>0</v>
      </c>
      <c r="W3582">
        <v>0</v>
      </c>
      <c r="X3582">
        <v>0</v>
      </c>
      <c r="Y3582">
        <v>1.6944440000000001</v>
      </c>
      <c r="Z3582">
        <v>59.305556000000003</v>
      </c>
    </row>
    <row r="3583" spans="1:26" x14ac:dyDescent="0.25">
      <c r="A3583">
        <v>1716266</v>
      </c>
      <c r="B3583">
        <v>1</v>
      </c>
      <c r="C3583" t="s">
        <v>77</v>
      </c>
      <c r="D3583" t="s">
        <v>114</v>
      </c>
      <c r="E3583" t="s">
        <v>212</v>
      </c>
      <c r="F3583" t="s">
        <v>6538</v>
      </c>
      <c r="G3583" t="s">
        <v>176</v>
      </c>
      <c r="H3583" t="s">
        <v>47</v>
      </c>
      <c r="I3583" t="s">
        <v>129</v>
      </c>
      <c r="J3583" t="s">
        <v>130</v>
      </c>
      <c r="K3583" t="s">
        <v>131</v>
      </c>
      <c r="L3583" t="s">
        <v>10481</v>
      </c>
      <c r="M3583" t="s">
        <v>10482</v>
      </c>
      <c r="N3583">
        <v>0.274166666</v>
      </c>
      <c r="O3583">
        <v>22</v>
      </c>
      <c r="P3583">
        <v>146</v>
      </c>
      <c r="Q3583">
        <v>0</v>
      </c>
      <c r="R3583">
        <v>0</v>
      </c>
      <c r="S3583">
        <v>191</v>
      </c>
      <c r="T3583">
        <v>1577</v>
      </c>
      <c r="U3583">
        <v>6.0316669999999997</v>
      </c>
      <c r="V3583">
        <v>40.028333000000003</v>
      </c>
      <c r="W3583">
        <v>0</v>
      </c>
      <c r="X3583">
        <v>0</v>
      </c>
      <c r="Y3583">
        <v>52.365833000000002</v>
      </c>
      <c r="Z3583">
        <v>432.36083200000002</v>
      </c>
    </row>
    <row r="3584" spans="1:26" x14ac:dyDescent="0.25">
      <c r="A3584">
        <v>1716267</v>
      </c>
      <c r="B3584">
        <v>1</v>
      </c>
      <c r="C3584" t="s">
        <v>77</v>
      </c>
      <c r="D3584" t="s">
        <v>114</v>
      </c>
      <c r="E3584" t="s">
        <v>148</v>
      </c>
      <c r="F3584" t="s">
        <v>1987</v>
      </c>
      <c r="G3584" t="s">
        <v>176</v>
      </c>
      <c r="H3584" t="s">
        <v>47</v>
      </c>
      <c r="I3584" t="s">
        <v>129</v>
      </c>
      <c r="J3584" t="s">
        <v>130</v>
      </c>
      <c r="K3584" t="s">
        <v>131</v>
      </c>
      <c r="L3584" t="s">
        <v>10483</v>
      </c>
      <c r="M3584" t="s">
        <v>10484</v>
      </c>
      <c r="N3584">
        <v>6.1025000000000003E-2</v>
      </c>
      <c r="O3584">
        <v>20</v>
      </c>
      <c r="P3584">
        <v>132</v>
      </c>
      <c r="Q3584">
        <v>0</v>
      </c>
      <c r="R3584">
        <v>0</v>
      </c>
      <c r="S3584">
        <v>142</v>
      </c>
      <c r="T3584">
        <v>1429</v>
      </c>
      <c r="U3584">
        <v>1.2204999999999999</v>
      </c>
      <c r="V3584">
        <v>8.0553000000000008</v>
      </c>
      <c r="W3584">
        <v>0</v>
      </c>
      <c r="X3584">
        <v>0</v>
      </c>
      <c r="Y3584">
        <v>8.6655499999999996</v>
      </c>
      <c r="Z3584">
        <v>87.204724999999996</v>
      </c>
    </row>
    <row r="3585" spans="1:26" x14ac:dyDescent="0.25">
      <c r="A3585">
        <v>1716276</v>
      </c>
      <c r="B3585">
        <v>1</v>
      </c>
      <c r="C3585" t="s">
        <v>76</v>
      </c>
      <c r="D3585" t="s">
        <v>99</v>
      </c>
      <c r="E3585" t="s">
        <v>134</v>
      </c>
      <c r="F3585" t="s">
        <v>10485</v>
      </c>
      <c r="G3585" t="s">
        <v>289</v>
      </c>
      <c r="H3585" t="s">
        <v>46</v>
      </c>
      <c r="I3585" t="s">
        <v>129</v>
      </c>
      <c r="J3585" t="s">
        <v>130</v>
      </c>
      <c r="K3585" t="s">
        <v>131</v>
      </c>
      <c r="L3585" t="s">
        <v>10486</v>
      </c>
      <c r="M3585" t="s">
        <v>10487</v>
      </c>
      <c r="N3585">
        <v>1.635277777</v>
      </c>
      <c r="O3585">
        <v>0</v>
      </c>
      <c r="P3585">
        <v>3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4.9058330000000003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1716270</v>
      </c>
      <c r="B3586">
        <v>1</v>
      </c>
      <c r="C3586" t="s">
        <v>77</v>
      </c>
      <c r="D3586" t="s">
        <v>115</v>
      </c>
      <c r="E3586" t="s">
        <v>212</v>
      </c>
      <c r="F3586" t="s">
        <v>2743</v>
      </c>
      <c r="G3586" t="s">
        <v>176</v>
      </c>
      <c r="H3586" t="s">
        <v>47</v>
      </c>
      <c r="I3586" t="s">
        <v>151</v>
      </c>
      <c r="J3586" t="s">
        <v>130</v>
      </c>
      <c r="K3586" t="s">
        <v>131</v>
      </c>
      <c r="L3586" t="s">
        <v>10488</v>
      </c>
      <c r="M3586" t="s">
        <v>10489</v>
      </c>
      <c r="N3586">
        <v>5.0000000000000001E-3</v>
      </c>
      <c r="O3586">
        <v>10</v>
      </c>
      <c r="P3586">
        <v>5</v>
      </c>
      <c r="Q3586">
        <v>0</v>
      </c>
      <c r="R3586">
        <v>0</v>
      </c>
      <c r="S3586">
        <v>73</v>
      </c>
      <c r="T3586">
        <v>1185</v>
      </c>
      <c r="U3586">
        <v>0.05</v>
      </c>
      <c r="V3586">
        <v>2.5000000000000001E-2</v>
      </c>
      <c r="W3586">
        <v>0</v>
      </c>
      <c r="X3586">
        <v>0</v>
      </c>
      <c r="Y3586">
        <v>0.36499999999999999</v>
      </c>
      <c r="Z3586">
        <v>5.9249999999999998</v>
      </c>
    </row>
    <row r="3587" spans="1:26" x14ac:dyDescent="0.25">
      <c r="A3587">
        <v>1716274</v>
      </c>
      <c r="B3587">
        <v>1</v>
      </c>
      <c r="C3587" t="s">
        <v>76</v>
      </c>
      <c r="D3587" t="s">
        <v>103</v>
      </c>
      <c r="E3587" t="s">
        <v>139</v>
      </c>
      <c r="F3587" t="s">
        <v>10490</v>
      </c>
      <c r="G3587" t="s">
        <v>285</v>
      </c>
      <c r="H3587" t="s">
        <v>46</v>
      </c>
      <c r="I3587" t="s">
        <v>129</v>
      </c>
      <c r="J3587" t="s">
        <v>130</v>
      </c>
      <c r="K3587" t="s">
        <v>131</v>
      </c>
      <c r="L3587" t="s">
        <v>10491</v>
      </c>
      <c r="M3587" t="s">
        <v>10492</v>
      </c>
      <c r="N3587">
        <v>7.1319444440000002</v>
      </c>
      <c r="O3587">
        <v>0</v>
      </c>
      <c r="P3587">
        <v>0</v>
      </c>
      <c r="Q3587">
        <v>0</v>
      </c>
      <c r="R3587">
        <v>155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1105.4513890000001</v>
      </c>
      <c r="Y3587">
        <v>0</v>
      </c>
      <c r="Z3587">
        <v>0</v>
      </c>
    </row>
    <row r="3588" spans="1:26" x14ac:dyDescent="0.25">
      <c r="A3588">
        <v>1716278</v>
      </c>
      <c r="B3588">
        <v>1</v>
      </c>
      <c r="C3588" t="s">
        <v>76</v>
      </c>
      <c r="D3588" t="s">
        <v>100</v>
      </c>
      <c r="E3588" t="s">
        <v>126</v>
      </c>
      <c r="F3588" t="s">
        <v>10493</v>
      </c>
      <c r="G3588" t="s">
        <v>996</v>
      </c>
      <c r="H3588" t="s">
        <v>47</v>
      </c>
      <c r="I3588" t="s">
        <v>129</v>
      </c>
      <c r="J3588" t="s">
        <v>130</v>
      </c>
      <c r="K3588" t="s">
        <v>131</v>
      </c>
      <c r="L3588" t="s">
        <v>10494</v>
      </c>
      <c r="M3588" t="s">
        <v>10495</v>
      </c>
      <c r="N3588">
        <v>1.210555555</v>
      </c>
      <c r="O3588">
        <v>0</v>
      </c>
      <c r="P3588">
        <v>333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403.11500000000001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1716289</v>
      </c>
      <c r="B3589">
        <v>1</v>
      </c>
      <c r="C3589" t="s">
        <v>77</v>
      </c>
      <c r="D3589" t="s">
        <v>116</v>
      </c>
      <c r="E3589" t="s">
        <v>212</v>
      </c>
      <c r="F3589" t="s">
        <v>10496</v>
      </c>
      <c r="G3589" t="s">
        <v>176</v>
      </c>
      <c r="H3589" t="s">
        <v>47</v>
      </c>
      <c r="I3589" t="s">
        <v>129</v>
      </c>
      <c r="J3589" t="s">
        <v>130</v>
      </c>
      <c r="K3589" t="s">
        <v>131</v>
      </c>
      <c r="L3589" t="s">
        <v>10497</v>
      </c>
      <c r="M3589" t="s">
        <v>10498</v>
      </c>
      <c r="N3589">
        <v>1.436666666</v>
      </c>
      <c r="O3589">
        <v>43</v>
      </c>
      <c r="P3589">
        <v>40</v>
      </c>
      <c r="Q3589">
        <v>2</v>
      </c>
      <c r="R3589">
        <v>0</v>
      </c>
      <c r="S3589">
        <v>0</v>
      </c>
      <c r="T3589">
        <v>0</v>
      </c>
      <c r="U3589">
        <v>61.776667000000003</v>
      </c>
      <c r="V3589">
        <v>57.466667000000001</v>
      </c>
      <c r="W3589">
        <v>2.8733330000000001</v>
      </c>
      <c r="X3589">
        <v>0</v>
      </c>
      <c r="Y3589">
        <v>0</v>
      </c>
      <c r="Z3589">
        <v>0</v>
      </c>
    </row>
    <row r="3590" spans="1:26" x14ac:dyDescent="0.25">
      <c r="A3590">
        <v>1716281</v>
      </c>
      <c r="B3590">
        <v>1</v>
      </c>
      <c r="C3590" t="s">
        <v>77</v>
      </c>
      <c r="D3590" t="s">
        <v>109</v>
      </c>
      <c r="E3590" t="s">
        <v>126</v>
      </c>
      <c r="F3590" t="s">
        <v>10499</v>
      </c>
      <c r="G3590" t="s">
        <v>431</v>
      </c>
      <c r="H3590" t="s">
        <v>47</v>
      </c>
      <c r="I3590" t="s">
        <v>129</v>
      </c>
      <c r="J3590" t="s">
        <v>130</v>
      </c>
      <c r="K3590" t="s">
        <v>131</v>
      </c>
      <c r="L3590" t="s">
        <v>10500</v>
      </c>
      <c r="M3590" t="s">
        <v>10501</v>
      </c>
      <c r="N3590">
        <v>1.8180555549999999</v>
      </c>
      <c r="O3590">
        <v>0</v>
      </c>
      <c r="P3590">
        <v>16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29.088889000000002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1716275</v>
      </c>
      <c r="B3591">
        <v>1</v>
      </c>
      <c r="C3591" t="s">
        <v>76</v>
      </c>
      <c r="D3591" t="s">
        <v>96</v>
      </c>
      <c r="E3591" t="s">
        <v>164</v>
      </c>
      <c r="F3591" t="s">
        <v>6926</v>
      </c>
      <c r="G3591" t="s">
        <v>256</v>
      </c>
      <c r="H3591" t="s">
        <v>46</v>
      </c>
      <c r="I3591" t="s">
        <v>129</v>
      </c>
      <c r="J3591" t="s">
        <v>130</v>
      </c>
      <c r="K3591" t="s">
        <v>131</v>
      </c>
      <c r="L3591" t="s">
        <v>10502</v>
      </c>
      <c r="M3591" t="s">
        <v>10503</v>
      </c>
      <c r="N3591">
        <v>1.1944444439999999</v>
      </c>
      <c r="O3591">
        <v>1</v>
      </c>
      <c r="P3591">
        <v>136</v>
      </c>
      <c r="Q3591">
        <v>0</v>
      </c>
      <c r="R3591">
        <v>0</v>
      </c>
      <c r="S3591">
        <v>0</v>
      </c>
      <c r="T3591">
        <v>0</v>
      </c>
      <c r="U3591">
        <v>1.1944440000000001</v>
      </c>
      <c r="V3591">
        <v>162.444444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1716280</v>
      </c>
      <c r="B3592">
        <v>1</v>
      </c>
      <c r="C3592" t="s">
        <v>76</v>
      </c>
      <c r="D3592" t="s">
        <v>86</v>
      </c>
      <c r="E3592" t="s">
        <v>139</v>
      </c>
      <c r="F3592" t="s">
        <v>10504</v>
      </c>
      <c r="G3592" t="s">
        <v>141</v>
      </c>
      <c r="H3592" t="s">
        <v>46</v>
      </c>
      <c r="I3592" t="s">
        <v>129</v>
      </c>
      <c r="J3592" t="s">
        <v>130</v>
      </c>
      <c r="K3592" t="s">
        <v>131</v>
      </c>
      <c r="L3592" t="s">
        <v>10505</v>
      </c>
      <c r="M3592" t="s">
        <v>10506</v>
      </c>
      <c r="N3592">
        <v>0.705555555</v>
      </c>
      <c r="O3592">
        <v>0</v>
      </c>
      <c r="P3592">
        <v>214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150.988889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1716285</v>
      </c>
      <c r="B3593">
        <v>1</v>
      </c>
      <c r="C3593" t="s">
        <v>77</v>
      </c>
      <c r="D3593" t="s">
        <v>124</v>
      </c>
      <c r="E3593" t="s">
        <v>139</v>
      </c>
      <c r="F3593" t="s">
        <v>10507</v>
      </c>
      <c r="G3593" t="s">
        <v>141</v>
      </c>
      <c r="H3593" t="s">
        <v>46</v>
      </c>
      <c r="I3593" t="s">
        <v>129</v>
      </c>
      <c r="J3593" t="s">
        <v>130</v>
      </c>
      <c r="K3593" t="s">
        <v>131</v>
      </c>
      <c r="L3593" t="s">
        <v>10508</v>
      </c>
      <c r="M3593" t="s">
        <v>10509</v>
      </c>
      <c r="N3593">
        <v>4.3</v>
      </c>
      <c r="O3593">
        <v>0</v>
      </c>
      <c r="P3593">
        <v>18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77.400000000000006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1716277</v>
      </c>
      <c r="B3594">
        <v>1</v>
      </c>
      <c r="C3594" t="s">
        <v>77</v>
      </c>
      <c r="D3594" t="s">
        <v>119</v>
      </c>
      <c r="E3594" t="s">
        <v>158</v>
      </c>
      <c r="F3594" t="s">
        <v>10510</v>
      </c>
      <c r="G3594" t="s">
        <v>176</v>
      </c>
      <c r="H3594" t="s">
        <v>47</v>
      </c>
      <c r="I3594" t="s">
        <v>129</v>
      </c>
      <c r="J3594" t="s">
        <v>130</v>
      </c>
      <c r="K3594" t="s">
        <v>131</v>
      </c>
      <c r="L3594" t="s">
        <v>10511</v>
      </c>
      <c r="M3594" t="s">
        <v>10512</v>
      </c>
      <c r="N3594">
        <v>0.43527777699999998</v>
      </c>
      <c r="O3594">
        <v>76</v>
      </c>
      <c r="P3594">
        <v>1045</v>
      </c>
      <c r="Q3594">
        <v>0</v>
      </c>
      <c r="R3594">
        <v>0</v>
      </c>
      <c r="S3594">
        <v>63</v>
      </c>
      <c r="T3594">
        <v>1544</v>
      </c>
      <c r="U3594">
        <v>33.081111</v>
      </c>
      <c r="V3594">
        <v>454.86527699999999</v>
      </c>
      <c r="W3594">
        <v>0</v>
      </c>
      <c r="X3594">
        <v>0</v>
      </c>
      <c r="Y3594">
        <v>27.422499999999999</v>
      </c>
      <c r="Z3594">
        <v>672.06888800000002</v>
      </c>
    </row>
    <row r="3595" spans="1:26" x14ac:dyDescent="0.25">
      <c r="A3595">
        <v>1716283</v>
      </c>
      <c r="B3595">
        <v>1</v>
      </c>
      <c r="C3595" t="s">
        <v>76</v>
      </c>
      <c r="D3595" t="s">
        <v>88</v>
      </c>
      <c r="E3595" t="s">
        <v>134</v>
      </c>
      <c r="F3595" t="s">
        <v>10513</v>
      </c>
      <c r="G3595" t="s">
        <v>136</v>
      </c>
      <c r="H3595" t="s">
        <v>46</v>
      </c>
      <c r="I3595" t="s">
        <v>129</v>
      </c>
      <c r="J3595" t="s">
        <v>130</v>
      </c>
      <c r="K3595" t="s">
        <v>131</v>
      </c>
      <c r="L3595" t="s">
        <v>10514</v>
      </c>
      <c r="M3595" t="s">
        <v>10515</v>
      </c>
      <c r="N3595">
        <v>3.2119444439999998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3.2119439999999999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1716279</v>
      </c>
      <c r="B3596">
        <v>1</v>
      </c>
      <c r="C3596" t="s">
        <v>76</v>
      </c>
      <c r="D3596" t="s">
        <v>96</v>
      </c>
      <c r="E3596" t="s">
        <v>139</v>
      </c>
      <c r="F3596" t="s">
        <v>10516</v>
      </c>
      <c r="G3596" t="s">
        <v>289</v>
      </c>
      <c r="H3596" t="s">
        <v>46</v>
      </c>
      <c r="I3596" t="s">
        <v>129</v>
      </c>
      <c r="J3596" t="s">
        <v>15</v>
      </c>
      <c r="K3596" t="s">
        <v>131</v>
      </c>
      <c r="L3596" t="s">
        <v>10517</v>
      </c>
      <c r="M3596" t="s">
        <v>10518</v>
      </c>
      <c r="N3596">
        <v>0.62749999999999995</v>
      </c>
      <c r="O3596">
        <v>0</v>
      </c>
      <c r="P3596">
        <v>100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62.75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1716284</v>
      </c>
      <c r="B3597">
        <v>1</v>
      </c>
      <c r="C3597" t="s">
        <v>76</v>
      </c>
      <c r="D3597" t="s">
        <v>93</v>
      </c>
      <c r="E3597" t="s">
        <v>134</v>
      </c>
      <c r="F3597" t="s">
        <v>10519</v>
      </c>
      <c r="G3597" t="s">
        <v>209</v>
      </c>
      <c r="H3597" t="s">
        <v>46</v>
      </c>
      <c r="I3597" t="s">
        <v>129</v>
      </c>
      <c r="J3597" t="s">
        <v>130</v>
      </c>
      <c r="K3597" t="s">
        <v>131</v>
      </c>
      <c r="L3597" t="s">
        <v>10520</v>
      </c>
      <c r="M3597" t="s">
        <v>10521</v>
      </c>
      <c r="N3597">
        <v>3.3763888880000001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3.3763890000000001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1716286</v>
      </c>
      <c r="B3598">
        <v>1</v>
      </c>
      <c r="C3598" t="s">
        <v>77</v>
      </c>
      <c r="D3598" t="s">
        <v>116</v>
      </c>
      <c r="E3598" t="s">
        <v>134</v>
      </c>
      <c r="F3598" t="s">
        <v>10522</v>
      </c>
      <c r="G3598" t="s">
        <v>136</v>
      </c>
      <c r="H3598" t="s">
        <v>46</v>
      </c>
      <c r="I3598" t="s">
        <v>129</v>
      </c>
      <c r="J3598" t="s">
        <v>130</v>
      </c>
      <c r="K3598" t="s">
        <v>131</v>
      </c>
      <c r="L3598" t="s">
        <v>10523</v>
      </c>
      <c r="M3598" t="s">
        <v>10524</v>
      </c>
      <c r="N3598">
        <v>0.87083333299999999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0.87083299999999997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1716288</v>
      </c>
      <c r="B3599">
        <v>1</v>
      </c>
      <c r="C3599" t="s">
        <v>76</v>
      </c>
      <c r="D3599" t="s">
        <v>97</v>
      </c>
      <c r="E3599" t="s">
        <v>139</v>
      </c>
      <c r="F3599" t="s">
        <v>10525</v>
      </c>
      <c r="G3599" t="s">
        <v>197</v>
      </c>
      <c r="H3599" t="s">
        <v>46</v>
      </c>
      <c r="I3599" t="s">
        <v>129</v>
      </c>
      <c r="J3599" t="s">
        <v>130</v>
      </c>
      <c r="K3599" t="s">
        <v>131</v>
      </c>
      <c r="L3599" t="s">
        <v>10526</v>
      </c>
      <c r="M3599" t="s">
        <v>10527</v>
      </c>
      <c r="N3599">
        <v>2.0080555549999999</v>
      </c>
      <c r="O3599">
        <v>0</v>
      </c>
      <c r="P3599">
        <v>6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12.048333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1716293</v>
      </c>
      <c r="B3600">
        <v>1</v>
      </c>
      <c r="C3600" t="s">
        <v>76</v>
      </c>
      <c r="D3600" t="s">
        <v>93</v>
      </c>
      <c r="E3600" t="s">
        <v>139</v>
      </c>
      <c r="F3600" t="s">
        <v>10528</v>
      </c>
      <c r="G3600" t="s">
        <v>1596</v>
      </c>
      <c r="H3600" t="s">
        <v>46</v>
      </c>
      <c r="I3600" t="s">
        <v>129</v>
      </c>
      <c r="J3600" t="s">
        <v>130</v>
      </c>
      <c r="K3600" t="s">
        <v>131</v>
      </c>
      <c r="L3600" t="s">
        <v>10529</v>
      </c>
      <c r="M3600" t="s">
        <v>10530</v>
      </c>
      <c r="N3600">
        <v>9.6433333329999993</v>
      </c>
      <c r="O3600">
        <v>0</v>
      </c>
      <c r="P3600">
        <v>22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212.153333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1716295</v>
      </c>
      <c r="B3601">
        <v>1</v>
      </c>
      <c r="C3601" t="s">
        <v>77</v>
      </c>
      <c r="D3601" t="s">
        <v>118</v>
      </c>
      <c r="E3601" t="s">
        <v>134</v>
      </c>
      <c r="F3601" t="s">
        <v>10531</v>
      </c>
      <c r="G3601" t="s">
        <v>289</v>
      </c>
      <c r="H3601" t="s">
        <v>46</v>
      </c>
      <c r="I3601" t="s">
        <v>129</v>
      </c>
      <c r="J3601" t="s">
        <v>15</v>
      </c>
      <c r="K3601" t="s">
        <v>131</v>
      </c>
      <c r="L3601" t="s">
        <v>10532</v>
      </c>
      <c r="M3601" t="s">
        <v>10533</v>
      </c>
      <c r="N3601">
        <v>1.740277777</v>
      </c>
      <c r="O3601">
        <v>0</v>
      </c>
      <c r="P3601">
        <v>4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6.9611109999999998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1716302</v>
      </c>
      <c r="B3602">
        <v>1</v>
      </c>
      <c r="C3602" t="s">
        <v>77</v>
      </c>
      <c r="D3602" t="s">
        <v>120</v>
      </c>
      <c r="E3602" t="s">
        <v>134</v>
      </c>
      <c r="F3602" t="s">
        <v>10534</v>
      </c>
      <c r="G3602" t="s">
        <v>136</v>
      </c>
      <c r="H3602" t="s">
        <v>46</v>
      </c>
      <c r="I3602" t="s">
        <v>129</v>
      </c>
      <c r="J3602" t="s">
        <v>130</v>
      </c>
      <c r="K3602" t="s">
        <v>131</v>
      </c>
      <c r="L3602" t="s">
        <v>10535</v>
      </c>
      <c r="M3602" t="s">
        <v>10536</v>
      </c>
      <c r="N3602">
        <v>0.77138888800000005</v>
      </c>
      <c r="O3602">
        <v>0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0.77138899999999999</v>
      </c>
      <c r="Y3602">
        <v>0</v>
      </c>
      <c r="Z3602">
        <v>0</v>
      </c>
    </row>
    <row r="3603" spans="1:26" x14ac:dyDescent="0.25">
      <c r="A3603">
        <v>1716305</v>
      </c>
      <c r="B3603">
        <v>1</v>
      </c>
      <c r="C3603" t="s">
        <v>76</v>
      </c>
      <c r="D3603" t="s">
        <v>100</v>
      </c>
      <c r="E3603" t="s">
        <v>139</v>
      </c>
      <c r="F3603" t="s">
        <v>3408</v>
      </c>
      <c r="G3603" t="s">
        <v>141</v>
      </c>
      <c r="H3603" t="s">
        <v>46</v>
      </c>
      <c r="I3603" t="s">
        <v>129</v>
      </c>
      <c r="J3603" t="s">
        <v>130</v>
      </c>
      <c r="K3603" t="s">
        <v>131</v>
      </c>
      <c r="L3603" t="s">
        <v>10537</v>
      </c>
      <c r="M3603" t="s">
        <v>10538</v>
      </c>
      <c r="N3603">
        <v>3.6666666659999998</v>
      </c>
      <c r="O3603">
        <v>0</v>
      </c>
      <c r="P3603">
        <v>49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179.66666699999999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1716308</v>
      </c>
      <c r="B3604">
        <v>1</v>
      </c>
      <c r="C3604" t="s">
        <v>76</v>
      </c>
      <c r="D3604" t="s">
        <v>99</v>
      </c>
      <c r="E3604" t="s">
        <v>134</v>
      </c>
      <c r="F3604" t="s">
        <v>10539</v>
      </c>
      <c r="G3604" t="s">
        <v>136</v>
      </c>
      <c r="H3604" t="s">
        <v>46</v>
      </c>
      <c r="I3604" t="s">
        <v>129</v>
      </c>
      <c r="J3604" t="s">
        <v>130</v>
      </c>
      <c r="K3604" t="s">
        <v>131</v>
      </c>
      <c r="L3604" t="s">
        <v>10540</v>
      </c>
      <c r="M3604" t="s">
        <v>10541</v>
      </c>
      <c r="N3604">
        <v>2.0436111110000001</v>
      </c>
      <c r="O3604">
        <v>0</v>
      </c>
      <c r="P3604">
        <v>2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4.0872219999999997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1716304</v>
      </c>
      <c r="B3605">
        <v>1</v>
      </c>
      <c r="C3605" t="s">
        <v>76</v>
      </c>
      <c r="D3605" t="s">
        <v>93</v>
      </c>
      <c r="E3605" t="s">
        <v>191</v>
      </c>
      <c r="F3605" t="s">
        <v>10542</v>
      </c>
      <c r="G3605" t="s">
        <v>141</v>
      </c>
      <c r="H3605" t="s">
        <v>46</v>
      </c>
      <c r="I3605" t="s">
        <v>129</v>
      </c>
      <c r="J3605" t="s">
        <v>130</v>
      </c>
      <c r="K3605" t="s">
        <v>131</v>
      </c>
      <c r="L3605" t="s">
        <v>10543</v>
      </c>
      <c r="M3605" t="s">
        <v>10544</v>
      </c>
      <c r="N3605">
        <v>2.7766666660000001</v>
      </c>
      <c r="O3605">
        <v>0</v>
      </c>
      <c r="P3605">
        <v>8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22.213332999999999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1716348</v>
      </c>
      <c r="B3606">
        <v>1</v>
      </c>
      <c r="C3606" t="s">
        <v>76</v>
      </c>
      <c r="D3606" t="s">
        <v>80</v>
      </c>
      <c r="E3606" t="s">
        <v>134</v>
      </c>
      <c r="F3606" t="s">
        <v>10545</v>
      </c>
      <c r="G3606" t="s">
        <v>136</v>
      </c>
      <c r="H3606" t="s">
        <v>46</v>
      </c>
      <c r="I3606" t="s">
        <v>129</v>
      </c>
      <c r="J3606" t="s">
        <v>130</v>
      </c>
      <c r="K3606" t="s">
        <v>131</v>
      </c>
      <c r="L3606" t="s">
        <v>10546</v>
      </c>
      <c r="M3606" t="s">
        <v>10547</v>
      </c>
      <c r="N3606">
        <v>2.994722222</v>
      </c>
      <c r="O3606">
        <v>1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2.9947219999999999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1716310</v>
      </c>
      <c r="B3607">
        <v>1</v>
      </c>
      <c r="C3607" t="s">
        <v>76</v>
      </c>
      <c r="D3607" t="s">
        <v>95</v>
      </c>
      <c r="E3607" t="s">
        <v>134</v>
      </c>
      <c r="F3607" t="s">
        <v>10548</v>
      </c>
      <c r="G3607" t="s">
        <v>136</v>
      </c>
      <c r="H3607" t="s">
        <v>46</v>
      </c>
      <c r="I3607" t="s">
        <v>129</v>
      </c>
      <c r="J3607" t="s">
        <v>130</v>
      </c>
      <c r="K3607" t="s">
        <v>131</v>
      </c>
      <c r="L3607" t="s">
        <v>10549</v>
      </c>
      <c r="M3607" t="s">
        <v>10550</v>
      </c>
      <c r="N3607">
        <v>3.3275000000000001</v>
      </c>
      <c r="O3607">
        <v>0</v>
      </c>
      <c r="P3607">
        <v>0</v>
      </c>
      <c r="Q3607">
        <v>0</v>
      </c>
      <c r="R3607">
        <v>0</v>
      </c>
      <c r="S3607">
        <v>1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3.3275000000000001</v>
      </c>
      <c r="Z3607">
        <v>0</v>
      </c>
    </row>
    <row r="3608" spans="1:26" x14ac:dyDescent="0.25">
      <c r="A3608">
        <v>1716311</v>
      </c>
      <c r="B3608">
        <v>1</v>
      </c>
      <c r="C3608" t="s">
        <v>76</v>
      </c>
      <c r="D3608" t="s">
        <v>92</v>
      </c>
      <c r="E3608" t="s">
        <v>139</v>
      </c>
      <c r="F3608" t="s">
        <v>10551</v>
      </c>
      <c r="G3608" t="s">
        <v>269</v>
      </c>
      <c r="H3608" t="s">
        <v>46</v>
      </c>
      <c r="I3608" t="s">
        <v>129</v>
      </c>
      <c r="J3608" t="s">
        <v>130</v>
      </c>
      <c r="K3608" t="s">
        <v>131</v>
      </c>
      <c r="L3608" t="s">
        <v>10552</v>
      </c>
      <c r="M3608" t="s">
        <v>10553</v>
      </c>
      <c r="N3608">
        <v>2.4430555549999999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86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210.102778</v>
      </c>
    </row>
    <row r="3609" spans="1:26" x14ac:dyDescent="0.25">
      <c r="A3609">
        <v>1716306</v>
      </c>
      <c r="B3609">
        <v>1</v>
      </c>
      <c r="C3609" t="s">
        <v>76</v>
      </c>
      <c r="D3609" t="s">
        <v>103</v>
      </c>
      <c r="E3609" t="s">
        <v>158</v>
      </c>
      <c r="F3609" t="s">
        <v>10554</v>
      </c>
      <c r="G3609" t="s">
        <v>176</v>
      </c>
      <c r="H3609" t="s">
        <v>47</v>
      </c>
      <c r="I3609" t="s">
        <v>129</v>
      </c>
      <c r="J3609" t="s">
        <v>130</v>
      </c>
      <c r="K3609" t="s">
        <v>131</v>
      </c>
      <c r="L3609" t="s">
        <v>10555</v>
      </c>
      <c r="M3609" t="s">
        <v>10556</v>
      </c>
      <c r="N3609">
        <v>0.20166666599999999</v>
      </c>
      <c r="O3609">
        <v>0</v>
      </c>
      <c r="P3609">
        <v>0</v>
      </c>
      <c r="Q3609">
        <v>160</v>
      </c>
      <c r="R3609">
        <v>9348</v>
      </c>
      <c r="S3609">
        <v>15</v>
      </c>
      <c r="T3609">
        <v>37</v>
      </c>
      <c r="U3609">
        <v>0</v>
      </c>
      <c r="V3609">
        <v>0</v>
      </c>
      <c r="W3609">
        <v>32.266666999999998</v>
      </c>
      <c r="X3609">
        <v>1885.1799940000001</v>
      </c>
      <c r="Y3609">
        <v>3.0249999999999999</v>
      </c>
      <c r="Z3609">
        <v>7.4616670000000003</v>
      </c>
    </row>
    <row r="3610" spans="1:26" x14ac:dyDescent="0.25">
      <c r="A3610">
        <v>1716313</v>
      </c>
      <c r="B3610">
        <v>1</v>
      </c>
      <c r="C3610" t="s">
        <v>77</v>
      </c>
      <c r="D3610" t="s">
        <v>123</v>
      </c>
      <c r="E3610" t="s">
        <v>191</v>
      </c>
      <c r="F3610" t="s">
        <v>10557</v>
      </c>
      <c r="G3610" t="s">
        <v>289</v>
      </c>
      <c r="H3610" t="s">
        <v>46</v>
      </c>
      <c r="I3610" t="s">
        <v>129</v>
      </c>
      <c r="J3610" t="s">
        <v>130</v>
      </c>
      <c r="K3610" t="s">
        <v>131</v>
      </c>
      <c r="L3610" t="s">
        <v>10558</v>
      </c>
      <c r="M3610" t="s">
        <v>10559</v>
      </c>
      <c r="N3610">
        <v>5.6830555550000001</v>
      </c>
      <c r="O3610">
        <v>0</v>
      </c>
      <c r="P3610">
        <v>86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488.74277799999999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1716314</v>
      </c>
      <c r="B3611">
        <v>1</v>
      </c>
      <c r="C3611" t="s">
        <v>76</v>
      </c>
      <c r="D3611" t="s">
        <v>96</v>
      </c>
      <c r="E3611" t="s">
        <v>164</v>
      </c>
      <c r="F3611" t="s">
        <v>10560</v>
      </c>
      <c r="G3611" t="s">
        <v>256</v>
      </c>
      <c r="H3611" t="s">
        <v>46</v>
      </c>
      <c r="I3611" t="s">
        <v>129</v>
      </c>
      <c r="J3611" t="s">
        <v>130</v>
      </c>
      <c r="K3611" t="s">
        <v>131</v>
      </c>
      <c r="L3611" t="s">
        <v>10561</v>
      </c>
      <c r="M3611" t="s">
        <v>10562</v>
      </c>
      <c r="N3611">
        <v>0.78305555500000001</v>
      </c>
      <c r="O3611">
        <v>1</v>
      </c>
      <c r="P3611">
        <v>89</v>
      </c>
      <c r="Q3611">
        <v>0</v>
      </c>
      <c r="R3611">
        <v>0</v>
      </c>
      <c r="S3611">
        <v>0</v>
      </c>
      <c r="T3611">
        <v>0</v>
      </c>
      <c r="U3611">
        <v>0.78305599999999997</v>
      </c>
      <c r="V3611">
        <v>69.691944000000007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1716320</v>
      </c>
      <c r="B3612">
        <v>1</v>
      </c>
      <c r="C3612" t="s">
        <v>76</v>
      </c>
      <c r="D3612" t="s">
        <v>79</v>
      </c>
      <c r="E3612" t="s">
        <v>134</v>
      </c>
      <c r="F3612" t="s">
        <v>10563</v>
      </c>
      <c r="G3612" t="s">
        <v>155</v>
      </c>
      <c r="H3612" t="s">
        <v>46</v>
      </c>
      <c r="I3612" t="s">
        <v>129</v>
      </c>
      <c r="J3612" t="s">
        <v>130</v>
      </c>
      <c r="K3612" t="s">
        <v>131</v>
      </c>
      <c r="L3612" t="s">
        <v>10564</v>
      </c>
      <c r="M3612" t="s">
        <v>10565</v>
      </c>
      <c r="N3612">
        <v>2.2630555550000002</v>
      </c>
      <c r="O3612">
        <v>0</v>
      </c>
      <c r="P3612">
        <v>2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4.5261110000000002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1716317</v>
      </c>
      <c r="B3613">
        <v>1</v>
      </c>
      <c r="C3613" t="s">
        <v>76</v>
      </c>
      <c r="D3613" t="s">
        <v>92</v>
      </c>
      <c r="E3613" t="s">
        <v>139</v>
      </c>
      <c r="F3613" t="s">
        <v>10100</v>
      </c>
      <c r="G3613" t="s">
        <v>141</v>
      </c>
      <c r="H3613" t="s">
        <v>46</v>
      </c>
      <c r="I3613" t="s">
        <v>129</v>
      </c>
      <c r="J3613" t="s">
        <v>130</v>
      </c>
      <c r="K3613" t="s">
        <v>131</v>
      </c>
      <c r="L3613" t="s">
        <v>10566</v>
      </c>
      <c r="M3613" t="s">
        <v>10567</v>
      </c>
      <c r="N3613">
        <v>1.2227777769999999</v>
      </c>
      <c r="O3613">
        <v>0</v>
      </c>
      <c r="P3613">
        <v>0</v>
      </c>
      <c r="Q3613">
        <v>0</v>
      </c>
      <c r="R3613">
        <v>17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20.787222</v>
      </c>
      <c r="Y3613">
        <v>0</v>
      </c>
      <c r="Z3613">
        <v>0</v>
      </c>
    </row>
    <row r="3614" spans="1:26" x14ac:dyDescent="0.25">
      <c r="A3614">
        <v>1716318</v>
      </c>
      <c r="B3614">
        <v>1</v>
      </c>
      <c r="C3614" t="s">
        <v>76</v>
      </c>
      <c r="D3614" t="s">
        <v>94</v>
      </c>
      <c r="E3614" t="s">
        <v>139</v>
      </c>
      <c r="F3614" t="s">
        <v>10568</v>
      </c>
      <c r="G3614" t="s">
        <v>269</v>
      </c>
      <c r="H3614" t="s">
        <v>46</v>
      </c>
      <c r="I3614" t="s">
        <v>129</v>
      </c>
      <c r="J3614" t="s">
        <v>130</v>
      </c>
      <c r="K3614" t="s">
        <v>131</v>
      </c>
      <c r="L3614" t="s">
        <v>10569</v>
      </c>
      <c r="M3614" t="s">
        <v>10570</v>
      </c>
      <c r="N3614">
        <v>1.980555555</v>
      </c>
      <c r="O3614">
        <v>0</v>
      </c>
      <c r="P3614">
        <v>2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3.9611109999999998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1716321</v>
      </c>
      <c r="B3615">
        <v>1</v>
      </c>
      <c r="C3615" t="s">
        <v>76</v>
      </c>
      <c r="D3615" t="s">
        <v>92</v>
      </c>
      <c r="E3615" t="s">
        <v>134</v>
      </c>
      <c r="F3615" t="s">
        <v>10571</v>
      </c>
      <c r="G3615" t="s">
        <v>136</v>
      </c>
      <c r="H3615" t="s">
        <v>46</v>
      </c>
      <c r="I3615" t="s">
        <v>129</v>
      </c>
      <c r="J3615" t="s">
        <v>130</v>
      </c>
      <c r="K3615" t="s">
        <v>131</v>
      </c>
      <c r="L3615" t="s">
        <v>10572</v>
      </c>
      <c r="M3615" t="s">
        <v>10573</v>
      </c>
      <c r="N3615">
        <v>2.261666666</v>
      </c>
      <c r="O3615">
        <v>0</v>
      </c>
      <c r="P3615">
        <v>0</v>
      </c>
      <c r="Q3615">
        <v>0</v>
      </c>
      <c r="R3615">
        <v>4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9.0466669999999993</v>
      </c>
      <c r="Y3615">
        <v>0</v>
      </c>
      <c r="Z3615">
        <v>0</v>
      </c>
    </row>
    <row r="3616" spans="1:26" x14ac:dyDescent="0.25">
      <c r="A3616">
        <v>1716319</v>
      </c>
      <c r="B3616">
        <v>1</v>
      </c>
      <c r="C3616" t="s">
        <v>76</v>
      </c>
      <c r="D3616" t="s">
        <v>92</v>
      </c>
      <c r="E3616" t="s">
        <v>134</v>
      </c>
      <c r="F3616" t="s">
        <v>10574</v>
      </c>
      <c r="G3616" t="s">
        <v>136</v>
      </c>
      <c r="H3616" t="s">
        <v>46</v>
      </c>
      <c r="I3616" t="s">
        <v>129</v>
      </c>
      <c r="J3616" t="s">
        <v>130</v>
      </c>
      <c r="K3616" t="s">
        <v>131</v>
      </c>
      <c r="L3616" t="s">
        <v>10575</v>
      </c>
      <c r="M3616" t="s">
        <v>10576</v>
      </c>
      <c r="N3616">
        <v>9.6041666659999994</v>
      </c>
      <c r="O3616">
        <v>0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9.6041670000000003</v>
      </c>
      <c r="Y3616">
        <v>0</v>
      </c>
      <c r="Z3616">
        <v>0</v>
      </c>
    </row>
    <row r="3617" spans="1:26" x14ac:dyDescent="0.25">
      <c r="A3617">
        <v>1716323</v>
      </c>
      <c r="B3617">
        <v>1</v>
      </c>
      <c r="C3617" t="s">
        <v>76</v>
      </c>
      <c r="D3617" t="s">
        <v>92</v>
      </c>
      <c r="E3617" t="s">
        <v>139</v>
      </c>
      <c r="F3617" t="s">
        <v>10577</v>
      </c>
      <c r="G3617" t="s">
        <v>197</v>
      </c>
      <c r="H3617" t="s">
        <v>46</v>
      </c>
      <c r="I3617" t="s">
        <v>129</v>
      </c>
      <c r="J3617" t="s">
        <v>130</v>
      </c>
      <c r="K3617" t="s">
        <v>131</v>
      </c>
      <c r="L3617" t="s">
        <v>10578</v>
      </c>
      <c r="M3617" t="s">
        <v>10579</v>
      </c>
      <c r="N3617">
        <v>2.2263888879999998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214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476.44722200000001</v>
      </c>
    </row>
    <row r="3618" spans="1:26" x14ac:dyDescent="0.25">
      <c r="A3618">
        <v>1716325</v>
      </c>
      <c r="B3618">
        <v>1</v>
      </c>
      <c r="C3618" t="s">
        <v>76</v>
      </c>
      <c r="D3618" t="s">
        <v>88</v>
      </c>
      <c r="E3618" t="s">
        <v>139</v>
      </c>
      <c r="F3618" t="s">
        <v>10580</v>
      </c>
      <c r="G3618" t="s">
        <v>197</v>
      </c>
      <c r="H3618" t="s">
        <v>46</v>
      </c>
      <c r="I3618" t="s">
        <v>129</v>
      </c>
      <c r="J3618" t="s">
        <v>130</v>
      </c>
      <c r="K3618" t="s">
        <v>131</v>
      </c>
      <c r="L3618" t="s">
        <v>10581</v>
      </c>
      <c r="M3618" t="s">
        <v>10582</v>
      </c>
      <c r="N3618">
        <v>3.0236111110000001</v>
      </c>
      <c r="O3618">
        <v>0</v>
      </c>
      <c r="P3618">
        <v>17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51.401389000000002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1716328</v>
      </c>
      <c r="B3619">
        <v>1</v>
      </c>
      <c r="C3619" t="s">
        <v>76</v>
      </c>
      <c r="D3619" t="s">
        <v>81</v>
      </c>
      <c r="E3619" t="s">
        <v>139</v>
      </c>
      <c r="F3619" t="s">
        <v>10583</v>
      </c>
      <c r="G3619" t="s">
        <v>141</v>
      </c>
      <c r="H3619" t="s">
        <v>46</v>
      </c>
      <c r="I3619" t="s">
        <v>129</v>
      </c>
      <c r="J3619" t="s">
        <v>130</v>
      </c>
      <c r="K3619" t="s">
        <v>131</v>
      </c>
      <c r="L3619" t="s">
        <v>10584</v>
      </c>
      <c r="M3619" t="s">
        <v>10585</v>
      </c>
      <c r="N3619">
        <v>1.003333333</v>
      </c>
      <c r="O3619">
        <v>0</v>
      </c>
      <c r="P3619">
        <v>129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129.43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1716327</v>
      </c>
      <c r="B3620">
        <v>1</v>
      </c>
      <c r="C3620" t="s">
        <v>76</v>
      </c>
      <c r="D3620" t="s">
        <v>91</v>
      </c>
      <c r="E3620" t="s">
        <v>212</v>
      </c>
      <c r="F3620" t="s">
        <v>10586</v>
      </c>
      <c r="G3620" t="s">
        <v>176</v>
      </c>
      <c r="H3620" t="s">
        <v>47</v>
      </c>
      <c r="I3620" t="s">
        <v>129</v>
      </c>
      <c r="J3620" t="s">
        <v>130</v>
      </c>
      <c r="K3620" t="s">
        <v>131</v>
      </c>
      <c r="L3620" t="s">
        <v>10587</v>
      </c>
      <c r="M3620" t="s">
        <v>10588</v>
      </c>
      <c r="N3620">
        <v>0.47027777700000001</v>
      </c>
      <c r="O3620">
        <v>30</v>
      </c>
      <c r="P3620">
        <v>218</v>
      </c>
      <c r="Q3620">
        <v>0</v>
      </c>
      <c r="R3620">
        <v>0</v>
      </c>
      <c r="S3620">
        <v>0</v>
      </c>
      <c r="T3620">
        <v>0</v>
      </c>
      <c r="U3620">
        <v>14.108333</v>
      </c>
      <c r="V3620">
        <v>102.520555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1716335</v>
      </c>
      <c r="B3621">
        <v>1</v>
      </c>
      <c r="C3621" t="s">
        <v>77</v>
      </c>
      <c r="D3621" t="s">
        <v>109</v>
      </c>
      <c r="E3621" t="s">
        <v>164</v>
      </c>
      <c r="F3621" t="s">
        <v>10589</v>
      </c>
      <c r="G3621" t="s">
        <v>141</v>
      </c>
      <c r="H3621" t="s">
        <v>46</v>
      </c>
      <c r="I3621" t="s">
        <v>129</v>
      </c>
      <c r="J3621" t="s">
        <v>130</v>
      </c>
      <c r="K3621" t="s">
        <v>131</v>
      </c>
      <c r="L3621" t="s">
        <v>10590</v>
      </c>
      <c r="M3621" t="s">
        <v>10591</v>
      </c>
      <c r="N3621">
        <v>2.406111111</v>
      </c>
      <c r="O3621">
        <v>0</v>
      </c>
      <c r="P3621">
        <v>0</v>
      </c>
      <c r="Q3621">
        <v>0</v>
      </c>
      <c r="R3621">
        <v>0</v>
      </c>
      <c r="S3621">
        <v>1</v>
      </c>
      <c r="T3621">
        <v>140</v>
      </c>
      <c r="U3621">
        <v>0</v>
      </c>
      <c r="V3621">
        <v>0</v>
      </c>
      <c r="W3621">
        <v>0</v>
      </c>
      <c r="X3621">
        <v>0</v>
      </c>
      <c r="Y3621">
        <v>2.4061110000000001</v>
      </c>
      <c r="Z3621">
        <v>336.85555599999998</v>
      </c>
    </row>
    <row r="3622" spans="1:26" x14ac:dyDescent="0.25">
      <c r="A3622">
        <v>1716332</v>
      </c>
      <c r="B3622">
        <v>1</v>
      </c>
      <c r="C3622" t="s">
        <v>76</v>
      </c>
      <c r="D3622" t="s">
        <v>92</v>
      </c>
      <c r="E3622" t="s">
        <v>134</v>
      </c>
      <c r="F3622" t="s">
        <v>10592</v>
      </c>
      <c r="G3622" t="s">
        <v>209</v>
      </c>
      <c r="H3622" t="s">
        <v>46</v>
      </c>
      <c r="I3622" t="s">
        <v>129</v>
      </c>
      <c r="J3622" t="s">
        <v>130</v>
      </c>
      <c r="K3622" t="s">
        <v>131</v>
      </c>
      <c r="L3622" t="s">
        <v>10593</v>
      </c>
      <c r="M3622" t="s">
        <v>10594</v>
      </c>
      <c r="N3622">
        <v>5.398055555</v>
      </c>
      <c r="O3622">
        <v>0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5.3980560000000004</v>
      </c>
      <c r="Y3622">
        <v>0</v>
      </c>
      <c r="Z3622">
        <v>0</v>
      </c>
    </row>
    <row r="3623" spans="1:26" x14ac:dyDescent="0.25">
      <c r="A3623">
        <v>1716333</v>
      </c>
      <c r="B3623">
        <v>1</v>
      </c>
      <c r="C3623" t="s">
        <v>76</v>
      </c>
      <c r="D3623" t="s">
        <v>93</v>
      </c>
      <c r="E3623" t="s">
        <v>139</v>
      </c>
      <c r="F3623" t="s">
        <v>10595</v>
      </c>
      <c r="G3623" t="s">
        <v>1596</v>
      </c>
      <c r="H3623" t="s">
        <v>46</v>
      </c>
      <c r="I3623" t="s">
        <v>129</v>
      </c>
      <c r="J3623" t="s">
        <v>130</v>
      </c>
      <c r="K3623" t="s">
        <v>131</v>
      </c>
      <c r="L3623" t="s">
        <v>10596</v>
      </c>
      <c r="M3623" t="s">
        <v>10597</v>
      </c>
      <c r="N3623">
        <v>5.4572222220000004</v>
      </c>
      <c r="O3623">
        <v>0</v>
      </c>
      <c r="P3623">
        <v>28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152.802222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1716334</v>
      </c>
      <c r="B3624">
        <v>1</v>
      </c>
      <c r="C3624" t="s">
        <v>76</v>
      </c>
      <c r="D3624" t="s">
        <v>95</v>
      </c>
      <c r="E3624" t="s">
        <v>134</v>
      </c>
      <c r="F3624" t="s">
        <v>10598</v>
      </c>
      <c r="G3624" t="s">
        <v>136</v>
      </c>
      <c r="H3624" t="s">
        <v>46</v>
      </c>
      <c r="I3624" t="s">
        <v>129</v>
      </c>
      <c r="J3624" t="s">
        <v>130</v>
      </c>
      <c r="K3624" t="s">
        <v>131</v>
      </c>
      <c r="L3624" t="s">
        <v>10599</v>
      </c>
      <c r="M3624" t="s">
        <v>10600</v>
      </c>
      <c r="N3624">
        <v>10.526388888</v>
      </c>
      <c r="O3624">
        <v>0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10.526389</v>
      </c>
      <c r="Y3624">
        <v>0</v>
      </c>
      <c r="Z3624">
        <v>0</v>
      </c>
    </row>
    <row r="3625" spans="1:26" x14ac:dyDescent="0.25">
      <c r="A3625">
        <v>1716341</v>
      </c>
      <c r="B3625">
        <v>1</v>
      </c>
      <c r="C3625" t="s">
        <v>76</v>
      </c>
      <c r="D3625" t="s">
        <v>89</v>
      </c>
      <c r="E3625" t="s">
        <v>191</v>
      </c>
      <c r="F3625" t="s">
        <v>10601</v>
      </c>
      <c r="G3625" t="s">
        <v>907</v>
      </c>
      <c r="H3625" t="s">
        <v>46</v>
      </c>
      <c r="I3625" t="s">
        <v>129</v>
      </c>
      <c r="J3625" t="s">
        <v>130</v>
      </c>
      <c r="K3625" t="s">
        <v>131</v>
      </c>
      <c r="L3625" t="s">
        <v>10602</v>
      </c>
      <c r="M3625" t="s">
        <v>10603</v>
      </c>
      <c r="N3625">
        <v>1.3644444440000001</v>
      </c>
      <c r="O3625">
        <v>0</v>
      </c>
      <c r="P3625">
        <v>63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85.96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1716346</v>
      </c>
      <c r="B3626">
        <v>1</v>
      </c>
      <c r="C3626" t="s">
        <v>76</v>
      </c>
      <c r="D3626" t="s">
        <v>96</v>
      </c>
      <c r="E3626" t="s">
        <v>134</v>
      </c>
      <c r="F3626" t="s">
        <v>10604</v>
      </c>
      <c r="G3626" t="s">
        <v>136</v>
      </c>
      <c r="H3626" t="s">
        <v>46</v>
      </c>
      <c r="I3626" t="s">
        <v>129</v>
      </c>
      <c r="J3626" t="s">
        <v>130</v>
      </c>
      <c r="K3626" t="s">
        <v>131</v>
      </c>
      <c r="L3626" t="s">
        <v>10605</v>
      </c>
      <c r="M3626" t="s">
        <v>10606</v>
      </c>
      <c r="N3626">
        <v>1.260277777</v>
      </c>
      <c r="O3626">
        <v>0</v>
      </c>
      <c r="P3626">
        <v>1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1.260278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1716337</v>
      </c>
      <c r="B3627">
        <v>1</v>
      </c>
      <c r="C3627" t="s">
        <v>77</v>
      </c>
      <c r="D3627" t="s">
        <v>110</v>
      </c>
      <c r="E3627" t="s">
        <v>164</v>
      </c>
      <c r="F3627" t="s">
        <v>10607</v>
      </c>
      <c r="G3627" t="s">
        <v>256</v>
      </c>
      <c r="H3627" t="s">
        <v>46</v>
      </c>
      <c r="I3627" t="s">
        <v>129</v>
      </c>
      <c r="J3627" t="s">
        <v>130</v>
      </c>
      <c r="K3627" t="s">
        <v>131</v>
      </c>
      <c r="L3627" t="s">
        <v>10608</v>
      </c>
      <c r="M3627" t="s">
        <v>10609</v>
      </c>
      <c r="N3627">
        <v>0.441111111</v>
      </c>
      <c r="O3627">
        <v>0</v>
      </c>
      <c r="P3627">
        <v>0</v>
      </c>
      <c r="Q3627">
        <v>1</v>
      </c>
      <c r="R3627">
        <v>32</v>
      </c>
      <c r="S3627">
        <v>0</v>
      </c>
      <c r="T3627">
        <v>0</v>
      </c>
      <c r="U3627">
        <v>0</v>
      </c>
      <c r="V3627">
        <v>0</v>
      </c>
      <c r="W3627">
        <v>0.44111099999999998</v>
      </c>
      <c r="X3627">
        <v>14.115556</v>
      </c>
      <c r="Y3627">
        <v>0</v>
      </c>
      <c r="Z3627">
        <v>0</v>
      </c>
    </row>
    <row r="3628" spans="1:26" x14ac:dyDescent="0.25">
      <c r="A3628">
        <v>1716338</v>
      </c>
      <c r="B3628">
        <v>1</v>
      </c>
      <c r="C3628" t="s">
        <v>76</v>
      </c>
      <c r="D3628" t="s">
        <v>78</v>
      </c>
      <c r="E3628" t="s">
        <v>134</v>
      </c>
      <c r="F3628" t="s">
        <v>10610</v>
      </c>
      <c r="G3628" t="s">
        <v>155</v>
      </c>
      <c r="H3628" t="s">
        <v>46</v>
      </c>
      <c r="I3628" t="s">
        <v>129</v>
      </c>
      <c r="J3628" t="s">
        <v>130</v>
      </c>
      <c r="K3628" t="s">
        <v>131</v>
      </c>
      <c r="L3628" t="s">
        <v>10611</v>
      </c>
      <c r="M3628" t="s">
        <v>10612</v>
      </c>
      <c r="N3628">
        <v>1.068888888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1.068889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1716343</v>
      </c>
      <c r="B3629">
        <v>1</v>
      </c>
      <c r="C3629" t="s">
        <v>77</v>
      </c>
      <c r="D3629" t="s">
        <v>123</v>
      </c>
      <c r="E3629" t="s">
        <v>134</v>
      </c>
      <c r="F3629" t="s">
        <v>10613</v>
      </c>
      <c r="G3629" t="s">
        <v>136</v>
      </c>
      <c r="H3629" t="s">
        <v>46</v>
      </c>
      <c r="I3629" t="s">
        <v>129</v>
      </c>
      <c r="J3629" t="s">
        <v>130</v>
      </c>
      <c r="K3629" t="s">
        <v>131</v>
      </c>
      <c r="L3629" t="s">
        <v>10614</v>
      </c>
      <c r="M3629" t="s">
        <v>10615</v>
      </c>
      <c r="N3629">
        <v>2.0605555550000001</v>
      </c>
      <c r="O3629">
        <v>0</v>
      </c>
      <c r="P3629">
        <v>2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4.121111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1716345</v>
      </c>
      <c r="B3630">
        <v>1</v>
      </c>
      <c r="C3630" t="s">
        <v>76</v>
      </c>
      <c r="D3630" t="s">
        <v>96</v>
      </c>
      <c r="E3630" t="s">
        <v>134</v>
      </c>
      <c r="F3630" t="s">
        <v>10616</v>
      </c>
      <c r="G3630" t="s">
        <v>136</v>
      </c>
      <c r="H3630" t="s">
        <v>46</v>
      </c>
      <c r="I3630" t="s">
        <v>129</v>
      </c>
      <c r="J3630" t="s">
        <v>130</v>
      </c>
      <c r="K3630" t="s">
        <v>131</v>
      </c>
      <c r="L3630" t="s">
        <v>10617</v>
      </c>
      <c r="M3630" t="s">
        <v>10618</v>
      </c>
      <c r="N3630">
        <v>1.2825</v>
      </c>
      <c r="O3630">
        <v>0</v>
      </c>
      <c r="P3630">
        <v>1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1.2825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1716352</v>
      </c>
      <c r="B3631">
        <v>1</v>
      </c>
      <c r="C3631" t="s">
        <v>77</v>
      </c>
      <c r="D3631" t="s">
        <v>114</v>
      </c>
      <c r="E3631" t="s">
        <v>134</v>
      </c>
      <c r="F3631" t="s">
        <v>10619</v>
      </c>
      <c r="G3631" t="s">
        <v>136</v>
      </c>
      <c r="H3631" t="s">
        <v>46</v>
      </c>
      <c r="I3631" t="s">
        <v>129</v>
      </c>
      <c r="J3631" t="s">
        <v>130</v>
      </c>
      <c r="K3631" t="s">
        <v>131</v>
      </c>
      <c r="L3631" t="s">
        <v>10620</v>
      </c>
      <c r="M3631" t="s">
        <v>10621</v>
      </c>
      <c r="N3631">
        <v>1.5580555549999999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1.5580560000000001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1716350</v>
      </c>
      <c r="B3632">
        <v>1</v>
      </c>
      <c r="C3632" t="s">
        <v>76</v>
      </c>
      <c r="D3632" t="s">
        <v>90</v>
      </c>
      <c r="E3632" t="s">
        <v>134</v>
      </c>
      <c r="F3632" t="s">
        <v>10622</v>
      </c>
      <c r="G3632" t="s">
        <v>155</v>
      </c>
      <c r="H3632" t="s">
        <v>46</v>
      </c>
      <c r="I3632" t="s">
        <v>129</v>
      </c>
      <c r="J3632" t="s">
        <v>130</v>
      </c>
      <c r="K3632" t="s">
        <v>131</v>
      </c>
      <c r="L3632" t="s">
        <v>10623</v>
      </c>
      <c r="M3632" t="s">
        <v>10624</v>
      </c>
      <c r="N3632">
        <v>3.5186111109999998</v>
      </c>
      <c r="O3632">
        <v>0</v>
      </c>
      <c r="P3632">
        <v>1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3.5186109999999999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1716353</v>
      </c>
      <c r="B3633">
        <v>1</v>
      </c>
      <c r="C3633" t="s">
        <v>77</v>
      </c>
      <c r="D3633" t="s">
        <v>108</v>
      </c>
      <c r="E3633" t="s">
        <v>134</v>
      </c>
      <c r="F3633" t="s">
        <v>10625</v>
      </c>
      <c r="G3633" t="s">
        <v>209</v>
      </c>
      <c r="H3633" t="s">
        <v>46</v>
      </c>
      <c r="I3633" t="s">
        <v>129</v>
      </c>
      <c r="J3633" t="s">
        <v>130</v>
      </c>
      <c r="K3633" t="s">
        <v>131</v>
      </c>
      <c r="L3633" t="s">
        <v>10626</v>
      </c>
      <c r="M3633" t="s">
        <v>10627</v>
      </c>
      <c r="N3633">
        <v>1.5838888879999999</v>
      </c>
      <c r="O3633">
        <v>0</v>
      </c>
      <c r="P3633">
        <v>9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14.255000000000001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1716354</v>
      </c>
      <c r="B3634">
        <v>1</v>
      </c>
      <c r="C3634" t="s">
        <v>77</v>
      </c>
      <c r="D3634" t="s">
        <v>108</v>
      </c>
      <c r="E3634" t="s">
        <v>134</v>
      </c>
      <c r="F3634" t="s">
        <v>10628</v>
      </c>
      <c r="G3634" t="s">
        <v>209</v>
      </c>
      <c r="H3634" t="s">
        <v>46</v>
      </c>
      <c r="I3634" t="s">
        <v>129</v>
      </c>
      <c r="J3634" t="s">
        <v>130</v>
      </c>
      <c r="K3634" t="s">
        <v>131</v>
      </c>
      <c r="L3634" t="s">
        <v>10629</v>
      </c>
      <c r="M3634" t="s">
        <v>10630</v>
      </c>
      <c r="N3634">
        <v>4.9669444440000001</v>
      </c>
      <c r="O3634">
        <v>0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4.9669439999999998</v>
      </c>
      <c r="Y3634">
        <v>0</v>
      </c>
      <c r="Z3634">
        <v>0</v>
      </c>
    </row>
    <row r="3635" spans="1:26" x14ac:dyDescent="0.25">
      <c r="A3635">
        <v>1716355</v>
      </c>
      <c r="B3635">
        <v>1</v>
      </c>
      <c r="C3635" t="s">
        <v>76</v>
      </c>
      <c r="D3635" t="s">
        <v>93</v>
      </c>
      <c r="E3635" t="s">
        <v>134</v>
      </c>
      <c r="F3635" t="s">
        <v>10631</v>
      </c>
      <c r="G3635" t="s">
        <v>136</v>
      </c>
      <c r="H3635" t="s">
        <v>46</v>
      </c>
      <c r="I3635" t="s">
        <v>129</v>
      </c>
      <c r="J3635" t="s">
        <v>130</v>
      </c>
      <c r="K3635" t="s">
        <v>131</v>
      </c>
      <c r="L3635" t="s">
        <v>10632</v>
      </c>
      <c r="M3635" t="s">
        <v>10633</v>
      </c>
      <c r="N3635">
        <v>6.0497222219999998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6.049722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1716356</v>
      </c>
      <c r="B3636">
        <v>1</v>
      </c>
      <c r="C3636" t="s">
        <v>76</v>
      </c>
      <c r="D3636" t="s">
        <v>88</v>
      </c>
      <c r="E3636" t="s">
        <v>134</v>
      </c>
      <c r="F3636" t="s">
        <v>10634</v>
      </c>
      <c r="G3636" t="s">
        <v>155</v>
      </c>
      <c r="H3636" t="s">
        <v>46</v>
      </c>
      <c r="I3636" t="s">
        <v>129</v>
      </c>
      <c r="J3636" t="s">
        <v>130</v>
      </c>
      <c r="K3636" t="s">
        <v>131</v>
      </c>
      <c r="L3636" t="s">
        <v>10635</v>
      </c>
      <c r="M3636" t="s">
        <v>10636</v>
      </c>
      <c r="N3636">
        <v>1.101111111</v>
      </c>
      <c r="O3636">
        <v>0</v>
      </c>
      <c r="P3636">
        <v>11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12.112221999999999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1716357</v>
      </c>
      <c r="B3637">
        <v>1</v>
      </c>
      <c r="C3637" t="s">
        <v>77</v>
      </c>
      <c r="D3637" t="s">
        <v>114</v>
      </c>
      <c r="E3637" t="s">
        <v>164</v>
      </c>
      <c r="F3637" t="s">
        <v>10637</v>
      </c>
      <c r="G3637" t="s">
        <v>1839</v>
      </c>
      <c r="H3637" t="s">
        <v>46</v>
      </c>
      <c r="I3637" t="s">
        <v>129</v>
      </c>
      <c r="J3637" t="s">
        <v>130</v>
      </c>
      <c r="K3637" t="s">
        <v>131</v>
      </c>
      <c r="L3637" t="s">
        <v>10638</v>
      </c>
      <c r="M3637" t="s">
        <v>10639</v>
      </c>
      <c r="N3637">
        <v>1.0194444439999999</v>
      </c>
      <c r="O3637">
        <v>0</v>
      </c>
      <c r="P3637">
        <v>0</v>
      </c>
      <c r="Q3637">
        <v>0</v>
      </c>
      <c r="R3637">
        <v>0</v>
      </c>
      <c r="S3637">
        <v>2</v>
      </c>
      <c r="T3637">
        <v>30</v>
      </c>
      <c r="U3637">
        <v>0</v>
      </c>
      <c r="V3637">
        <v>0</v>
      </c>
      <c r="W3637">
        <v>0</v>
      </c>
      <c r="X3637">
        <v>0</v>
      </c>
      <c r="Y3637">
        <v>2.0388890000000002</v>
      </c>
      <c r="Z3637">
        <v>30.583333</v>
      </c>
    </row>
    <row r="3638" spans="1:26" x14ac:dyDescent="0.25">
      <c r="A3638">
        <v>1716360</v>
      </c>
      <c r="B3638">
        <v>1</v>
      </c>
      <c r="C3638" t="s">
        <v>76</v>
      </c>
      <c r="D3638" t="s">
        <v>91</v>
      </c>
      <c r="E3638" t="s">
        <v>134</v>
      </c>
      <c r="F3638" t="s">
        <v>10640</v>
      </c>
      <c r="G3638" t="s">
        <v>136</v>
      </c>
      <c r="H3638" t="s">
        <v>46</v>
      </c>
      <c r="I3638" t="s">
        <v>129</v>
      </c>
      <c r="J3638" t="s">
        <v>130</v>
      </c>
      <c r="K3638" t="s">
        <v>131</v>
      </c>
      <c r="L3638" t="s">
        <v>10641</v>
      </c>
      <c r="M3638" t="s">
        <v>10642</v>
      </c>
      <c r="N3638">
        <v>7.113611111</v>
      </c>
      <c r="O3638">
        <v>0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7.1136109999999997</v>
      </c>
      <c r="Y3638">
        <v>0</v>
      </c>
      <c r="Z3638">
        <v>0</v>
      </c>
    </row>
    <row r="3639" spans="1:26" x14ac:dyDescent="0.25">
      <c r="A3639">
        <v>1716366</v>
      </c>
      <c r="B3639">
        <v>1</v>
      </c>
      <c r="C3639" t="s">
        <v>76</v>
      </c>
      <c r="D3639" t="s">
        <v>106</v>
      </c>
      <c r="E3639" t="s">
        <v>191</v>
      </c>
      <c r="F3639" t="s">
        <v>10643</v>
      </c>
      <c r="G3639" t="s">
        <v>289</v>
      </c>
      <c r="H3639" t="s">
        <v>46</v>
      </c>
      <c r="I3639" t="s">
        <v>129</v>
      </c>
      <c r="J3639" t="s">
        <v>130</v>
      </c>
      <c r="K3639" t="s">
        <v>131</v>
      </c>
      <c r="L3639" t="s">
        <v>10644</v>
      </c>
      <c r="M3639" t="s">
        <v>10645</v>
      </c>
      <c r="N3639">
        <v>6.8908333329999998</v>
      </c>
      <c r="O3639">
        <v>0</v>
      </c>
      <c r="P3639">
        <v>11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75.799166999999997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1716369</v>
      </c>
      <c r="B3640">
        <v>1</v>
      </c>
      <c r="C3640" t="s">
        <v>77</v>
      </c>
      <c r="D3640" t="s">
        <v>118</v>
      </c>
      <c r="E3640" t="s">
        <v>134</v>
      </c>
      <c r="F3640" t="s">
        <v>10646</v>
      </c>
      <c r="G3640" t="s">
        <v>209</v>
      </c>
      <c r="H3640" t="s">
        <v>46</v>
      </c>
      <c r="I3640" t="s">
        <v>129</v>
      </c>
      <c r="J3640" t="s">
        <v>130</v>
      </c>
      <c r="K3640" t="s">
        <v>131</v>
      </c>
      <c r="L3640" t="s">
        <v>10647</v>
      </c>
      <c r="M3640" t="s">
        <v>10648</v>
      </c>
      <c r="N3640">
        <v>0.451944444</v>
      </c>
      <c r="O3640">
        <v>0</v>
      </c>
      <c r="P3640">
        <v>5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2.259722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1716367</v>
      </c>
      <c r="B3641">
        <v>1</v>
      </c>
      <c r="C3641" t="s">
        <v>77</v>
      </c>
      <c r="D3641" t="s">
        <v>116</v>
      </c>
      <c r="E3641" t="s">
        <v>134</v>
      </c>
      <c r="F3641" t="s">
        <v>10649</v>
      </c>
      <c r="G3641" t="s">
        <v>136</v>
      </c>
      <c r="H3641" t="s">
        <v>46</v>
      </c>
      <c r="I3641" t="s">
        <v>129</v>
      </c>
      <c r="J3641" t="s">
        <v>130</v>
      </c>
      <c r="K3641" t="s">
        <v>131</v>
      </c>
      <c r="L3641" t="s">
        <v>10650</v>
      </c>
      <c r="M3641" t="s">
        <v>10651</v>
      </c>
      <c r="N3641">
        <v>0.91083333300000002</v>
      </c>
      <c r="O3641">
        <v>0</v>
      </c>
      <c r="P3641">
        <v>19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17.305833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1716370</v>
      </c>
      <c r="B3642">
        <v>1</v>
      </c>
      <c r="C3642" t="s">
        <v>76</v>
      </c>
      <c r="D3642" t="s">
        <v>88</v>
      </c>
      <c r="E3642" t="s">
        <v>139</v>
      </c>
      <c r="F3642" t="s">
        <v>10652</v>
      </c>
      <c r="G3642" t="s">
        <v>141</v>
      </c>
      <c r="H3642" t="s">
        <v>46</v>
      </c>
      <c r="I3642" t="s">
        <v>129</v>
      </c>
      <c r="J3642" t="s">
        <v>130</v>
      </c>
      <c r="K3642" t="s">
        <v>131</v>
      </c>
      <c r="L3642" t="s">
        <v>10653</v>
      </c>
      <c r="M3642" t="s">
        <v>10654</v>
      </c>
      <c r="N3642">
        <v>0.88555555500000005</v>
      </c>
      <c r="O3642">
        <v>0</v>
      </c>
      <c r="P3642">
        <v>113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100.067778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1716372</v>
      </c>
      <c r="B3643">
        <v>1</v>
      </c>
      <c r="C3643" t="s">
        <v>76</v>
      </c>
      <c r="D3643" t="s">
        <v>92</v>
      </c>
      <c r="E3643" t="s">
        <v>191</v>
      </c>
      <c r="F3643" t="s">
        <v>9832</v>
      </c>
      <c r="G3643" t="s">
        <v>141</v>
      </c>
      <c r="H3643" t="s">
        <v>46</v>
      </c>
      <c r="I3643" t="s">
        <v>129</v>
      </c>
      <c r="J3643" t="s">
        <v>130</v>
      </c>
      <c r="K3643" t="s">
        <v>131</v>
      </c>
      <c r="L3643" t="s">
        <v>10655</v>
      </c>
      <c r="M3643" t="s">
        <v>10656</v>
      </c>
      <c r="N3643">
        <v>2.2994444440000001</v>
      </c>
      <c r="O3643">
        <v>0</v>
      </c>
      <c r="P3643">
        <v>0</v>
      </c>
      <c r="Q3643">
        <v>0</v>
      </c>
      <c r="R3643">
        <v>11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25.293889</v>
      </c>
      <c r="Y3643">
        <v>0</v>
      </c>
      <c r="Z3643">
        <v>0</v>
      </c>
    </row>
    <row r="3644" spans="1:26" x14ac:dyDescent="0.25">
      <c r="A3644">
        <v>1716371</v>
      </c>
      <c r="B3644">
        <v>1</v>
      </c>
      <c r="C3644" t="s">
        <v>76</v>
      </c>
      <c r="D3644" t="s">
        <v>79</v>
      </c>
      <c r="E3644" t="s">
        <v>134</v>
      </c>
      <c r="F3644" t="s">
        <v>10657</v>
      </c>
      <c r="G3644" t="s">
        <v>155</v>
      </c>
      <c r="H3644" t="s">
        <v>46</v>
      </c>
      <c r="I3644" t="s">
        <v>129</v>
      </c>
      <c r="J3644" t="s">
        <v>130</v>
      </c>
      <c r="K3644" t="s">
        <v>131</v>
      </c>
      <c r="L3644" t="s">
        <v>10658</v>
      </c>
      <c r="M3644" t="s">
        <v>10659</v>
      </c>
      <c r="N3644">
        <v>1.883888888</v>
      </c>
      <c r="O3644">
        <v>0</v>
      </c>
      <c r="P3644">
        <v>2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3.7677779999999998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1716376</v>
      </c>
      <c r="B3645">
        <v>1</v>
      </c>
      <c r="C3645" t="s">
        <v>76</v>
      </c>
      <c r="D3645" t="s">
        <v>93</v>
      </c>
      <c r="E3645" t="s">
        <v>164</v>
      </c>
      <c r="F3645" t="s">
        <v>10660</v>
      </c>
      <c r="G3645" t="s">
        <v>256</v>
      </c>
      <c r="H3645" t="s">
        <v>46</v>
      </c>
      <c r="I3645" t="s">
        <v>129</v>
      </c>
      <c r="J3645" t="s">
        <v>130</v>
      </c>
      <c r="K3645" t="s">
        <v>131</v>
      </c>
      <c r="L3645" t="s">
        <v>10661</v>
      </c>
      <c r="M3645" t="s">
        <v>10662</v>
      </c>
      <c r="N3645">
        <v>2.7675000000000001</v>
      </c>
      <c r="O3645">
        <v>0</v>
      </c>
      <c r="P3645">
        <v>182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503.685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1716379</v>
      </c>
      <c r="B3646">
        <v>1</v>
      </c>
      <c r="C3646" t="s">
        <v>77</v>
      </c>
      <c r="D3646" t="s">
        <v>118</v>
      </c>
      <c r="E3646" t="s">
        <v>158</v>
      </c>
      <c r="F3646" t="s">
        <v>10663</v>
      </c>
      <c r="G3646" t="s">
        <v>281</v>
      </c>
      <c r="H3646" t="s">
        <v>47</v>
      </c>
      <c r="I3646" t="s">
        <v>129</v>
      </c>
      <c r="J3646" t="s">
        <v>130</v>
      </c>
      <c r="K3646" t="s">
        <v>161</v>
      </c>
      <c r="L3646" t="s">
        <v>10664</v>
      </c>
      <c r="M3646" t="s">
        <v>10665</v>
      </c>
      <c r="N3646">
        <v>2.5874999999999999</v>
      </c>
      <c r="O3646">
        <v>148</v>
      </c>
      <c r="P3646">
        <v>1218</v>
      </c>
      <c r="Q3646">
        <v>186</v>
      </c>
      <c r="R3646">
        <v>480</v>
      </c>
      <c r="S3646">
        <v>96</v>
      </c>
      <c r="T3646">
        <v>431</v>
      </c>
      <c r="U3646">
        <v>382.95</v>
      </c>
      <c r="V3646">
        <v>3151.5749999999998</v>
      </c>
      <c r="W3646">
        <v>481.27499999999998</v>
      </c>
      <c r="X3646">
        <v>1242</v>
      </c>
      <c r="Y3646">
        <v>248.4</v>
      </c>
      <c r="Z3646">
        <v>1115.2125000000001</v>
      </c>
    </row>
    <row r="3647" spans="1:26" x14ac:dyDescent="0.25">
      <c r="A3647">
        <v>1716375</v>
      </c>
      <c r="B3647">
        <v>1</v>
      </c>
      <c r="C3647" t="s">
        <v>76</v>
      </c>
      <c r="D3647" t="s">
        <v>94</v>
      </c>
      <c r="E3647" t="s">
        <v>134</v>
      </c>
      <c r="F3647" t="s">
        <v>10666</v>
      </c>
      <c r="G3647" t="s">
        <v>136</v>
      </c>
      <c r="H3647" t="s">
        <v>46</v>
      </c>
      <c r="I3647" t="s">
        <v>129</v>
      </c>
      <c r="J3647" t="s">
        <v>130</v>
      </c>
      <c r="K3647" t="s">
        <v>131</v>
      </c>
      <c r="L3647" t="s">
        <v>10667</v>
      </c>
      <c r="M3647" t="s">
        <v>10668</v>
      </c>
      <c r="N3647">
        <v>2.8886111109999999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2.888611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1716384</v>
      </c>
      <c r="B3648">
        <v>1</v>
      </c>
      <c r="C3648" t="s">
        <v>76</v>
      </c>
      <c r="D3648" t="s">
        <v>92</v>
      </c>
      <c r="E3648" t="s">
        <v>134</v>
      </c>
      <c r="F3648" t="s">
        <v>10669</v>
      </c>
      <c r="G3648" t="s">
        <v>209</v>
      </c>
      <c r="H3648" t="s">
        <v>46</v>
      </c>
      <c r="I3648" t="s">
        <v>129</v>
      </c>
      <c r="J3648" t="s">
        <v>130</v>
      </c>
      <c r="K3648" t="s">
        <v>131</v>
      </c>
      <c r="L3648" t="s">
        <v>10670</v>
      </c>
      <c r="M3648" t="s">
        <v>10671</v>
      </c>
      <c r="N3648">
        <v>8.2036111110000007</v>
      </c>
      <c r="O3648">
        <v>0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8.2036110000000004</v>
      </c>
      <c r="Y3648">
        <v>0</v>
      </c>
      <c r="Z3648">
        <v>0</v>
      </c>
    </row>
    <row r="3649" spans="1:26" x14ac:dyDescent="0.25">
      <c r="A3649">
        <v>1716387</v>
      </c>
      <c r="B3649">
        <v>1</v>
      </c>
      <c r="C3649" t="s">
        <v>76</v>
      </c>
      <c r="D3649" t="s">
        <v>97</v>
      </c>
      <c r="E3649" t="s">
        <v>139</v>
      </c>
      <c r="F3649" t="s">
        <v>10672</v>
      </c>
      <c r="G3649" t="s">
        <v>269</v>
      </c>
      <c r="H3649" t="s">
        <v>46</v>
      </c>
      <c r="I3649" t="s">
        <v>129</v>
      </c>
      <c r="J3649" t="s">
        <v>130</v>
      </c>
      <c r="K3649" t="s">
        <v>131</v>
      </c>
      <c r="L3649" t="s">
        <v>10673</v>
      </c>
      <c r="M3649" t="s">
        <v>10674</v>
      </c>
      <c r="N3649">
        <v>2.3875000000000002</v>
      </c>
      <c r="O3649">
        <v>0</v>
      </c>
      <c r="P3649">
        <v>144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343.8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1716386</v>
      </c>
      <c r="B3650">
        <v>1</v>
      </c>
      <c r="C3650" t="s">
        <v>76</v>
      </c>
      <c r="D3650" t="s">
        <v>101</v>
      </c>
      <c r="E3650" t="s">
        <v>212</v>
      </c>
      <c r="F3650" t="s">
        <v>10675</v>
      </c>
      <c r="G3650" t="s">
        <v>176</v>
      </c>
      <c r="H3650" t="s">
        <v>47</v>
      </c>
      <c r="I3650" t="s">
        <v>129</v>
      </c>
      <c r="J3650" t="s">
        <v>130</v>
      </c>
      <c r="K3650" t="s">
        <v>131</v>
      </c>
      <c r="L3650" t="s">
        <v>10676</v>
      </c>
      <c r="M3650" t="s">
        <v>10677</v>
      </c>
      <c r="N3650">
        <v>2.8677777770000001</v>
      </c>
      <c r="O3650">
        <v>5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14.338889</v>
      </c>
      <c r="V3650">
        <v>2.8677779999999999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1716389</v>
      </c>
      <c r="B3651">
        <v>1</v>
      </c>
      <c r="C3651" t="s">
        <v>76</v>
      </c>
      <c r="D3651" t="s">
        <v>99</v>
      </c>
      <c r="E3651" t="s">
        <v>164</v>
      </c>
      <c r="F3651" t="s">
        <v>1725</v>
      </c>
      <c r="G3651" t="s">
        <v>256</v>
      </c>
      <c r="H3651" t="s">
        <v>46</v>
      </c>
      <c r="I3651" t="s">
        <v>129</v>
      </c>
      <c r="J3651" t="s">
        <v>130</v>
      </c>
      <c r="K3651" t="s">
        <v>131</v>
      </c>
      <c r="L3651" t="s">
        <v>10678</v>
      </c>
      <c r="M3651" t="s">
        <v>10679</v>
      </c>
      <c r="N3651">
        <v>2.744444444</v>
      </c>
      <c r="O3651">
        <v>0</v>
      </c>
      <c r="P3651">
        <v>24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65.866667000000007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1716395</v>
      </c>
      <c r="B3652">
        <v>1</v>
      </c>
      <c r="C3652" t="s">
        <v>77</v>
      </c>
      <c r="D3652" t="s">
        <v>114</v>
      </c>
      <c r="E3652" t="s">
        <v>134</v>
      </c>
      <c r="F3652" t="s">
        <v>10680</v>
      </c>
      <c r="G3652" t="s">
        <v>136</v>
      </c>
      <c r="H3652" t="s">
        <v>46</v>
      </c>
      <c r="I3652" t="s">
        <v>129</v>
      </c>
      <c r="J3652" t="s">
        <v>130</v>
      </c>
      <c r="K3652" t="s">
        <v>131</v>
      </c>
      <c r="L3652" t="s">
        <v>10681</v>
      </c>
      <c r="M3652" t="s">
        <v>10682</v>
      </c>
      <c r="N3652">
        <v>1.2424999999999999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1.2424999999999999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1716393</v>
      </c>
      <c r="B3653">
        <v>1</v>
      </c>
      <c r="C3653" t="s">
        <v>76</v>
      </c>
      <c r="D3653" t="s">
        <v>97</v>
      </c>
      <c r="E3653" t="s">
        <v>139</v>
      </c>
      <c r="F3653" t="s">
        <v>10683</v>
      </c>
      <c r="G3653" t="s">
        <v>269</v>
      </c>
      <c r="H3653" t="s">
        <v>46</v>
      </c>
      <c r="I3653" t="s">
        <v>129</v>
      </c>
      <c r="J3653" t="s">
        <v>130</v>
      </c>
      <c r="K3653" t="s">
        <v>131</v>
      </c>
      <c r="L3653" t="s">
        <v>10684</v>
      </c>
      <c r="M3653" t="s">
        <v>10685</v>
      </c>
      <c r="N3653">
        <v>1.8847222219999999</v>
      </c>
      <c r="O3653">
        <v>0</v>
      </c>
      <c r="P3653">
        <v>51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96.120833000000005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1716394</v>
      </c>
      <c r="B3654">
        <v>1</v>
      </c>
      <c r="C3654" t="s">
        <v>77</v>
      </c>
      <c r="D3654" t="s">
        <v>114</v>
      </c>
      <c r="E3654" t="s">
        <v>212</v>
      </c>
      <c r="F3654" t="s">
        <v>10686</v>
      </c>
      <c r="G3654" t="s">
        <v>431</v>
      </c>
      <c r="H3654" t="s">
        <v>47</v>
      </c>
      <c r="I3654" t="s">
        <v>129</v>
      </c>
      <c r="J3654" t="s">
        <v>130</v>
      </c>
      <c r="K3654" t="s">
        <v>131</v>
      </c>
      <c r="L3654" t="s">
        <v>10687</v>
      </c>
      <c r="M3654" t="s">
        <v>10688</v>
      </c>
      <c r="N3654">
        <v>1.7963888880000001</v>
      </c>
      <c r="O3654">
        <v>22</v>
      </c>
      <c r="P3654">
        <v>146</v>
      </c>
      <c r="Q3654">
        <v>0</v>
      </c>
      <c r="R3654">
        <v>0</v>
      </c>
      <c r="S3654">
        <v>191</v>
      </c>
      <c r="T3654">
        <v>1577</v>
      </c>
      <c r="U3654">
        <v>39.520555999999999</v>
      </c>
      <c r="V3654">
        <v>262.27277800000002</v>
      </c>
      <c r="W3654">
        <v>0</v>
      </c>
      <c r="X3654">
        <v>0</v>
      </c>
      <c r="Y3654">
        <v>343.11027799999999</v>
      </c>
      <c r="Z3654">
        <v>2832.905276</v>
      </c>
    </row>
    <row r="3655" spans="1:26" x14ac:dyDescent="0.25">
      <c r="A3655">
        <v>1716396</v>
      </c>
      <c r="B3655">
        <v>1</v>
      </c>
      <c r="C3655" t="s">
        <v>76</v>
      </c>
      <c r="D3655" t="s">
        <v>92</v>
      </c>
      <c r="E3655" t="s">
        <v>126</v>
      </c>
      <c r="F3655" t="s">
        <v>10689</v>
      </c>
      <c r="G3655" t="s">
        <v>176</v>
      </c>
      <c r="H3655" t="s">
        <v>47</v>
      </c>
      <c r="I3655" t="s">
        <v>129</v>
      </c>
      <c r="J3655" t="s">
        <v>130</v>
      </c>
      <c r="K3655" t="s">
        <v>131</v>
      </c>
      <c r="L3655" t="s">
        <v>10690</v>
      </c>
      <c r="M3655" t="s">
        <v>10691</v>
      </c>
      <c r="N3655">
        <v>3.0747222220000001</v>
      </c>
      <c r="O3655">
        <v>0</v>
      </c>
      <c r="P3655">
        <v>0</v>
      </c>
      <c r="Q3655">
        <v>2</v>
      </c>
      <c r="R3655">
        <v>91</v>
      </c>
      <c r="S3655">
        <v>0</v>
      </c>
      <c r="T3655">
        <v>0</v>
      </c>
      <c r="U3655">
        <v>0</v>
      </c>
      <c r="V3655">
        <v>0</v>
      </c>
      <c r="W3655">
        <v>6.1494439999999999</v>
      </c>
      <c r="X3655">
        <v>279.79972199999997</v>
      </c>
      <c r="Y3655">
        <v>0</v>
      </c>
      <c r="Z3655">
        <v>0</v>
      </c>
    </row>
    <row r="3656" spans="1:26" x14ac:dyDescent="0.25">
      <c r="A3656">
        <v>1716397</v>
      </c>
      <c r="B3656">
        <v>1</v>
      </c>
      <c r="C3656" t="s">
        <v>76</v>
      </c>
      <c r="D3656" t="s">
        <v>93</v>
      </c>
      <c r="E3656" t="s">
        <v>134</v>
      </c>
      <c r="F3656" t="s">
        <v>10692</v>
      </c>
      <c r="G3656" t="s">
        <v>136</v>
      </c>
      <c r="H3656" t="s">
        <v>46</v>
      </c>
      <c r="I3656" t="s">
        <v>129</v>
      </c>
      <c r="J3656" t="s">
        <v>130</v>
      </c>
      <c r="K3656" t="s">
        <v>131</v>
      </c>
      <c r="L3656" t="s">
        <v>10693</v>
      </c>
      <c r="M3656" t="s">
        <v>10694</v>
      </c>
      <c r="N3656">
        <v>1.457777777</v>
      </c>
      <c r="O3656">
        <v>0</v>
      </c>
      <c r="P3656">
        <v>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1.457778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1716405</v>
      </c>
      <c r="B3657">
        <v>1</v>
      </c>
      <c r="C3657" t="s">
        <v>76</v>
      </c>
      <c r="D3657" t="s">
        <v>95</v>
      </c>
      <c r="E3657" t="s">
        <v>139</v>
      </c>
      <c r="F3657" t="s">
        <v>10695</v>
      </c>
      <c r="G3657" t="s">
        <v>289</v>
      </c>
      <c r="H3657" t="s">
        <v>46</v>
      </c>
      <c r="I3657" t="s">
        <v>129</v>
      </c>
      <c r="J3657" t="s">
        <v>130</v>
      </c>
      <c r="K3657" t="s">
        <v>131</v>
      </c>
      <c r="L3657" t="s">
        <v>10696</v>
      </c>
      <c r="M3657" t="s">
        <v>10697</v>
      </c>
      <c r="N3657">
        <v>2.665277777</v>
      </c>
      <c r="O3657">
        <v>0</v>
      </c>
      <c r="P3657">
        <v>67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178.573611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1716404</v>
      </c>
      <c r="B3658">
        <v>1</v>
      </c>
      <c r="C3658" t="s">
        <v>76</v>
      </c>
      <c r="D3658" t="s">
        <v>100</v>
      </c>
      <c r="E3658" t="s">
        <v>134</v>
      </c>
      <c r="F3658" t="s">
        <v>10698</v>
      </c>
      <c r="G3658" t="s">
        <v>136</v>
      </c>
      <c r="H3658" t="s">
        <v>46</v>
      </c>
      <c r="I3658" t="s">
        <v>129</v>
      </c>
      <c r="J3658" t="s">
        <v>130</v>
      </c>
      <c r="K3658" t="s">
        <v>131</v>
      </c>
      <c r="L3658" t="s">
        <v>10699</v>
      </c>
      <c r="M3658" t="s">
        <v>10700</v>
      </c>
      <c r="N3658">
        <v>2.9561111109999998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2.9561109999999999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1716401</v>
      </c>
      <c r="B3659">
        <v>1</v>
      </c>
      <c r="C3659" t="s">
        <v>77</v>
      </c>
      <c r="D3659" t="s">
        <v>124</v>
      </c>
      <c r="E3659" t="s">
        <v>134</v>
      </c>
      <c r="F3659" t="s">
        <v>10701</v>
      </c>
      <c r="G3659" t="s">
        <v>136</v>
      </c>
      <c r="H3659" t="s">
        <v>46</v>
      </c>
      <c r="I3659" t="s">
        <v>129</v>
      </c>
      <c r="J3659" t="s">
        <v>130</v>
      </c>
      <c r="K3659" t="s">
        <v>131</v>
      </c>
      <c r="L3659" t="s">
        <v>10702</v>
      </c>
      <c r="M3659" t="s">
        <v>10703</v>
      </c>
      <c r="N3659">
        <v>0.84888888799999995</v>
      </c>
      <c r="O3659">
        <v>0</v>
      </c>
      <c r="P3659">
        <v>10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8.4888890000000004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1716399</v>
      </c>
      <c r="B3660">
        <v>1</v>
      </c>
      <c r="C3660" t="s">
        <v>76</v>
      </c>
      <c r="D3660" t="s">
        <v>91</v>
      </c>
      <c r="E3660" t="s">
        <v>158</v>
      </c>
      <c r="F3660" t="s">
        <v>10704</v>
      </c>
      <c r="G3660" t="s">
        <v>176</v>
      </c>
      <c r="H3660" t="s">
        <v>47</v>
      </c>
      <c r="I3660" t="s">
        <v>129</v>
      </c>
      <c r="J3660" t="s">
        <v>130</v>
      </c>
      <c r="K3660" t="s">
        <v>131</v>
      </c>
      <c r="L3660" t="s">
        <v>10705</v>
      </c>
      <c r="M3660" t="s">
        <v>10706</v>
      </c>
      <c r="N3660">
        <v>0.53055555499999996</v>
      </c>
      <c r="O3660">
        <v>31</v>
      </c>
      <c r="P3660">
        <v>4518</v>
      </c>
      <c r="Q3660">
        <v>0</v>
      </c>
      <c r="R3660">
        <v>0</v>
      </c>
      <c r="S3660">
        <v>0</v>
      </c>
      <c r="T3660">
        <v>0</v>
      </c>
      <c r="U3660">
        <v>16.447222</v>
      </c>
      <c r="V3660">
        <v>2397.0499970000001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1716417</v>
      </c>
      <c r="B3661">
        <v>1</v>
      </c>
      <c r="C3661" t="s">
        <v>77</v>
      </c>
      <c r="D3661" t="s">
        <v>116</v>
      </c>
      <c r="E3661" t="s">
        <v>134</v>
      </c>
      <c r="F3661" t="s">
        <v>10707</v>
      </c>
      <c r="G3661" t="s">
        <v>136</v>
      </c>
      <c r="H3661" t="s">
        <v>46</v>
      </c>
      <c r="I3661" t="s">
        <v>129</v>
      </c>
      <c r="J3661" t="s">
        <v>130</v>
      </c>
      <c r="K3661" t="s">
        <v>131</v>
      </c>
      <c r="L3661" t="s">
        <v>10708</v>
      </c>
      <c r="M3661" t="s">
        <v>10709</v>
      </c>
      <c r="N3661">
        <v>2.6583333329999999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2.6583329999999998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1716420</v>
      </c>
      <c r="B3662">
        <v>1</v>
      </c>
      <c r="C3662" t="s">
        <v>77</v>
      </c>
      <c r="D3662" t="s">
        <v>119</v>
      </c>
      <c r="E3662" t="s">
        <v>134</v>
      </c>
      <c r="F3662" t="s">
        <v>10710</v>
      </c>
      <c r="G3662" t="s">
        <v>136</v>
      </c>
      <c r="H3662" t="s">
        <v>46</v>
      </c>
      <c r="I3662" t="s">
        <v>129</v>
      </c>
      <c r="J3662" t="s">
        <v>130</v>
      </c>
      <c r="K3662" t="s">
        <v>131</v>
      </c>
      <c r="L3662" t="s">
        <v>10711</v>
      </c>
      <c r="M3662" t="s">
        <v>10712</v>
      </c>
      <c r="N3662">
        <v>1.5069444439999999</v>
      </c>
      <c r="O3662">
        <v>0</v>
      </c>
      <c r="P3662">
        <v>19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28.631944000000001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1716412</v>
      </c>
      <c r="B3663">
        <v>1</v>
      </c>
      <c r="C3663" t="s">
        <v>76</v>
      </c>
      <c r="D3663" t="s">
        <v>78</v>
      </c>
      <c r="E3663" t="s">
        <v>134</v>
      </c>
      <c r="F3663" t="s">
        <v>10713</v>
      </c>
      <c r="G3663" t="s">
        <v>136</v>
      </c>
      <c r="H3663" t="s">
        <v>46</v>
      </c>
      <c r="I3663" t="s">
        <v>129</v>
      </c>
      <c r="J3663" t="s">
        <v>130</v>
      </c>
      <c r="K3663" t="s">
        <v>131</v>
      </c>
      <c r="L3663" t="s">
        <v>10714</v>
      </c>
      <c r="M3663" t="s">
        <v>10715</v>
      </c>
      <c r="N3663">
        <v>1.5522222219999999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1.552222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1716407</v>
      </c>
      <c r="B3664">
        <v>1</v>
      </c>
      <c r="C3664" t="s">
        <v>76</v>
      </c>
      <c r="D3664" t="s">
        <v>100</v>
      </c>
      <c r="E3664" t="s">
        <v>164</v>
      </c>
      <c r="F3664" t="s">
        <v>10716</v>
      </c>
      <c r="G3664" t="s">
        <v>141</v>
      </c>
      <c r="H3664" t="s">
        <v>46</v>
      </c>
      <c r="I3664" t="s">
        <v>129</v>
      </c>
      <c r="J3664" t="s">
        <v>130</v>
      </c>
      <c r="K3664" t="s">
        <v>131</v>
      </c>
      <c r="L3664" t="s">
        <v>10717</v>
      </c>
      <c r="M3664" t="s">
        <v>10718</v>
      </c>
      <c r="N3664">
        <v>1.5319444440000001</v>
      </c>
      <c r="O3664">
        <v>0</v>
      </c>
      <c r="P3664">
        <v>28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42.894444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1716413</v>
      </c>
      <c r="B3665">
        <v>1</v>
      </c>
      <c r="C3665" t="s">
        <v>77</v>
      </c>
      <c r="D3665" t="s">
        <v>110</v>
      </c>
      <c r="E3665" t="s">
        <v>139</v>
      </c>
      <c r="F3665" t="s">
        <v>10719</v>
      </c>
      <c r="G3665" t="s">
        <v>141</v>
      </c>
      <c r="H3665" t="s">
        <v>46</v>
      </c>
      <c r="I3665" t="s">
        <v>129</v>
      </c>
      <c r="J3665" t="s">
        <v>130</v>
      </c>
      <c r="K3665" t="s">
        <v>131</v>
      </c>
      <c r="L3665" t="s">
        <v>10720</v>
      </c>
      <c r="M3665" t="s">
        <v>10721</v>
      </c>
      <c r="N3665">
        <v>0.73805555499999997</v>
      </c>
      <c r="O3665">
        <v>0</v>
      </c>
      <c r="P3665">
        <v>0</v>
      </c>
      <c r="Q3665">
        <v>0</v>
      </c>
      <c r="R3665">
        <v>5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3.6902780000000002</v>
      </c>
      <c r="Y3665">
        <v>0</v>
      </c>
      <c r="Z3665">
        <v>0</v>
      </c>
    </row>
    <row r="3666" spans="1:26" x14ac:dyDescent="0.25">
      <c r="A3666">
        <v>1716426</v>
      </c>
      <c r="B3666">
        <v>1</v>
      </c>
      <c r="C3666" t="s">
        <v>77</v>
      </c>
      <c r="D3666" t="s">
        <v>123</v>
      </c>
      <c r="E3666" t="s">
        <v>134</v>
      </c>
      <c r="F3666" t="s">
        <v>10722</v>
      </c>
      <c r="G3666" t="s">
        <v>209</v>
      </c>
      <c r="H3666" t="s">
        <v>46</v>
      </c>
      <c r="I3666" t="s">
        <v>129</v>
      </c>
      <c r="J3666" t="s">
        <v>130</v>
      </c>
      <c r="K3666" t="s">
        <v>131</v>
      </c>
      <c r="L3666" t="s">
        <v>10723</v>
      </c>
      <c r="M3666" t="s">
        <v>10724</v>
      </c>
      <c r="N3666">
        <v>1.9475</v>
      </c>
      <c r="O3666">
        <v>0</v>
      </c>
      <c r="P3666">
        <v>9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17.5275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1716422</v>
      </c>
      <c r="B3667">
        <v>1</v>
      </c>
      <c r="C3667" t="s">
        <v>77</v>
      </c>
      <c r="D3667" t="s">
        <v>116</v>
      </c>
      <c r="E3667" t="s">
        <v>134</v>
      </c>
      <c r="F3667" t="s">
        <v>10725</v>
      </c>
      <c r="G3667" t="s">
        <v>155</v>
      </c>
      <c r="H3667" t="s">
        <v>46</v>
      </c>
      <c r="I3667" t="s">
        <v>129</v>
      </c>
      <c r="J3667" t="s">
        <v>130</v>
      </c>
      <c r="K3667" t="s">
        <v>131</v>
      </c>
      <c r="L3667" t="s">
        <v>10726</v>
      </c>
      <c r="M3667" t="s">
        <v>10727</v>
      </c>
      <c r="N3667">
        <v>1.211944444</v>
      </c>
      <c r="O3667">
        <v>0</v>
      </c>
      <c r="P3667">
        <v>1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1.2119439999999999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1716414</v>
      </c>
      <c r="B3668">
        <v>1</v>
      </c>
      <c r="C3668" t="s">
        <v>76</v>
      </c>
      <c r="D3668" t="s">
        <v>106</v>
      </c>
      <c r="E3668" t="s">
        <v>164</v>
      </c>
      <c r="F3668" t="s">
        <v>10728</v>
      </c>
      <c r="G3668" t="s">
        <v>256</v>
      </c>
      <c r="H3668" t="s">
        <v>46</v>
      </c>
      <c r="I3668" t="s">
        <v>129</v>
      </c>
      <c r="J3668" t="s">
        <v>130</v>
      </c>
      <c r="K3668" t="s">
        <v>131</v>
      </c>
      <c r="L3668" t="s">
        <v>10729</v>
      </c>
      <c r="M3668" t="s">
        <v>10730</v>
      </c>
      <c r="N3668">
        <v>0.93722222200000005</v>
      </c>
      <c r="O3668">
        <v>1</v>
      </c>
      <c r="P3668">
        <v>578</v>
      </c>
      <c r="Q3668">
        <v>0</v>
      </c>
      <c r="R3668">
        <v>0</v>
      </c>
      <c r="S3668">
        <v>0</v>
      </c>
      <c r="T3668">
        <v>0</v>
      </c>
      <c r="U3668">
        <v>0.937222</v>
      </c>
      <c r="V3668">
        <v>541.71444399999996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1716419</v>
      </c>
      <c r="B3669">
        <v>1</v>
      </c>
      <c r="C3669" t="s">
        <v>76</v>
      </c>
      <c r="D3669" t="s">
        <v>100</v>
      </c>
      <c r="E3669" t="s">
        <v>134</v>
      </c>
      <c r="F3669" t="s">
        <v>10731</v>
      </c>
      <c r="G3669" t="s">
        <v>136</v>
      </c>
      <c r="H3669" t="s">
        <v>46</v>
      </c>
      <c r="I3669" t="s">
        <v>129</v>
      </c>
      <c r="J3669" t="s">
        <v>130</v>
      </c>
      <c r="K3669" t="s">
        <v>131</v>
      </c>
      <c r="L3669" t="s">
        <v>10732</v>
      </c>
      <c r="M3669" t="s">
        <v>10733</v>
      </c>
      <c r="N3669">
        <v>3.574166666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3.5741670000000001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1716411</v>
      </c>
      <c r="B3670">
        <v>1</v>
      </c>
      <c r="C3670" t="s">
        <v>76</v>
      </c>
      <c r="D3670" t="s">
        <v>89</v>
      </c>
      <c r="E3670" t="s">
        <v>158</v>
      </c>
      <c r="F3670" t="s">
        <v>10455</v>
      </c>
      <c r="G3670" t="s">
        <v>281</v>
      </c>
      <c r="H3670" t="s">
        <v>47</v>
      </c>
      <c r="I3670" t="s">
        <v>129</v>
      </c>
      <c r="J3670" t="s">
        <v>130</v>
      </c>
      <c r="K3670" t="s">
        <v>161</v>
      </c>
      <c r="L3670" t="s">
        <v>10734</v>
      </c>
      <c r="M3670" t="s">
        <v>10735</v>
      </c>
      <c r="N3670">
        <v>1.1511527770000001</v>
      </c>
      <c r="O3670">
        <v>62</v>
      </c>
      <c r="P3670">
        <v>525</v>
      </c>
      <c r="Q3670">
        <v>0</v>
      </c>
      <c r="R3670">
        <v>0</v>
      </c>
      <c r="S3670">
        <v>0</v>
      </c>
      <c r="T3670">
        <v>0</v>
      </c>
      <c r="U3670">
        <v>71.371471999999997</v>
      </c>
      <c r="V3670">
        <v>604.35520799999995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1716421</v>
      </c>
      <c r="B3671">
        <v>1</v>
      </c>
      <c r="C3671" t="s">
        <v>76</v>
      </c>
      <c r="D3671" t="s">
        <v>92</v>
      </c>
      <c r="E3671" t="s">
        <v>139</v>
      </c>
      <c r="F3671" t="s">
        <v>10736</v>
      </c>
      <c r="G3671" t="s">
        <v>289</v>
      </c>
      <c r="H3671" t="s">
        <v>46</v>
      </c>
      <c r="I3671" t="s">
        <v>129</v>
      </c>
      <c r="J3671" t="s">
        <v>15</v>
      </c>
      <c r="K3671" t="s">
        <v>131</v>
      </c>
      <c r="L3671" t="s">
        <v>10737</v>
      </c>
      <c r="M3671" t="s">
        <v>10738</v>
      </c>
      <c r="N3671">
        <v>1.111388888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30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33.341667000000001</v>
      </c>
    </row>
    <row r="3672" spans="1:26" x14ac:dyDescent="0.25">
      <c r="A3672">
        <v>1716423</v>
      </c>
      <c r="B3672">
        <v>1</v>
      </c>
      <c r="C3672" t="s">
        <v>77</v>
      </c>
      <c r="D3672" t="s">
        <v>118</v>
      </c>
      <c r="E3672" t="s">
        <v>158</v>
      </c>
      <c r="F3672" t="s">
        <v>10739</v>
      </c>
      <c r="G3672" t="s">
        <v>281</v>
      </c>
      <c r="H3672" t="s">
        <v>47</v>
      </c>
      <c r="I3672" t="s">
        <v>129</v>
      </c>
      <c r="J3672" t="s">
        <v>130</v>
      </c>
      <c r="K3672" t="s">
        <v>161</v>
      </c>
      <c r="L3672" t="s">
        <v>10740</v>
      </c>
      <c r="M3672" t="s">
        <v>10741</v>
      </c>
      <c r="N3672">
        <v>0.63527777699999999</v>
      </c>
      <c r="O3672">
        <v>8</v>
      </c>
      <c r="P3672">
        <v>44</v>
      </c>
      <c r="Q3672">
        <v>0</v>
      </c>
      <c r="R3672">
        <v>0</v>
      </c>
      <c r="S3672">
        <v>13</v>
      </c>
      <c r="T3672">
        <v>0</v>
      </c>
      <c r="U3672">
        <v>5.0822219999999998</v>
      </c>
      <c r="V3672">
        <v>27.952221999999999</v>
      </c>
      <c r="W3672">
        <v>0</v>
      </c>
      <c r="X3672">
        <v>0</v>
      </c>
      <c r="Y3672">
        <v>8.2586110000000001</v>
      </c>
      <c r="Z3672">
        <v>0</v>
      </c>
    </row>
    <row r="3673" spans="1:26" x14ac:dyDescent="0.25">
      <c r="A3673">
        <v>1716428</v>
      </c>
      <c r="B3673">
        <v>1</v>
      </c>
      <c r="C3673" t="s">
        <v>76</v>
      </c>
      <c r="D3673" t="s">
        <v>91</v>
      </c>
      <c r="E3673" t="s">
        <v>148</v>
      </c>
      <c r="F3673" t="s">
        <v>10742</v>
      </c>
      <c r="G3673" t="s">
        <v>176</v>
      </c>
      <c r="H3673" t="s">
        <v>47</v>
      </c>
      <c r="I3673" t="s">
        <v>129</v>
      </c>
      <c r="J3673" t="s">
        <v>130</v>
      </c>
      <c r="K3673" t="s">
        <v>131</v>
      </c>
      <c r="L3673" t="s">
        <v>10743</v>
      </c>
      <c r="M3673" t="s">
        <v>10744</v>
      </c>
      <c r="N3673">
        <v>0.31527777699999998</v>
      </c>
      <c r="O3673">
        <v>17</v>
      </c>
      <c r="P3673">
        <v>2856</v>
      </c>
      <c r="Q3673">
        <v>0</v>
      </c>
      <c r="R3673">
        <v>0</v>
      </c>
      <c r="S3673">
        <v>0</v>
      </c>
      <c r="T3673">
        <v>0</v>
      </c>
      <c r="U3673">
        <v>5.3597219999999997</v>
      </c>
      <c r="V3673">
        <v>900.43333099999995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1716429</v>
      </c>
      <c r="B3674">
        <v>1</v>
      </c>
      <c r="C3674" t="s">
        <v>76</v>
      </c>
      <c r="D3674" t="s">
        <v>91</v>
      </c>
      <c r="E3674" t="s">
        <v>148</v>
      </c>
      <c r="F3674" t="s">
        <v>10745</v>
      </c>
      <c r="G3674" t="s">
        <v>176</v>
      </c>
      <c r="H3674" t="s">
        <v>47</v>
      </c>
      <c r="I3674" t="s">
        <v>129</v>
      </c>
      <c r="J3674" t="s">
        <v>130</v>
      </c>
      <c r="K3674" t="s">
        <v>131</v>
      </c>
      <c r="L3674" t="s">
        <v>10746</v>
      </c>
      <c r="M3674" t="s">
        <v>10747</v>
      </c>
      <c r="N3674">
        <v>0.46694444400000001</v>
      </c>
      <c r="O3674">
        <v>6</v>
      </c>
      <c r="P3674">
        <v>608</v>
      </c>
      <c r="Q3674">
        <v>0</v>
      </c>
      <c r="R3674">
        <v>0</v>
      </c>
      <c r="S3674">
        <v>0</v>
      </c>
      <c r="T3674">
        <v>0</v>
      </c>
      <c r="U3674">
        <v>2.8016670000000001</v>
      </c>
      <c r="V3674">
        <v>283.90222199999999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1716438</v>
      </c>
      <c r="B3675">
        <v>1</v>
      </c>
      <c r="C3675" t="s">
        <v>76</v>
      </c>
      <c r="D3675" t="s">
        <v>93</v>
      </c>
      <c r="E3675" t="s">
        <v>134</v>
      </c>
      <c r="F3675" t="s">
        <v>10748</v>
      </c>
      <c r="G3675" t="s">
        <v>136</v>
      </c>
      <c r="H3675" t="s">
        <v>46</v>
      </c>
      <c r="I3675" t="s">
        <v>129</v>
      </c>
      <c r="J3675" t="s">
        <v>130</v>
      </c>
      <c r="K3675" t="s">
        <v>131</v>
      </c>
      <c r="L3675" t="s">
        <v>10749</v>
      </c>
      <c r="M3675" t="s">
        <v>10750</v>
      </c>
      <c r="N3675">
        <v>1.3502777770000001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1.3502780000000001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1716431</v>
      </c>
      <c r="B3676">
        <v>1</v>
      </c>
      <c r="C3676" t="s">
        <v>76</v>
      </c>
      <c r="D3676" t="s">
        <v>91</v>
      </c>
      <c r="E3676" t="s">
        <v>126</v>
      </c>
      <c r="F3676" t="s">
        <v>5766</v>
      </c>
      <c r="G3676" t="s">
        <v>176</v>
      </c>
      <c r="H3676" t="s">
        <v>47</v>
      </c>
      <c r="I3676" t="s">
        <v>129</v>
      </c>
      <c r="J3676" t="s">
        <v>130</v>
      </c>
      <c r="K3676" t="s">
        <v>131</v>
      </c>
      <c r="L3676" t="s">
        <v>10751</v>
      </c>
      <c r="M3676" t="s">
        <v>10752</v>
      </c>
      <c r="N3676">
        <v>0.94277777699999998</v>
      </c>
      <c r="O3676">
        <v>1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0.942778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1716434</v>
      </c>
      <c r="B3677">
        <v>1</v>
      </c>
      <c r="C3677" t="s">
        <v>76</v>
      </c>
      <c r="D3677" t="s">
        <v>99</v>
      </c>
      <c r="E3677" t="s">
        <v>134</v>
      </c>
      <c r="F3677" t="s">
        <v>10753</v>
      </c>
      <c r="G3677" t="s">
        <v>289</v>
      </c>
      <c r="H3677" t="s">
        <v>46</v>
      </c>
      <c r="I3677" t="s">
        <v>129</v>
      </c>
      <c r="J3677" t="s">
        <v>130</v>
      </c>
      <c r="K3677" t="s">
        <v>131</v>
      </c>
      <c r="L3677" t="s">
        <v>10754</v>
      </c>
      <c r="M3677" t="s">
        <v>10755</v>
      </c>
      <c r="N3677">
        <v>3.062777777</v>
      </c>
      <c r="O3677">
        <v>0</v>
      </c>
      <c r="P3677">
        <v>2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6.1255559999999996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1716435</v>
      </c>
      <c r="B3678">
        <v>1</v>
      </c>
      <c r="C3678" t="s">
        <v>76</v>
      </c>
      <c r="D3678" t="s">
        <v>84</v>
      </c>
      <c r="E3678" t="s">
        <v>139</v>
      </c>
      <c r="F3678" t="s">
        <v>10756</v>
      </c>
      <c r="G3678" t="s">
        <v>269</v>
      </c>
      <c r="H3678" t="s">
        <v>46</v>
      </c>
      <c r="I3678" t="s">
        <v>129</v>
      </c>
      <c r="J3678" t="s">
        <v>130</v>
      </c>
      <c r="K3678" t="s">
        <v>131</v>
      </c>
      <c r="L3678" t="s">
        <v>10757</v>
      </c>
      <c r="M3678" t="s">
        <v>10758</v>
      </c>
      <c r="N3678">
        <v>1.8988888880000001</v>
      </c>
      <c r="O3678">
        <v>0</v>
      </c>
      <c r="P3678">
        <v>17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32.281111000000003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1716437</v>
      </c>
      <c r="B3679">
        <v>1</v>
      </c>
      <c r="C3679" t="s">
        <v>77</v>
      </c>
      <c r="D3679" t="s">
        <v>124</v>
      </c>
      <c r="E3679" t="s">
        <v>134</v>
      </c>
      <c r="F3679" t="s">
        <v>7496</v>
      </c>
      <c r="G3679" t="s">
        <v>209</v>
      </c>
      <c r="H3679" t="s">
        <v>46</v>
      </c>
      <c r="I3679" t="s">
        <v>129</v>
      </c>
      <c r="J3679" t="s">
        <v>130</v>
      </c>
      <c r="K3679" t="s">
        <v>131</v>
      </c>
      <c r="L3679" t="s">
        <v>10759</v>
      </c>
      <c r="M3679" t="s">
        <v>10760</v>
      </c>
      <c r="N3679">
        <v>2.9525000000000001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2.9525000000000001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1716441</v>
      </c>
      <c r="B3680">
        <v>1</v>
      </c>
      <c r="C3680" t="s">
        <v>76</v>
      </c>
      <c r="D3680" t="s">
        <v>104</v>
      </c>
      <c r="E3680" t="s">
        <v>164</v>
      </c>
      <c r="F3680" t="s">
        <v>10761</v>
      </c>
      <c r="G3680" t="s">
        <v>269</v>
      </c>
      <c r="H3680" t="s">
        <v>46</v>
      </c>
      <c r="I3680" t="s">
        <v>129</v>
      </c>
      <c r="J3680" t="s">
        <v>130</v>
      </c>
      <c r="K3680" t="s">
        <v>131</v>
      </c>
      <c r="L3680" t="s">
        <v>10762</v>
      </c>
      <c r="M3680" t="s">
        <v>10763</v>
      </c>
      <c r="N3680">
        <v>0.85277777700000001</v>
      </c>
      <c r="O3680">
        <v>0</v>
      </c>
      <c r="P3680">
        <v>0</v>
      </c>
      <c r="Q3680">
        <v>1</v>
      </c>
      <c r="R3680">
        <v>118</v>
      </c>
      <c r="S3680">
        <v>0</v>
      </c>
      <c r="T3680">
        <v>0</v>
      </c>
      <c r="U3680">
        <v>0</v>
      </c>
      <c r="V3680">
        <v>0</v>
      </c>
      <c r="W3680">
        <v>0.85277800000000004</v>
      </c>
      <c r="X3680">
        <v>100.62777800000001</v>
      </c>
      <c r="Y3680">
        <v>0</v>
      </c>
      <c r="Z3680">
        <v>0</v>
      </c>
    </row>
    <row r="3681" spans="1:26" x14ac:dyDescent="0.25">
      <c r="A3681">
        <v>1716442</v>
      </c>
      <c r="B3681">
        <v>1</v>
      </c>
      <c r="C3681" t="s">
        <v>77</v>
      </c>
      <c r="D3681" t="s">
        <v>124</v>
      </c>
      <c r="E3681" t="s">
        <v>134</v>
      </c>
      <c r="F3681" t="s">
        <v>7665</v>
      </c>
      <c r="G3681" t="s">
        <v>155</v>
      </c>
      <c r="H3681" t="s">
        <v>46</v>
      </c>
      <c r="I3681" t="s">
        <v>129</v>
      </c>
      <c r="J3681" t="s">
        <v>130</v>
      </c>
      <c r="K3681" t="s">
        <v>131</v>
      </c>
      <c r="L3681" t="s">
        <v>10764</v>
      </c>
      <c r="M3681" t="s">
        <v>10765</v>
      </c>
      <c r="N3681">
        <v>2.923333333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2.923333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1716443</v>
      </c>
      <c r="B3682">
        <v>1</v>
      </c>
      <c r="C3682" t="s">
        <v>76</v>
      </c>
      <c r="D3682" t="s">
        <v>90</v>
      </c>
      <c r="E3682" t="s">
        <v>139</v>
      </c>
      <c r="F3682" t="s">
        <v>10766</v>
      </c>
      <c r="G3682" t="s">
        <v>1012</v>
      </c>
      <c r="H3682" t="s">
        <v>46</v>
      </c>
      <c r="I3682" t="s">
        <v>129</v>
      </c>
      <c r="J3682" t="s">
        <v>130</v>
      </c>
      <c r="K3682" t="s">
        <v>131</v>
      </c>
      <c r="L3682" t="s">
        <v>10767</v>
      </c>
      <c r="M3682" t="s">
        <v>10768</v>
      </c>
      <c r="N3682">
        <v>0.99611111100000005</v>
      </c>
      <c r="O3682">
        <v>0</v>
      </c>
      <c r="P3682">
        <v>32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31.875556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1716446</v>
      </c>
      <c r="B3683">
        <v>1</v>
      </c>
      <c r="C3683" t="s">
        <v>76</v>
      </c>
      <c r="D3683" t="s">
        <v>91</v>
      </c>
      <c r="E3683" t="s">
        <v>148</v>
      </c>
      <c r="F3683" t="s">
        <v>8743</v>
      </c>
      <c r="G3683" t="s">
        <v>1505</v>
      </c>
      <c r="H3683" t="s">
        <v>47</v>
      </c>
      <c r="I3683" t="s">
        <v>129</v>
      </c>
      <c r="J3683" t="s">
        <v>130</v>
      </c>
      <c r="K3683" t="s">
        <v>131</v>
      </c>
      <c r="L3683" t="s">
        <v>10769</v>
      </c>
      <c r="M3683" t="s">
        <v>10770</v>
      </c>
      <c r="N3683">
        <v>0.882222222</v>
      </c>
      <c r="O3683">
        <v>75</v>
      </c>
      <c r="P3683">
        <v>4576</v>
      </c>
      <c r="Q3683">
        <v>0</v>
      </c>
      <c r="R3683">
        <v>0</v>
      </c>
      <c r="S3683">
        <v>0</v>
      </c>
      <c r="T3683">
        <v>0</v>
      </c>
      <c r="U3683">
        <v>66.166667000000004</v>
      </c>
      <c r="V3683">
        <v>4037.0488879999998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1716455</v>
      </c>
      <c r="B3684">
        <v>1</v>
      </c>
      <c r="C3684" t="s">
        <v>76</v>
      </c>
      <c r="D3684" t="s">
        <v>90</v>
      </c>
      <c r="E3684" t="s">
        <v>148</v>
      </c>
      <c r="F3684" t="s">
        <v>10771</v>
      </c>
      <c r="G3684" t="s">
        <v>176</v>
      </c>
      <c r="H3684" t="s">
        <v>47</v>
      </c>
      <c r="I3684" t="s">
        <v>129</v>
      </c>
      <c r="J3684" t="s">
        <v>130</v>
      </c>
      <c r="K3684" t="s">
        <v>131</v>
      </c>
      <c r="L3684" t="s">
        <v>10772</v>
      </c>
      <c r="M3684" t="s">
        <v>10773</v>
      </c>
      <c r="N3684">
        <v>0.14583333300000001</v>
      </c>
      <c r="O3684">
        <v>196</v>
      </c>
      <c r="P3684">
        <v>26280</v>
      </c>
      <c r="Q3684">
        <v>0</v>
      </c>
      <c r="R3684">
        <v>0</v>
      </c>
      <c r="S3684">
        <v>0</v>
      </c>
      <c r="T3684">
        <v>0</v>
      </c>
      <c r="U3684">
        <v>28.583333</v>
      </c>
      <c r="V3684">
        <v>3832.4999910000001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1716453</v>
      </c>
      <c r="B3685">
        <v>1</v>
      </c>
      <c r="C3685" t="s">
        <v>76</v>
      </c>
      <c r="D3685" t="s">
        <v>99</v>
      </c>
      <c r="E3685" t="s">
        <v>158</v>
      </c>
      <c r="F3685" t="s">
        <v>10774</v>
      </c>
      <c r="G3685" t="s">
        <v>176</v>
      </c>
      <c r="H3685" t="s">
        <v>47</v>
      </c>
      <c r="I3685" t="s">
        <v>151</v>
      </c>
      <c r="J3685" t="s">
        <v>130</v>
      </c>
      <c r="K3685" t="s">
        <v>131</v>
      </c>
      <c r="L3685" t="s">
        <v>10775</v>
      </c>
      <c r="M3685" t="s">
        <v>10776</v>
      </c>
      <c r="N3685">
        <v>3.8888888000000003E-2</v>
      </c>
      <c r="O3685">
        <v>36</v>
      </c>
      <c r="P3685">
        <v>762</v>
      </c>
      <c r="Q3685">
        <v>0</v>
      </c>
      <c r="R3685">
        <v>0</v>
      </c>
      <c r="S3685">
        <v>0</v>
      </c>
      <c r="T3685">
        <v>0</v>
      </c>
      <c r="U3685">
        <v>1.4</v>
      </c>
      <c r="V3685">
        <v>29.633333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1716454</v>
      </c>
      <c r="B3686">
        <v>1</v>
      </c>
      <c r="C3686" t="s">
        <v>76</v>
      </c>
      <c r="D3686" t="s">
        <v>100</v>
      </c>
      <c r="E3686" t="s">
        <v>134</v>
      </c>
      <c r="F3686" t="s">
        <v>10777</v>
      </c>
      <c r="G3686" t="s">
        <v>136</v>
      </c>
      <c r="H3686" t="s">
        <v>46</v>
      </c>
      <c r="I3686" t="s">
        <v>129</v>
      </c>
      <c r="J3686" t="s">
        <v>130</v>
      </c>
      <c r="K3686" t="s">
        <v>131</v>
      </c>
      <c r="L3686" t="s">
        <v>10778</v>
      </c>
      <c r="M3686" t="s">
        <v>10779</v>
      </c>
      <c r="N3686">
        <v>2.4666666660000001</v>
      </c>
      <c r="O3686">
        <v>0</v>
      </c>
      <c r="P3686">
        <v>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2.4666670000000002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1716456</v>
      </c>
      <c r="B3687">
        <v>1</v>
      </c>
      <c r="C3687" t="s">
        <v>76</v>
      </c>
      <c r="D3687" t="s">
        <v>88</v>
      </c>
      <c r="E3687" t="s">
        <v>134</v>
      </c>
      <c r="F3687" t="s">
        <v>10780</v>
      </c>
      <c r="G3687" t="s">
        <v>155</v>
      </c>
      <c r="H3687" t="s">
        <v>46</v>
      </c>
      <c r="I3687" t="s">
        <v>129</v>
      </c>
      <c r="J3687" t="s">
        <v>130</v>
      </c>
      <c r="K3687" t="s">
        <v>131</v>
      </c>
      <c r="L3687" t="s">
        <v>10781</v>
      </c>
      <c r="M3687" t="s">
        <v>10782</v>
      </c>
      <c r="N3687">
        <v>1.3588888880000001</v>
      </c>
      <c r="O3687">
        <v>2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2.717778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1716457</v>
      </c>
      <c r="B3688">
        <v>1</v>
      </c>
      <c r="C3688" t="s">
        <v>77</v>
      </c>
      <c r="D3688" t="s">
        <v>116</v>
      </c>
      <c r="E3688" t="s">
        <v>134</v>
      </c>
      <c r="F3688" t="s">
        <v>10783</v>
      </c>
      <c r="G3688" t="s">
        <v>136</v>
      </c>
      <c r="H3688" t="s">
        <v>46</v>
      </c>
      <c r="I3688" t="s">
        <v>129</v>
      </c>
      <c r="J3688" t="s">
        <v>130</v>
      </c>
      <c r="K3688" t="s">
        <v>131</v>
      </c>
      <c r="L3688" t="s">
        <v>10784</v>
      </c>
      <c r="M3688" t="s">
        <v>10785</v>
      </c>
      <c r="N3688">
        <v>1.8402777770000001</v>
      </c>
      <c r="O3688">
        <v>0</v>
      </c>
      <c r="P3688">
        <v>4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7.3611110000000002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1716463</v>
      </c>
      <c r="B3689">
        <v>1</v>
      </c>
      <c r="C3689" t="s">
        <v>77</v>
      </c>
      <c r="D3689" t="s">
        <v>109</v>
      </c>
      <c r="E3689" t="s">
        <v>139</v>
      </c>
      <c r="F3689" t="s">
        <v>10786</v>
      </c>
      <c r="G3689" t="s">
        <v>141</v>
      </c>
      <c r="H3689" t="s">
        <v>46</v>
      </c>
      <c r="I3689" t="s">
        <v>129</v>
      </c>
      <c r="J3689" t="s">
        <v>130</v>
      </c>
      <c r="K3689" t="s">
        <v>131</v>
      </c>
      <c r="L3689" t="s">
        <v>10787</v>
      </c>
      <c r="M3689" t="s">
        <v>10788</v>
      </c>
      <c r="N3689">
        <v>1.815833333</v>
      </c>
      <c r="O3689">
        <v>0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1.815833</v>
      </c>
      <c r="Y3689">
        <v>0</v>
      </c>
      <c r="Z3689">
        <v>0</v>
      </c>
    </row>
    <row r="3690" spans="1:26" x14ac:dyDescent="0.25">
      <c r="A3690">
        <v>1716462</v>
      </c>
      <c r="B3690">
        <v>1</v>
      </c>
      <c r="C3690" t="s">
        <v>76</v>
      </c>
      <c r="D3690" t="s">
        <v>93</v>
      </c>
      <c r="E3690" t="s">
        <v>134</v>
      </c>
      <c r="F3690" t="s">
        <v>10789</v>
      </c>
      <c r="G3690" t="s">
        <v>136</v>
      </c>
      <c r="H3690" t="s">
        <v>46</v>
      </c>
      <c r="I3690" t="s">
        <v>129</v>
      </c>
      <c r="J3690" t="s">
        <v>130</v>
      </c>
      <c r="K3690" t="s">
        <v>131</v>
      </c>
      <c r="L3690" t="s">
        <v>10790</v>
      </c>
      <c r="M3690" t="s">
        <v>10791</v>
      </c>
      <c r="N3690">
        <v>4.0238888880000001</v>
      </c>
      <c r="O3690">
        <v>0</v>
      </c>
      <c r="P3690">
        <v>2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8.0477779999999992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1716461</v>
      </c>
      <c r="B3691">
        <v>1</v>
      </c>
      <c r="C3691" t="s">
        <v>76</v>
      </c>
      <c r="D3691" t="s">
        <v>86</v>
      </c>
      <c r="E3691" t="s">
        <v>134</v>
      </c>
      <c r="F3691" t="s">
        <v>10792</v>
      </c>
      <c r="G3691" t="s">
        <v>209</v>
      </c>
      <c r="H3691" t="s">
        <v>46</v>
      </c>
      <c r="I3691" t="s">
        <v>129</v>
      </c>
      <c r="J3691" t="s">
        <v>130</v>
      </c>
      <c r="K3691" t="s">
        <v>131</v>
      </c>
      <c r="L3691" t="s">
        <v>10793</v>
      </c>
      <c r="M3691" t="s">
        <v>10794</v>
      </c>
      <c r="N3691">
        <v>4.7452777770000001</v>
      </c>
      <c r="O3691">
        <v>0</v>
      </c>
      <c r="P3691">
        <v>1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4.7452779999999999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1716466</v>
      </c>
      <c r="B3692">
        <v>1</v>
      </c>
      <c r="C3692" t="s">
        <v>76</v>
      </c>
      <c r="D3692" t="s">
        <v>91</v>
      </c>
      <c r="E3692" t="s">
        <v>158</v>
      </c>
      <c r="F3692" t="s">
        <v>10795</v>
      </c>
      <c r="G3692" t="s">
        <v>285</v>
      </c>
      <c r="H3692" t="s">
        <v>47</v>
      </c>
      <c r="I3692" t="s">
        <v>129</v>
      </c>
      <c r="J3692" t="s">
        <v>130</v>
      </c>
      <c r="K3692" t="s">
        <v>161</v>
      </c>
      <c r="L3692" t="s">
        <v>10796</v>
      </c>
      <c r="M3692" t="s">
        <v>10797</v>
      </c>
      <c r="N3692">
        <v>0.83333333300000001</v>
      </c>
      <c r="O3692">
        <v>10</v>
      </c>
      <c r="P3692">
        <v>2188</v>
      </c>
      <c r="Q3692">
        <v>0</v>
      </c>
      <c r="R3692">
        <v>0</v>
      </c>
      <c r="S3692">
        <v>0</v>
      </c>
      <c r="T3692">
        <v>0</v>
      </c>
      <c r="U3692">
        <v>8.3333329999999997</v>
      </c>
      <c r="V3692">
        <v>1823.333333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1716460</v>
      </c>
      <c r="B3693">
        <v>1</v>
      </c>
      <c r="C3693" t="s">
        <v>76</v>
      </c>
      <c r="D3693" t="s">
        <v>95</v>
      </c>
      <c r="E3693" t="s">
        <v>139</v>
      </c>
      <c r="F3693" t="s">
        <v>10798</v>
      </c>
      <c r="G3693" t="s">
        <v>289</v>
      </c>
      <c r="H3693" t="s">
        <v>46</v>
      </c>
      <c r="I3693" t="s">
        <v>129</v>
      </c>
      <c r="J3693" t="s">
        <v>130</v>
      </c>
      <c r="K3693" t="s">
        <v>131</v>
      </c>
      <c r="L3693" t="s">
        <v>10799</v>
      </c>
      <c r="M3693" t="s">
        <v>10800</v>
      </c>
      <c r="N3693">
        <v>0.72833333300000003</v>
      </c>
      <c r="O3693">
        <v>0</v>
      </c>
      <c r="P3693">
        <v>83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60.451667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1716468</v>
      </c>
      <c r="B3694">
        <v>1</v>
      </c>
      <c r="C3694" t="s">
        <v>76</v>
      </c>
      <c r="D3694" t="s">
        <v>97</v>
      </c>
      <c r="E3694" t="s">
        <v>158</v>
      </c>
      <c r="F3694" t="s">
        <v>10801</v>
      </c>
      <c r="G3694" t="s">
        <v>176</v>
      </c>
      <c r="H3694" t="s">
        <v>47</v>
      </c>
      <c r="I3694" t="s">
        <v>129</v>
      </c>
      <c r="J3694" t="s">
        <v>130</v>
      </c>
      <c r="K3694" t="s">
        <v>131</v>
      </c>
      <c r="L3694" t="s">
        <v>10802</v>
      </c>
      <c r="M3694" t="s">
        <v>10803</v>
      </c>
      <c r="N3694">
        <v>0.91972222199999998</v>
      </c>
      <c r="O3694">
        <v>19</v>
      </c>
      <c r="P3694">
        <v>1701</v>
      </c>
      <c r="Q3694">
        <v>0</v>
      </c>
      <c r="R3694">
        <v>0</v>
      </c>
      <c r="S3694">
        <v>0</v>
      </c>
      <c r="T3694">
        <v>0</v>
      </c>
      <c r="U3694">
        <v>17.474722</v>
      </c>
      <c r="V3694">
        <v>1564.4475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1716471</v>
      </c>
      <c r="B3695">
        <v>1</v>
      </c>
      <c r="C3695" t="s">
        <v>76</v>
      </c>
      <c r="D3695" t="s">
        <v>93</v>
      </c>
      <c r="E3695" t="s">
        <v>134</v>
      </c>
      <c r="F3695" t="s">
        <v>10804</v>
      </c>
      <c r="G3695" t="s">
        <v>289</v>
      </c>
      <c r="H3695" t="s">
        <v>46</v>
      </c>
      <c r="I3695" t="s">
        <v>129</v>
      </c>
      <c r="J3695" t="s">
        <v>130</v>
      </c>
      <c r="K3695" t="s">
        <v>131</v>
      </c>
      <c r="L3695" t="s">
        <v>10805</v>
      </c>
      <c r="M3695" t="s">
        <v>10806</v>
      </c>
      <c r="N3695">
        <v>1.5791666660000001</v>
      </c>
      <c r="O3695">
        <v>0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1.579167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1716469</v>
      </c>
      <c r="B3696">
        <v>1</v>
      </c>
      <c r="C3696" t="s">
        <v>76</v>
      </c>
      <c r="D3696" t="s">
        <v>80</v>
      </c>
      <c r="E3696" t="s">
        <v>126</v>
      </c>
      <c r="F3696" t="s">
        <v>10807</v>
      </c>
      <c r="G3696" t="s">
        <v>145</v>
      </c>
      <c r="H3696" t="s">
        <v>47</v>
      </c>
      <c r="I3696" t="s">
        <v>129</v>
      </c>
      <c r="J3696" t="s">
        <v>130</v>
      </c>
      <c r="K3696" t="s">
        <v>131</v>
      </c>
      <c r="L3696" t="s">
        <v>10808</v>
      </c>
      <c r="M3696" t="s">
        <v>10809</v>
      </c>
      <c r="N3696">
        <v>3.1044444439999999</v>
      </c>
      <c r="O3696">
        <v>2</v>
      </c>
      <c r="P3696">
        <v>56</v>
      </c>
      <c r="Q3696">
        <v>0</v>
      </c>
      <c r="R3696">
        <v>0</v>
      </c>
      <c r="S3696">
        <v>0</v>
      </c>
      <c r="T3696">
        <v>0</v>
      </c>
      <c r="U3696">
        <v>6.2088890000000001</v>
      </c>
      <c r="V3696">
        <v>173.84888900000001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1716472</v>
      </c>
      <c r="B3697">
        <v>1</v>
      </c>
      <c r="C3697" t="s">
        <v>77</v>
      </c>
      <c r="D3697" t="s">
        <v>114</v>
      </c>
      <c r="E3697" t="s">
        <v>126</v>
      </c>
      <c r="F3697" t="s">
        <v>10810</v>
      </c>
      <c r="G3697" t="s">
        <v>145</v>
      </c>
      <c r="H3697" t="s">
        <v>47</v>
      </c>
      <c r="I3697" t="s">
        <v>129</v>
      </c>
      <c r="J3697" t="s">
        <v>130</v>
      </c>
      <c r="K3697" t="s">
        <v>131</v>
      </c>
      <c r="L3697" t="s">
        <v>10811</v>
      </c>
      <c r="M3697" t="s">
        <v>10812</v>
      </c>
      <c r="N3697">
        <v>3.159444444</v>
      </c>
      <c r="O3697">
        <v>0</v>
      </c>
      <c r="P3697">
        <v>0</v>
      </c>
      <c r="Q3697">
        <v>0</v>
      </c>
      <c r="R3697">
        <v>0</v>
      </c>
      <c r="S3697">
        <v>1</v>
      </c>
      <c r="T3697">
        <v>5</v>
      </c>
      <c r="U3697">
        <v>0</v>
      </c>
      <c r="V3697">
        <v>0</v>
      </c>
      <c r="W3697">
        <v>0</v>
      </c>
      <c r="X3697">
        <v>0</v>
      </c>
      <c r="Y3697">
        <v>3.1594440000000001</v>
      </c>
      <c r="Z3697">
        <v>15.797222</v>
      </c>
    </row>
    <row r="3698" spans="1:26" x14ac:dyDescent="0.25">
      <c r="A3698">
        <v>1716476</v>
      </c>
      <c r="B3698">
        <v>1</v>
      </c>
      <c r="C3698" t="s">
        <v>76</v>
      </c>
      <c r="D3698" t="s">
        <v>92</v>
      </c>
      <c r="E3698" t="s">
        <v>134</v>
      </c>
      <c r="F3698" t="s">
        <v>10813</v>
      </c>
      <c r="G3698" t="s">
        <v>289</v>
      </c>
      <c r="H3698" t="s">
        <v>46</v>
      </c>
      <c r="I3698" t="s">
        <v>129</v>
      </c>
      <c r="J3698" t="s">
        <v>15</v>
      </c>
      <c r="K3698" t="s">
        <v>131</v>
      </c>
      <c r="L3698" t="s">
        <v>10814</v>
      </c>
      <c r="M3698" t="s">
        <v>10815</v>
      </c>
      <c r="N3698">
        <v>2.6247222219999999</v>
      </c>
      <c r="O3698">
        <v>0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2.6247220000000002</v>
      </c>
      <c r="Y3698">
        <v>0</v>
      </c>
      <c r="Z3698">
        <v>0</v>
      </c>
    </row>
    <row r="3699" spans="1:26" x14ac:dyDescent="0.25">
      <c r="A3699">
        <v>1716480</v>
      </c>
      <c r="B3699">
        <v>1</v>
      </c>
      <c r="C3699" t="s">
        <v>76</v>
      </c>
      <c r="D3699" t="s">
        <v>91</v>
      </c>
      <c r="E3699" t="s">
        <v>148</v>
      </c>
      <c r="F3699" t="s">
        <v>8743</v>
      </c>
      <c r="G3699" t="s">
        <v>361</v>
      </c>
      <c r="H3699" t="s">
        <v>47</v>
      </c>
      <c r="I3699" t="s">
        <v>129</v>
      </c>
      <c r="J3699" t="s">
        <v>130</v>
      </c>
      <c r="K3699" t="s">
        <v>131</v>
      </c>
      <c r="L3699" t="s">
        <v>10816</v>
      </c>
      <c r="M3699" t="s">
        <v>10817</v>
      </c>
      <c r="N3699">
        <v>1.4416666659999999</v>
      </c>
      <c r="O3699">
        <v>75</v>
      </c>
      <c r="P3699">
        <v>4576</v>
      </c>
      <c r="Q3699">
        <v>0</v>
      </c>
      <c r="R3699">
        <v>0</v>
      </c>
      <c r="S3699">
        <v>0</v>
      </c>
      <c r="T3699">
        <v>0</v>
      </c>
      <c r="U3699">
        <v>108.125</v>
      </c>
      <c r="V3699">
        <v>6597.0666639999999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1716473</v>
      </c>
      <c r="B3700">
        <v>1</v>
      </c>
      <c r="C3700" t="s">
        <v>76</v>
      </c>
      <c r="D3700" t="s">
        <v>90</v>
      </c>
      <c r="E3700" t="s">
        <v>212</v>
      </c>
      <c r="F3700" t="s">
        <v>10818</v>
      </c>
      <c r="G3700" t="s">
        <v>176</v>
      </c>
      <c r="H3700" t="s">
        <v>47</v>
      </c>
      <c r="I3700" t="s">
        <v>129</v>
      </c>
      <c r="J3700" t="s">
        <v>130</v>
      </c>
      <c r="K3700" t="s">
        <v>131</v>
      </c>
      <c r="L3700" t="s">
        <v>10819</v>
      </c>
      <c r="M3700" t="s">
        <v>10820</v>
      </c>
      <c r="N3700">
        <v>0.54083333300000003</v>
      </c>
      <c r="O3700">
        <v>1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0.54083300000000001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1716477</v>
      </c>
      <c r="B3701">
        <v>1</v>
      </c>
      <c r="C3701" t="s">
        <v>76</v>
      </c>
      <c r="D3701" t="s">
        <v>96</v>
      </c>
      <c r="E3701" t="s">
        <v>139</v>
      </c>
      <c r="F3701" t="s">
        <v>10821</v>
      </c>
      <c r="G3701" t="s">
        <v>141</v>
      </c>
      <c r="H3701" t="s">
        <v>46</v>
      </c>
      <c r="I3701" t="s">
        <v>129</v>
      </c>
      <c r="J3701" t="s">
        <v>130</v>
      </c>
      <c r="K3701" t="s">
        <v>131</v>
      </c>
      <c r="L3701" t="s">
        <v>10822</v>
      </c>
      <c r="M3701" t="s">
        <v>10823</v>
      </c>
      <c r="N3701">
        <v>0.66500000000000004</v>
      </c>
      <c r="O3701">
        <v>0</v>
      </c>
      <c r="P3701">
        <v>19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12.635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1716484</v>
      </c>
      <c r="B3702">
        <v>1</v>
      </c>
      <c r="C3702" t="s">
        <v>76</v>
      </c>
      <c r="D3702" t="s">
        <v>88</v>
      </c>
      <c r="E3702" t="s">
        <v>139</v>
      </c>
      <c r="F3702" t="s">
        <v>10824</v>
      </c>
      <c r="G3702" t="s">
        <v>269</v>
      </c>
      <c r="H3702" t="s">
        <v>46</v>
      </c>
      <c r="I3702" t="s">
        <v>129</v>
      </c>
      <c r="J3702" t="s">
        <v>130</v>
      </c>
      <c r="K3702" t="s">
        <v>131</v>
      </c>
      <c r="L3702" t="s">
        <v>10825</v>
      </c>
      <c r="M3702" t="s">
        <v>10826</v>
      </c>
      <c r="N3702">
        <v>1.1291666659999999</v>
      </c>
      <c r="O3702">
        <v>0</v>
      </c>
      <c r="P3702">
        <v>24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27.1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1716487</v>
      </c>
      <c r="B3703">
        <v>1</v>
      </c>
      <c r="C3703" t="s">
        <v>76</v>
      </c>
      <c r="D3703" t="s">
        <v>92</v>
      </c>
      <c r="E3703" t="s">
        <v>126</v>
      </c>
      <c r="F3703" t="s">
        <v>10827</v>
      </c>
      <c r="G3703" t="s">
        <v>3544</v>
      </c>
      <c r="H3703" t="s">
        <v>47</v>
      </c>
      <c r="I3703" t="s">
        <v>129</v>
      </c>
      <c r="J3703" t="s">
        <v>130</v>
      </c>
      <c r="K3703" t="s">
        <v>131</v>
      </c>
      <c r="L3703" t="s">
        <v>10828</v>
      </c>
      <c r="M3703" t="s">
        <v>10829</v>
      </c>
      <c r="N3703">
        <v>8.7777777000000001E-2</v>
      </c>
      <c r="O3703">
        <v>0</v>
      </c>
      <c r="P3703">
        <v>0</v>
      </c>
      <c r="Q3703">
        <v>2</v>
      </c>
      <c r="R3703">
        <v>98</v>
      </c>
      <c r="S3703">
        <v>0</v>
      </c>
      <c r="T3703">
        <v>0</v>
      </c>
      <c r="U3703">
        <v>0</v>
      </c>
      <c r="V3703">
        <v>0</v>
      </c>
      <c r="W3703">
        <v>0.17555599999999999</v>
      </c>
      <c r="X3703">
        <v>8.6022219999999994</v>
      </c>
      <c r="Y3703">
        <v>0</v>
      </c>
      <c r="Z3703">
        <v>0</v>
      </c>
    </row>
    <row r="3704" spans="1:26" x14ac:dyDescent="0.25">
      <c r="A3704">
        <v>1716490</v>
      </c>
      <c r="B3704">
        <v>1</v>
      </c>
      <c r="C3704" t="s">
        <v>76</v>
      </c>
      <c r="D3704" t="s">
        <v>99</v>
      </c>
      <c r="E3704" t="s">
        <v>191</v>
      </c>
      <c r="F3704" t="s">
        <v>10830</v>
      </c>
      <c r="G3704" t="s">
        <v>141</v>
      </c>
      <c r="H3704" t="s">
        <v>46</v>
      </c>
      <c r="I3704" t="s">
        <v>129</v>
      </c>
      <c r="J3704" t="s">
        <v>130</v>
      </c>
      <c r="K3704" t="s">
        <v>131</v>
      </c>
      <c r="L3704" t="s">
        <v>10831</v>
      </c>
      <c r="M3704" t="s">
        <v>10832</v>
      </c>
      <c r="N3704">
        <v>0.48694444399999998</v>
      </c>
      <c r="O3704">
        <v>0</v>
      </c>
      <c r="P3704">
        <v>98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47.720556000000002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1716491</v>
      </c>
      <c r="B3705">
        <v>1</v>
      </c>
      <c r="C3705" t="s">
        <v>76</v>
      </c>
      <c r="D3705" t="s">
        <v>99</v>
      </c>
      <c r="E3705" t="s">
        <v>139</v>
      </c>
      <c r="F3705" t="s">
        <v>1760</v>
      </c>
      <c r="G3705" t="s">
        <v>141</v>
      </c>
      <c r="H3705" t="s">
        <v>46</v>
      </c>
      <c r="I3705" t="s">
        <v>129</v>
      </c>
      <c r="J3705" t="s">
        <v>130</v>
      </c>
      <c r="K3705" t="s">
        <v>131</v>
      </c>
      <c r="L3705" t="s">
        <v>10833</v>
      </c>
      <c r="M3705" t="s">
        <v>10834</v>
      </c>
      <c r="N3705">
        <v>0.66444444400000002</v>
      </c>
      <c r="O3705">
        <v>0</v>
      </c>
      <c r="P3705">
        <v>7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4.6511110000000002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1716492</v>
      </c>
      <c r="B3706">
        <v>1</v>
      </c>
      <c r="C3706" t="s">
        <v>76</v>
      </c>
      <c r="D3706" t="s">
        <v>93</v>
      </c>
      <c r="E3706" t="s">
        <v>134</v>
      </c>
      <c r="F3706" t="s">
        <v>10835</v>
      </c>
      <c r="G3706" t="s">
        <v>136</v>
      </c>
      <c r="H3706" t="s">
        <v>46</v>
      </c>
      <c r="I3706" t="s">
        <v>129</v>
      </c>
      <c r="J3706" t="s">
        <v>130</v>
      </c>
      <c r="K3706" t="s">
        <v>131</v>
      </c>
      <c r="L3706" t="s">
        <v>10836</v>
      </c>
      <c r="M3706" t="s">
        <v>10837</v>
      </c>
      <c r="N3706">
        <v>4.0577777770000001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4.0577779999999999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1716495</v>
      </c>
      <c r="B3707">
        <v>1</v>
      </c>
      <c r="C3707" t="s">
        <v>77</v>
      </c>
      <c r="D3707" t="s">
        <v>109</v>
      </c>
      <c r="E3707" t="s">
        <v>164</v>
      </c>
      <c r="F3707" t="s">
        <v>10838</v>
      </c>
      <c r="G3707" t="s">
        <v>256</v>
      </c>
      <c r="H3707" t="s">
        <v>46</v>
      </c>
      <c r="I3707" t="s">
        <v>129</v>
      </c>
      <c r="J3707" t="s">
        <v>130</v>
      </c>
      <c r="K3707" t="s">
        <v>131</v>
      </c>
      <c r="L3707" t="s">
        <v>10839</v>
      </c>
      <c r="M3707" t="s">
        <v>10840</v>
      </c>
      <c r="N3707">
        <v>1.068888888</v>
      </c>
      <c r="O3707">
        <v>0</v>
      </c>
      <c r="P3707">
        <v>16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17.102222000000001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1716498</v>
      </c>
      <c r="B3708">
        <v>1</v>
      </c>
      <c r="C3708" t="s">
        <v>76</v>
      </c>
      <c r="D3708" t="s">
        <v>88</v>
      </c>
      <c r="E3708" t="s">
        <v>191</v>
      </c>
      <c r="F3708" t="s">
        <v>10841</v>
      </c>
      <c r="G3708" t="s">
        <v>907</v>
      </c>
      <c r="H3708" t="s">
        <v>46</v>
      </c>
      <c r="I3708" t="s">
        <v>129</v>
      </c>
      <c r="J3708" t="s">
        <v>130</v>
      </c>
      <c r="K3708" t="s">
        <v>131</v>
      </c>
      <c r="L3708" t="s">
        <v>10842</v>
      </c>
      <c r="M3708" t="s">
        <v>10843</v>
      </c>
      <c r="N3708">
        <v>1.4813888879999999</v>
      </c>
      <c r="O3708">
        <v>0</v>
      </c>
      <c r="P3708">
        <v>87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128.880833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1716499</v>
      </c>
      <c r="B3709">
        <v>1</v>
      </c>
      <c r="C3709" t="s">
        <v>76</v>
      </c>
      <c r="D3709" t="s">
        <v>95</v>
      </c>
      <c r="E3709" t="s">
        <v>134</v>
      </c>
      <c r="F3709" t="s">
        <v>10844</v>
      </c>
      <c r="G3709" t="s">
        <v>136</v>
      </c>
      <c r="H3709" t="s">
        <v>46</v>
      </c>
      <c r="I3709" t="s">
        <v>129</v>
      </c>
      <c r="J3709" t="s">
        <v>130</v>
      </c>
      <c r="K3709" t="s">
        <v>131</v>
      </c>
      <c r="L3709" t="s">
        <v>10845</v>
      </c>
      <c r="M3709" t="s">
        <v>10846</v>
      </c>
      <c r="N3709">
        <v>4.0522222220000002</v>
      </c>
      <c r="O3709">
        <v>0</v>
      </c>
      <c r="P3709">
        <v>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4.0522220000000004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1716503</v>
      </c>
      <c r="B3710">
        <v>1</v>
      </c>
      <c r="C3710" t="s">
        <v>76</v>
      </c>
      <c r="D3710" t="s">
        <v>79</v>
      </c>
      <c r="E3710" t="s">
        <v>139</v>
      </c>
      <c r="F3710" t="s">
        <v>10847</v>
      </c>
      <c r="G3710" t="s">
        <v>141</v>
      </c>
      <c r="H3710" t="s">
        <v>46</v>
      </c>
      <c r="I3710" t="s">
        <v>129</v>
      </c>
      <c r="J3710" t="s">
        <v>130</v>
      </c>
      <c r="K3710" t="s">
        <v>131</v>
      </c>
      <c r="L3710" t="s">
        <v>10848</v>
      </c>
      <c r="M3710" t="s">
        <v>10849</v>
      </c>
      <c r="N3710">
        <v>1.115555555</v>
      </c>
      <c r="O3710">
        <v>0</v>
      </c>
      <c r="P3710">
        <v>6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6.693333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1716504</v>
      </c>
      <c r="B3711">
        <v>1</v>
      </c>
      <c r="C3711" t="s">
        <v>76</v>
      </c>
      <c r="D3711" t="s">
        <v>103</v>
      </c>
      <c r="E3711" t="s">
        <v>134</v>
      </c>
      <c r="F3711" t="s">
        <v>10850</v>
      </c>
      <c r="G3711" t="s">
        <v>209</v>
      </c>
      <c r="H3711" t="s">
        <v>46</v>
      </c>
      <c r="I3711" t="s">
        <v>129</v>
      </c>
      <c r="J3711" t="s">
        <v>130</v>
      </c>
      <c r="K3711" t="s">
        <v>131</v>
      </c>
      <c r="L3711" t="s">
        <v>10851</v>
      </c>
      <c r="M3711" t="s">
        <v>10852</v>
      </c>
      <c r="N3711">
        <v>2.5274999999999999</v>
      </c>
      <c r="O3711">
        <v>0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2.5274999999999999</v>
      </c>
      <c r="Y3711">
        <v>0</v>
      </c>
      <c r="Z3711">
        <v>0</v>
      </c>
    </row>
    <row r="3712" spans="1:26" x14ac:dyDescent="0.25">
      <c r="A3712">
        <v>1716507</v>
      </c>
      <c r="B3712">
        <v>1</v>
      </c>
      <c r="C3712" t="s">
        <v>76</v>
      </c>
      <c r="D3712" t="s">
        <v>80</v>
      </c>
      <c r="E3712" t="s">
        <v>126</v>
      </c>
      <c r="F3712" t="s">
        <v>10069</v>
      </c>
      <c r="G3712" t="s">
        <v>176</v>
      </c>
      <c r="H3712" t="s">
        <v>47</v>
      </c>
      <c r="I3712" t="s">
        <v>129</v>
      </c>
      <c r="J3712" t="s">
        <v>130</v>
      </c>
      <c r="K3712" t="s">
        <v>131</v>
      </c>
      <c r="L3712" t="s">
        <v>10853</v>
      </c>
      <c r="M3712" t="s">
        <v>10854</v>
      </c>
      <c r="N3712">
        <v>1.0094444440000001</v>
      </c>
      <c r="O3712">
        <v>0</v>
      </c>
      <c r="P3712">
        <v>211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212.99277799999999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1716508</v>
      </c>
      <c r="B3713">
        <v>1</v>
      </c>
      <c r="C3713" t="s">
        <v>77</v>
      </c>
      <c r="D3713" t="s">
        <v>109</v>
      </c>
      <c r="E3713" t="s">
        <v>126</v>
      </c>
      <c r="F3713" t="s">
        <v>10855</v>
      </c>
      <c r="G3713" t="s">
        <v>176</v>
      </c>
      <c r="H3713" t="s">
        <v>47</v>
      </c>
      <c r="I3713" t="s">
        <v>151</v>
      </c>
      <c r="J3713" t="s">
        <v>130</v>
      </c>
      <c r="K3713" t="s">
        <v>131</v>
      </c>
      <c r="L3713" t="s">
        <v>10856</v>
      </c>
      <c r="M3713" t="s">
        <v>10857</v>
      </c>
      <c r="N3713">
        <v>1.1111111E-2</v>
      </c>
      <c r="O3713">
        <v>0</v>
      </c>
      <c r="P3713">
        <v>17</v>
      </c>
      <c r="Q3713">
        <v>2</v>
      </c>
      <c r="R3713">
        <v>26</v>
      </c>
      <c r="S3713">
        <v>24</v>
      </c>
      <c r="T3713">
        <v>385</v>
      </c>
      <c r="U3713">
        <v>0</v>
      </c>
      <c r="V3713">
        <v>0.188889</v>
      </c>
      <c r="W3713">
        <v>2.2221999999999999E-2</v>
      </c>
      <c r="X3713">
        <v>0.28888900000000001</v>
      </c>
      <c r="Y3713">
        <v>0.26666699999999999</v>
      </c>
      <c r="Z3713">
        <v>4.2777779999999996</v>
      </c>
    </row>
    <row r="3714" spans="1:26" x14ac:dyDescent="0.25">
      <c r="A3714">
        <v>1716512</v>
      </c>
      <c r="B3714">
        <v>1</v>
      </c>
      <c r="C3714" t="s">
        <v>76</v>
      </c>
      <c r="D3714" t="s">
        <v>91</v>
      </c>
      <c r="E3714" t="s">
        <v>134</v>
      </c>
      <c r="F3714" t="s">
        <v>10858</v>
      </c>
      <c r="G3714" t="s">
        <v>136</v>
      </c>
      <c r="H3714" t="s">
        <v>46</v>
      </c>
      <c r="I3714" t="s">
        <v>129</v>
      </c>
      <c r="J3714" t="s">
        <v>130</v>
      </c>
      <c r="K3714" t="s">
        <v>131</v>
      </c>
      <c r="L3714" t="s">
        <v>10859</v>
      </c>
      <c r="M3714" t="s">
        <v>10860</v>
      </c>
      <c r="N3714">
        <v>5.880833333</v>
      </c>
      <c r="O3714">
        <v>0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5.880833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1716516</v>
      </c>
      <c r="B3715">
        <v>1</v>
      </c>
      <c r="C3715" t="s">
        <v>76</v>
      </c>
      <c r="D3715" t="s">
        <v>80</v>
      </c>
      <c r="E3715" t="s">
        <v>191</v>
      </c>
      <c r="F3715" t="s">
        <v>10861</v>
      </c>
      <c r="G3715" t="s">
        <v>907</v>
      </c>
      <c r="H3715" t="s">
        <v>46</v>
      </c>
      <c r="I3715" t="s">
        <v>129</v>
      </c>
      <c r="J3715" t="s">
        <v>130</v>
      </c>
      <c r="K3715" t="s">
        <v>131</v>
      </c>
      <c r="L3715" t="s">
        <v>10862</v>
      </c>
      <c r="M3715" t="s">
        <v>10863</v>
      </c>
      <c r="N3715">
        <v>0.72555555500000002</v>
      </c>
      <c r="O3715">
        <v>0</v>
      </c>
      <c r="P3715">
        <v>100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72.555555999999996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1716515</v>
      </c>
      <c r="B3716">
        <v>1</v>
      </c>
      <c r="C3716" t="s">
        <v>76</v>
      </c>
      <c r="D3716" t="s">
        <v>92</v>
      </c>
      <c r="E3716" t="s">
        <v>139</v>
      </c>
      <c r="F3716" t="s">
        <v>7917</v>
      </c>
      <c r="G3716" t="s">
        <v>141</v>
      </c>
      <c r="H3716" t="s">
        <v>46</v>
      </c>
      <c r="I3716" t="s">
        <v>129</v>
      </c>
      <c r="J3716" t="s">
        <v>130</v>
      </c>
      <c r="K3716" t="s">
        <v>131</v>
      </c>
      <c r="L3716" t="s">
        <v>10864</v>
      </c>
      <c r="M3716" t="s">
        <v>10865</v>
      </c>
      <c r="N3716">
        <v>1.115555555</v>
      </c>
      <c r="O3716">
        <v>0</v>
      </c>
      <c r="P3716">
        <v>0</v>
      </c>
      <c r="Q3716">
        <v>6</v>
      </c>
      <c r="R3716">
        <v>439</v>
      </c>
      <c r="S3716">
        <v>0</v>
      </c>
      <c r="T3716">
        <v>0</v>
      </c>
      <c r="U3716">
        <v>0</v>
      </c>
      <c r="V3716">
        <v>0</v>
      </c>
      <c r="W3716">
        <v>6.693333</v>
      </c>
      <c r="X3716">
        <v>489.72888899999998</v>
      </c>
      <c r="Y3716">
        <v>0</v>
      </c>
      <c r="Z3716">
        <v>0</v>
      </c>
    </row>
    <row r="3717" spans="1:26" x14ac:dyDescent="0.25">
      <c r="A3717">
        <v>1716518</v>
      </c>
      <c r="B3717">
        <v>1</v>
      </c>
      <c r="C3717" t="s">
        <v>77</v>
      </c>
      <c r="D3717" t="s">
        <v>108</v>
      </c>
      <c r="E3717" t="s">
        <v>212</v>
      </c>
      <c r="F3717" t="s">
        <v>10866</v>
      </c>
      <c r="G3717" t="s">
        <v>176</v>
      </c>
      <c r="H3717" t="s">
        <v>47</v>
      </c>
      <c r="I3717" t="s">
        <v>151</v>
      </c>
      <c r="J3717" t="s">
        <v>130</v>
      </c>
      <c r="K3717" t="s">
        <v>131</v>
      </c>
      <c r="L3717" t="s">
        <v>10867</v>
      </c>
      <c r="M3717" t="s">
        <v>10868</v>
      </c>
      <c r="N3717">
        <v>6.3888879999999997E-3</v>
      </c>
      <c r="O3717">
        <v>52</v>
      </c>
      <c r="P3717">
        <v>589</v>
      </c>
      <c r="Q3717">
        <v>0</v>
      </c>
      <c r="R3717">
        <v>43</v>
      </c>
      <c r="S3717">
        <v>24</v>
      </c>
      <c r="T3717">
        <v>733</v>
      </c>
      <c r="U3717">
        <v>0.33222200000000002</v>
      </c>
      <c r="V3717">
        <v>3.763055</v>
      </c>
      <c r="W3717">
        <v>0</v>
      </c>
      <c r="X3717">
        <v>0.27472200000000002</v>
      </c>
      <c r="Y3717">
        <v>0.153333</v>
      </c>
      <c r="Z3717">
        <v>4.6830550000000004</v>
      </c>
    </row>
    <row r="3718" spans="1:26" x14ac:dyDescent="0.25">
      <c r="A3718">
        <v>1716520</v>
      </c>
      <c r="B3718">
        <v>1</v>
      </c>
      <c r="C3718" t="s">
        <v>77</v>
      </c>
      <c r="D3718" t="s">
        <v>124</v>
      </c>
      <c r="E3718" t="s">
        <v>126</v>
      </c>
      <c r="F3718" t="s">
        <v>10869</v>
      </c>
      <c r="G3718" t="s">
        <v>2288</v>
      </c>
      <c r="H3718" t="s">
        <v>47</v>
      </c>
      <c r="I3718" t="s">
        <v>129</v>
      </c>
      <c r="J3718" t="s">
        <v>130</v>
      </c>
      <c r="K3718" t="s">
        <v>131</v>
      </c>
      <c r="L3718" t="s">
        <v>10870</v>
      </c>
      <c r="M3718" t="s">
        <v>10871</v>
      </c>
      <c r="N3718">
        <v>2.5924999999999998</v>
      </c>
      <c r="O3718">
        <v>1</v>
      </c>
      <c r="P3718">
        <v>936</v>
      </c>
      <c r="Q3718">
        <v>0</v>
      </c>
      <c r="R3718">
        <v>0</v>
      </c>
      <c r="S3718">
        <v>0</v>
      </c>
      <c r="T3718">
        <v>0</v>
      </c>
      <c r="U3718">
        <v>2.5924999999999998</v>
      </c>
      <c r="V3718">
        <v>2426.58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1716521</v>
      </c>
      <c r="B3719">
        <v>1</v>
      </c>
      <c r="C3719" t="s">
        <v>76</v>
      </c>
      <c r="D3719" t="s">
        <v>84</v>
      </c>
      <c r="E3719" t="s">
        <v>139</v>
      </c>
      <c r="F3719" t="s">
        <v>10872</v>
      </c>
      <c r="G3719" t="s">
        <v>141</v>
      </c>
      <c r="H3719" t="s">
        <v>46</v>
      </c>
      <c r="I3719" t="s">
        <v>129</v>
      </c>
      <c r="J3719" t="s">
        <v>130</v>
      </c>
      <c r="K3719" t="s">
        <v>131</v>
      </c>
      <c r="L3719" t="s">
        <v>10873</v>
      </c>
      <c r="M3719" t="s">
        <v>10874</v>
      </c>
      <c r="N3719">
        <v>0.98944444399999998</v>
      </c>
      <c r="O3719">
        <v>0</v>
      </c>
      <c r="P3719">
        <v>58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57.387777999999997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1716528</v>
      </c>
      <c r="B3720">
        <v>1</v>
      </c>
      <c r="C3720" t="s">
        <v>76</v>
      </c>
      <c r="D3720" t="s">
        <v>93</v>
      </c>
      <c r="E3720" t="s">
        <v>134</v>
      </c>
      <c r="F3720" t="s">
        <v>10875</v>
      </c>
      <c r="G3720" t="s">
        <v>136</v>
      </c>
      <c r="H3720" t="s">
        <v>46</v>
      </c>
      <c r="I3720" t="s">
        <v>129</v>
      </c>
      <c r="J3720" t="s">
        <v>130</v>
      </c>
      <c r="K3720" t="s">
        <v>131</v>
      </c>
      <c r="L3720" t="s">
        <v>10876</v>
      </c>
      <c r="M3720" t="s">
        <v>10877</v>
      </c>
      <c r="N3720">
        <v>1.7766666659999999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1.776667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1716526</v>
      </c>
      <c r="B3721">
        <v>1</v>
      </c>
      <c r="C3721" t="s">
        <v>76</v>
      </c>
      <c r="D3721" t="s">
        <v>95</v>
      </c>
      <c r="E3721" t="s">
        <v>134</v>
      </c>
      <c r="F3721" t="s">
        <v>10878</v>
      </c>
      <c r="G3721" t="s">
        <v>136</v>
      </c>
      <c r="H3721" t="s">
        <v>46</v>
      </c>
      <c r="I3721" t="s">
        <v>129</v>
      </c>
      <c r="J3721" t="s">
        <v>130</v>
      </c>
      <c r="K3721" t="s">
        <v>131</v>
      </c>
      <c r="L3721" t="s">
        <v>10879</v>
      </c>
      <c r="M3721" t="s">
        <v>10880</v>
      </c>
      <c r="N3721">
        <v>1.713055555</v>
      </c>
      <c r="O3721">
        <v>0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1.7130559999999999</v>
      </c>
      <c r="Y3721">
        <v>0</v>
      </c>
      <c r="Z3721">
        <v>0</v>
      </c>
    </row>
    <row r="3722" spans="1:26" x14ac:dyDescent="0.25">
      <c r="A3722">
        <v>1716527</v>
      </c>
      <c r="B3722">
        <v>1</v>
      </c>
      <c r="C3722" t="s">
        <v>77</v>
      </c>
      <c r="D3722" t="s">
        <v>124</v>
      </c>
      <c r="E3722" t="s">
        <v>158</v>
      </c>
      <c r="F3722" t="s">
        <v>10881</v>
      </c>
      <c r="G3722" t="s">
        <v>176</v>
      </c>
      <c r="H3722" t="s">
        <v>47</v>
      </c>
      <c r="I3722" t="s">
        <v>129</v>
      </c>
      <c r="J3722" t="s">
        <v>130</v>
      </c>
      <c r="K3722" t="s">
        <v>131</v>
      </c>
      <c r="L3722" t="s">
        <v>10882</v>
      </c>
      <c r="M3722" t="s">
        <v>10883</v>
      </c>
      <c r="N3722">
        <v>0.73805555499999997</v>
      </c>
      <c r="O3722">
        <v>95</v>
      </c>
      <c r="P3722">
        <v>12892</v>
      </c>
      <c r="Q3722">
        <v>0</v>
      </c>
      <c r="R3722">
        <v>0</v>
      </c>
      <c r="S3722">
        <v>0</v>
      </c>
      <c r="T3722">
        <v>0</v>
      </c>
      <c r="U3722">
        <v>70.115278000000004</v>
      </c>
      <c r="V3722">
        <v>9515.0122150000007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1716530</v>
      </c>
      <c r="B3723">
        <v>1</v>
      </c>
      <c r="C3723" t="s">
        <v>76</v>
      </c>
      <c r="D3723" t="s">
        <v>100</v>
      </c>
      <c r="E3723" t="s">
        <v>139</v>
      </c>
      <c r="F3723" t="s">
        <v>10884</v>
      </c>
      <c r="G3723" t="s">
        <v>141</v>
      </c>
      <c r="H3723" t="s">
        <v>46</v>
      </c>
      <c r="I3723" t="s">
        <v>129</v>
      </c>
      <c r="J3723" t="s">
        <v>130</v>
      </c>
      <c r="K3723" t="s">
        <v>131</v>
      </c>
      <c r="L3723" t="s">
        <v>10885</v>
      </c>
      <c r="M3723" t="s">
        <v>10886</v>
      </c>
      <c r="N3723">
        <v>0.73361111099999998</v>
      </c>
      <c r="O3723">
        <v>0</v>
      </c>
      <c r="P3723">
        <v>19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13.938611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1716532</v>
      </c>
      <c r="B3724">
        <v>1</v>
      </c>
      <c r="C3724" t="s">
        <v>77</v>
      </c>
      <c r="D3724" t="s">
        <v>124</v>
      </c>
      <c r="E3724" t="s">
        <v>126</v>
      </c>
      <c r="F3724" t="s">
        <v>10887</v>
      </c>
      <c r="G3724" t="s">
        <v>176</v>
      </c>
      <c r="H3724" t="s">
        <v>47</v>
      </c>
      <c r="I3724" t="s">
        <v>129</v>
      </c>
      <c r="J3724" t="s">
        <v>130</v>
      </c>
      <c r="K3724" t="s">
        <v>131</v>
      </c>
      <c r="L3724" t="s">
        <v>10888</v>
      </c>
      <c r="M3724" t="s">
        <v>10889</v>
      </c>
      <c r="N3724">
        <v>1.997777777</v>
      </c>
      <c r="O3724">
        <v>5</v>
      </c>
      <c r="P3724">
        <v>3041</v>
      </c>
      <c r="Q3724">
        <v>0</v>
      </c>
      <c r="R3724">
        <v>0</v>
      </c>
      <c r="S3724">
        <v>0</v>
      </c>
      <c r="T3724">
        <v>0</v>
      </c>
      <c r="U3724">
        <v>9.9888890000000004</v>
      </c>
      <c r="V3724">
        <v>6075.2422200000001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1716533</v>
      </c>
      <c r="B3725">
        <v>1</v>
      </c>
      <c r="C3725" t="s">
        <v>76</v>
      </c>
      <c r="D3725" t="s">
        <v>78</v>
      </c>
      <c r="E3725" t="s">
        <v>126</v>
      </c>
      <c r="F3725" t="s">
        <v>10890</v>
      </c>
      <c r="G3725" t="s">
        <v>150</v>
      </c>
      <c r="H3725" t="s">
        <v>47</v>
      </c>
      <c r="I3725" t="s">
        <v>129</v>
      </c>
      <c r="J3725" t="s">
        <v>130</v>
      </c>
      <c r="K3725" t="s">
        <v>161</v>
      </c>
      <c r="L3725" t="s">
        <v>10891</v>
      </c>
      <c r="M3725" t="s">
        <v>10892</v>
      </c>
      <c r="N3725">
        <v>0.17944444400000001</v>
      </c>
      <c r="O3725">
        <v>8</v>
      </c>
      <c r="P3725">
        <v>3150</v>
      </c>
      <c r="Q3725">
        <v>0</v>
      </c>
      <c r="R3725">
        <v>0</v>
      </c>
      <c r="S3725">
        <v>0</v>
      </c>
      <c r="T3725">
        <v>0</v>
      </c>
      <c r="U3725">
        <v>1.4355560000000001</v>
      </c>
      <c r="V3725">
        <v>565.249999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1716535</v>
      </c>
      <c r="B3726">
        <v>1</v>
      </c>
      <c r="C3726" t="s">
        <v>77</v>
      </c>
      <c r="D3726" t="s">
        <v>122</v>
      </c>
      <c r="E3726" t="s">
        <v>139</v>
      </c>
      <c r="F3726" t="s">
        <v>10893</v>
      </c>
      <c r="G3726" t="s">
        <v>141</v>
      </c>
      <c r="H3726" t="s">
        <v>46</v>
      </c>
      <c r="I3726" t="s">
        <v>129</v>
      </c>
      <c r="J3726" t="s">
        <v>130</v>
      </c>
      <c r="K3726" t="s">
        <v>131</v>
      </c>
      <c r="L3726" t="s">
        <v>10894</v>
      </c>
      <c r="M3726" t="s">
        <v>10895</v>
      </c>
      <c r="N3726">
        <v>1.1063888879999999</v>
      </c>
      <c r="O3726">
        <v>0</v>
      </c>
      <c r="P3726">
        <v>0</v>
      </c>
      <c r="Q3726">
        <v>0</v>
      </c>
      <c r="R3726">
        <v>145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160.426389</v>
      </c>
      <c r="Y3726">
        <v>0</v>
      </c>
      <c r="Z3726">
        <v>0</v>
      </c>
    </row>
    <row r="3727" spans="1:26" x14ac:dyDescent="0.25">
      <c r="A3727">
        <v>1716536</v>
      </c>
      <c r="B3727">
        <v>1</v>
      </c>
      <c r="C3727" t="s">
        <v>76</v>
      </c>
      <c r="D3727" t="s">
        <v>81</v>
      </c>
      <c r="E3727" t="s">
        <v>126</v>
      </c>
      <c r="F3727" t="s">
        <v>10896</v>
      </c>
      <c r="G3727" t="s">
        <v>176</v>
      </c>
      <c r="H3727" t="s">
        <v>47</v>
      </c>
      <c r="I3727" t="s">
        <v>151</v>
      </c>
      <c r="J3727" t="s">
        <v>130</v>
      </c>
      <c r="K3727" t="s">
        <v>131</v>
      </c>
      <c r="L3727" t="s">
        <v>10897</v>
      </c>
      <c r="M3727" t="s">
        <v>10898</v>
      </c>
      <c r="N3727">
        <v>1.8611111E-2</v>
      </c>
      <c r="O3727">
        <v>16</v>
      </c>
      <c r="P3727">
        <v>665</v>
      </c>
      <c r="Q3727">
        <v>0</v>
      </c>
      <c r="R3727">
        <v>0</v>
      </c>
      <c r="S3727">
        <v>0</v>
      </c>
      <c r="T3727">
        <v>0</v>
      </c>
      <c r="U3727">
        <v>0.29777799999999999</v>
      </c>
      <c r="V3727">
        <v>12.376389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1716537</v>
      </c>
      <c r="B3728">
        <v>1</v>
      </c>
      <c r="C3728" t="s">
        <v>76</v>
      </c>
      <c r="D3728" t="s">
        <v>106</v>
      </c>
      <c r="E3728" t="s">
        <v>148</v>
      </c>
      <c r="F3728" t="s">
        <v>10899</v>
      </c>
      <c r="G3728" t="s">
        <v>150</v>
      </c>
      <c r="H3728" t="s">
        <v>160</v>
      </c>
      <c r="I3728" t="s">
        <v>129</v>
      </c>
      <c r="J3728" t="s">
        <v>130</v>
      </c>
      <c r="K3728" t="s">
        <v>161</v>
      </c>
      <c r="L3728" t="s">
        <v>10900</v>
      </c>
      <c r="M3728" t="s">
        <v>10901</v>
      </c>
      <c r="N3728">
        <v>0.23499999999999999</v>
      </c>
      <c r="O3728">
        <v>79</v>
      </c>
      <c r="P3728">
        <v>19736</v>
      </c>
      <c r="Q3728">
        <v>0</v>
      </c>
      <c r="R3728">
        <v>0</v>
      </c>
      <c r="S3728">
        <v>0</v>
      </c>
      <c r="T3728">
        <v>0</v>
      </c>
      <c r="U3728">
        <v>18.565000000000001</v>
      </c>
      <c r="V3728">
        <v>4637.96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1716540</v>
      </c>
      <c r="B3729">
        <v>1</v>
      </c>
      <c r="C3729" t="s">
        <v>76</v>
      </c>
      <c r="D3729" t="s">
        <v>92</v>
      </c>
      <c r="E3729" t="s">
        <v>139</v>
      </c>
      <c r="F3729" t="s">
        <v>7917</v>
      </c>
      <c r="G3729" t="s">
        <v>141</v>
      </c>
      <c r="H3729" t="s">
        <v>46</v>
      </c>
      <c r="I3729" t="s">
        <v>129</v>
      </c>
      <c r="J3729" t="s">
        <v>130</v>
      </c>
      <c r="K3729" t="s">
        <v>131</v>
      </c>
      <c r="L3729" t="s">
        <v>10902</v>
      </c>
      <c r="M3729" t="s">
        <v>10903</v>
      </c>
      <c r="N3729">
        <v>4.1638888879999998</v>
      </c>
      <c r="O3729">
        <v>0</v>
      </c>
      <c r="P3729">
        <v>0</v>
      </c>
      <c r="Q3729">
        <v>6</v>
      </c>
      <c r="R3729">
        <v>443</v>
      </c>
      <c r="S3729">
        <v>0</v>
      </c>
      <c r="T3729">
        <v>0</v>
      </c>
      <c r="U3729">
        <v>0</v>
      </c>
      <c r="V3729">
        <v>0</v>
      </c>
      <c r="W3729">
        <v>24.983332999999998</v>
      </c>
      <c r="X3729">
        <v>1844.6027770000001</v>
      </c>
      <c r="Y3729">
        <v>0</v>
      </c>
      <c r="Z3729">
        <v>0</v>
      </c>
    </row>
    <row r="3730" spans="1:26" x14ac:dyDescent="0.25">
      <c r="A3730">
        <v>1716544</v>
      </c>
      <c r="B3730">
        <v>1</v>
      </c>
      <c r="C3730" t="s">
        <v>76</v>
      </c>
      <c r="D3730" t="s">
        <v>93</v>
      </c>
      <c r="E3730" t="s">
        <v>158</v>
      </c>
      <c r="F3730" t="s">
        <v>10904</v>
      </c>
      <c r="G3730" t="s">
        <v>285</v>
      </c>
      <c r="H3730" t="s">
        <v>47</v>
      </c>
      <c r="I3730" t="s">
        <v>129</v>
      </c>
      <c r="J3730" t="s">
        <v>130</v>
      </c>
      <c r="K3730" t="s">
        <v>161</v>
      </c>
      <c r="L3730" t="s">
        <v>10905</v>
      </c>
      <c r="M3730" t="s">
        <v>10906</v>
      </c>
      <c r="N3730">
        <v>4.5008333330000001</v>
      </c>
      <c r="O3730">
        <v>251</v>
      </c>
      <c r="P3730">
        <v>15721</v>
      </c>
      <c r="Q3730">
        <v>0</v>
      </c>
      <c r="R3730">
        <v>0</v>
      </c>
      <c r="S3730">
        <v>0</v>
      </c>
      <c r="T3730">
        <v>0</v>
      </c>
      <c r="U3730">
        <v>1129.709167</v>
      </c>
      <c r="V3730">
        <v>70757.600827999995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1716555</v>
      </c>
      <c r="B3731">
        <v>1</v>
      </c>
      <c r="C3731" t="s">
        <v>76</v>
      </c>
      <c r="D3731" t="s">
        <v>90</v>
      </c>
      <c r="E3731" t="s">
        <v>126</v>
      </c>
      <c r="F3731" t="s">
        <v>10907</v>
      </c>
      <c r="G3731" t="s">
        <v>176</v>
      </c>
      <c r="H3731" t="s">
        <v>47</v>
      </c>
      <c r="I3731" t="s">
        <v>129</v>
      </c>
      <c r="J3731" t="s">
        <v>130</v>
      </c>
      <c r="K3731" t="s">
        <v>131</v>
      </c>
      <c r="L3731" t="s">
        <v>10908</v>
      </c>
      <c r="M3731" t="s">
        <v>10909</v>
      </c>
      <c r="N3731">
        <v>1.5680555549999999</v>
      </c>
      <c r="O3731">
        <v>1</v>
      </c>
      <c r="P3731">
        <v>38</v>
      </c>
      <c r="Q3731">
        <v>0</v>
      </c>
      <c r="R3731">
        <v>0</v>
      </c>
      <c r="S3731">
        <v>0</v>
      </c>
      <c r="T3731">
        <v>0</v>
      </c>
      <c r="U3731">
        <v>1.5680559999999999</v>
      </c>
      <c r="V3731">
        <v>59.586111000000002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1716552</v>
      </c>
      <c r="B3732">
        <v>1</v>
      </c>
      <c r="C3732" t="s">
        <v>76</v>
      </c>
      <c r="D3732" t="s">
        <v>102</v>
      </c>
      <c r="E3732" t="s">
        <v>212</v>
      </c>
      <c r="F3732" t="s">
        <v>10910</v>
      </c>
      <c r="G3732" t="s">
        <v>176</v>
      </c>
      <c r="H3732" t="s">
        <v>47</v>
      </c>
      <c r="I3732" t="s">
        <v>151</v>
      </c>
      <c r="J3732" t="s">
        <v>130</v>
      </c>
      <c r="K3732" t="s">
        <v>131</v>
      </c>
      <c r="L3732" t="s">
        <v>10911</v>
      </c>
      <c r="M3732" t="s">
        <v>10912</v>
      </c>
      <c r="N3732">
        <v>6.1111109999999998E-3</v>
      </c>
      <c r="O3732">
        <v>27</v>
      </c>
      <c r="P3732">
        <v>1026</v>
      </c>
      <c r="Q3732">
        <v>0</v>
      </c>
      <c r="R3732">
        <v>0</v>
      </c>
      <c r="S3732">
        <v>0</v>
      </c>
      <c r="T3732">
        <v>0</v>
      </c>
      <c r="U3732">
        <v>0.16500000000000001</v>
      </c>
      <c r="V3732">
        <v>6.27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1716553</v>
      </c>
      <c r="B3733">
        <v>1</v>
      </c>
      <c r="C3733" t="s">
        <v>77</v>
      </c>
      <c r="D3733" t="s">
        <v>111</v>
      </c>
      <c r="E3733" t="s">
        <v>212</v>
      </c>
      <c r="F3733" t="s">
        <v>10913</v>
      </c>
      <c r="G3733" t="s">
        <v>176</v>
      </c>
      <c r="H3733" t="s">
        <v>47</v>
      </c>
      <c r="I3733" t="s">
        <v>129</v>
      </c>
      <c r="J3733" t="s">
        <v>130</v>
      </c>
      <c r="K3733" t="s">
        <v>131</v>
      </c>
      <c r="L3733" t="s">
        <v>10914</v>
      </c>
      <c r="M3733" t="s">
        <v>10915</v>
      </c>
      <c r="N3733">
        <v>0.86916666600000003</v>
      </c>
      <c r="O3733">
        <v>0</v>
      </c>
      <c r="P3733">
        <v>0</v>
      </c>
      <c r="Q3733">
        <v>5</v>
      </c>
      <c r="R3733">
        <v>151</v>
      </c>
      <c r="S3733">
        <v>4</v>
      </c>
      <c r="T3733">
        <v>336</v>
      </c>
      <c r="U3733">
        <v>0</v>
      </c>
      <c r="V3733">
        <v>0</v>
      </c>
      <c r="W3733">
        <v>4.3458329999999998</v>
      </c>
      <c r="X3733">
        <v>131.244167</v>
      </c>
      <c r="Y3733">
        <v>3.476667</v>
      </c>
      <c r="Z3733">
        <v>292.04000000000002</v>
      </c>
    </row>
    <row r="3734" spans="1:26" x14ac:dyDescent="0.25">
      <c r="A3734">
        <v>1716559</v>
      </c>
      <c r="B3734">
        <v>1</v>
      </c>
      <c r="C3734" t="s">
        <v>76</v>
      </c>
      <c r="D3734" t="s">
        <v>100</v>
      </c>
      <c r="E3734" t="s">
        <v>139</v>
      </c>
      <c r="F3734" t="s">
        <v>10916</v>
      </c>
      <c r="G3734" t="s">
        <v>141</v>
      </c>
      <c r="H3734" t="s">
        <v>46</v>
      </c>
      <c r="I3734" t="s">
        <v>129</v>
      </c>
      <c r="J3734" t="s">
        <v>130</v>
      </c>
      <c r="K3734" t="s">
        <v>131</v>
      </c>
      <c r="L3734" t="s">
        <v>10917</v>
      </c>
      <c r="M3734" t="s">
        <v>10918</v>
      </c>
      <c r="N3734">
        <v>2.2000000000000002</v>
      </c>
      <c r="O3734">
        <v>0</v>
      </c>
      <c r="P3734">
        <v>204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448.8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1716558</v>
      </c>
      <c r="B3735">
        <v>1</v>
      </c>
      <c r="C3735" t="s">
        <v>76</v>
      </c>
      <c r="D3735" t="s">
        <v>91</v>
      </c>
      <c r="E3735" t="s">
        <v>126</v>
      </c>
      <c r="F3735" t="s">
        <v>10919</v>
      </c>
      <c r="G3735" t="s">
        <v>145</v>
      </c>
      <c r="H3735" t="s">
        <v>47</v>
      </c>
      <c r="I3735" t="s">
        <v>129</v>
      </c>
      <c r="J3735" t="s">
        <v>130</v>
      </c>
      <c r="K3735" t="s">
        <v>131</v>
      </c>
      <c r="L3735" t="s">
        <v>10920</v>
      </c>
      <c r="M3735" t="s">
        <v>10921</v>
      </c>
      <c r="N3735">
        <v>3.008888888</v>
      </c>
      <c r="O3735">
        <v>19</v>
      </c>
      <c r="P3735">
        <v>63</v>
      </c>
      <c r="Q3735">
        <v>0</v>
      </c>
      <c r="R3735">
        <v>0</v>
      </c>
      <c r="S3735">
        <v>0</v>
      </c>
      <c r="T3735">
        <v>0</v>
      </c>
      <c r="U3735">
        <v>57.168889</v>
      </c>
      <c r="V3735">
        <v>189.56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1716561</v>
      </c>
      <c r="B3736">
        <v>1</v>
      </c>
      <c r="C3736" t="s">
        <v>76</v>
      </c>
      <c r="D3736" t="s">
        <v>89</v>
      </c>
      <c r="E3736" t="s">
        <v>139</v>
      </c>
      <c r="F3736" t="s">
        <v>10449</v>
      </c>
      <c r="G3736" t="s">
        <v>141</v>
      </c>
      <c r="H3736" t="s">
        <v>46</v>
      </c>
      <c r="I3736" t="s">
        <v>129</v>
      </c>
      <c r="J3736" t="s">
        <v>130</v>
      </c>
      <c r="K3736" t="s">
        <v>131</v>
      </c>
      <c r="L3736" t="s">
        <v>10922</v>
      </c>
      <c r="M3736" t="s">
        <v>10923</v>
      </c>
      <c r="N3736">
        <v>1.530277777</v>
      </c>
      <c r="O3736">
        <v>0</v>
      </c>
      <c r="P3736">
        <v>55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84.165278000000001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1716563</v>
      </c>
      <c r="B3737">
        <v>1</v>
      </c>
      <c r="C3737" t="s">
        <v>76</v>
      </c>
      <c r="D3737" t="s">
        <v>81</v>
      </c>
      <c r="E3737" t="s">
        <v>139</v>
      </c>
      <c r="F3737" t="s">
        <v>10924</v>
      </c>
      <c r="G3737" t="s">
        <v>169</v>
      </c>
      <c r="H3737" t="s">
        <v>46</v>
      </c>
      <c r="I3737" t="s">
        <v>129</v>
      </c>
      <c r="J3737" t="s">
        <v>130</v>
      </c>
      <c r="K3737" t="s">
        <v>131</v>
      </c>
      <c r="L3737" t="s">
        <v>10925</v>
      </c>
      <c r="M3737" t="s">
        <v>10926</v>
      </c>
      <c r="N3737">
        <v>1.4188888879999999</v>
      </c>
      <c r="O3737">
        <v>0</v>
      </c>
      <c r="P3737">
        <v>165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234.11666700000001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1716560</v>
      </c>
      <c r="B3738">
        <v>1</v>
      </c>
      <c r="C3738" t="s">
        <v>76</v>
      </c>
      <c r="D3738" t="s">
        <v>91</v>
      </c>
      <c r="E3738" t="s">
        <v>148</v>
      </c>
      <c r="F3738" t="s">
        <v>10927</v>
      </c>
      <c r="G3738" t="s">
        <v>351</v>
      </c>
      <c r="H3738" t="s">
        <v>47</v>
      </c>
      <c r="I3738" t="s">
        <v>129</v>
      </c>
      <c r="J3738" t="s">
        <v>130</v>
      </c>
      <c r="K3738" t="s">
        <v>131</v>
      </c>
      <c r="L3738" t="s">
        <v>10928</v>
      </c>
      <c r="M3738" t="s">
        <v>10929</v>
      </c>
      <c r="N3738">
        <v>1.653888888</v>
      </c>
      <c r="O3738">
        <v>3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4.9616670000000003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1716565</v>
      </c>
      <c r="B3739">
        <v>1</v>
      </c>
      <c r="C3739" t="s">
        <v>77</v>
      </c>
      <c r="D3739" t="s">
        <v>116</v>
      </c>
      <c r="E3739" t="s">
        <v>134</v>
      </c>
      <c r="F3739" t="s">
        <v>10930</v>
      </c>
      <c r="G3739" t="s">
        <v>136</v>
      </c>
      <c r="H3739" t="s">
        <v>46</v>
      </c>
      <c r="I3739" t="s">
        <v>129</v>
      </c>
      <c r="J3739" t="s">
        <v>130</v>
      </c>
      <c r="K3739" t="s">
        <v>131</v>
      </c>
      <c r="L3739" t="s">
        <v>10931</v>
      </c>
      <c r="M3739" t="s">
        <v>10932</v>
      </c>
      <c r="N3739">
        <v>2.4905555549999998</v>
      </c>
      <c r="O3739">
        <v>0</v>
      </c>
      <c r="P3739">
        <v>1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2.4905560000000002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1716583</v>
      </c>
      <c r="B3740">
        <v>1</v>
      </c>
      <c r="C3740" t="s">
        <v>77</v>
      </c>
      <c r="D3740" t="s">
        <v>114</v>
      </c>
      <c r="E3740" t="s">
        <v>212</v>
      </c>
      <c r="F3740" t="s">
        <v>6996</v>
      </c>
      <c r="G3740" t="s">
        <v>176</v>
      </c>
      <c r="H3740" t="s">
        <v>47</v>
      </c>
      <c r="I3740" t="s">
        <v>129</v>
      </c>
      <c r="J3740" t="s">
        <v>130</v>
      </c>
      <c r="K3740" t="s">
        <v>131</v>
      </c>
      <c r="L3740" t="s">
        <v>10933</v>
      </c>
      <c r="M3740" t="s">
        <v>10934</v>
      </c>
      <c r="N3740">
        <v>0.92694444399999998</v>
      </c>
      <c r="O3740">
        <v>0</v>
      </c>
      <c r="P3740">
        <v>0</v>
      </c>
      <c r="Q3740">
        <v>3</v>
      </c>
      <c r="R3740">
        <v>0</v>
      </c>
      <c r="S3740">
        <v>86</v>
      </c>
      <c r="T3740">
        <v>451</v>
      </c>
      <c r="U3740">
        <v>0</v>
      </c>
      <c r="V3740">
        <v>0</v>
      </c>
      <c r="W3740">
        <v>2.7808329999999999</v>
      </c>
      <c r="X3740">
        <v>0</v>
      </c>
      <c r="Y3740">
        <v>79.717222000000007</v>
      </c>
      <c r="Z3740">
        <v>418.05194399999999</v>
      </c>
    </row>
    <row r="3741" spans="1:26" x14ac:dyDescent="0.25">
      <c r="A3741">
        <v>1716566</v>
      </c>
      <c r="B3741">
        <v>1</v>
      </c>
      <c r="C3741" t="s">
        <v>76</v>
      </c>
      <c r="D3741" t="s">
        <v>94</v>
      </c>
      <c r="E3741" t="s">
        <v>134</v>
      </c>
      <c r="F3741" t="s">
        <v>10935</v>
      </c>
      <c r="G3741" t="s">
        <v>136</v>
      </c>
      <c r="H3741" t="s">
        <v>46</v>
      </c>
      <c r="I3741" t="s">
        <v>129</v>
      </c>
      <c r="J3741" t="s">
        <v>130</v>
      </c>
      <c r="K3741" t="s">
        <v>131</v>
      </c>
      <c r="L3741" t="s">
        <v>10936</v>
      </c>
      <c r="M3741" t="s">
        <v>10937</v>
      </c>
      <c r="N3741">
        <v>2.2149999999999999</v>
      </c>
      <c r="O3741">
        <v>0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2.2149999999999999</v>
      </c>
      <c r="Y3741">
        <v>0</v>
      </c>
      <c r="Z3741">
        <v>0</v>
      </c>
    </row>
    <row r="3742" spans="1:26" x14ac:dyDescent="0.25">
      <c r="A3742">
        <v>1716569</v>
      </c>
      <c r="B3742">
        <v>1</v>
      </c>
      <c r="C3742" t="s">
        <v>76</v>
      </c>
      <c r="D3742" t="s">
        <v>91</v>
      </c>
      <c r="E3742" t="s">
        <v>126</v>
      </c>
      <c r="F3742" t="s">
        <v>10938</v>
      </c>
      <c r="G3742" t="s">
        <v>145</v>
      </c>
      <c r="H3742" t="s">
        <v>47</v>
      </c>
      <c r="I3742" t="s">
        <v>129</v>
      </c>
      <c r="J3742" t="s">
        <v>130</v>
      </c>
      <c r="K3742" t="s">
        <v>131</v>
      </c>
      <c r="L3742" t="s">
        <v>10939</v>
      </c>
      <c r="M3742" t="s">
        <v>10940</v>
      </c>
      <c r="N3742">
        <v>2.0891666660000001</v>
      </c>
      <c r="O3742">
        <v>3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6.2675000000000001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1716567</v>
      </c>
      <c r="B3743">
        <v>1</v>
      </c>
      <c r="C3743" t="s">
        <v>76</v>
      </c>
      <c r="D3743" t="s">
        <v>101</v>
      </c>
      <c r="E3743" t="s">
        <v>158</v>
      </c>
      <c r="F3743" t="s">
        <v>10941</v>
      </c>
      <c r="G3743" t="s">
        <v>176</v>
      </c>
      <c r="H3743" t="s">
        <v>47</v>
      </c>
      <c r="I3743" t="s">
        <v>129</v>
      </c>
      <c r="J3743" t="s">
        <v>130</v>
      </c>
      <c r="K3743" t="s">
        <v>131</v>
      </c>
      <c r="L3743" t="s">
        <v>10942</v>
      </c>
      <c r="M3743" t="s">
        <v>10943</v>
      </c>
      <c r="N3743">
        <v>1.5666666659999999</v>
      </c>
      <c r="O3743">
        <v>102</v>
      </c>
      <c r="P3743">
        <v>930</v>
      </c>
      <c r="Q3743">
        <v>0</v>
      </c>
      <c r="R3743">
        <v>0</v>
      </c>
      <c r="S3743">
        <v>0</v>
      </c>
      <c r="T3743">
        <v>0</v>
      </c>
      <c r="U3743">
        <v>159.80000000000001</v>
      </c>
      <c r="V3743">
        <v>1456.9999989999999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1716572</v>
      </c>
      <c r="B3744">
        <v>1</v>
      </c>
      <c r="C3744" t="s">
        <v>76</v>
      </c>
      <c r="D3744" t="s">
        <v>96</v>
      </c>
      <c r="E3744" t="s">
        <v>212</v>
      </c>
      <c r="F3744" t="s">
        <v>10944</v>
      </c>
      <c r="G3744" t="s">
        <v>176</v>
      </c>
      <c r="H3744" t="s">
        <v>47</v>
      </c>
      <c r="I3744" t="s">
        <v>129</v>
      </c>
      <c r="J3744" t="s">
        <v>130</v>
      </c>
      <c r="K3744" t="s">
        <v>131</v>
      </c>
      <c r="L3744" t="s">
        <v>10945</v>
      </c>
      <c r="M3744" t="s">
        <v>10946</v>
      </c>
      <c r="N3744">
        <v>0.36111111099999998</v>
      </c>
      <c r="O3744">
        <v>14</v>
      </c>
      <c r="P3744">
        <v>270</v>
      </c>
      <c r="Q3744">
        <v>0</v>
      </c>
      <c r="R3744">
        <v>0</v>
      </c>
      <c r="S3744">
        <v>0</v>
      </c>
      <c r="T3744">
        <v>0</v>
      </c>
      <c r="U3744">
        <v>5.0555560000000002</v>
      </c>
      <c r="V3744">
        <v>97.5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1716597</v>
      </c>
      <c r="B3745">
        <v>1</v>
      </c>
      <c r="C3745" t="s">
        <v>76</v>
      </c>
      <c r="D3745" t="s">
        <v>86</v>
      </c>
      <c r="E3745" t="s">
        <v>134</v>
      </c>
      <c r="F3745" t="s">
        <v>10947</v>
      </c>
      <c r="G3745" t="s">
        <v>136</v>
      </c>
      <c r="H3745" t="s">
        <v>46</v>
      </c>
      <c r="I3745" t="s">
        <v>129</v>
      </c>
      <c r="J3745" t="s">
        <v>130</v>
      </c>
      <c r="K3745" t="s">
        <v>131</v>
      </c>
      <c r="L3745" t="s">
        <v>10948</v>
      </c>
      <c r="M3745" t="s">
        <v>10949</v>
      </c>
      <c r="N3745">
        <v>1.4069444440000001</v>
      </c>
      <c r="O3745">
        <v>0</v>
      </c>
      <c r="P3745">
        <v>1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1.406944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1716590</v>
      </c>
      <c r="B3746">
        <v>1</v>
      </c>
      <c r="C3746" t="s">
        <v>77</v>
      </c>
      <c r="D3746" t="s">
        <v>119</v>
      </c>
      <c r="E3746" t="s">
        <v>212</v>
      </c>
      <c r="F3746" t="s">
        <v>10950</v>
      </c>
      <c r="G3746" t="s">
        <v>285</v>
      </c>
      <c r="H3746" t="s">
        <v>47</v>
      </c>
      <c r="I3746" t="s">
        <v>129</v>
      </c>
      <c r="J3746" t="s">
        <v>130</v>
      </c>
      <c r="K3746" t="s">
        <v>161</v>
      </c>
      <c r="L3746" t="s">
        <v>10951</v>
      </c>
      <c r="M3746" t="s">
        <v>10952</v>
      </c>
      <c r="N3746">
        <v>8.3908333329999998</v>
      </c>
      <c r="O3746">
        <v>2</v>
      </c>
      <c r="P3746">
        <v>6</v>
      </c>
      <c r="Q3746">
        <v>0</v>
      </c>
      <c r="R3746">
        <v>0</v>
      </c>
      <c r="S3746">
        <v>0</v>
      </c>
      <c r="T3746">
        <v>0</v>
      </c>
      <c r="U3746">
        <v>16.781666999999999</v>
      </c>
      <c r="V3746">
        <v>50.344999999999999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1716570</v>
      </c>
      <c r="B3747">
        <v>1</v>
      </c>
      <c r="C3747" t="s">
        <v>77</v>
      </c>
      <c r="D3747" t="s">
        <v>114</v>
      </c>
      <c r="E3747" t="s">
        <v>212</v>
      </c>
      <c r="F3747" t="s">
        <v>10953</v>
      </c>
      <c r="G3747" t="s">
        <v>176</v>
      </c>
      <c r="H3747" t="s">
        <v>47</v>
      </c>
      <c r="I3747" t="s">
        <v>151</v>
      </c>
      <c r="J3747" t="s">
        <v>130</v>
      </c>
      <c r="K3747" t="s">
        <v>131</v>
      </c>
      <c r="L3747" t="s">
        <v>10954</v>
      </c>
      <c r="M3747" t="s">
        <v>10955</v>
      </c>
      <c r="N3747">
        <v>8.8888879999999993E-3</v>
      </c>
      <c r="O3747">
        <v>115</v>
      </c>
      <c r="P3747">
        <v>486</v>
      </c>
      <c r="Q3747">
        <v>0</v>
      </c>
      <c r="R3747">
        <v>0</v>
      </c>
      <c r="S3747">
        <v>28</v>
      </c>
      <c r="T3747">
        <v>576</v>
      </c>
      <c r="U3747">
        <v>1.022222</v>
      </c>
      <c r="V3747">
        <v>4.32</v>
      </c>
      <c r="W3747">
        <v>0</v>
      </c>
      <c r="X3747">
        <v>0</v>
      </c>
      <c r="Y3747">
        <v>0.248889</v>
      </c>
      <c r="Z3747">
        <v>5.119999</v>
      </c>
    </row>
    <row r="3748" spans="1:26" x14ac:dyDescent="0.25">
      <c r="A3748">
        <v>1716571</v>
      </c>
      <c r="B3748">
        <v>1</v>
      </c>
      <c r="C3748" t="s">
        <v>77</v>
      </c>
      <c r="D3748" t="s">
        <v>122</v>
      </c>
      <c r="E3748" t="s">
        <v>158</v>
      </c>
      <c r="F3748" t="s">
        <v>10956</v>
      </c>
      <c r="G3748" t="s">
        <v>150</v>
      </c>
      <c r="H3748" t="s">
        <v>47</v>
      </c>
      <c r="I3748" t="s">
        <v>129</v>
      </c>
      <c r="J3748" t="s">
        <v>130</v>
      </c>
      <c r="K3748" t="s">
        <v>161</v>
      </c>
      <c r="L3748" t="s">
        <v>10954</v>
      </c>
      <c r="M3748" t="s">
        <v>10957</v>
      </c>
      <c r="N3748">
        <v>0.30611111099999999</v>
      </c>
      <c r="O3748">
        <v>0</v>
      </c>
      <c r="P3748">
        <v>0</v>
      </c>
      <c r="Q3748">
        <v>63</v>
      </c>
      <c r="R3748">
        <v>2344</v>
      </c>
      <c r="S3748">
        <v>0</v>
      </c>
      <c r="T3748">
        <v>0</v>
      </c>
      <c r="U3748">
        <v>0</v>
      </c>
      <c r="V3748">
        <v>0</v>
      </c>
      <c r="W3748">
        <v>19.285</v>
      </c>
      <c r="X3748">
        <v>717.52444400000002</v>
      </c>
      <c r="Y3748">
        <v>0</v>
      </c>
      <c r="Z3748">
        <v>0</v>
      </c>
    </row>
    <row r="3749" spans="1:26" x14ac:dyDescent="0.25">
      <c r="A3749">
        <v>1716676</v>
      </c>
      <c r="B3749">
        <v>1</v>
      </c>
      <c r="C3749" t="s">
        <v>76</v>
      </c>
      <c r="D3749" t="s">
        <v>80</v>
      </c>
      <c r="E3749" t="s">
        <v>126</v>
      </c>
      <c r="F3749" t="s">
        <v>10958</v>
      </c>
      <c r="G3749" t="s">
        <v>145</v>
      </c>
      <c r="H3749" t="s">
        <v>47</v>
      </c>
      <c r="I3749" t="s">
        <v>129</v>
      </c>
      <c r="J3749" t="s">
        <v>130</v>
      </c>
      <c r="K3749" t="s">
        <v>131</v>
      </c>
      <c r="L3749" t="s">
        <v>10959</v>
      </c>
      <c r="M3749" t="s">
        <v>10960</v>
      </c>
      <c r="N3749">
        <v>2.931944444</v>
      </c>
      <c r="O3749">
        <v>0</v>
      </c>
      <c r="P3749">
        <v>211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618.64027799999997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1716564</v>
      </c>
      <c r="B3750">
        <v>1</v>
      </c>
      <c r="C3750" t="s">
        <v>77</v>
      </c>
      <c r="D3750" t="s">
        <v>115</v>
      </c>
      <c r="E3750" t="s">
        <v>158</v>
      </c>
      <c r="F3750" t="s">
        <v>8761</v>
      </c>
      <c r="G3750" t="s">
        <v>285</v>
      </c>
      <c r="H3750" t="s">
        <v>47</v>
      </c>
      <c r="I3750" t="s">
        <v>129</v>
      </c>
      <c r="J3750" t="s">
        <v>130</v>
      </c>
      <c r="K3750" t="s">
        <v>161</v>
      </c>
      <c r="L3750" t="s">
        <v>10961</v>
      </c>
      <c r="M3750" t="s">
        <v>10962</v>
      </c>
      <c r="N3750">
        <v>0.26250000000000001</v>
      </c>
      <c r="O3750">
        <v>10</v>
      </c>
      <c r="P3750">
        <v>5</v>
      </c>
      <c r="Q3750">
        <v>37</v>
      </c>
      <c r="R3750">
        <v>828</v>
      </c>
      <c r="S3750">
        <v>77</v>
      </c>
      <c r="T3750">
        <v>1206</v>
      </c>
      <c r="U3750">
        <v>2.625</v>
      </c>
      <c r="V3750">
        <v>1.3125</v>
      </c>
      <c r="W3750">
        <v>9.7125000000000004</v>
      </c>
      <c r="X3750">
        <v>217.35</v>
      </c>
      <c r="Y3750">
        <v>20.212499999999999</v>
      </c>
      <c r="Z3750">
        <v>316.57499999999999</v>
      </c>
    </row>
    <row r="3751" spans="1:26" x14ac:dyDescent="0.25">
      <c r="A3751">
        <v>1716591</v>
      </c>
      <c r="B3751">
        <v>1</v>
      </c>
      <c r="C3751" t="s">
        <v>77</v>
      </c>
      <c r="D3751" t="s">
        <v>114</v>
      </c>
      <c r="E3751" t="s">
        <v>126</v>
      </c>
      <c r="F3751" t="s">
        <v>10963</v>
      </c>
      <c r="G3751" t="s">
        <v>145</v>
      </c>
      <c r="H3751" t="s">
        <v>47</v>
      </c>
      <c r="I3751" t="s">
        <v>129</v>
      </c>
      <c r="J3751" t="s">
        <v>130</v>
      </c>
      <c r="K3751" t="s">
        <v>131</v>
      </c>
      <c r="L3751" t="s">
        <v>10964</v>
      </c>
      <c r="M3751" t="s">
        <v>10965</v>
      </c>
      <c r="N3751">
        <v>0.84083333299999996</v>
      </c>
      <c r="O3751">
        <v>1</v>
      </c>
      <c r="P3751">
        <v>7</v>
      </c>
      <c r="Q3751">
        <v>0</v>
      </c>
      <c r="R3751">
        <v>0</v>
      </c>
      <c r="S3751">
        <v>0</v>
      </c>
      <c r="T3751">
        <v>0</v>
      </c>
      <c r="U3751">
        <v>0.84083300000000005</v>
      </c>
      <c r="V3751">
        <v>5.8858329999999999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1716579</v>
      </c>
      <c r="B3752">
        <v>1</v>
      </c>
      <c r="C3752" t="s">
        <v>77</v>
      </c>
      <c r="D3752" t="s">
        <v>124</v>
      </c>
      <c r="E3752" t="s">
        <v>139</v>
      </c>
      <c r="F3752" t="s">
        <v>10966</v>
      </c>
      <c r="G3752" t="s">
        <v>141</v>
      </c>
      <c r="H3752" t="s">
        <v>46</v>
      </c>
      <c r="I3752" t="s">
        <v>129</v>
      </c>
      <c r="J3752" t="s">
        <v>130</v>
      </c>
      <c r="K3752" t="s">
        <v>131</v>
      </c>
      <c r="L3752" t="s">
        <v>10967</v>
      </c>
      <c r="M3752" t="s">
        <v>10968</v>
      </c>
      <c r="N3752">
        <v>2.1438888880000002</v>
      </c>
      <c r="O3752">
        <v>0</v>
      </c>
      <c r="P3752">
        <v>60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128.63333299999999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1716577</v>
      </c>
      <c r="B3753">
        <v>1</v>
      </c>
      <c r="C3753" t="s">
        <v>76</v>
      </c>
      <c r="D3753" t="s">
        <v>100</v>
      </c>
      <c r="E3753" t="s">
        <v>212</v>
      </c>
      <c r="F3753" t="s">
        <v>10969</v>
      </c>
      <c r="G3753" t="s">
        <v>176</v>
      </c>
      <c r="H3753" t="s">
        <v>47</v>
      </c>
      <c r="I3753" t="s">
        <v>129</v>
      </c>
      <c r="J3753" t="s">
        <v>130</v>
      </c>
      <c r="K3753" t="s">
        <v>131</v>
      </c>
      <c r="L3753" t="s">
        <v>10970</v>
      </c>
      <c r="M3753" t="s">
        <v>10971</v>
      </c>
      <c r="N3753">
        <v>0.76500000000000001</v>
      </c>
      <c r="O3753">
        <v>49</v>
      </c>
      <c r="P3753">
        <v>431</v>
      </c>
      <c r="Q3753">
        <v>0</v>
      </c>
      <c r="R3753">
        <v>0</v>
      </c>
      <c r="S3753">
        <v>0</v>
      </c>
      <c r="T3753">
        <v>0</v>
      </c>
      <c r="U3753">
        <v>37.484999999999999</v>
      </c>
      <c r="V3753">
        <v>329.71499999999997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1716576</v>
      </c>
      <c r="B3754">
        <v>1</v>
      </c>
      <c r="C3754" t="s">
        <v>77</v>
      </c>
      <c r="D3754" t="s">
        <v>115</v>
      </c>
      <c r="E3754" t="s">
        <v>212</v>
      </c>
      <c r="F3754" t="s">
        <v>10972</v>
      </c>
      <c r="G3754" t="s">
        <v>150</v>
      </c>
      <c r="H3754" t="s">
        <v>47</v>
      </c>
      <c r="I3754" t="s">
        <v>129</v>
      </c>
      <c r="J3754" t="s">
        <v>130</v>
      </c>
      <c r="K3754" t="s">
        <v>161</v>
      </c>
      <c r="L3754" t="s">
        <v>10973</v>
      </c>
      <c r="M3754" t="s">
        <v>10974</v>
      </c>
      <c r="N3754">
        <v>0.225996111</v>
      </c>
      <c r="O3754">
        <v>0</v>
      </c>
      <c r="P3754">
        <v>0</v>
      </c>
      <c r="Q3754">
        <v>19</v>
      </c>
      <c r="R3754">
        <v>12</v>
      </c>
      <c r="S3754">
        <v>70</v>
      </c>
      <c r="T3754">
        <v>1123</v>
      </c>
      <c r="U3754">
        <v>0</v>
      </c>
      <c r="V3754">
        <v>0</v>
      </c>
      <c r="W3754">
        <v>4.2939259999999999</v>
      </c>
      <c r="X3754">
        <v>2.7119529999999998</v>
      </c>
      <c r="Y3754">
        <v>15.819728</v>
      </c>
      <c r="Z3754">
        <v>253.793633</v>
      </c>
    </row>
    <row r="3755" spans="1:26" x14ac:dyDescent="0.25">
      <c r="A3755">
        <v>1716614</v>
      </c>
      <c r="B3755">
        <v>1</v>
      </c>
      <c r="C3755" t="s">
        <v>77</v>
      </c>
      <c r="D3755" t="s">
        <v>110</v>
      </c>
      <c r="E3755" t="s">
        <v>164</v>
      </c>
      <c r="F3755" t="s">
        <v>6891</v>
      </c>
      <c r="G3755" t="s">
        <v>285</v>
      </c>
      <c r="H3755" t="s">
        <v>46</v>
      </c>
      <c r="I3755" t="s">
        <v>129</v>
      </c>
      <c r="J3755" t="s">
        <v>130</v>
      </c>
      <c r="K3755" t="s">
        <v>131</v>
      </c>
      <c r="L3755" t="s">
        <v>10975</v>
      </c>
      <c r="M3755" t="s">
        <v>10976</v>
      </c>
      <c r="N3755">
        <v>2.2480555550000001</v>
      </c>
      <c r="O3755">
        <v>0</v>
      </c>
      <c r="P3755">
        <v>0</v>
      </c>
      <c r="Q3755">
        <v>1</v>
      </c>
      <c r="R3755">
        <v>27</v>
      </c>
      <c r="S3755">
        <v>0</v>
      </c>
      <c r="T3755">
        <v>0</v>
      </c>
      <c r="U3755">
        <v>0</v>
      </c>
      <c r="V3755">
        <v>0</v>
      </c>
      <c r="W3755">
        <v>2.2480560000000001</v>
      </c>
      <c r="X3755">
        <v>60.697499999999998</v>
      </c>
      <c r="Y3755">
        <v>0</v>
      </c>
      <c r="Z3755">
        <v>0</v>
      </c>
    </row>
    <row r="3756" spans="1:26" x14ac:dyDescent="0.25">
      <c r="A3756">
        <v>1716584</v>
      </c>
      <c r="B3756">
        <v>1</v>
      </c>
      <c r="C3756" t="s">
        <v>76</v>
      </c>
      <c r="D3756" t="s">
        <v>96</v>
      </c>
      <c r="E3756" t="s">
        <v>164</v>
      </c>
      <c r="F3756" t="s">
        <v>10977</v>
      </c>
      <c r="G3756" t="s">
        <v>256</v>
      </c>
      <c r="H3756" t="s">
        <v>46</v>
      </c>
      <c r="I3756" t="s">
        <v>129</v>
      </c>
      <c r="J3756" t="s">
        <v>130</v>
      </c>
      <c r="K3756" t="s">
        <v>131</v>
      </c>
      <c r="L3756" t="s">
        <v>10978</v>
      </c>
      <c r="M3756" t="s">
        <v>10979</v>
      </c>
      <c r="N3756">
        <v>0.54222222200000003</v>
      </c>
      <c r="O3756">
        <v>1</v>
      </c>
      <c r="P3756">
        <v>278</v>
      </c>
      <c r="Q3756">
        <v>0</v>
      </c>
      <c r="R3756">
        <v>0</v>
      </c>
      <c r="S3756">
        <v>0</v>
      </c>
      <c r="T3756">
        <v>0</v>
      </c>
      <c r="U3756">
        <v>0.54222199999999998</v>
      </c>
      <c r="V3756">
        <v>150.73777799999999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1716582</v>
      </c>
      <c r="B3757">
        <v>1</v>
      </c>
      <c r="C3757" t="s">
        <v>77</v>
      </c>
      <c r="D3757" t="s">
        <v>114</v>
      </c>
      <c r="E3757" t="s">
        <v>212</v>
      </c>
      <c r="F3757" t="s">
        <v>6623</v>
      </c>
      <c r="G3757" t="s">
        <v>293</v>
      </c>
      <c r="H3757" t="s">
        <v>160</v>
      </c>
      <c r="I3757" t="s">
        <v>129</v>
      </c>
      <c r="J3757" t="s">
        <v>130</v>
      </c>
      <c r="K3757" t="s">
        <v>161</v>
      </c>
      <c r="L3757" t="s">
        <v>10980</v>
      </c>
      <c r="M3757" t="s">
        <v>10981</v>
      </c>
      <c r="N3757">
        <v>3.8817305549999999</v>
      </c>
      <c r="O3757">
        <v>6</v>
      </c>
      <c r="P3757">
        <v>0</v>
      </c>
      <c r="Q3757">
        <v>0</v>
      </c>
      <c r="R3757">
        <v>0</v>
      </c>
      <c r="S3757">
        <v>149</v>
      </c>
      <c r="T3757">
        <v>544</v>
      </c>
      <c r="U3757">
        <v>23.290382999999999</v>
      </c>
      <c r="V3757">
        <v>0</v>
      </c>
      <c r="W3757">
        <v>0</v>
      </c>
      <c r="X3757">
        <v>0</v>
      </c>
      <c r="Y3757">
        <v>578.37785299999996</v>
      </c>
      <c r="Z3757">
        <v>2111.6614220000001</v>
      </c>
    </row>
    <row r="3758" spans="1:26" x14ac:dyDescent="0.25">
      <c r="A3758">
        <v>1716585</v>
      </c>
      <c r="B3758">
        <v>1</v>
      </c>
      <c r="C3758" t="s">
        <v>76</v>
      </c>
      <c r="D3758" t="s">
        <v>79</v>
      </c>
      <c r="E3758" t="s">
        <v>126</v>
      </c>
      <c r="F3758" t="s">
        <v>10982</v>
      </c>
      <c r="G3758" t="s">
        <v>176</v>
      </c>
      <c r="H3758" t="s">
        <v>47</v>
      </c>
      <c r="I3758" t="s">
        <v>129</v>
      </c>
      <c r="J3758" t="s">
        <v>130</v>
      </c>
      <c r="K3758" t="s">
        <v>131</v>
      </c>
      <c r="L3758" t="s">
        <v>10983</v>
      </c>
      <c r="M3758" t="s">
        <v>10984</v>
      </c>
      <c r="N3758">
        <v>1.0816666660000001</v>
      </c>
      <c r="O3758">
        <v>14</v>
      </c>
      <c r="P3758">
        <v>1042</v>
      </c>
      <c r="Q3758">
        <v>0</v>
      </c>
      <c r="R3758">
        <v>0</v>
      </c>
      <c r="S3758">
        <v>0</v>
      </c>
      <c r="T3758">
        <v>0</v>
      </c>
      <c r="U3758">
        <v>15.143333</v>
      </c>
      <c r="V3758">
        <v>1127.0966659999999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1716586</v>
      </c>
      <c r="B3759">
        <v>1</v>
      </c>
      <c r="C3759" t="s">
        <v>77</v>
      </c>
      <c r="D3759" t="s">
        <v>114</v>
      </c>
      <c r="E3759" t="s">
        <v>212</v>
      </c>
      <c r="F3759" t="s">
        <v>10985</v>
      </c>
      <c r="G3759" t="s">
        <v>285</v>
      </c>
      <c r="H3759" t="s">
        <v>47</v>
      </c>
      <c r="I3759" t="s">
        <v>129</v>
      </c>
      <c r="J3759" t="s">
        <v>130</v>
      </c>
      <c r="K3759" t="s">
        <v>161</v>
      </c>
      <c r="L3759" t="s">
        <v>10986</v>
      </c>
      <c r="M3759" t="s">
        <v>10987</v>
      </c>
      <c r="N3759">
        <v>9.3669805549999996</v>
      </c>
      <c r="O3759">
        <v>46</v>
      </c>
      <c r="P3759">
        <v>9</v>
      </c>
      <c r="Q3759">
        <v>0</v>
      </c>
      <c r="R3759">
        <v>0</v>
      </c>
      <c r="S3759">
        <v>0</v>
      </c>
      <c r="T3759">
        <v>0</v>
      </c>
      <c r="U3759">
        <v>430.88110599999999</v>
      </c>
      <c r="V3759">
        <v>84.302824999999999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1716588</v>
      </c>
      <c r="B3760">
        <v>1</v>
      </c>
      <c r="C3760" t="s">
        <v>76</v>
      </c>
      <c r="D3760" t="s">
        <v>79</v>
      </c>
      <c r="E3760" t="s">
        <v>126</v>
      </c>
      <c r="F3760" t="s">
        <v>10988</v>
      </c>
      <c r="G3760" t="s">
        <v>281</v>
      </c>
      <c r="H3760" t="s">
        <v>47</v>
      </c>
      <c r="I3760" t="s">
        <v>129</v>
      </c>
      <c r="J3760" t="s">
        <v>130</v>
      </c>
      <c r="K3760" t="s">
        <v>161</v>
      </c>
      <c r="L3760" t="s">
        <v>10989</v>
      </c>
      <c r="M3760" t="s">
        <v>10990</v>
      </c>
      <c r="N3760">
        <v>1.957429444</v>
      </c>
      <c r="O3760">
        <v>0</v>
      </c>
      <c r="P3760">
        <v>156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305.358993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1716598</v>
      </c>
      <c r="B3761">
        <v>1</v>
      </c>
      <c r="C3761" t="s">
        <v>76</v>
      </c>
      <c r="D3761" t="s">
        <v>89</v>
      </c>
      <c r="E3761" t="s">
        <v>139</v>
      </c>
      <c r="F3761" t="s">
        <v>10991</v>
      </c>
      <c r="G3761" t="s">
        <v>285</v>
      </c>
      <c r="H3761" t="s">
        <v>46</v>
      </c>
      <c r="I3761" t="s">
        <v>129</v>
      </c>
      <c r="J3761" t="s">
        <v>130</v>
      </c>
      <c r="K3761" t="s">
        <v>161</v>
      </c>
      <c r="L3761" t="s">
        <v>10992</v>
      </c>
      <c r="M3761" t="s">
        <v>10993</v>
      </c>
      <c r="N3761">
        <v>7.69</v>
      </c>
      <c r="O3761">
        <v>0</v>
      </c>
      <c r="P3761">
        <v>61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469.09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1716592</v>
      </c>
      <c r="B3762">
        <v>1</v>
      </c>
      <c r="C3762" t="s">
        <v>77</v>
      </c>
      <c r="D3762" t="s">
        <v>118</v>
      </c>
      <c r="E3762" t="s">
        <v>139</v>
      </c>
      <c r="F3762" t="s">
        <v>10994</v>
      </c>
      <c r="G3762" t="s">
        <v>197</v>
      </c>
      <c r="H3762" t="s">
        <v>46</v>
      </c>
      <c r="I3762" t="s">
        <v>129</v>
      </c>
      <c r="J3762" t="s">
        <v>130</v>
      </c>
      <c r="K3762" t="s">
        <v>131</v>
      </c>
      <c r="L3762" t="s">
        <v>10995</v>
      </c>
      <c r="M3762" t="s">
        <v>10996</v>
      </c>
      <c r="N3762">
        <v>0.81305555500000004</v>
      </c>
      <c r="O3762">
        <v>0</v>
      </c>
      <c r="P3762">
        <v>181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147.16305500000001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1716606</v>
      </c>
      <c r="B3763">
        <v>1</v>
      </c>
      <c r="C3763" t="s">
        <v>76</v>
      </c>
      <c r="D3763" t="s">
        <v>93</v>
      </c>
      <c r="E3763" t="s">
        <v>134</v>
      </c>
      <c r="F3763" t="s">
        <v>10997</v>
      </c>
      <c r="G3763" t="s">
        <v>136</v>
      </c>
      <c r="H3763" t="s">
        <v>46</v>
      </c>
      <c r="I3763" t="s">
        <v>129</v>
      </c>
      <c r="J3763" t="s">
        <v>130</v>
      </c>
      <c r="K3763" t="s">
        <v>131</v>
      </c>
      <c r="L3763" t="s">
        <v>10998</v>
      </c>
      <c r="M3763" t="s">
        <v>10999</v>
      </c>
      <c r="N3763">
        <v>5.6683333329999996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5.6683329999999996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1716593</v>
      </c>
      <c r="B3764">
        <v>1</v>
      </c>
      <c r="C3764" t="s">
        <v>77</v>
      </c>
      <c r="D3764" t="s">
        <v>124</v>
      </c>
      <c r="E3764" t="s">
        <v>158</v>
      </c>
      <c r="F3764" t="s">
        <v>11000</v>
      </c>
      <c r="G3764" t="s">
        <v>281</v>
      </c>
      <c r="H3764" t="s">
        <v>47</v>
      </c>
      <c r="I3764" t="s">
        <v>129</v>
      </c>
      <c r="J3764" t="s">
        <v>130</v>
      </c>
      <c r="K3764" t="s">
        <v>161</v>
      </c>
      <c r="L3764" t="s">
        <v>11001</v>
      </c>
      <c r="M3764" t="s">
        <v>11002</v>
      </c>
      <c r="N3764">
        <v>5.1813500000000001</v>
      </c>
      <c r="O3764">
        <v>85</v>
      </c>
      <c r="P3764">
        <v>108</v>
      </c>
      <c r="Q3764">
        <v>0</v>
      </c>
      <c r="R3764">
        <v>0</v>
      </c>
      <c r="S3764">
        <v>0</v>
      </c>
      <c r="T3764">
        <v>0</v>
      </c>
      <c r="U3764">
        <v>440.41475000000003</v>
      </c>
      <c r="V3764">
        <v>559.58579999999995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1716594</v>
      </c>
      <c r="B3765">
        <v>1</v>
      </c>
      <c r="C3765" t="s">
        <v>76</v>
      </c>
      <c r="D3765" t="s">
        <v>79</v>
      </c>
      <c r="E3765" t="s">
        <v>126</v>
      </c>
      <c r="F3765" t="s">
        <v>11003</v>
      </c>
      <c r="G3765" t="s">
        <v>281</v>
      </c>
      <c r="H3765" t="s">
        <v>47</v>
      </c>
      <c r="I3765" t="s">
        <v>129</v>
      </c>
      <c r="J3765" t="s">
        <v>130</v>
      </c>
      <c r="K3765" t="s">
        <v>161</v>
      </c>
      <c r="L3765" t="s">
        <v>11004</v>
      </c>
      <c r="M3765" t="s">
        <v>11005</v>
      </c>
      <c r="N3765">
        <v>6.0056266660000004</v>
      </c>
      <c r="O3765">
        <v>2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12.011253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1716595</v>
      </c>
      <c r="B3766">
        <v>1</v>
      </c>
      <c r="C3766" t="s">
        <v>77</v>
      </c>
      <c r="D3766" t="s">
        <v>124</v>
      </c>
      <c r="E3766" t="s">
        <v>212</v>
      </c>
      <c r="F3766" t="s">
        <v>11006</v>
      </c>
      <c r="G3766" t="s">
        <v>281</v>
      </c>
      <c r="H3766" t="s">
        <v>47</v>
      </c>
      <c r="I3766" t="s">
        <v>129</v>
      </c>
      <c r="J3766" t="s">
        <v>130</v>
      </c>
      <c r="K3766" t="s">
        <v>161</v>
      </c>
      <c r="L3766" t="s">
        <v>11007</v>
      </c>
      <c r="M3766" t="s">
        <v>11008</v>
      </c>
      <c r="N3766">
        <v>5.1487499999999997</v>
      </c>
      <c r="O3766">
        <v>2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10.297499999999999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1716618</v>
      </c>
      <c r="B3767">
        <v>1</v>
      </c>
      <c r="C3767" t="s">
        <v>77</v>
      </c>
      <c r="D3767" t="s">
        <v>115</v>
      </c>
      <c r="E3767" t="s">
        <v>158</v>
      </c>
      <c r="F3767" t="s">
        <v>5357</v>
      </c>
      <c r="G3767" t="s">
        <v>285</v>
      </c>
      <c r="H3767" t="s">
        <v>47</v>
      </c>
      <c r="I3767" t="s">
        <v>129</v>
      </c>
      <c r="J3767" t="s">
        <v>130</v>
      </c>
      <c r="K3767" t="s">
        <v>161</v>
      </c>
      <c r="L3767" t="s">
        <v>11009</v>
      </c>
      <c r="M3767" t="s">
        <v>11010</v>
      </c>
      <c r="N3767">
        <v>8.2022222219999996</v>
      </c>
      <c r="O3767">
        <v>10</v>
      </c>
      <c r="P3767">
        <v>5</v>
      </c>
      <c r="Q3767">
        <v>56</v>
      </c>
      <c r="R3767">
        <v>840</v>
      </c>
      <c r="S3767">
        <v>147</v>
      </c>
      <c r="T3767">
        <v>2329</v>
      </c>
      <c r="U3767">
        <v>82.022221999999999</v>
      </c>
      <c r="V3767">
        <v>41.011111</v>
      </c>
      <c r="W3767">
        <v>459.32444400000003</v>
      </c>
      <c r="X3767">
        <v>6889.8666659999999</v>
      </c>
      <c r="Y3767">
        <v>1205.7266669999999</v>
      </c>
      <c r="Z3767">
        <v>19102.975555000001</v>
      </c>
    </row>
    <row r="3768" spans="1:26" x14ac:dyDescent="0.25">
      <c r="A3768">
        <v>1716600</v>
      </c>
      <c r="B3768">
        <v>1</v>
      </c>
      <c r="C3768" t="s">
        <v>77</v>
      </c>
      <c r="D3768" t="s">
        <v>122</v>
      </c>
      <c r="E3768" t="s">
        <v>126</v>
      </c>
      <c r="F3768" t="s">
        <v>11011</v>
      </c>
      <c r="G3768" t="s">
        <v>285</v>
      </c>
      <c r="H3768" t="s">
        <v>47</v>
      </c>
      <c r="I3768" t="s">
        <v>129</v>
      </c>
      <c r="J3768" t="s">
        <v>130</v>
      </c>
      <c r="K3768" t="s">
        <v>161</v>
      </c>
      <c r="L3768" t="s">
        <v>11012</v>
      </c>
      <c r="M3768" t="s">
        <v>11013</v>
      </c>
      <c r="N3768">
        <v>1.854309166</v>
      </c>
      <c r="O3768">
        <v>0</v>
      </c>
      <c r="P3768">
        <v>0</v>
      </c>
      <c r="Q3768">
        <v>2</v>
      </c>
      <c r="R3768">
        <v>81</v>
      </c>
      <c r="S3768">
        <v>0</v>
      </c>
      <c r="T3768">
        <v>0</v>
      </c>
      <c r="U3768">
        <v>0</v>
      </c>
      <c r="V3768">
        <v>0</v>
      </c>
      <c r="W3768">
        <v>3.708618</v>
      </c>
      <c r="X3768">
        <v>150.19904199999999</v>
      </c>
      <c r="Y3768">
        <v>0</v>
      </c>
      <c r="Z3768">
        <v>0</v>
      </c>
    </row>
    <row r="3769" spans="1:26" x14ac:dyDescent="0.25">
      <c r="A3769">
        <v>1716609</v>
      </c>
      <c r="B3769">
        <v>1</v>
      </c>
      <c r="C3769" t="s">
        <v>76</v>
      </c>
      <c r="D3769" t="s">
        <v>78</v>
      </c>
      <c r="E3769" t="s">
        <v>158</v>
      </c>
      <c r="F3769" t="s">
        <v>11014</v>
      </c>
      <c r="G3769" t="s">
        <v>289</v>
      </c>
      <c r="H3769" t="s">
        <v>47</v>
      </c>
      <c r="I3769" t="s">
        <v>129</v>
      </c>
      <c r="J3769" t="s">
        <v>15</v>
      </c>
      <c r="K3769" t="s">
        <v>131</v>
      </c>
      <c r="L3769" t="s">
        <v>11015</v>
      </c>
      <c r="M3769" t="s">
        <v>11016</v>
      </c>
      <c r="N3769">
        <v>0.62777777700000004</v>
      </c>
      <c r="O3769">
        <v>19</v>
      </c>
      <c r="P3769">
        <v>5702</v>
      </c>
      <c r="Q3769">
        <v>0</v>
      </c>
      <c r="R3769">
        <v>0</v>
      </c>
      <c r="S3769">
        <v>0</v>
      </c>
      <c r="T3769">
        <v>0</v>
      </c>
      <c r="U3769">
        <v>11.927778</v>
      </c>
      <c r="V3769">
        <v>3579.5888839999998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1716610</v>
      </c>
      <c r="B3770">
        <v>1</v>
      </c>
      <c r="C3770" t="s">
        <v>77</v>
      </c>
      <c r="D3770" t="s">
        <v>117</v>
      </c>
      <c r="E3770" t="s">
        <v>212</v>
      </c>
      <c r="F3770" t="s">
        <v>11017</v>
      </c>
      <c r="G3770" t="s">
        <v>176</v>
      </c>
      <c r="H3770" t="s">
        <v>47</v>
      </c>
      <c r="I3770" t="s">
        <v>129</v>
      </c>
      <c r="J3770" t="s">
        <v>130</v>
      </c>
      <c r="K3770" t="s">
        <v>131</v>
      </c>
      <c r="L3770" t="s">
        <v>11018</v>
      </c>
      <c r="M3770" t="s">
        <v>11019</v>
      </c>
      <c r="N3770">
        <v>0.85527777699999996</v>
      </c>
      <c r="O3770">
        <v>0</v>
      </c>
      <c r="P3770">
        <v>0</v>
      </c>
      <c r="Q3770">
        <v>2</v>
      </c>
      <c r="R3770">
        <v>30</v>
      </c>
      <c r="S3770">
        <v>55</v>
      </c>
      <c r="T3770">
        <v>1040</v>
      </c>
      <c r="U3770">
        <v>0</v>
      </c>
      <c r="V3770">
        <v>0</v>
      </c>
      <c r="W3770">
        <v>1.710556</v>
      </c>
      <c r="X3770">
        <v>25.658332999999999</v>
      </c>
      <c r="Y3770">
        <v>47.040278000000001</v>
      </c>
      <c r="Z3770">
        <v>889.48888799999997</v>
      </c>
    </row>
    <row r="3771" spans="1:26" x14ac:dyDescent="0.25">
      <c r="A3771">
        <v>1716621</v>
      </c>
      <c r="B3771">
        <v>1</v>
      </c>
      <c r="C3771" t="s">
        <v>76</v>
      </c>
      <c r="D3771" t="s">
        <v>92</v>
      </c>
      <c r="E3771" t="s">
        <v>134</v>
      </c>
      <c r="F3771" t="s">
        <v>11020</v>
      </c>
      <c r="G3771" t="s">
        <v>136</v>
      </c>
      <c r="H3771" t="s">
        <v>46</v>
      </c>
      <c r="I3771" t="s">
        <v>129</v>
      </c>
      <c r="J3771" t="s">
        <v>130</v>
      </c>
      <c r="K3771" t="s">
        <v>131</v>
      </c>
      <c r="L3771" t="s">
        <v>11021</v>
      </c>
      <c r="M3771" t="s">
        <v>11022</v>
      </c>
      <c r="N3771">
        <v>2.4666666660000001</v>
      </c>
      <c r="O3771">
        <v>0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2.4666670000000002</v>
      </c>
      <c r="Y3771">
        <v>0</v>
      </c>
      <c r="Z3771">
        <v>0</v>
      </c>
    </row>
    <row r="3772" spans="1:26" x14ac:dyDescent="0.25">
      <c r="A3772">
        <v>1716622</v>
      </c>
      <c r="B3772">
        <v>1</v>
      </c>
      <c r="C3772" t="s">
        <v>76</v>
      </c>
      <c r="D3772" t="s">
        <v>86</v>
      </c>
      <c r="E3772" t="s">
        <v>134</v>
      </c>
      <c r="F3772" t="s">
        <v>11023</v>
      </c>
      <c r="G3772" t="s">
        <v>136</v>
      </c>
      <c r="H3772" t="s">
        <v>46</v>
      </c>
      <c r="I3772" t="s">
        <v>129</v>
      </c>
      <c r="J3772" t="s">
        <v>130</v>
      </c>
      <c r="K3772" t="s">
        <v>131</v>
      </c>
      <c r="L3772" t="s">
        <v>11024</v>
      </c>
      <c r="M3772" t="s">
        <v>11025</v>
      </c>
      <c r="N3772">
        <v>1.88</v>
      </c>
      <c r="O3772">
        <v>0</v>
      </c>
      <c r="P3772">
        <v>1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1.88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1716615</v>
      </c>
      <c r="B3773">
        <v>1</v>
      </c>
      <c r="C3773" t="s">
        <v>76</v>
      </c>
      <c r="D3773" t="s">
        <v>100</v>
      </c>
      <c r="E3773" t="s">
        <v>212</v>
      </c>
      <c r="F3773" t="s">
        <v>11026</v>
      </c>
      <c r="G3773" t="s">
        <v>285</v>
      </c>
      <c r="H3773" t="s">
        <v>47</v>
      </c>
      <c r="I3773" t="s">
        <v>129</v>
      </c>
      <c r="J3773" t="s">
        <v>130</v>
      </c>
      <c r="K3773" t="s">
        <v>161</v>
      </c>
      <c r="L3773" t="s">
        <v>11027</v>
      </c>
      <c r="M3773" t="s">
        <v>11028</v>
      </c>
      <c r="N3773">
        <v>2.3161111110000001</v>
      </c>
      <c r="O3773">
        <v>43</v>
      </c>
      <c r="P3773">
        <v>1143</v>
      </c>
      <c r="Q3773">
        <v>0</v>
      </c>
      <c r="R3773">
        <v>0</v>
      </c>
      <c r="S3773">
        <v>0</v>
      </c>
      <c r="T3773">
        <v>0</v>
      </c>
      <c r="U3773">
        <v>99.592777999999996</v>
      </c>
      <c r="V3773">
        <v>2647.3150000000001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1716634</v>
      </c>
      <c r="B3774">
        <v>1</v>
      </c>
      <c r="C3774" t="s">
        <v>77</v>
      </c>
      <c r="D3774" t="s">
        <v>118</v>
      </c>
      <c r="E3774" t="s">
        <v>139</v>
      </c>
      <c r="F3774" t="s">
        <v>11029</v>
      </c>
      <c r="G3774" t="s">
        <v>289</v>
      </c>
      <c r="H3774" t="s">
        <v>46</v>
      </c>
      <c r="I3774" t="s">
        <v>129</v>
      </c>
      <c r="J3774" t="s">
        <v>130</v>
      </c>
      <c r="K3774" t="s">
        <v>131</v>
      </c>
      <c r="L3774" t="s">
        <v>11030</v>
      </c>
      <c r="M3774" t="s">
        <v>11031</v>
      </c>
      <c r="N3774">
        <v>2.4619444439999998</v>
      </c>
      <c r="O3774">
        <v>0</v>
      </c>
      <c r="P3774">
        <v>357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878.91416700000002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1716619</v>
      </c>
      <c r="B3775">
        <v>1</v>
      </c>
      <c r="C3775" t="s">
        <v>77</v>
      </c>
      <c r="D3775" t="s">
        <v>116</v>
      </c>
      <c r="E3775" t="s">
        <v>134</v>
      </c>
      <c r="F3775" t="s">
        <v>11032</v>
      </c>
      <c r="G3775" t="s">
        <v>136</v>
      </c>
      <c r="H3775" t="s">
        <v>46</v>
      </c>
      <c r="I3775" t="s">
        <v>129</v>
      </c>
      <c r="J3775" t="s">
        <v>130</v>
      </c>
      <c r="K3775" t="s">
        <v>131</v>
      </c>
      <c r="L3775" t="s">
        <v>11033</v>
      </c>
      <c r="M3775" t="s">
        <v>11034</v>
      </c>
      <c r="N3775">
        <v>1.5636111109999999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1.5636110000000001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1716616</v>
      </c>
      <c r="B3776">
        <v>1</v>
      </c>
      <c r="C3776" t="s">
        <v>76</v>
      </c>
      <c r="D3776" t="s">
        <v>92</v>
      </c>
      <c r="E3776" t="s">
        <v>126</v>
      </c>
      <c r="F3776" t="s">
        <v>11035</v>
      </c>
      <c r="G3776" t="s">
        <v>176</v>
      </c>
      <c r="H3776" t="s">
        <v>47</v>
      </c>
      <c r="I3776" t="s">
        <v>129</v>
      </c>
      <c r="J3776" t="s">
        <v>130</v>
      </c>
      <c r="K3776" t="s">
        <v>131</v>
      </c>
      <c r="L3776" t="s">
        <v>11036</v>
      </c>
      <c r="M3776" t="s">
        <v>11037</v>
      </c>
      <c r="N3776">
        <v>0.252222222</v>
      </c>
      <c r="O3776">
        <v>0</v>
      </c>
      <c r="P3776">
        <v>0</v>
      </c>
      <c r="Q3776">
        <v>8</v>
      </c>
      <c r="R3776">
        <v>699</v>
      </c>
      <c r="S3776">
        <v>0</v>
      </c>
      <c r="T3776">
        <v>0</v>
      </c>
      <c r="U3776">
        <v>0</v>
      </c>
      <c r="V3776">
        <v>0</v>
      </c>
      <c r="W3776">
        <v>2.0177779999999998</v>
      </c>
      <c r="X3776">
        <v>176.30333300000001</v>
      </c>
      <c r="Y3776">
        <v>0</v>
      </c>
      <c r="Z3776">
        <v>0</v>
      </c>
    </row>
    <row r="3777" spans="1:26" x14ac:dyDescent="0.25">
      <c r="A3777">
        <v>1716631</v>
      </c>
      <c r="B3777">
        <v>1</v>
      </c>
      <c r="C3777" t="s">
        <v>77</v>
      </c>
      <c r="D3777" t="s">
        <v>111</v>
      </c>
      <c r="E3777" t="s">
        <v>212</v>
      </c>
      <c r="F3777" t="s">
        <v>10340</v>
      </c>
      <c r="G3777" t="s">
        <v>285</v>
      </c>
      <c r="H3777" t="s">
        <v>47</v>
      </c>
      <c r="I3777" t="s">
        <v>129</v>
      </c>
      <c r="J3777" t="s">
        <v>130</v>
      </c>
      <c r="K3777" t="s">
        <v>161</v>
      </c>
      <c r="L3777" t="s">
        <v>11038</v>
      </c>
      <c r="M3777" t="s">
        <v>11039</v>
      </c>
      <c r="N3777">
        <v>8.324166666</v>
      </c>
      <c r="O3777">
        <v>0</v>
      </c>
      <c r="P3777">
        <v>0</v>
      </c>
      <c r="Q3777">
        <v>0</v>
      </c>
      <c r="R3777">
        <v>0</v>
      </c>
      <c r="S3777">
        <v>37</v>
      </c>
      <c r="T3777">
        <v>1433</v>
      </c>
      <c r="U3777">
        <v>0</v>
      </c>
      <c r="V3777">
        <v>0</v>
      </c>
      <c r="W3777">
        <v>0</v>
      </c>
      <c r="X3777">
        <v>0</v>
      </c>
      <c r="Y3777">
        <v>307.994167</v>
      </c>
      <c r="Z3777">
        <v>11928.530832</v>
      </c>
    </row>
    <row r="3778" spans="1:26" x14ac:dyDescent="0.25">
      <c r="A3778">
        <v>1716623</v>
      </c>
      <c r="B3778">
        <v>1</v>
      </c>
      <c r="C3778" t="s">
        <v>76</v>
      </c>
      <c r="D3778" t="s">
        <v>93</v>
      </c>
      <c r="E3778" t="s">
        <v>139</v>
      </c>
      <c r="F3778" t="s">
        <v>11040</v>
      </c>
      <c r="G3778" t="s">
        <v>391</v>
      </c>
      <c r="H3778" t="s">
        <v>46</v>
      </c>
      <c r="I3778" t="s">
        <v>129</v>
      </c>
      <c r="J3778" t="s">
        <v>130</v>
      </c>
      <c r="K3778" t="s">
        <v>131</v>
      </c>
      <c r="L3778" t="s">
        <v>11041</v>
      </c>
      <c r="M3778" t="s">
        <v>11042</v>
      </c>
      <c r="N3778">
        <v>1.589444444</v>
      </c>
      <c r="O3778">
        <v>0</v>
      </c>
      <c r="P3778">
        <v>20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31.788889000000001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1716624</v>
      </c>
      <c r="B3779">
        <v>1</v>
      </c>
      <c r="C3779" t="s">
        <v>76</v>
      </c>
      <c r="D3779" t="s">
        <v>104</v>
      </c>
      <c r="E3779" t="s">
        <v>139</v>
      </c>
      <c r="F3779" t="s">
        <v>11043</v>
      </c>
      <c r="G3779" t="s">
        <v>197</v>
      </c>
      <c r="H3779" t="s">
        <v>46</v>
      </c>
      <c r="I3779" t="s">
        <v>129</v>
      </c>
      <c r="J3779" t="s">
        <v>130</v>
      </c>
      <c r="K3779" t="s">
        <v>131</v>
      </c>
      <c r="L3779" t="s">
        <v>11044</v>
      </c>
      <c r="M3779" t="s">
        <v>11045</v>
      </c>
      <c r="N3779">
        <v>3.185277777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20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63.705556000000001</v>
      </c>
    </row>
    <row r="3780" spans="1:26" x14ac:dyDescent="0.25">
      <c r="A3780">
        <v>1716635</v>
      </c>
      <c r="B3780">
        <v>1</v>
      </c>
      <c r="C3780" t="s">
        <v>76</v>
      </c>
      <c r="D3780" t="s">
        <v>78</v>
      </c>
      <c r="E3780" t="s">
        <v>126</v>
      </c>
      <c r="F3780" t="s">
        <v>11046</v>
      </c>
      <c r="G3780" t="s">
        <v>289</v>
      </c>
      <c r="H3780" t="s">
        <v>47</v>
      </c>
      <c r="I3780" t="s">
        <v>129</v>
      </c>
      <c r="J3780" t="s">
        <v>15</v>
      </c>
      <c r="K3780" t="s">
        <v>131</v>
      </c>
      <c r="L3780" t="s">
        <v>11047</v>
      </c>
      <c r="M3780" t="s">
        <v>11048</v>
      </c>
      <c r="N3780">
        <v>1.0261111110000001</v>
      </c>
      <c r="O3780">
        <v>18</v>
      </c>
      <c r="P3780">
        <v>5702</v>
      </c>
      <c r="Q3780">
        <v>0</v>
      </c>
      <c r="R3780">
        <v>0</v>
      </c>
      <c r="S3780">
        <v>0</v>
      </c>
      <c r="T3780">
        <v>0</v>
      </c>
      <c r="U3780">
        <v>18.47</v>
      </c>
      <c r="V3780">
        <v>5850.8855549999998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1716625</v>
      </c>
      <c r="B3781">
        <v>1</v>
      </c>
      <c r="C3781" t="s">
        <v>77</v>
      </c>
      <c r="D3781" t="s">
        <v>123</v>
      </c>
      <c r="E3781" t="s">
        <v>126</v>
      </c>
      <c r="F3781" t="s">
        <v>11049</v>
      </c>
      <c r="G3781" t="s">
        <v>285</v>
      </c>
      <c r="H3781" t="s">
        <v>47</v>
      </c>
      <c r="I3781" t="s">
        <v>129</v>
      </c>
      <c r="J3781" t="s">
        <v>130</v>
      </c>
      <c r="K3781" t="s">
        <v>161</v>
      </c>
      <c r="L3781" t="s">
        <v>11050</v>
      </c>
      <c r="M3781" t="s">
        <v>11051</v>
      </c>
      <c r="N3781">
        <v>3.1011194440000001</v>
      </c>
      <c r="O3781">
        <v>1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3.1011190000000002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1716626</v>
      </c>
      <c r="B3782">
        <v>1</v>
      </c>
      <c r="C3782" t="s">
        <v>76</v>
      </c>
      <c r="D3782" t="s">
        <v>101</v>
      </c>
      <c r="E3782" t="s">
        <v>158</v>
      </c>
      <c r="F3782" t="s">
        <v>11052</v>
      </c>
      <c r="G3782" t="s">
        <v>176</v>
      </c>
      <c r="H3782" t="s">
        <v>47</v>
      </c>
      <c r="I3782" t="s">
        <v>151</v>
      </c>
      <c r="J3782" t="s">
        <v>130</v>
      </c>
      <c r="K3782" t="s">
        <v>131</v>
      </c>
      <c r="L3782" t="s">
        <v>11053</v>
      </c>
      <c r="M3782" t="s">
        <v>11054</v>
      </c>
      <c r="N3782">
        <v>1.9444444000000002E-2</v>
      </c>
      <c r="O3782">
        <v>9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0.17499999999999999</v>
      </c>
      <c r="V3782">
        <v>1.9443999999999999E-2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1716629</v>
      </c>
      <c r="B3783">
        <v>1</v>
      </c>
      <c r="C3783" t="s">
        <v>76</v>
      </c>
      <c r="D3783" t="s">
        <v>99</v>
      </c>
      <c r="E3783" t="s">
        <v>139</v>
      </c>
      <c r="F3783" t="s">
        <v>11055</v>
      </c>
      <c r="G3783" t="s">
        <v>269</v>
      </c>
      <c r="H3783" t="s">
        <v>46</v>
      </c>
      <c r="I3783" t="s">
        <v>129</v>
      </c>
      <c r="J3783" t="s">
        <v>130</v>
      </c>
      <c r="K3783" t="s">
        <v>131</v>
      </c>
      <c r="L3783" t="s">
        <v>11056</v>
      </c>
      <c r="M3783" t="s">
        <v>11057</v>
      </c>
      <c r="N3783">
        <v>2.9363888880000002</v>
      </c>
      <c r="O3783">
        <v>0</v>
      </c>
      <c r="P3783">
        <v>94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276.020555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1716628</v>
      </c>
      <c r="B3784">
        <v>1</v>
      </c>
      <c r="C3784" t="s">
        <v>76</v>
      </c>
      <c r="D3784" t="s">
        <v>105</v>
      </c>
      <c r="E3784" t="s">
        <v>164</v>
      </c>
      <c r="F3784" t="s">
        <v>11058</v>
      </c>
      <c r="G3784" t="s">
        <v>281</v>
      </c>
      <c r="H3784" t="s">
        <v>46</v>
      </c>
      <c r="I3784" t="s">
        <v>129</v>
      </c>
      <c r="J3784" t="s">
        <v>130</v>
      </c>
      <c r="K3784" t="s">
        <v>161</v>
      </c>
      <c r="L3784" t="s">
        <v>11059</v>
      </c>
      <c r="M3784" t="s">
        <v>11060</v>
      </c>
      <c r="N3784">
        <v>3.9166666659999998</v>
      </c>
      <c r="O3784">
        <v>0</v>
      </c>
      <c r="P3784">
        <v>0</v>
      </c>
      <c r="Q3784">
        <v>1</v>
      </c>
      <c r="R3784">
        <v>55</v>
      </c>
      <c r="S3784">
        <v>0</v>
      </c>
      <c r="T3784">
        <v>0</v>
      </c>
      <c r="U3784">
        <v>0</v>
      </c>
      <c r="V3784">
        <v>0</v>
      </c>
      <c r="W3784">
        <v>3.9166669999999999</v>
      </c>
      <c r="X3784">
        <v>215.41666699999999</v>
      </c>
      <c r="Y3784">
        <v>0</v>
      </c>
      <c r="Z3784">
        <v>0</v>
      </c>
    </row>
    <row r="3785" spans="1:26" x14ac:dyDescent="0.25">
      <c r="A3785">
        <v>1716636</v>
      </c>
      <c r="B3785">
        <v>1</v>
      </c>
      <c r="C3785" t="s">
        <v>77</v>
      </c>
      <c r="D3785" t="s">
        <v>113</v>
      </c>
      <c r="E3785" t="s">
        <v>134</v>
      </c>
      <c r="F3785" t="s">
        <v>11061</v>
      </c>
      <c r="G3785" t="s">
        <v>136</v>
      </c>
      <c r="H3785" t="s">
        <v>46</v>
      </c>
      <c r="I3785" t="s">
        <v>129</v>
      </c>
      <c r="J3785" t="s">
        <v>130</v>
      </c>
      <c r="K3785" t="s">
        <v>131</v>
      </c>
      <c r="L3785" t="s">
        <v>11062</v>
      </c>
      <c r="M3785" t="s">
        <v>11063</v>
      </c>
      <c r="N3785">
        <v>0.79861111100000004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1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0.79861099999999996</v>
      </c>
    </row>
    <row r="3786" spans="1:26" x14ac:dyDescent="0.25">
      <c r="A3786">
        <v>1716639</v>
      </c>
      <c r="B3786">
        <v>1</v>
      </c>
      <c r="C3786" t="s">
        <v>76</v>
      </c>
      <c r="D3786" t="s">
        <v>96</v>
      </c>
      <c r="E3786" t="s">
        <v>134</v>
      </c>
      <c r="F3786" t="s">
        <v>11064</v>
      </c>
      <c r="G3786" t="s">
        <v>136</v>
      </c>
      <c r="H3786" t="s">
        <v>46</v>
      </c>
      <c r="I3786" t="s">
        <v>129</v>
      </c>
      <c r="J3786" t="s">
        <v>130</v>
      </c>
      <c r="K3786" t="s">
        <v>131</v>
      </c>
      <c r="L3786" t="s">
        <v>11065</v>
      </c>
      <c r="M3786" t="s">
        <v>11066</v>
      </c>
      <c r="N3786">
        <v>1.0108333329999999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1.0108330000000001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1716637</v>
      </c>
      <c r="B3787">
        <v>1</v>
      </c>
      <c r="C3787" t="s">
        <v>77</v>
      </c>
      <c r="D3787" t="s">
        <v>114</v>
      </c>
      <c r="E3787" t="s">
        <v>158</v>
      </c>
      <c r="F3787" t="s">
        <v>11067</v>
      </c>
      <c r="G3787" t="s">
        <v>281</v>
      </c>
      <c r="H3787" t="s">
        <v>47</v>
      </c>
      <c r="I3787" t="s">
        <v>129</v>
      </c>
      <c r="J3787" t="s">
        <v>130</v>
      </c>
      <c r="K3787" t="s">
        <v>161</v>
      </c>
      <c r="L3787" t="s">
        <v>11068</v>
      </c>
      <c r="M3787" t="s">
        <v>11069</v>
      </c>
      <c r="N3787">
        <v>1.355277777</v>
      </c>
      <c r="O3787">
        <v>222</v>
      </c>
      <c r="P3787">
        <v>1530</v>
      </c>
      <c r="Q3787">
        <v>79</v>
      </c>
      <c r="R3787">
        <v>428</v>
      </c>
      <c r="S3787">
        <v>0</v>
      </c>
      <c r="T3787">
        <v>0</v>
      </c>
      <c r="U3787">
        <v>300.871666</v>
      </c>
      <c r="V3787">
        <v>2073.5749989999999</v>
      </c>
      <c r="W3787">
        <v>107.06694400000001</v>
      </c>
      <c r="X3787">
        <v>580.05888900000002</v>
      </c>
      <c r="Y3787">
        <v>0</v>
      </c>
      <c r="Z3787">
        <v>0</v>
      </c>
    </row>
    <row r="3788" spans="1:26" x14ac:dyDescent="0.25">
      <c r="A3788">
        <v>1716642</v>
      </c>
      <c r="B3788">
        <v>1</v>
      </c>
      <c r="C3788" t="s">
        <v>76</v>
      </c>
      <c r="D3788" t="s">
        <v>79</v>
      </c>
      <c r="E3788" t="s">
        <v>164</v>
      </c>
      <c r="F3788" t="s">
        <v>11070</v>
      </c>
      <c r="G3788" t="s">
        <v>281</v>
      </c>
      <c r="H3788" t="s">
        <v>46</v>
      </c>
      <c r="I3788" t="s">
        <v>129</v>
      </c>
      <c r="J3788" t="s">
        <v>130</v>
      </c>
      <c r="K3788" t="s">
        <v>161</v>
      </c>
      <c r="L3788" t="s">
        <v>11071</v>
      </c>
      <c r="M3788" t="s">
        <v>11072</v>
      </c>
      <c r="N3788">
        <v>2.85</v>
      </c>
      <c r="O3788">
        <v>1</v>
      </c>
      <c r="P3788">
        <v>69</v>
      </c>
      <c r="Q3788">
        <v>0</v>
      </c>
      <c r="R3788">
        <v>0</v>
      </c>
      <c r="S3788">
        <v>0</v>
      </c>
      <c r="T3788">
        <v>0</v>
      </c>
      <c r="U3788">
        <v>2.85</v>
      </c>
      <c r="V3788">
        <v>196.65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1716646</v>
      </c>
      <c r="B3789">
        <v>1</v>
      </c>
      <c r="C3789" t="s">
        <v>77</v>
      </c>
      <c r="D3789" t="s">
        <v>124</v>
      </c>
      <c r="E3789" t="s">
        <v>212</v>
      </c>
      <c r="F3789" t="s">
        <v>8646</v>
      </c>
      <c r="G3789" t="s">
        <v>176</v>
      </c>
      <c r="H3789" t="s">
        <v>47</v>
      </c>
      <c r="I3789" t="s">
        <v>129</v>
      </c>
      <c r="J3789" t="s">
        <v>130</v>
      </c>
      <c r="K3789" t="s">
        <v>131</v>
      </c>
      <c r="L3789" t="s">
        <v>11073</v>
      </c>
      <c r="M3789" t="s">
        <v>11074</v>
      </c>
      <c r="N3789">
        <v>0.78416666599999996</v>
      </c>
      <c r="O3789">
        <v>14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10.978332999999999</v>
      </c>
      <c r="V3789">
        <v>0.78416699999999995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1716647</v>
      </c>
      <c r="B3790">
        <v>1</v>
      </c>
      <c r="C3790" t="s">
        <v>76</v>
      </c>
      <c r="D3790" t="s">
        <v>97</v>
      </c>
      <c r="E3790" t="s">
        <v>134</v>
      </c>
      <c r="F3790" t="s">
        <v>11075</v>
      </c>
      <c r="G3790" t="s">
        <v>289</v>
      </c>
      <c r="H3790" t="s">
        <v>46</v>
      </c>
      <c r="I3790" t="s">
        <v>129</v>
      </c>
      <c r="J3790" t="s">
        <v>130</v>
      </c>
      <c r="K3790" t="s">
        <v>131</v>
      </c>
      <c r="L3790" t="s">
        <v>11076</v>
      </c>
      <c r="M3790" t="s">
        <v>11077</v>
      </c>
      <c r="N3790">
        <v>1.6363888879999999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1.6363890000000001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1716685</v>
      </c>
      <c r="B3791">
        <v>1</v>
      </c>
      <c r="C3791" t="s">
        <v>76</v>
      </c>
      <c r="D3791" t="s">
        <v>93</v>
      </c>
      <c r="E3791" t="s">
        <v>134</v>
      </c>
      <c r="F3791" t="s">
        <v>10875</v>
      </c>
      <c r="G3791" t="s">
        <v>136</v>
      </c>
      <c r="H3791" t="s">
        <v>46</v>
      </c>
      <c r="I3791" t="s">
        <v>129</v>
      </c>
      <c r="J3791" t="s">
        <v>130</v>
      </c>
      <c r="K3791" t="s">
        <v>131</v>
      </c>
      <c r="L3791" t="s">
        <v>11078</v>
      </c>
      <c r="M3791" t="s">
        <v>11079</v>
      </c>
      <c r="N3791">
        <v>6.8686111109999999</v>
      </c>
      <c r="O3791">
        <v>0</v>
      </c>
      <c r="P3791">
        <v>1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6.8686109999999996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1716644</v>
      </c>
      <c r="B3792">
        <v>1</v>
      </c>
      <c r="C3792" t="s">
        <v>76</v>
      </c>
      <c r="D3792" t="s">
        <v>99</v>
      </c>
      <c r="E3792" t="s">
        <v>148</v>
      </c>
      <c r="F3792" t="s">
        <v>11080</v>
      </c>
      <c r="G3792" t="s">
        <v>285</v>
      </c>
      <c r="H3792" t="s">
        <v>47</v>
      </c>
      <c r="I3792" t="s">
        <v>129</v>
      </c>
      <c r="J3792" t="s">
        <v>130</v>
      </c>
      <c r="K3792" t="s">
        <v>161</v>
      </c>
      <c r="L3792" t="s">
        <v>11081</v>
      </c>
      <c r="M3792" t="s">
        <v>11082</v>
      </c>
      <c r="N3792">
        <v>0.87743972199999998</v>
      </c>
      <c r="O3792">
        <v>30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26.323191999999999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1716648</v>
      </c>
      <c r="B3793">
        <v>1</v>
      </c>
      <c r="C3793" t="s">
        <v>76</v>
      </c>
      <c r="D3793" t="s">
        <v>89</v>
      </c>
      <c r="E3793" t="s">
        <v>139</v>
      </c>
      <c r="F3793" t="s">
        <v>8307</v>
      </c>
      <c r="G3793" t="s">
        <v>182</v>
      </c>
      <c r="H3793" t="s">
        <v>46</v>
      </c>
      <c r="I3793" t="s">
        <v>129</v>
      </c>
      <c r="J3793" t="s">
        <v>130</v>
      </c>
      <c r="K3793" t="s">
        <v>131</v>
      </c>
      <c r="L3793" t="s">
        <v>11083</v>
      </c>
      <c r="M3793" t="s">
        <v>11084</v>
      </c>
      <c r="N3793">
        <v>2.0950000000000002</v>
      </c>
      <c r="O3793">
        <v>0</v>
      </c>
      <c r="P3793">
        <v>14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29.33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1716656</v>
      </c>
      <c r="B3794">
        <v>1</v>
      </c>
      <c r="C3794" t="s">
        <v>76</v>
      </c>
      <c r="D3794" t="s">
        <v>78</v>
      </c>
      <c r="E3794" t="s">
        <v>126</v>
      </c>
      <c r="F3794" t="s">
        <v>11085</v>
      </c>
      <c r="G3794" t="s">
        <v>289</v>
      </c>
      <c r="H3794" t="s">
        <v>47</v>
      </c>
      <c r="I3794" t="s">
        <v>129</v>
      </c>
      <c r="J3794" t="s">
        <v>15</v>
      </c>
      <c r="K3794" t="s">
        <v>131</v>
      </c>
      <c r="L3794" t="s">
        <v>11086</v>
      </c>
      <c r="M3794" t="s">
        <v>11087</v>
      </c>
      <c r="N3794">
        <v>0.454166666</v>
      </c>
      <c r="O3794">
        <v>2</v>
      </c>
      <c r="P3794">
        <v>731</v>
      </c>
      <c r="Q3794">
        <v>0</v>
      </c>
      <c r="R3794">
        <v>0</v>
      </c>
      <c r="S3794">
        <v>0</v>
      </c>
      <c r="T3794">
        <v>0</v>
      </c>
      <c r="U3794">
        <v>0.90833299999999995</v>
      </c>
      <c r="V3794">
        <v>331.995833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1716671</v>
      </c>
      <c r="B3795">
        <v>1</v>
      </c>
      <c r="C3795" t="s">
        <v>76</v>
      </c>
      <c r="D3795" t="s">
        <v>88</v>
      </c>
      <c r="E3795" t="s">
        <v>158</v>
      </c>
      <c r="F3795" t="s">
        <v>11088</v>
      </c>
      <c r="G3795" t="s">
        <v>150</v>
      </c>
      <c r="H3795" t="s">
        <v>47</v>
      </c>
      <c r="I3795" t="s">
        <v>151</v>
      </c>
      <c r="J3795" t="s">
        <v>130</v>
      </c>
      <c r="K3795" t="s">
        <v>161</v>
      </c>
      <c r="L3795" t="s">
        <v>11089</v>
      </c>
      <c r="M3795" t="s">
        <v>11090</v>
      </c>
      <c r="N3795">
        <v>3.3333333E-2</v>
      </c>
      <c r="O3795">
        <v>173</v>
      </c>
      <c r="P3795">
        <v>8517</v>
      </c>
      <c r="Q3795">
        <v>0</v>
      </c>
      <c r="R3795">
        <v>0</v>
      </c>
      <c r="S3795">
        <v>0</v>
      </c>
      <c r="T3795">
        <v>0</v>
      </c>
      <c r="U3795">
        <v>5.766667</v>
      </c>
      <c r="V3795">
        <v>283.89999699999998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1716659</v>
      </c>
      <c r="B3796">
        <v>1</v>
      </c>
      <c r="C3796" t="s">
        <v>76</v>
      </c>
      <c r="D3796" t="s">
        <v>79</v>
      </c>
      <c r="E3796" t="s">
        <v>126</v>
      </c>
      <c r="F3796" t="s">
        <v>11091</v>
      </c>
      <c r="G3796" t="s">
        <v>289</v>
      </c>
      <c r="H3796" t="s">
        <v>47</v>
      </c>
      <c r="I3796" t="s">
        <v>129</v>
      </c>
      <c r="J3796" t="s">
        <v>15</v>
      </c>
      <c r="K3796" t="s">
        <v>131</v>
      </c>
      <c r="L3796" t="s">
        <v>11092</v>
      </c>
      <c r="M3796" t="s">
        <v>11093</v>
      </c>
      <c r="N3796">
        <v>2.0708333329999999</v>
      </c>
      <c r="O3796">
        <v>5</v>
      </c>
      <c r="P3796">
        <v>1528</v>
      </c>
      <c r="Q3796">
        <v>0</v>
      </c>
      <c r="R3796">
        <v>0</v>
      </c>
      <c r="S3796">
        <v>0</v>
      </c>
      <c r="T3796">
        <v>0</v>
      </c>
      <c r="U3796">
        <v>10.354167</v>
      </c>
      <c r="V3796">
        <v>3164.2333330000001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1716664</v>
      </c>
      <c r="B3797">
        <v>1</v>
      </c>
      <c r="C3797" t="s">
        <v>76</v>
      </c>
      <c r="D3797" t="s">
        <v>88</v>
      </c>
      <c r="E3797" t="s">
        <v>158</v>
      </c>
      <c r="F3797" t="s">
        <v>11094</v>
      </c>
      <c r="G3797" t="s">
        <v>150</v>
      </c>
      <c r="H3797" t="s">
        <v>47</v>
      </c>
      <c r="I3797" t="s">
        <v>151</v>
      </c>
      <c r="J3797" t="s">
        <v>130</v>
      </c>
      <c r="K3797" t="s">
        <v>161</v>
      </c>
      <c r="L3797" t="s">
        <v>11095</v>
      </c>
      <c r="M3797" t="s">
        <v>11096</v>
      </c>
      <c r="N3797">
        <v>1.6666666E-2</v>
      </c>
      <c r="O3797">
        <v>61</v>
      </c>
      <c r="P3797">
        <v>5104</v>
      </c>
      <c r="Q3797">
        <v>0</v>
      </c>
      <c r="R3797">
        <v>0</v>
      </c>
      <c r="S3797">
        <v>0</v>
      </c>
      <c r="T3797">
        <v>0</v>
      </c>
      <c r="U3797">
        <v>1.016667</v>
      </c>
      <c r="V3797">
        <v>85.066663000000005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1716663</v>
      </c>
      <c r="B3798">
        <v>1</v>
      </c>
      <c r="C3798" t="s">
        <v>77</v>
      </c>
      <c r="D3798" t="s">
        <v>116</v>
      </c>
      <c r="E3798" t="s">
        <v>212</v>
      </c>
      <c r="F3798" t="s">
        <v>4354</v>
      </c>
      <c r="G3798" t="s">
        <v>176</v>
      </c>
      <c r="H3798" t="s">
        <v>47</v>
      </c>
      <c r="I3798" t="s">
        <v>129</v>
      </c>
      <c r="J3798" t="s">
        <v>130</v>
      </c>
      <c r="K3798" t="s">
        <v>131</v>
      </c>
      <c r="L3798" t="s">
        <v>11097</v>
      </c>
      <c r="M3798" t="s">
        <v>11098</v>
      </c>
      <c r="N3798">
        <v>0.59416666600000001</v>
      </c>
      <c r="O3798">
        <v>0</v>
      </c>
      <c r="P3798">
        <v>0</v>
      </c>
      <c r="Q3798">
        <v>0</v>
      </c>
      <c r="R3798">
        <v>0</v>
      </c>
      <c r="S3798">
        <v>6</v>
      </c>
      <c r="T3798">
        <v>292</v>
      </c>
      <c r="U3798">
        <v>0</v>
      </c>
      <c r="V3798">
        <v>0</v>
      </c>
      <c r="W3798">
        <v>0</v>
      </c>
      <c r="X3798">
        <v>0</v>
      </c>
      <c r="Y3798">
        <v>3.5649999999999999</v>
      </c>
      <c r="Z3798">
        <v>173.496666</v>
      </c>
    </row>
    <row r="3799" spans="1:26" x14ac:dyDescent="0.25">
      <c r="A3799">
        <v>1716661</v>
      </c>
      <c r="B3799">
        <v>1</v>
      </c>
      <c r="C3799" t="s">
        <v>76</v>
      </c>
      <c r="D3799" t="s">
        <v>79</v>
      </c>
      <c r="E3799" t="s">
        <v>126</v>
      </c>
      <c r="F3799" t="s">
        <v>11099</v>
      </c>
      <c r="G3799" t="s">
        <v>289</v>
      </c>
      <c r="H3799" t="s">
        <v>47</v>
      </c>
      <c r="I3799" t="s">
        <v>129</v>
      </c>
      <c r="J3799" t="s">
        <v>15</v>
      </c>
      <c r="K3799" t="s">
        <v>131</v>
      </c>
      <c r="L3799" t="s">
        <v>11100</v>
      </c>
      <c r="M3799" t="s">
        <v>11101</v>
      </c>
      <c r="N3799">
        <v>1.8805555549999999</v>
      </c>
      <c r="O3799">
        <v>1</v>
      </c>
      <c r="P3799">
        <v>1029</v>
      </c>
      <c r="Q3799">
        <v>0</v>
      </c>
      <c r="R3799">
        <v>0</v>
      </c>
      <c r="S3799">
        <v>0</v>
      </c>
      <c r="T3799">
        <v>0</v>
      </c>
      <c r="U3799">
        <v>1.8805559999999999</v>
      </c>
      <c r="V3799">
        <v>1935.091666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1716665</v>
      </c>
      <c r="B3800">
        <v>1</v>
      </c>
      <c r="C3800" t="s">
        <v>76</v>
      </c>
      <c r="D3800" t="s">
        <v>99</v>
      </c>
      <c r="E3800" t="s">
        <v>164</v>
      </c>
      <c r="F3800" t="s">
        <v>1725</v>
      </c>
      <c r="G3800" t="s">
        <v>256</v>
      </c>
      <c r="H3800" t="s">
        <v>46</v>
      </c>
      <c r="I3800" t="s">
        <v>129</v>
      </c>
      <c r="J3800" t="s">
        <v>130</v>
      </c>
      <c r="K3800" t="s">
        <v>131</v>
      </c>
      <c r="L3800" t="s">
        <v>11102</v>
      </c>
      <c r="M3800" t="s">
        <v>11103</v>
      </c>
      <c r="N3800">
        <v>2.5649999999999999</v>
      </c>
      <c r="O3800">
        <v>0</v>
      </c>
      <c r="P3800">
        <v>24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61.56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1716670</v>
      </c>
      <c r="B3801">
        <v>1</v>
      </c>
      <c r="C3801" t="s">
        <v>76</v>
      </c>
      <c r="D3801" t="s">
        <v>97</v>
      </c>
      <c r="E3801" t="s">
        <v>134</v>
      </c>
      <c r="F3801" t="s">
        <v>9283</v>
      </c>
      <c r="G3801" t="s">
        <v>289</v>
      </c>
      <c r="H3801" t="s">
        <v>46</v>
      </c>
      <c r="I3801" t="s">
        <v>129</v>
      </c>
      <c r="J3801" t="s">
        <v>130</v>
      </c>
      <c r="K3801" t="s">
        <v>131</v>
      </c>
      <c r="L3801" t="s">
        <v>11104</v>
      </c>
      <c r="M3801" t="s">
        <v>11105</v>
      </c>
      <c r="N3801">
        <v>3.631388888</v>
      </c>
      <c r="O3801">
        <v>2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7.262778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1716672</v>
      </c>
      <c r="B3802">
        <v>1</v>
      </c>
      <c r="C3802" t="s">
        <v>76</v>
      </c>
      <c r="D3802" t="s">
        <v>99</v>
      </c>
      <c r="E3802" t="s">
        <v>134</v>
      </c>
      <c r="F3802" t="s">
        <v>11106</v>
      </c>
      <c r="G3802" t="s">
        <v>136</v>
      </c>
      <c r="H3802" t="s">
        <v>46</v>
      </c>
      <c r="I3802" t="s">
        <v>129</v>
      </c>
      <c r="J3802" t="s">
        <v>130</v>
      </c>
      <c r="K3802" t="s">
        <v>131</v>
      </c>
      <c r="L3802" t="s">
        <v>11107</v>
      </c>
      <c r="M3802" t="s">
        <v>11108</v>
      </c>
      <c r="N3802">
        <v>1.181944444</v>
      </c>
      <c r="O3802">
        <v>0</v>
      </c>
      <c r="P3802">
        <v>1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1.1819440000000001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1716673</v>
      </c>
      <c r="B3803">
        <v>1</v>
      </c>
      <c r="C3803" t="s">
        <v>77</v>
      </c>
      <c r="D3803" t="s">
        <v>108</v>
      </c>
      <c r="E3803" t="s">
        <v>139</v>
      </c>
      <c r="F3803" t="s">
        <v>11109</v>
      </c>
      <c r="G3803" t="s">
        <v>1839</v>
      </c>
      <c r="H3803" t="s">
        <v>46</v>
      </c>
      <c r="I3803" t="s">
        <v>129</v>
      </c>
      <c r="J3803" t="s">
        <v>130</v>
      </c>
      <c r="K3803" t="s">
        <v>131</v>
      </c>
      <c r="L3803" t="s">
        <v>11110</v>
      </c>
      <c r="M3803" t="s">
        <v>11093</v>
      </c>
      <c r="N3803">
        <v>1.7</v>
      </c>
      <c r="O3803">
        <v>0</v>
      </c>
      <c r="P3803">
        <v>0</v>
      </c>
      <c r="Q3803">
        <v>0</v>
      </c>
      <c r="R3803">
        <v>12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20.399999999999999</v>
      </c>
      <c r="Y3803">
        <v>0</v>
      </c>
      <c r="Z3803">
        <v>0</v>
      </c>
    </row>
    <row r="3804" spans="1:26" x14ac:dyDescent="0.25">
      <c r="A3804">
        <v>1716666</v>
      </c>
      <c r="B3804">
        <v>1</v>
      </c>
      <c r="C3804" t="s">
        <v>76</v>
      </c>
      <c r="D3804" t="s">
        <v>90</v>
      </c>
      <c r="E3804" t="s">
        <v>164</v>
      </c>
      <c r="F3804" t="s">
        <v>11111</v>
      </c>
      <c r="G3804" t="s">
        <v>3526</v>
      </c>
      <c r="H3804" t="s">
        <v>46</v>
      </c>
      <c r="I3804" t="s">
        <v>129</v>
      </c>
      <c r="J3804" t="s">
        <v>130</v>
      </c>
      <c r="K3804" t="s">
        <v>131</v>
      </c>
      <c r="L3804" t="s">
        <v>11112</v>
      </c>
      <c r="M3804" t="s">
        <v>11113</v>
      </c>
      <c r="N3804">
        <v>1.9227777770000001</v>
      </c>
      <c r="O3804">
        <v>0</v>
      </c>
      <c r="P3804">
        <v>16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30.764444000000001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1716677</v>
      </c>
      <c r="B3805">
        <v>1</v>
      </c>
      <c r="C3805" t="s">
        <v>76</v>
      </c>
      <c r="D3805" t="s">
        <v>89</v>
      </c>
      <c r="E3805" t="s">
        <v>134</v>
      </c>
      <c r="F3805" t="s">
        <v>11114</v>
      </c>
      <c r="G3805" t="s">
        <v>136</v>
      </c>
      <c r="H3805" t="s">
        <v>46</v>
      </c>
      <c r="I3805" t="s">
        <v>129</v>
      </c>
      <c r="J3805" t="s">
        <v>130</v>
      </c>
      <c r="K3805" t="s">
        <v>131</v>
      </c>
      <c r="L3805" t="s">
        <v>11115</v>
      </c>
      <c r="M3805" t="s">
        <v>11116</v>
      </c>
      <c r="N3805">
        <v>1.6511111110000001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1.651111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1716686</v>
      </c>
      <c r="B3806">
        <v>1</v>
      </c>
      <c r="C3806" t="s">
        <v>76</v>
      </c>
      <c r="D3806" t="s">
        <v>93</v>
      </c>
      <c r="E3806" t="s">
        <v>134</v>
      </c>
      <c r="F3806" t="s">
        <v>11117</v>
      </c>
      <c r="G3806" t="s">
        <v>136</v>
      </c>
      <c r="H3806" t="s">
        <v>46</v>
      </c>
      <c r="I3806" t="s">
        <v>129</v>
      </c>
      <c r="J3806" t="s">
        <v>130</v>
      </c>
      <c r="K3806" t="s">
        <v>131</v>
      </c>
      <c r="L3806" t="s">
        <v>11118</v>
      </c>
      <c r="M3806" t="s">
        <v>11119</v>
      </c>
      <c r="N3806">
        <v>3.6555555549999998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3.6555559999999998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1716683</v>
      </c>
      <c r="B3807">
        <v>1</v>
      </c>
      <c r="C3807" t="s">
        <v>76</v>
      </c>
      <c r="D3807" t="s">
        <v>91</v>
      </c>
      <c r="E3807" t="s">
        <v>126</v>
      </c>
      <c r="F3807" t="s">
        <v>11120</v>
      </c>
      <c r="G3807" t="s">
        <v>145</v>
      </c>
      <c r="H3807" t="s">
        <v>47</v>
      </c>
      <c r="I3807" t="s">
        <v>129</v>
      </c>
      <c r="J3807" t="s">
        <v>130</v>
      </c>
      <c r="K3807" t="s">
        <v>131</v>
      </c>
      <c r="L3807" t="s">
        <v>11121</v>
      </c>
      <c r="M3807" t="s">
        <v>11122</v>
      </c>
      <c r="N3807">
        <v>0.55472222199999999</v>
      </c>
      <c r="O3807">
        <v>6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3.3283330000000002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1716675</v>
      </c>
      <c r="B3808">
        <v>1</v>
      </c>
      <c r="C3808" t="s">
        <v>76</v>
      </c>
      <c r="D3808" t="s">
        <v>103</v>
      </c>
      <c r="E3808" t="s">
        <v>139</v>
      </c>
      <c r="F3808" t="s">
        <v>11123</v>
      </c>
      <c r="G3808" t="s">
        <v>285</v>
      </c>
      <c r="H3808" t="s">
        <v>46</v>
      </c>
      <c r="I3808" t="s">
        <v>129</v>
      </c>
      <c r="J3808" t="s">
        <v>130</v>
      </c>
      <c r="K3808" t="s">
        <v>131</v>
      </c>
      <c r="L3808" t="s">
        <v>11124</v>
      </c>
      <c r="M3808" t="s">
        <v>11125</v>
      </c>
      <c r="N3808">
        <v>0.59750000000000003</v>
      </c>
      <c r="O3808">
        <v>0</v>
      </c>
      <c r="P3808">
        <v>0</v>
      </c>
      <c r="Q3808">
        <v>0</v>
      </c>
      <c r="R3808">
        <v>36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21.51</v>
      </c>
      <c r="Y3808">
        <v>0</v>
      </c>
      <c r="Z3808">
        <v>0</v>
      </c>
    </row>
    <row r="3809" spans="1:26" x14ac:dyDescent="0.25">
      <c r="A3809">
        <v>1716688</v>
      </c>
      <c r="B3809">
        <v>1</v>
      </c>
      <c r="C3809" t="s">
        <v>76</v>
      </c>
      <c r="D3809" t="s">
        <v>89</v>
      </c>
      <c r="E3809" t="s">
        <v>139</v>
      </c>
      <c r="F3809" t="s">
        <v>11126</v>
      </c>
      <c r="G3809" t="s">
        <v>197</v>
      </c>
      <c r="H3809" t="s">
        <v>46</v>
      </c>
      <c r="I3809" t="s">
        <v>129</v>
      </c>
      <c r="J3809" t="s">
        <v>130</v>
      </c>
      <c r="K3809" t="s">
        <v>131</v>
      </c>
      <c r="L3809" t="s">
        <v>11127</v>
      </c>
      <c r="M3809" t="s">
        <v>11128</v>
      </c>
      <c r="N3809">
        <v>1.7805555550000001</v>
      </c>
      <c r="O3809">
        <v>0</v>
      </c>
      <c r="P3809">
        <v>33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58.758333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1716679</v>
      </c>
      <c r="B3810">
        <v>1</v>
      </c>
      <c r="C3810" t="s">
        <v>77</v>
      </c>
      <c r="D3810" t="s">
        <v>119</v>
      </c>
      <c r="E3810" t="s">
        <v>212</v>
      </c>
      <c r="F3810" t="s">
        <v>11129</v>
      </c>
      <c r="G3810" t="s">
        <v>176</v>
      </c>
      <c r="H3810" t="s">
        <v>47</v>
      </c>
      <c r="I3810" t="s">
        <v>129</v>
      </c>
      <c r="J3810" t="s">
        <v>130</v>
      </c>
      <c r="K3810" t="s">
        <v>131</v>
      </c>
      <c r="L3810" t="s">
        <v>11130</v>
      </c>
      <c r="M3810" t="s">
        <v>11131</v>
      </c>
      <c r="N3810">
        <v>0.69166666600000004</v>
      </c>
      <c r="O3810">
        <v>452</v>
      </c>
      <c r="P3810">
        <v>1129</v>
      </c>
      <c r="Q3810">
        <v>0</v>
      </c>
      <c r="R3810">
        <v>0</v>
      </c>
      <c r="S3810">
        <v>0</v>
      </c>
      <c r="T3810">
        <v>0</v>
      </c>
      <c r="U3810">
        <v>312.63333299999999</v>
      </c>
      <c r="V3810">
        <v>780.89166599999999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1716687</v>
      </c>
      <c r="B3811">
        <v>1</v>
      </c>
      <c r="C3811" t="s">
        <v>76</v>
      </c>
      <c r="D3811" t="s">
        <v>88</v>
      </c>
      <c r="E3811" t="s">
        <v>134</v>
      </c>
      <c r="F3811" t="s">
        <v>11132</v>
      </c>
      <c r="G3811" t="s">
        <v>209</v>
      </c>
      <c r="H3811" t="s">
        <v>46</v>
      </c>
      <c r="I3811" t="s">
        <v>129</v>
      </c>
      <c r="J3811" t="s">
        <v>130</v>
      </c>
      <c r="K3811" t="s">
        <v>131</v>
      </c>
      <c r="L3811" t="s">
        <v>11133</v>
      </c>
      <c r="M3811" t="s">
        <v>11134</v>
      </c>
      <c r="N3811">
        <v>2.014444444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2.0144440000000001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1716689</v>
      </c>
      <c r="B3812">
        <v>1</v>
      </c>
      <c r="C3812" t="s">
        <v>76</v>
      </c>
      <c r="D3812" t="s">
        <v>92</v>
      </c>
      <c r="E3812" t="s">
        <v>134</v>
      </c>
      <c r="F3812" t="s">
        <v>11135</v>
      </c>
      <c r="G3812" t="s">
        <v>136</v>
      </c>
      <c r="H3812" t="s">
        <v>46</v>
      </c>
      <c r="I3812" t="s">
        <v>129</v>
      </c>
      <c r="J3812" t="s">
        <v>130</v>
      </c>
      <c r="K3812" t="s">
        <v>131</v>
      </c>
      <c r="L3812" t="s">
        <v>11136</v>
      </c>
      <c r="M3812" t="s">
        <v>11137</v>
      </c>
      <c r="N3812">
        <v>2.4880555549999999</v>
      </c>
      <c r="O3812">
        <v>0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2.4880559999999998</v>
      </c>
      <c r="Y3812">
        <v>0</v>
      </c>
      <c r="Z3812">
        <v>0</v>
      </c>
    </row>
    <row r="3813" spans="1:26" x14ac:dyDescent="0.25">
      <c r="A3813">
        <v>1716692</v>
      </c>
      <c r="B3813">
        <v>1</v>
      </c>
      <c r="C3813" t="s">
        <v>76</v>
      </c>
      <c r="D3813" t="s">
        <v>103</v>
      </c>
      <c r="E3813" t="s">
        <v>134</v>
      </c>
      <c r="F3813" t="s">
        <v>11138</v>
      </c>
      <c r="G3813" t="s">
        <v>462</v>
      </c>
      <c r="H3813" t="s">
        <v>46</v>
      </c>
      <c r="I3813" t="s">
        <v>129</v>
      </c>
      <c r="J3813" t="s">
        <v>130</v>
      </c>
      <c r="K3813" t="s">
        <v>131</v>
      </c>
      <c r="L3813" t="s">
        <v>11139</v>
      </c>
      <c r="M3813" t="s">
        <v>11140</v>
      </c>
      <c r="N3813">
        <v>1.6988888879999999</v>
      </c>
      <c r="O3813">
        <v>0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1.6988890000000001</v>
      </c>
      <c r="Y3813">
        <v>0</v>
      </c>
      <c r="Z3813">
        <v>0</v>
      </c>
    </row>
    <row r="3814" spans="1:26" x14ac:dyDescent="0.25">
      <c r="A3814">
        <v>1716693</v>
      </c>
      <c r="B3814">
        <v>1</v>
      </c>
      <c r="C3814" t="s">
        <v>76</v>
      </c>
      <c r="D3814" t="s">
        <v>106</v>
      </c>
      <c r="E3814" t="s">
        <v>164</v>
      </c>
      <c r="F3814" t="s">
        <v>11141</v>
      </c>
      <c r="G3814" t="s">
        <v>950</v>
      </c>
      <c r="H3814" t="s">
        <v>46</v>
      </c>
      <c r="I3814" t="s">
        <v>129</v>
      </c>
      <c r="J3814" t="s">
        <v>130</v>
      </c>
      <c r="K3814" t="s">
        <v>131</v>
      </c>
      <c r="L3814" t="s">
        <v>11142</v>
      </c>
      <c r="M3814" t="s">
        <v>11143</v>
      </c>
      <c r="N3814">
        <v>3.2936111110000001</v>
      </c>
      <c r="O3814">
        <v>0</v>
      </c>
      <c r="P3814">
        <v>538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1771.9627780000001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1716699</v>
      </c>
      <c r="B3815">
        <v>1</v>
      </c>
      <c r="C3815" t="s">
        <v>76</v>
      </c>
      <c r="D3815" t="s">
        <v>97</v>
      </c>
      <c r="E3815" t="s">
        <v>126</v>
      </c>
      <c r="F3815" t="s">
        <v>11144</v>
      </c>
      <c r="G3815" t="s">
        <v>145</v>
      </c>
      <c r="H3815" t="s">
        <v>47</v>
      </c>
      <c r="I3815" t="s">
        <v>129</v>
      </c>
      <c r="J3815" t="s">
        <v>130</v>
      </c>
      <c r="K3815" t="s">
        <v>131</v>
      </c>
      <c r="L3815" t="s">
        <v>11145</v>
      </c>
      <c r="M3815" t="s">
        <v>11146</v>
      </c>
      <c r="N3815">
        <v>0.35916666600000002</v>
      </c>
      <c r="O3815">
        <v>1</v>
      </c>
      <c r="P3815">
        <v>26</v>
      </c>
      <c r="Q3815">
        <v>0</v>
      </c>
      <c r="R3815">
        <v>0</v>
      </c>
      <c r="S3815">
        <v>0</v>
      </c>
      <c r="T3815">
        <v>0</v>
      </c>
      <c r="U3815">
        <v>0.35916700000000001</v>
      </c>
      <c r="V3815">
        <v>9.3383330000000004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1716697</v>
      </c>
      <c r="B3816">
        <v>1</v>
      </c>
      <c r="C3816" t="s">
        <v>77</v>
      </c>
      <c r="D3816" t="s">
        <v>124</v>
      </c>
      <c r="E3816" t="s">
        <v>212</v>
      </c>
      <c r="F3816" t="s">
        <v>11147</v>
      </c>
      <c r="G3816" t="s">
        <v>176</v>
      </c>
      <c r="H3816" t="s">
        <v>47</v>
      </c>
      <c r="I3816" t="s">
        <v>129</v>
      </c>
      <c r="J3816" t="s">
        <v>130</v>
      </c>
      <c r="K3816" t="s">
        <v>131</v>
      </c>
      <c r="L3816" t="s">
        <v>11148</v>
      </c>
      <c r="M3816" t="s">
        <v>11149</v>
      </c>
      <c r="N3816">
        <v>2.256388888</v>
      </c>
      <c r="O3816">
        <v>14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31.589444</v>
      </c>
      <c r="V3816">
        <v>2.256389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1716706</v>
      </c>
      <c r="B3817">
        <v>1</v>
      </c>
      <c r="C3817" t="s">
        <v>76</v>
      </c>
      <c r="D3817" t="s">
        <v>99</v>
      </c>
      <c r="E3817" t="s">
        <v>139</v>
      </c>
      <c r="F3817" t="s">
        <v>11150</v>
      </c>
      <c r="G3817" t="s">
        <v>269</v>
      </c>
      <c r="H3817" t="s">
        <v>46</v>
      </c>
      <c r="I3817" t="s">
        <v>129</v>
      </c>
      <c r="J3817" t="s">
        <v>130</v>
      </c>
      <c r="K3817" t="s">
        <v>131</v>
      </c>
      <c r="L3817" t="s">
        <v>11151</v>
      </c>
      <c r="M3817" t="s">
        <v>11152</v>
      </c>
      <c r="N3817">
        <v>1.9738888880000001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1.973889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1716694</v>
      </c>
      <c r="B3818">
        <v>1</v>
      </c>
      <c r="C3818" t="s">
        <v>76</v>
      </c>
      <c r="D3818" t="s">
        <v>93</v>
      </c>
      <c r="E3818" t="s">
        <v>139</v>
      </c>
      <c r="F3818" t="s">
        <v>11153</v>
      </c>
      <c r="G3818" t="s">
        <v>462</v>
      </c>
      <c r="H3818" t="s">
        <v>46</v>
      </c>
      <c r="I3818" t="s">
        <v>129</v>
      </c>
      <c r="J3818" t="s">
        <v>130</v>
      </c>
      <c r="K3818" t="s">
        <v>131</v>
      </c>
      <c r="L3818" t="s">
        <v>11154</v>
      </c>
      <c r="M3818" t="s">
        <v>11155</v>
      </c>
      <c r="N3818">
        <v>0.92388888800000002</v>
      </c>
      <c r="O3818">
        <v>0</v>
      </c>
      <c r="P3818">
        <v>24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22.173333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1716698</v>
      </c>
      <c r="B3819">
        <v>1</v>
      </c>
      <c r="C3819" t="s">
        <v>77</v>
      </c>
      <c r="D3819" t="s">
        <v>114</v>
      </c>
      <c r="E3819" t="s">
        <v>126</v>
      </c>
      <c r="F3819" t="s">
        <v>11156</v>
      </c>
      <c r="G3819" t="s">
        <v>145</v>
      </c>
      <c r="H3819" t="s">
        <v>47</v>
      </c>
      <c r="I3819" t="s">
        <v>129</v>
      </c>
      <c r="J3819" t="s">
        <v>130</v>
      </c>
      <c r="K3819" t="s">
        <v>131</v>
      </c>
      <c r="L3819" t="s">
        <v>11157</v>
      </c>
      <c r="M3819" t="s">
        <v>11158</v>
      </c>
      <c r="N3819">
        <v>1.9216666659999999</v>
      </c>
      <c r="O3819">
        <v>0</v>
      </c>
      <c r="P3819">
        <v>0</v>
      </c>
      <c r="Q3819">
        <v>0</v>
      </c>
      <c r="R3819">
        <v>0</v>
      </c>
      <c r="S3819">
        <v>1</v>
      </c>
      <c r="T3819">
        <v>49</v>
      </c>
      <c r="U3819">
        <v>0</v>
      </c>
      <c r="V3819">
        <v>0</v>
      </c>
      <c r="W3819">
        <v>0</v>
      </c>
      <c r="X3819">
        <v>0</v>
      </c>
      <c r="Y3819">
        <v>1.921667</v>
      </c>
      <c r="Z3819">
        <v>94.161666999999994</v>
      </c>
    </row>
    <row r="3820" spans="1:26" x14ac:dyDescent="0.25">
      <c r="A3820">
        <v>1716702</v>
      </c>
      <c r="B3820">
        <v>1</v>
      </c>
      <c r="C3820" t="s">
        <v>76</v>
      </c>
      <c r="D3820" t="s">
        <v>92</v>
      </c>
      <c r="E3820" t="s">
        <v>134</v>
      </c>
      <c r="F3820" t="s">
        <v>11159</v>
      </c>
      <c r="G3820" t="s">
        <v>136</v>
      </c>
      <c r="H3820" t="s">
        <v>46</v>
      </c>
      <c r="I3820" t="s">
        <v>129</v>
      </c>
      <c r="J3820" t="s">
        <v>130</v>
      </c>
      <c r="K3820" t="s">
        <v>131</v>
      </c>
      <c r="L3820" t="s">
        <v>11160</v>
      </c>
      <c r="M3820" t="s">
        <v>11161</v>
      </c>
      <c r="N3820">
        <v>3.1869444439999999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1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3.186944</v>
      </c>
    </row>
    <row r="3821" spans="1:26" x14ac:dyDescent="0.25">
      <c r="A3821">
        <v>1716701</v>
      </c>
      <c r="B3821">
        <v>1</v>
      </c>
      <c r="C3821" t="s">
        <v>76</v>
      </c>
      <c r="D3821" t="s">
        <v>92</v>
      </c>
      <c r="E3821" t="s">
        <v>134</v>
      </c>
      <c r="F3821" t="s">
        <v>11162</v>
      </c>
      <c r="G3821" t="s">
        <v>155</v>
      </c>
      <c r="H3821" t="s">
        <v>46</v>
      </c>
      <c r="I3821" t="s">
        <v>129</v>
      </c>
      <c r="J3821" t="s">
        <v>130</v>
      </c>
      <c r="K3821" t="s">
        <v>131</v>
      </c>
      <c r="L3821" t="s">
        <v>11163</v>
      </c>
      <c r="M3821" t="s">
        <v>11164</v>
      </c>
      <c r="N3821">
        <v>1.0694444439999999</v>
      </c>
      <c r="O3821">
        <v>0</v>
      </c>
      <c r="P3821">
        <v>0</v>
      </c>
      <c r="Q3821">
        <v>0</v>
      </c>
      <c r="R3821">
        <v>3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3.2083330000000001</v>
      </c>
      <c r="Y3821">
        <v>0</v>
      </c>
      <c r="Z3821">
        <v>0</v>
      </c>
    </row>
    <row r="3822" spans="1:26" x14ac:dyDescent="0.25">
      <c r="A3822">
        <v>1716703</v>
      </c>
      <c r="B3822">
        <v>1</v>
      </c>
      <c r="C3822" t="s">
        <v>76</v>
      </c>
      <c r="D3822" t="s">
        <v>92</v>
      </c>
      <c r="E3822" t="s">
        <v>139</v>
      </c>
      <c r="F3822" t="s">
        <v>10100</v>
      </c>
      <c r="G3822" t="s">
        <v>193</v>
      </c>
      <c r="H3822" t="s">
        <v>46</v>
      </c>
      <c r="I3822" t="s">
        <v>129</v>
      </c>
      <c r="J3822" t="s">
        <v>130</v>
      </c>
      <c r="K3822" t="s">
        <v>131</v>
      </c>
      <c r="L3822" t="s">
        <v>11165</v>
      </c>
      <c r="M3822" t="s">
        <v>11166</v>
      </c>
      <c r="N3822">
        <v>1.051111111</v>
      </c>
      <c r="O3822">
        <v>0</v>
      </c>
      <c r="P3822">
        <v>0</v>
      </c>
      <c r="Q3822">
        <v>0</v>
      </c>
      <c r="R3822">
        <v>17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17.868888999999999</v>
      </c>
      <c r="Y3822">
        <v>0</v>
      </c>
      <c r="Z3822">
        <v>0</v>
      </c>
    </row>
    <row r="3823" spans="1:26" x14ac:dyDescent="0.25">
      <c r="A3823">
        <v>1716708</v>
      </c>
      <c r="B3823">
        <v>1</v>
      </c>
      <c r="C3823" t="s">
        <v>77</v>
      </c>
      <c r="D3823" t="s">
        <v>124</v>
      </c>
      <c r="E3823" t="s">
        <v>126</v>
      </c>
      <c r="F3823" t="s">
        <v>2484</v>
      </c>
      <c r="G3823" t="s">
        <v>176</v>
      </c>
      <c r="H3823" t="s">
        <v>47</v>
      </c>
      <c r="I3823" t="s">
        <v>129</v>
      </c>
      <c r="J3823" t="s">
        <v>130</v>
      </c>
      <c r="K3823" t="s">
        <v>131</v>
      </c>
      <c r="L3823" t="s">
        <v>11167</v>
      </c>
      <c r="M3823" t="s">
        <v>11168</v>
      </c>
      <c r="N3823">
        <v>1.464444444</v>
      </c>
      <c r="O3823">
        <v>17</v>
      </c>
      <c r="P3823">
        <v>315</v>
      </c>
      <c r="Q3823">
        <v>0</v>
      </c>
      <c r="R3823">
        <v>0</v>
      </c>
      <c r="S3823">
        <v>0</v>
      </c>
      <c r="T3823">
        <v>0</v>
      </c>
      <c r="U3823">
        <v>24.895555999999999</v>
      </c>
      <c r="V3823">
        <v>461.3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1716718</v>
      </c>
      <c r="B3824">
        <v>1</v>
      </c>
      <c r="C3824" t="s">
        <v>77</v>
      </c>
      <c r="D3824" t="s">
        <v>108</v>
      </c>
      <c r="E3824" t="s">
        <v>139</v>
      </c>
      <c r="F3824" t="s">
        <v>11169</v>
      </c>
      <c r="G3824" t="s">
        <v>141</v>
      </c>
      <c r="H3824" t="s">
        <v>46</v>
      </c>
      <c r="I3824" t="s">
        <v>129</v>
      </c>
      <c r="J3824" t="s">
        <v>130</v>
      </c>
      <c r="K3824" t="s">
        <v>131</v>
      </c>
      <c r="L3824" t="s">
        <v>11170</v>
      </c>
      <c r="M3824" t="s">
        <v>11171</v>
      </c>
      <c r="N3824">
        <v>0.91749999999999998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7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6.4225000000000003</v>
      </c>
    </row>
    <row r="3825" spans="1:26" x14ac:dyDescent="0.25">
      <c r="A3825">
        <v>1716713</v>
      </c>
      <c r="B3825">
        <v>1</v>
      </c>
      <c r="C3825" t="s">
        <v>77</v>
      </c>
      <c r="D3825" t="s">
        <v>109</v>
      </c>
      <c r="E3825" t="s">
        <v>134</v>
      </c>
      <c r="F3825" t="s">
        <v>11172</v>
      </c>
      <c r="G3825" t="s">
        <v>136</v>
      </c>
      <c r="H3825" t="s">
        <v>46</v>
      </c>
      <c r="I3825" t="s">
        <v>129</v>
      </c>
      <c r="J3825" t="s">
        <v>130</v>
      </c>
      <c r="K3825" t="s">
        <v>131</v>
      </c>
      <c r="L3825" t="s">
        <v>11173</v>
      </c>
      <c r="M3825" t="s">
        <v>11174</v>
      </c>
      <c r="N3825">
        <v>1.491944444</v>
      </c>
      <c r="O3825">
        <v>0</v>
      </c>
      <c r="P3825">
        <v>2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2.983889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1716712</v>
      </c>
      <c r="B3826">
        <v>1</v>
      </c>
      <c r="C3826" t="s">
        <v>76</v>
      </c>
      <c r="D3826" t="s">
        <v>91</v>
      </c>
      <c r="E3826" t="s">
        <v>139</v>
      </c>
      <c r="F3826" t="s">
        <v>11175</v>
      </c>
      <c r="G3826" t="s">
        <v>1012</v>
      </c>
      <c r="H3826" t="s">
        <v>46</v>
      </c>
      <c r="I3826" t="s">
        <v>129</v>
      </c>
      <c r="J3826" t="s">
        <v>130</v>
      </c>
      <c r="K3826" t="s">
        <v>131</v>
      </c>
      <c r="L3826" t="s">
        <v>11176</v>
      </c>
      <c r="M3826" t="s">
        <v>11177</v>
      </c>
      <c r="N3826">
        <v>0.62555555500000004</v>
      </c>
      <c r="O3826">
        <v>0</v>
      </c>
      <c r="P3826">
        <v>0</v>
      </c>
      <c r="Q3826">
        <v>0</v>
      </c>
      <c r="R3826">
        <v>58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36.282221999999997</v>
      </c>
      <c r="Y3826">
        <v>0</v>
      </c>
      <c r="Z3826">
        <v>0</v>
      </c>
    </row>
    <row r="3827" spans="1:26" x14ac:dyDescent="0.25">
      <c r="A3827">
        <v>1716722</v>
      </c>
      <c r="B3827">
        <v>1</v>
      </c>
      <c r="C3827" t="s">
        <v>76</v>
      </c>
      <c r="D3827" t="s">
        <v>93</v>
      </c>
      <c r="E3827" t="s">
        <v>134</v>
      </c>
      <c r="F3827" t="s">
        <v>11178</v>
      </c>
      <c r="G3827" t="s">
        <v>136</v>
      </c>
      <c r="H3827" t="s">
        <v>46</v>
      </c>
      <c r="I3827" t="s">
        <v>129</v>
      </c>
      <c r="J3827" t="s">
        <v>130</v>
      </c>
      <c r="K3827" t="s">
        <v>131</v>
      </c>
      <c r="L3827" t="s">
        <v>11179</v>
      </c>
      <c r="M3827" t="s">
        <v>11180</v>
      </c>
      <c r="N3827">
        <v>1.624166666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1.6241669999999999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1716723</v>
      </c>
      <c r="B3828">
        <v>1</v>
      </c>
      <c r="C3828" t="s">
        <v>76</v>
      </c>
      <c r="D3828" t="s">
        <v>92</v>
      </c>
      <c r="E3828" t="s">
        <v>139</v>
      </c>
      <c r="F3828" t="s">
        <v>11181</v>
      </c>
      <c r="G3828" t="s">
        <v>141</v>
      </c>
      <c r="H3828" t="s">
        <v>46</v>
      </c>
      <c r="I3828" t="s">
        <v>129</v>
      </c>
      <c r="J3828" t="s">
        <v>130</v>
      </c>
      <c r="K3828" t="s">
        <v>131</v>
      </c>
      <c r="L3828" t="s">
        <v>11182</v>
      </c>
      <c r="M3828" t="s">
        <v>11183</v>
      </c>
      <c r="N3828">
        <v>3.1116666660000001</v>
      </c>
      <c r="O3828">
        <v>0</v>
      </c>
      <c r="P3828">
        <v>0</v>
      </c>
      <c r="Q3828">
        <v>0</v>
      </c>
      <c r="R3828">
        <v>21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65.344999999999999</v>
      </c>
      <c r="Y3828">
        <v>0</v>
      </c>
      <c r="Z3828">
        <v>0</v>
      </c>
    </row>
    <row r="3829" spans="1:26" x14ac:dyDescent="0.25">
      <c r="A3829">
        <v>1716727</v>
      </c>
      <c r="B3829">
        <v>1</v>
      </c>
      <c r="C3829" t="s">
        <v>76</v>
      </c>
      <c r="D3829" t="s">
        <v>92</v>
      </c>
      <c r="E3829" t="s">
        <v>134</v>
      </c>
      <c r="F3829" t="s">
        <v>2537</v>
      </c>
      <c r="G3829" t="s">
        <v>209</v>
      </c>
      <c r="H3829" t="s">
        <v>46</v>
      </c>
      <c r="I3829" t="s">
        <v>129</v>
      </c>
      <c r="J3829" t="s">
        <v>130</v>
      </c>
      <c r="K3829" t="s">
        <v>131</v>
      </c>
      <c r="L3829" t="s">
        <v>11184</v>
      </c>
      <c r="M3829" t="s">
        <v>11185</v>
      </c>
      <c r="N3829">
        <v>6.028333333</v>
      </c>
      <c r="O3829">
        <v>0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6.0283329999999999</v>
      </c>
      <c r="Y3829">
        <v>0</v>
      </c>
      <c r="Z3829">
        <v>0</v>
      </c>
    </row>
    <row r="3830" spans="1:26" x14ac:dyDescent="0.25">
      <c r="A3830">
        <v>1716728</v>
      </c>
      <c r="B3830">
        <v>1</v>
      </c>
      <c r="C3830" t="s">
        <v>76</v>
      </c>
      <c r="D3830" t="s">
        <v>104</v>
      </c>
      <c r="E3830" t="s">
        <v>139</v>
      </c>
      <c r="F3830" t="s">
        <v>11186</v>
      </c>
      <c r="G3830" t="s">
        <v>269</v>
      </c>
      <c r="H3830" t="s">
        <v>46</v>
      </c>
      <c r="I3830" t="s">
        <v>129</v>
      </c>
      <c r="J3830" t="s">
        <v>130</v>
      </c>
      <c r="K3830" t="s">
        <v>131</v>
      </c>
      <c r="L3830" t="s">
        <v>11187</v>
      </c>
      <c r="M3830" t="s">
        <v>11188</v>
      </c>
      <c r="N3830">
        <v>5.0233333330000001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15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75.349999999999994</v>
      </c>
    </row>
    <row r="3831" spans="1:26" x14ac:dyDescent="0.25">
      <c r="A3831">
        <v>1716721</v>
      </c>
      <c r="B3831">
        <v>1</v>
      </c>
      <c r="C3831" t="s">
        <v>76</v>
      </c>
      <c r="D3831" t="s">
        <v>90</v>
      </c>
      <c r="E3831" t="s">
        <v>126</v>
      </c>
      <c r="F3831" t="s">
        <v>3981</v>
      </c>
      <c r="G3831" t="s">
        <v>176</v>
      </c>
      <c r="H3831" t="s">
        <v>47</v>
      </c>
      <c r="I3831" t="s">
        <v>151</v>
      </c>
      <c r="J3831" t="s">
        <v>130</v>
      </c>
      <c r="K3831" t="s">
        <v>131</v>
      </c>
      <c r="L3831" t="s">
        <v>11189</v>
      </c>
      <c r="M3831" t="s">
        <v>11190</v>
      </c>
      <c r="N3831">
        <v>5.5555550000000002E-3</v>
      </c>
      <c r="O3831">
        <v>14</v>
      </c>
      <c r="P3831">
        <v>339</v>
      </c>
      <c r="Q3831">
        <v>0</v>
      </c>
      <c r="R3831">
        <v>0</v>
      </c>
      <c r="S3831">
        <v>0</v>
      </c>
      <c r="T3831">
        <v>0</v>
      </c>
      <c r="U3831">
        <v>7.7778E-2</v>
      </c>
      <c r="V3831">
        <v>1.8833329999999999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1716724</v>
      </c>
      <c r="B3832">
        <v>1</v>
      </c>
      <c r="C3832" t="s">
        <v>76</v>
      </c>
      <c r="D3832" t="s">
        <v>90</v>
      </c>
      <c r="E3832" t="s">
        <v>126</v>
      </c>
      <c r="F3832" t="s">
        <v>3981</v>
      </c>
      <c r="G3832" t="s">
        <v>1012</v>
      </c>
      <c r="H3832" t="s">
        <v>47</v>
      </c>
      <c r="I3832" t="s">
        <v>129</v>
      </c>
      <c r="J3832" t="s">
        <v>130</v>
      </c>
      <c r="K3832" t="s">
        <v>131</v>
      </c>
      <c r="L3832" t="s">
        <v>11191</v>
      </c>
      <c r="M3832" t="s">
        <v>11192</v>
      </c>
      <c r="N3832">
        <v>1.287222222</v>
      </c>
      <c r="O3832">
        <v>14</v>
      </c>
      <c r="P3832">
        <v>339</v>
      </c>
      <c r="Q3832">
        <v>0</v>
      </c>
      <c r="R3832">
        <v>0</v>
      </c>
      <c r="S3832">
        <v>0</v>
      </c>
      <c r="T3832">
        <v>0</v>
      </c>
      <c r="U3832">
        <v>18.021111000000001</v>
      </c>
      <c r="V3832">
        <v>436.36833300000001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1716725</v>
      </c>
      <c r="B3833">
        <v>1</v>
      </c>
      <c r="C3833" t="s">
        <v>77</v>
      </c>
      <c r="D3833" t="s">
        <v>114</v>
      </c>
      <c r="E3833" t="s">
        <v>158</v>
      </c>
      <c r="F3833" t="s">
        <v>11193</v>
      </c>
      <c r="G3833" t="s">
        <v>281</v>
      </c>
      <c r="H3833" t="s">
        <v>47</v>
      </c>
      <c r="I3833" t="s">
        <v>129</v>
      </c>
      <c r="J3833" t="s">
        <v>130</v>
      </c>
      <c r="K3833" t="s">
        <v>161</v>
      </c>
      <c r="L3833" t="s">
        <v>11194</v>
      </c>
      <c r="M3833" t="s">
        <v>11195</v>
      </c>
      <c r="N3833">
        <v>2.4819444439999998</v>
      </c>
      <c r="O3833">
        <v>179</v>
      </c>
      <c r="P3833">
        <v>2445</v>
      </c>
      <c r="Q3833">
        <v>0</v>
      </c>
      <c r="R3833">
        <v>0</v>
      </c>
      <c r="S3833">
        <v>0</v>
      </c>
      <c r="T3833">
        <v>0</v>
      </c>
      <c r="U3833">
        <v>444.268055</v>
      </c>
      <c r="V3833">
        <v>6068.3541660000001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1716736</v>
      </c>
      <c r="B3834">
        <v>1</v>
      </c>
      <c r="C3834" t="s">
        <v>77</v>
      </c>
      <c r="D3834" t="s">
        <v>123</v>
      </c>
      <c r="E3834" t="s">
        <v>139</v>
      </c>
      <c r="F3834" t="s">
        <v>11196</v>
      </c>
      <c r="G3834" t="s">
        <v>182</v>
      </c>
      <c r="H3834" t="s">
        <v>46</v>
      </c>
      <c r="I3834" t="s">
        <v>129</v>
      </c>
      <c r="J3834" t="s">
        <v>130</v>
      </c>
      <c r="K3834" t="s">
        <v>131</v>
      </c>
      <c r="L3834" t="s">
        <v>11197</v>
      </c>
      <c r="M3834" t="s">
        <v>11198</v>
      </c>
      <c r="N3834">
        <v>2.8977777769999999</v>
      </c>
      <c r="O3834">
        <v>0</v>
      </c>
      <c r="P3834">
        <v>20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57.955556000000001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1716734</v>
      </c>
      <c r="B3835">
        <v>1</v>
      </c>
      <c r="C3835" t="s">
        <v>76</v>
      </c>
      <c r="D3835" t="s">
        <v>103</v>
      </c>
      <c r="E3835" t="s">
        <v>134</v>
      </c>
      <c r="F3835" t="s">
        <v>11199</v>
      </c>
      <c r="G3835" t="s">
        <v>155</v>
      </c>
      <c r="H3835" t="s">
        <v>46</v>
      </c>
      <c r="I3835" t="s">
        <v>129</v>
      </c>
      <c r="J3835" t="s">
        <v>130</v>
      </c>
      <c r="K3835" t="s">
        <v>131</v>
      </c>
      <c r="L3835" t="s">
        <v>11200</v>
      </c>
      <c r="M3835" t="s">
        <v>11201</v>
      </c>
      <c r="N3835">
        <v>4.6738888879999996</v>
      </c>
      <c r="O3835">
        <v>0</v>
      </c>
      <c r="P3835">
        <v>0</v>
      </c>
      <c r="Q3835">
        <v>0</v>
      </c>
      <c r="R3835">
        <v>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28.043333000000001</v>
      </c>
      <c r="Y3835">
        <v>0</v>
      </c>
      <c r="Z3835">
        <v>0</v>
      </c>
    </row>
    <row r="3836" spans="1:26" x14ac:dyDescent="0.25">
      <c r="A3836">
        <v>1716729</v>
      </c>
      <c r="B3836">
        <v>1</v>
      </c>
      <c r="C3836" t="s">
        <v>77</v>
      </c>
      <c r="D3836" t="s">
        <v>114</v>
      </c>
      <c r="E3836" t="s">
        <v>212</v>
      </c>
      <c r="F3836" t="s">
        <v>6623</v>
      </c>
      <c r="G3836" t="s">
        <v>293</v>
      </c>
      <c r="H3836" t="s">
        <v>160</v>
      </c>
      <c r="I3836" t="s">
        <v>129</v>
      </c>
      <c r="J3836" t="s">
        <v>130</v>
      </c>
      <c r="K3836" t="s">
        <v>161</v>
      </c>
      <c r="L3836" t="s">
        <v>11202</v>
      </c>
      <c r="M3836" t="s">
        <v>11203</v>
      </c>
      <c r="N3836">
        <v>5.340186944</v>
      </c>
      <c r="O3836">
        <v>6</v>
      </c>
      <c r="P3836">
        <v>0</v>
      </c>
      <c r="Q3836">
        <v>0</v>
      </c>
      <c r="R3836">
        <v>0</v>
      </c>
      <c r="S3836">
        <v>149</v>
      </c>
      <c r="T3836">
        <v>544</v>
      </c>
      <c r="U3836">
        <v>32.041122000000001</v>
      </c>
      <c r="V3836">
        <v>0</v>
      </c>
      <c r="W3836">
        <v>0</v>
      </c>
      <c r="X3836">
        <v>0</v>
      </c>
      <c r="Y3836">
        <v>795.68785500000001</v>
      </c>
      <c r="Z3836">
        <v>2905.061698</v>
      </c>
    </row>
    <row r="3837" spans="1:26" x14ac:dyDescent="0.25">
      <c r="A3837">
        <v>1716738</v>
      </c>
      <c r="B3837">
        <v>1</v>
      </c>
      <c r="C3837" t="s">
        <v>76</v>
      </c>
      <c r="D3837" t="s">
        <v>93</v>
      </c>
      <c r="E3837" t="s">
        <v>134</v>
      </c>
      <c r="F3837" t="s">
        <v>11204</v>
      </c>
      <c r="G3837" t="s">
        <v>136</v>
      </c>
      <c r="H3837" t="s">
        <v>46</v>
      </c>
      <c r="I3837" t="s">
        <v>129</v>
      </c>
      <c r="J3837" t="s">
        <v>130</v>
      </c>
      <c r="K3837" t="s">
        <v>131</v>
      </c>
      <c r="L3837" t="s">
        <v>11205</v>
      </c>
      <c r="M3837" t="s">
        <v>11206</v>
      </c>
      <c r="N3837">
        <v>2.3266666659999999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2.326667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1716743</v>
      </c>
      <c r="B3838">
        <v>1</v>
      </c>
      <c r="C3838" t="s">
        <v>76</v>
      </c>
      <c r="D3838" t="s">
        <v>90</v>
      </c>
      <c r="E3838" t="s">
        <v>139</v>
      </c>
      <c r="F3838" t="s">
        <v>11207</v>
      </c>
      <c r="G3838" t="s">
        <v>141</v>
      </c>
      <c r="H3838" t="s">
        <v>46</v>
      </c>
      <c r="I3838" t="s">
        <v>129</v>
      </c>
      <c r="J3838" t="s">
        <v>130</v>
      </c>
      <c r="K3838" t="s">
        <v>131</v>
      </c>
      <c r="L3838" t="s">
        <v>11208</v>
      </c>
      <c r="M3838" t="s">
        <v>11209</v>
      </c>
      <c r="N3838">
        <v>2.0819444439999999</v>
      </c>
      <c r="O3838">
        <v>0</v>
      </c>
      <c r="P3838">
        <v>0</v>
      </c>
      <c r="Q3838">
        <v>0</v>
      </c>
      <c r="R3838">
        <v>12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24.983332999999998</v>
      </c>
      <c r="Y3838">
        <v>0</v>
      </c>
      <c r="Z3838">
        <v>0</v>
      </c>
    </row>
    <row r="3839" spans="1:26" x14ac:dyDescent="0.25">
      <c r="A3839">
        <v>1716744</v>
      </c>
      <c r="B3839">
        <v>1</v>
      </c>
      <c r="C3839" t="s">
        <v>77</v>
      </c>
      <c r="D3839" t="s">
        <v>114</v>
      </c>
      <c r="E3839" t="s">
        <v>139</v>
      </c>
      <c r="F3839" t="s">
        <v>11210</v>
      </c>
      <c r="G3839" t="s">
        <v>141</v>
      </c>
      <c r="H3839" t="s">
        <v>46</v>
      </c>
      <c r="I3839" t="s">
        <v>129</v>
      </c>
      <c r="J3839" t="s">
        <v>130</v>
      </c>
      <c r="K3839" t="s">
        <v>131</v>
      </c>
      <c r="L3839" t="s">
        <v>11208</v>
      </c>
      <c r="M3839" t="s">
        <v>11211</v>
      </c>
      <c r="N3839">
        <v>1.0974999999999999</v>
      </c>
      <c r="O3839">
        <v>0</v>
      </c>
      <c r="P3839">
        <v>28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30.73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1716745</v>
      </c>
      <c r="B3840">
        <v>1</v>
      </c>
      <c r="C3840" t="s">
        <v>76</v>
      </c>
      <c r="D3840" t="s">
        <v>99</v>
      </c>
      <c r="E3840" t="s">
        <v>164</v>
      </c>
      <c r="F3840" t="s">
        <v>11212</v>
      </c>
      <c r="G3840" t="s">
        <v>462</v>
      </c>
      <c r="H3840" t="s">
        <v>46</v>
      </c>
      <c r="I3840" t="s">
        <v>129</v>
      </c>
      <c r="J3840" t="s">
        <v>130</v>
      </c>
      <c r="K3840" t="s">
        <v>131</v>
      </c>
      <c r="L3840" t="s">
        <v>11213</v>
      </c>
      <c r="M3840" t="s">
        <v>11214</v>
      </c>
      <c r="N3840">
        <v>0.86499999999999999</v>
      </c>
      <c r="O3840">
        <v>2</v>
      </c>
      <c r="P3840">
        <v>654</v>
      </c>
      <c r="Q3840">
        <v>0</v>
      </c>
      <c r="R3840">
        <v>0</v>
      </c>
      <c r="S3840">
        <v>0</v>
      </c>
      <c r="T3840">
        <v>0</v>
      </c>
      <c r="U3840">
        <v>1.73</v>
      </c>
      <c r="V3840">
        <v>565.71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1716748</v>
      </c>
      <c r="B3841">
        <v>1</v>
      </c>
      <c r="C3841" t="s">
        <v>76</v>
      </c>
      <c r="D3841" t="s">
        <v>86</v>
      </c>
      <c r="E3841" t="s">
        <v>164</v>
      </c>
      <c r="F3841" t="s">
        <v>11215</v>
      </c>
      <c r="G3841" t="s">
        <v>186</v>
      </c>
      <c r="H3841" t="s">
        <v>46</v>
      </c>
      <c r="I3841" t="s">
        <v>129</v>
      </c>
      <c r="J3841" t="s">
        <v>130</v>
      </c>
      <c r="K3841" t="s">
        <v>131</v>
      </c>
      <c r="L3841" t="s">
        <v>11216</v>
      </c>
      <c r="M3841" t="s">
        <v>11217</v>
      </c>
      <c r="N3841">
        <v>3.7336111110000001</v>
      </c>
      <c r="O3841">
        <v>2</v>
      </c>
      <c r="P3841">
        <v>351</v>
      </c>
      <c r="Q3841">
        <v>0</v>
      </c>
      <c r="R3841">
        <v>0</v>
      </c>
      <c r="S3841">
        <v>0</v>
      </c>
      <c r="T3841">
        <v>0</v>
      </c>
      <c r="U3841">
        <v>7.4672219999999996</v>
      </c>
      <c r="V3841">
        <v>1310.4974999999999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1716746</v>
      </c>
      <c r="B3842">
        <v>1</v>
      </c>
      <c r="C3842" t="s">
        <v>77</v>
      </c>
      <c r="D3842" t="s">
        <v>116</v>
      </c>
      <c r="E3842" t="s">
        <v>212</v>
      </c>
      <c r="F3842" t="s">
        <v>11218</v>
      </c>
      <c r="G3842" t="s">
        <v>176</v>
      </c>
      <c r="H3842" t="s">
        <v>47</v>
      </c>
      <c r="I3842" t="s">
        <v>129</v>
      </c>
      <c r="J3842" t="s">
        <v>130</v>
      </c>
      <c r="K3842" t="s">
        <v>131</v>
      </c>
      <c r="L3842" t="s">
        <v>11219</v>
      </c>
      <c r="M3842" t="s">
        <v>11220</v>
      </c>
      <c r="N3842">
        <v>0.58083333299999995</v>
      </c>
      <c r="O3842">
        <v>34</v>
      </c>
      <c r="P3842">
        <v>565</v>
      </c>
      <c r="Q3842">
        <v>0</v>
      </c>
      <c r="R3842">
        <v>0</v>
      </c>
      <c r="S3842">
        <v>3</v>
      </c>
      <c r="T3842">
        <v>18</v>
      </c>
      <c r="U3842">
        <v>19.748332999999999</v>
      </c>
      <c r="V3842">
        <v>328.17083300000002</v>
      </c>
      <c r="W3842">
        <v>0</v>
      </c>
      <c r="X3842">
        <v>0</v>
      </c>
      <c r="Y3842">
        <v>1.7424999999999999</v>
      </c>
      <c r="Z3842">
        <v>10.455</v>
      </c>
    </row>
    <row r="3843" spans="1:26" x14ac:dyDescent="0.25">
      <c r="A3843">
        <v>1716747</v>
      </c>
      <c r="B3843">
        <v>1</v>
      </c>
      <c r="C3843" t="s">
        <v>76</v>
      </c>
      <c r="D3843" t="s">
        <v>96</v>
      </c>
      <c r="E3843" t="s">
        <v>134</v>
      </c>
      <c r="F3843" t="s">
        <v>11221</v>
      </c>
      <c r="G3843" t="s">
        <v>136</v>
      </c>
      <c r="H3843" t="s">
        <v>46</v>
      </c>
      <c r="I3843" t="s">
        <v>129</v>
      </c>
      <c r="J3843" t="s">
        <v>130</v>
      </c>
      <c r="K3843" t="s">
        <v>131</v>
      </c>
      <c r="L3843" t="s">
        <v>11222</v>
      </c>
      <c r="M3843" t="s">
        <v>11223</v>
      </c>
      <c r="N3843">
        <v>2.9125000000000001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2.9125000000000001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1716752</v>
      </c>
      <c r="B3844">
        <v>1</v>
      </c>
      <c r="C3844" t="s">
        <v>77</v>
      </c>
      <c r="D3844" t="s">
        <v>119</v>
      </c>
      <c r="E3844" t="s">
        <v>126</v>
      </c>
      <c r="F3844" t="s">
        <v>11224</v>
      </c>
      <c r="G3844" t="s">
        <v>176</v>
      </c>
      <c r="H3844" t="s">
        <v>47</v>
      </c>
      <c r="I3844" t="s">
        <v>129</v>
      </c>
      <c r="J3844" t="s">
        <v>130</v>
      </c>
      <c r="K3844" t="s">
        <v>131</v>
      </c>
      <c r="L3844" t="s">
        <v>11225</v>
      </c>
      <c r="M3844" t="s">
        <v>11226</v>
      </c>
      <c r="N3844">
        <v>1.7575000000000001</v>
      </c>
      <c r="O3844">
        <v>0</v>
      </c>
      <c r="P3844">
        <v>5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8.7874999999999996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1716765</v>
      </c>
      <c r="B3845">
        <v>1</v>
      </c>
      <c r="C3845" t="s">
        <v>76</v>
      </c>
      <c r="D3845" t="s">
        <v>102</v>
      </c>
      <c r="E3845" t="s">
        <v>134</v>
      </c>
      <c r="F3845" t="s">
        <v>11227</v>
      </c>
      <c r="G3845" t="s">
        <v>136</v>
      </c>
      <c r="H3845" t="s">
        <v>46</v>
      </c>
      <c r="I3845" t="s">
        <v>129</v>
      </c>
      <c r="J3845" t="s">
        <v>130</v>
      </c>
      <c r="K3845" t="s">
        <v>131</v>
      </c>
      <c r="L3845" t="s">
        <v>11228</v>
      </c>
      <c r="M3845" t="s">
        <v>11229</v>
      </c>
      <c r="N3845">
        <v>3.3427777769999998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3.342778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1716760</v>
      </c>
      <c r="B3846">
        <v>1</v>
      </c>
      <c r="C3846" t="s">
        <v>76</v>
      </c>
      <c r="D3846" t="s">
        <v>89</v>
      </c>
      <c r="E3846" t="s">
        <v>164</v>
      </c>
      <c r="F3846" t="s">
        <v>11230</v>
      </c>
      <c r="G3846" t="s">
        <v>3671</v>
      </c>
      <c r="H3846" t="s">
        <v>46</v>
      </c>
      <c r="I3846" t="s">
        <v>129</v>
      </c>
      <c r="J3846" t="s">
        <v>130</v>
      </c>
      <c r="K3846" t="s">
        <v>131</v>
      </c>
      <c r="L3846" t="s">
        <v>11231</v>
      </c>
      <c r="M3846" t="s">
        <v>11232</v>
      </c>
      <c r="N3846">
        <v>4.5269444439999997</v>
      </c>
      <c r="O3846">
        <v>1</v>
      </c>
      <c r="P3846">
        <v>79</v>
      </c>
      <c r="Q3846">
        <v>0</v>
      </c>
      <c r="R3846">
        <v>0</v>
      </c>
      <c r="S3846">
        <v>0</v>
      </c>
      <c r="T3846">
        <v>0</v>
      </c>
      <c r="U3846">
        <v>4.5269440000000003</v>
      </c>
      <c r="V3846">
        <v>357.62861099999998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1716764</v>
      </c>
      <c r="B3847">
        <v>1</v>
      </c>
      <c r="C3847" t="s">
        <v>76</v>
      </c>
      <c r="D3847" t="s">
        <v>89</v>
      </c>
      <c r="E3847" t="s">
        <v>134</v>
      </c>
      <c r="F3847" t="s">
        <v>11233</v>
      </c>
      <c r="G3847" t="s">
        <v>136</v>
      </c>
      <c r="H3847" t="s">
        <v>46</v>
      </c>
      <c r="I3847" t="s">
        <v>129</v>
      </c>
      <c r="J3847" t="s">
        <v>130</v>
      </c>
      <c r="K3847" t="s">
        <v>131</v>
      </c>
      <c r="L3847" t="s">
        <v>11234</v>
      </c>
      <c r="M3847" t="s">
        <v>11235</v>
      </c>
      <c r="N3847">
        <v>3.28</v>
      </c>
      <c r="O3847">
        <v>0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3.28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1716759</v>
      </c>
      <c r="B3848">
        <v>1</v>
      </c>
      <c r="C3848" t="s">
        <v>76</v>
      </c>
      <c r="D3848" t="s">
        <v>96</v>
      </c>
      <c r="E3848" t="s">
        <v>134</v>
      </c>
      <c r="F3848" t="s">
        <v>11236</v>
      </c>
      <c r="G3848" t="s">
        <v>136</v>
      </c>
      <c r="H3848" t="s">
        <v>46</v>
      </c>
      <c r="I3848" t="s">
        <v>129</v>
      </c>
      <c r="J3848" t="s">
        <v>130</v>
      </c>
      <c r="K3848" t="s">
        <v>131</v>
      </c>
      <c r="L3848" t="s">
        <v>11237</v>
      </c>
      <c r="M3848" t="s">
        <v>11238</v>
      </c>
      <c r="N3848">
        <v>1.5277777770000001</v>
      </c>
      <c r="O3848">
        <v>0</v>
      </c>
      <c r="P3848">
        <v>2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3.0555560000000002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1716757</v>
      </c>
      <c r="B3849">
        <v>1</v>
      </c>
      <c r="C3849" t="s">
        <v>76</v>
      </c>
      <c r="D3849" t="s">
        <v>89</v>
      </c>
      <c r="E3849" t="s">
        <v>158</v>
      </c>
      <c r="F3849" t="s">
        <v>3781</v>
      </c>
      <c r="G3849" t="s">
        <v>176</v>
      </c>
      <c r="H3849" t="s">
        <v>47</v>
      </c>
      <c r="I3849" t="s">
        <v>129</v>
      </c>
      <c r="J3849" t="s">
        <v>130</v>
      </c>
      <c r="K3849" t="s">
        <v>131</v>
      </c>
      <c r="L3849" t="s">
        <v>11239</v>
      </c>
      <c r="M3849" t="s">
        <v>11240</v>
      </c>
      <c r="N3849">
        <v>0.44083333299999999</v>
      </c>
      <c r="O3849">
        <v>1</v>
      </c>
      <c r="P3849">
        <v>14</v>
      </c>
      <c r="Q3849">
        <v>21</v>
      </c>
      <c r="R3849">
        <v>1340</v>
      </c>
      <c r="S3849">
        <v>0</v>
      </c>
      <c r="T3849">
        <v>0</v>
      </c>
      <c r="U3849">
        <v>0.44083299999999997</v>
      </c>
      <c r="V3849">
        <v>6.1716670000000002</v>
      </c>
      <c r="W3849">
        <v>9.2575000000000003</v>
      </c>
      <c r="X3849">
        <v>590.71666600000003</v>
      </c>
      <c r="Y3849">
        <v>0</v>
      </c>
      <c r="Z3849">
        <v>0</v>
      </c>
    </row>
    <row r="3850" spans="1:26" x14ac:dyDescent="0.25">
      <c r="A3850">
        <v>1716770</v>
      </c>
      <c r="B3850">
        <v>1</v>
      </c>
      <c r="C3850" t="s">
        <v>76</v>
      </c>
      <c r="D3850" t="s">
        <v>81</v>
      </c>
      <c r="E3850" t="s">
        <v>134</v>
      </c>
      <c r="F3850" t="s">
        <v>11241</v>
      </c>
      <c r="G3850" t="s">
        <v>136</v>
      </c>
      <c r="H3850" t="s">
        <v>46</v>
      </c>
      <c r="I3850" t="s">
        <v>129</v>
      </c>
      <c r="J3850" t="s">
        <v>130</v>
      </c>
      <c r="K3850" t="s">
        <v>131</v>
      </c>
      <c r="L3850" t="s">
        <v>11242</v>
      </c>
      <c r="M3850" t="s">
        <v>11243</v>
      </c>
      <c r="N3850">
        <v>1.937777777</v>
      </c>
      <c r="O3850">
        <v>0</v>
      </c>
      <c r="P3850">
        <v>6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11.626666999999999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1716763</v>
      </c>
      <c r="B3851">
        <v>1</v>
      </c>
      <c r="C3851" t="s">
        <v>76</v>
      </c>
      <c r="D3851" t="s">
        <v>95</v>
      </c>
      <c r="E3851" t="s">
        <v>134</v>
      </c>
      <c r="F3851" t="s">
        <v>11244</v>
      </c>
      <c r="G3851" t="s">
        <v>136</v>
      </c>
      <c r="H3851" t="s">
        <v>46</v>
      </c>
      <c r="I3851" t="s">
        <v>129</v>
      </c>
      <c r="J3851" t="s">
        <v>130</v>
      </c>
      <c r="K3851" t="s">
        <v>131</v>
      </c>
      <c r="L3851" t="s">
        <v>11245</v>
      </c>
      <c r="M3851" t="s">
        <v>11246</v>
      </c>
      <c r="N3851">
        <v>2.3224999999999998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2.3224999999999998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1716766</v>
      </c>
      <c r="B3852">
        <v>1</v>
      </c>
      <c r="C3852" t="s">
        <v>76</v>
      </c>
      <c r="D3852" t="s">
        <v>96</v>
      </c>
      <c r="E3852" t="s">
        <v>158</v>
      </c>
      <c r="F3852" t="s">
        <v>8657</v>
      </c>
      <c r="G3852" t="s">
        <v>176</v>
      </c>
      <c r="H3852" t="s">
        <v>47</v>
      </c>
      <c r="I3852" t="s">
        <v>129</v>
      </c>
      <c r="J3852" t="s">
        <v>130</v>
      </c>
      <c r="K3852" t="s">
        <v>131</v>
      </c>
      <c r="L3852" t="s">
        <v>11247</v>
      </c>
      <c r="M3852" t="s">
        <v>11248</v>
      </c>
      <c r="N3852">
        <v>0.16388888800000001</v>
      </c>
      <c r="O3852">
        <v>104</v>
      </c>
      <c r="P3852">
        <v>4183</v>
      </c>
      <c r="Q3852">
        <v>0</v>
      </c>
      <c r="R3852">
        <v>0</v>
      </c>
      <c r="S3852">
        <v>0</v>
      </c>
      <c r="T3852">
        <v>0</v>
      </c>
      <c r="U3852">
        <v>17.044443999999999</v>
      </c>
      <c r="V3852">
        <v>685.54721900000004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1716768</v>
      </c>
      <c r="B3853">
        <v>1</v>
      </c>
      <c r="C3853" t="s">
        <v>76</v>
      </c>
      <c r="D3853" t="s">
        <v>79</v>
      </c>
      <c r="E3853" t="s">
        <v>126</v>
      </c>
      <c r="F3853" t="s">
        <v>11249</v>
      </c>
      <c r="G3853" t="s">
        <v>176</v>
      </c>
      <c r="H3853" t="s">
        <v>47</v>
      </c>
      <c r="I3853" t="s">
        <v>129</v>
      </c>
      <c r="J3853" t="s">
        <v>130</v>
      </c>
      <c r="K3853" t="s">
        <v>131</v>
      </c>
      <c r="L3853" t="s">
        <v>11250</v>
      </c>
      <c r="M3853" t="s">
        <v>11251</v>
      </c>
      <c r="N3853">
        <v>0.26861111100000001</v>
      </c>
      <c r="O3853">
        <v>19</v>
      </c>
      <c r="P3853">
        <v>551</v>
      </c>
      <c r="Q3853">
        <v>0</v>
      </c>
      <c r="R3853">
        <v>0</v>
      </c>
      <c r="S3853">
        <v>0</v>
      </c>
      <c r="T3853">
        <v>0</v>
      </c>
      <c r="U3853">
        <v>5.1036109999999999</v>
      </c>
      <c r="V3853">
        <v>148.00472199999999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1716769</v>
      </c>
      <c r="B3854">
        <v>1</v>
      </c>
      <c r="C3854" t="s">
        <v>77</v>
      </c>
      <c r="D3854" t="s">
        <v>121</v>
      </c>
      <c r="E3854" t="s">
        <v>212</v>
      </c>
      <c r="F3854" t="s">
        <v>11252</v>
      </c>
      <c r="G3854" t="s">
        <v>176</v>
      </c>
      <c r="H3854" t="s">
        <v>47</v>
      </c>
      <c r="I3854" t="s">
        <v>129</v>
      </c>
      <c r="J3854" t="s">
        <v>130</v>
      </c>
      <c r="K3854" t="s">
        <v>131</v>
      </c>
      <c r="L3854" t="s">
        <v>11253</v>
      </c>
      <c r="M3854" t="s">
        <v>11254</v>
      </c>
      <c r="N3854">
        <v>1.1319444439999999</v>
      </c>
      <c r="O3854">
        <v>0</v>
      </c>
      <c r="P3854">
        <v>0</v>
      </c>
      <c r="Q3854">
        <v>37</v>
      </c>
      <c r="R3854">
        <v>533</v>
      </c>
      <c r="S3854">
        <v>0</v>
      </c>
      <c r="T3854">
        <v>0</v>
      </c>
      <c r="U3854">
        <v>0</v>
      </c>
      <c r="V3854">
        <v>0</v>
      </c>
      <c r="W3854">
        <v>41.881943999999997</v>
      </c>
      <c r="X3854">
        <v>603.32638899999995</v>
      </c>
      <c r="Y3854">
        <v>0</v>
      </c>
      <c r="Z3854">
        <v>0</v>
      </c>
    </row>
    <row r="3855" spans="1:26" x14ac:dyDescent="0.25">
      <c r="A3855">
        <v>1716777</v>
      </c>
      <c r="B3855">
        <v>1</v>
      </c>
      <c r="C3855" t="s">
        <v>77</v>
      </c>
      <c r="D3855" t="s">
        <v>121</v>
      </c>
      <c r="E3855" t="s">
        <v>126</v>
      </c>
      <c r="F3855" t="s">
        <v>11255</v>
      </c>
      <c r="G3855" t="s">
        <v>145</v>
      </c>
      <c r="H3855" t="s">
        <v>47</v>
      </c>
      <c r="I3855" t="s">
        <v>129</v>
      </c>
      <c r="J3855" t="s">
        <v>130</v>
      </c>
      <c r="K3855" t="s">
        <v>131</v>
      </c>
      <c r="L3855" t="s">
        <v>11256</v>
      </c>
      <c r="M3855" t="s">
        <v>11257</v>
      </c>
      <c r="N3855">
        <v>2.8849999999999998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5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14.425000000000001</v>
      </c>
    </row>
    <row r="3856" spans="1:26" x14ac:dyDescent="0.25">
      <c r="A3856">
        <v>1716774</v>
      </c>
      <c r="B3856">
        <v>1</v>
      </c>
      <c r="C3856" t="s">
        <v>76</v>
      </c>
      <c r="D3856" t="s">
        <v>80</v>
      </c>
      <c r="E3856" t="s">
        <v>164</v>
      </c>
      <c r="F3856" t="s">
        <v>11258</v>
      </c>
      <c r="G3856" t="s">
        <v>256</v>
      </c>
      <c r="H3856" t="s">
        <v>46</v>
      </c>
      <c r="I3856" t="s">
        <v>129</v>
      </c>
      <c r="J3856" t="s">
        <v>130</v>
      </c>
      <c r="K3856" t="s">
        <v>131</v>
      </c>
      <c r="L3856" t="s">
        <v>11259</v>
      </c>
      <c r="M3856" t="s">
        <v>11260</v>
      </c>
      <c r="N3856">
        <v>1.7977777770000001</v>
      </c>
      <c r="O3856">
        <v>1</v>
      </c>
      <c r="P3856">
        <v>1037</v>
      </c>
      <c r="Q3856">
        <v>0</v>
      </c>
      <c r="R3856">
        <v>0</v>
      </c>
      <c r="S3856">
        <v>0</v>
      </c>
      <c r="T3856">
        <v>0</v>
      </c>
      <c r="U3856">
        <v>1.7977780000000001</v>
      </c>
      <c r="V3856">
        <v>1864.2955549999999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1716773</v>
      </c>
      <c r="B3857">
        <v>1</v>
      </c>
      <c r="C3857" t="s">
        <v>76</v>
      </c>
      <c r="D3857" t="s">
        <v>102</v>
      </c>
      <c r="E3857" t="s">
        <v>134</v>
      </c>
      <c r="F3857" t="s">
        <v>11261</v>
      </c>
      <c r="G3857" t="s">
        <v>136</v>
      </c>
      <c r="H3857" t="s">
        <v>46</v>
      </c>
      <c r="I3857" t="s">
        <v>129</v>
      </c>
      <c r="J3857" t="s">
        <v>130</v>
      </c>
      <c r="K3857" t="s">
        <v>131</v>
      </c>
      <c r="L3857" t="s">
        <v>11262</v>
      </c>
      <c r="M3857" t="s">
        <v>11263</v>
      </c>
      <c r="N3857">
        <v>2.1524999999999999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2.1524999999999999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1716776</v>
      </c>
      <c r="B3858">
        <v>1</v>
      </c>
      <c r="C3858" t="s">
        <v>77</v>
      </c>
      <c r="D3858" t="s">
        <v>124</v>
      </c>
      <c r="E3858" t="s">
        <v>164</v>
      </c>
      <c r="F3858" t="s">
        <v>11264</v>
      </c>
      <c r="G3858" t="s">
        <v>285</v>
      </c>
      <c r="H3858" t="s">
        <v>46</v>
      </c>
      <c r="I3858" t="s">
        <v>129</v>
      </c>
      <c r="J3858" t="s">
        <v>130</v>
      </c>
      <c r="K3858" t="s">
        <v>161</v>
      </c>
      <c r="L3858" t="s">
        <v>11265</v>
      </c>
      <c r="M3858" t="s">
        <v>11266</v>
      </c>
      <c r="N3858">
        <v>0.41055555500000002</v>
      </c>
      <c r="O3858">
        <v>2</v>
      </c>
      <c r="P3858">
        <v>75</v>
      </c>
      <c r="Q3858">
        <v>0</v>
      </c>
      <c r="R3858">
        <v>0</v>
      </c>
      <c r="S3858">
        <v>0</v>
      </c>
      <c r="T3858">
        <v>0</v>
      </c>
      <c r="U3858">
        <v>0.82111100000000004</v>
      </c>
      <c r="V3858">
        <v>30.791667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1716782</v>
      </c>
      <c r="B3859">
        <v>1</v>
      </c>
      <c r="C3859" t="s">
        <v>76</v>
      </c>
      <c r="D3859" t="s">
        <v>94</v>
      </c>
      <c r="E3859" t="s">
        <v>139</v>
      </c>
      <c r="F3859" t="s">
        <v>11267</v>
      </c>
      <c r="G3859" t="s">
        <v>141</v>
      </c>
      <c r="H3859" t="s">
        <v>46</v>
      </c>
      <c r="I3859" t="s">
        <v>129</v>
      </c>
      <c r="J3859" t="s">
        <v>130</v>
      </c>
      <c r="K3859" t="s">
        <v>131</v>
      </c>
      <c r="L3859" t="s">
        <v>11268</v>
      </c>
      <c r="M3859" t="s">
        <v>11269</v>
      </c>
      <c r="N3859">
        <v>2.0844444439999998</v>
      </c>
      <c r="O3859">
        <v>0</v>
      </c>
      <c r="P3859">
        <v>0</v>
      </c>
      <c r="Q3859">
        <v>0</v>
      </c>
      <c r="R3859">
        <v>16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33.351111000000003</v>
      </c>
      <c r="Y3859">
        <v>0</v>
      </c>
      <c r="Z3859">
        <v>0</v>
      </c>
    </row>
    <row r="3860" spans="1:26" x14ac:dyDescent="0.25">
      <c r="A3860">
        <v>1716789</v>
      </c>
      <c r="B3860">
        <v>1</v>
      </c>
      <c r="C3860" t="s">
        <v>77</v>
      </c>
      <c r="D3860" t="s">
        <v>124</v>
      </c>
      <c r="E3860" t="s">
        <v>139</v>
      </c>
      <c r="F3860" t="s">
        <v>11270</v>
      </c>
      <c r="G3860" t="s">
        <v>269</v>
      </c>
      <c r="H3860" t="s">
        <v>46</v>
      </c>
      <c r="I3860" t="s">
        <v>129</v>
      </c>
      <c r="J3860" t="s">
        <v>130</v>
      </c>
      <c r="K3860" t="s">
        <v>131</v>
      </c>
      <c r="L3860" t="s">
        <v>11271</v>
      </c>
      <c r="M3860" t="s">
        <v>11272</v>
      </c>
      <c r="N3860">
        <v>2.4847222219999998</v>
      </c>
      <c r="O3860">
        <v>0</v>
      </c>
      <c r="P3860">
        <v>10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24.847221999999999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1716786</v>
      </c>
      <c r="B3861">
        <v>1</v>
      </c>
      <c r="C3861" t="s">
        <v>76</v>
      </c>
      <c r="D3861" t="s">
        <v>100</v>
      </c>
      <c r="E3861" t="s">
        <v>158</v>
      </c>
      <c r="F3861" t="s">
        <v>11273</v>
      </c>
      <c r="G3861" t="s">
        <v>176</v>
      </c>
      <c r="H3861" t="s">
        <v>47</v>
      </c>
      <c r="I3861" t="s">
        <v>129</v>
      </c>
      <c r="J3861" t="s">
        <v>130</v>
      </c>
      <c r="K3861" t="s">
        <v>131</v>
      </c>
      <c r="L3861" t="s">
        <v>11274</v>
      </c>
      <c r="M3861" t="s">
        <v>11275</v>
      </c>
      <c r="N3861">
        <v>0.62527777699999998</v>
      </c>
      <c r="O3861">
        <v>54</v>
      </c>
      <c r="P3861">
        <v>5486</v>
      </c>
      <c r="Q3861">
        <v>0</v>
      </c>
      <c r="R3861">
        <v>0</v>
      </c>
      <c r="S3861">
        <v>0</v>
      </c>
      <c r="T3861">
        <v>0</v>
      </c>
      <c r="U3861">
        <v>33.765000000000001</v>
      </c>
      <c r="V3861">
        <v>3430.2738850000001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1716788</v>
      </c>
      <c r="B3862">
        <v>1</v>
      </c>
      <c r="C3862" t="s">
        <v>77</v>
      </c>
      <c r="D3862" t="s">
        <v>124</v>
      </c>
      <c r="E3862" t="s">
        <v>164</v>
      </c>
      <c r="F3862" t="s">
        <v>11276</v>
      </c>
      <c r="G3862" t="s">
        <v>285</v>
      </c>
      <c r="H3862" t="s">
        <v>46</v>
      </c>
      <c r="I3862" t="s">
        <v>129</v>
      </c>
      <c r="J3862" t="s">
        <v>130</v>
      </c>
      <c r="K3862" t="s">
        <v>161</v>
      </c>
      <c r="L3862" t="s">
        <v>11277</v>
      </c>
      <c r="M3862" t="s">
        <v>11278</v>
      </c>
      <c r="N3862">
        <v>0.60499999999999998</v>
      </c>
      <c r="O3862">
        <v>1</v>
      </c>
      <c r="P3862">
        <v>59</v>
      </c>
      <c r="Q3862">
        <v>0</v>
      </c>
      <c r="R3862">
        <v>0</v>
      </c>
      <c r="S3862">
        <v>0</v>
      </c>
      <c r="T3862">
        <v>0</v>
      </c>
      <c r="U3862">
        <v>0.60499999999999998</v>
      </c>
      <c r="V3862">
        <v>35.695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1716792</v>
      </c>
      <c r="B3863">
        <v>1</v>
      </c>
      <c r="C3863" t="s">
        <v>77</v>
      </c>
      <c r="D3863" t="s">
        <v>118</v>
      </c>
      <c r="E3863" t="s">
        <v>139</v>
      </c>
      <c r="F3863" t="s">
        <v>11279</v>
      </c>
      <c r="G3863" t="s">
        <v>269</v>
      </c>
      <c r="H3863" t="s">
        <v>46</v>
      </c>
      <c r="I3863" t="s">
        <v>129</v>
      </c>
      <c r="J3863" t="s">
        <v>130</v>
      </c>
      <c r="K3863" t="s">
        <v>131</v>
      </c>
      <c r="L3863" t="s">
        <v>11280</v>
      </c>
      <c r="M3863" t="s">
        <v>11281</v>
      </c>
      <c r="N3863">
        <v>2.3227777770000002</v>
      </c>
      <c r="O3863">
        <v>0</v>
      </c>
      <c r="P3863">
        <v>111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257.82833299999999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1716793</v>
      </c>
      <c r="B3864">
        <v>1</v>
      </c>
      <c r="C3864" t="s">
        <v>76</v>
      </c>
      <c r="D3864" t="s">
        <v>86</v>
      </c>
      <c r="E3864" t="s">
        <v>134</v>
      </c>
      <c r="F3864" t="s">
        <v>11282</v>
      </c>
      <c r="G3864" t="s">
        <v>136</v>
      </c>
      <c r="H3864" t="s">
        <v>46</v>
      </c>
      <c r="I3864" t="s">
        <v>129</v>
      </c>
      <c r="J3864" t="s">
        <v>130</v>
      </c>
      <c r="K3864" t="s">
        <v>131</v>
      </c>
      <c r="L3864" t="s">
        <v>11283</v>
      </c>
      <c r="M3864" t="s">
        <v>11284</v>
      </c>
      <c r="N3864">
        <v>1.477777777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1.477778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1716795</v>
      </c>
      <c r="B3865">
        <v>1</v>
      </c>
      <c r="C3865" t="s">
        <v>76</v>
      </c>
      <c r="D3865" t="s">
        <v>87</v>
      </c>
      <c r="E3865" t="s">
        <v>212</v>
      </c>
      <c r="F3865" t="s">
        <v>11285</v>
      </c>
      <c r="G3865" t="s">
        <v>176</v>
      </c>
      <c r="H3865" t="s">
        <v>47</v>
      </c>
      <c r="I3865" t="s">
        <v>129</v>
      </c>
      <c r="J3865" t="s">
        <v>130</v>
      </c>
      <c r="K3865" t="s">
        <v>131</v>
      </c>
      <c r="L3865" t="s">
        <v>11286</v>
      </c>
      <c r="M3865" t="s">
        <v>11287</v>
      </c>
      <c r="N3865">
        <v>1.155</v>
      </c>
      <c r="O3865">
        <v>0</v>
      </c>
      <c r="P3865">
        <v>0</v>
      </c>
      <c r="Q3865">
        <v>0</v>
      </c>
      <c r="R3865">
        <v>0</v>
      </c>
      <c r="S3865">
        <v>14</v>
      </c>
      <c r="T3865">
        <v>558</v>
      </c>
      <c r="U3865">
        <v>0</v>
      </c>
      <c r="V3865">
        <v>0</v>
      </c>
      <c r="W3865">
        <v>0</v>
      </c>
      <c r="X3865">
        <v>0</v>
      </c>
      <c r="Y3865">
        <v>16.170000000000002</v>
      </c>
      <c r="Z3865">
        <v>644.49</v>
      </c>
    </row>
    <row r="3866" spans="1:26" x14ac:dyDescent="0.25">
      <c r="A3866">
        <v>1716797</v>
      </c>
      <c r="B3866">
        <v>1</v>
      </c>
      <c r="C3866" t="s">
        <v>76</v>
      </c>
      <c r="D3866" t="s">
        <v>92</v>
      </c>
      <c r="E3866" t="s">
        <v>139</v>
      </c>
      <c r="F3866" t="s">
        <v>10100</v>
      </c>
      <c r="G3866" t="s">
        <v>193</v>
      </c>
      <c r="H3866" t="s">
        <v>46</v>
      </c>
      <c r="I3866" t="s">
        <v>129</v>
      </c>
      <c r="J3866" t="s">
        <v>130</v>
      </c>
      <c r="K3866" t="s">
        <v>131</v>
      </c>
      <c r="L3866" t="s">
        <v>11288</v>
      </c>
      <c r="M3866" t="s">
        <v>11289</v>
      </c>
      <c r="N3866">
        <v>1.8166666659999999</v>
      </c>
      <c r="O3866">
        <v>0</v>
      </c>
      <c r="P3866">
        <v>0</v>
      </c>
      <c r="Q3866">
        <v>0</v>
      </c>
      <c r="R3866">
        <v>17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30.883333</v>
      </c>
      <c r="Y3866">
        <v>0</v>
      </c>
      <c r="Z3866">
        <v>0</v>
      </c>
    </row>
    <row r="3867" spans="1:26" x14ac:dyDescent="0.25">
      <c r="A3867">
        <v>1716800</v>
      </c>
      <c r="B3867">
        <v>1</v>
      </c>
      <c r="C3867" t="s">
        <v>76</v>
      </c>
      <c r="D3867" t="s">
        <v>100</v>
      </c>
      <c r="E3867" t="s">
        <v>134</v>
      </c>
      <c r="F3867" t="s">
        <v>11290</v>
      </c>
      <c r="G3867" t="s">
        <v>136</v>
      </c>
      <c r="H3867" t="s">
        <v>46</v>
      </c>
      <c r="I3867" t="s">
        <v>129</v>
      </c>
      <c r="J3867" t="s">
        <v>130</v>
      </c>
      <c r="K3867" t="s">
        <v>131</v>
      </c>
      <c r="L3867" t="s">
        <v>11291</v>
      </c>
      <c r="M3867" t="s">
        <v>11292</v>
      </c>
      <c r="N3867">
        <v>2.9980555550000001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2.9980560000000001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1716806</v>
      </c>
      <c r="B3868">
        <v>1</v>
      </c>
      <c r="C3868" t="s">
        <v>76</v>
      </c>
      <c r="D3868" t="s">
        <v>89</v>
      </c>
      <c r="E3868" t="s">
        <v>139</v>
      </c>
      <c r="F3868" t="s">
        <v>11293</v>
      </c>
      <c r="G3868" t="s">
        <v>1839</v>
      </c>
      <c r="H3868" t="s">
        <v>46</v>
      </c>
      <c r="I3868" t="s">
        <v>129</v>
      </c>
      <c r="J3868" t="s">
        <v>130</v>
      </c>
      <c r="K3868" t="s">
        <v>131</v>
      </c>
      <c r="L3868" t="s">
        <v>11294</v>
      </c>
      <c r="M3868" t="s">
        <v>11295</v>
      </c>
      <c r="N3868">
        <v>1.7761111110000001</v>
      </c>
      <c r="O3868">
        <v>0</v>
      </c>
      <c r="P3868">
        <v>8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14.208888999999999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1716801</v>
      </c>
      <c r="B3869">
        <v>1</v>
      </c>
      <c r="C3869" t="s">
        <v>76</v>
      </c>
      <c r="D3869" t="s">
        <v>78</v>
      </c>
      <c r="E3869" t="s">
        <v>148</v>
      </c>
      <c r="F3869" t="s">
        <v>11296</v>
      </c>
      <c r="G3869" t="s">
        <v>176</v>
      </c>
      <c r="H3869" t="s">
        <v>47</v>
      </c>
      <c r="I3869" t="s">
        <v>129</v>
      </c>
      <c r="J3869" t="s">
        <v>130</v>
      </c>
      <c r="K3869" t="s">
        <v>131</v>
      </c>
      <c r="L3869" t="s">
        <v>11297</v>
      </c>
      <c r="M3869" t="s">
        <v>11298</v>
      </c>
      <c r="N3869">
        <v>0.130473055</v>
      </c>
      <c r="O3869">
        <v>3</v>
      </c>
      <c r="P3869">
        <v>5</v>
      </c>
      <c r="Q3869">
        <v>0</v>
      </c>
      <c r="R3869">
        <v>0</v>
      </c>
      <c r="S3869">
        <v>0</v>
      </c>
      <c r="T3869">
        <v>0</v>
      </c>
      <c r="U3869">
        <v>0.39141900000000002</v>
      </c>
      <c r="V3869">
        <v>0.65236499999999997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1716813</v>
      </c>
      <c r="B3870">
        <v>1</v>
      </c>
      <c r="C3870" t="s">
        <v>77</v>
      </c>
      <c r="D3870" t="s">
        <v>123</v>
      </c>
      <c r="E3870" t="s">
        <v>139</v>
      </c>
      <c r="F3870" t="s">
        <v>11299</v>
      </c>
      <c r="G3870" t="s">
        <v>141</v>
      </c>
      <c r="H3870" t="s">
        <v>46</v>
      </c>
      <c r="I3870" t="s">
        <v>129</v>
      </c>
      <c r="J3870" t="s">
        <v>130</v>
      </c>
      <c r="K3870" t="s">
        <v>131</v>
      </c>
      <c r="L3870" t="s">
        <v>11300</v>
      </c>
      <c r="M3870" t="s">
        <v>11301</v>
      </c>
      <c r="N3870">
        <v>2.7180555549999998</v>
      </c>
      <c r="O3870">
        <v>0</v>
      </c>
      <c r="P3870">
        <v>71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192.981944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1716804</v>
      </c>
      <c r="B3871">
        <v>1</v>
      </c>
      <c r="C3871" t="s">
        <v>76</v>
      </c>
      <c r="D3871" t="s">
        <v>86</v>
      </c>
      <c r="E3871" t="s">
        <v>139</v>
      </c>
      <c r="F3871" t="s">
        <v>11302</v>
      </c>
      <c r="G3871" t="s">
        <v>3671</v>
      </c>
      <c r="H3871" t="s">
        <v>46</v>
      </c>
      <c r="I3871" t="s">
        <v>129</v>
      </c>
      <c r="J3871" t="s">
        <v>130</v>
      </c>
      <c r="K3871" t="s">
        <v>131</v>
      </c>
      <c r="L3871" t="s">
        <v>11303</v>
      </c>
      <c r="M3871" t="s">
        <v>11304</v>
      </c>
      <c r="N3871">
        <v>1.780277777</v>
      </c>
      <c r="O3871">
        <v>0</v>
      </c>
      <c r="P3871">
        <v>153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272.38249999999999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1716805</v>
      </c>
      <c r="B3872">
        <v>1</v>
      </c>
      <c r="C3872" t="s">
        <v>77</v>
      </c>
      <c r="D3872" t="s">
        <v>122</v>
      </c>
      <c r="E3872" t="s">
        <v>212</v>
      </c>
      <c r="F3872" t="s">
        <v>7537</v>
      </c>
      <c r="G3872" t="s">
        <v>176</v>
      </c>
      <c r="H3872" t="s">
        <v>47</v>
      </c>
      <c r="I3872" t="s">
        <v>151</v>
      </c>
      <c r="J3872" t="s">
        <v>130</v>
      </c>
      <c r="K3872" t="s">
        <v>131</v>
      </c>
      <c r="L3872" t="s">
        <v>11305</v>
      </c>
      <c r="M3872" t="s">
        <v>11306</v>
      </c>
      <c r="N3872">
        <v>5.5555550000000002E-3</v>
      </c>
      <c r="O3872">
        <v>0</v>
      </c>
      <c r="P3872">
        <v>0</v>
      </c>
      <c r="Q3872">
        <v>77</v>
      </c>
      <c r="R3872">
        <v>710</v>
      </c>
      <c r="S3872">
        <v>104</v>
      </c>
      <c r="T3872">
        <v>1532</v>
      </c>
      <c r="U3872">
        <v>0</v>
      </c>
      <c r="V3872">
        <v>0</v>
      </c>
      <c r="W3872">
        <v>0.42777799999999999</v>
      </c>
      <c r="X3872">
        <v>3.9444439999999998</v>
      </c>
      <c r="Y3872">
        <v>0.57777800000000001</v>
      </c>
      <c r="Z3872">
        <v>8.5111100000000004</v>
      </c>
    </row>
    <row r="3873" spans="1:26" x14ac:dyDescent="0.25">
      <c r="A3873">
        <v>1716810</v>
      </c>
      <c r="B3873">
        <v>1</v>
      </c>
      <c r="C3873" t="s">
        <v>76</v>
      </c>
      <c r="D3873" t="s">
        <v>79</v>
      </c>
      <c r="E3873" t="s">
        <v>139</v>
      </c>
      <c r="F3873" t="s">
        <v>11307</v>
      </c>
      <c r="G3873" t="s">
        <v>141</v>
      </c>
      <c r="H3873" t="s">
        <v>46</v>
      </c>
      <c r="I3873" t="s">
        <v>129</v>
      </c>
      <c r="J3873" t="s">
        <v>130</v>
      </c>
      <c r="K3873" t="s">
        <v>131</v>
      </c>
      <c r="L3873" t="s">
        <v>11308</v>
      </c>
      <c r="M3873" t="s">
        <v>11309</v>
      </c>
      <c r="N3873">
        <v>1.3330555550000001</v>
      </c>
      <c r="O3873">
        <v>0</v>
      </c>
      <c r="P3873">
        <v>136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181.29555500000001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1716816</v>
      </c>
      <c r="B3874">
        <v>1</v>
      </c>
      <c r="C3874" t="s">
        <v>76</v>
      </c>
      <c r="D3874" t="s">
        <v>93</v>
      </c>
      <c r="E3874" t="s">
        <v>134</v>
      </c>
      <c r="F3874" t="s">
        <v>11310</v>
      </c>
      <c r="G3874" t="s">
        <v>136</v>
      </c>
      <c r="H3874" t="s">
        <v>46</v>
      </c>
      <c r="I3874" t="s">
        <v>129</v>
      </c>
      <c r="J3874" t="s">
        <v>130</v>
      </c>
      <c r="K3874" t="s">
        <v>131</v>
      </c>
      <c r="L3874" t="s">
        <v>11311</v>
      </c>
      <c r="M3874" t="s">
        <v>11312</v>
      </c>
      <c r="N3874">
        <v>1.6372222219999999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1.637222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1716814</v>
      </c>
      <c r="B3875">
        <v>1</v>
      </c>
      <c r="C3875" t="s">
        <v>76</v>
      </c>
      <c r="D3875" t="s">
        <v>104</v>
      </c>
      <c r="E3875" t="s">
        <v>126</v>
      </c>
      <c r="F3875" t="s">
        <v>11313</v>
      </c>
      <c r="G3875" t="s">
        <v>431</v>
      </c>
      <c r="H3875" t="s">
        <v>47</v>
      </c>
      <c r="I3875" t="s">
        <v>129</v>
      </c>
      <c r="J3875" t="s">
        <v>130</v>
      </c>
      <c r="K3875" t="s">
        <v>131</v>
      </c>
      <c r="L3875" t="s">
        <v>11314</v>
      </c>
      <c r="M3875" t="s">
        <v>11315</v>
      </c>
      <c r="N3875">
        <v>0.6875</v>
      </c>
      <c r="O3875">
        <v>0</v>
      </c>
      <c r="P3875">
        <v>0</v>
      </c>
      <c r="Q3875">
        <v>1</v>
      </c>
      <c r="R3875">
        <v>52</v>
      </c>
      <c r="S3875">
        <v>0</v>
      </c>
      <c r="T3875">
        <v>0</v>
      </c>
      <c r="U3875">
        <v>0</v>
      </c>
      <c r="V3875">
        <v>0</v>
      </c>
      <c r="W3875">
        <v>0.6875</v>
      </c>
      <c r="X3875">
        <v>35.75</v>
      </c>
      <c r="Y3875">
        <v>0</v>
      </c>
      <c r="Z3875">
        <v>0</v>
      </c>
    </row>
    <row r="3876" spans="1:26" x14ac:dyDescent="0.25">
      <c r="A3876">
        <v>1716818</v>
      </c>
      <c r="B3876">
        <v>1</v>
      </c>
      <c r="C3876" t="s">
        <v>77</v>
      </c>
      <c r="D3876" t="s">
        <v>115</v>
      </c>
      <c r="E3876" t="s">
        <v>212</v>
      </c>
      <c r="F3876" t="s">
        <v>10972</v>
      </c>
      <c r="G3876" t="s">
        <v>150</v>
      </c>
      <c r="H3876" t="s">
        <v>47</v>
      </c>
      <c r="I3876" t="s">
        <v>129</v>
      </c>
      <c r="J3876" t="s">
        <v>130</v>
      </c>
      <c r="K3876" t="s">
        <v>161</v>
      </c>
      <c r="L3876" t="s">
        <v>11316</v>
      </c>
      <c r="M3876" t="s">
        <v>11317</v>
      </c>
      <c r="N3876">
        <v>0.191344444</v>
      </c>
      <c r="O3876">
        <v>0</v>
      </c>
      <c r="P3876">
        <v>0</v>
      </c>
      <c r="Q3876">
        <v>19</v>
      </c>
      <c r="R3876">
        <v>12</v>
      </c>
      <c r="S3876">
        <v>70</v>
      </c>
      <c r="T3876">
        <v>1123</v>
      </c>
      <c r="U3876">
        <v>0</v>
      </c>
      <c r="V3876">
        <v>0</v>
      </c>
      <c r="W3876">
        <v>3.6355439999999999</v>
      </c>
      <c r="X3876">
        <v>2.2961330000000002</v>
      </c>
      <c r="Y3876">
        <v>13.394111000000001</v>
      </c>
      <c r="Z3876">
        <v>214.87981099999999</v>
      </c>
    </row>
    <row r="3877" spans="1:26" x14ac:dyDescent="0.25">
      <c r="A3877">
        <v>1716821</v>
      </c>
      <c r="B3877">
        <v>1</v>
      </c>
      <c r="C3877" t="s">
        <v>77</v>
      </c>
      <c r="D3877" t="s">
        <v>109</v>
      </c>
      <c r="E3877" t="s">
        <v>139</v>
      </c>
      <c r="F3877" t="s">
        <v>11318</v>
      </c>
      <c r="G3877" t="s">
        <v>141</v>
      </c>
      <c r="H3877" t="s">
        <v>46</v>
      </c>
      <c r="I3877" t="s">
        <v>129</v>
      </c>
      <c r="J3877" t="s">
        <v>130</v>
      </c>
      <c r="K3877" t="s">
        <v>131</v>
      </c>
      <c r="L3877" t="s">
        <v>11319</v>
      </c>
      <c r="M3877" t="s">
        <v>11320</v>
      </c>
      <c r="N3877">
        <v>1.2583333329999999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40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50.333333000000003</v>
      </c>
    </row>
    <row r="3878" spans="1:26" x14ac:dyDescent="0.25">
      <c r="A3878">
        <v>1716822</v>
      </c>
      <c r="B3878">
        <v>1</v>
      </c>
      <c r="C3878" t="s">
        <v>76</v>
      </c>
      <c r="D3878" t="s">
        <v>86</v>
      </c>
      <c r="E3878" t="s">
        <v>139</v>
      </c>
      <c r="F3878" t="s">
        <v>11321</v>
      </c>
      <c r="G3878" t="s">
        <v>3671</v>
      </c>
      <c r="H3878" t="s">
        <v>46</v>
      </c>
      <c r="I3878" t="s">
        <v>129</v>
      </c>
      <c r="J3878" t="s">
        <v>130</v>
      </c>
      <c r="K3878" t="s">
        <v>131</v>
      </c>
      <c r="L3878" t="s">
        <v>11322</v>
      </c>
      <c r="M3878" t="s">
        <v>11323</v>
      </c>
      <c r="N3878">
        <v>1.6319444439999999</v>
      </c>
      <c r="O3878">
        <v>0</v>
      </c>
      <c r="P3878">
        <v>55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89.756944000000004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1716824</v>
      </c>
      <c r="B3879">
        <v>1</v>
      </c>
      <c r="C3879" t="s">
        <v>77</v>
      </c>
      <c r="D3879" t="s">
        <v>114</v>
      </c>
      <c r="E3879" t="s">
        <v>126</v>
      </c>
      <c r="F3879" t="s">
        <v>11324</v>
      </c>
      <c r="G3879" t="s">
        <v>145</v>
      </c>
      <c r="H3879" t="s">
        <v>47</v>
      </c>
      <c r="I3879" t="s">
        <v>129</v>
      </c>
      <c r="J3879" t="s">
        <v>130</v>
      </c>
      <c r="K3879" t="s">
        <v>131</v>
      </c>
      <c r="L3879" t="s">
        <v>11325</v>
      </c>
      <c r="M3879" t="s">
        <v>11326</v>
      </c>
      <c r="N3879">
        <v>2.5777777770000001</v>
      </c>
      <c r="O3879">
        <v>0</v>
      </c>
      <c r="P3879">
        <v>0</v>
      </c>
      <c r="Q3879">
        <v>0</v>
      </c>
      <c r="R3879">
        <v>0</v>
      </c>
      <c r="S3879">
        <v>1</v>
      </c>
      <c r="T3879">
        <v>33</v>
      </c>
      <c r="U3879">
        <v>0</v>
      </c>
      <c r="V3879">
        <v>0</v>
      </c>
      <c r="W3879">
        <v>0</v>
      </c>
      <c r="X3879">
        <v>0</v>
      </c>
      <c r="Y3879">
        <v>2.5777779999999999</v>
      </c>
      <c r="Z3879">
        <v>85.066666999999995</v>
      </c>
    </row>
    <row r="3880" spans="1:26" x14ac:dyDescent="0.25">
      <c r="A3880">
        <v>1716828</v>
      </c>
      <c r="B3880">
        <v>1</v>
      </c>
      <c r="C3880" t="s">
        <v>76</v>
      </c>
      <c r="D3880" t="s">
        <v>93</v>
      </c>
      <c r="E3880" t="s">
        <v>134</v>
      </c>
      <c r="F3880" t="s">
        <v>11327</v>
      </c>
      <c r="G3880" t="s">
        <v>209</v>
      </c>
      <c r="H3880" t="s">
        <v>46</v>
      </c>
      <c r="I3880" t="s">
        <v>129</v>
      </c>
      <c r="J3880" t="s">
        <v>130</v>
      </c>
      <c r="K3880" t="s">
        <v>131</v>
      </c>
      <c r="L3880" t="s">
        <v>11328</v>
      </c>
      <c r="M3880" t="s">
        <v>11329</v>
      </c>
      <c r="N3880">
        <v>2.1077777769999999</v>
      </c>
      <c r="O3880">
        <v>2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4.2155560000000003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1716823</v>
      </c>
      <c r="B3881">
        <v>1</v>
      </c>
      <c r="C3881" t="s">
        <v>77</v>
      </c>
      <c r="D3881" t="s">
        <v>124</v>
      </c>
      <c r="E3881" t="s">
        <v>212</v>
      </c>
      <c r="F3881" t="s">
        <v>9065</v>
      </c>
      <c r="G3881" t="s">
        <v>176</v>
      </c>
      <c r="H3881" t="s">
        <v>47</v>
      </c>
      <c r="I3881" t="s">
        <v>129</v>
      </c>
      <c r="J3881" t="s">
        <v>130</v>
      </c>
      <c r="K3881" t="s">
        <v>131</v>
      </c>
      <c r="L3881" t="s">
        <v>11330</v>
      </c>
      <c r="M3881" t="s">
        <v>11331</v>
      </c>
      <c r="N3881">
        <v>0.16527777699999999</v>
      </c>
      <c r="O3881">
        <v>11</v>
      </c>
      <c r="P3881">
        <v>381</v>
      </c>
      <c r="Q3881">
        <v>0</v>
      </c>
      <c r="R3881">
        <v>0</v>
      </c>
      <c r="S3881">
        <v>28</v>
      </c>
      <c r="T3881">
        <v>963</v>
      </c>
      <c r="U3881">
        <v>1.8180559999999999</v>
      </c>
      <c r="V3881">
        <v>62.970832999999999</v>
      </c>
      <c r="W3881">
        <v>0</v>
      </c>
      <c r="X3881">
        <v>0</v>
      </c>
      <c r="Y3881">
        <v>4.6277780000000002</v>
      </c>
      <c r="Z3881">
        <v>159.162499</v>
      </c>
    </row>
    <row r="3882" spans="1:26" x14ac:dyDescent="0.25">
      <c r="A3882">
        <v>1716831</v>
      </c>
      <c r="B3882">
        <v>1</v>
      </c>
      <c r="C3882" t="s">
        <v>76</v>
      </c>
      <c r="D3882" t="s">
        <v>80</v>
      </c>
      <c r="E3882" t="s">
        <v>191</v>
      </c>
      <c r="F3882" t="s">
        <v>11332</v>
      </c>
      <c r="G3882" t="s">
        <v>141</v>
      </c>
      <c r="H3882" t="s">
        <v>46</v>
      </c>
      <c r="I3882" t="s">
        <v>129</v>
      </c>
      <c r="J3882" t="s">
        <v>130</v>
      </c>
      <c r="K3882" t="s">
        <v>131</v>
      </c>
      <c r="L3882" t="s">
        <v>11333</v>
      </c>
      <c r="M3882" t="s">
        <v>11334</v>
      </c>
      <c r="N3882">
        <v>1.740555555</v>
      </c>
      <c r="O3882">
        <v>0</v>
      </c>
      <c r="P3882">
        <v>12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20.886666999999999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1716829</v>
      </c>
      <c r="B3883">
        <v>1</v>
      </c>
      <c r="C3883" t="s">
        <v>77</v>
      </c>
      <c r="D3883" t="s">
        <v>108</v>
      </c>
      <c r="E3883" t="s">
        <v>158</v>
      </c>
      <c r="F3883" t="s">
        <v>11335</v>
      </c>
      <c r="G3883" t="s">
        <v>176</v>
      </c>
      <c r="H3883" t="s">
        <v>47</v>
      </c>
      <c r="I3883" t="s">
        <v>151</v>
      </c>
      <c r="J3883" t="s">
        <v>130</v>
      </c>
      <c r="K3883" t="s">
        <v>131</v>
      </c>
      <c r="L3883" t="s">
        <v>11336</v>
      </c>
      <c r="M3883" t="s">
        <v>11337</v>
      </c>
      <c r="N3883">
        <v>8.3333330000000001E-3</v>
      </c>
      <c r="O3883">
        <v>135</v>
      </c>
      <c r="P3883">
        <v>1174</v>
      </c>
      <c r="Q3883">
        <v>0</v>
      </c>
      <c r="R3883">
        <v>0</v>
      </c>
      <c r="S3883">
        <v>0</v>
      </c>
      <c r="T3883">
        <v>0</v>
      </c>
      <c r="U3883">
        <v>1.125</v>
      </c>
      <c r="V3883">
        <v>9.7833330000000007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1716838</v>
      </c>
      <c r="B3884">
        <v>1</v>
      </c>
      <c r="C3884" t="s">
        <v>76</v>
      </c>
      <c r="D3884" t="s">
        <v>86</v>
      </c>
      <c r="E3884" t="s">
        <v>191</v>
      </c>
      <c r="F3884" t="s">
        <v>11338</v>
      </c>
      <c r="G3884" t="s">
        <v>141</v>
      </c>
      <c r="H3884" t="s">
        <v>46</v>
      </c>
      <c r="I3884" t="s">
        <v>129</v>
      </c>
      <c r="J3884" t="s">
        <v>130</v>
      </c>
      <c r="K3884" t="s">
        <v>131</v>
      </c>
      <c r="L3884" t="s">
        <v>11339</v>
      </c>
      <c r="M3884" t="s">
        <v>11340</v>
      </c>
      <c r="N3884">
        <v>1.6797222220000001</v>
      </c>
      <c r="O3884">
        <v>0</v>
      </c>
      <c r="P3884">
        <v>95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159.573611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1716839</v>
      </c>
      <c r="B3885">
        <v>1</v>
      </c>
      <c r="C3885" t="s">
        <v>76</v>
      </c>
      <c r="D3885" t="s">
        <v>102</v>
      </c>
      <c r="E3885" t="s">
        <v>139</v>
      </c>
      <c r="F3885" t="s">
        <v>11341</v>
      </c>
      <c r="G3885" t="s">
        <v>141</v>
      </c>
      <c r="H3885" t="s">
        <v>46</v>
      </c>
      <c r="I3885" t="s">
        <v>129</v>
      </c>
      <c r="J3885" t="s">
        <v>130</v>
      </c>
      <c r="K3885" t="s">
        <v>131</v>
      </c>
      <c r="L3885" t="s">
        <v>11342</v>
      </c>
      <c r="M3885" t="s">
        <v>11343</v>
      </c>
      <c r="N3885">
        <v>0.59250000000000003</v>
      </c>
      <c r="O3885">
        <v>0</v>
      </c>
      <c r="P3885">
        <v>24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14.22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1716840</v>
      </c>
      <c r="B3886">
        <v>1</v>
      </c>
      <c r="C3886" t="s">
        <v>76</v>
      </c>
      <c r="D3886" t="s">
        <v>89</v>
      </c>
      <c r="E3886" t="s">
        <v>139</v>
      </c>
      <c r="F3886" t="s">
        <v>11344</v>
      </c>
      <c r="G3886" t="s">
        <v>3671</v>
      </c>
      <c r="H3886" t="s">
        <v>46</v>
      </c>
      <c r="I3886" t="s">
        <v>129</v>
      </c>
      <c r="J3886" t="s">
        <v>130</v>
      </c>
      <c r="K3886" t="s">
        <v>131</v>
      </c>
      <c r="L3886" t="s">
        <v>11345</v>
      </c>
      <c r="M3886" t="s">
        <v>11346</v>
      </c>
      <c r="N3886">
        <v>2.5536111109999999</v>
      </c>
      <c r="O3886">
        <v>0</v>
      </c>
      <c r="P3886">
        <v>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10.214444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1716841</v>
      </c>
      <c r="B3887">
        <v>1</v>
      </c>
      <c r="C3887" t="s">
        <v>77</v>
      </c>
      <c r="D3887" t="s">
        <v>119</v>
      </c>
      <c r="E3887" t="s">
        <v>212</v>
      </c>
      <c r="F3887" t="s">
        <v>1625</v>
      </c>
      <c r="G3887" t="s">
        <v>176</v>
      </c>
      <c r="H3887" t="s">
        <v>47</v>
      </c>
      <c r="I3887" t="s">
        <v>129</v>
      </c>
      <c r="J3887" t="s">
        <v>130</v>
      </c>
      <c r="K3887" t="s">
        <v>131</v>
      </c>
      <c r="L3887" t="s">
        <v>11347</v>
      </c>
      <c r="M3887" t="s">
        <v>11348</v>
      </c>
      <c r="N3887">
        <v>0.50416666600000004</v>
      </c>
      <c r="O3887">
        <v>452</v>
      </c>
      <c r="P3887">
        <v>1129</v>
      </c>
      <c r="Q3887">
        <v>0</v>
      </c>
      <c r="R3887">
        <v>0</v>
      </c>
      <c r="S3887">
        <v>0</v>
      </c>
      <c r="T3887">
        <v>0</v>
      </c>
      <c r="U3887">
        <v>227.88333299999999</v>
      </c>
      <c r="V3887">
        <v>569.20416599999999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1716845</v>
      </c>
      <c r="B3888">
        <v>1</v>
      </c>
      <c r="C3888" t="s">
        <v>76</v>
      </c>
      <c r="D3888" t="s">
        <v>96</v>
      </c>
      <c r="E3888" t="s">
        <v>126</v>
      </c>
      <c r="F3888" t="s">
        <v>11349</v>
      </c>
      <c r="G3888" t="s">
        <v>145</v>
      </c>
      <c r="H3888" t="s">
        <v>47</v>
      </c>
      <c r="I3888" t="s">
        <v>129</v>
      </c>
      <c r="J3888" t="s">
        <v>130</v>
      </c>
      <c r="K3888" t="s">
        <v>131</v>
      </c>
      <c r="L3888" t="s">
        <v>11350</v>
      </c>
      <c r="M3888" t="s">
        <v>11351</v>
      </c>
      <c r="N3888">
        <v>1.2155555549999999</v>
      </c>
      <c r="O3888">
        <v>0</v>
      </c>
      <c r="P3888">
        <v>26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31.604444000000001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1716842</v>
      </c>
      <c r="B3889">
        <v>1</v>
      </c>
      <c r="C3889" t="s">
        <v>77</v>
      </c>
      <c r="D3889" t="s">
        <v>124</v>
      </c>
      <c r="E3889" t="s">
        <v>126</v>
      </c>
      <c r="F3889" t="s">
        <v>11352</v>
      </c>
      <c r="G3889" t="s">
        <v>145</v>
      </c>
      <c r="H3889" t="s">
        <v>47</v>
      </c>
      <c r="I3889" t="s">
        <v>129</v>
      </c>
      <c r="J3889" t="s">
        <v>130</v>
      </c>
      <c r="K3889" t="s">
        <v>131</v>
      </c>
      <c r="L3889" t="s">
        <v>11353</v>
      </c>
      <c r="M3889" t="s">
        <v>11354</v>
      </c>
      <c r="N3889">
        <v>3.355555555</v>
      </c>
      <c r="O3889">
        <v>0</v>
      </c>
      <c r="P3889">
        <v>0</v>
      </c>
      <c r="Q3889">
        <v>0</v>
      </c>
      <c r="R3889">
        <v>0</v>
      </c>
      <c r="S3889">
        <v>2</v>
      </c>
      <c r="T3889">
        <v>99</v>
      </c>
      <c r="U3889">
        <v>0</v>
      </c>
      <c r="V3889">
        <v>0</v>
      </c>
      <c r="W3889">
        <v>0</v>
      </c>
      <c r="X3889">
        <v>0</v>
      </c>
      <c r="Y3889">
        <v>6.7111109999999998</v>
      </c>
      <c r="Z3889">
        <v>332.2</v>
      </c>
    </row>
    <row r="3890" spans="1:26" x14ac:dyDescent="0.25">
      <c r="A3890">
        <v>1716853</v>
      </c>
      <c r="B3890">
        <v>1</v>
      </c>
      <c r="C3890" t="s">
        <v>77</v>
      </c>
      <c r="D3890" t="s">
        <v>114</v>
      </c>
      <c r="E3890" t="s">
        <v>139</v>
      </c>
      <c r="F3890" t="s">
        <v>5173</v>
      </c>
      <c r="G3890" t="s">
        <v>141</v>
      </c>
      <c r="H3890" t="s">
        <v>46</v>
      </c>
      <c r="I3890" t="s">
        <v>129</v>
      </c>
      <c r="J3890" t="s">
        <v>130</v>
      </c>
      <c r="K3890" t="s">
        <v>131</v>
      </c>
      <c r="L3890" t="s">
        <v>11355</v>
      </c>
      <c r="M3890" t="s">
        <v>11356</v>
      </c>
      <c r="N3890">
        <v>0.79888888800000002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20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15.977778000000001</v>
      </c>
    </row>
    <row r="3891" spans="1:26" x14ac:dyDescent="0.25">
      <c r="A3891">
        <v>1716851</v>
      </c>
      <c r="B3891">
        <v>1</v>
      </c>
      <c r="C3891" t="s">
        <v>76</v>
      </c>
      <c r="D3891" t="s">
        <v>87</v>
      </c>
      <c r="E3891" t="s">
        <v>191</v>
      </c>
      <c r="F3891" t="s">
        <v>11357</v>
      </c>
      <c r="G3891" t="s">
        <v>141</v>
      </c>
      <c r="H3891" t="s">
        <v>46</v>
      </c>
      <c r="I3891" t="s">
        <v>129</v>
      </c>
      <c r="J3891" t="s">
        <v>130</v>
      </c>
      <c r="K3891" t="s">
        <v>131</v>
      </c>
      <c r="L3891" t="s">
        <v>11358</v>
      </c>
      <c r="M3891" t="s">
        <v>11359</v>
      </c>
      <c r="N3891">
        <v>0.77555555499999995</v>
      </c>
      <c r="O3891">
        <v>0</v>
      </c>
      <c r="P3891">
        <v>37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28.695556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1716850</v>
      </c>
      <c r="B3892">
        <v>1</v>
      </c>
      <c r="C3892" t="s">
        <v>76</v>
      </c>
      <c r="D3892" t="s">
        <v>88</v>
      </c>
      <c r="E3892" t="s">
        <v>134</v>
      </c>
      <c r="F3892" t="s">
        <v>11360</v>
      </c>
      <c r="G3892" t="s">
        <v>209</v>
      </c>
      <c r="H3892" t="s">
        <v>46</v>
      </c>
      <c r="I3892" t="s">
        <v>129</v>
      </c>
      <c r="J3892" t="s">
        <v>130</v>
      </c>
      <c r="K3892" t="s">
        <v>131</v>
      </c>
      <c r="L3892" t="s">
        <v>11361</v>
      </c>
      <c r="M3892" t="s">
        <v>11362</v>
      </c>
      <c r="N3892">
        <v>0.98250000000000004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0.98250000000000004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1716857</v>
      </c>
      <c r="B3893">
        <v>1</v>
      </c>
      <c r="C3893" t="s">
        <v>76</v>
      </c>
      <c r="D3893" t="s">
        <v>93</v>
      </c>
      <c r="E3893" t="s">
        <v>134</v>
      </c>
      <c r="F3893" t="s">
        <v>11363</v>
      </c>
      <c r="G3893" t="s">
        <v>136</v>
      </c>
      <c r="H3893" t="s">
        <v>46</v>
      </c>
      <c r="I3893" t="s">
        <v>129</v>
      </c>
      <c r="J3893" t="s">
        <v>130</v>
      </c>
      <c r="K3893" t="s">
        <v>131</v>
      </c>
      <c r="L3893" t="s">
        <v>11364</v>
      </c>
      <c r="M3893" t="s">
        <v>11365</v>
      </c>
      <c r="N3893">
        <v>2.8561111110000001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2.8561109999999998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1716860</v>
      </c>
      <c r="B3894">
        <v>1</v>
      </c>
      <c r="C3894" t="s">
        <v>77</v>
      </c>
      <c r="D3894" t="s">
        <v>119</v>
      </c>
      <c r="E3894" t="s">
        <v>134</v>
      </c>
      <c r="F3894" t="s">
        <v>11366</v>
      </c>
      <c r="G3894" t="s">
        <v>136</v>
      </c>
      <c r="H3894" t="s">
        <v>46</v>
      </c>
      <c r="I3894" t="s">
        <v>129</v>
      </c>
      <c r="J3894" t="s">
        <v>130</v>
      </c>
      <c r="K3894" t="s">
        <v>131</v>
      </c>
      <c r="L3894" t="s">
        <v>11367</v>
      </c>
      <c r="M3894" t="s">
        <v>11368</v>
      </c>
      <c r="N3894">
        <v>0.91222222200000003</v>
      </c>
      <c r="O3894">
        <v>0</v>
      </c>
      <c r="P3894">
        <v>1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0.91222199999999998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1716861</v>
      </c>
      <c r="B3895">
        <v>1</v>
      </c>
      <c r="C3895" t="s">
        <v>77</v>
      </c>
      <c r="D3895" t="s">
        <v>114</v>
      </c>
      <c r="E3895" t="s">
        <v>139</v>
      </c>
      <c r="F3895" t="s">
        <v>11369</v>
      </c>
      <c r="G3895" t="s">
        <v>141</v>
      </c>
      <c r="H3895" t="s">
        <v>46</v>
      </c>
      <c r="I3895" t="s">
        <v>129</v>
      </c>
      <c r="J3895" t="s">
        <v>130</v>
      </c>
      <c r="K3895" t="s">
        <v>131</v>
      </c>
      <c r="L3895" t="s">
        <v>11370</v>
      </c>
      <c r="M3895" t="s">
        <v>11371</v>
      </c>
      <c r="N3895">
        <v>0.84055555500000001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14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11.767778</v>
      </c>
    </row>
    <row r="3896" spans="1:26" x14ac:dyDescent="0.25">
      <c r="A3896">
        <v>1716866</v>
      </c>
      <c r="B3896">
        <v>1</v>
      </c>
      <c r="C3896" t="s">
        <v>77</v>
      </c>
      <c r="D3896" t="s">
        <v>108</v>
      </c>
      <c r="E3896" t="s">
        <v>139</v>
      </c>
      <c r="F3896" t="s">
        <v>11372</v>
      </c>
      <c r="G3896" t="s">
        <v>289</v>
      </c>
      <c r="H3896" t="s">
        <v>46</v>
      </c>
      <c r="I3896" t="s">
        <v>129</v>
      </c>
      <c r="J3896" t="s">
        <v>130</v>
      </c>
      <c r="K3896" t="s">
        <v>131</v>
      </c>
      <c r="L3896" t="s">
        <v>11373</v>
      </c>
      <c r="M3896" t="s">
        <v>11374</v>
      </c>
      <c r="N3896">
        <v>0.58250000000000002</v>
      </c>
      <c r="O3896">
        <v>0</v>
      </c>
      <c r="P3896">
        <v>24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13.98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1716879</v>
      </c>
      <c r="B3897">
        <v>1</v>
      </c>
      <c r="C3897" t="s">
        <v>76</v>
      </c>
      <c r="D3897" t="s">
        <v>94</v>
      </c>
      <c r="E3897" t="s">
        <v>158</v>
      </c>
      <c r="F3897" t="s">
        <v>11375</v>
      </c>
      <c r="G3897" t="s">
        <v>176</v>
      </c>
      <c r="H3897" t="s">
        <v>47</v>
      </c>
      <c r="I3897" t="s">
        <v>129</v>
      </c>
      <c r="J3897" t="s">
        <v>130</v>
      </c>
      <c r="K3897" t="s">
        <v>131</v>
      </c>
      <c r="L3897" t="s">
        <v>11376</v>
      </c>
      <c r="M3897" t="s">
        <v>11377</v>
      </c>
      <c r="N3897">
        <v>0.73138888800000001</v>
      </c>
      <c r="O3897">
        <v>22</v>
      </c>
      <c r="P3897">
        <v>66</v>
      </c>
      <c r="Q3897">
        <v>0</v>
      </c>
      <c r="R3897">
        <v>0</v>
      </c>
      <c r="S3897">
        <v>0</v>
      </c>
      <c r="T3897">
        <v>0</v>
      </c>
      <c r="U3897">
        <v>16.090555999999999</v>
      </c>
      <c r="V3897">
        <v>48.271667000000001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1716864</v>
      </c>
      <c r="B3898">
        <v>1</v>
      </c>
      <c r="C3898" t="s">
        <v>76</v>
      </c>
      <c r="D3898" t="s">
        <v>96</v>
      </c>
      <c r="E3898" t="s">
        <v>158</v>
      </c>
      <c r="F3898" t="s">
        <v>11378</v>
      </c>
      <c r="G3898" t="s">
        <v>150</v>
      </c>
      <c r="H3898" t="s">
        <v>47</v>
      </c>
      <c r="I3898" t="s">
        <v>129</v>
      </c>
      <c r="J3898" t="s">
        <v>130</v>
      </c>
      <c r="K3898" t="s">
        <v>131</v>
      </c>
      <c r="L3898" t="s">
        <v>11379</v>
      </c>
      <c r="M3898" t="s">
        <v>11380</v>
      </c>
      <c r="N3898">
        <v>7.7777777000000006E-2</v>
      </c>
      <c r="O3898">
        <v>65</v>
      </c>
      <c r="P3898">
        <v>2208</v>
      </c>
      <c r="Q3898">
        <v>0</v>
      </c>
      <c r="R3898">
        <v>0</v>
      </c>
      <c r="S3898">
        <v>0</v>
      </c>
      <c r="T3898">
        <v>0</v>
      </c>
      <c r="U3898">
        <v>5.0555560000000002</v>
      </c>
      <c r="V3898">
        <v>171.73333199999999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1716874</v>
      </c>
      <c r="B3899">
        <v>1</v>
      </c>
      <c r="C3899" t="s">
        <v>76</v>
      </c>
      <c r="D3899" t="s">
        <v>86</v>
      </c>
      <c r="E3899" t="s">
        <v>164</v>
      </c>
      <c r="F3899" t="s">
        <v>11381</v>
      </c>
      <c r="G3899" t="s">
        <v>232</v>
      </c>
      <c r="H3899" t="s">
        <v>46</v>
      </c>
      <c r="I3899" t="s">
        <v>129</v>
      </c>
      <c r="J3899" t="s">
        <v>130</v>
      </c>
      <c r="K3899" t="s">
        <v>131</v>
      </c>
      <c r="L3899" t="s">
        <v>11382</v>
      </c>
      <c r="M3899" t="s">
        <v>11383</v>
      </c>
      <c r="N3899">
        <v>0.88027777699999998</v>
      </c>
      <c r="O3899">
        <v>1</v>
      </c>
      <c r="P3899">
        <v>437</v>
      </c>
      <c r="Q3899">
        <v>0</v>
      </c>
      <c r="R3899">
        <v>0</v>
      </c>
      <c r="S3899">
        <v>0</v>
      </c>
      <c r="T3899">
        <v>0</v>
      </c>
      <c r="U3899">
        <v>0.880278</v>
      </c>
      <c r="V3899">
        <v>384.68138900000002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1716868</v>
      </c>
      <c r="B3900">
        <v>1</v>
      </c>
      <c r="C3900" t="s">
        <v>76</v>
      </c>
      <c r="D3900" t="s">
        <v>92</v>
      </c>
      <c r="E3900" t="s">
        <v>158</v>
      </c>
      <c r="F3900" t="s">
        <v>11384</v>
      </c>
      <c r="G3900" t="s">
        <v>176</v>
      </c>
      <c r="H3900" t="s">
        <v>47</v>
      </c>
      <c r="I3900" t="s">
        <v>129</v>
      </c>
      <c r="J3900" t="s">
        <v>130</v>
      </c>
      <c r="K3900" t="s">
        <v>131</v>
      </c>
      <c r="L3900" t="s">
        <v>11385</v>
      </c>
      <c r="M3900" t="s">
        <v>11386</v>
      </c>
      <c r="N3900">
        <v>1.2336111110000001</v>
      </c>
      <c r="O3900">
        <v>0</v>
      </c>
      <c r="P3900">
        <v>0</v>
      </c>
      <c r="Q3900">
        <v>16</v>
      </c>
      <c r="R3900">
        <v>345</v>
      </c>
      <c r="S3900">
        <v>0</v>
      </c>
      <c r="T3900">
        <v>0</v>
      </c>
      <c r="U3900">
        <v>0</v>
      </c>
      <c r="V3900">
        <v>0</v>
      </c>
      <c r="W3900">
        <v>19.737777999999999</v>
      </c>
      <c r="X3900">
        <v>425.59583300000003</v>
      </c>
      <c r="Y3900">
        <v>0</v>
      </c>
      <c r="Z3900">
        <v>0</v>
      </c>
    </row>
    <row r="3901" spans="1:26" x14ac:dyDescent="0.25">
      <c r="A3901">
        <v>1716869</v>
      </c>
      <c r="B3901">
        <v>1</v>
      </c>
      <c r="C3901" t="s">
        <v>77</v>
      </c>
      <c r="D3901" t="s">
        <v>111</v>
      </c>
      <c r="E3901" t="s">
        <v>126</v>
      </c>
      <c r="F3901" t="s">
        <v>3936</v>
      </c>
      <c r="G3901" t="s">
        <v>145</v>
      </c>
      <c r="H3901" t="s">
        <v>47</v>
      </c>
      <c r="I3901" t="s">
        <v>129</v>
      </c>
      <c r="J3901" t="s">
        <v>130</v>
      </c>
      <c r="K3901" t="s">
        <v>131</v>
      </c>
      <c r="L3901" t="s">
        <v>11385</v>
      </c>
      <c r="M3901" t="s">
        <v>11387</v>
      </c>
      <c r="N3901">
        <v>1.2538888880000001</v>
      </c>
      <c r="O3901">
        <v>0</v>
      </c>
      <c r="P3901">
        <v>0</v>
      </c>
      <c r="Q3901">
        <v>0</v>
      </c>
      <c r="R3901">
        <v>0</v>
      </c>
      <c r="S3901">
        <v>3</v>
      </c>
      <c r="T3901">
        <v>419</v>
      </c>
      <c r="U3901">
        <v>0</v>
      </c>
      <c r="V3901">
        <v>0</v>
      </c>
      <c r="W3901">
        <v>0</v>
      </c>
      <c r="X3901">
        <v>0</v>
      </c>
      <c r="Y3901">
        <v>3.7616670000000001</v>
      </c>
      <c r="Z3901">
        <v>525.37944400000003</v>
      </c>
    </row>
    <row r="3902" spans="1:26" x14ac:dyDescent="0.25">
      <c r="A3902">
        <v>1716872</v>
      </c>
      <c r="B3902">
        <v>1</v>
      </c>
      <c r="C3902" t="s">
        <v>76</v>
      </c>
      <c r="D3902" t="s">
        <v>80</v>
      </c>
      <c r="E3902" t="s">
        <v>134</v>
      </c>
      <c r="F3902" t="s">
        <v>11388</v>
      </c>
      <c r="G3902" t="s">
        <v>136</v>
      </c>
      <c r="H3902" t="s">
        <v>46</v>
      </c>
      <c r="I3902" t="s">
        <v>129</v>
      </c>
      <c r="J3902" t="s">
        <v>130</v>
      </c>
      <c r="K3902" t="s">
        <v>131</v>
      </c>
      <c r="L3902" t="s">
        <v>11389</v>
      </c>
      <c r="M3902" t="s">
        <v>11390</v>
      </c>
      <c r="N3902">
        <v>1.2180555550000001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1.218056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1716880</v>
      </c>
      <c r="B3903">
        <v>1</v>
      </c>
      <c r="C3903" t="s">
        <v>76</v>
      </c>
      <c r="D3903" t="s">
        <v>88</v>
      </c>
      <c r="E3903" t="s">
        <v>126</v>
      </c>
      <c r="F3903" t="s">
        <v>11391</v>
      </c>
      <c r="G3903" t="s">
        <v>145</v>
      </c>
      <c r="H3903" t="s">
        <v>47</v>
      </c>
      <c r="I3903" t="s">
        <v>129</v>
      </c>
      <c r="J3903" t="s">
        <v>130</v>
      </c>
      <c r="K3903" t="s">
        <v>131</v>
      </c>
      <c r="L3903" t="s">
        <v>11392</v>
      </c>
      <c r="M3903" t="s">
        <v>11393</v>
      </c>
      <c r="N3903">
        <v>1.1263888879999999</v>
      </c>
      <c r="O3903">
        <v>0</v>
      </c>
      <c r="P3903">
        <v>172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193.738889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1716881</v>
      </c>
      <c r="B3904">
        <v>1</v>
      </c>
      <c r="C3904" t="s">
        <v>77</v>
      </c>
      <c r="D3904" t="s">
        <v>114</v>
      </c>
      <c r="E3904" t="s">
        <v>164</v>
      </c>
      <c r="F3904" t="s">
        <v>11394</v>
      </c>
      <c r="G3904" t="s">
        <v>256</v>
      </c>
      <c r="H3904" t="s">
        <v>46</v>
      </c>
      <c r="I3904" t="s">
        <v>129</v>
      </c>
      <c r="J3904" t="s">
        <v>130</v>
      </c>
      <c r="K3904" t="s">
        <v>131</v>
      </c>
      <c r="L3904" t="s">
        <v>11395</v>
      </c>
      <c r="M3904" t="s">
        <v>11396</v>
      </c>
      <c r="N3904">
        <v>1.4344444439999999</v>
      </c>
      <c r="O3904">
        <v>0</v>
      </c>
      <c r="P3904">
        <v>0</v>
      </c>
      <c r="Q3904">
        <v>0</v>
      </c>
      <c r="R3904">
        <v>0</v>
      </c>
      <c r="S3904">
        <v>1</v>
      </c>
      <c r="T3904">
        <v>54</v>
      </c>
      <c r="U3904">
        <v>0</v>
      </c>
      <c r="V3904">
        <v>0</v>
      </c>
      <c r="W3904">
        <v>0</v>
      </c>
      <c r="X3904">
        <v>0</v>
      </c>
      <c r="Y3904">
        <v>1.4344440000000001</v>
      </c>
      <c r="Z3904">
        <v>77.459999999999994</v>
      </c>
    </row>
    <row r="3905" spans="1:26" x14ac:dyDescent="0.25">
      <c r="A3905">
        <v>1716882</v>
      </c>
      <c r="B3905">
        <v>1</v>
      </c>
      <c r="C3905" t="s">
        <v>76</v>
      </c>
      <c r="D3905" t="s">
        <v>93</v>
      </c>
      <c r="E3905" t="s">
        <v>134</v>
      </c>
      <c r="F3905" t="s">
        <v>11397</v>
      </c>
      <c r="G3905" t="s">
        <v>209</v>
      </c>
      <c r="H3905" t="s">
        <v>46</v>
      </c>
      <c r="I3905" t="s">
        <v>129</v>
      </c>
      <c r="J3905" t="s">
        <v>130</v>
      </c>
      <c r="K3905" t="s">
        <v>131</v>
      </c>
      <c r="L3905" t="s">
        <v>11398</v>
      </c>
      <c r="M3905" t="s">
        <v>11399</v>
      </c>
      <c r="N3905">
        <v>4.3147222220000003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4.3147219999999997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1716888</v>
      </c>
      <c r="B3906">
        <v>1</v>
      </c>
      <c r="C3906" t="s">
        <v>76</v>
      </c>
      <c r="D3906" t="s">
        <v>93</v>
      </c>
      <c r="E3906" t="s">
        <v>134</v>
      </c>
      <c r="F3906" t="s">
        <v>11400</v>
      </c>
      <c r="G3906" t="s">
        <v>136</v>
      </c>
      <c r="H3906" t="s">
        <v>46</v>
      </c>
      <c r="I3906" t="s">
        <v>129</v>
      </c>
      <c r="J3906" t="s">
        <v>130</v>
      </c>
      <c r="K3906" t="s">
        <v>131</v>
      </c>
      <c r="L3906" t="s">
        <v>11401</v>
      </c>
      <c r="M3906" t="s">
        <v>11402</v>
      </c>
      <c r="N3906">
        <v>1.8405555549999999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1.8405560000000001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1716890</v>
      </c>
      <c r="B3907">
        <v>1</v>
      </c>
      <c r="C3907" t="s">
        <v>76</v>
      </c>
      <c r="D3907" t="s">
        <v>79</v>
      </c>
      <c r="E3907" t="s">
        <v>139</v>
      </c>
      <c r="F3907" t="s">
        <v>11403</v>
      </c>
      <c r="G3907" t="s">
        <v>1596</v>
      </c>
      <c r="H3907" t="s">
        <v>46</v>
      </c>
      <c r="I3907" t="s">
        <v>129</v>
      </c>
      <c r="J3907" t="s">
        <v>130</v>
      </c>
      <c r="K3907" t="s">
        <v>131</v>
      </c>
      <c r="L3907" t="s">
        <v>11404</v>
      </c>
      <c r="M3907" t="s">
        <v>11405</v>
      </c>
      <c r="N3907">
        <v>1.6044444440000001</v>
      </c>
      <c r="O3907">
        <v>0</v>
      </c>
      <c r="P3907">
        <v>172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275.96444400000001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1716892</v>
      </c>
      <c r="B3908">
        <v>1</v>
      </c>
      <c r="C3908" t="s">
        <v>76</v>
      </c>
      <c r="D3908" t="s">
        <v>104</v>
      </c>
      <c r="E3908" t="s">
        <v>134</v>
      </c>
      <c r="F3908" t="s">
        <v>11406</v>
      </c>
      <c r="G3908" t="s">
        <v>136</v>
      </c>
      <c r="H3908" t="s">
        <v>46</v>
      </c>
      <c r="I3908" t="s">
        <v>129</v>
      </c>
      <c r="J3908" t="s">
        <v>130</v>
      </c>
      <c r="K3908" t="s">
        <v>131</v>
      </c>
      <c r="L3908" t="s">
        <v>11407</v>
      </c>
      <c r="M3908" t="s">
        <v>11408</v>
      </c>
      <c r="N3908">
        <v>2.4083333329999999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1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2.4083329999999998</v>
      </c>
    </row>
    <row r="3909" spans="1:26" x14ac:dyDescent="0.25">
      <c r="A3909">
        <v>1716893</v>
      </c>
      <c r="B3909">
        <v>1</v>
      </c>
      <c r="C3909" t="s">
        <v>76</v>
      </c>
      <c r="D3909" t="s">
        <v>88</v>
      </c>
      <c r="E3909" t="s">
        <v>212</v>
      </c>
      <c r="F3909" t="s">
        <v>11409</v>
      </c>
      <c r="G3909" t="s">
        <v>176</v>
      </c>
      <c r="H3909" t="s">
        <v>47</v>
      </c>
      <c r="I3909" t="s">
        <v>129</v>
      </c>
      <c r="J3909" t="s">
        <v>130</v>
      </c>
      <c r="K3909" t="s">
        <v>131</v>
      </c>
      <c r="L3909" t="s">
        <v>11410</v>
      </c>
      <c r="M3909" t="s">
        <v>11411</v>
      </c>
      <c r="N3909">
        <v>0.42749999999999999</v>
      </c>
      <c r="O3909">
        <v>28</v>
      </c>
      <c r="P3909">
        <v>2306</v>
      </c>
      <c r="Q3909">
        <v>0</v>
      </c>
      <c r="R3909">
        <v>0</v>
      </c>
      <c r="S3909">
        <v>0</v>
      </c>
      <c r="T3909">
        <v>0</v>
      </c>
      <c r="U3909">
        <v>11.97</v>
      </c>
      <c r="V3909">
        <v>985.81500000000005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1716894</v>
      </c>
      <c r="B3910">
        <v>1</v>
      </c>
      <c r="C3910" t="s">
        <v>76</v>
      </c>
      <c r="D3910" t="s">
        <v>93</v>
      </c>
      <c r="E3910" t="s">
        <v>134</v>
      </c>
      <c r="F3910" t="s">
        <v>10170</v>
      </c>
      <c r="G3910" t="s">
        <v>209</v>
      </c>
      <c r="H3910" t="s">
        <v>46</v>
      </c>
      <c r="I3910" t="s">
        <v>129</v>
      </c>
      <c r="J3910" t="s">
        <v>130</v>
      </c>
      <c r="K3910" t="s">
        <v>131</v>
      </c>
      <c r="L3910" t="s">
        <v>11412</v>
      </c>
      <c r="M3910" t="s">
        <v>11413</v>
      </c>
      <c r="N3910">
        <v>1.7738888880000001</v>
      </c>
      <c r="O3910">
        <v>0</v>
      </c>
      <c r="P3910">
        <v>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1.773889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1716897</v>
      </c>
      <c r="B3911">
        <v>1</v>
      </c>
      <c r="C3911" t="s">
        <v>76</v>
      </c>
      <c r="D3911" t="s">
        <v>80</v>
      </c>
      <c r="E3911" t="s">
        <v>134</v>
      </c>
      <c r="F3911" t="s">
        <v>11414</v>
      </c>
      <c r="G3911" t="s">
        <v>136</v>
      </c>
      <c r="H3911" t="s">
        <v>46</v>
      </c>
      <c r="I3911" t="s">
        <v>129</v>
      </c>
      <c r="J3911" t="s">
        <v>130</v>
      </c>
      <c r="K3911" t="s">
        <v>131</v>
      </c>
      <c r="L3911" t="s">
        <v>11415</v>
      </c>
      <c r="M3911" t="s">
        <v>11416</v>
      </c>
      <c r="N3911">
        <v>1.196111111</v>
      </c>
      <c r="O3911">
        <v>0</v>
      </c>
      <c r="P3911">
        <v>4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4.7844439999999997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1716905</v>
      </c>
      <c r="B3912">
        <v>1</v>
      </c>
      <c r="C3912" t="s">
        <v>77</v>
      </c>
      <c r="D3912" t="s">
        <v>123</v>
      </c>
      <c r="E3912" t="s">
        <v>134</v>
      </c>
      <c r="F3912" t="s">
        <v>11417</v>
      </c>
      <c r="G3912" t="s">
        <v>136</v>
      </c>
      <c r="H3912" t="s">
        <v>46</v>
      </c>
      <c r="I3912" t="s">
        <v>129</v>
      </c>
      <c r="J3912" t="s">
        <v>130</v>
      </c>
      <c r="K3912" t="s">
        <v>131</v>
      </c>
      <c r="L3912" t="s">
        <v>11418</v>
      </c>
      <c r="M3912" t="s">
        <v>11419</v>
      </c>
      <c r="N3912">
        <v>4.1247222219999999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4.1247220000000002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1716906</v>
      </c>
      <c r="B3913">
        <v>1</v>
      </c>
      <c r="C3913" t="s">
        <v>77</v>
      </c>
      <c r="D3913" t="s">
        <v>114</v>
      </c>
      <c r="E3913" t="s">
        <v>212</v>
      </c>
      <c r="F3913" t="s">
        <v>11420</v>
      </c>
      <c r="G3913" t="s">
        <v>176</v>
      </c>
      <c r="H3913" t="s">
        <v>47</v>
      </c>
      <c r="I3913" t="s">
        <v>129</v>
      </c>
      <c r="J3913" t="s">
        <v>130</v>
      </c>
      <c r="K3913" t="s">
        <v>131</v>
      </c>
      <c r="L3913" t="s">
        <v>11421</v>
      </c>
      <c r="M3913" t="s">
        <v>11422</v>
      </c>
      <c r="N3913">
        <v>0.55083333300000004</v>
      </c>
      <c r="O3913">
        <v>4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2.2033330000000002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1716907</v>
      </c>
      <c r="B3914">
        <v>1</v>
      </c>
      <c r="C3914" t="s">
        <v>76</v>
      </c>
      <c r="D3914" t="s">
        <v>100</v>
      </c>
      <c r="E3914" t="s">
        <v>134</v>
      </c>
      <c r="F3914" t="s">
        <v>11423</v>
      </c>
      <c r="G3914" t="s">
        <v>209</v>
      </c>
      <c r="H3914" t="s">
        <v>46</v>
      </c>
      <c r="I3914" t="s">
        <v>129</v>
      </c>
      <c r="J3914" t="s">
        <v>130</v>
      </c>
      <c r="K3914" t="s">
        <v>131</v>
      </c>
      <c r="L3914" t="s">
        <v>11424</v>
      </c>
      <c r="M3914" t="s">
        <v>11425</v>
      </c>
      <c r="N3914">
        <v>12.868055555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12.868055999999999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1716908</v>
      </c>
      <c r="B3915">
        <v>1</v>
      </c>
      <c r="C3915" t="s">
        <v>77</v>
      </c>
      <c r="D3915" t="s">
        <v>124</v>
      </c>
      <c r="E3915" t="s">
        <v>134</v>
      </c>
      <c r="F3915" t="s">
        <v>11426</v>
      </c>
      <c r="G3915" t="s">
        <v>155</v>
      </c>
      <c r="H3915" t="s">
        <v>46</v>
      </c>
      <c r="I3915" t="s">
        <v>129</v>
      </c>
      <c r="J3915" t="s">
        <v>130</v>
      </c>
      <c r="K3915" t="s">
        <v>131</v>
      </c>
      <c r="L3915" t="s">
        <v>11427</v>
      </c>
      <c r="M3915" t="s">
        <v>11428</v>
      </c>
      <c r="N3915">
        <v>0.67944444400000004</v>
      </c>
      <c r="O3915">
        <v>0</v>
      </c>
      <c r="P3915">
        <v>4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2.717778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1716911</v>
      </c>
      <c r="B3916">
        <v>1</v>
      </c>
      <c r="C3916" t="s">
        <v>77</v>
      </c>
      <c r="D3916" t="s">
        <v>124</v>
      </c>
      <c r="E3916" t="s">
        <v>164</v>
      </c>
      <c r="F3916" t="s">
        <v>11429</v>
      </c>
      <c r="G3916" t="s">
        <v>256</v>
      </c>
      <c r="H3916" t="s">
        <v>46</v>
      </c>
      <c r="I3916" t="s">
        <v>129</v>
      </c>
      <c r="J3916" t="s">
        <v>130</v>
      </c>
      <c r="K3916" t="s">
        <v>131</v>
      </c>
      <c r="L3916" t="s">
        <v>11430</v>
      </c>
      <c r="M3916" t="s">
        <v>11431</v>
      </c>
      <c r="N3916">
        <v>3.474444444</v>
      </c>
      <c r="O3916">
        <v>2</v>
      </c>
      <c r="P3916">
        <v>299</v>
      </c>
      <c r="Q3916">
        <v>0</v>
      </c>
      <c r="R3916">
        <v>0</v>
      </c>
      <c r="S3916">
        <v>0</v>
      </c>
      <c r="T3916">
        <v>0</v>
      </c>
      <c r="U3916">
        <v>6.9488890000000003</v>
      </c>
      <c r="V3916">
        <v>1038.8588890000001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1716913</v>
      </c>
      <c r="B3917">
        <v>1</v>
      </c>
      <c r="C3917" t="s">
        <v>77</v>
      </c>
      <c r="D3917" t="s">
        <v>114</v>
      </c>
      <c r="E3917" t="s">
        <v>134</v>
      </c>
      <c r="F3917" t="s">
        <v>11432</v>
      </c>
      <c r="G3917" t="s">
        <v>136</v>
      </c>
      <c r="H3917" t="s">
        <v>46</v>
      </c>
      <c r="I3917" t="s">
        <v>129</v>
      </c>
      <c r="J3917" t="s">
        <v>130</v>
      </c>
      <c r="K3917" t="s">
        <v>131</v>
      </c>
      <c r="L3917" t="s">
        <v>11433</v>
      </c>
      <c r="M3917" t="s">
        <v>11434</v>
      </c>
      <c r="N3917">
        <v>0.53444444400000002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0.53444400000000003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1716914</v>
      </c>
      <c r="B3918">
        <v>1</v>
      </c>
      <c r="C3918" t="s">
        <v>77</v>
      </c>
      <c r="D3918" t="s">
        <v>111</v>
      </c>
      <c r="E3918" t="s">
        <v>139</v>
      </c>
      <c r="F3918" t="s">
        <v>11435</v>
      </c>
      <c r="G3918" t="s">
        <v>141</v>
      </c>
      <c r="H3918" t="s">
        <v>46</v>
      </c>
      <c r="I3918" t="s">
        <v>129</v>
      </c>
      <c r="J3918" t="s">
        <v>130</v>
      </c>
      <c r="K3918" t="s">
        <v>131</v>
      </c>
      <c r="L3918" t="s">
        <v>11436</v>
      </c>
      <c r="M3918" t="s">
        <v>11437</v>
      </c>
      <c r="N3918">
        <v>0.86833333300000004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149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129.38166699999999</v>
      </c>
    </row>
    <row r="3919" spans="1:26" x14ac:dyDescent="0.25">
      <c r="A3919">
        <v>1716916</v>
      </c>
      <c r="B3919">
        <v>1</v>
      </c>
      <c r="C3919" t="s">
        <v>76</v>
      </c>
      <c r="D3919" t="s">
        <v>80</v>
      </c>
      <c r="E3919" t="s">
        <v>134</v>
      </c>
      <c r="F3919" t="s">
        <v>11438</v>
      </c>
      <c r="G3919" t="s">
        <v>136</v>
      </c>
      <c r="H3919" t="s">
        <v>46</v>
      </c>
      <c r="I3919" t="s">
        <v>129</v>
      </c>
      <c r="J3919" t="s">
        <v>130</v>
      </c>
      <c r="K3919" t="s">
        <v>131</v>
      </c>
      <c r="L3919" t="s">
        <v>11439</v>
      </c>
      <c r="M3919" t="s">
        <v>11440</v>
      </c>
      <c r="N3919">
        <v>1.21</v>
      </c>
      <c r="O3919">
        <v>0</v>
      </c>
      <c r="P3919">
        <v>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2.42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1716922</v>
      </c>
      <c r="B3920">
        <v>1</v>
      </c>
      <c r="C3920" t="s">
        <v>76</v>
      </c>
      <c r="D3920" t="s">
        <v>92</v>
      </c>
      <c r="E3920" t="s">
        <v>158</v>
      </c>
      <c r="F3920" t="s">
        <v>11441</v>
      </c>
      <c r="G3920" t="s">
        <v>361</v>
      </c>
      <c r="H3920" t="s">
        <v>47</v>
      </c>
      <c r="I3920" t="s">
        <v>129</v>
      </c>
      <c r="J3920" t="s">
        <v>130</v>
      </c>
      <c r="K3920" t="s">
        <v>131</v>
      </c>
      <c r="L3920" t="s">
        <v>11442</v>
      </c>
      <c r="M3920" t="s">
        <v>11443</v>
      </c>
      <c r="N3920">
        <v>1.1841666660000001</v>
      </c>
      <c r="O3920">
        <v>0</v>
      </c>
      <c r="P3920">
        <v>0</v>
      </c>
      <c r="Q3920">
        <v>0</v>
      </c>
      <c r="R3920">
        <v>0</v>
      </c>
      <c r="S3920">
        <v>34</v>
      </c>
      <c r="T3920">
        <v>1735</v>
      </c>
      <c r="U3920">
        <v>0</v>
      </c>
      <c r="V3920">
        <v>0</v>
      </c>
      <c r="W3920">
        <v>0</v>
      </c>
      <c r="X3920">
        <v>0</v>
      </c>
      <c r="Y3920">
        <v>40.261667000000003</v>
      </c>
      <c r="Z3920">
        <v>2054.5291659999998</v>
      </c>
    </row>
    <row r="3921" spans="1:26" x14ac:dyDescent="0.25">
      <c r="A3921">
        <v>1716925</v>
      </c>
      <c r="B3921">
        <v>1</v>
      </c>
      <c r="C3921" t="s">
        <v>76</v>
      </c>
      <c r="D3921" t="s">
        <v>80</v>
      </c>
      <c r="E3921" t="s">
        <v>126</v>
      </c>
      <c r="F3921" t="s">
        <v>10069</v>
      </c>
      <c r="G3921" t="s">
        <v>145</v>
      </c>
      <c r="H3921" t="s">
        <v>47</v>
      </c>
      <c r="I3921" t="s">
        <v>129</v>
      </c>
      <c r="J3921" t="s">
        <v>130</v>
      </c>
      <c r="K3921" t="s">
        <v>131</v>
      </c>
      <c r="L3921" t="s">
        <v>11444</v>
      </c>
      <c r="M3921" t="s">
        <v>11445</v>
      </c>
      <c r="N3921">
        <v>2.1869444439999999</v>
      </c>
      <c r="O3921">
        <v>0</v>
      </c>
      <c r="P3921">
        <v>211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461.44527799999997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1716926</v>
      </c>
      <c r="B3922">
        <v>1</v>
      </c>
      <c r="C3922" t="s">
        <v>77</v>
      </c>
      <c r="D3922" t="s">
        <v>114</v>
      </c>
      <c r="E3922" t="s">
        <v>126</v>
      </c>
      <c r="F3922" t="s">
        <v>11446</v>
      </c>
      <c r="G3922" t="s">
        <v>281</v>
      </c>
      <c r="H3922" t="s">
        <v>47</v>
      </c>
      <c r="I3922" t="s">
        <v>129</v>
      </c>
      <c r="J3922" t="s">
        <v>130</v>
      </c>
      <c r="K3922" t="s">
        <v>161</v>
      </c>
      <c r="L3922" t="s">
        <v>11447</v>
      </c>
      <c r="M3922" t="s">
        <v>11448</v>
      </c>
      <c r="N3922">
        <v>0.39103611100000002</v>
      </c>
      <c r="O3922">
        <v>1</v>
      </c>
      <c r="P3922">
        <v>217</v>
      </c>
      <c r="Q3922">
        <v>0</v>
      </c>
      <c r="R3922">
        <v>0</v>
      </c>
      <c r="S3922">
        <v>0</v>
      </c>
      <c r="T3922">
        <v>0</v>
      </c>
      <c r="U3922">
        <v>0.39103599999999999</v>
      </c>
      <c r="V3922">
        <v>84.854836000000006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1716933</v>
      </c>
      <c r="B3923">
        <v>1</v>
      </c>
      <c r="C3923" t="s">
        <v>77</v>
      </c>
      <c r="D3923" t="s">
        <v>124</v>
      </c>
      <c r="E3923" t="s">
        <v>139</v>
      </c>
      <c r="F3923" t="s">
        <v>11449</v>
      </c>
      <c r="G3923" t="s">
        <v>1596</v>
      </c>
      <c r="H3923" t="s">
        <v>46</v>
      </c>
      <c r="I3923" t="s">
        <v>129</v>
      </c>
      <c r="J3923" t="s">
        <v>130</v>
      </c>
      <c r="K3923" t="s">
        <v>131</v>
      </c>
      <c r="L3923" t="s">
        <v>11450</v>
      </c>
      <c r="M3923" t="s">
        <v>11451</v>
      </c>
      <c r="N3923">
        <v>2.4583333330000001</v>
      </c>
      <c r="O3923">
        <v>0</v>
      </c>
      <c r="P3923">
        <v>337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828.45833300000004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1716927</v>
      </c>
      <c r="B3924">
        <v>1</v>
      </c>
      <c r="C3924" t="s">
        <v>76</v>
      </c>
      <c r="D3924" t="s">
        <v>92</v>
      </c>
      <c r="E3924" t="s">
        <v>158</v>
      </c>
      <c r="F3924" t="s">
        <v>11452</v>
      </c>
      <c r="G3924" t="s">
        <v>176</v>
      </c>
      <c r="H3924" t="s">
        <v>47</v>
      </c>
      <c r="I3924" t="s">
        <v>151</v>
      </c>
      <c r="J3924" t="s">
        <v>130</v>
      </c>
      <c r="K3924" t="s">
        <v>131</v>
      </c>
      <c r="L3924" t="s">
        <v>11453</v>
      </c>
      <c r="M3924" t="s">
        <v>11454</v>
      </c>
      <c r="N3924">
        <v>3.8888880000000001E-3</v>
      </c>
      <c r="O3924">
        <v>0</v>
      </c>
      <c r="P3924">
        <v>0</v>
      </c>
      <c r="Q3924">
        <v>0</v>
      </c>
      <c r="R3924">
        <v>0</v>
      </c>
      <c r="S3924">
        <v>34</v>
      </c>
      <c r="T3924">
        <v>1730</v>
      </c>
      <c r="U3924">
        <v>0</v>
      </c>
      <c r="V3924">
        <v>0</v>
      </c>
      <c r="W3924">
        <v>0</v>
      </c>
      <c r="X3924">
        <v>0</v>
      </c>
      <c r="Y3924">
        <v>0.13222200000000001</v>
      </c>
      <c r="Z3924">
        <v>6.7277760000000004</v>
      </c>
    </row>
    <row r="3925" spans="1:26" x14ac:dyDescent="0.25">
      <c r="A3925">
        <v>1716928</v>
      </c>
      <c r="B3925">
        <v>1</v>
      </c>
      <c r="C3925" t="s">
        <v>76</v>
      </c>
      <c r="D3925" t="s">
        <v>92</v>
      </c>
      <c r="E3925" t="s">
        <v>158</v>
      </c>
      <c r="F3925" t="s">
        <v>11455</v>
      </c>
      <c r="G3925" t="s">
        <v>176</v>
      </c>
      <c r="H3925" t="s">
        <v>47</v>
      </c>
      <c r="I3925" t="s">
        <v>151</v>
      </c>
      <c r="J3925" t="s">
        <v>130</v>
      </c>
      <c r="K3925" t="s">
        <v>131</v>
      </c>
      <c r="L3925" t="s">
        <v>11456</v>
      </c>
      <c r="M3925" t="s">
        <v>11457</v>
      </c>
      <c r="N3925">
        <v>2.2222219999999998E-3</v>
      </c>
      <c r="O3925">
        <v>0</v>
      </c>
      <c r="P3925">
        <v>0</v>
      </c>
      <c r="Q3925">
        <v>0</v>
      </c>
      <c r="R3925">
        <v>0</v>
      </c>
      <c r="S3925">
        <v>7</v>
      </c>
      <c r="T3925">
        <v>489</v>
      </c>
      <c r="U3925">
        <v>0</v>
      </c>
      <c r="V3925">
        <v>0</v>
      </c>
      <c r="W3925">
        <v>0</v>
      </c>
      <c r="X3925">
        <v>0</v>
      </c>
      <c r="Y3925">
        <v>1.5556E-2</v>
      </c>
      <c r="Z3925">
        <v>1.086667</v>
      </c>
    </row>
    <row r="3926" spans="1:26" x14ac:dyDescent="0.25">
      <c r="A3926">
        <v>1716929</v>
      </c>
      <c r="B3926">
        <v>1</v>
      </c>
      <c r="C3926" t="s">
        <v>76</v>
      </c>
      <c r="D3926" t="s">
        <v>92</v>
      </c>
      <c r="E3926" t="s">
        <v>158</v>
      </c>
      <c r="F3926" t="s">
        <v>11452</v>
      </c>
      <c r="G3926" t="s">
        <v>176</v>
      </c>
      <c r="H3926" t="s">
        <v>47</v>
      </c>
      <c r="I3926" t="s">
        <v>151</v>
      </c>
      <c r="J3926" t="s">
        <v>130</v>
      </c>
      <c r="K3926" t="s">
        <v>131</v>
      </c>
      <c r="L3926" t="s">
        <v>11458</v>
      </c>
      <c r="M3926" t="s">
        <v>11459</v>
      </c>
      <c r="N3926">
        <v>8.3333330000000001E-3</v>
      </c>
      <c r="O3926">
        <v>0</v>
      </c>
      <c r="P3926">
        <v>0</v>
      </c>
      <c r="Q3926">
        <v>0</v>
      </c>
      <c r="R3926">
        <v>0</v>
      </c>
      <c r="S3926">
        <v>34</v>
      </c>
      <c r="T3926">
        <v>1730</v>
      </c>
      <c r="U3926">
        <v>0</v>
      </c>
      <c r="V3926">
        <v>0</v>
      </c>
      <c r="W3926">
        <v>0</v>
      </c>
      <c r="X3926">
        <v>0</v>
      </c>
      <c r="Y3926">
        <v>0.283333</v>
      </c>
      <c r="Z3926">
        <v>14.416665999999999</v>
      </c>
    </row>
    <row r="3927" spans="1:26" x14ac:dyDescent="0.25">
      <c r="A3927">
        <v>1716931</v>
      </c>
      <c r="B3927">
        <v>1</v>
      </c>
      <c r="C3927" t="s">
        <v>76</v>
      </c>
      <c r="D3927" t="s">
        <v>92</v>
      </c>
      <c r="E3927" t="s">
        <v>158</v>
      </c>
      <c r="F3927" t="s">
        <v>11452</v>
      </c>
      <c r="G3927" t="s">
        <v>176</v>
      </c>
      <c r="H3927" t="s">
        <v>47</v>
      </c>
      <c r="I3927" t="s">
        <v>129</v>
      </c>
      <c r="J3927" t="s">
        <v>130</v>
      </c>
      <c r="K3927" t="s">
        <v>131</v>
      </c>
      <c r="L3927" t="s">
        <v>11460</v>
      </c>
      <c r="M3927" t="s">
        <v>11461</v>
      </c>
      <c r="N3927">
        <v>1.061666666</v>
      </c>
      <c r="O3927">
        <v>0</v>
      </c>
      <c r="P3927">
        <v>0</v>
      </c>
      <c r="Q3927">
        <v>0</v>
      </c>
      <c r="R3927">
        <v>0</v>
      </c>
      <c r="S3927">
        <v>34</v>
      </c>
      <c r="T3927">
        <v>1730</v>
      </c>
      <c r="U3927">
        <v>0</v>
      </c>
      <c r="V3927">
        <v>0</v>
      </c>
      <c r="W3927">
        <v>0</v>
      </c>
      <c r="X3927">
        <v>0</v>
      </c>
      <c r="Y3927">
        <v>36.096666999999997</v>
      </c>
      <c r="Z3927">
        <v>1836.6833320000001</v>
      </c>
    </row>
    <row r="3928" spans="1:26" x14ac:dyDescent="0.25">
      <c r="A3928">
        <v>1716932</v>
      </c>
      <c r="B3928">
        <v>1</v>
      </c>
      <c r="C3928" t="s">
        <v>76</v>
      </c>
      <c r="D3928" t="s">
        <v>102</v>
      </c>
      <c r="E3928" t="s">
        <v>158</v>
      </c>
      <c r="F3928" t="s">
        <v>427</v>
      </c>
      <c r="G3928" t="s">
        <v>176</v>
      </c>
      <c r="H3928" t="s">
        <v>47</v>
      </c>
      <c r="I3928" t="s">
        <v>129</v>
      </c>
      <c r="J3928" t="s">
        <v>130</v>
      </c>
      <c r="K3928" t="s">
        <v>131</v>
      </c>
      <c r="L3928" t="s">
        <v>11462</v>
      </c>
      <c r="M3928" t="s">
        <v>11463</v>
      </c>
      <c r="N3928">
        <v>0.41055555500000002</v>
      </c>
      <c r="O3928">
        <v>69</v>
      </c>
      <c r="P3928">
        <v>288</v>
      </c>
      <c r="Q3928">
        <v>5</v>
      </c>
      <c r="R3928">
        <v>0</v>
      </c>
      <c r="S3928">
        <v>1</v>
      </c>
      <c r="T3928">
        <v>0</v>
      </c>
      <c r="U3928">
        <v>28.328333000000001</v>
      </c>
      <c r="V3928">
        <v>118.24</v>
      </c>
      <c r="W3928">
        <v>2.052778</v>
      </c>
      <c r="X3928">
        <v>0</v>
      </c>
      <c r="Y3928">
        <v>0.41055599999999998</v>
      </c>
      <c r="Z3928">
        <v>0</v>
      </c>
    </row>
    <row r="3929" spans="1:26" x14ac:dyDescent="0.25">
      <c r="A3929">
        <v>1716934</v>
      </c>
      <c r="B3929">
        <v>1</v>
      </c>
      <c r="C3929" t="s">
        <v>76</v>
      </c>
      <c r="D3929" t="s">
        <v>104</v>
      </c>
      <c r="E3929" t="s">
        <v>126</v>
      </c>
      <c r="F3929" t="s">
        <v>11464</v>
      </c>
      <c r="G3929" t="s">
        <v>431</v>
      </c>
      <c r="H3929" t="s">
        <v>47</v>
      </c>
      <c r="I3929" t="s">
        <v>129</v>
      </c>
      <c r="J3929" t="s">
        <v>130</v>
      </c>
      <c r="K3929" t="s">
        <v>131</v>
      </c>
      <c r="L3929" t="s">
        <v>11465</v>
      </c>
      <c r="M3929" t="s">
        <v>11466</v>
      </c>
      <c r="N3929">
        <v>0.60805555499999997</v>
      </c>
      <c r="O3929">
        <v>0</v>
      </c>
      <c r="P3929">
        <v>0</v>
      </c>
      <c r="Q3929">
        <v>0</v>
      </c>
      <c r="R3929">
        <v>0</v>
      </c>
      <c r="S3929">
        <v>1</v>
      </c>
      <c r="T3929">
        <v>25</v>
      </c>
      <c r="U3929">
        <v>0</v>
      </c>
      <c r="V3929">
        <v>0</v>
      </c>
      <c r="W3929">
        <v>0</v>
      </c>
      <c r="X3929">
        <v>0</v>
      </c>
      <c r="Y3929">
        <v>0.60805600000000004</v>
      </c>
      <c r="Z3929">
        <v>15.201389000000001</v>
      </c>
    </row>
    <row r="3930" spans="1:26" x14ac:dyDescent="0.25">
      <c r="A3930">
        <v>1716936</v>
      </c>
      <c r="B3930">
        <v>1</v>
      </c>
      <c r="C3930" t="s">
        <v>76</v>
      </c>
      <c r="D3930" t="s">
        <v>102</v>
      </c>
      <c r="E3930" t="s">
        <v>126</v>
      </c>
      <c r="F3930" t="s">
        <v>11467</v>
      </c>
      <c r="G3930" t="s">
        <v>145</v>
      </c>
      <c r="H3930" t="s">
        <v>47</v>
      </c>
      <c r="I3930" t="s">
        <v>129</v>
      </c>
      <c r="J3930" t="s">
        <v>130</v>
      </c>
      <c r="K3930" t="s">
        <v>131</v>
      </c>
      <c r="L3930" t="s">
        <v>11468</v>
      </c>
      <c r="M3930" t="s">
        <v>11469</v>
      </c>
      <c r="N3930">
        <v>5.9761111109999998</v>
      </c>
      <c r="O3930">
        <v>0</v>
      </c>
      <c r="P3930">
        <v>13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77.689443999999995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1716938</v>
      </c>
      <c r="B3931">
        <v>1</v>
      </c>
      <c r="C3931" t="s">
        <v>76</v>
      </c>
      <c r="D3931" t="s">
        <v>102</v>
      </c>
      <c r="E3931" t="s">
        <v>139</v>
      </c>
      <c r="F3931" t="s">
        <v>11470</v>
      </c>
      <c r="G3931" t="s">
        <v>141</v>
      </c>
      <c r="H3931" t="s">
        <v>46</v>
      </c>
      <c r="I3931" t="s">
        <v>129</v>
      </c>
      <c r="J3931" t="s">
        <v>130</v>
      </c>
      <c r="K3931" t="s">
        <v>131</v>
      </c>
      <c r="L3931" t="s">
        <v>11471</v>
      </c>
      <c r="M3931" t="s">
        <v>11472</v>
      </c>
      <c r="N3931">
        <v>3.8061111109999999</v>
      </c>
      <c r="O3931">
        <v>0</v>
      </c>
      <c r="P3931">
        <v>2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7.612222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1716950</v>
      </c>
      <c r="B3932">
        <v>1</v>
      </c>
      <c r="C3932" t="s">
        <v>77</v>
      </c>
      <c r="D3932" t="s">
        <v>123</v>
      </c>
      <c r="E3932" t="s">
        <v>212</v>
      </c>
      <c r="F3932" t="s">
        <v>11473</v>
      </c>
      <c r="G3932" t="s">
        <v>176</v>
      </c>
      <c r="H3932" t="s">
        <v>47</v>
      </c>
      <c r="I3932" t="s">
        <v>129</v>
      </c>
      <c r="J3932" t="s">
        <v>130</v>
      </c>
      <c r="K3932" t="s">
        <v>131</v>
      </c>
      <c r="L3932" t="s">
        <v>11474</v>
      </c>
      <c r="M3932" t="s">
        <v>11475</v>
      </c>
      <c r="N3932">
        <v>1.2555555549999999</v>
      </c>
      <c r="O3932">
        <v>3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3.766667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1716946</v>
      </c>
      <c r="B3933">
        <v>1</v>
      </c>
      <c r="C3933" t="s">
        <v>76</v>
      </c>
      <c r="D3933" t="s">
        <v>106</v>
      </c>
      <c r="E3933" t="s">
        <v>148</v>
      </c>
      <c r="F3933" t="s">
        <v>11476</v>
      </c>
      <c r="G3933" t="s">
        <v>150</v>
      </c>
      <c r="H3933" t="s">
        <v>160</v>
      </c>
      <c r="I3933" t="s">
        <v>129</v>
      </c>
      <c r="J3933" t="s">
        <v>130</v>
      </c>
      <c r="K3933" t="s">
        <v>161</v>
      </c>
      <c r="L3933" t="s">
        <v>11477</v>
      </c>
      <c r="M3933" t="s">
        <v>11478</v>
      </c>
      <c r="N3933">
        <v>0.146666666</v>
      </c>
      <c r="O3933">
        <v>79</v>
      </c>
      <c r="P3933">
        <v>19736</v>
      </c>
      <c r="Q3933">
        <v>0</v>
      </c>
      <c r="R3933">
        <v>0</v>
      </c>
      <c r="S3933">
        <v>0</v>
      </c>
      <c r="T3933">
        <v>0</v>
      </c>
      <c r="U3933">
        <v>11.586667</v>
      </c>
      <c r="V3933">
        <v>2894.6133199999999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1716944</v>
      </c>
      <c r="B3934">
        <v>1</v>
      </c>
      <c r="C3934" t="s">
        <v>76</v>
      </c>
      <c r="D3934" t="s">
        <v>106</v>
      </c>
      <c r="E3934" t="s">
        <v>126</v>
      </c>
      <c r="F3934" t="s">
        <v>11479</v>
      </c>
      <c r="G3934" t="s">
        <v>176</v>
      </c>
      <c r="H3934" t="s">
        <v>47</v>
      </c>
      <c r="I3934" t="s">
        <v>151</v>
      </c>
      <c r="J3934" t="s">
        <v>130</v>
      </c>
      <c r="K3934" t="s">
        <v>131</v>
      </c>
      <c r="L3934" t="s">
        <v>11480</v>
      </c>
      <c r="M3934" t="s">
        <v>11481</v>
      </c>
      <c r="N3934">
        <v>4.6666666000000002E-2</v>
      </c>
      <c r="O3934">
        <v>19</v>
      </c>
      <c r="P3934">
        <v>5573</v>
      </c>
      <c r="Q3934">
        <v>0</v>
      </c>
      <c r="R3934">
        <v>0</v>
      </c>
      <c r="S3934">
        <v>0</v>
      </c>
      <c r="T3934">
        <v>0</v>
      </c>
      <c r="U3934">
        <v>0.88666699999999998</v>
      </c>
      <c r="V3934">
        <v>260.07333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1716948</v>
      </c>
      <c r="B3935">
        <v>1</v>
      </c>
      <c r="C3935" t="s">
        <v>76</v>
      </c>
      <c r="D3935" t="s">
        <v>79</v>
      </c>
      <c r="E3935" t="s">
        <v>164</v>
      </c>
      <c r="F3935" t="s">
        <v>11482</v>
      </c>
      <c r="G3935" t="s">
        <v>256</v>
      </c>
      <c r="H3935" t="s">
        <v>46</v>
      </c>
      <c r="I3935" t="s">
        <v>129</v>
      </c>
      <c r="J3935" t="s">
        <v>130</v>
      </c>
      <c r="K3935" t="s">
        <v>131</v>
      </c>
      <c r="L3935" t="s">
        <v>11483</v>
      </c>
      <c r="M3935" t="s">
        <v>11484</v>
      </c>
      <c r="N3935">
        <v>0.97833333300000003</v>
      </c>
      <c r="O3935">
        <v>1</v>
      </c>
      <c r="P3935">
        <v>267</v>
      </c>
      <c r="Q3935">
        <v>0</v>
      </c>
      <c r="R3935">
        <v>0</v>
      </c>
      <c r="S3935">
        <v>0</v>
      </c>
      <c r="T3935">
        <v>0</v>
      </c>
      <c r="U3935">
        <v>0.97833300000000001</v>
      </c>
      <c r="V3935">
        <v>261.21499999999997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1716949</v>
      </c>
      <c r="B3936">
        <v>1</v>
      </c>
      <c r="C3936" t="s">
        <v>77</v>
      </c>
      <c r="D3936" t="s">
        <v>114</v>
      </c>
      <c r="E3936" t="s">
        <v>139</v>
      </c>
      <c r="F3936" t="s">
        <v>11485</v>
      </c>
      <c r="G3936" t="s">
        <v>141</v>
      </c>
      <c r="H3936" t="s">
        <v>46</v>
      </c>
      <c r="I3936" t="s">
        <v>129</v>
      </c>
      <c r="J3936" t="s">
        <v>130</v>
      </c>
      <c r="K3936" t="s">
        <v>131</v>
      </c>
      <c r="L3936" t="s">
        <v>11486</v>
      </c>
      <c r="M3936" t="s">
        <v>11487</v>
      </c>
      <c r="N3936">
        <v>0.64722222200000001</v>
      </c>
      <c r="O3936">
        <v>0</v>
      </c>
      <c r="P3936">
        <v>32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20.711110999999999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1716951</v>
      </c>
      <c r="B3937">
        <v>1</v>
      </c>
      <c r="C3937" t="s">
        <v>76</v>
      </c>
      <c r="D3937" t="s">
        <v>93</v>
      </c>
      <c r="E3937" t="s">
        <v>134</v>
      </c>
      <c r="F3937" t="s">
        <v>11488</v>
      </c>
      <c r="G3937" t="s">
        <v>209</v>
      </c>
      <c r="H3937" t="s">
        <v>46</v>
      </c>
      <c r="I3937" t="s">
        <v>129</v>
      </c>
      <c r="J3937" t="s">
        <v>130</v>
      </c>
      <c r="K3937" t="s">
        <v>131</v>
      </c>
      <c r="L3937" t="s">
        <v>11489</v>
      </c>
      <c r="M3937" t="s">
        <v>11490</v>
      </c>
      <c r="N3937">
        <v>9.1930555550000008</v>
      </c>
      <c r="O3937">
        <v>0</v>
      </c>
      <c r="P3937">
        <v>3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27.579167000000002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1716952</v>
      </c>
      <c r="B3938">
        <v>1</v>
      </c>
      <c r="C3938" t="s">
        <v>77</v>
      </c>
      <c r="D3938" t="s">
        <v>109</v>
      </c>
      <c r="E3938" t="s">
        <v>164</v>
      </c>
      <c r="F3938" t="s">
        <v>11491</v>
      </c>
      <c r="G3938" t="s">
        <v>256</v>
      </c>
      <c r="H3938" t="s">
        <v>46</v>
      </c>
      <c r="I3938" t="s">
        <v>129</v>
      </c>
      <c r="J3938" t="s">
        <v>130</v>
      </c>
      <c r="K3938" t="s">
        <v>131</v>
      </c>
      <c r="L3938" t="s">
        <v>11492</v>
      </c>
      <c r="M3938" t="s">
        <v>11493</v>
      </c>
      <c r="N3938">
        <v>1.8955555550000001</v>
      </c>
      <c r="O3938">
        <v>2</v>
      </c>
      <c r="P3938">
        <v>457</v>
      </c>
      <c r="Q3938">
        <v>0</v>
      </c>
      <c r="R3938">
        <v>0</v>
      </c>
      <c r="S3938">
        <v>0</v>
      </c>
      <c r="T3938">
        <v>0</v>
      </c>
      <c r="U3938">
        <v>3.7911109999999999</v>
      </c>
      <c r="V3938">
        <v>866.26888899999994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1716955</v>
      </c>
      <c r="B3939">
        <v>1</v>
      </c>
      <c r="C3939" t="s">
        <v>76</v>
      </c>
      <c r="D3939" t="s">
        <v>92</v>
      </c>
      <c r="E3939" t="s">
        <v>164</v>
      </c>
      <c r="F3939" t="s">
        <v>4624</v>
      </c>
      <c r="G3939" t="s">
        <v>256</v>
      </c>
      <c r="H3939" t="s">
        <v>46</v>
      </c>
      <c r="I3939" t="s">
        <v>129</v>
      </c>
      <c r="J3939" t="s">
        <v>130</v>
      </c>
      <c r="K3939" t="s">
        <v>131</v>
      </c>
      <c r="L3939" t="s">
        <v>11494</v>
      </c>
      <c r="M3939" t="s">
        <v>11495</v>
      </c>
      <c r="N3939">
        <v>4.256388888</v>
      </c>
      <c r="O3939">
        <v>0</v>
      </c>
      <c r="P3939">
        <v>0</v>
      </c>
      <c r="Q3939">
        <v>1</v>
      </c>
      <c r="R3939">
        <v>116</v>
      </c>
      <c r="S3939">
        <v>0</v>
      </c>
      <c r="T3939">
        <v>0</v>
      </c>
      <c r="U3939">
        <v>0</v>
      </c>
      <c r="V3939">
        <v>0</v>
      </c>
      <c r="W3939">
        <v>4.2563890000000004</v>
      </c>
      <c r="X3939">
        <v>493.74111099999999</v>
      </c>
      <c r="Y3939">
        <v>0</v>
      </c>
      <c r="Z3939">
        <v>0</v>
      </c>
    </row>
    <row r="3940" spans="1:26" x14ac:dyDescent="0.25">
      <c r="A3940">
        <v>1716954</v>
      </c>
      <c r="B3940">
        <v>1</v>
      </c>
      <c r="C3940" t="s">
        <v>76</v>
      </c>
      <c r="D3940" t="s">
        <v>96</v>
      </c>
      <c r="E3940" t="s">
        <v>212</v>
      </c>
      <c r="F3940" t="s">
        <v>10944</v>
      </c>
      <c r="G3940" t="s">
        <v>176</v>
      </c>
      <c r="H3940" t="s">
        <v>47</v>
      </c>
      <c r="I3940" t="s">
        <v>129</v>
      </c>
      <c r="J3940" t="s">
        <v>130</v>
      </c>
      <c r="K3940" t="s">
        <v>131</v>
      </c>
      <c r="L3940" t="s">
        <v>11496</v>
      </c>
      <c r="M3940" t="s">
        <v>11497</v>
      </c>
      <c r="N3940">
        <v>0.638055555</v>
      </c>
      <c r="O3940">
        <v>14</v>
      </c>
      <c r="P3940">
        <v>270</v>
      </c>
      <c r="Q3940">
        <v>0</v>
      </c>
      <c r="R3940">
        <v>0</v>
      </c>
      <c r="S3940">
        <v>0</v>
      </c>
      <c r="T3940">
        <v>0</v>
      </c>
      <c r="U3940">
        <v>8.9327780000000008</v>
      </c>
      <c r="V3940">
        <v>172.27500000000001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1716956</v>
      </c>
      <c r="B3941">
        <v>1</v>
      </c>
      <c r="C3941" t="s">
        <v>76</v>
      </c>
      <c r="D3941" t="s">
        <v>80</v>
      </c>
      <c r="E3941" t="s">
        <v>126</v>
      </c>
      <c r="F3941" t="s">
        <v>11498</v>
      </c>
      <c r="G3941" t="s">
        <v>351</v>
      </c>
      <c r="H3941" t="s">
        <v>47</v>
      </c>
      <c r="I3941" t="s">
        <v>129</v>
      </c>
      <c r="J3941" t="s">
        <v>130</v>
      </c>
      <c r="K3941" t="s">
        <v>131</v>
      </c>
      <c r="L3941" t="s">
        <v>11499</v>
      </c>
      <c r="M3941" t="s">
        <v>11500</v>
      </c>
      <c r="N3941">
        <v>5.9688888880000004</v>
      </c>
      <c r="O3941">
        <v>1</v>
      </c>
      <c r="P3941">
        <v>73</v>
      </c>
      <c r="Q3941">
        <v>0</v>
      </c>
      <c r="R3941">
        <v>0</v>
      </c>
      <c r="S3941">
        <v>0</v>
      </c>
      <c r="T3941">
        <v>0</v>
      </c>
      <c r="U3941">
        <v>5.9688889999999999</v>
      </c>
      <c r="V3941">
        <v>435.72888899999998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1716958</v>
      </c>
      <c r="B3942">
        <v>1</v>
      </c>
      <c r="C3942" t="s">
        <v>76</v>
      </c>
      <c r="D3942" t="s">
        <v>93</v>
      </c>
      <c r="E3942" t="s">
        <v>164</v>
      </c>
      <c r="F3942" t="s">
        <v>11501</v>
      </c>
      <c r="G3942" t="s">
        <v>256</v>
      </c>
      <c r="H3942" t="s">
        <v>46</v>
      </c>
      <c r="I3942" t="s">
        <v>129</v>
      </c>
      <c r="J3942" t="s">
        <v>130</v>
      </c>
      <c r="K3942" t="s">
        <v>131</v>
      </c>
      <c r="L3942" t="s">
        <v>11502</v>
      </c>
      <c r="M3942" t="s">
        <v>11503</v>
      </c>
      <c r="N3942">
        <v>5.6988888879999999</v>
      </c>
      <c r="O3942">
        <v>1</v>
      </c>
      <c r="P3942">
        <v>122</v>
      </c>
      <c r="Q3942">
        <v>0</v>
      </c>
      <c r="R3942">
        <v>0</v>
      </c>
      <c r="S3942">
        <v>0</v>
      </c>
      <c r="T3942">
        <v>0</v>
      </c>
      <c r="U3942">
        <v>5.6988890000000003</v>
      </c>
      <c r="V3942">
        <v>695.26444400000003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1716962</v>
      </c>
      <c r="B3943">
        <v>1</v>
      </c>
      <c r="C3943" t="s">
        <v>76</v>
      </c>
      <c r="D3943" t="s">
        <v>106</v>
      </c>
      <c r="E3943" t="s">
        <v>139</v>
      </c>
      <c r="F3943" t="s">
        <v>11504</v>
      </c>
      <c r="G3943" t="s">
        <v>182</v>
      </c>
      <c r="H3943" t="s">
        <v>46</v>
      </c>
      <c r="I3943" t="s">
        <v>129</v>
      </c>
      <c r="J3943" t="s">
        <v>130</v>
      </c>
      <c r="K3943" t="s">
        <v>131</v>
      </c>
      <c r="L3943" t="s">
        <v>11505</v>
      </c>
      <c r="M3943" t="s">
        <v>11506</v>
      </c>
      <c r="N3943">
        <v>3.8363888880000001</v>
      </c>
      <c r="O3943">
        <v>0</v>
      </c>
      <c r="P3943">
        <v>148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567.78555500000004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1716965</v>
      </c>
      <c r="B3944">
        <v>1</v>
      </c>
      <c r="C3944" t="s">
        <v>76</v>
      </c>
      <c r="D3944" t="s">
        <v>96</v>
      </c>
      <c r="E3944" t="s">
        <v>212</v>
      </c>
      <c r="F3944" t="s">
        <v>10944</v>
      </c>
      <c r="G3944" t="s">
        <v>176</v>
      </c>
      <c r="H3944" t="s">
        <v>47</v>
      </c>
      <c r="I3944" t="s">
        <v>129</v>
      </c>
      <c r="J3944" t="s">
        <v>130</v>
      </c>
      <c r="K3944" t="s">
        <v>131</v>
      </c>
      <c r="L3944" t="s">
        <v>11507</v>
      </c>
      <c r="M3944" t="s">
        <v>11508</v>
      </c>
      <c r="N3944">
        <v>1.3927777770000001</v>
      </c>
      <c r="O3944">
        <v>14</v>
      </c>
      <c r="P3944">
        <v>270</v>
      </c>
      <c r="Q3944">
        <v>0</v>
      </c>
      <c r="R3944">
        <v>0</v>
      </c>
      <c r="S3944">
        <v>0</v>
      </c>
      <c r="T3944">
        <v>0</v>
      </c>
      <c r="U3944">
        <v>19.498888999999998</v>
      </c>
      <c r="V3944">
        <v>376.05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1716966</v>
      </c>
      <c r="B3945">
        <v>1</v>
      </c>
      <c r="C3945" t="s">
        <v>77</v>
      </c>
      <c r="D3945" t="s">
        <v>119</v>
      </c>
      <c r="E3945" t="s">
        <v>212</v>
      </c>
      <c r="F3945" t="s">
        <v>11509</v>
      </c>
      <c r="G3945" t="s">
        <v>176</v>
      </c>
      <c r="H3945" t="s">
        <v>47</v>
      </c>
      <c r="I3945" t="s">
        <v>129</v>
      </c>
      <c r="J3945" t="s">
        <v>130</v>
      </c>
      <c r="K3945" t="s">
        <v>131</v>
      </c>
      <c r="L3945" t="s">
        <v>11510</v>
      </c>
      <c r="M3945" t="s">
        <v>11511</v>
      </c>
      <c r="N3945">
        <v>1.2652777770000001</v>
      </c>
      <c r="O3945">
        <v>404</v>
      </c>
      <c r="P3945">
        <v>859</v>
      </c>
      <c r="Q3945">
        <v>0</v>
      </c>
      <c r="R3945">
        <v>0</v>
      </c>
      <c r="S3945">
        <v>0</v>
      </c>
      <c r="T3945">
        <v>0</v>
      </c>
      <c r="U3945">
        <v>511.17222199999998</v>
      </c>
      <c r="V3945">
        <v>1086.8736100000001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1716971</v>
      </c>
      <c r="B3946">
        <v>1</v>
      </c>
      <c r="C3946" t="s">
        <v>76</v>
      </c>
      <c r="D3946" t="s">
        <v>86</v>
      </c>
      <c r="E3946" t="s">
        <v>139</v>
      </c>
      <c r="F3946" t="s">
        <v>11512</v>
      </c>
      <c r="G3946" t="s">
        <v>269</v>
      </c>
      <c r="H3946" t="s">
        <v>46</v>
      </c>
      <c r="I3946" t="s">
        <v>129</v>
      </c>
      <c r="J3946" t="s">
        <v>130</v>
      </c>
      <c r="K3946" t="s">
        <v>131</v>
      </c>
      <c r="L3946" t="s">
        <v>11513</v>
      </c>
      <c r="M3946" t="s">
        <v>11514</v>
      </c>
      <c r="N3946">
        <v>1.8919444439999999</v>
      </c>
      <c r="O3946">
        <v>0</v>
      </c>
      <c r="P3946">
        <v>37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70.001943999999995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1716969</v>
      </c>
      <c r="B3947">
        <v>1</v>
      </c>
      <c r="C3947" t="s">
        <v>76</v>
      </c>
      <c r="D3947" t="s">
        <v>99</v>
      </c>
      <c r="E3947" t="s">
        <v>212</v>
      </c>
      <c r="F3947" t="s">
        <v>11515</v>
      </c>
      <c r="G3947" t="s">
        <v>176</v>
      </c>
      <c r="H3947" t="s">
        <v>47</v>
      </c>
      <c r="I3947" t="s">
        <v>129</v>
      </c>
      <c r="J3947" t="s">
        <v>130</v>
      </c>
      <c r="K3947" t="s">
        <v>131</v>
      </c>
      <c r="L3947" t="s">
        <v>11516</v>
      </c>
      <c r="M3947" t="s">
        <v>11517</v>
      </c>
      <c r="N3947">
        <v>1.1286111109999999</v>
      </c>
      <c r="O3947">
        <v>12</v>
      </c>
      <c r="P3947">
        <v>2</v>
      </c>
      <c r="Q3947">
        <v>0</v>
      </c>
      <c r="R3947">
        <v>0</v>
      </c>
      <c r="S3947">
        <v>0</v>
      </c>
      <c r="T3947">
        <v>0</v>
      </c>
      <c r="U3947">
        <v>13.543333000000001</v>
      </c>
      <c r="V3947">
        <v>2.2572220000000001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1716970</v>
      </c>
      <c r="B3948">
        <v>1</v>
      </c>
      <c r="C3948" t="s">
        <v>76</v>
      </c>
      <c r="D3948" t="s">
        <v>79</v>
      </c>
      <c r="E3948" t="s">
        <v>158</v>
      </c>
      <c r="F3948" t="s">
        <v>11518</v>
      </c>
      <c r="G3948" t="s">
        <v>176</v>
      </c>
      <c r="H3948" t="s">
        <v>47</v>
      </c>
      <c r="I3948" t="s">
        <v>129</v>
      </c>
      <c r="J3948" t="s">
        <v>130</v>
      </c>
      <c r="K3948" t="s">
        <v>131</v>
      </c>
      <c r="L3948" t="s">
        <v>11519</v>
      </c>
      <c r="M3948" t="s">
        <v>11520</v>
      </c>
      <c r="N3948">
        <v>1.307222222</v>
      </c>
      <c r="O3948">
        <v>17</v>
      </c>
      <c r="P3948">
        <v>7015</v>
      </c>
      <c r="Q3948">
        <v>0</v>
      </c>
      <c r="R3948">
        <v>0</v>
      </c>
      <c r="S3948">
        <v>0</v>
      </c>
      <c r="T3948">
        <v>0</v>
      </c>
      <c r="U3948">
        <v>22.222778000000002</v>
      </c>
      <c r="V3948">
        <v>9170.1638870000006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1716976</v>
      </c>
      <c r="B3949">
        <v>1</v>
      </c>
      <c r="C3949" t="s">
        <v>76</v>
      </c>
      <c r="D3949" t="s">
        <v>99</v>
      </c>
      <c r="E3949" t="s">
        <v>212</v>
      </c>
      <c r="F3949" t="s">
        <v>11521</v>
      </c>
      <c r="G3949" t="s">
        <v>176</v>
      </c>
      <c r="H3949" t="s">
        <v>47</v>
      </c>
      <c r="I3949" t="s">
        <v>129</v>
      </c>
      <c r="J3949" t="s">
        <v>130</v>
      </c>
      <c r="K3949" t="s">
        <v>131</v>
      </c>
      <c r="L3949" t="s">
        <v>11522</v>
      </c>
      <c r="M3949" t="s">
        <v>11523</v>
      </c>
      <c r="N3949">
        <v>0.47805555500000002</v>
      </c>
      <c r="O3949">
        <v>19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9.0830559999999991</v>
      </c>
      <c r="V3949">
        <v>0.47805599999999998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1716977</v>
      </c>
      <c r="B3950">
        <v>1</v>
      </c>
      <c r="C3950" t="s">
        <v>77</v>
      </c>
      <c r="D3950" t="s">
        <v>114</v>
      </c>
      <c r="E3950" t="s">
        <v>212</v>
      </c>
      <c r="F3950" t="s">
        <v>6623</v>
      </c>
      <c r="G3950" t="s">
        <v>293</v>
      </c>
      <c r="H3950" t="s">
        <v>160</v>
      </c>
      <c r="I3950" t="s">
        <v>129</v>
      </c>
      <c r="J3950" t="s">
        <v>130</v>
      </c>
      <c r="K3950" t="s">
        <v>161</v>
      </c>
      <c r="L3950" t="s">
        <v>11524</v>
      </c>
      <c r="M3950" t="s">
        <v>11525</v>
      </c>
      <c r="N3950">
        <v>4.8972222219999999</v>
      </c>
      <c r="O3950">
        <v>6</v>
      </c>
      <c r="P3950">
        <v>0</v>
      </c>
      <c r="Q3950">
        <v>0</v>
      </c>
      <c r="R3950">
        <v>0</v>
      </c>
      <c r="S3950">
        <v>149</v>
      </c>
      <c r="T3950">
        <v>544</v>
      </c>
      <c r="U3950">
        <v>29.383333</v>
      </c>
      <c r="V3950">
        <v>0</v>
      </c>
      <c r="W3950">
        <v>0</v>
      </c>
      <c r="X3950">
        <v>0</v>
      </c>
      <c r="Y3950">
        <v>729.68611099999998</v>
      </c>
      <c r="Z3950">
        <v>2664.0888890000001</v>
      </c>
    </row>
    <row r="3951" spans="1:26" x14ac:dyDescent="0.25">
      <c r="A3951">
        <v>1716982</v>
      </c>
      <c r="B3951">
        <v>1</v>
      </c>
      <c r="C3951" t="s">
        <v>76</v>
      </c>
      <c r="D3951" t="s">
        <v>99</v>
      </c>
      <c r="E3951" t="s">
        <v>126</v>
      </c>
      <c r="F3951" t="s">
        <v>11526</v>
      </c>
      <c r="G3951" t="s">
        <v>145</v>
      </c>
      <c r="H3951" t="s">
        <v>47</v>
      </c>
      <c r="I3951" t="s">
        <v>129</v>
      </c>
      <c r="J3951" t="s">
        <v>130</v>
      </c>
      <c r="K3951" t="s">
        <v>131</v>
      </c>
      <c r="L3951" t="s">
        <v>11527</v>
      </c>
      <c r="M3951" t="s">
        <v>11528</v>
      </c>
      <c r="N3951">
        <v>2.4011111110000001</v>
      </c>
      <c r="O3951">
        <v>0</v>
      </c>
      <c r="P3951">
        <v>7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16.807777999999999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1716981</v>
      </c>
      <c r="B3952">
        <v>1</v>
      </c>
      <c r="C3952" t="s">
        <v>76</v>
      </c>
      <c r="D3952" t="s">
        <v>86</v>
      </c>
      <c r="E3952" t="s">
        <v>134</v>
      </c>
      <c r="F3952" t="s">
        <v>11529</v>
      </c>
      <c r="G3952" t="s">
        <v>209</v>
      </c>
      <c r="H3952" t="s">
        <v>46</v>
      </c>
      <c r="I3952" t="s">
        <v>129</v>
      </c>
      <c r="J3952" t="s">
        <v>130</v>
      </c>
      <c r="K3952" t="s">
        <v>131</v>
      </c>
      <c r="L3952" t="s">
        <v>11530</v>
      </c>
      <c r="M3952" t="s">
        <v>11531</v>
      </c>
      <c r="N3952">
        <v>5.2038888879999998</v>
      </c>
      <c r="O3952">
        <v>0</v>
      </c>
      <c r="P3952">
        <v>2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10.407778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1716996</v>
      </c>
      <c r="B3953">
        <v>1</v>
      </c>
      <c r="C3953" t="s">
        <v>77</v>
      </c>
      <c r="D3953" t="s">
        <v>123</v>
      </c>
      <c r="E3953" t="s">
        <v>212</v>
      </c>
      <c r="F3953" t="s">
        <v>11532</v>
      </c>
      <c r="G3953" t="s">
        <v>176</v>
      </c>
      <c r="H3953" t="s">
        <v>47</v>
      </c>
      <c r="I3953" t="s">
        <v>129</v>
      </c>
      <c r="J3953" t="s">
        <v>130</v>
      </c>
      <c r="K3953" t="s">
        <v>131</v>
      </c>
      <c r="L3953" t="s">
        <v>11533</v>
      </c>
      <c r="M3953" t="s">
        <v>11534</v>
      </c>
      <c r="N3953">
        <v>1.2633333330000001</v>
      </c>
      <c r="O3953">
        <v>3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3.79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1717029</v>
      </c>
      <c r="B3954">
        <v>1</v>
      </c>
      <c r="C3954" t="s">
        <v>76</v>
      </c>
      <c r="D3954" t="s">
        <v>81</v>
      </c>
      <c r="E3954" t="s">
        <v>164</v>
      </c>
      <c r="F3954" t="s">
        <v>9502</v>
      </c>
      <c r="G3954" t="s">
        <v>285</v>
      </c>
      <c r="H3954" t="s">
        <v>46</v>
      </c>
      <c r="I3954" t="s">
        <v>129</v>
      </c>
      <c r="J3954" t="s">
        <v>130</v>
      </c>
      <c r="K3954" t="s">
        <v>161</v>
      </c>
      <c r="L3954" t="s">
        <v>11535</v>
      </c>
      <c r="M3954" t="s">
        <v>11536</v>
      </c>
      <c r="N3954">
        <v>9.0333333329999999</v>
      </c>
      <c r="O3954">
        <v>2</v>
      </c>
      <c r="P3954">
        <v>366</v>
      </c>
      <c r="Q3954">
        <v>0</v>
      </c>
      <c r="R3954">
        <v>0</v>
      </c>
      <c r="S3954">
        <v>0</v>
      </c>
      <c r="T3954">
        <v>0</v>
      </c>
      <c r="U3954">
        <v>18.066666999999999</v>
      </c>
      <c r="V3954">
        <v>3306.2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1716983</v>
      </c>
      <c r="B3955">
        <v>1</v>
      </c>
      <c r="C3955" t="s">
        <v>76</v>
      </c>
      <c r="D3955" t="s">
        <v>101</v>
      </c>
      <c r="E3955" t="s">
        <v>126</v>
      </c>
      <c r="F3955" t="s">
        <v>11537</v>
      </c>
      <c r="G3955" t="s">
        <v>281</v>
      </c>
      <c r="H3955" t="s">
        <v>47</v>
      </c>
      <c r="I3955" t="s">
        <v>129</v>
      </c>
      <c r="J3955" t="s">
        <v>130</v>
      </c>
      <c r="K3955" t="s">
        <v>161</v>
      </c>
      <c r="L3955" t="s">
        <v>11538</v>
      </c>
      <c r="M3955" t="s">
        <v>11539</v>
      </c>
      <c r="N3955">
        <v>0.56903499999999996</v>
      </c>
      <c r="O3955">
        <v>17</v>
      </c>
      <c r="P3955">
        <v>3531</v>
      </c>
      <c r="Q3955">
        <v>0</v>
      </c>
      <c r="R3955">
        <v>0</v>
      </c>
      <c r="S3955">
        <v>0</v>
      </c>
      <c r="T3955">
        <v>0</v>
      </c>
      <c r="U3955">
        <v>9.6735950000000006</v>
      </c>
      <c r="V3955">
        <v>2009.2625849999999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1716993</v>
      </c>
      <c r="B3956">
        <v>1</v>
      </c>
      <c r="C3956" t="s">
        <v>76</v>
      </c>
      <c r="D3956" t="s">
        <v>80</v>
      </c>
      <c r="E3956" t="s">
        <v>164</v>
      </c>
      <c r="F3956" t="s">
        <v>11540</v>
      </c>
      <c r="G3956" t="s">
        <v>3526</v>
      </c>
      <c r="H3956" t="s">
        <v>46</v>
      </c>
      <c r="I3956" t="s">
        <v>129</v>
      </c>
      <c r="J3956" t="s">
        <v>130</v>
      </c>
      <c r="K3956" t="s">
        <v>131</v>
      </c>
      <c r="L3956" t="s">
        <v>11541</v>
      </c>
      <c r="M3956" t="s">
        <v>11542</v>
      </c>
      <c r="N3956">
        <v>4.1961111109999996</v>
      </c>
      <c r="O3956">
        <v>1</v>
      </c>
      <c r="P3956">
        <v>297</v>
      </c>
      <c r="Q3956">
        <v>0</v>
      </c>
      <c r="R3956">
        <v>0</v>
      </c>
      <c r="S3956">
        <v>0</v>
      </c>
      <c r="T3956">
        <v>0</v>
      </c>
      <c r="U3956">
        <v>4.1961110000000001</v>
      </c>
      <c r="V3956">
        <v>1246.2449999999999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1716984</v>
      </c>
      <c r="B3957">
        <v>1</v>
      </c>
      <c r="C3957" t="s">
        <v>77</v>
      </c>
      <c r="D3957" t="s">
        <v>115</v>
      </c>
      <c r="E3957" t="s">
        <v>212</v>
      </c>
      <c r="F3957" t="s">
        <v>7705</v>
      </c>
      <c r="G3957" t="s">
        <v>176</v>
      </c>
      <c r="H3957" t="s">
        <v>47</v>
      </c>
      <c r="I3957" t="s">
        <v>151</v>
      </c>
      <c r="J3957" t="s">
        <v>130</v>
      </c>
      <c r="K3957" t="s">
        <v>131</v>
      </c>
      <c r="L3957" t="s">
        <v>11543</v>
      </c>
      <c r="M3957" t="s">
        <v>11544</v>
      </c>
      <c r="N3957">
        <v>5.5555550000000002E-3</v>
      </c>
      <c r="O3957">
        <v>0</v>
      </c>
      <c r="P3957">
        <v>0</v>
      </c>
      <c r="Q3957">
        <v>0</v>
      </c>
      <c r="R3957">
        <v>0</v>
      </c>
      <c r="S3957">
        <v>165</v>
      </c>
      <c r="T3957">
        <v>1695</v>
      </c>
      <c r="U3957">
        <v>0</v>
      </c>
      <c r="V3957">
        <v>0</v>
      </c>
      <c r="W3957">
        <v>0</v>
      </c>
      <c r="X3957">
        <v>0</v>
      </c>
      <c r="Y3957">
        <v>0.91666700000000001</v>
      </c>
      <c r="Z3957">
        <v>9.4166659999999993</v>
      </c>
    </row>
    <row r="3958" spans="1:26" x14ac:dyDescent="0.25">
      <c r="A3958">
        <v>1716986</v>
      </c>
      <c r="B3958">
        <v>1</v>
      </c>
      <c r="C3958" t="s">
        <v>76</v>
      </c>
      <c r="D3958" t="s">
        <v>92</v>
      </c>
      <c r="E3958" t="s">
        <v>158</v>
      </c>
      <c r="F3958" t="s">
        <v>11545</v>
      </c>
      <c r="G3958" t="s">
        <v>285</v>
      </c>
      <c r="H3958" t="s">
        <v>47</v>
      </c>
      <c r="I3958" t="s">
        <v>129</v>
      </c>
      <c r="J3958" t="s">
        <v>130</v>
      </c>
      <c r="K3958" t="s">
        <v>161</v>
      </c>
      <c r="L3958" t="s">
        <v>11546</v>
      </c>
      <c r="M3958" t="s">
        <v>11547</v>
      </c>
      <c r="N3958">
        <v>0.53749999999999998</v>
      </c>
      <c r="O3958">
        <v>0</v>
      </c>
      <c r="P3958">
        <v>0</v>
      </c>
      <c r="Q3958">
        <v>2</v>
      </c>
      <c r="R3958">
        <v>71</v>
      </c>
      <c r="S3958">
        <v>0</v>
      </c>
      <c r="T3958">
        <v>2</v>
      </c>
      <c r="U3958">
        <v>0</v>
      </c>
      <c r="V3958">
        <v>0</v>
      </c>
      <c r="W3958">
        <v>1.075</v>
      </c>
      <c r="X3958">
        <v>38.162500000000001</v>
      </c>
      <c r="Y3958">
        <v>0</v>
      </c>
      <c r="Z3958">
        <v>1.075</v>
      </c>
    </row>
    <row r="3959" spans="1:26" x14ac:dyDescent="0.25">
      <c r="A3959">
        <v>1717003</v>
      </c>
      <c r="B3959">
        <v>1</v>
      </c>
      <c r="C3959" t="s">
        <v>76</v>
      </c>
      <c r="D3959" t="s">
        <v>88</v>
      </c>
      <c r="E3959" t="s">
        <v>139</v>
      </c>
      <c r="F3959" t="s">
        <v>11548</v>
      </c>
      <c r="G3959" t="s">
        <v>141</v>
      </c>
      <c r="H3959" t="s">
        <v>46</v>
      </c>
      <c r="I3959" t="s">
        <v>129</v>
      </c>
      <c r="J3959" t="s">
        <v>130</v>
      </c>
      <c r="K3959" t="s">
        <v>131</v>
      </c>
      <c r="L3959" t="s">
        <v>11549</v>
      </c>
      <c r="M3959" t="s">
        <v>11550</v>
      </c>
      <c r="N3959">
        <v>4.6466666659999998</v>
      </c>
      <c r="O3959">
        <v>0</v>
      </c>
      <c r="P3959">
        <v>48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223.04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1716992</v>
      </c>
      <c r="B3960">
        <v>1</v>
      </c>
      <c r="C3960" t="s">
        <v>77</v>
      </c>
      <c r="D3960" t="s">
        <v>114</v>
      </c>
      <c r="E3960" t="s">
        <v>164</v>
      </c>
      <c r="F3960" t="s">
        <v>11551</v>
      </c>
      <c r="G3960" t="s">
        <v>281</v>
      </c>
      <c r="H3960" t="s">
        <v>46</v>
      </c>
      <c r="I3960" t="s">
        <v>129</v>
      </c>
      <c r="J3960" t="s">
        <v>130</v>
      </c>
      <c r="K3960" t="s">
        <v>161</v>
      </c>
      <c r="L3960" t="s">
        <v>11552</v>
      </c>
      <c r="M3960" t="s">
        <v>11553</v>
      </c>
      <c r="N3960">
        <v>2.6917083329999998</v>
      </c>
      <c r="O3960">
        <v>2</v>
      </c>
      <c r="P3960">
        <v>268</v>
      </c>
      <c r="Q3960">
        <v>0</v>
      </c>
      <c r="R3960">
        <v>0</v>
      </c>
      <c r="S3960">
        <v>0</v>
      </c>
      <c r="T3960">
        <v>0</v>
      </c>
      <c r="U3960">
        <v>5.3834169999999997</v>
      </c>
      <c r="V3960">
        <v>721.37783300000001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1716995</v>
      </c>
      <c r="B3961">
        <v>1</v>
      </c>
      <c r="C3961" t="s">
        <v>76</v>
      </c>
      <c r="D3961" t="s">
        <v>92</v>
      </c>
      <c r="E3961" t="s">
        <v>139</v>
      </c>
      <c r="F3961" t="s">
        <v>2969</v>
      </c>
      <c r="G3961" t="s">
        <v>285</v>
      </c>
      <c r="H3961" t="s">
        <v>46</v>
      </c>
      <c r="I3961" t="s">
        <v>129</v>
      </c>
      <c r="J3961" t="s">
        <v>130</v>
      </c>
      <c r="K3961" t="s">
        <v>161</v>
      </c>
      <c r="L3961" t="s">
        <v>11554</v>
      </c>
      <c r="M3961" t="s">
        <v>11555</v>
      </c>
      <c r="N3961">
        <v>6.7091666659999998</v>
      </c>
      <c r="O3961">
        <v>0</v>
      </c>
      <c r="P3961">
        <v>0</v>
      </c>
      <c r="Q3961">
        <v>0</v>
      </c>
      <c r="R3961">
        <v>204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1368.67</v>
      </c>
      <c r="Y3961">
        <v>0</v>
      </c>
      <c r="Z3961">
        <v>0</v>
      </c>
    </row>
    <row r="3962" spans="1:26" x14ac:dyDescent="0.25">
      <c r="A3962">
        <v>1717074</v>
      </c>
      <c r="B3962">
        <v>1</v>
      </c>
      <c r="C3962" t="s">
        <v>76</v>
      </c>
      <c r="D3962" t="s">
        <v>92</v>
      </c>
      <c r="E3962" t="s">
        <v>134</v>
      </c>
      <c r="F3962" t="s">
        <v>11556</v>
      </c>
      <c r="G3962" t="s">
        <v>136</v>
      </c>
      <c r="H3962" t="s">
        <v>46</v>
      </c>
      <c r="I3962" t="s">
        <v>129</v>
      </c>
      <c r="J3962" t="s">
        <v>130</v>
      </c>
      <c r="K3962" t="s">
        <v>131</v>
      </c>
      <c r="L3962" t="s">
        <v>11557</v>
      </c>
      <c r="M3962" t="s">
        <v>11558</v>
      </c>
      <c r="N3962">
        <v>1.9638888880000001</v>
      </c>
      <c r="O3962">
        <v>0</v>
      </c>
      <c r="P3962">
        <v>0</v>
      </c>
      <c r="Q3962">
        <v>0</v>
      </c>
      <c r="R3962">
        <v>2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3.927778</v>
      </c>
      <c r="Y3962">
        <v>0</v>
      </c>
      <c r="Z3962">
        <v>0</v>
      </c>
    </row>
    <row r="3963" spans="1:26" x14ac:dyDescent="0.25">
      <c r="A3963">
        <v>1717042</v>
      </c>
      <c r="B3963">
        <v>1</v>
      </c>
      <c r="C3963" t="s">
        <v>77</v>
      </c>
      <c r="D3963" t="s">
        <v>124</v>
      </c>
      <c r="E3963" t="s">
        <v>164</v>
      </c>
      <c r="F3963" t="s">
        <v>11559</v>
      </c>
      <c r="G3963" t="s">
        <v>256</v>
      </c>
      <c r="H3963" t="s">
        <v>46</v>
      </c>
      <c r="I3963" t="s">
        <v>129</v>
      </c>
      <c r="J3963" t="s">
        <v>130</v>
      </c>
      <c r="K3963" t="s">
        <v>131</v>
      </c>
      <c r="L3963" t="s">
        <v>11560</v>
      </c>
      <c r="M3963" t="s">
        <v>11561</v>
      </c>
      <c r="N3963">
        <v>2.8316666659999998</v>
      </c>
      <c r="O3963">
        <v>1</v>
      </c>
      <c r="P3963">
        <v>92</v>
      </c>
      <c r="Q3963">
        <v>0</v>
      </c>
      <c r="R3963">
        <v>0</v>
      </c>
      <c r="S3963">
        <v>0</v>
      </c>
      <c r="T3963">
        <v>0</v>
      </c>
      <c r="U3963">
        <v>2.8316669999999999</v>
      </c>
      <c r="V3963">
        <v>260.51333299999999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1717000</v>
      </c>
      <c r="B3964">
        <v>1</v>
      </c>
      <c r="C3964" t="s">
        <v>77</v>
      </c>
      <c r="D3964" t="s">
        <v>114</v>
      </c>
      <c r="E3964" t="s">
        <v>212</v>
      </c>
      <c r="F3964" t="s">
        <v>11562</v>
      </c>
      <c r="G3964" t="s">
        <v>285</v>
      </c>
      <c r="H3964" t="s">
        <v>47</v>
      </c>
      <c r="I3964" t="s">
        <v>129</v>
      </c>
      <c r="J3964" t="s">
        <v>130</v>
      </c>
      <c r="K3964" t="s">
        <v>161</v>
      </c>
      <c r="L3964" t="s">
        <v>11563</v>
      </c>
      <c r="M3964" t="s">
        <v>11564</v>
      </c>
      <c r="N3964">
        <v>9.0466666660000001</v>
      </c>
      <c r="O3964">
        <v>34</v>
      </c>
      <c r="P3964">
        <v>609</v>
      </c>
      <c r="Q3964">
        <v>0</v>
      </c>
      <c r="R3964">
        <v>0</v>
      </c>
      <c r="S3964">
        <v>0</v>
      </c>
      <c r="T3964">
        <v>0</v>
      </c>
      <c r="U3964">
        <v>307.58666699999998</v>
      </c>
      <c r="V3964">
        <v>5509.42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1717013</v>
      </c>
      <c r="B3965">
        <v>1</v>
      </c>
      <c r="C3965" t="s">
        <v>76</v>
      </c>
      <c r="D3965" t="s">
        <v>94</v>
      </c>
      <c r="E3965" t="s">
        <v>134</v>
      </c>
      <c r="F3965" t="s">
        <v>11565</v>
      </c>
      <c r="G3965" t="s">
        <v>136</v>
      </c>
      <c r="H3965" t="s">
        <v>46</v>
      </c>
      <c r="I3965" t="s">
        <v>129</v>
      </c>
      <c r="J3965" t="s">
        <v>130</v>
      </c>
      <c r="K3965" t="s">
        <v>131</v>
      </c>
      <c r="L3965" t="s">
        <v>11563</v>
      </c>
      <c r="M3965" t="s">
        <v>11566</v>
      </c>
      <c r="N3965">
        <v>1.7116666659999999</v>
      </c>
      <c r="O3965">
        <v>0</v>
      </c>
      <c r="P3965">
        <v>2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3.423333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1717001</v>
      </c>
      <c r="B3966">
        <v>1</v>
      </c>
      <c r="C3966" t="s">
        <v>76</v>
      </c>
      <c r="D3966" t="s">
        <v>104</v>
      </c>
      <c r="E3966" t="s">
        <v>212</v>
      </c>
      <c r="F3966" t="s">
        <v>11567</v>
      </c>
      <c r="G3966" t="s">
        <v>176</v>
      </c>
      <c r="H3966" t="s">
        <v>47</v>
      </c>
      <c r="I3966" t="s">
        <v>129</v>
      </c>
      <c r="J3966" t="s">
        <v>130</v>
      </c>
      <c r="K3966" t="s">
        <v>131</v>
      </c>
      <c r="L3966" t="s">
        <v>11568</v>
      </c>
      <c r="M3966" t="s">
        <v>11569</v>
      </c>
      <c r="N3966">
        <v>0.85833333300000003</v>
      </c>
      <c r="O3966">
        <v>0</v>
      </c>
      <c r="P3966">
        <v>0</v>
      </c>
      <c r="Q3966">
        <v>21</v>
      </c>
      <c r="R3966">
        <v>432</v>
      </c>
      <c r="S3966">
        <v>24</v>
      </c>
      <c r="T3966">
        <v>465</v>
      </c>
      <c r="U3966">
        <v>0</v>
      </c>
      <c r="V3966">
        <v>0</v>
      </c>
      <c r="W3966">
        <v>18.024999999999999</v>
      </c>
      <c r="X3966">
        <v>370.8</v>
      </c>
      <c r="Y3966">
        <v>20.6</v>
      </c>
      <c r="Z3966">
        <v>399.125</v>
      </c>
    </row>
    <row r="3967" spans="1:26" x14ac:dyDescent="0.25">
      <c r="A3967">
        <v>1717002</v>
      </c>
      <c r="B3967">
        <v>1</v>
      </c>
      <c r="C3967" t="s">
        <v>77</v>
      </c>
      <c r="D3967" t="s">
        <v>113</v>
      </c>
      <c r="E3967" t="s">
        <v>158</v>
      </c>
      <c r="F3967" t="s">
        <v>2332</v>
      </c>
      <c r="G3967" t="s">
        <v>176</v>
      </c>
      <c r="H3967" t="s">
        <v>47</v>
      </c>
      <c r="I3967" t="s">
        <v>129</v>
      </c>
      <c r="J3967" t="s">
        <v>130</v>
      </c>
      <c r="K3967" t="s">
        <v>131</v>
      </c>
      <c r="L3967" t="s">
        <v>11570</v>
      </c>
      <c r="M3967" t="s">
        <v>11571</v>
      </c>
      <c r="N3967">
        <v>0.121944444</v>
      </c>
      <c r="O3967">
        <v>0</v>
      </c>
      <c r="P3967">
        <v>12</v>
      </c>
      <c r="Q3967">
        <v>27</v>
      </c>
      <c r="R3967">
        <v>210</v>
      </c>
      <c r="S3967">
        <v>35</v>
      </c>
      <c r="T3967">
        <v>400</v>
      </c>
      <c r="U3967">
        <v>0</v>
      </c>
      <c r="V3967">
        <v>1.463333</v>
      </c>
      <c r="W3967">
        <v>3.2925</v>
      </c>
      <c r="X3967">
        <v>25.608332999999998</v>
      </c>
      <c r="Y3967">
        <v>4.2680559999999996</v>
      </c>
      <c r="Z3967">
        <v>48.777777999999998</v>
      </c>
    </row>
    <row r="3968" spans="1:26" x14ac:dyDescent="0.25">
      <c r="A3968">
        <v>1717005</v>
      </c>
      <c r="B3968">
        <v>1</v>
      </c>
      <c r="C3968" t="s">
        <v>76</v>
      </c>
      <c r="D3968" t="s">
        <v>101</v>
      </c>
      <c r="E3968" t="s">
        <v>212</v>
      </c>
      <c r="F3968" t="s">
        <v>11572</v>
      </c>
      <c r="G3968" t="s">
        <v>285</v>
      </c>
      <c r="H3968" t="s">
        <v>47</v>
      </c>
      <c r="I3968" t="s">
        <v>129</v>
      </c>
      <c r="J3968" t="s">
        <v>130</v>
      </c>
      <c r="K3968" t="s">
        <v>161</v>
      </c>
      <c r="L3968" t="s">
        <v>11573</v>
      </c>
      <c r="M3968" t="s">
        <v>11574</v>
      </c>
      <c r="N3968">
        <v>7.9191666659999997</v>
      </c>
      <c r="O3968">
        <v>69</v>
      </c>
      <c r="P3968">
        <v>13171</v>
      </c>
      <c r="Q3968">
        <v>0</v>
      </c>
      <c r="R3968">
        <v>0</v>
      </c>
      <c r="S3968">
        <v>0</v>
      </c>
      <c r="T3968">
        <v>0</v>
      </c>
      <c r="U3968">
        <v>546.42250000000001</v>
      </c>
      <c r="V3968">
        <v>104303.34415800001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1717004</v>
      </c>
      <c r="B3969">
        <v>1</v>
      </c>
      <c r="C3969" t="s">
        <v>77</v>
      </c>
      <c r="D3969" t="s">
        <v>109</v>
      </c>
      <c r="E3969" t="s">
        <v>158</v>
      </c>
      <c r="F3969" t="s">
        <v>6158</v>
      </c>
      <c r="G3969" t="s">
        <v>281</v>
      </c>
      <c r="H3969" t="s">
        <v>47</v>
      </c>
      <c r="I3969" t="s">
        <v>129</v>
      </c>
      <c r="J3969" t="s">
        <v>130</v>
      </c>
      <c r="K3969" t="s">
        <v>161</v>
      </c>
      <c r="L3969" t="s">
        <v>11575</v>
      </c>
      <c r="M3969" t="s">
        <v>11576</v>
      </c>
      <c r="N3969">
        <v>7.4452777770000003</v>
      </c>
      <c r="O3969">
        <v>26</v>
      </c>
      <c r="P3969">
        <v>170</v>
      </c>
      <c r="Q3969">
        <v>0</v>
      </c>
      <c r="R3969">
        <v>0</v>
      </c>
      <c r="S3969">
        <v>0</v>
      </c>
      <c r="T3969">
        <v>0</v>
      </c>
      <c r="U3969">
        <v>193.57722200000001</v>
      </c>
      <c r="V3969">
        <v>1265.697222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1717014</v>
      </c>
      <c r="B3970">
        <v>1</v>
      </c>
      <c r="C3970" t="s">
        <v>76</v>
      </c>
      <c r="D3970" t="s">
        <v>91</v>
      </c>
      <c r="E3970" t="s">
        <v>126</v>
      </c>
      <c r="F3970" t="s">
        <v>11577</v>
      </c>
      <c r="G3970" t="s">
        <v>285</v>
      </c>
      <c r="H3970" t="s">
        <v>47</v>
      </c>
      <c r="I3970" t="s">
        <v>129</v>
      </c>
      <c r="J3970" t="s">
        <v>130</v>
      </c>
      <c r="K3970" t="s">
        <v>161</v>
      </c>
      <c r="L3970" t="s">
        <v>11578</v>
      </c>
      <c r="M3970" t="s">
        <v>11579</v>
      </c>
      <c r="N3970">
        <v>7.7458333330000002</v>
      </c>
      <c r="O3970">
        <v>0</v>
      </c>
      <c r="P3970">
        <v>0</v>
      </c>
      <c r="Q3970">
        <v>2</v>
      </c>
      <c r="R3970">
        <v>96</v>
      </c>
      <c r="S3970">
        <v>0</v>
      </c>
      <c r="T3970">
        <v>0</v>
      </c>
      <c r="U3970">
        <v>0</v>
      </c>
      <c r="V3970">
        <v>0</v>
      </c>
      <c r="W3970">
        <v>15.491667</v>
      </c>
      <c r="X3970">
        <v>743.6</v>
      </c>
      <c r="Y3970">
        <v>0</v>
      </c>
      <c r="Z3970">
        <v>0</v>
      </c>
    </row>
    <row r="3971" spans="1:26" x14ac:dyDescent="0.25">
      <c r="A3971">
        <v>1717006</v>
      </c>
      <c r="B3971">
        <v>1</v>
      </c>
      <c r="C3971" t="s">
        <v>77</v>
      </c>
      <c r="D3971" t="s">
        <v>118</v>
      </c>
      <c r="E3971" t="s">
        <v>139</v>
      </c>
      <c r="F3971" t="s">
        <v>11580</v>
      </c>
      <c r="G3971" t="s">
        <v>141</v>
      </c>
      <c r="H3971" t="s">
        <v>46</v>
      </c>
      <c r="I3971" t="s">
        <v>129</v>
      </c>
      <c r="J3971" t="s">
        <v>130</v>
      </c>
      <c r="K3971" t="s">
        <v>131</v>
      </c>
      <c r="L3971" t="s">
        <v>11581</v>
      </c>
      <c r="M3971" t="s">
        <v>11582</v>
      </c>
      <c r="N3971">
        <v>2.3525</v>
      </c>
      <c r="O3971">
        <v>0</v>
      </c>
      <c r="P3971">
        <v>106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249.36500000000001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1717007</v>
      </c>
      <c r="B3972">
        <v>1</v>
      </c>
      <c r="C3972" t="s">
        <v>76</v>
      </c>
      <c r="D3972" t="s">
        <v>89</v>
      </c>
      <c r="E3972" t="s">
        <v>164</v>
      </c>
      <c r="F3972" t="s">
        <v>11583</v>
      </c>
      <c r="G3972" t="s">
        <v>285</v>
      </c>
      <c r="H3972" t="s">
        <v>46</v>
      </c>
      <c r="I3972" t="s">
        <v>129</v>
      </c>
      <c r="J3972" t="s">
        <v>130</v>
      </c>
      <c r="K3972" t="s">
        <v>161</v>
      </c>
      <c r="L3972" t="s">
        <v>11584</v>
      </c>
      <c r="M3972" t="s">
        <v>11585</v>
      </c>
      <c r="N3972">
        <v>8.2707508329999992</v>
      </c>
      <c r="O3972">
        <v>1</v>
      </c>
      <c r="P3972">
        <v>130</v>
      </c>
      <c r="Q3972">
        <v>0</v>
      </c>
      <c r="R3972">
        <v>0</v>
      </c>
      <c r="S3972">
        <v>0</v>
      </c>
      <c r="T3972">
        <v>0</v>
      </c>
      <c r="U3972">
        <v>8.2707510000000006</v>
      </c>
      <c r="V3972">
        <v>1075.1976079999999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1717027</v>
      </c>
      <c r="B3973">
        <v>1</v>
      </c>
      <c r="C3973" t="s">
        <v>77</v>
      </c>
      <c r="D3973" t="s">
        <v>123</v>
      </c>
      <c r="E3973" t="s">
        <v>212</v>
      </c>
      <c r="F3973" t="s">
        <v>11586</v>
      </c>
      <c r="G3973" t="s">
        <v>176</v>
      </c>
      <c r="H3973" t="s">
        <v>47</v>
      </c>
      <c r="I3973" t="s">
        <v>129</v>
      </c>
      <c r="J3973" t="s">
        <v>130</v>
      </c>
      <c r="K3973" t="s">
        <v>131</v>
      </c>
      <c r="L3973" t="s">
        <v>11587</v>
      </c>
      <c r="M3973" t="s">
        <v>11588</v>
      </c>
      <c r="N3973">
        <v>1.619722222</v>
      </c>
      <c r="O3973">
        <v>32</v>
      </c>
      <c r="P3973">
        <v>979</v>
      </c>
      <c r="Q3973">
        <v>0</v>
      </c>
      <c r="R3973">
        <v>0</v>
      </c>
      <c r="S3973">
        <v>0</v>
      </c>
      <c r="T3973">
        <v>0</v>
      </c>
      <c r="U3973">
        <v>51.831111</v>
      </c>
      <c r="V3973">
        <v>1585.7080550000001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1717016</v>
      </c>
      <c r="B3974">
        <v>1</v>
      </c>
      <c r="C3974" t="s">
        <v>76</v>
      </c>
      <c r="D3974" t="s">
        <v>98</v>
      </c>
      <c r="E3974" t="s">
        <v>164</v>
      </c>
      <c r="F3974" t="s">
        <v>11589</v>
      </c>
      <c r="G3974" t="s">
        <v>256</v>
      </c>
      <c r="H3974" t="s">
        <v>46</v>
      </c>
      <c r="I3974" t="s">
        <v>129</v>
      </c>
      <c r="J3974" t="s">
        <v>130</v>
      </c>
      <c r="K3974" t="s">
        <v>131</v>
      </c>
      <c r="L3974" t="s">
        <v>11590</v>
      </c>
      <c r="M3974" t="s">
        <v>11591</v>
      </c>
      <c r="N3974">
        <v>3.3197222219999998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10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33.197221999999996</v>
      </c>
    </row>
    <row r="3975" spans="1:26" x14ac:dyDescent="0.25">
      <c r="A3975">
        <v>1717022</v>
      </c>
      <c r="B3975">
        <v>1</v>
      </c>
      <c r="C3975" t="s">
        <v>76</v>
      </c>
      <c r="D3975" t="s">
        <v>102</v>
      </c>
      <c r="E3975" t="s">
        <v>126</v>
      </c>
      <c r="F3975" t="s">
        <v>11592</v>
      </c>
      <c r="G3975" t="s">
        <v>145</v>
      </c>
      <c r="H3975" t="s">
        <v>47</v>
      </c>
      <c r="I3975" t="s">
        <v>129</v>
      </c>
      <c r="J3975" t="s">
        <v>130</v>
      </c>
      <c r="K3975" t="s">
        <v>131</v>
      </c>
      <c r="L3975" t="s">
        <v>11593</v>
      </c>
      <c r="M3975" t="s">
        <v>11594</v>
      </c>
      <c r="N3975">
        <v>1.656666666</v>
      </c>
      <c r="O3975">
        <v>1</v>
      </c>
      <c r="P3975">
        <v>55</v>
      </c>
      <c r="Q3975">
        <v>0</v>
      </c>
      <c r="R3975">
        <v>0</v>
      </c>
      <c r="S3975">
        <v>0</v>
      </c>
      <c r="T3975">
        <v>0</v>
      </c>
      <c r="U3975">
        <v>1.6566669999999999</v>
      </c>
      <c r="V3975">
        <v>91.116667000000007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1717048</v>
      </c>
      <c r="B3976">
        <v>1</v>
      </c>
      <c r="C3976" t="s">
        <v>76</v>
      </c>
      <c r="D3976" t="s">
        <v>92</v>
      </c>
      <c r="E3976" t="s">
        <v>134</v>
      </c>
      <c r="F3976" t="s">
        <v>11595</v>
      </c>
      <c r="G3976" t="s">
        <v>136</v>
      </c>
      <c r="H3976" t="s">
        <v>46</v>
      </c>
      <c r="I3976" t="s">
        <v>129</v>
      </c>
      <c r="J3976" t="s">
        <v>130</v>
      </c>
      <c r="K3976" t="s">
        <v>131</v>
      </c>
      <c r="L3976" t="s">
        <v>11596</v>
      </c>
      <c r="M3976" t="s">
        <v>11597</v>
      </c>
      <c r="N3976">
        <v>1.7450000000000001</v>
      </c>
      <c r="O3976">
        <v>0</v>
      </c>
      <c r="P3976">
        <v>0</v>
      </c>
      <c r="Q3976">
        <v>0</v>
      </c>
      <c r="R3976">
        <v>5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8.7249999999999996</v>
      </c>
      <c r="Y3976">
        <v>0</v>
      </c>
      <c r="Z3976">
        <v>0</v>
      </c>
    </row>
    <row r="3977" spans="1:26" x14ac:dyDescent="0.25">
      <c r="A3977">
        <v>1717051</v>
      </c>
      <c r="B3977">
        <v>1</v>
      </c>
      <c r="C3977" t="s">
        <v>76</v>
      </c>
      <c r="D3977" t="s">
        <v>81</v>
      </c>
      <c r="E3977" t="s">
        <v>139</v>
      </c>
      <c r="F3977" t="s">
        <v>11598</v>
      </c>
      <c r="G3977" t="s">
        <v>285</v>
      </c>
      <c r="H3977" t="s">
        <v>46</v>
      </c>
      <c r="I3977" t="s">
        <v>129</v>
      </c>
      <c r="J3977" t="s">
        <v>130</v>
      </c>
      <c r="K3977" t="s">
        <v>161</v>
      </c>
      <c r="L3977" t="s">
        <v>11599</v>
      </c>
      <c r="M3977" t="s">
        <v>11600</v>
      </c>
      <c r="N3977">
        <v>0.78805555500000002</v>
      </c>
      <c r="O3977">
        <v>0</v>
      </c>
      <c r="P3977">
        <v>40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31.522221999999999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1717026</v>
      </c>
      <c r="B3978">
        <v>1</v>
      </c>
      <c r="C3978" t="s">
        <v>76</v>
      </c>
      <c r="D3978" t="s">
        <v>102</v>
      </c>
      <c r="E3978" t="s">
        <v>134</v>
      </c>
      <c r="F3978" t="s">
        <v>11601</v>
      </c>
      <c r="G3978" t="s">
        <v>136</v>
      </c>
      <c r="H3978" t="s">
        <v>46</v>
      </c>
      <c r="I3978" t="s">
        <v>129</v>
      </c>
      <c r="J3978" t="s">
        <v>130</v>
      </c>
      <c r="K3978" t="s">
        <v>131</v>
      </c>
      <c r="L3978" t="s">
        <v>11602</v>
      </c>
      <c r="M3978" t="s">
        <v>11603</v>
      </c>
      <c r="N3978">
        <v>1.0525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1.0525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1717018</v>
      </c>
      <c r="B3979">
        <v>1</v>
      </c>
      <c r="C3979" t="s">
        <v>77</v>
      </c>
      <c r="D3979" t="s">
        <v>121</v>
      </c>
      <c r="E3979" t="s">
        <v>212</v>
      </c>
      <c r="F3979" t="s">
        <v>259</v>
      </c>
      <c r="G3979" t="s">
        <v>281</v>
      </c>
      <c r="H3979" t="s">
        <v>47</v>
      </c>
      <c r="I3979" t="s">
        <v>129</v>
      </c>
      <c r="J3979" t="s">
        <v>130</v>
      </c>
      <c r="K3979" t="s">
        <v>161</v>
      </c>
      <c r="L3979" t="s">
        <v>11604</v>
      </c>
      <c r="M3979" t="s">
        <v>11605</v>
      </c>
      <c r="N3979">
        <v>6.2411905550000002</v>
      </c>
      <c r="O3979">
        <v>0</v>
      </c>
      <c r="P3979">
        <v>0</v>
      </c>
      <c r="Q3979">
        <v>47</v>
      </c>
      <c r="R3979">
        <v>35</v>
      </c>
      <c r="S3979">
        <v>0</v>
      </c>
      <c r="T3979">
        <v>0</v>
      </c>
      <c r="U3979">
        <v>0</v>
      </c>
      <c r="V3979">
        <v>0</v>
      </c>
      <c r="W3979">
        <v>293.33595600000001</v>
      </c>
      <c r="X3979">
        <v>218.44166899999999</v>
      </c>
      <c r="Y3979">
        <v>0</v>
      </c>
      <c r="Z3979">
        <v>0</v>
      </c>
    </row>
    <row r="3980" spans="1:26" x14ac:dyDescent="0.25">
      <c r="A3980">
        <v>1717021</v>
      </c>
      <c r="B3980">
        <v>1</v>
      </c>
      <c r="C3980" t="s">
        <v>77</v>
      </c>
      <c r="D3980" t="s">
        <v>124</v>
      </c>
      <c r="E3980" t="s">
        <v>158</v>
      </c>
      <c r="F3980" t="s">
        <v>11606</v>
      </c>
      <c r="G3980" t="s">
        <v>176</v>
      </c>
      <c r="H3980" t="s">
        <v>47</v>
      </c>
      <c r="I3980" t="s">
        <v>129</v>
      </c>
      <c r="J3980" t="s">
        <v>130</v>
      </c>
      <c r="K3980" t="s">
        <v>131</v>
      </c>
      <c r="L3980" t="s">
        <v>11607</v>
      </c>
      <c r="M3980" t="s">
        <v>11608</v>
      </c>
      <c r="N3980">
        <v>0.170555555</v>
      </c>
      <c r="O3980">
        <v>22</v>
      </c>
      <c r="P3980">
        <v>2260</v>
      </c>
      <c r="Q3980">
        <v>0</v>
      </c>
      <c r="R3980">
        <v>0</v>
      </c>
      <c r="S3980">
        <v>0</v>
      </c>
      <c r="T3980">
        <v>0</v>
      </c>
      <c r="U3980">
        <v>3.7522220000000002</v>
      </c>
      <c r="V3980">
        <v>385.45555400000001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1717033</v>
      </c>
      <c r="B3981">
        <v>1</v>
      </c>
      <c r="C3981" t="s">
        <v>76</v>
      </c>
      <c r="D3981" t="s">
        <v>87</v>
      </c>
      <c r="E3981" t="s">
        <v>139</v>
      </c>
      <c r="F3981" t="s">
        <v>11609</v>
      </c>
      <c r="G3981" t="s">
        <v>707</v>
      </c>
      <c r="H3981" t="s">
        <v>46</v>
      </c>
      <c r="I3981" t="s">
        <v>129</v>
      </c>
      <c r="J3981" t="s">
        <v>130</v>
      </c>
      <c r="K3981" t="s">
        <v>131</v>
      </c>
      <c r="L3981" t="s">
        <v>11610</v>
      </c>
      <c r="M3981" t="s">
        <v>11611</v>
      </c>
      <c r="N3981">
        <v>0.816111111</v>
      </c>
      <c r="O3981">
        <v>0</v>
      </c>
      <c r="P3981">
        <v>0</v>
      </c>
      <c r="Q3981">
        <v>0</v>
      </c>
      <c r="R3981">
        <v>80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65.288888999999998</v>
      </c>
      <c r="Y3981">
        <v>0</v>
      </c>
      <c r="Z3981">
        <v>0</v>
      </c>
    </row>
    <row r="3982" spans="1:26" x14ac:dyDescent="0.25">
      <c r="A3982">
        <v>1717032</v>
      </c>
      <c r="B3982">
        <v>1</v>
      </c>
      <c r="C3982" t="s">
        <v>76</v>
      </c>
      <c r="D3982" t="s">
        <v>100</v>
      </c>
      <c r="E3982" t="s">
        <v>212</v>
      </c>
      <c r="F3982" t="s">
        <v>11612</v>
      </c>
      <c r="G3982" t="s">
        <v>176</v>
      </c>
      <c r="H3982" t="s">
        <v>47</v>
      </c>
      <c r="I3982" t="s">
        <v>129</v>
      </c>
      <c r="J3982" t="s">
        <v>130</v>
      </c>
      <c r="K3982" t="s">
        <v>131</v>
      </c>
      <c r="L3982" t="s">
        <v>11613</v>
      </c>
      <c r="M3982" t="s">
        <v>11614</v>
      </c>
      <c r="N3982">
        <v>0.15</v>
      </c>
      <c r="O3982">
        <v>53</v>
      </c>
      <c r="P3982">
        <v>800</v>
      </c>
      <c r="Q3982">
        <v>0</v>
      </c>
      <c r="R3982">
        <v>0</v>
      </c>
      <c r="S3982">
        <v>0</v>
      </c>
      <c r="T3982">
        <v>0</v>
      </c>
      <c r="U3982">
        <v>7.95</v>
      </c>
      <c r="V3982">
        <v>120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1717041</v>
      </c>
      <c r="B3983">
        <v>1</v>
      </c>
      <c r="C3983" t="s">
        <v>76</v>
      </c>
      <c r="D3983" t="s">
        <v>80</v>
      </c>
      <c r="E3983" t="s">
        <v>134</v>
      </c>
      <c r="F3983" t="s">
        <v>11615</v>
      </c>
      <c r="G3983" t="s">
        <v>289</v>
      </c>
      <c r="H3983" t="s">
        <v>46</v>
      </c>
      <c r="I3983" t="s">
        <v>129</v>
      </c>
      <c r="J3983" t="s">
        <v>130</v>
      </c>
      <c r="K3983" t="s">
        <v>131</v>
      </c>
      <c r="L3983" t="s">
        <v>11616</v>
      </c>
      <c r="M3983" t="s">
        <v>11617</v>
      </c>
      <c r="N3983">
        <v>7.2086111109999997</v>
      </c>
      <c r="O3983">
        <v>0</v>
      </c>
      <c r="P3983">
        <v>3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21.625833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1717047</v>
      </c>
      <c r="B3984">
        <v>1</v>
      </c>
      <c r="C3984" t="s">
        <v>76</v>
      </c>
      <c r="D3984" t="s">
        <v>101</v>
      </c>
      <c r="E3984" t="s">
        <v>164</v>
      </c>
      <c r="F3984" t="s">
        <v>11618</v>
      </c>
      <c r="G3984" t="s">
        <v>285</v>
      </c>
      <c r="H3984" t="s">
        <v>46</v>
      </c>
      <c r="I3984" t="s">
        <v>129</v>
      </c>
      <c r="J3984" t="s">
        <v>130</v>
      </c>
      <c r="K3984" t="s">
        <v>161</v>
      </c>
      <c r="L3984" t="s">
        <v>11619</v>
      </c>
      <c r="M3984" t="s">
        <v>11620</v>
      </c>
      <c r="N3984">
        <v>7.2513888880000001</v>
      </c>
      <c r="O3984">
        <v>1</v>
      </c>
      <c r="P3984">
        <v>313</v>
      </c>
      <c r="Q3984">
        <v>0</v>
      </c>
      <c r="R3984">
        <v>0</v>
      </c>
      <c r="S3984">
        <v>0</v>
      </c>
      <c r="T3984">
        <v>0</v>
      </c>
      <c r="U3984">
        <v>7.2513889999999996</v>
      </c>
      <c r="V3984">
        <v>2269.684722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1717038</v>
      </c>
      <c r="B3985">
        <v>1</v>
      </c>
      <c r="C3985" t="s">
        <v>76</v>
      </c>
      <c r="D3985" t="s">
        <v>92</v>
      </c>
      <c r="E3985" t="s">
        <v>139</v>
      </c>
      <c r="F3985" t="s">
        <v>10100</v>
      </c>
      <c r="G3985" t="s">
        <v>193</v>
      </c>
      <c r="H3985" t="s">
        <v>46</v>
      </c>
      <c r="I3985" t="s">
        <v>129</v>
      </c>
      <c r="J3985" t="s">
        <v>130</v>
      </c>
      <c r="K3985" t="s">
        <v>131</v>
      </c>
      <c r="L3985" t="s">
        <v>11608</v>
      </c>
      <c r="M3985" t="s">
        <v>11621</v>
      </c>
      <c r="N3985">
        <v>2.8655555549999998</v>
      </c>
      <c r="O3985">
        <v>0</v>
      </c>
      <c r="P3985">
        <v>0</v>
      </c>
      <c r="Q3985">
        <v>0</v>
      </c>
      <c r="R3985">
        <v>17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48.714444</v>
      </c>
      <c r="Y3985">
        <v>0</v>
      </c>
      <c r="Z3985">
        <v>0</v>
      </c>
    </row>
    <row r="3986" spans="1:26" x14ac:dyDescent="0.25">
      <c r="A3986">
        <v>1717040</v>
      </c>
      <c r="B3986">
        <v>1</v>
      </c>
      <c r="C3986" t="s">
        <v>76</v>
      </c>
      <c r="D3986" t="s">
        <v>105</v>
      </c>
      <c r="E3986" t="s">
        <v>164</v>
      </c>
      <c r="F3986" t="s">
        <v>11622</v>
      </c>
      <c r="G3986" t="s">
        <v>281</v>
      </c>
      <c r="H3986" t="s">
        <v>46</v>
      </c>
      <c r="I3986" t="s">
        <v>129</v>
      </c>
      <c r="J3986" t="s">
        <v>130</v>
      </c>
      <c r="K3986" t="s">
        <v>161</v>
      </c>
      <c r="L3986" t="s">
        <v>11623</v>
      </c>
      <c r="M3986" t="s">
        <v>11624</v>
      </c>
      <c r="N3986">
        <v>4.1825000000000001</v>
      </c>
      <c r="O3986">
        <v>0</v>
      </c>
      <c r="P3986">
        <v>0</v>
      </c>
      <c r="Q3986">
        <v>1</v>
      </c>
      <c r="R3986">
        <v>132</v>
      </c>
      <c r="S3986">
        <v>0</v>
      </c>
      <c r="T3986">
        <v>0</v>
      </c>
      <c r="U3986">
        <v>0</v>
      </c>
      <c r="V3986">
        <v>0</v>
      </c>
      <c r="W3986">
        <v>4.1825000000000001</v>
      </c>
      <c r="X3986">
        <v>552.09</v>
      </c>
      <c r="Y3986">
        <v>0</v>
      </c>
      <c r="Z3986">
        <v>0</v>
      </c>
    </row>
    <row r="3987" spans="1:26" x14ac:dyDescent="0.25">
      <c r="A3987">
        <v>1717044</v>
      </c>
      <c r="B3987">
        <v>1</v>
      </c>
      <c r="C3987" t="s">
        <v>77</v>
      </c>
      <c r="D3987" t="s">
        <v>123</v>
      </c>
      <c r="E3987" t="s">
        <v>126</v>
      </c>
      <c r="F3987" t="s">
        <v>11625</v>
      </c>
      <c r="G3987" t="s">
        <v>176</v>
      </c>
      <c r="H3987" t="s">
        <v>47</v>
      </c>
      <c r="I3987" t="s">
        <v>129</v>
      </c>
      <c r="J3987" t="s">
        <v>130</v>
      </c>
      <c r="K3987" t="s">
        <v>131</v>
      </c>
      <c r="L3987" t="s">
        <v>11626</v>
      </c>
      <c r="M3987" t="s">
        <v>11627</v>
      </c>
      <c r="N3987">
        <v>0.66722222200000003</v>
      </c>
      <c r="O3987">
        <v>5</v>
      </c>
      <c r="P3987">
        <v>953</v>
      </c>
      <c r="Q3987">
        <v>0</v>
      </c>
      <c r="R3987">
        <v>0</v>
      </c>
      <c r="S3987">
        <v>0</v>
      </c>
      <c r="T3987">
        <v>0</v>
      </c>
      <c r="U3987">
        <v>3.3361109999999998</v>
      </c>
      <c r="V3987">
        <v>635.86277800000005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1717045</v>
      </c>
      <c r="B3988">
        <v>1</v>
      </c>
      <c r="C3988" t="s">
        <v>76</v>
      </c>
      <c r="D3988" t="s">
        <v>81</v>
      </c>
      <c r="E3988" t="s">
        <v>139</v>
      </c>
      <c r="F3988" t="s">
        <v>11628</v>
      </c>
      <c r="G3988" t="s">
        <v>285</v>
      </c>
      <c r="H3988" t="s">
        <v>46</v>
      </c>
      <c r="I3988" t="s">
        <v>129</v>
      </c>
      <c r="J3988" t="s">
        <v>130</v>
      </c>
      <c r="K3988" t="s">
        <v>161</v>
      </c>
      <c r="L3988" t="s">
        <v>11614</v>
      </c>
      <c r="M3988" t="s">
        <v>11629</v>
      </c>
      <c r="N3988">
        <v>0.266666666</v>
      </c>
      <c r="O3988">
        <v>0</v>
      </c>
      <c r="P3988">
        <v>98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26.133333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1717052</v>
      </c>
      <c r="B3989">
        <v>1</v>
      </c>
      <c r="C3989" t="s">
        <v>77</v>
      </c>
      <c r="D3989" t="s">
        <v>109</v>
      </c>
      <c r="E3989" t="s">
        <v>139</v>
      </c>
      <c r="F3989" t="s">
        <v>11630</v>
      </c>
      <c r="G3989" t="s">
        <v>269</v>
      </c>
      <c r="H3989" t="s">
        <v>46</v>
      </c>
      <c r="I3989" t="s">
        <v>129</v>
      </c>
      <c r="J3989" t="s">
        <v>130</v>
      </c>
      <c r="K3989" t="s">
        <v>131</v>
      </c>
      <c r="L3989" t="s">
        <v>11631</v>
      </c>
      <c r="M3989" t="s">
        <v>11632</v>
      </c>
      <c r="N3989">
        <v>2.1041666659999998</v>
      </c>
      <c r="O3989">
        <v>0</v>
      </c>
      <c r="P3989">
        <v>6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12.625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1717084</v>
      </c>
      <c r="B3990">
        <v>1</v>
      </c>
      <c r="C3990" t="s">
        <v>77</v>
      </c>
      <c r="D3990" t="s">
        <v>114</v>
      </c>
      <c r="E3990" t="s">
        <v>139</v>
      </c>
      <c r="F3990" t="s">
        <v>11633</v>
      </c>
      <c r="G3990" t="s">
        <v>141</v>
      </c>
      <c r="H3990" t="s">
        <v>46</v>
      </c>
      <c r="I3990" t="s">
        <v>129</v>
      </c>
      <c r="J3990" t="s">
        <v>130</v>
      </c>
      <c r="K3990" t="s">
        <v>131</v>
      </c>
      <c r="L3990" t="s">
        <v>11634</v>
      </c>
      <c r="M3990" t="s">
        <v>11635</v>
      </c>
      <c r="N3990">
        <v>1.750277777</v>
      </c>
      <c r="O3990">
        <v>0</v>
      </c>
      <c r="P3990">
        <v>7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12.251944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1717058</v>
      </c>
      <c r="B3991">
        <v>1</v>
      </c>
      <c r="C3991" t="s">
        <v>77</v>
      </c>
      <c r="D3991" t="s">
        <v>108</v>
      </c>
      <c r="E3991" t="s">
        <v>212</v>
      </c>
      <c r="F3991" t="s">
        <v>11636</v>
      </c>
      <c r="G3991" t="s">
        <v>281</v>
      </c>
      <c r="H3991" t="s">
        <v>47</v>
      </c>
      <c r="I3991" t="s">
        <v>129</v>
      </c>
      <c r="J3991" t="s">
        <v>130</v>
      </c>
      <c r="K3991" t="s">
        <v>161</v>
      </c>
      <c r="L3991" t="s">
        <v>11637</v>
      </c>
      <c r="M3991" t="s">
        <v>11638</v>
      </c>
      <c r="N3991">
        <v>5.2866666660000003</v>
      </c>
      <c r="O3991">
        <v>0</v>
      </c>
      <c r="P3991">
        <v>0</v>
      </c>
      <c r="Q3991">
        <v>81</v>
      </c>
      <c r="R3991">
        <v>1159</v>
      </c>
      <c r="S3991">
        <v>40</v>
      </c>
      <c r="T3991">
        <v>185</v>
      </c>
      <c r="U3991">
        <v>0</v>
      </c>
      <c r="V3991">
        <v>0</v>
      </c>
      <c r="W3991">
        <v>428.22</v>
      </c>
      <c r="X3991">
        <v>6127.246666</v>
      </c>
      <c r="Y3991">
        <v>211.466667</v>
      </c>
      <c r="Z3991">
        <v>978.03333299999997</v>
      </c>
    </row>
    <row r="3992" spans="1:26" x14ac:dyDescent="0.25">
      <c r="A3992">
        <v>1717068</v>
      </c>
      <c r="B3992">
        <v>1</v>
      </c>
      <c r="C3992" t="s">
        <v>77</v>
      </c>
      <c r="D3992" t="s">
        <v>110</v>
      </c>
      <c r="E3992" t="s">
        <v>134</v>
      </c>
      <c r="F3992" t="s">
        <v>11639</v>
      </c>
      <c r="G3992" t="s">
        <v>136</v>
      </c>
      <c r="H3992" t="s">
        <v>46</v>
      </c>
      <c r="I3992" t="s">
        <v>129</v>
      </c>
      <c r="J3992" t="s">
        <v>130</v>
      </c>
      <c r="K3992" t="s">
        <v>131</v>
      </c>
      <c r="L3992" t="s">
        <v>11640</v>
      </c>
      <c r="M3992" t="s">
        <v>11641</v>
      </c>
      <c r="N3992">
        <v>3.858055555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3.8580559999999999</v>
      </c>
    </row>
    <row r="3993" spans="1:26" x14ac:dyDescent="0.25">
      <c r="A3993">
        <v>1717060</v>
      </c>
      <c r="B3993">
        <v>1</v>
      </c>
      <c r="C3993" t="s">
        <v>77</v>
      </c>
      <c r="D3993" t="s">
        <v>108</v>
      </c>
      <c r="E3993" t="s">
        <v>158</v>
      </c>
      <c r="F3993" t="s">
        <v>11642</v>
      </c>
      <c r="G3993" t="s">
        <v>281</v>
      </c>
      <c r="H3993" t="s">
        <v>47</v>
      </c>
      <c r="I3993" t="s">
        <v>129</v>
      </c>
      <c r="J3993" t="s">
        <v>130</v>
      </c>
      <c r="K3993" t="s">
        <v>161</v>
      </c>
      <c r="L3993" t="s">
        <v>11643</v>
      </c>
      <c r="M3993" t="s">
        <v>11644</v>
      </c>
      <c r="N3993">
        <v>5.3627777769999998</v>
      </c>
      <c r="O3993">
        <v>180</v>
      </c>
      <c r="P3993">
        <v>1411</v>
      </c>
      <c r="Q3993">
        <v>264</v>
      </c>
      <c r="R3993">
        <v>2075</v>
      </c>
      <c r="S3993">
        <v>364</v>
      </c>
      <c r="T3993">
        <v>3081</v>
      </c>
      <c r="U3993">
        <v>965.3</v>
      </c>
      <c r="V3993">
        <v>7566.8794429999998</v>
      </c>
      <c r="W3993">
        <v>1415.7733330000001</v>
      </c>
      <c r="X3993">
        <v>11127.763886999999</v>
      </c>
      <c r="Y3993">
        <v>1952.051111</v>
      </c>
      <c r="Z3993">
        <v>16522.718331</v>
      </c>
    </row>
    <row r="3994" spans="1:26" x14ac:dyDescent="0.25">
      <c r="A3994">
        <v>1717064</v>
      </c>
      <c r="B3994">
        <v>1</v>
      </c>
      <c r="C3994" t="s">
        <v>76</v>
      </c>
      <c r="D3994" t="s">
        <v>87</v>
      </c>
      <c r="E3994" t="s">
        <v>139</v>
      </c>
      <c r="F3994" t="s">
        <v>3030</v>
      </c>
      <c r="G3994" t="s">
        <v>285</v>
      </c>
      <c r="H3994" t="s">
        <v>46</v>
      </c>
      <c r="I3994" t="s">
        <v>129</v>
      </c>
      <c r="J3994" t="s">
        <v>130</v>
      </c>
      <c r="K3994" t="s">
        <v>161</v>
      </c>
      <c r="L3994" t="s">
        <v>11645</v>
      </c>
      <c r="M3994" t="s">
        <v>11646</v>
      </c>
      <c r="N3994">
        <v>6.5300425000000004</v>
      </c>
      <c r="O3994">
        <v>0</v>
      </c>
      <c r="P3994">
        <v>0</v>
      </c>
      <c r="Q3994">
        <v>0</v>
      </c>
      <c r="R3994">
        <v>78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509.34331500000002</v>
      </c>
      <c r="Y3994">
        <v>0</v>
      </c>
      <c r="Z3994">
        <v>0</v>
      </c>
    </row>
    <row r="3995" spans="1:26" x14ac:dyDescent="0.25">
      <c r="A3995">
        <v>1717065</v>
      </c>
      <c r="B3995">
        <v>1</v>
      </c>
      <c r="C3995" t="s">
        <v>76</v>
      </c>
      <c r="D3995" t="s">
        <v>91</v>
      </c>
      <c r="E3995" t="s">
        <v>158</v>
      </c>
      <c r="F3995" t="s">
        <v>11647</v>
      </c>
      <c r="G3995" t="s">
        <v>176</v>
      </c>
      <c r="H3995" t="s">
        <v>47</v>
      </c>
      <c r="I3995" t="s">
        <v>129</v>
      </c>
      <c r="J3995" t="s">
        <v>130</v>
      </c>
      <c r="K3995" t="s">
        <v>131</v>
      </c>
      <c r="L3995" t="s">
        <v>11648</v>
      </c>
      <c r="M3995" t="s">
        <v>11649</v>
      </c>
      <c r="N3995">
        <v>0.244166666</v>
      </c>
      <c r="O3995">
        <v>11</v>
      </c>
      <c r="P3995">
        <v>2821</v>
      </c>
      <c r="Q3995">
        <v>0</v>
      </c>
      <c r="R3995">
        <v>0</v>
      </c>
      <c r="S3995">
        <v>0</v>
      </c>
      <c r="T3995">
        <v>0</v>
      </c>
      <c r="U3995">
        <v>2.6858330000000001</v>
      </c>
      <c r="V3995">
        <v>688.79416500000002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1717071</v>
      </c>
      <c r="B3996">
        <v>1</v>
      </c>
      <c r="C3996" t="s">
        <v>77</v>
      </c>
      <c r="D3996" t="s">
        <v>124</v>
      </c>
      <c r="E3996" t="s">
        <v>134</v>
      </c>
      <c r="F3996" t="s">
        <v>11650</v>
      </c>
      <c r="G3996" t="s">
        <v>136</v>
      </c>
      <c r="H3996" t="s">
        <v>46</v>
      </c>
      <c r="I3996" t="s">
        <v>129</v>
      </c>
      <c r="J3996" t="s">
        <v>130</v>
      </c>
      <c r="K3996" t="s">
        <v>131</v>
      </c>
      <c r="L3996" t="s">
        <v>11651</v>
      </c>
      <c r="M3996" t="s">
        <v>11652</v>
      </c>
      <c r="N3996">
        <v>9.5233333330000001</v>
      </c>
      <c r="O3996">
        <v>0</v>
      </c>
      <c r="P3996">
        <v>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9.5233329999999992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1717072</v>
      </c>
      <c r="B3997">
        <v>1</v>
      </c>
      <c r="C3997" t="s">
        <v>76</v>
      </c>
      <c r="D3997" t="s">
        <v>83</v>
      </c>
      <c r="E3997" t="s">
        <v>139</v>
      </c>
      <c r="F3997" t="s">
        <v>11653</v>
      </c>
      <c r="G3997" t="s">
        <v>1012</v>
      </c>
      <c r="H3997" t="s">
        <v>46</v>
      </c>
      <c r="I3997" t="s">
        <v>129</v>
      </c>
      <c r="J3997" t="s">
        <v>130</v>
      </c>
      <c r="K3997" t="s">
        <v>131</v>
      </c>
      <c r="L3997" t="s">
        <v>11654</v>
      </c>
      <c r="M3997" t="s">
        <v>11655</v>
      </c>
      <c r="N3997">
        <v>0.78472222199999997</v>
      </c>
      <c r="O3997">
        <v>0</v>
      </c>
      <c r="P3997">
        <v>162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127.125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1717073</v>
      </c>
      <c r="B3998">
        <v>1</v>
      </c>
      <c r="C3998" t="s">
        <v>76</v>
      </c>
      <c r="D3998" t="s">
        <v>81</v>
      </c>
      <c r="E3998" t="s">
        <v>139</v>
      </c>
      <c r="F3998" t="s">
        <v>11656</v>
      </c>
      <c r="G3998" t="s">
        <v>285</v>
      </c>
      <c r="H3998" t="s">
        <v>46</v>
      </c>
      <c r="I3998" t="s">
        <v>129</v>
      </c>
      <c r="J3998" t="s">
        <v>130</v>
      </c>
      <c r="K3998" t="s">
        <v>161</v>
      </c>
      <c r="L3998" t="s">
        <v>11657</v>
      </c>
      <c r="M3998" t="s">
        <v>11658</v>
      </c>
      <c r="N3998">
        <v>7.170621111</v>
      </c>
      <c r="O3998">
        <v>0</v>
      </c>
      <c r="P3998">
        <v>117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838.96267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1717090</v>
      </c>
      <c r="B3999">
        <v>1</v>
      </c>
      <c r="C3999" t="s">
        <v>76</v>
      </c>
      <c r="D3999" t="s">
        <v>94</v>
      </c>
      <c r="E3999" t="s">
        <v>139</v>
      </c>
      <c r="F3999" t="s">
        <v>11659</v>
      </c>
      <c r="G3999" t="s">
        <v>141</v>
      </c>
      <c r="H3999" t="s">
        <v>46</v>
      </c>
      <c r="I3999" t="s">
        <v>129</v>
      </c>
      <c r="J3999" t="s">
        <v>130</v>
      </c>
      <c r="K3999" t="s">
        <v>131</v>
      </c>
      <c r="L3999" t="s">
        <v>11660</v>
      </c>
      <c r="M3999" t="s">
        <v>11661</v>
      </c>
      <c r="N3999">
        <v>1.6261111109999999</v>
      </c>
      <c r="O3999">
        <v>0</v>
      </c>
      <c r="P3999">
        <v>6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9.7566670000000002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1717079</v>
      </c>
      <c r="B4000">
        <v>1</v>
      </c>
      <c r="C4000" t="s">
        <v>76</v>
      </c>
      <c r="D4000" t="s">
        <v>101</v>
      </c>
      <c r="E4000" t="s">
        <v>134</v>
      </c>
      <c r="F4000" t="s">
        <v>11662</v>
      </c>
      <c r="G4000" t="s">
        <v>136</v>
      </c>
      <c r="H4000" t="s">
        <v>46</v>
      </c>
      <c r="I4000" t="s">
        <v>129</v>
      </c>
      <c r="J4000" t="s">
        <v>130</v>
      </c>
      <c r="K4000" t="s">
        <v>131</v>
      </c>
      <c r="L4000" t="s">
        <v>11663</v>
      </c>
      <c r="M4000" t="s">
        <v>11664</v>
      </c>
      <c r="N4000">
        <v>1.436388888</v>
      </c>
      <c r="O4000">
        <v>0</v>
      </c>
      <c r="P4000">
        <v>2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2.8727779999999998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1717078</v>
      </c>
      <c r="B4001">
        <v>1</v>
      </c>
      <c r="C4001" t="s">
        <v>76</v>
      </c>
      <c r="D4001" t="s">
        <v>93</v>
      </c>
      <c r="E4001" t="s">
        <v>139</v>
      </c>
      <c r="F4001" t="s">
        <v>11665</v>
      </c>
      <c r="G4001" t="s">
        <v>285</v>
      </c>
      <c r="H4001" t="s">
        <v>46</v>
      </c>
      <c r="I4001" t="s">
        <v>129</v>
      </c>
      <c r="J4001" t="s">
        <v>130</v>
      </c>
      <c r="K4001" t="s">
        <v>161</v>
      </c>
      <c r="L4001" t="s">
        <v>11666</v>
      </c>
      <c r="M4001" t="s">
        <v>11667</v>
      </c>
      <c r="N4001">
        <v>8.6179000000000006</v>
      </c>
      <c r="O4001">
        <v>0</v>
      </c>
      <c r="P4001">
        <v>76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654.96040000000005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1717083</v>
      </c>
      <c r="B4002">
        <v>1</v>
      </c>
      <c r="C4002" t="s">
        <v>76</v>
      </c>
      <c r="D4002" t="s">
        <v>92</v>
      </c>
      <c r="E4002" t="s">
        <v>134</v>
      </c>
      <c r="F4002" t="s">
        <v>11668</v>
      </c>
      <c r="G4002" t="s">
        <v>209</v>
      </c>
      <c r="H4002" t="s">
        <v>46</v>
      </c>
      <c r="I4002" t="s">
        <v>129</v>
      </c>
      <c r="J4002" t="s">
        <v>130</v>
      </c>
      <c r="K4002" t="s">
        <v>131</v>
      </c>
      <c r="L4002" t="s">
        <v>11669</v>
      </c>
      <c r="M4002" t="s">
        <v>11670</v>
      </c>
      <c r="N4002">
        <v>1.5138888880000001</v>
      </c>
      <c r="O4002">
        <v>0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1.513889</v>
      </c>
      <c r="Y4002">
        <v>0</v>
      </c>
      <c r="Z4002">
        <v>0</v>
      </c>
    </row>
    <row r="4003" spans="1:26" x14ac:dyDescent="0.25">
      <c r="A4003">
        <v>1717081</v>
      </c>
      <c r="B4003">
        <v>1</v>
      </c>
      <c r="C4003" t="s">
        <v>77</v>
      </c>
      <c r="D4003" t="s">
        <v>111</v>
      </c>
      <c r="E4003" t="s">
        <v>139</v>
      </c>
      <c r="F4003" t="s">
        <v>11671</v>
      </c>
      <c r="G4003" t="s">
        <v>285</v>
      </c>
      <c r="H4003" t="s">
        <v>46</v>
      </c>
      <c r="I4003" t="s">
        <v>129</v>
      </c>
      <c r="J4003" t="s">
        <v>130</v>
      </c>
      <c r="K4003" t="s">
        <v>161</v>
      </c>
      <c r="L4003" t="s">
        <v>11672</v>
      </c>
      <c r="M4003" t="s">
        <v>11673</v>
      </c>
      <c r="N4003">
        <v>7.2044655549999996</v>
      </c>
      <c r="O4003">
        <v>0</v>
      </c>
      <c r="P4003">
        <v>0</v>
      </c>
      <c r="Q4003">
        <v>0</v>
      </c>
      <c r="R4003">
        <v>85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612.37957200000005</v>
      </c>
      <c r="Y4003">
        <v>0</v>
      </c>
      <c r="Z4003">
        <v>0</v>
      </c>
    </row>
    <row r="4004" spans="1:26" x14ac:dyDescent="0.25">
      <c r="A4004">
        <v>1717095</v>
      </c>
      <c r="B4004">
        <v>1</v>
      </c>
      <c r="C4004" t="s">
        <v>76</v>
      </c>
      <c r="D4004" t="s">
        <v>94</v>
      </c>
      <c r="E4004" t="s">
        <v>134</v>
      </c>
      <c r="F4004" t="s">
        <v>11674</v>
      </c>
      <c r="G4004" t="s">
        <v>136</v>
      </c>
      <c r="H4004" t="s">
        <v>46</v>
      </c>
      <c r="I4004" t="s">
        <v>129</v>
      </c>
      <c r="J4004" t="s">
        <v>130</v>
      </c>
      <c r="K4004" t="s">
        <v>131</v>
      </c>
      <c r="L4004" t="s">
        <v>11675</v>
      </c>
      <c r="M4004" t="s">
        <v>11676</v>
      </c>
      <c r="N4004">
        <v>2.378055555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2.3780559999999999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1717087</v>
      </c>
      <c r="B4005">
        <v>1</v>
      </c>
      <c r="C4005" t="s">
        <v>76</v>
      </c>
      <c r="D4005" t="s">
        <v>81</v>
      </c>
      <c r="E4005" t="s">
        <v>139</v>
      </c>
      <c r="F4005" t="s">
        <v>11677</v>
      </c>
      <c r="G4005" t="s">
        <v>269</v>
      </c>
      <c r="H4005" t="s">
        <v>46</v>
      </c>
      <c r="I4005" t="s">
        <v>129</v>
      </c>
      <c r="J4005" t="s">
        <v>130</v>
      </c>
      <c r="K4005" t="s">
        <v>131</v>
      </c>
      <c r="L4005" t="s">
        <v>11678</v>
      </c>
      <c r="M4005" t="s">
        <v>11679</v>
      </c>
      <c r="N4005">
        <v>2.270277777</v>
      </c>
      <c r="O4005">
        <v>0</v>
      </c>
      <c r="P4005">
        <v>98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222.487222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1717091</v>
      </c>
      <c r="B4006">
        <v>1</v>
      </c>
      <c r="C4006" t="s">
        <v>76</v>
      </c>
      <c r="D4006" t="s">
        <v>97</v>
      </c>
      <c r="E4006" t="s">
        <v>134</v>
      </c>
      <c r="F4006" t="s">
        <v>9283</v>
      </c>
      <c r="G4006" t="s">
        <v>209</v>
      </c>
      <c r="H4006" t="s">
        <v>46</v>
      </c>
      <c r="I4006" t="s">
        <v>129</v>
      </c>
      <c r="J4006" t="s">
        <v>130</v>
      </c>
      <c r="K4006" t="s">
        <v>131</v>
      </c>
      <c r="L4006" t="s">
        <v>11680</v>
      </c>
      <c r="M4006" t="s">
        <v>11644</v>
      </c>
      <c r="N4006">
        <v>4.7133333329999996</v>
      </c>
      <c r="O4006">
        <v>2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9.4266670000000001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1717086</v>
      </c>
      <c r="B4007">
        <v>1</v>
      </c>
      <c r="C4007" t="s">
        <v>76</v>
      </c>
      <c r="D4007" t="s">
        <v>89</v>
      </c>
      <c r="E4007" t="s">
        <v>126</v>
      </c>
      <c r="F4007" t="s">
        <v>11681</v>
      </c>
      <c r="G4007" t="s">
        <v>281</v>
      </c>
      <c r="H4007" t="s">
        <v>47</v>
      </c>
      <c r="I4007" t="s">
        <v>129</v>
      </c>
      <c r="J4007" t="s">
        <v>130</v>
      </c>
      <c r="K4007" t="s">
        <v>161</v>
      </c>
      <c r="L4007" t="s">
        <v>11682</v>
      </c>
      <c r="M4007" t="s">
        <v>11683</v>
      </c>
      <c r="N4007">
        <v>1.4001361109999999</v>
      </c>
      <c r="O4007">
        <v>0</v>
      </c>
      <c r="P4007">
        <v>0</v>
      </c>
      <c r="Q4007">
        <v>8</v>
      </c>
      <c r="R4007">
        <v>646</v>
      </c>
      <c r="S4007">
        <v>0</v>
      </c>
      <c r="T4007">
        <v>0</v>
      </c>
      <c r="U4007">
        <v>0</v>
      </c>
      <c r="V4007">
        <v>0</v>
      </c>
      <c r="W4007">
        <v>11.201089</v>
      </c>
      <c r="X4007">
        <v>904.48792800000001</v>
      </c>
      <c r="Y4007">
        <v>0</v>
      </c>
      <c r="Z4007">
        <v>0</v>
      </c>
    </row>
    <row r="4008" spans="1:26" x14ac:dyDescent="0.25">
      <c r="A4008">
        <v>1717088</v>
      </c>
      <c r="B4008">
        <v>1</v>
      </c>
      <c r="C4008" t="s">
        <v>76</v>
      </c>
      <c r="D4008" t="s">
        <v>81</v>
      </c>
      <c r="E4008" t="s">
        <v>139</v>
      </c>
      <c r="F4008" t="s">
        <v>11684</v>
      </c>
      <c r="G4008" t="s">
        <v>285</v>
      </c>
      <c r="H4008" t="s">
        <v>46</v>
      </c>
      <c r="I4008" t="s">
        <v>129</v>
      </c>
      <c r="J4008" t="s">
        <v>130</v>
      </c>
      <c r="K4008" t="s">
        <v>161</v>
      </c>
      <c r="L4008" t="s">
        <v>11685</v>
      </c>
      <c r="M4008" t="s">
        <v>11686</v>
      </c>
      <c r="N4008">
        <v>0.32691555500000002</v>
      </c>
      <c r="O4008">
        <v>0</v>
      </c>
      <c r="P4008">
        <v>63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20.595680000000002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1717097</v>
      </c>
      <c r="B4009">
        <v>1</v>
      </c>
      <c r="C4009" t="s">
        <v>76</v>
      </c>
      <c r="D4009" t="s">
        <v>100</v>
      </c>
      <c r="E4009" t="s">
        <v>134</v>
      </c>
      <c r="F4009" t="s">
        <v>11687</v>
      </c>
      <c r="G4009" t="s">
        <v>136</v>
      </c>
      <c r="H4009" t="s">
        <v>46</v>
      </c>
      <c r="I4009" t="s">
        <v>129</v>
      </c>
      <c r="J4009" t="s">
        <v>130</v>
      </c>
      <c r="K4009" t="s">
        <v>131</v>
      </c>
      <c r="L4009" t="s">
        <v>11688</v>
      </c>
      <c r="M4009" t="s">
        <v>11689</v>
      </c>
      <c r="N4009">
        <v>1.3955555550000001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1.395556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1717096</v>
      </c>
      <c r="B4010">
        <v>1</v>
      </c>
      <c r="C4010" t="s">
        <v>76</v>
      </c>
      <c r="D4010" t="s">
        <v>104</v>
      </c>
      <c r="E4010" t="s">
        <v>139</v>
      </c>
      <c r="F4010" t="s">
        <v>11690</v>
      </c>
      <c r="G4010" t="s">
        <v>197</v>
      </c>
      <c r="H4010" t="s">
        <v>46</v>
      </c>
      <c r="I4010" t="s">
        <v>129</v>
      </c>
      <c r="J4010" t="s">
        <v>130</v>
      </c>
      <c r="K4010" t="s">
        <v>131</v>
      </c>
      <c r="L4010" t="s">
        <v>11691</v>
      </c>
      <c r="M4010" t="s">
        <v>11692</v>
      </c>
      <c r="N4010">
        <v>3.3108333330000002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38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125.811667</v>
      </c>
    </row>
    <row r="4011" spans="1:26" x14ac:dyDescent="0.25">
      <c r="A4011">
        <v>1717105</v>
      </c>
      <c r="B4011">
        <v>1</v>
      </c>
      <c r="C4011" t="s">
        <v>76</v>
      </c>
      <c r="D4011" t="s">
        <v>101</v>
      </c>
      <c r="E4011" t="s">
        <v>134</v>
      </c>
      <c r="F4011" t="s">
        <v>11693</v>
      </c>
      <c r="G4011" t="s">
        <v>462</v>
      </c>
      <c r="H4011" t="s">
        <v>46</v>
      </c>
      <c r="I4011" t="s">
        <v>129</v>
      </c>
      <c r="J4011" t="s">
        <v>130</v>
      </c>
      <c r="K4011" t="s">
        <v>131</v>
      </c>
      <c r="L4011" t="s">
        <v>11694</v>
      </c>
      <c r="M4011" t="s">
        <v>11695</v>
      </c>
      <c r="N4011">
        <v>1.6261111109999999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1.6261110000000001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1717130</v>
      </c>
      <c r="B4012">
        <v>1</v>
      </c>
      <c r="C4012" t="s">
        <v>77</v>
      </c>
      <c r="D4012" t="s">
        <v>118</v>
      </c>
      <c r="E4012" t="s">
        <v>134</v>
      </c>
      <c r="F4012" t="s">
        <v>11696</v>
      </c>
      <c r="G4012" t="s">
        <v>289</v>
      </c>
      <c r="H4012" t="s">
        <v>46</v>
      </c>
      <c r="I4012" t="s">
        <v>129</v>
      </c>
      <c r="J4012" t="s">
        <v>130</v>
      </c>
      <c r="K4012" t="s">
        <v>131</v>
      </c>
      <c r="L4012" t="s">
        <v>11697</v>
      </c>
      <c r="M4012" t="s">
        <v>11698</v>
      </c>
      <c r="N4012">
        <v>4.6966666659999996</v>
      </c>
      <c r="O4012">
        <v>0</v>
      </c>
      <c r="P4012">
        <v>7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32.876666999999998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1717101</v>
      </c>
      <c r="B4013">
        <v>1</v>
      </c>
      <c r="C4013" t="s">
        <v>77</v>
      </c>
      <c r="D4013" t="s">
        <v>115</v>
      </c>
      <c r="E4013" t="s">
        <v>139</v>
      </c>
      <c r="F4013" t="s">
        <v>11699</v>
      </c>
      <c r="G4013" t="s">
        <v>141</v>
      </c>
      <c r="H4013" t="s">
        <v>46</v>
      </c>
      <c r="I4013" t="s">
        <v>129</v>
      </c>
      <c r="J4013" t="s">
        <v>130</v>
      </c>
      <c r="K4013" t="s">
        <v>131</v>
      </c>
      <c r="L4013" t="s">
        <v>11700</v>
      </c>
      <c r="M4013" t="s">
        <v>11701</v>
      </c>
      <c r="N4013">
        <v>1.5916666660000001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21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33.424999999999997</v>
      </c>
    </row>
    <row r="4014" spans="1:26" x14ac:dyDescent="0.25">
      <c r="A4014">
        <v>1717102</v>
      </c>
      <c r="B4014">
        <v>1</v>
      </c>
      <c r="C4014" t="s">
        <v>76</v>
      </c>
      <c r="D4014" t="s">
        <v>83</v>
      </c>
      <c r="E4014" t="s">
        <v>139</v>
      </c>
      <c r="F4014" t="s">
        <v>11702</v>
      </c>
      <c r="G4014" t="s">
        <v>1012</v>
      </c>
      <c r="H4014" t="s">
        <v>46</v>
      </c>
      <c r="I4014" t="s">
        <v>129</v>
      </c>
      <c r="J4014" t="s">
        <v>130</v>
      </c>
      <c r="K4014" t="s">
        <v>131</v>
      </c>
      <c r="L4014" t="s">
        <v>11703</v>
      </c>
      <c r="M4014" t="s">
        <v>11704</v>
      </c>
      <c r="N4014">
        <v>0.41694444400000003</v>
      </c>
      <c r="O4014">
        <v>0</v>
      </c>
      <c r="P4014">
        <v>36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15.01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1717128</v>
      </c>
      <c r="B4015">
        <v>1</v>
      </c>
      <c r="C4015" t="s">
        <v>77</v>
      </c>
      <c r="D4015" t="s">
        <v>123</v>
      </c>
      <c r="E4015" t="s">
        <v>212</v>
      </c>
      <c r="F4015" t="s">
        <v>6429</v>
      </c>
      <c r="G4015" t="s">
        <v>176</v>
      </c>
      <c r="H4015" t="s">
        <v>47</v>
      </c>
      <c r="I4015" t="s">
        <v>129</v>
      </c>
      <c r="J4015" t="s">
        <v>130</v>
      </c>
      <c r="K4015" t="s">
        <v>131</v>
      </c>
      <c r="L4015" t="s">
        <v>11705</v>
      </c>
      <c r="M4015" t="s">
        <v>11706</v>
      </c>
      <c r="N4015">
        <v>0.91666666600000002</v>
      </c>
      <c r="O4015">
        <v>31</v>
      </c>
      <c r="P4015">
        <v>979</v>
      </c>
      <c r="Q4015">
        <v>0</v>
      </c>
      <c r="R4015">
        <v>0</v>
      </c>
      <c r="S4015">
        <v>0</v>
      </c>
      <c r="T4015">
        <v>0</v>
      </c>
      <c r="U4015">
        <v>28.416667</v>
      </c>
      <c r="V4015">
        <v>897.41666599999996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1717107</v>
      </c>
      <c r="B4016">
        <v>1</v>
      </c>
      <c r="C4016" t="s">
        <v>76</v>
      </c>
      <c r="D4016" t="s">
        <v>91</v>
      </c>
      <c r="E4016" t="s">
        <v>139</v>
      </c>
      <c r="F4016" t="s">
        <v>11707</v>
      </c>
      <c r="G4016" t="s">
        <v>141</v>
      </c>
      <c r="H4016" t="s">
        <v>46</v>
      </c>
      <c r="I4016" t="s">
        <v>129</v>
      </c>
      <c r="J4016" t="s">
        <v>130</v>
      </c>
      <c r="K4016" t="s">
        <v>131</v>
      </c>
      <c r="L4016" t="s">
        <v>11708</v>
      </c>
      <c r="M4016" t="s">
        <v>11709</v>
      </c>
      <c r="N4016">
        <v>1.186388888</v>
      </c>
      <c r="O4016">
        <v>0</v>
      </c>
      <c r="P4016">
        <v>110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130.50277800000001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1717109</v>
      </c>
      <c r="B4017">
        <v>1</v>
      </c>
      <c r="C4017" t="s">
        <v>76</v>
      </c>
      <c r="D4017" t="s">
        <v>93</v>
      </c>
      <c r="E4017" t="s">
        <v>134</v>
      </c>
      <c r="F4017" t="s">
        <v>11710</v>
      </c>
      <c r="G4017" t="s">
        <v>136</v>
      </c>
      <c r="H4017" t="s">
        <v>46</v>
      </c>
      <c r="I4017" t="s">
        <v>129</v>
      </c>
      <c r="J4017" t="s">
        <v>130</v>
      </c>
      <c r="K4017" t="s">
        <v>131</v>
      </c>
      <c r="L4017" t="s">
        <v>11711</v>
      </c>
      <c r="M4017" t="s">
        <v>11712</v>
      </c>
      <c r="N4017">
        <v>2.8094444439999999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2.8094440000000001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1717116</v>
      </c>
      <c r="B4018">
        <v>1</v>
      </c>
      <c r="C4018" t="s">
        <v>77</v>
      </c>
      <c r="D4018" t="s">
        <v>114</v>
      </c>
      <c r="E4018" t="s">
        <v>134</v>
      </c>
      <c r="F4018" t="s">
        <v>11713</v>
      </c>
      <c r="G4018" t="s">
        <v>462</v>
      </c>
      <c r="H4018" t="s">
        <v>46</v>
      </c>
      <c r="I4018" t="s">
        <v>129</v>
      </c>
      <c r="J4018" t="s">
        <v>130</v>
      </c>
      <c r="K4018" t="s">
        <v>131</v>
      </c>
      <c r="L4018" t="s">
        <v>11714</v>
      </c>
      <c r="M4018" t="s">
        <v>11715</v>
      </c>
      <c r="N4018">
        <v>1.048888888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1.048889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1717123</v>
      </c>
      <c r="B4019">
        <v>1</v>
      </c>
      <c r="C4019" t="s">
        <v>76</v>
      </c>
      <c r="D4019" t="s">
        <v>93</v>
      </c>
      <c r="E4019" t="s">
        <v>134</v>
      </c>
      <c r="F4019" t="s">
        <v>11716</v>
      </c>
      <c r="G4019" t="s">
        <v>289</v>
      </c>
      <c r="H4019" t="s">
        <v>46</v>
      </c>
      <c r="I4019" t="s">
        <v>129</v>
      </c>
      <c r="J4019" t="s">
        <v>130</v>
      </c>
      <c r="K4019" t="s">
        <v>131</v>
      </c>
      <c r="L4019" t="s">
        <v>11717</v>
      </c>
      <c r="M4019" t="s">
        <v>11718</v>
      </c>
      <c r="N4019">
        <v>5.5347222220000001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5.5347220000000004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1717124</v>
      </c>
      <c r="B4020">
        <v>1</v>
      </c>
      <c r="C4020" t="s">
        <v>76</v>
      </c>
      <c r="D4020" t="s">
        <v>93</v>
      </c>
      <c r="E4020" t="s">
        <v>139</v>
      </c>
      <c r="F4020" t="s">
        <v>10528</v>
      </c>
      <c r="G4020" t="s">
        <v>269</v>
      </c>
      <c r="H4020" t="s">
        <v>46</v>
      </c>
      <c r="I4020" t="s">
        <v>129</v>
      </c>
      <c r="J4020" t="s">
        <v>130</v>
      </c>
      <c r="K4020" t="s">
        <v>131</v>
      </c>
      <c r="L4020" t="s">
        <v>11719</v>
      </c>
      <c r="M4020" t="s">
        <v>11720</v>
      </c>
      <c r="N4020">
        <v>1.8633333329999999</v>
      </c>
      <c r="O4020">
        <v>0</v>
      </c>
      <c r="P4020">
        <v>25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46.583333000000003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1717126</v>
      </c>
      <c r="B4021">
        <v>1</v>
      </c>
      <c r="C4021" t="s">
        <v>76</v>
      </c>
      <c r="D4021" t="s">
        <v>87</v>
      </c>
      <c r="E4021" t="s">
        <v>134</v>
      </c>
      <c r="F4021" t="s">
        <v>11721</v>
      </c>
      <c r="G4021" t="s">
        <v>155</v>
      </c>
      <c r="H4021" t="s">
        <v>46</v>
      </c>
      <c r="I4021" t="s">
        <v>129</v>
      </c>
      <c r="J4021" t="s">
        <v>130</v>
      </c>
      <c r="K4021" t="s">
        <v>131</v>
      </c>
      <c r="L4021" t="s">
        <v>11722</v>
      </c>
      <c r="M4021" t="s">
        <v>11723</v>
      </c>
      <c r="N4021">
        <v>0.76027777699999999</v>
      </c>
      <c r="O4021">
        <v>0</v>
      </c>
      <c r="P4021">
        <v>0</v>
      </c>
      <c r="Q4021">
        <v>0</v>
      </c>
      <c r="R4021">
        <v>7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5.3219440000000002</v>
      </c>
      <c r="Y4021">
        <v>0</v>
      </c>
      <c r="Z4021">
        <v>0</v>
      </c>
    </row>
    <row r="4022" spans="1:26" x14ac:dyDescent="0.25">
      <c r="A4022">
        <v>1717127</v>
      </c>
      <c r="B4022">
        <v>1</v>
      </c>
      <c r="C4022" t="s">
        <v>76</v>
      </c>
      <c r="D4022" t="s">
        <v>78</v>
      </c>
      <c r="E4022" t="s">
        <v>134</v>
      </c>
      <c r="F4022" t="s">
        <v>11724</v>
      </c>
      <c r="G4022" t="s">
        <v>155</v>
      </c>
      <c r="H4022" t="s">
        <v>46</v>
      </c>
      <c r="I4022" t="s">
        <v>129</v>
      </c>
      <c r="J4022" t="s">
        <v>130</v>
      </c>
      <c r="K4022" t="s">
        <v>131</v>
      </c>
      <c r="L4022" t="s">
        <v>11725</v>
      </c>
      <c r="M4022" t="s">
        <v>11726</v>
      </c>
      <c r="N4022">
        <v>1.0022222220000001</v>
      </c>
      <c r="O4022">
        <v>0</v>
      </c>
      <c r="P4022">
        <v>11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11.024444000000001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1717133</v>
      </c>
      <c r="B4023">
        <v>1</v>
      </c>
      <c r="C4023" t="s">
        <v>76</v>
      </c>
      <c r="D4023" t="s">
        <v>93</v>
      </c>
      <c r="E4023" t="s">
        <v>134</v>
      </c>
      <c r="F4023" t="s">
        <v>11727</v>
      </c>
      <c r="G4023" t="s">
        <v>136</v>
      </c>
      <c r="H4023" t="s">
        <v>46</v>
      </c>
      <c r="I4023" t="s">
        <v>129</v>
      </c>
      <c r="J4023" t="s">
        <v>130</v>
      </c>
      <c r="K4023" t="s">
        <v>131</v>
      </c>
      <c r="L4023" t="s">
        <v>11728</v>
      </c>
      <c r="M4023" t="s">
        <v>11729</v>
      </c>
      <c r="N4023">
        <v>2.9188888880000001</v>
      </c>
      <c r="O4023">
        <v>0</v>
      </c>
      <c r="P4023">
        <v>3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8.7566670000000002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1717134</v>
      </c>
      <c r="B4024">
        <v>1</v>
      </c>
      <c r="C4024" t="s">
        <v>76</v>
      </c>
      <c r="D4024" t="s">
        <v>79</v>
      </c>
      <c r="E4024" t="s">
        <v>134</v>
      </c>
      <c r="F4024" t="s">
        <v>11730</v>
      </c>
      <c r="G4024" t="s">
        <v>136</v>
      </c>
      <c r="H4024" t="s">
        <v>46</v>
      </c>
      <c r="I4024" t="s">
        <v>129</v>
      </c>
      <c r="J4024" t="s">
        <v>130</v>
      </c>
      <c r="K4024" t="s">
        <v>131</v>
      </c>
      <c r="L4024" t="s">
        <v>11731</v>
      </c>
      <c r="M4024" t="s">
        <v>11732</v>
      </c>
      <c r="N4024">
        <v>1.435277777</v>
      </c>
      <c r="O4024">
        <v>0</v>
      </c>
      <c r="P4024">
        <v>4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5.7411110000000001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1717137</v>
      </c>
      <c r="B4025">
        <v>1</v>
      </c>
      <c r="C4025" t="s">
        <v>76</v>
      </c>
      <c r="D4025" t="s">
        <v>92</v>
      </c>
      <c r="E4025" t="s">
        <v>134</v>
      </c>
      <c r="F4025" t="s">
        <v>11733</v>
      </c>
      <c r="G4025" t="s">
        <v>136</v>
      </c>
      <c r="H4025" t="s">
        <v>46</v>
      </c>
      <c r="I4025" t="s">
        <v>129</v>
      </c>
      <c r="J4025" t="s">
        <v>130</v>
      </c>
      <c r="K4025" t="s">
        <v>131</v>
      </c>
      <c r="L4025" t="s">
        <v>11734</v>
      </c>
      <c r="M4025" t="s">
        <v>11735</v>
      </c>
      <c r="N4025">
        <v>3.7458333330000002</v>
      </c>
      <c r="O4025">
        <v>0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3.7458330000000002</v>
      </c>
      <c r="Y4025">
        <v>0</v>
      </c>
      <c r="Z4025">
        <v>0</v>
      </c>
    </row>
    <row r="4026" spans="1:26" x14ac:dyDescent="0.25">
      <c r="A4026">
        <v>1717138</v>
      </c>
      <c r="B4026">
        <v>1</v>
      </c>
      <c r="C4026" t="s">
        <v>76</v>
      </c>
      <c r="D4026" t="s">
        <v>86</v>
      </c>
      <c r="E4026" t="s">
        <v>134</v>
      </c>
      <c r="F4026" t="s">
        <v>11736</v>
      </c>
      <c r="G4026" t="s">
        <v>136</v>
      </c>
      <c r="H4026" t="s">
        <v>46</v>
      </c>
      <c r="I4026" t="s">
        <v>129</v>
      </c>
      <c r="J4026" t="s">
        <v>130</v>
      </c>
      <c r="K4026" t="s">
        <v>131</v>
      </c>
      <c r="L4026" t="s">
        <v>11737</v>
      </c>
      <c r="M4026" t="s">
        <v>11738</v>
      </c>
      <c r="N4026">
        <v>0.69916666599999999</v>
      </c>
      <c r="O4026">
        <v>0</v>
      </c>
      <c r="P4026">
        <v>3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2.0975000000000001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1717135</v>
      </c>
      <c r="B4027">
        <v>1</v>
      </c>
      <c r="C4027" t="s">
        <v>77</v>
      </c>
      <c r="D4027" t="s">
        <v>108</v>
      </c>
      <c r="E4027" t="s">
        <v>126</v>
      </c>
      <c r="F4027" t="s">
        <v>11739</v>
      </c>
      <c r="G4027" t="s">
        <v>176</v>
      </c>
      <c r="H4027" t="s">
        <v>47</v>
      </c>
      <c r="I4027" t="s">
        <v>129</v>
      </c>
      <c r="J4027" t="s">
        <v>130</v>
      </c>
      <c r="K4027" t="s">
        <v>131</v>
      </c>
      <c r="L4027" t="s">
        <v>11740</v>
      </c>
      <c r="M4027" t="s">
        <v>11741</v>
      </c>
      <c r="N4027">
        <v>1.0494444439999999</v>
      </c>
      <c r="O4027">
        <v>127</v>
      </c>
      <c r="P4027">
        <v>5597</v>
      </c>
      <c r="Q4027">
        <v>0</v>
      </c>
      <c r="R4027">
        <v>0</v>
      </c>
      <c r="S4027">
        <v>0</v>
      </c>
      <c r="T4027">
        <v>0</v>
      </c>
      <c r="U4027">
        <v>133.27944400000001</v>
      </c>
      <c r="V4027">
        <v>5873.7405529999996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1717141</v>
      </c>
      <c r="B4028">
        <v>1</v>
      </c>
      <c r="C4028" t="s">
        <v>76</v>
      </c>
      <c r="D4028" t="s">
        <v>93</v>
      </c>
      <c r="E4028" t="s">
        <v>134</v>
      </c>
      <c r="F4028" t="s">
        <v>11742</v>
      </c>
      <c r="G4028" t="s">
        <v>136</v>
      </c>
      <c r="H4028" t="s">
        <v>46</v>
      </c>
      <c r="I4028" t="s">
        <v>129</v>
      </c>
      <c r="J4028" t="s">
        <v>130</v>
      </c>
      <c r="K4028" t="s">
        <v>131</v>
      </c>
      <c r="L4028" t="s">
        <v>11743</v>
      </c>
      <c r="M4028" t="s">
        <v>11744</v>
      </c>
      <c r="N4028">
        <v>6.7741666660000002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6.7741670000000003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1717142</v>
      </c>
      <c r="B4029">
        <v>1</v>
      </c>
      <c r="C4029" t="s">
        <v>77</v>
      </c>
      <c r="D4029" t="s">
        <v>124</v>
      </c>
      <c r="E4029" t="s">
        <v>134</v>
      </c>
      <c r="F4029" t="s">
        <v>11745</v>
      </c>
      <c r="G4029" t="s">
        <v>136</v>
      </c>
      <c r="H4029" t="s">
        <v>46</v>
      </c>
      <c r="I4029" t="s">
        <v>129</v>
      </c>
      <c r="J4029" t="s">
        <v>130</v>
      </c>
      <c r="K4029" t="s">
        <v>131</v>
      </c>
      <c r="L4029" t="s">
        <v>11746</v>
      </c>
      <c r="M4029" t="s">
        <v>11747</v>
      </c>
      <c r="N4029">
        <v>1.3905555549999999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1.3905559999999999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1717143</v>
      </c>
      <c r="B4030">
        <v>1</v>
      </c>
      <c r="C4030" t="s">
        <v>76</v>
      </c>
      <c r="D4030" t="s">
        <v>95</v>
      </c>
      <c r="E4030" t="s">
        <v>134</v>
      </c>
      <c r="F4030" t="s">
        <v>11748</v>
      </c>
      <c r="G4030" t="s">
        <v>136</v>
      </c>
      <c r="H4030" t="s">
        <v>46</v>
      </c>
      <c r="I4030" t="s">
        <v>129</v>
      </c>
      <c r="J4030" t="s">
        <v>130</v>
      </c>
      <c r="K4030" t="s">
        <v>131</v>
      </c>
      <c r="L4030" t="s">
        <v>11749</v>
      </c>
      <c r="M4030" t="s">
        <v>11750</v>
      </c>
      <c r="N4030">
        <v>1.7050000000000001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1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1.7050000000000001</v>
      </c>
    </row>
    <row r="4031" spans="1:26" x14ac:dyDescent="0.25">
      <c r="A4031">
        <v>1717145</v>
      </c>
      <c r="B4031">
        <v>1</v>
      </c>
      <c r="C4031" t="s">
        <v>76</v>
      </c>
      <c r="D4031" t="s">
        <v>96</v>
      </c>
      <c r="E4031" t="s">
        <v>134</v>
      </c>
      <c r="F4031" t="s">
        <v>11751</v>
      </c>
      <c r="G4031" t="s">
        <v>209</v>
      </c>
      <c r="H4031" t="s">
        <v>46</v>
      </c>
      <c r="I4031" t="s">
        <v>129</v>
      </c>
      <c r="J4031" t="s">
        <v>130</v>
      </c>
      <c r="K4031" t="s">
        <v>131</v>
      </c>
      <c r="L4031" t="s">
        <v>11752</v>
      </c>
      <c r="M4031" t="s">
        <v>11753</v>
      </c>
      <c r="N4031">
        <v>2.062777777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2.0627779999999998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1717151</v>
      </c>
      <c r="B4032">
        <v>1</v>
      </c>
      <c r="C4032" t="s">
        <v>76</v>
      </c>
      <c r="D4032" t="s">
        <v>101</v>
      </c>
      <c r="E4032" t="s">
        <v>126</v>
      </c>
      <c r="F4032" t="s">
        <v>11754</v>
      </c>
      <c r="G4032" t="s">
        <v>145</v>
      </c>
      <c r="H4032" t="s">
        <v>47</v>
      </c>
      <c r="I4032" t="s">
        <v>129</v>
      </c>
      <c r="J4032" t="s">
        <v>130</v>
      </c>
      <c r="K4032" t="s">
        <v>131</v>
      </c>
      <c r="L4032" t="s">
        <v>11755</v>
      </c>
      <c r="M4032" t="s">
        <v>11756</v>
      </c>
      <c r="N4032">
        <v>1.1302777770000001</v>
      </c>
      <c r="O4032">
        <v>4</v>
      </c>
      <c r="P4032">
        <v>315</v>
      </c>
      <c r="Q4032">
        <v>0</v>
      </c>
      <c r="R4032">
        <v>0</v>
      </c>
      <c r="S4032">
        <v>0</v>
      </c>
      <c r="T4032">
        <v>0</v>
      </c>
      <c r="U4032">
        <v>4.5211110000000003</v>
      </c>
      <c r="V4032">
        <v>356.03750000000002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1717149</v>
      </c>
      <c r="B4033">
        <v>1</v>
      </c>
      <c r="C4033" t="s">
        <v>76</v>
      </c>
      <c r="D4033" t="s">
        <v>88</v>
      </c>
      <c r="E4033" t="s">
        <v>134</v>
      </c>
      <c r="F4033" t="s">
        <v>11757</v>
      </c>
      <c r="G4033" t="s">
        <v>136</v>
      </c>
      <c r="H4033" t="s">
        <v>46</v>
      </c>
      <c r="I4033" t="s">
        <v>129</v>
      </c>
      <c r="J4033" t="s">
        <v>130</v>
      </c>
      <c r="K4033" t="s">
        <v>131</v>
      </c>
      <c r="L4033" t="s">
        <v>11758</v>
      </c>
      <c r="M4033" t="s">
        <v>11759</v>
      </c>
      <c r="N4033">
        <v>3.0708333329999999</v>
      </c>
      <c r="O4033">
        <v>0</v>
      </c>
      <c r="P4033">
        <v>1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3.0708329999999999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1717150</v>
      </c>
      <c r="B4034">
        <v>1</v>
      </c>
      <c r="C4034" t="s">
        <v>76</v>
      </c>
      <c r="D4034" t="s">
        <v>92</v>
      </c>
      <c r="E4034" t="s">
        <v>134</v>
      </c>
      <c r="F4034" t="s">
        <v>11760</v>
      </c>
      <c r="G4034" t="s">
        <v>209</v>
      </c>
      <c r="H4034" t="s">
        <v>46</v>
      </c>
      <c r="I4034" t="s">
        <v>129</v>
      </c>
      <c r="J4034" t="s">
        <v>130</v>
      </c>
      <c r="K4034" t="s">
        <v>131</v>
      </c>
      <c r="L4034" t="s">
        <v>11761</v>
      </c>
      <c r="M4034" t="s">
        <v>11762</v>
      </c>
      <c r="N4034">
        <v>16.600000000000001</v>
      </c>
      <c r="O4034">
        <v>0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16.600000000000001</v>
      </c>
      <c r="Y4034">
        <v>0</v>
      </c>
      <c r="Z4034">
        <v>0</v>
      </c>
    </row>
    <row r="4035" spans="1:26" x14ac:dyDescent="0.25">
      <c r="A4035">
        <v>1717146</v>
      </c>
      <c r="B4035">
        <v>1</v>
      </c>
      <c r="C4035" t="s">
        <v>77</v>
      </c>
      <c r="D4035" t="s">
        <v>116</v>
      </c>
      <c r="E4035" t="s">
        <v>134</v>
      </c>
      <c r="F4035" t="s">
        <v>11763</v>
      </c>
      <c r="G4035" t="s">
        <v>136</v>
      </c>
      <c r="H4035" t="s">
        <v>46</v>
      </c>
      <c r="I4035" t="s">
        <v>129</v>
      </c>
      <c r="J4035" t="s">
        <v>130</v>
      </c>
      <c r="K4035" t="s">
        <v>131</v>
      </c>
      <c r="L4035" t="s">
        <v>11764</v>
      </c>
      <c r="M4035" t="s">
        <v>11765</v>
      </c>
      <c r="N4035">
        <v>1.5475000000000001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1.5475000000000001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1717147</v>
      </c>
      <c r="B4036">
        <v>1</v>
      </c>
      <c r="C4036" t="s">
        <v>76</v>
      </c>
      <c r="D4036" t="s">
        <v>91</v>
      </c>
      <c r="E4036" t="s">
        <v>139</v>
      </c>
      <c r="F4036" t="s">
        <v>11766</v>
      </c>
      <c r="G4036" t="s">
        <v>462</v>
      </c>
      <c r="H4036" t="s">
        <v>46</v>
      </c>
      <c r="I4036" t="s">
        <v>129</v>
      </c>
      <c r="J4036" t="s">
        <v>130</v>
      </c>
      <c r="K4036" t="s">
        <v>131</v>
      </c>
      <c r="L4036" t="s">
        <v>11767</v>
      </c>
      <c r="M4036" t="s">
        <v>11768</v>
      </c>
      <c r="N4036">
        <v>0.45500000000000002</v>
      </c>
      <c r="O4036">
        <v>0</v>
      </c>
      <c r="P4036">
        <v>326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148.33000000000001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1717153</v>
      </c>
      <c r="B4037">
        <v>1</v>
      </c>
      <c r="C4037" t="s">
        <v>76</v>
      </c>
      <c r="D4037" t="s">
        <v>80</v>
      </c>
      <c r="E4037" t="s">
        <v>139</v>
      </c>
      <c r="F4037" t="s">
        <v>11769</v>
      </c>
      <c r="G4037" t="s">
        <v>141</v>
      </c>
      <c r="H4037" t="s">
        <v>46</v>
      </c>
      <c r="I4037" t="s">
        <v>129</v>
      </c>
      <c r="J4037" t="s">
        <v>130</v>
      </c>
      <c r="K4037" t="s">
        <v>131</v>
      </c>
      <c r="L4037" t="s">
        <v>11770</v>
      </c>
      <c r="M4037" t="s">
        <v>11771</v>
      </c>
      <c r="N4037">
        <v>3.5102777770000002</v>
      </c>
      <c r="O4037">
        <v>0</v>
      </c>
      <c r="P4037">
        <v>193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677.483611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1717155</v>
      </c>
      <c r="B4038">
        <v>1</v>
      </c>
      <c r="C4038" t="s">
        <v>77</v>
      </c>
      <c r="D4038" t="s">
        <v>110</v>
      </c>
      <c r="E4038" t="s">
        <v>139</v>
      </c>
      <c r="F4038" t="s">
        <v>11772</v>
      </c>
      <c r="G4038" t="s">
        <v>141</v>
      </c>
      <c r="H4038" t="s">
        <v>46</v>
      </c>
      <c r="I4038" t="s">
        <v>129</v>
      </c>
      <c r="J4038" t="s">
        <v>130</v>
      </c>
      <c r="K4038" t="s">
        <v>131</v>
      </c>
      <c r="L4038" t="s">
        <v>11773</v>
      </c>
      <c r="M4038" t="s">
        <v>11774</v>
      </c>
      <c r="N4038">
        <v>3.2008333329999998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77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246.464167</v>
      </c>
    </row>
    <row r="4039" spans="1:26" x14ac:dyDescent="0.25">
      <c r="A4039">
        <v>1717156</v>
      </c>
      <c r="B4039">
        <v>1</v>
      </c>
      <c r="C4039" t="s">
        <v>76</v>
      </c>
      <c r="D4039" t="s">
        <v>92</v>
      </c>
      <c r="E4039" t="s">
        <v>134</v>
      </c>
      <c r="F4039" t="s">
        <v>11775</v>
      </c>
      <c r="G4039" t="s">
        <v>136</v>
      </c>
      <c r="H4039" t="s">
        <v>46</v>
      </c>
      <c r="I4039" t="s">
        <v>129</v>
      </c>
      <c r="J4039" t="s">
        <v>130</v>
      </c>
      <c r="K4039" t="s">
        <v>131</v>
      </c>
      <c r="L4039" t="s">
        <v>11776</v>
      </c>
      <c r="M4039" t="s">
        <v>11777</v>
      </c>
      <c r="N4039">
        <v>0.76416666600000005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4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3.056667</v>
      </c>
    </row>
    <row r="4040" spans="1:26" x14ac:dyDescent="0.25">
      <c r="A4040">
        <v>1717159</v>
      </c>
      <c r="B4040">
        <v>1</v>
      </c>
      <c r="C4040" t="s">
        <v>77</v>
      </c>
      <c r="D4040" t="s">
        <v>124</v>
      </c>
      <c r="E4040" t="s">
        <v>134</v>
      </c>
      <c r="F4040" t="s">
        <v>11778</v>
      </c>
      <c r="G4040" t="s">
        <v>155</v>
      </c>
      <c r="H4040" t="s">
        <v>46</v>
      </c>
      <c r="I4040" t="s">
        <v>129</v>
      </c>
      <c r="J4040" t="s">
        <v>130</v>
      </c>
      <c r="K4040" t="s">
        <v>131</v>
      </c>
      <c r="L4040" t="s">
        <v>11779</v>
      </c>
      <c r="M4040" t="s">
        <v>11780</v>
      </c>
      <c r="N4040">
        <v>1.9013888880000001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1.901389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1717161</v>
      </c>
      <c r="B4041">
        <v>1</v>
      </c>
      <c r="C4041" t="s">
        <v>76</v>
      </c>
      <c r="D4041" t="s">
        <v>81</v>
      </c>
      <c r="E4041" t="s">
        <v>139</v>
      </c>
      <c r="F4041" t="s">
        <v>11781</v>
      </c>
      <c r="G4041" t="s">
        <v>141</v>
      </c>
      <c r="H4041" t="s">
        <v>46</v>
      </c>
      <c r="I4041" t="s">
        <v>129</v>
      </c>
      <c r="J4041" t="s">
        <v>130</v>
      </c>
      <c r="K4041" t="s">
        <v>131</v>
      </c>
      <c r="L4041" t="s">
        <v>11782</v>
      </c>
      <c r="M4041" t="s">
        <v>11783</v>
      </c>
      <c r="N4041">
        <v>1.5633333330000001</v>
      </c>
      <c r="O4041">
        <v>0</v>
      </c>
      <c r="P4041">
        <v>106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165.71333300000001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1717165</v>
      </c>
      <c r="B4042">
        <v>1</v>
      </c>
      <c r="C4042" t="s">
        <v>76</v>
      </c>
      <c r="D4042" t="s">
        <v>94</v>
      </c>
      <c r="E4042" t="s">
        <v>158</v>
      </c>
      <c r="F4042" t="s">
        <v>11375</v>
      </c>
      <c r="G4042" t="s">
        <v>176</v>
      </c>
      <c r="H4042" t="s">
        <v>47</v>
      </c>
      <c r="I4042" t="s">
        <v>129</v>
      </c>
      <c r="J4042" t="s">
        <v>130</v>
      </c>
      <c r="K4042" t="s">
        <v>131</v>
      </c>
      <c r="L4042" t="s">
        <v>11784</v>
      </c>
      <c r="M4042" t="s">
        <v>11785</v>
      </c>
      <c r="N4042">
        <v>1.131388888</v>
      </c>
      <c r="O4042">
        <v>22</v>
      </c>
      <c r="P4042">
        <v>66</v>
      </c>
      <c r="Q4042">
        <v>0</v>
      </c>
      <c r="R4042">
        <v>0</v>
      </c>
      <c r="S4042">
        <v>0</v>
      </c>
      <c r="T4042">
        <v>0</v>
      </c>
      <c r="U4042">
        <v>24.890556</v>
      </c>
      <c r="V4042">
        <v>74.671666999999999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1717174</v>
      </c>
      <c r="B4043">
        <v>1</v>
      </c>
      <c r="C4043" t="s">
        <v>77</v>
      </c>
      <c r="D4043" t="s">
        <v>108</v>
      </c>
      <c r="E4043" t="s">
        <v>212</v>
      </c>
      <c r="F4043" t="s">
        <v>11786</v>
      </c>
      <c r="G4043" t="s">
        <v>176</v>
      </c>
      <c r="H4043" t="s">
        <v>47</v>
      </c>
      <c r="I4043" t="s">
        <v>129</v>
      </c>
      <c r="J4043" t="s">
        <v>130</v>
      </c>
      <c r="K4043" t="s">
        <v>131</v>
      </c>
      <c r="L4043" t="s">
        <v>11787</v>
      </c>
      <c r="M4043" t="s">
        <v>11788</v>
      </c>
      <c r="N4043">
        <v>1.145</v>
      </c>
      <c r="O4043">
        <v>11</v>
      </c>
      <c r="P4043">
        <v>2142</v>
      </c>
      <c r="Q4043">
        <v>0</v>
      </c>
      <c r="R4043">
        <v>0</v>
      </c>
      <c r="S4043">
        <v>0</v>
      </c>
      <c r="T4043">
        <v>0</v>
      </c>
      <c r="U4043">
        <v>12.595000000000001</v>
      </c>
      <c r="V4043">
        <v>2452.59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1717162</v>
      </c>
      <c r="B4044">
        <v>1</v>
      </c>
      <c r="C4044" t="s">
        <v>76</v>
      </c>
      <c r="D4044" t="s">
        <v>101</v>
      </c>
      <c r="E4044" t="s">
        <v>139</v>
      </c>
      <c r="F4044" t="s">
        <v>11789</v>
      </c>
      <c r="G4044" t="s">
        <v>462</v>
      </c>
      <c r="H4044" t="s">
        <v>46</v>
      </c>
      <c r="I4044" t="s">
        <v>129</v>
      </c>
      <c r="J4044" t="s">
        <v>130</v>
      </c>
      <c r="K4044" t="s">
        <v>131</v>
      </c>
      <c r="L4044" t="s">
        <v>11790</v>
      </c>
      <c r="M4044" t="s">
        <v>11791</v>
      </c>
      <c r="N4044">
        <v>0.42333333299999998</v>
      </c>
      <c r="O4044">
        <v>0</v>
      </c>
      <c r="P4044">
        <v>155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65.616667000000007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1717184</v>
      </c>
      <c r="B4045">
        <v>1</v>
      </c>
      <c r="C4045" t="s">
        <v>77</v>
      </c>
      <c r="D4045" t="s">
        <v>111</v>
      </c>
      <c r="E4045" t="s">
        <v>126</v>
      </c>
      <c r="F4045" t="s">
        <v>11792</v>
      </c>
      <c r="G4045" t="s">
        <v>533</v>
      </c>
      <c r="H4045" t="s">
        <v>47</v>
      </c>
      <c r="I4045" t="s">
        <v>129</v>
      </c>
      <c r="J4045" t="s">
        <v>130</v>
      </c>
      <c r="K4045" t="s">
        <v>131</v>
      </c>
      <c r="L4045" t="s">
        <v>11793</v>
      </c>
      <c r="M4045" t="s">
        <v>11794</v>
      </c>
      <c r="N4045">
        <v>5.426111111</v>
      </c>
      <c r="O4045">
        <v>0</v>
      </c>
      <c r="P4045">
        <v>0</v>
      </c>
      <c r="Q4045">
        <v>0</v>
      </c>
      <c r="R4045">
        <v>0</v>
      </c>
      <c r="S4045">
        <v>3</v>
      </c>
      <c r="T4045">
        <v>69</v>
      </c>
      <c r="U4045">
        <v>0</v>
      </c>
      <c r="V4045">
        <v>0</v>
      </c>
      <c r="W4045">
        <v>0</v>
      </c>
      <c r="X4045">
        <v>0</v>
      </c>
      <c r="Y4045">
        <v>16.278333</v>
      </c>
      <c r="Z4045">
        <v>374.40166699999997</v>
      </c>
    </row>
    <row r="4046" spans="1:26" x14ac:dyDescent="0.25">
      <c r="A4046">
        <v>1717169</v>
      </c>
      <c r="B4046">
        <v>1</v>
      </c>
      <c r="C4046" t="s">
        <v>77</v>
      </c>
      <c r="D4046" t="s">
        <v>109</v>
      </c>
      <c r="E4046" t="s">
        <v>139</v>
      </c>
      <c r="F4046" t="s">
        <v>11795</v>
      </c>
      <c r="G4046" t="s">
        <v>141</v>
      </c>
      <c r="H4046" t="s">
        <v>46</v>
      </c>
      <c r="I4046" t="s">
        <v>129</v>
      </c>
      <c r="J4046" t="s">
        <v>130</v>
      </c>
      <c r="K4046" t="s">
        <v>131</v>
      </c>
      <c r="L4046" t="s">
        <v>11796</v>
      </c>
      <c r="M4046" t="s">
        <v>11797</v>
      </c>
      <c r="N4046">
        <v>1.8605555549999999</v>
      </c>
      <c r="O4046">
        <v>0</v>
      </c>
      <c r="P4046">
        <v>9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16.745000000000001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1717167</v>
      </c>
      <c r="B4047">
        <v>1</v>
      </c>
      <c r="C4047" t="s">
        <v>76</v>
      </c>
      <c r="D4047" t="s">
        <v>92</v>
      </c>
      <c r="E4047" t="s">
        <v>164</v>
      </c>
      <c r="F4047" t="s">
        <v>4624</v>
      </c>
      <c r="G4047" t="s">
        <v>256</v>
      </c>
      <c r="H4047" t="s">
        <v>46</v>
      </c>
      <c r="I4047" t="s">
        <v>129</v>
      </c>
      <c r="J4047" t="s">
        <v>130</v>
      </c>
      <c r="K4047" t="s">
        <v>131</v>
      </c>
      <c r="L4047" t="s">
        <v>11798</v>
      </c>
      <c r="M4047" t="s">
        <v>11799</v>
      </c>
      <c r="N4047">
        <v>0.96222222199999996</v>
      </c>
      <c r="O4047">
        <v>0</v>
      </c>
      <c r="P4047">
        <v>0</v>
      </c>
      <c r="Q4047">
        <v>1</v>
      </c>
      <c r="R4047">
        <v>116</v>
      </c>
      <c r="S4047">
        <v>0</v>
      </c>
      <c r="T4047">
        <v>0</v>
      </c>
      <c r="U4047">
        <v>0</v>
      </c>
      <c r="V4047">
        <v>0</v>
      </c>
      <c r="W4047">
        <v>0.96222200000000002</v>
      </c>
      <c r="X4047">
        <v>111.617778</v>
      </c>
      <c r="Y4047">
        <v>0</v>
      </c>
      <c r="Z4047">
        <v>0</v>
      </c>
    </row>
    <row r="4048" spans="1:26" x14ac:dyDescent="0.25">
      <c r="A4048">
        <v>1717166</v>
      </c>
      <c r="B4048">
        <v>1</v>
      </c>
      <c r="C4048" t="s">
        <v>76</v>
      </c>
      <c r="D4048" t="s">
        <v>107</v>
      </c>
      <c r="E4048" t="s">
        <v>191</v>
      </c>
      <c r="F4048" t="s">
        <v>11800</v>
      </c>
      <c r="G4048" t="s">
        <v>186</v>
      </c>
      <c r="H4048" t="s">
        <v>46</v>
      </c>
      <c r="I4048" t="s">
        <v>129</v>
      </c>
      <c r="J4048" t="s">
        <v>130</v>
      </c>
      <c r="K4048" t="s">
        <v>131</v>
      </c>
      <c r="L4048" t="s">
        <v>11801</v>
      </c>
      <c r="M4048" t="s">
        <v>11802</v>
      </c>
      <c r="N4048">
        <v>1.7027777770000001</v>
      </c>
      <c r="O4048">
        <v>0</v>
      </c>
      <c r="P4048">
        <v>62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105.572222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1717172</v>
      </c>
      <c r="B4049">
        <v>1</v>
      </c>
      <c r="C4049" t="s">
        <v>76</v>
      </c>
      <c r="D4049" t="s">
        <v>95</v>
      </c>
      <c r="E4049" t="s">
        <v>134</v>
      </c>
      <c r="F4049" t="s">
        <v>11803</v>
      </c>
      <c r="G4049" t="s">
        <v>136</v>
      </c>
      <c r="H4049" t="s">
        <v>46</v>
      </c>
      <c r="I4049" t="s">
        <v>129</v>
      </c>
      <c r="J4049" t="s">
        <v>130</v>
      </c>
      <c r="K4049" t="s">
        <v>131</v>
      </c>
      <c r="L4049" t="s">
        <v>11804</v>
      </c>
      <c r="M4049" t="s">
        <v>11805</v>
      </c>
      <c r="N4049">
        <v>1.991944444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1.9919439999999999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1717170</v>
      </c>
      <c r="B4050">
        <v>1</v>
      </c>
      <c r="C4050" t="s">
        <v>76</v>
      </c>
      <c r="D4050" t="s">
        <v>102</v>
      </c>
      <c r="E4050" t="s">
        <v>212</v>
      </c>
      <c r="F4050" t="s">
        <v>10910</v>
      </c>
      <c r="G4050" t="s">
        <v>176</v>
      </c>
      <c r="H4050" t="s">
        <v>47</v>
      </c>
      <c r="I4050" t="s">
        <v>129</v>
      </c>
      <c r="J4050" t="s">
        <v>130</v>
      </c>
      <c r="K4050" t="s">
        <v>131</v>
      </c>
      <c r="L4050" t="s">
        <v>11806</v>
      </c>
      <c r="M4050" t="s">
        <v>11807</v>
      </c>
      <c r="N4050">
        <v>3.6127777769999998</v>
      </c>
      <c r="O4050">
        <v>27</v>
      </c>
      <c r="P4050">
        <v>1026</v>
      </c>
      <c r="Q4050">
        <v>0</v>
      </c>
      <c r="R4050">
        <v>0</v>
      </c>
      <c r="S4050">
        <v>0</v>
      </c>
      <c r="T4050">
        <v>0</v>
      </c>
      <c r="U4050">
        <v>97.545000000000002</v>
      </c>
      <c r="V4050">
        <v>3706.7099990000002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1717168</v>
      </c>
      <c r="B4051">
        <v>1</v>
      </c>
      <c r="C4051" t="s">
        <v>77</v>
      </c>
      <c r="D4051" t="s">
        <v>114</v>
      </c>
      <c r="E4051" t="s">
        <v>212</v>
      </c>
      <c r="F4051" t="s">
        <v>6623</v>
      </c>
      <c r="G4051" t="s">
        <v>293</v>
      </c>
      <c r="H4051" t="s">
        <v>160</v>
      </c>
      <c r="I4051" t="s">
        <v>129</v>
      </c>
      <c r="J4051" t="s">
        <v>130</v>
      </c>
      <c r="K4051" t="s">
        <v>161</v>
      </c>
      <c r="L4051" t="s">
        <v>11808</v>
      </c>
      <c r="M4051" t="s">
        <v>11809</v>
      </c>
      <c r="N4051">
        <v>2.3758333330000001</v>
      </c>
      <c r="O4051">
        <v>6</v>
      </c>
      <c r="P4051">
        <v>0</v>
      </c>
      <c r="Q4051">
        <v>0</v>
      </c>
      <c r="R4051">
        <v>0</v>
      </c>
      <c r="S4051">
        <v>149</v>
      </c>
      <c r="T4051">
        <v>544</v>
      </c>
      <c r="U4051">
        <v>14.255000000000001</v>
      </c>
      <c r="V4051">
        <v>0</v>
      </c>
      <c r="W4051">
        <v>0</v>
      </c>
      <c r="X4051">
        <v>0</v>
      </c>
      <c r="Y4051">
        <v>353.999167</v>
      </c>
      <c r="Z4051">
        <v>1292.4533329999999</v>
      </c>
    </row>
    <row r="4052" spans="1:26" x14ac:dyDescent="0.25">
      <c r="A4052">
        <v>1717171</v>
      </c>
      <c r="B4052">
        <v>1</v>
      </c>
      <c r="C4052" t="s">
        <v>77</v>
      </c>
      <c r="D4052" t="s">
        <v>111</v>
      </c>
      <c r="E4052" t="s">
        <v>212</v>
      </c>
      <c r="F4052" t="s">
        <v>11810</v>
      </c>
      <c r="G4052" t="s">
        <v>176</v>
      </c>
      <c r="H4052" t="s">
        <v>47</v>
      </c>
      <c r="I4052" t="s">
        <v>151</v>
      </c>
      <c r="J4052" t="s">
        <v>130</v>
      </c>
      <c r="K4052" t="s">
        <v>131</v>
      </c>
      <c r="L4052" t="s">
        <v>11811</v>
      </c>
      <c r="M4052" t="s">
        <v>11812</v>
      </c>
      <c r="N4052">
        <v>8.3333330000000001E-3</v>
      </c>
      <c r="O4052">
        <v>0</v>
      </c>
      <c r="P4052">
        <v>0</v>
      </c>
      <c r="Q4052">
        <v>0</v>
      </c>
      <c r="R4052">
        <v>0</v>
      </c>
      <c r="S4052">
        <v>35</v>
      </c>
      <c r="T4052">
        <v>1454</v>
      </c>
      <c r="U4052">
        <v>0</v>
      </c>
      <c r="V4052">
        <v>0</v>
      </c>
      <c r="W4052">
        <v>0</v>
      </c>
      <c r="X4052">
        <v>0</v>
      </c>
      <c r="Y4052">
        <v>0.29166700000000001</v>
      </c>
      <c r="Z4052">
        <v>12.116666</v>
      </c>
    </row>
    <row r="4053" spans="1:26" x14ac:dyDescent="0.25">
      <c r="A4053">
        <v>1717178</v>
      </c>
      <c r="B4053">
        <v>1</v>
      </c>
      <c r="C4053" t="s">
        <v>76</v>
      </c>
      <c r="D4053" t="s">
        <v>87</v>
      </c>
      <c r="E4053" t="s">
        <v>164</v>
      </c>
      <c r="F4053" t="s">
        <v>11813</v>
      </c>
      <c r="G4053" t="s">
        <v>141</v>
      </c>
      <c r="H4053" t="s">
        <v>46</v>
      </c>
      <c r="I4053" t="s">
        <v>129</v>
      </c>
      <c r="J4053" t="s">
        <v>130</v>
      </c>
      <c r="K4053" t="s">
        <v>131</v>
      </c>
      <c r="L4053" t="s">
        <v>11814</v>
      </c>
      <c r="M4053" t="s">
        <v>11815</v>
      </c>
      <c r="N4053">
        <v>0.72638888800000001</v>
      </c>
      <c r="O4053">
        <v>0</v>
      </c>
      <c r="P4053">
        <v>0</v>
      </c>
      <c r="Q4053">
        <v>2</v>
      </c>
      <c r="R4053">
        <v>16</v>
      </c>
      <c r="S4053">
        <v>0</v>
      </c>
      <c r="T4053">
        <v>0</v>
      </c>
      <c r="U4053">
        <v>0</v>
      </c>
      <c r="V4053">
        <v>0</v>
      </c>
      <c r="W4053">
        <v>1.4527779999999999</v>
      </c>
      <c r="X4053">
        <v>11.622222000000001</v>
      </c>
      <c r="Y4053">
        <v>0</v>
      </c>
      <c r="Z4053">
        <v>0</v>
      </c>
    </row>
    <row r="4054" spans="1:26" x14ac:dyDescent="0.25">
      <c r="A4054">
        <v>1717194</v>
      </c>
      <c r="B4054">
        <v>1</v>
      </c>
      <c r="C4054" t="s">
        <v>76</v>
      </c>
      <c r="D4054" t="s">
        <v>80</v>
      </c>
      <c r="E4054" t="s">
        <v>139</v>
      </c>
      <c r="F4054" t="s">
        <v>11816</v>
      </c>
      <c r="G4054" t="s">
        <v>141</v>
      </c>
      <c r="H4054" t="s">
        <v>46</v>
      </c>
      <c r="I4054" t="s">
        <v>129</v>
      </c>
      <c r="J4054" t="s">
        <v>130</v>
      </c>
      <c r="K4054" t="s">
        <v>131</v>
      </c>
      <c r="L4054" t="s">
        <v>11817</v>
      </c>
      <c r="M4054" t="s">
        <v>11818</v>
      </c>
      <c r="N4054">
        <v>1.134166666</v>
      </c>
      <c r="O4054">
        <v>0</v>
      </c>
      <c r="P4054">
        <v>97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110.014167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1717181</v>
      </c>
      <c r="B4055">
        <v>1</v>
      </c>
      <c r="C4055" t="s">
        <v>76</v>
      </c>
      <c r="D4055" t="s">
        <v>91</v>
      </c>
      <c r="E4055" t="s">
        <v>126</v>
      </c>
      <c r="F4055" t="s">
        <v>11819</v>
      </c>
      <c r="G4055" t="s">
        <v>351</v>
      </c>
      <c r="H4055" t="s">
        <v>47</v>
      </c>
      <c r="I4055" t="s">
        <v>129</v>
      </c>
      <c r="J4055" t="s">
        <v>130</v>
      </c>
      <c r="K4055" t="s">
        <v>131</v>
      </c>
      <c r="L4055" t="s">
        <v>11820</v>
      </c>
      <c r="M4055" t="s">
        <v>11821</v>
      </c>
      <c r="N4055">
        <v>2.3325</v>
      </c>
      <c r="O4055">
        <v>40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93.3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1717183</v>
      </c>
      <c r="B4056">
        <v>1</v>
      </c>
      <c r="C4056" t="s">
        <v>76</v>
      </c>
      <c r="D4056" t="s">
        <v>92</v>
      </c>
      <c r="E4056" t="s">
        <v>134</v>
      </c>
      <c r="F4056" t="s">
        <v>11822</v>
      </c>
      <c r="G4056" t="s">
        <v>136</v>
      </c>
      <c r="H4056" t="s">
        <v>46</v>
      </c>
      <c r="I4056" t="s">
        <v>129</v>
      </c>
      <c r="J4056" t="s">
        <v>130</v>
      </c>
      <c r="K4056" t="s">
        <v>131</v>
      </c>
      <c r="L4056" t="s">
        <v>11823</v>
      </c>
      <c r="M4056" t="s">
        <v>11824</v>
      </c>
      <c r="N4056">
        <v>3.932222222</v>
      </c>
      <c r="O4056">
        <v>0</v>
      </c>
      <c r="P4056">
        <v>0</v>
      </c>
      <c r="Q4056">
        <v>0</v>
      </c>
      <c r="R4056">
        <v>5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19.661110999999998</v>
      </c>
      <c r="Y4056">
        <v>0</v>
      </c>
      <c r="Z4056">
        <v>0</v>
      </c>
    </row>
    <row r="4057" spans="1:26" x14ac:dyDescent="0.25">
      <c r="A4057">
        <v>1717177</v>
      </c>
      <c r="B4057">
        <v>1</v>
      </c>
      <c r="C4057" t="s">
        <v>76</v>
      </c>
      <c r="D4057" t="s">
        <v>100</v>
      </c>
      <c r="E4057" t="s">
        <v>212</v>
      </c>
      <c r="F4057" t="s">
        <v>11825</v>
      </c>
      <c r="G4057" t="s">
        <v>176</v>
      </c>
      <c r="H4057" t="s">
        <v>47</v>
      </c>
      <c r="I4057" t="s">
        <v>129</v>
      </c>
      <c r="J4057" t="s">
        <v>130</v>
      </c>
      <c r="K4057" t="s">
        <v>131</v>
      </c>
      <c r="L4057" t="s">
        <v>11826</v>
      </c>
      <c r="M4057" t="s">
        <v>11827</v>
      </c>
      <c r="N4057">
        <v>0.194722222</v>
      </c>
      <c r="O4057">
        <v>23</v>
      </c>
      <c r="P4057">
        <v>130</v>
      </c>
      <c r="Q4057">
        <v>0</v>
      </c>
      <c r="R4057">
        <v>0</v>
      </c>
      <c r="S4057">
        <v>0</v>
      </c>
      <c r="T4057">
        <v>0</v>
      </c>
      <c r="U4057">
        <v>4.4786109999999999</v>
      </c>
      <c r="V4057">
        <v>25.313889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1717206</v>
      </c>
      <c r="B4058">
        <v>1</v>
      </c>
      <c r="C4058" t="s">
        <v>77</v>
      </c>
      <c r="D4058" t="s">
        <v>108</v>
      </c>
      <c r="E4058" t="s">
        <v>126</v>
      </c>
      <c r="F4058" t="s">
        <v>10036</v>
      </c>
      <c r="G4058" t="s">
        <v>145</v>
      </c>
      <c r="H4058" t="s">
        <v>47</v>
      </c>
      <c r="I4058" t="s">
        <v>129</v>
      </c>
      <c r="J4058" t="s">
        <v>130</v>
      </c>
      <c r="K4058" t="s">
        <v>131</v>
      </c>
      <c r="L4058" t="s">
        <v>11828</v>
      </c>
      <c r="M4058" t="s">
        <v>11829</v>
      </c>
      <c r="N4058">
        <v>3.4588888880000002</v>
      </c>
      <c r="O4058">
        <v>3</v>
      </c>
      <c r="P4058">
        <v>18</v>
      </c>
      <c r="Q4058">
        <v>0</v>
      </c>
      <c r="R4058">
        <v>0</v>
      </c>
      <c r="S4058">
        <v>1</v>
      </c>
      <c r="T4058">
        <v>0</v>
      </c>
      <c r="U4058">
        <v>10.376666999999999</v>
      </c>
      <c r="V4058">
        <v>62.26</v>
      </c>
      <c r="W4058">
        <v>0</v>
      </c>
      <c r="X4058">
        <v>0</v>
      </c>
      <c r="Y4058">
        <v>3.4588890000000001</v>
      </c>
      <c r="Z4058">
        <v>0</v>
      </c>
    </row>
    <row r="4059" spans="1:26" x14ac:dyDescent="0.25">
      <c r="A4059">
        <v>1717197</v>
      </c>
      <c r="B4059">
        <v>1</v>
      </c>
      <c r="C4059" t="s">
        <v>76</v>
      </c>
      <c r="D4059" t="s">
        <v>91</v>
      </c>
      <c r="E4059" t="s">
        <v>139</v>
      </c>
      <c r="F4059" t="s">
        <v>11830</v>
      </c>
      <c r="G4059" t="s">
        <v>141</v>
      </c>
      <c r="H4059" t="s">
        <v>46</v>
      </c>
      <c r="I4059" t="s">
        <v>129</v>
      </c>
      <c r="J4059" t="s">
        <v>130</v>
      </c>
      <c r="K4059" t="s">
        <v>131</v>
      </c>
      <c r="L4059" t="s">
        <v>11831</v>
      </c>
      <c r="M4059" t="s">
        <v>11832</v>
      </c>
      <c r="N4059">
        <v>0.91916666599999997</v>
      </c>
      <c r="O4059">
        <v>0</v>
      </c>
      <c r="P4059">
        <v>0</v>
      </c>
      <c r="Q4059">
        <v>0</v>
      </c>
      <c r="R4059">
        <v>132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121.33</v>
      </c>
      <c r="Y4059">
        <v>0</v>
      </c>
      <c r="Z4059">
        <v>0</v>
      </c>
    </row>
    <row r="4060" spans="1:26" x14ac:dyDescent="0.25">
      <c r="A4060">
        <v>1717187</v>
      </c>
      <c r="B4060">
        <v>1</v>
      </c>
      <c r="C4060" t="s">
        <v>76</v>
      </c>
      <c r="D4060" t="s">
        <v>92</v>
      </c>
      <c r="E4060" t="s">
        <v>139</v>
      </c>
      <c r="F4060" t="s">
        <v>10100</v>
      </c>
      <c r="G4060" t="s">
        <v>193</v>
      </c>
      <c r="H4060" t="s">
        <v>46</v>
      </c>
      <c r="I4060" t="s">
        <v>129</v>
      </c>
      <c r="J4060" t="s">
        <v>130</v>
      </c>
      <c r="K4060" t="s">
        <v>131</v>
      </c>
      <c r="L4060" t="s">
        <v>11833</v>
      </c>
      <c r="M4060" t="s">
        <v>11834</v>
      </c>
      <c r="N4060">
        <v>1.390833333</v>
      </c>
      <c r="O4060">
        <v>0</v>
      </c>
      <c r="P4060">
        <v>0</v>
      </c>
      <c r="Q4060">
        <v>0</v>
      </c>
      <c r="R4060">
        <v>17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23.644166999999999</v>
      </c>
      <c r="Y4060">
        <v>0</v>
      </c>
      <c r="Z4060">
        <v>0</v>
      </c>
    </row>
    <row r="4061" spans="1:26" x14ac:dyDescent="0.25">
      <c r="A4061">
        <v>1717203</v>
      </c>
      <c r="B4061">
        <v>1</v>
      </c>
      <c r="C4061" t="s">
        <v>76</v>
      </c>
      <c r="D4061" t="s">
        <v>105</v>
      </c>
      <c r="E4061" t="s">
        <v>134</v>
      </c>
      <c r="F4061" t="s">
        <v>11835</v>
      </c>
      <c r="G4061" t="s">
        <v>136</v>
      </c>
      <c r="H4061" t="s">
        <v>46</v>
      </c>
      <c r="I4061" t="s">
        <v>129</v>
      </c>
      <c r="J4061" t="s">
        <v>130</v>
      </c>
      <c r="K4061" t="s">
        <v>131</v>
      </c>
      <c r="L4061" t="s">
        <v>11836</v>
      </c>
      <c r="M4061" t="s">
        <v>11837</v>
      </c>
      <c r="N4061">
        <v>0.62027777699999997</v>
      </c>
      <c r="O4061">
        <v>0</v>
      </c>
      <c r="P4061">
        <v>0</v>
      </c>
      <c r="Q4061">
        <v>0</v>
      </c>
      <c r="R4061">
        <v>2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1.240556</v>
      </c>
      <c r="Y4061">
        <v>0</v>
      </c>
      <c r="Z4061">
        <v>0</v>
      </c>
    </row>
    <row r="4062" spans="1:26" x14ac:dyDescent="0.25">
      <c r="A4062">
        <v>1717205</v>
      </c>
      <c r="B4062">
        <v>1</v>
      </c>
      <c r="C4062" t="s">
        <v>76</v>
      </c>
      <c r="D4062" t="s">
        <v>97</v>
      </c>
      <c r="E4062" t="s">
        <v>134</v>
      </c>
      <c r="F4062" t="s">
        <v>11838</v>
      </c>
      <c r="G4062" t="s">
        <v>289</v>
      </c>
      <c r="H4062" t="s">
        <v>46</v>
      </c>
      <c r="I4062" t="s">
        <v>129</v>
      </c>
      <c r="J4062" t="s">
        <v>130</v>
      </c>
      <c r="K4062" t="s">
        <v>131</v>
      </c>
      <c r="L4062" t="s">
        <v>11839</v>
      </c>
      <c r="M4062" t="s">
        <v>11840</v>
      </c>
      <c r="N4062">
        <v>5.506388888</v>
      </c>
      <c r="O4062">
        <v>0</v>
      </c>
      <c r="P4062">
        <v>1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5.5063890000000004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1717211</v>
      </c>
      <c r="B4063">
        <v>1</v>
      </c>
      <c r="C4063" t="s">
        <v>77</v>
      </c>
      <c r="D4063" t="s">
        <v>123</v>
      </c>
      <c r="E4063" t="s">
        <v>126</v>
      </c>
      <c r="F4063" t="s">
        <v>11841</v>
      </c>
      <c r="G4063" t="s">
        <v>145</v>
      </c>
      <c r="H4063" t="s">
        <v>47</v>
      </c>
      <c r="I4063" t="s">
        <v>129</v>
      </c>
      <c r="J4063" t="s">
        <v>130</v>
      </c>
      <c r="K4063" t="s">
        <v>131</v>
      </c>
      <c r="L4063" t="s">
        <v>11842</v>
      </c>
      <c r="M4063" t="s">
        <v>11843</v>
      </c>
      <c r="N4063">
        <v>4.1969444439999997</v>
      </c>
      <c r="O4063">
        <v>32</v>
      </c>
      <c r="P4063">
        <v>6</v>
      </c>
      <c r="Q4063">
        <v>0</v>
      </c>
      <c r="R4063">
        <v>0</v>
      </c>
      <c r="S4063">
        <v>0</v>
      </c>
      <c r="T4063">
        <v>0</v>
      </c>
      <c r="U4063">
        <v>134.302222</v>
      </c>
      <c r="V4063">
        <v>25.181667000000001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1717210</v>
      </c>
      <c r="B4064">
        <v>1</v>
      </c>
      <c r="C4064" t="s">
        <v>76</v>
      </c>
      <c r="D4064" t="s">
        <v>104</v>
      </c>
      <c r="E4064" t="s">
        <v>139</v>
      </c>
      <c r="F4064" t="s">
        <v>11844</v>
      </c>
      <c r="G4064" t="s">
        <v>1839</v>
      </c>
      <c r="H4064" t="s">
        <v>46</v>
      </c>
      <c r="I4064" t="s">
        <v>129</v>
      </c>
      <c r="J4064" t="s">
        <v>130</v>
      </c>
      <c r="K4064" t="s">
        <v>131</v>
      </c>
      <c r="L4064" t="s">
        <v>11845</v>
      </c>
      <c r="M4064" t="s">
        <v>11846</v>
      </c>
      <c r="N4064">
        <v>1.551666666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2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3.1033330000000001</v>
      </c>
    </row>
    <row r="4065" spans="1:26" x14ac:dyDescent="0.25">
      <c r="A4065">
        <v>1717224</v>
      </c>
      <c r="B4065">
        <v>1</v>
      </c>
      <c r="C4065" t="s">
        <v>76</v>
      </c>
      <c r="D4065" t="s">
        <v>85</v>
      </c>
      <c r="E4065" t="s">
        <v>134</v>
      </c>
      <c r="F4065" t="s">
        <v>11847</v>
      </c>
      <c r="G4065" t="s">
        <v>136</v>
      </c>
      <c r="H4065" t="s">
        <v>46</v>
      </c>
      <c r="I4065" t="s">
        <v>129</v>
      </c>
      <c r="J4065" t="s">
        <v>130</v>
      </c>
      <c r="K4065" t="s">
        <v>131</v>
      </c>
      <c r="L4065" t="s">
        <v>11848</v>
      </c>
      <c r="M4065" t="s">
        <v>11849</v>
      </c>
      <c r="N4065">
        <v>1.8677777769999999</v>
      </c>
      <c r="O4065">
        <v>0</v>
      </c>
      <c r="P4065">
        <v>1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1.8677779999999999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1717215</v>
      </c>
      <c r="B4066">
        <v>1</v>
      </c>
      <c r="C4066" t="s">
        <v>76</v>
      </c>
      <c r="D4066" t="s">
        <v>81</v>
      </c>
      <c r="E4066" t="s">
        <v>139</v>
      </c>
      <c r="F4066" t="s">
        <v>10039</v>
      </c>
      <c r="G4066" t="s">
        <v>141</v>
      </c>
      <c r="H4066" t="s">
        <v>46</v>
      </c>
      <c r="I4066" t="s">
        <v>129</v>
      </c>
      <c r="J4066" t="s">
        <v>130</v>
      </c>
      <c r="K4066" t="s">
        <v>131</v>
      </c>
      <c r="L4066" t="s">
        <v>11850</v>
      </c>
      <c r="M4066" t="s">
        <v>11851</v>
      </c>
      <c r="N4066">
        <v>0.57027777700000004</v>
      </c>
      <c r="O4066">
        <v>0</v>
      </c>
      <c r="P4066">
        <v>93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53.035832999999997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1717241</v>
      </c>
      <c r="B4067">
        <v>1</v>
      </c>
      <c r="C4067" t="s">
        <v>77</v>
      </c>
      <c r="D4067" t="s">
        <v>123</v>
      </c>
      <c r="E4067" t="s">
        <v>126</v>
      </c>
      <c r="F4067" t="s">
        <v>11852</v>
      </c>
      <c r="G4067" t="s">
        <v>145</v>
      </c>
      <c r="H4067" t="s">
        <v>47</v>
      </c>
      <c r="I4067" t="s">
        <v>129</v>
      </c>
      <c r="J4067" t="s">
        <v>130</v>
      </c>
      <c r="K4067" t="s">
        <v>131</v>
      </c>
      <c r="L4067" t="s">
        <v>11853</v>
      </c>
      <c r="M4067" t="s">
        <v>11854</v>
      </c>
      <c r="N4067">
        <v>2.5302777769999998</v>
      </c>
      <c r="O4067">
        <v>47</v>
      </c>
      <c r="P4067">
        <v>35</v>
      </c>
      <c r="Q4067">
        <v>0</v>
      </c>
      <c r="R4067">
        <v>0</v>
      </c>
      <c r="S4067">
        <v>0</v>
      </c>
      <c r="T4067">
        <v>0</v>
      </c>
      <c r="U4067">
        <v>118.923056</v>
      </c>
      <c r="V4067">
        <v>88.559721999999994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1717218</v>
      </c>
      <c r="B4068">
        <v>1</v>
      </c>
      <c r="C4068" t="s">
        <v>77</v>
      </c>
      <c r="D4068" t="s">
        <v>124</v>
      </c>
      <c r="E4068" t="s">
        <v>212</v>
      </c>
      <c r="F4068" t="s">
        <v>11855</v>
      </c>
      <c r="G4068" t="s">
        <v>176</v>
      </c>
      <c r="H4068" t="s">
        <v>47</v>
      </c>
      <c r="I4068" t="s">
        <v>129</v>
      </c>
      <c r="J4068" t="s">
        <v>130</v>
      </c>
      <c r="K4068" t="s">
        <v>131</v>
      </c>
      <c r="L4068" t="s">
        <v>11856</v>
      </c>
      <c r="M4068" t="s">
        <v>11857</v>
      </c>
      <c r="N4068">
        <v>0.58972222200000002</v>
      </c>
      <c r="O4068">
        <v>26</v>
      </c>
      <c r="P4068">
        <v>330</v>
      </c>
      <c r="Q4068">
        <v>0</v>
      </c>
      <c r="R4068">
        <v>0</v>
      </c>
      <c r="S4068">
        <v>0</v>
      </c>
      <c r="T4068">
        <v>0</v>
      </c>
      <c r="U4068">
        <v>15.332777999999999</v>
      </c>
      <c r="V4068">
        <v>194.60833299999999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1717217</v>
      </c>
      <c r="B4069">
        <v>1</v>
      </c>
      <c r="C4069" t="s">
        <v>76</v>
      </c>
      <c r="D4069" t="s">
        <v>92</v>
      </c>
      <c r="E4069" t="s">
        <v>191</v>
      </c>
      <c r="F4069" t="s">
        <v>9832</v>
      </c>
      <c r="G4069" t="s">
        <v>193</v>
      </c>
      <c r="H4069" t="s">
        <v>46</v>
      </c>
      <c r="I4069" t="s">
        <v>129</v>
      </c>
      <c r="J4069" t="s">
        <v>130</v>
      </c>
      <c r="K4069" t="s">
        <v>131</v>
      </c>
      <c r="L4069" t="s">
        <v>11858</v>
      </c>
      <c r="M4069" t="s">
        <v>11859</v>
      </c>
      <c r="N4069">
        <v>4.2750000000000004</v>
      </c>
      <c r="O4069">
        <v>0</v>
      </c>
      <c r="P4069">
        <v>0</v>
      </c>
      <c r="Q4069">
        <v>0</v>
      </c>
      <c r="R4069">
        <v>11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47.024999999999999</v>
      </c>
      <c r="Y4069">
        <v>0</v>
      </c>
      <c r="Z4069">
        <v>0</v>
      </c>
    </row>
    <row r="4070" spans="1:26" x14ac:dyDescent="0.25">
      <c r="A4070">
        <v>1717228</v>
      </c>
      <c r="B4070">
        <v>1</v>
      </c>
      <c r="C4070" t="s">
        <v>76</v>
      </c>
      <c r="D4070" t="s">
        <v>80</v>
      </c>
      <c r="E4070" t="s">
        <v>164</v>
      </c>
      <c r="F4070" t="s">
        <v>11860</v>
      </c>
      <c r="G4070" t="s">
        <v>1012</v>
      </c>
      <c r="H4070" t="s">
        <v>46</v>
      </c>
      <c r="I4070" t="s">
        <v>129</v>
      </c>
      <c r="J4070" t="s">
        <v>130</v>
      </c>
      <c r="K4070" t="s">
        <v>131</v>
      </c>
      <c r="L4070" t="s">
        <v>11753</v>
      </c>
      <c r="M4070" t="s">
        <v>11861</v>
      </c>
      <c r="N4070">
        <v>0.65333333299999996</v>
      </c>
      <c r="O4070">
        <v>1</v>
      </c>
      <c r="P4070">
        <v>918</v>
      </c>
      <c r="Q4070">
        <v>0</v>
      </c>
      <c r="R4070">
        <v>0</v>
      </c>
      <c r="S4070">
        <v>0</v>
      </c>
      <c r="T4070">
        <v>0</v>
      </c>
      <c r="U4070">
        <v>0.65333300000000005</v>
      </c>
      <c r="V4070">
        <v>599.76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1717225</v>
      </c>
      <c r="B4071">
        <v>1</v>
      </c>
      <c r="C4071" t="s">
        <v>76</v>
      </c>
      <c r="D4071" t="s">
        <v>79</v>
      </c>
      <c r="E4071" t="s">
        <v>139</v>
      </c>
      <c r="F4071" t="s">
        <v>11862</v>
      </c>
      <c r="G4071" t="s">
        <v>141</v>
      </c>
      <c r="H4071" t="s">
        <v>46</v>
      </c>
      <c r="I4071" t="s">
        <v>129</v>
      </c>
      <c r="J4071" t="s">
        <v>130</v>
      </c>
      <c r="K4071" t="s">
        <v>131</v>
      </c>
      <c r="L4071" t="s">
        <v>11863</v>
      </c>
      <c r="M4071" t="s">
        <v>11864</v>
      </c>
      <c r="N4071">
        <v>1.778333333</v>
      </c>
      <c r="O4071">
        <v>0</v>
      </c>
      <c r="P4071">
        <v>75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133.375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1717227</v>
      </c>
      <c r="B4072">
        <v>1</v>
      </c>
      <c r="C4072" t="s">
        <v>76</v>
      </c>
      <c r="D4072" t="s">
        <v>93</v>
      </c>
      <c r="E4072" t="s">
        <v>134</v>
      </c>
      <c r="F4072" t="s">
        <v>11865</v>
      </c>
      <c r="G4072" t="s">
        <v>136</v>
      </c>
      <c r="H4072" t="s">
        <v>46</v>
      </c>
      <c r="I4072" t="s">
        <v>129</v>
      </c>
      <c r="J4072" t="s">
        <v>130</v>
      </c>
      <c r="K4072" t="s">
        <v>131</v>
      </c>
      <c r="L4072" t="s">
        <v>11866</v>
      </c>
      <c r="M4072" t="s">
        <v>11867</v>
      </c>
      <c r="N4072">
        <v>1.6541666660000001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1.6541669999999999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1717234</v>
      </c>
      <c r="B4073">
        <v>1</v>
      </c>
      <c r="C4073" t="s">
        <v>76</v>
      </c>
      <c r="D4073" t="s">
        <v>94</v>
      </c>
      <c r="E4073" t="s">
        <v>139</v>
      </c>
      <c r="F4073" t="s">
        <v>11868</v>
      </c>
      <c r="G4073" t="s">
        <v>269</v>
      </c>
      <c r="H4073" t="s">
        <v>46</v>
      </c>
      <c r="I4073" t="s">
        <v>129</v>
      </c>
      <c r="J4073" t="s">
        <v>130</v>
      </c>
      <c r="K4073" t="s">
        <v>131</v>
      </c>
      <c r="L4073" t="s">
        <v>11869</v>
      </c>
      <c r="M4073" t="s">
        <v>11870</v>
      </c>
      <c r="N4073">
        <v>2.4811111110000001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2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4.9622219999999997</v>
      </c>
    </row>
    <row r="4074" spans="1:26" x14ac:dyDescent="0.25">
      <c r="A4074">
        <v>1717236</v>
      </c>
      <c r="B4074">
        <v>1</v>
      </c>
      <c r="C4074" t="s">
        <v>77</v>
      </c>
      <c r="D4074" t="s">
        <v>119</v>
      </c>
      <c r="E4074" t="s">
        <v>126</v>
      </c>
      <c r="F4074" t="s">
        <v>11871</v>
      </c>
      <c r="G4074" t="s">
        <v>176</v>
      </c>
      <c r="H4074" t="s">
        <v>47</v>
      </c>
      <c r="I4074" t="s">
        <v>129</v>
      </c>
      <c r="J4074" t="s">
        <v>130</v>
      </c>
      <c r="K4074" t="s">
        <v>131</v>
      </c>
      <c r="L4074" t="s">
        <v>11872</v>
      </c>
      <c r="M4074" t="s">
        <v>11873</v>
      </c>
      <c r="N4074">
        <v>0.72416666600000001</v>
      </c>
      <c r="O4074">
        <v>10</v>
      </c>
      <c r="P4074">
        <v>4252</v>
      </c>
      <c r="Q4074">
        <v>0</v>
      </c>
      <c r="R4074">
        <v>0</v>
      </c>
      <c r="S4074">
        <v>0</v>
      </c>
      <c r="T4074">
        <v>0</v>
      </c>
      <c r="U4074">
        <v>7.2416669999999996</v>
      </c>
      <c r="V4074">
        <v>3079.1566640000001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1717240</v>
      </c>
      <c r="B4075">
        <v>1</v>
      </c>
      <c r="C4075" t="s">
        <v>76</v>
      </c>
      <c r="D4075" t="s">
        <v>96</v>
      </c>
      <c r="E4075" t="s">
        <v>134</v>
      </c>
      <c r="F4075" t="s">
        <v>11874</v>
      </c>
      <c r="G4075" t="s">
        <v>462</v>
      </c>
      <c r="H4075" t="s">
        <v>46</v>
      </c>
      <c r="I4075" t="s">
        <v>129</v>
      </c>
      <c r="J4075" t="s">
        <v>130</v>
      </c>
      <c r="K4075" t="s">
        <v>131</v>
      </c>
      <c r="L4075" t="s">
        <v>11875</v>
      </c>
      <c r="M4075" t="s">
        <v>11876</v>
      </c>
      <c r="N4075">
        <v>3.0783333329999998</v>
      </c>
      <c r="O4075">
        <v>0</v>
      </c>
      <c r="P4075">
        <v>2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6.1566669999999997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1717239</v>
      </c>
      <c r="B4076">
        <v>1</v>
      </c>
      <c r="C4076" t="s">
        <v>77</v>
      </c>
      <c r="D4076" t="s">
        <v>109</v>
      </c>
      <c r="E4076" t="s">
        <v>134</v>
      </c>
      <c r="F4076" t="s">
        <v>11877</v>
      </c>
      <c r="G4076" t="s">
        <v>136</v>
      </c>
      <c r="H4076" t="s">
        <v>46</v>
      </c>
      <c r="I4076" t="s">
        <v>129</v>
      </c>
      <c r="J4076" t="s">
        <v>130</v>
      </c>
      <c r="K4076" t="s">
        <v>131</v>
      </c>
      <c r="L4076" t="s">
        <v>11878</v>
      </c>
      <c r="M4076" t="s">
        <v>11879</v>
      </c>
      <c r="N4076">
        <v>0.84833333300000002</v>
      </c>
      <c r="O4076">
        <v>0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0.848333</v>
      </c>
      <c r="Y4076">
        <v>0</v>
      </c>
      <c r="Z4076">
        <v>0</v>
      </c>
    </row>
    <row r="4077" spans="1:26" x14ac:dyDescent="0.25">
      <c r="A4077">
        <v>1717242</v>
      </c>
      <c r="B4077">
        <v>1</v>
      </c>
      <c r="C4077" t="s">
        <v>77</v>
      </c>
      <c r="D4077" t="s">
        <v>114</v>
      </c>
      <c r="E4077" t="s">
        <v>134</v>
      </c>
      <c r="F4077" t="s">
        <v>11880</v>
      </c>
      <c r="G4077" t="s">
        <v>136</v>
      </c>
      <c r="H4077" t="s">
        <v>46</v>
      </c>
      <c r="I4077" t="s">
        <v>129</v>
      </c>
      <c r="J4077" t="s">
        <v>130</v>
      </c>
      <c r="K4077" t="s">
        <v>131</v>
      </c>
      <c r="L4077" t="s">
        <v>11881</v>
      </c>
      <c r="M4077" t="s">
        <v>11882</v>
      </c>
      <c r="N4077">
        <v>0.63166666599999999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0.63166699999999998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1717243</v>
      </c>
      <c r="B4078">
        <v>1</v>
      </c>
      <c r="C4078" t="s">
        <v>76</v>
      </c>
      <c r="D4078" t="s">
        <v>86</v>
      </c>
      <c r="E4078" t="s">
        <v>139</v>
      </c>
      <c r="F4078" t="s">
        <v>11883</v>
      </c>
      <c r="G4078" t="s">
        <v>141</v>
      </c>
      <c r="H4078" t="s">
        <v>46</v>
      </c>
      <c r="I4078" t="s">
        <v>129</v>
      </c>
      <c r="J4078" t="s">
        <v>130</v>
      </c>
      <c r="K4078" t="s">
        <v>131</v>
      </c>
      <c r="L4078" t="s">
        <v>11884</v>
      </c>
      <c r="M4078" t="s">
        <v>11885</v>
      </c>
      <c r="N4078">
        <v>1.3577777769999999</v>
      </c>
      <c r="O4078">
        <v>0</v>
      </c>
      <c r="P4078">
        <v>180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244.4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1717244</v>
      </c>
      <c r="B4079">
        <v>1</v>
      </c>
      <c r="C4079" t="s">
        <v>76</v>
      </c>
      <c r="D4079" t="s">
        <v>106</v>
      </c>
      <c r="E4079" t="s">
        <v>139</v>
      </c>
      <c r="F4079" t="s">
        <v>9840</v>
      </c>
      <c r="G4079" t="s">
        <v>269</v>
      </c>
      <c r="H4079" t="s">
        <v>46</v>
      </c>
      <c r="I4079" t="s">
        <v>129</v>
      </c>
      <c r="J4079" t="s">
        <v>130</v>
      </c>
      <c r="K4079" t="s">
        <v>131</v>
      </c>
      <c r="L4079" t="s">
        <v>11886</v>
      </c>
      <c r="M4079" t="s">
        <v>11887</v>
      </c>
      <c r="N4079">
        <v>5.9713888879999999</v>
      </c>
      <c r="O4079">
        <v>0</v>
      </c>
      <c r="P4079">
        <v>138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824.05166699999995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1717249</v>
      </c>
      <c r="B4080">
        <v>1</v>
      </c>
      <c r="C4080" t="s">
        <v>76</v>
      </c>
      <c r="D4080" t="s">
        <v>81</v>
      </c>
      <c r="E4080" t="s">
        <v>134</v>
      </c>
      <c r="F4080" t="s">
        <v>11888</v>
      </c>
      <c r="G4080" t="s">
        <v>136</v>
      </c>
      <c r="H4080" t="s">
        <v>46</v>
      </c>
      <c r="I4080" t="s">
        <v>129</v>
      </c>
      <c r="J4080" t="s">
        <v>130</v>
      </c>
      <c r="K4080" t="s">
        <v>131</v>
      </c>
      <c r="L4080" t="s">
        <v>11889</v>
      </c>
      <c r="M4080" t="s">
        <v>11890</v>
      </c>
      <c r="N4080">
        <v>0.98611111100000004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0.98611099999999996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1717248</v>
      </c>
      <c r="B4081">
        <v>1</v>
      </c>
      <c r="C4081" t="s">
        <v>76</v>
      </c>
      <c r="D4081" t="s">
        <v>91</v>
      </c>
      <c r="E4081" t="s">
        <v>139</v>
      </c>
      <c r="F4081" t="s">
        <v>11707</v>
      </c>
      <c r="G4081" t="s">
        <v>193</v>
      </c>
      <c r="H4081" t="s">
        <v>46</v>
      </c>
      <c r="I4081" t="s">
        <v>129</v>
      </c>
      <c r="J4081" t="s">
        <v>130</v>
      </c>
      <c r="K4081" t="s">
        <v>131</v>
      </c>
      <c r="L4081" t="s">
        <v>11891</v>
      </c>
      <c r="M4081" t="s">
        <v>11892</v>
      </c>
      <c r="N4081">
        <v>4.3288888879999998</v>
      </c>
      <c r="O4081">
        <v>0</v>
      </c>
      <c r="P4081">
        <v>110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476.17777799999999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1717251</v>
      </c>
      <c r="B4082">
        <v>1</v>
      </c>
      <c r="C4082" t="s">
        <v>76</v>
      </c>
      <c r="D4082" t="s">
        <v>81</v>
      </c>
      <c r="E4082" t="s">
        <v>134</v>
      </c>
      <c r="F4082" t="s">
        <v>11893</v>
      </c>
      <c r="G4082" t="s">
        <v>155</v>
      </c>
      <c r="H4082" t="s">
        <v>46</v>
      </c>
      <c r="I4082" t="s">
        <v>129</v>
      </c>
      <c r="J4082" t="s">
        <v>130</v>
      </c>
      <c r="K4082" t="s">
        <v>131</v>
      </c>
      <c r="L4082" t="s">
        <v>11894</v>
      </c>
      <c r="M4082" t="s">
        <v>11895</v>
      </c>
      <c r="N4082">
        <v>2.324166666</v>
      </c>
      <c r="O4082">
        <v>0</v>
      </c>
      <c r="P4082">
        <v>21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48.807499999999997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1717256</v>
      </c>
      <c r="B4083">
        <v>1</v>
      </c>
      <c r="C4083" t="s">
        <v>77</v>
      </c>
      <c r="D4083" t="s">
        <v>111</v>
      </c>
      <c r="E4083" t="s">
        <v>164</v>
      </c>
      <c r="F4083" t="s">
        <v>11896</v>
      </c>
      <c r="G4083" t="s">
        <v>141</v>
      </c>
      <c r="H4083" t="s">
        <v>46</v>
      </c>
      <c r="I4083" t="s">
        <v>129</v>
      </c>
      <c r="J4083" t="s">
        <v>130</v>
      </c>
      <c r="K4083" t="s">
        <v>131</v>
      </c>
      <c r="L4083" t="s">
        <v>11897</v>
      </c>
      <c r="M4083" t="s">
        <v>11898</v>
      </c>
      <c r="N4083">
        <v>1.111388888</v>
      </c>
      <c r="O4083">
        <v>0</v>
      </c>
      <c r="P4083">
        <v>0</v>
      </c>
      <c r="Q4083">
        <v>1</v>
      </c>
      <c r="R4083">
        <v>172</v>
      </c>
      <c r="S4083">
        <v>0</v>
      </c>
      <c r="T4083">
        <v>0</v>
      </c>
      <c r="U4083">
        <v>0</v>
      </c>
      <c r="V4083">
        <v>0</v>
      </c>
      <c r="W4083">
        <v>1.111389</v>
      </c>
      <c r="X4083">
        <v>191.15888899999999</v>
      </c>
      <c r="Y4083">
        <v>0</v>
      </c>
      <c r="Z4083">
        <v>0</v>
      </c>
    </row>
    <row r="4084" spans="1:26" x14ac:dyDescent="0.25">
      <c r="A4084">
        <v>1717250</v>
      </c>
      <c r="B4084">
        <v>1</v>
      </c>
      <c r="C4084" t="s">
        <v>76</v>
      </c>
      <c r="D4084" t="s">
        <v>89</v>
      </c>
      <c r="E4084" t="s">
        <v>139</v>
      </c>
      <c r="F4084" t="s">
        <v>11899</v>
      </c>
      <c r="G4084" t="s">
        <v>141</v>
      </c>
      <c r="H4084" t="s">
        <v>46</v>
      </c>
      <c r="I4084" t="s">
        <v>129</v>
      </c>
      <c r="J4084" t="s">
        <v>130</v>
      </c>
      <c r="K4084" t="s">
        <v>131</v>
      </c>
      <c r="L4084" t="s">
        <v>11900</v>
      </c>
      <c r="M4084" t="s">
        <v>11901</v>
      </c>
      <c r="N4084">
        <v>2.6238888880000002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2.6238890000000001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1717258</v>
      </c>
      <c r="B4085">
        <v>1</v>
      </c>
      <c r="C4085" t="s">
        <v>76</v>
      </c>
      <c r="D4085" t="s">
        <v>90</v>
      </c>
      <c r="E4085" t="s">
        <v>134</v>
      </c>
      <c r="F4085" t="s">
        <v>11902</v>
      </c>
      <c r="G4085" t="s">
        <v>289</v>
      </c>
      <c r="H4085" t="s">
        <v>46</v>
      </c>
      <c r="I4085" t="s">
        <v>129</v>
      </c>
      <c r="J4085" t="s">
        <v>15</v>
      </c>
      <c r="K4085" t="s">
        <v>131</v>
      </c>
      <c r="L4085" t="s">
        <v>11903</v>
      </c>
      <c r="M4085" t="s">
        <v>11904</v>
      </c>
      <c r="N4085">
        <v>2.58</v>
      </c>
      <c r="O4085">
        <v>0</v>
      </c>
      <c r="P4085">
        <v>2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5.16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1717252</v>
      </c>
      <c r="B4086">
        <v>1</v>
      </c>
      <c r="C4086" t="s">
        <v>76</v>
      </c>
      <c r="D4086" t="s">
        <v>92</v>
      </c>
      <c r="E4086" t="s">
        <v>164</v>
      </c>
      <c r="F4086" t="s">
        <v>4624</v>
      </c>
      <c r="G4086" t="s">
        <v>256</v>
      </c>
      <c r="H4086" t="s">
        <v>46</v>
      </c>
      <c r="I4086" t="s">
        <v>129</v>
      </c>
      <c r="J4086" t="s">
        <v>130</v>
      </c>
      <c r="K4086" t="s">
        <v>131</v>
      </c>
      <c r="L4086" t="s">
        <v>11905</v>
      </c>
      <c r="M4086" t="s">
        <v>11906</v>
      </c>
      <c r="N4086">
        <v>1.515833333</v>
      </c>
      <c r="O4086">
        <v>0</v>
      </c>
      <c r="P4086">
        <v>0</v>
      </c>
      <c r="Q4086">
        <v>1</v>
      </c>
      <c r="R4086">
        <v>116</v>
      </c>
      <c r="S4086">
        <v>0</v>
      </c>
      <c r="T4086">
        <v>0</v>
      </c>
      <c r="U4086">
        <v>0</v>
      </c>
      <c r="V4086">
        <v>0</v>
      </c>
      <c r="W4086">
        <v>1.515833</v>
      </c>
      <c r="X4086">
        <v>175.83666700000001</v>
      </c>
      <c r="Y4086">
        <v>0</v>
      </c>
      <c r="Z4086">
        <v>0</v>
      </c>
    </row>
    <row r="4087" spans="1:26" x14ac:dyDescent="0.25">
      <c r="A4087">
        <v>1717260</v>
      </c>
      <c r="B4087">
        <v>1</v>
      </c>
      <c r="C4087" t="s">
        <v>76</v>
      </c>
      <c r="D4087" t="s">
        <v>86</v>
      </c>
      <c r="E4087" t="s">
        <v>134</v>
      </c>
      <c r="F4087" t="s">
        <v>11907</v>
      </c>
      <c r="G4087" t="s">
        <v>209</v>
      </c>
      <c r="H4087" t="s">
        <v>46</v>
      </c>
      <c r="I4087" t="s">
        <v>129</v>
      </c>
      <c r="J4087" t="s">
        <v>130</v>
      </c>
      <c r="K4087" t="s">
        <v>131</v>
      </c>
      <c r="L4087" t="s">
        <v>11908</v>
      </c>
      <c r="M4087" t="s">
        <v>11909</v>
      </c>
      <c r="N4087">
        <v>3.3766666660000002</v>
      </c>
      <c r="O4087">
        <v>0</v>
      </c>
      <c r="P4087">
        <v>4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13.506667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1717262</v>
      </c>
      <c r="B4088">
        <v>1</v>
      </c>
      <c r="C4088" t="s">
        <v>76</v>
      </c>
      <c r="D4088" t="s">
        <v>97</v>
      </c>
      <c r="E4088" t="s">
        <v>139</v>
      </c>
      <c r="F4088" t="s">
        <v>11910</v>
      </c>
      <c r="G4088" t="s">
        <v>269</v>
      </c>
      <c r="H4088" t="s">
        <v>46</v>
      </c>
      <c r="I4088" t="s">
        <v>129</v>
      </c>
      <c r="J4088" t="s">
        <v>130</v>
      </c>
      <c r="K4088" t="s">
        <v>131</v>
      </c>
      <c r="L4088" t="s">
        <v>11911</v>
      </c>
      <c r="M4088" t="s">
        <v>11912</v>
      </c>
      <c r="N4088">
        <v>3.4511111109999999</v>
      </c>
      <c r="O4088">
        <v>0</v>
      </c>
      <c r="P4088">
        <v>136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469.351111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1717265</v>
      </c>
      <c r="B4089">
        <v>1</v>
      </c>
      <c r="C4089" t="s">
        <v>76</v>
      </c>
      <c r="D4089" t="s">
        <v>82</v>
      </c>
      <c r="E4089" t="s">
        <v>134</v>
      </c>
      <c r="F4089" t="s">
        <v>11913</v>
      </c>
      <c r="G4089" t="s">
        <v>289</v>
      </c>
      <c r="H4089" t="s">
        <v>46</v>
      </c>
      <c r="I4089" t="s">
        <v>129</v>
      </c>
      <c r="J4089" t="s">
        <v>130</v>
      </c>
      <c r="K4089" t="s">
        <v>131</v>
      </c>
      <c r="L4089" t="s">
        <v>11914</v>
      </c>
      <c r="M4089" t="s">
        <v>11915</v>
      </c>
      <c r="N4089">
        <v>1.243333333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1.243333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1717266</v>
      </c>
      <c r="B4090">
        <v>1</v>
      </c>
      <c r="C4090" t="s">
        <v>76</v>
      </c>
      <c r="D4090" t="s">
        <v>93</v>
      </c>
      <c r="E4090" t="s">
        <v>139</v>
      </c>
      <c r="F4090" t="s">
        <v>11916</v>
      </c>
      <c r="G4090" t="s">
        <v>269</v>
      </c>
      <c r="H4090" t="s">
        <v>46</v>
      </c>
      <c r="I4090" t="s">
        <v>129</v>
      </c>
      <c r="J4090" t="s">
        <v>130</v>
      </c>
      <c r="K4090" t="s">
        <v>131</v>
      </c>
      <c r="L4090" t="s">
        <v>11917</v>
      </c>
      <c r="M4090" t="s">
        <v>11918</v>
      </c>
      <c r="N4090">
        <v>2.5919444440000001</v>
      </c>
      <c r="O4090">
        <v>0</v>
      </c>
      <c r="P4090">
        <v>72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186.62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1717269</v>
      </c>
      <c r="B4091">
        <v>1</v>
      </c>
      <c r="C4091" t="s">
        <v>77</v>
      </c>
      <c r="D4091" t="s">
        <v>109</v>
      </c>
      <c r="E4091" t="s">
        <v>134</v>
      </c>
      <c r="F4091" t="s">
        <v>11919</v>
      </c>
      <c r="G4091" t="s">
        <v>136</v>
      </c>
      <c r="H4091" t="s">
        <v>46</v>
      </c>
      <c r="I4091" t="s">
        <v>129</v>
      </c>
      <c r="J4091" t="s">
        <v>130</v>
      </c>
      <c r="K4091" t="s">
        <v>131</v>
      </c>
      <c r="L4091" t="s">
        <v>11920</v>
      </c>
      <c r="M4091" t="s">
        <v>11921</v>
      </c>
      <c r="N4091">
        <v>1.372222222</v>
      </c>
      <c r="O4091">
        <v>0</v>
      </c>
      <c r="P4091">
        <v>22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30.188889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1717270</v>
      </c>
      <c r="B4092">
        <v>1</v>
      </c>
      <c r="C4092" t="s">
        <v>77</v>
      </c>
      <c r="D4092" t="s">
        <v>111</v>
      </c>
      <c r="E4092" t="s">
        <v>134</v>
      </c>
      <c r="F4092" t="s">
        <v>11922</v>
      </c>
      <c r="G4092" t="s">
        <v>136</v>
      </c>
      <c r="H4092" t="s">
        <v>46</v>
      </c>
      <c r="I4092" t="s">
        <v>129</v>
      </c>
      <c r="J4092" t="s">
        <v>130</v>
      </c>
      <c r="K4092" t="s">
        <v>131</v>
      </c>
      <c r="L4092" t="s">
        <v>11923</v>
      </c>
      <c r="M4092" t="s">
        <v>11924</v>
      </c>
      <c r="N4092">
        <v>5.4630555550000004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5.4630559999999999</v>
      </c>
    </row>
    <row r="4093" spans="1:26" x14ac:dyDescent="0.25">
      <c r="A4093">
        <v>1717289</v>
      </c>
      <c r="B4093">
        <v>1</v>
      </c>
      <c r="C4093" t="s">
        <v>76</v>
      </c>
      <c r="D4093" t="s">
        <v>101</v>
      </c>
      <c r="E4093" t="s">
        <v>134</v>
      </c>
      <c r="F4093" t="s">
        <v>11925</v>
      </c>
      <c r="G4093" t="s">
        <v>141</v>
      </c>
      <c r="H4093" t="s">
        <v>46</v>
      </c>
      <c r="I4093" t="s">
        <v>129</v>
      </c>
      <c r="J4093" t="s">
        <v>130</v>
      </c>
      <c r="K4093" t="s">
        <v>131</v>
      </c>
      <c r="L4093" t="s">
        <v>11926</v>
      </c>
      <c r="M4093" t="s">
        <v>11927</v>
      </c>
      <c r="N4093">
        <v>2.5905555549999999</v>
      </c>
      <c r="O4093">
        <v>0</v>
      </c>
      <c r="P4093">
        <v>2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5.1811109999999996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1717272</v>
      </c>
      <c r="B4094">
        <v>1</v>
      </c>
      <c r="C4094" t="s">
        <v>76</v>
      </c>
      <c r="D4094" t="s">
        <v>89</v>
      </c>
      <c r="E4094" t="s">
        <v>134</v>
      </c>
      <c r="F4094" t="s">
        <v>11928</v>
      </c>
      <c r="G4094" t="s">
        <v>462</v>
      </c>
      <c r="H4094" t="s">
        <v>46</v>
      </c>
      <c r="I4094" t="s">
        <v>129</v>
      </c>
      <c r="J4094" t="s">
        <v>130</v>
      </c>
      <c r="K4094" t="s">
        <v>131</v>
      </c>
      <c r="L4094" t="s">
        <v>11929</v>
      </c>
      <c r="M4094" t="s">
        <v>11930</v>
      </c>
      <c r="N4094">
        <v>3.1516666660000001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3.1516670000000002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1717299</v>
      </c>
      <c r="B4095">
        <v>1</v>
      </c>
      <c r="C4095" t="s">
        <v>76</v>
      </c>
      <c r="D4095" t="s">
        <v>106</v>
      </c>
      <c r="E4095" t="s">
        <v>139</v>
      </c>
      <c r="F4095" t="s">
        <v>11931</v>
      </c>
      <c r="G4095" t="s">
        <v>285</v>
      </c>
      <c r="H4095" t="s">
        <v>46</v>
      </c>
      <c r="I4095" t="s">
        <v>129</v>
      </c>
      <c r="J4095" t="s">
        <v>130</v>
      </c>
      <c r="K4095" t="s">
        <v>161</v>
      </c>
      <c r="L4095" t="s">
        <v>11932</v>
      </c>
      <c r="M4095" t="s">
        <v>11933</v>
      </c>
      <c r="N4095">
        <v>1.355</v>
      </c>
      <c r="O4095">
        <v>0</v>
      </c>
      <c r="P4095">
        <v>34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46.07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1717276</v>
      </c>
      <c r="B4096">
        <v>1</v>
      </c>
      <c r="C4096" t="s">
        <v>77</v>
      </c>
      <c r="D4096" t="s">
        <v>109</v>
      </c>
      <c r="E4096" t="s">
        <v>158</v>
      </c>
      <c r="F4096" t="s">
        <v>11934</v>
      </c>
      <c r="G4096" t="s">
        <v>176</v>
      </c>
      <c r="H4096" t="s">
        <v>47</v>
      </c>
      <c r="I4096" t="s">
        <v>129</v>
      </c>
      <c r="J4096" t="s">
        <v>130</v>
      </c>
      <c r="K4096" t="s">
        <v>131</v>
      </c>
      <c r="L4096" t="s">
        <v>11935</v>
      </c>
      <c r="M4096" t="s">
        <v>11936</v>
      </c>
      <c r="N4096">
        <v>0.72222222199999997</v>
      </c>
      <c r="O4096">
        <v>75</v>
      </c>
      <c r="P4096">
        <v>947</v>
      </c>
      <c r="Q4096">
        <v>0</v>
      </c>
      <c r="R4096">
        <v>0</v>
      </c>
      <c r="S4096">
        <v>5</v>
      </c>
      <c r="T4096">
        <v>59</v>
      </c>
      <c r="U4096">
        <v>54.166666999999997</v>
      </c>
      <c r="V4096">
        <v>683.94444399999998</v>
      </c>
      <c r="W4096">
        <v>0</v>
      </c>
      <c r="X4096">
        <v>0</v>
      </c>
      <c r="Y4096">
        <v>3.6111110000000002</v>
      </c>
      <c r="Z4096">
        <v>42.611111000000001</v>
      </c>
    </row>
    <row r="4097" spans="1:26" x14ac:dyDescent="0.25">
      <c r="A4097">
        <v>1717282</v>
      </c>
      <c r="B4097">
        <v>1</v>
      </c>
      <c r="C4097" t="s">
        <v>76</v>
      </c>
      <c r="D4097" t="s">
        <v>90</v>
      </c>
      <c r="E4097" t="s">
        <v>164</v>
      </c>
      <c r="F4097" t="s">
        <v>11937</v>
      </c>
      <c r="G4097" t="s">
        <v>256</v>
      </c>
      <c r="H4097" t="s">
        <v>46</v>
      </c>
      <c r="I4097" t="s">
        <v>129</v>
      </c>
      <c r="J4097" t="s">
        <v>130</v>
      </c>
      <c r="K4097" t="s">
        <v>131</v>
      </c>
      <c r="L4097" t="s">
        <v>11938</v>
      </c>
      <c r="M4097" t="s">
        <v>11939</v>
      </c>
      <c r="N4097">
        <v>1.714444444</v>
      </c>
      <c r="O4097">
        <v>0</v>
      </c>
      <c r="P4097">
        <v>0</v>
      </c>
      <c r="Q4097">
        <v>0</v>
      </c>
      <c r="R4097">
        <v>0</v>
      </c>
      <c r="S4097">
        <v>2</v>
      </c>
      <c r="T4097">
        <v>93</v>
      </c>
      <c r="U4097">
        <v>0</v>
      </c>
      <c r="V4097">
        <v>0</v>
      </c>
      <c r="W4097">
        <v>0</v>
      </c>
      <c r="X4097">
        <v>0</v>
      </c>
      <c r="Y4097">
        <v>3.4288889999999999</v>
      </c>
      <c r="Z4097">
        <v>159.443333</v>
      </c>
    </row>
    <row r="4098" spans="1:26" x14ac:dyDescent="0.25">
      <c r="A4098">
        <v>1717290</v>
      </c>
      <c r="B4098">
        <v>1</v>
      </c>
      <c r="C4098" t="s">
        <v>77</v>
      </c>
      <c r="D4098" t="s">
        <v>114</v>
      </c>
      <c r="E4098" t="s">
        <v>134</v>
      </c>
      <c r="F4098" t="s">
        <v>11940</v>
      </c>
      <c r="G4098" t="s">
        <v>136</v>
      </c>
      <c r="H4098" t="s">
        <v>46</v>
      </c>
      <c r="I4098" t="s">
        <v>129</v>
      </c>
      <c r="J4098" t="s">
        <v>130</v>
      </c>
      <c r="K4098" t="s">
        <v>131</v>
      </c>
      <c r="L4098" t="s">
        <v>11941</v>
      </c>
      <c r="M4098" t="s">
        <v>11942</v>
      </c>
      <c r="N4098">
        <v>1.4852777770000001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1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1.4852780000000001</v>
      </c>
    </row>
    <row r="4099" spans="1:26" x14ac:dyDescent="0.25">
      <c r="A4099">
        <v>1717286</v>
      </c>
      <c r="B4099">
        <v>1</v>
      </c>
      <c r="C4099" t="s">
        <v>76</v>
      </c>
      <c r="D4099" t="s">
        <v>91</v>
      </c>
      <c r="E4099" t="s">
        <v>164</v>
      </c>
      <c r="F4099" t="s">
        <v>11943</v>
      </c>
      <c r="G4099" t="s">
        <v>256</v>
      </c>
      <c r="H4099" t="s">
        <v>46</v>
      </c>
      <c r="I4099" t="s">
        <v>129</v>
      </c>
      <c r="J4099" t="s">
        <v>130</v>
      </c>
      <c r="K4099" t="s">
        <v>131</v>
      </c>
      <c r="L4099" t="s">
        <v>11944</v>
      </c>
      <c r="M4099" t="s">
        <v>11945</v>
      </c>
      <c r="N4099">
        <v>1.221666666</v>
      </c>
      <c r="O4099">
        <v>1</v>
      </c>
      <c r="P4099">
        <v>17</v>
      </c>
      <c r="Q4099">
        <v>0</v>
      </c>
      <c r="R4099">
        <v>0</v>
      </c>
      <c r="S4099">
        <v>0</v>
      </c>
      <c r="T4099">
        <v>0</v>
      </c>
      <c r="U4099">
        <v>1.2216670000000001</v>
      </c>
      <c r="V4099">
        <v>20.768332999999998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1717295</v>
      </c>
      <c r="B4100">
        <v>1</v>
      </c>
      <c r="C4100" t="s">
        <v>76</v>
      </c>
      <c r="D4100" t="s">
        <v>97</v>
      </c>
      <c r="E4100" t="s">
        <v>134</v>
      </c>
      <c r="F4100" t="s">
        <v>11946</v>
      </c>
      <c r="G4100" t="s">
        <v>136</v>
      </c>
      <c r="H4100" t="s">
        <v>46</v>
      </c>
      <c r="I4100" t="s">
        <v>129</v>
      </c>
      <c r="J4100" t="s">
        <v>130</v>
      </c>
      <c r="K4100" t="s">
        <v>131</v>
      </c>
      <c r="L4100" t="s">
        <v>11947</v>
      </c>
      <c r="M4100" t="s">
        <v>11948</v>
      </c>
      <c r="N4100">
        <v>7.1894444440000003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7.1894439999999999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1717292</v>
      </c>
      <c r="B4101">
        <v>1</v>
      </c>
      <c r="C4101" t="s">
        <v>77</v>
      </c>
      <c r="D4101" t="s">
        <v>116</v>
      </c>
      <c r="E4101" t="s">
        <v>134</v>
      </c>
      <c r="F4101" t="s">
        <v>11949</v>
      </c>
      <c r="G4101" t="s">
        <v>136</v>
      </c>
      <c r="H4101" t="s">
        <v>46</v>
      </c>
      <c r="I4101" t="s">
        <v>129</v>
      </c>
      <c r="J4101" t="s">
        <v>130</v>
      </c>
      <c r="K4101" t="s">
        <v>131</v>
      </c>
      <c r="L4101" t="s">
        <v>11950</v>
      </c>
      <c r="M4101" t="s">
        <v>11951</v>
      </c>
      <c r="N4101">
        <v>2.4880555549999999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2.4880559999999998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1717296</v>
      </c>
      <c r="B4102">
        <v>1</v>
      </c>
      <c r="C4102" t="s">
        <v>76</v>
      </c>
      <c r="D4102" t="s">
        <v>100</v>
      </c>
      <c r="E4102" t="s">
        <v>134</v>
      </c>
      <c r="F4102" t="s">
        <v>11952</v>
      </c>
      <c r="G4102" t="s">
        <v>289</v>
      </c>
      <c r="H4102" t="s">
        <v>46</v>
      </c>
      <c r="I4102" t="s">
        <v>129</v>
      </c>
      <c r="J4102" t="s">
        <v>130</v>
      </c>
      <c r="K4102" t="s">
        <v>131</v>
      </c>
      <c r="L4102" t="s">
        <v>11953</v>
      </c>
      <c r="M4102" t="s">
        <v>11954</v>
      </c>
      <c r="N4102">
        <v>0.90333333299999996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0.90333300000000005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1717300</v>
      </c>
      <c r="B4103">
        <v>1</v>
      </c>
      <c r="C4103" t="s">
        <v>76</v>
      </c>
      <c r="D4103" t="s">
        <v>99</v>
      </c>
      <c r="E4103" t="s">
        <v>139</v>
      </c>
      <c r="F4103" t="s">
        <v>11955</v>
      </c>
      <c r="G4103" t="s">
        <v>141</v>
      </c>
      <c r="H4103" t="s">
        <v>46</v>
      </c>
      <c r="I4103" t="s">
        <v>129</v>
      </c>
      <c r="J4103" t="s">
        <v>130</v>
      </c>
      <c r="K4103" t="s">
        <v>131</v>
      </c>
      <c r="L4103" t="s">
        <v>11956</v>
      </c>
      <c r="M4103" t="s">
        <v>11957</v>
      </c>
      <c r="N4103">
        <v>0.80166666600000003</v>
      </c>
      <c r="O4103">
        <v>0</v>
      </c>
      <c r="P4103">
        <v>17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13.628333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1717293</v>
      </c>
      <c r="B4104">
        <v>1</v>
      </c>
      <c r="C4104" t="s">
        <v>76</v>
      </c>
      <c r="D4104" t="s">
        <v>96</v>
      </c>
      <c r="E4104" t="s">
        <v>212</v>
      </c>
      <c r="F4104" t="s">
        <v>10944</v>
      </c>
      <c r="G4104" t="s">
        <v>176</v>
      </c>
      <c r="H4104" t="s">
        <v>47</v>
      </c>
      <c r="I4104" t="s">
        <v>129</v>
      </c>
      <c r="J4104" t="s">
        <v>130</v>
      </c>
      <c r="K4104" t="s">
        <v>131</v>
      </c>
      <c r="L4104" t="s">
        <v>11958</v>
      </c>
      <c r="M4104" t="s">
        <v>11959</v>
      </c>
      <c r="N4104">
        <v>1.1497222220000001</v>
      </c>
      <c r="O4104">
        <v>14</v>
      </c>
      <c r="P4104">
        <v>270</v>
      </c>
      <c r="Q4104">
        <v>0</v>
      </c>
      <c r="R4104">
        <v>0</v>
      </c>
      <c r="S4104">
        <v>0</v>
      </c>
      <c r="T4104">
        <v>0</v>
      </c>
      <c r="U4104">
        <v>16.096111000000001</v>
      </c>
      <c r="V4104">
        <v>310.42500000000001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1717301</v>
      </c>
      <c r="B4105">
        <v>1</v>
      </c>
      <c r="C4105" t="s">
        <v>76</v>
      </c>
      <c r="D4105" t="s">
        <v>93</v>
      </c>
      <c r="E4105" t="s">
        <v>139</v>
      </c>
      <c r="F4105" t="s">
        <v>11960</v>
      </c>
      <c r="G4105" t="s">
        <v>141</v>
      </c>
      <c r="H4105" t="s">
        <v>46</v>
      </c>
      <c r="I4105" t="s">
        <v>129</v>
      </c>
      <c r="J4105" t="s">
        <v>130</v>
      </c>
      <c r="K4105" t="s">
        <v>131</v>
      </c>
      <c r="L4105" t="s">
        <v>11961</v>
      </c>
      <c r="M4105" t="s">
        <v>11962</v>
      </c>
      <c r="N4105">
        <v>1.6830555549999999</v>
      </c>
      <c r="O4105">
        <v>0</v>
      </c>
      <c r="P4105">
        <v>19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31.978055999999999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1717298</v>
      </c>
      <c r="B4106">
        <v>1</v>
      </c>
      <c r="C4106" t="s">
        <v>76</v>
      </c>
      <c r="D4106" t="s">
        <v>86</v>
      </c>
      <c r="E4106" t="s">
        <v>139</v>
      </c>
      <c r="F4106" t="s">
        <v>11963</v>
      </c>
      <c r="G4106" t="s">
        <v>462</v>
      </c>
      <c r="H4106" t="s">
        <v>46</v>
      </c>
      <c r="I4106" t="s">
        <v>129</v>
      </c>
      <c r="J4106" t="s">
        <v>130</v>
      </c>
      <c r="K4106" t="s">
        <v>131</v>
      </c>
      <c r="L4106" t="s">
        <v>11964</v>
      </c>
      <c r="M4106" t="s">
        <v>11965</v>
      </c>
      <c r="N4106">
        <v>2.6386111109999999</v>
      </c>
      <c r="O4106">
        <v>0</v>
      </c>
      <c r="P4106">
        <v>154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406.34611100000001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1717302</v>
      </c>
      <c r="B4107">
        <v>1</v>
      </c>
      <c r="C4107" t="s">
        <v>77</v>
      </c>
      <c r="D4107" t="s">
        <v>108</v>
      </c>
      <c r="E4107" t="s">
        <v>134</v>
      </c>
      <c r="F4107" t="s">
        <v>11966</v>
      </c>
      <c r="G4107" t="s">
        <v>136</v>
      </c>
      <c r="H4107" t="s">
        <v>46</v>
      </c>
      <c r="I4107" t="s">
        <v>129</v>
      </c>
      <c r="J4107" t="s">
        <v>130</v>
      </c>
      <c r="K4107" t="s">
        <v>131</v>
      </c>
      <c r="L4107" t="s">
        <v>11967</v>
      </c>
      <c r="M4107" t="s">
        <v>11968</v>
      </c>
      <c r="N4107">
        <v>2.0188888880000002</v>
      </c>
      <c r="O4107">
        <v>0</v>
      </c>
      <c r="P4107">
        <v>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2.0188890000000002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1717305</v>
      </c>
      <c r="B4108">
        <v>1</v>
      </c>
      <c r="C4108" t="s">
        <v>76</v>
      </c>
      <c r="D4108" t="s">
        <v>90</v>
      </c>
      <c r="E4108" t="s">
        <v>139</v>
      </c>
      <c r="F4108" t="s">
        <v>11969</v>
      </c>
      <c r="G4108" t="s">
        <v>197</v>
      </c>
      <c r="H4108" t="s">
        <v>46</v>
      </c>
      <c r="I4108" t="s">
        <v>129</v>
      </c>
      <c r="J4108" t="s">
        <v>130</v>
      </c>
      <c r="K4108" t="s">
        <v>131</v>
      </c>
      <c r="L4108" t="s">
        <v>11970</v>
      </c>
      <c r="M4108" t="s">
        <v>11971</v>
      </c>
      <c r="N4108">
        <v>1.7680555549999999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8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14.144444</v>
      </c>
    </row>
    <row r="4109" spans="1:26" x14ac:dyDescent="0.25">
      <c r="A4109">
        <v>1717306</v>
      </c>
      <c r="B4109">
        <v>1</v>
      </c>
      <c r="C4109" t="s">
        <v>77</v>
      </c>
      <c r="D4109" t="s">
        <v>113</v>
      </c>
      <c r="E4109" t="s">
        <v>126</v>
      </c>
      <c r="F4109" t="s">
        <v>11972</v>
      </c>
      <c r="G4109" t="s">
        <v>431</v>
      </c>
      <c r="H4109" t="s">
        <v>47</v>
      </c>
      <c r="I4109" t="s">
        <v>129</v>
      </c>
      <c r="J4109" t="s">
        <v>130</v>
      </c>
      <c r="K4109" t="s">
        <v>131</v>
      </c>
      <c r="L4109" t="s">
        <v>11973</v>
      </c>
      <c r="M4109" t="s">
        <v>11974</v>
      </c>
      <c r="N4109">
        <v>1.2044444439999999</v>
      </c>
      <c r="O4109">
        <v>0</v>
      </c>
      <c r="P4109">
        <v>0</v>
      </c>
      <c r="Q4109">
        <v>0</v>
      </c>
      <c r="R4109">
        <v>0</v>
      </c>
      <c r="S4109">
        <v>1</v>
      </c>
      <c r="T4109">
        <v>16</v>
      </c>
      <c r="U4109">
        <v>0</v>
      </c>
      <c r="V4109">
        <v>0</v>
      </c>
      <c r="W4109">
        <v>0</v>
      </c>
      <c r="X4109">
        <v>0</v>
      </c>
      <c r="Y4109">
        <v>1.2044440000000001</v>
      </c>
      <c r="Z4109">
        <v>19.271111000000001</v>
      </c>
    </row>
    <row r="4110" spans="1:26" x14ac:dyDescent="0.25">
      <c r="A4110">
        <v>1717307</v>
      </c>
      <c r="B4110">
        <v>1</v>
      </c>
      <c r="C4110" t="s">
        <v>77</v>
      </c>
      <c r="D4110" t="s">
        <v>116</v>
      </c>
      <c r="E4110" t="s">
        <v>139</v>
      </c>
      <c r="F4110" t="s">
        <v>11975</v>
      </c>
      <c r="G4110" t="s">
        <v>141</v>
      </c>
      <c r="H4110" t="s">
        <v>46</v>
      </c>
      <c r="I4110" t="s">
        <v>129</v>
      </c>
      <c r="J4110" t="s">
        <v>130</v>
      </c>
      <c r="K4110" t="s">
        <v>131</v>
      </c>
      <c r="L4110" t="s">
        <v>11976</v>
      </c>
      <c r="M4110" t="s">
        <v>11977</v>
      </c>
      <c r="N4110">
        <v>0.766666666</v>
      </c>
      <c r="O4110">
        <v>0</v>
      </c>
      <c r="P4110">
        <v>158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121.13333299999999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1717308</v>
      </c>
      <c r="B4111">
        <v>1</v>
      </c>
      <c r="C4111" t="s">
        <v>76</v>
      </c>
      <c r="D4111" t="s">
        <v>103</v>
      </c>
      <c r="E4111" t="s">
        <v>139</v>
      </c>
      <c r="F4111" t="s">
        <v>11978</v>
      </c>
      <c r="G4111" t="s">
        <v>141</v>
      </c>
      <c r="H4111" t="s">
        <v>46</v>
      </c>
      <c r="I4111" t="s">
        <v>129</v>
      </c>
      <c r="J4111" t="s">
        <v>130</v>
      </c>
      <c r="K4111" t="s">
        <v>131</v>
      </c>
      <c r="L4111" t="s">
        <v>11979</v>
      </c>
      <c r="M4111" t="s">
        <v>11980</v>
      </c>
      <c r="N4111">
        <v>2.5449999999999999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7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17.815000000000001</v>
      </c>
    </row>
    <row r="4112" spans="1:26" x14ac:dyDescent="0.25">
      <c r="A4112">
        <v>1717324</v>
      </c>
      <c r="B4112">
        <v>1</v>
      </c>
      <c r="C4112" t="s">
        <v>76</v>
      </c>
      <c r="D4112" t="s">
        <v>90</v>
      </c>
      <c r="E4112" t="s">
        <v>134</v>
      </c>
      <c r="F4112" t="s">
        <v>11981</v>
      </c>
      <c r="G4112" t="s">
        <v>136</v>
      </c>
      <c r="H4112" t="s">
        <v>46</v>
      </c>
      <c r="I4112" t="s">
        <v>129</v>
      </c>
      <c r="J4112" t="s">
        <v>130</v>
      </c>
      <c r="K4112" t="s">
        <v>131</v>
      </c>
      <c r="L4112" t="s">
        <v>11982</v>
      </c>
      <c r="M4112" t="s">
        <v>11983</v>
      </c>
      <c r="N4112">
        <v>2.4552777770000001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1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2.4552779999999998</v>
      </c>
    </row>
    <row r="4113" spans="1:26" x14ac:dyDescent="0.25">
      <c r="A4113">
        <v>1717310</v>
      </c>
      <c r="B4113">
        <v>1</v>
      </c>
      <c r="C4113" t="s">
        <v>76</v>
      </c>
      <c r="D4113" t="s">
        <v>103</v>
      </c>
      <c r="E4113" t="s">
        <v>148</v>
      </c>
      <c r="F4113" t="s">
        <v>11984</v>
      </c>
      <c r="G4113" t="s">
        <v>176</v>
      </c>
      <c r="H4113" t="s">
        <v>47</v>
      </c>
      <c r="I4113" t="s">
        <v>129</v>
      </c>
      <c r="J4113" t="s">
        <v>130</v>
      </c>
      <c r="K4113" t="s">
        <v>131</v>
      </c>
      <c r="L4113" t="s">
        <v>11985</v>
      </c>
      <c r="M4113" t="s">
        <v>11986</v>
      </c>
      <c r="N4113">
        <v>0.27750000000000002</v>
      </c>
      <c r="O4113">
        <v>0</v>
      </c>
      <c r="P4113">
        <v>0</v>
      </c>
      <c r="Q4113">
        <v>114</v>
      </c>
      <c r="R4113">
        <v>14555</v>
      </c>
      <c r="S4113">
        <v>1</v>
      </c>
      <c r="T4113">
        <v>0</v>
      </c>
      <c r="U4113">
        <v>0</v>
      </c>
      <c r="V4113">
        <v>0</v>
      </c>
      <c r="W4113">
        <v>31.635000000000002</v>
      </c>
      <c r="X4113">
        <v>4039.0124999999998</v>
      </c>
      <c r="Y4113">
        <v>0.27750000000000002</v>
      </c>
      <c r="Z4113">
        <v>0</v>
      </c>
    </row>
    <row r="4114" spans="1:26" x14ac:dyDescent="0.25">
      <c r="A4114">
        <v>1717311</v>
      </c>
      <c r="B4114">
        <v>1</v>
      </c>
      <c r="C4114" t="s">
        <v>76</v>
      </c>
      <c r="D4114" t="s">
        <v>92</v>
      </c>
      <c r="E4114" t="s">
        <v>134</v>
      </c>
      <c r="F4114" t="s">
        <v>11987</v>
      </c>
      <c r="G4114" t="s">
        <v>136</v>
      </c>
      <c r="H4114" t="s">
        <v>46</v>
      </c>
      <c r="I4114" t="s">
        <v>129</v>
      </c>
      <c r="J4114" t="s">
        <v>130</v>
      </c>
      <c r="K4114" t="s">
        <v>131</v>
      </c>
      <c r="L4114" t="s">
        <v>11988</v>
      </c>
      <c r="M4114" t="s">
        <v>11989</v>
      </c>
      <c r="N4114">
        <v>1.4680555550000001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1.468056</v>
      </c>
    </row>
    <row r="4115" spans="1:26" x14ac:dyDescent="0.25">
      <c r="A4115">
        <v>1717336</v>
      </c>
      <c r="B4115">
        <v>1</v>
      </c>
      <c r="C4115" t="s">
        <v>76</v>
      </c>
      <c r="D4115" t="s">
        <v>86</v>
      </c>
      <c r="E4115" t="s">
        <v>134</v>
      </c>
      <c r="F4115" t="s">
        <v>11990</v>
      </c>
      <c r="G4115" t="s">
        <v>136</v>
      </c>
      <c r="H4115" t="s">
        <v>46</v>
      </c>
      <c r="I4115" t="s">
        <v>129</v>
      </c>
      <c r="J4115" t="s">
        <v>130</v>
      </c>
      <c r="K4115" t="s">
        <v>131</v>
      </c>
      <c r="L4115" t="s">
        <v>11991</v>
      </c>
      <c r="M4115" t="s">
        <v>11992</v>
      </c>
      <c r="N4115">
        <v>2.7638888879999999</v>
      </c>
      <c r="O4115">
        <v>0</v>
      </c>
      <c r="P4115">
        <v>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2.7638889999999998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1717313</v>
      </c>
      <c r="B4116">
        <v>1</v>
      </c>
      <c r="C4116" t="s">
        <v>76</v>
      </c>
      <c r="D4116" t="s">
        <v>95</v>
      </c>
      <c r="E4116" t="s">
        <v>134</v>
      </c>
      <c r="F4116" t="s">
        <v>11993</v>
      </c>
      <c r="G4116" t="s">
        <v>136</v>
      </c>
      <c r="H4116" t="s">
        <v>46</v>
      </c>
      <c r="I4116" t="s">
        <v>129</v>
      </c>
      <c r="J4116" t="s">
        <v>130</v>
      </c>
      <c r="K4116" t="s">
        <v>131</v>
      </c>
      <c r="L4116" t="s">
        <v>11994</v>
      </c>
      <c r="M4116" t="s">
        <v>11995</v>
      </c>
      <c r="N4116">
        <v>2.1205555550000001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2.1205560000000001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1717312</v>
      </c>
      <c r="B4117">
        <v>1</v>
      </c>
      <c r="C4117" t="s">
        <v>77</v>
      </c>
      <c r="D4117" t="s">
        <v>124</v>
      </c>
      <c r="E4117" t="s">
        <v>139</v>
      </c>
      <c r="F4117" t="s">
        <v>11996</v>
      </c>
      <c r="G4117" t="s">
        <v>141</v>
      </c>
      <c r="H4117" t="s">
        <v>46</v>
      </c>
      <c r="I4117" t="s">
        <v>129</v>
      </c>
      <c r="J4117" t="s">
        <v>130</v>
      </c>
      <c r="K4117" t="s">
        <v>131</v>
      </c>
      <c r="L4117" t="s">
        <v>11997</v>
      </c>
      <c r="M4117" t="s">
        <v>11998</v>
      </c>
      <c r="N4117">
        <v>0.86250000000000004</v>
      </c>
      <c r="O4117">
        <v>0</v>
      </c>
      <c r="P4117">
        <v>203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175.08750000000001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1717319</v>
      </c>
      <c r="B4118">
        <v>1</v>
      </c>
      <c r="C4118" t="s">
        <v>77</v>
      </c>
      <c r="D4118" t="s">
        <v>116</v>
      </c>
      <c r="E4118" t="s">
        <v>212</v>
      </c>
      <c r="F4118" t="s">
        <v>11999</v>
      </c>
      <c r="G4118" t="s">
        <v>176</v>
      </c>
      <c r="H4118" t="s">
        <v>47</v>
      </c>
      <c r="I4118" t="s">
        <v>129</v>
      </c>
      <c r="J4118" t="s">
        <v>130</v>
      </c>
      <c r="K4118" t="s">
        <v>131</v>
      </c>
      <c r="L4118" t="s">
        <v>12000</v>
      </c>
      <c r="M4118" t="s">
        <v>12001</v>
      </c>
      <c r="N4118">
        <v>0.64805555500000001</v>
      </c>
      <c r="O4118">
        <v>10</v>
      </c>
      <c r="P4118">
        <v>0</v>
      </c>
      <c r="Q4118">
        <v>0</v>
      </c>
      <c r="R4118">
        <v>0</v>
      </c>
      <c r="S4118">
        <v>18</v>
      </c>
      <c r="T4118">
        <v>337</v>
      </c>
      <c r="U4118">
        <v>6.480556</v>
      </c>
      <c r="V4118">
        <v>0</v>
      </c>
      <c r="W4118">
        <v>0</v>
      </c>
      <c r="X4118">
        <v>0</v>
      </c>
      <c r="Y4118">
        <v>11.664999999999999</v>
      </c>
      <c r="Z4118">
        <v>218.394722</v>
      </c>
    </row>
    <row r="4119" spans="1:26" x14ac:dyDescent="0.25">
      <c r="A4119">
        <v>1717325</v>
      </c>
      <c r="B4119">
        <v>1</v>
      </c>
      <c r="C4119" t="s">
        <v>76</v>
      </c>
      <c r="D4119" t="s">
        <v>98</v>
      </c>
      <c r="E4119" t="s">
        <v>134</v>
      </c>
      <c r="F4119" t="s">
        <v>12002</v>
      </c>
      <c r="G4119" t="s">
        <v>136</v>
      </c>
      <c r="H4119" t="s">
        <v>46</v>
      </c>
      <c r="I4119" t="s">
        <v>129</v>
      </c>
      <c r="J4119" t="s">
        <v>130</v>
      </c>
      <c r="K4119" t="s">
        <v>131</v>
      </c>
      <c r="L4119" t="s">
        <v>12003</v>
      </c>
      <c r="M4119" t="s">
        <v>12004</v>
      </c>
      <c r="N4119">
        <v>1.1402777770000001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1.1402779999999999</v>
      </c>
    </row>
    <row r="4120" spans="1:26" x14ac:dyDescent="0.25">
      <c r="A4120">
        <v>1717349</v>
      </c>
      <c r="B4120">
        <v>1</v>
      </c>
      <c r="C4120" t="s">
        <v>76</v>
      </c>
      <c r="D4120" t="s">
        <v>99</v>
      </c>
      <c r="E4120" t="s">
        <v>139</v>
      </c>
      <c r="F4120" t="s">
        <v>12005</v>
      </c>
      <c r="G4120" t="s">
        <v>141</v>
      </c>
      <c r="H4120" t="s">
        <v>46</v>
      </c>
      <c r="I4120" t="s">
        <v>129</v>
      </c>
      <c r="J4120" t="s">
        <v>130</v>
      </c>
      <c r="K4120" t="s">
        <v>131</v>
      </c>
      <c r="L4120" t="s">
        <v>12006</v>
      </c>
      <c r="M4120" t="s">
        <v>12007</v>
      </c>
      <c r="N4120">
        <v>1.2661111110000001</v>
      </c>
      <c r="O4120">
        <v>0</v>
      </c>
      <c r="P4120">
        <v>64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81.031110999999996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1717331</v>
      </c>
      <c r="B4121">
        <v>1</v>
      </c>
      <c r="C4121" t="s">
        <v>77</v>
      </c>
      <c r="D4121" t="s">
        <v>114</v>
      </c>
      <c r="E4121" t="s">
        <v>134</v>
      </c>
      <c r="F4121" t="s">
        <v>11713</v>
      </c>
      <c r="G4121" t="s">
        <v>136</v>
      </c>
      <c r="H4121" t="s">
        <v>46</v>
      </c>
      <c r="I4121" t="s">
        <v>129</v>
      </c>
      <c r="J4121" t="s">
        <v>130</v>
      </c>
      <c r="K4121" t="s">
        <v>131</v>
      </c>
      <c r="L4121" t="s">
        <v>12008</v>
      </c>
      <c r="M4121" t="s">
        <v>12009</v>
      </c>
      <c r="N4121">
        <v>0.60888888799999996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0.60888900000000001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1717328</v>
      </c>
      <c r="B4122">
        <v>1</v>
      </c>
      <c r="C4122" t="s">
        <v>77</v>
      </c>
      <c r="D4122" t="s">
        <v>109</v>
      </c>
      <c r="E4122" t="s">
        <v>139</v>
      </c>
      <c r="F4122" t="s">
        <v>12010</v>
      </c>
      <c r="G4122" t="s">
        <v>141</v>
      </c>
      <c r="H4122" t="s">
        <v>46</v>
      </c>
      <c r="I4122" t="s">
        <v>129</v>
      </c>
      <c r="J4122" t="s">
        <v>130</v>
      </c>
      <c r="K4122" t="s">
        <v>131</v>
      </c>
      <c r="L4122" t="s">
        <v>12011</v>
      </c>
      <c r="M4122" t="s">
        <v>12012</v>
      </c>
      <c r="N4122">
        <v>1.271666666</v>
      </c>
      <c r="O4122">
        <v>0</v>
      </c>
      <c r="P4122">
        <v>4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5.0866670000000003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1717337</v>
      </c>
      <c r="B4123">
        <v>1</v>
      </c>
      <c r="C4123" t="s">
        <v>76</v>
      </c>
      <c r="D4123" t="s">
        <v>93</v>
      </c>
      <c r="E4123" t="s">
        <v>191</v>
      </c>
      <c r="F4123" t="s">
        <v>12013</v>
      </c>
      <c r="G4123" t="s">
        <v>141</v>
      </c>
      <c r="H4123" t="s">
        <v>46</v>
      </c>
      <c r="I4123" t="s">
        <v>129</v>
      </c>
      <c r="J4123" t="s">
        <v>130</v>
      </c>
      <c r="K4123" t="s">
        <v>131</v>
      </c>
      <c r="L4123" t="s">
        <v>12014</v>
      </c>
      <c r="M4123" t="s">
        <v>12015</v>
      </c>
      <c r="N4123">
        <v>2.7911111110000002</v>
      </c>
      <c r="O4123">
        <v>0</v>
      </c>
      <c r="P4123">
        <v>43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120.01777800000001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1717334</v>
      </c>
      <c r="B4124">
        <v>1</v>
      </c>
      <c r="C4124" t="s">
        <v>76</v>
      </c>
      <c r="D4124" t="s">
        <v>96</v>
      </c>
      <c r="E4124" t="s">
        <v>134</v>
      </c>
      <c r="F4124" t="s">
        <v>12016</v>
      </c>
      <c r="G4124" t="s">
        <v>136</v>
      </c>
      <c r="H4124" t="s">
        <v>46</v>
      </c>
      <c r="I4124" t="s">
        <v>129</v>
      </c>
      <c r="J4124" t="s">
        <v>130</v>
      </c>
      <c r="K4124" t="s">
        <v>131</v>
      </c>
      <c r="L4124" t="s">
        <v>12017</v>
      </c>
      <c r="M4124" t="s">
        <v>12018</v>
      </c>
      <c r="N4124">
        <v>0.98722222199999998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0.98722200000000004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1717330</v>
      </c>
      <c r="B4125">
        <v>1</v>
      </c>
      <c r="C4125" t="s">
        <v>76</v>
      </c>
      <c r="D4125" t="s">
        <v>100</v>
      </c>
      <c r="E4125" t="s">
        <v>134</v>
      </c>
      <c r="F4125" t="s">
        <v>12019</v>
      </c>
      <c r="G4125" t="s">
        <v>136</v>
      </c>
      <c r="H4125" t="s">
        <v>46</v>
      </c>
      <c r="I4125" t="s">
        <v>129</v>
      </c>
      <c r="J4125" t="s">
        <v>130</v>
      </c>
      <c r="K4125" t="s">
        <v>131</v>
      </c>
      <c r="L4125" t="s">
        <v>12020</v>
      </c>
      <c r="M4125" t="s">
        <v>12021</v>
      </c>
      <c r="N4125">
        <v>1.8416666660000001</v>
      </c>
      <c r="O4125">
        <v>0</v>
      </c>
      <c r="P4125">
        <v>2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3.6833330000000002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1717335</v>
      </c>
      <c r="B4126">
        <v>1</v>
      </c>
      <c r="C4126" t="s">
        <v>76</v>
      </c>
      <c r="D4126" t="s">
        <v>95</v>
      </c>
      <c r="E4126" t="s">
        <v>139</v>
      </c>
      <c r="F4126" t="s">
        <v>12022</v>
      </c>
      <c r="G4126" t="s">
        <v>141</v>
      </c>
      <c r="H4126" t="s">
        <v>46</v>
      </c>
      <c r="I4126" t="s">
        <v>129</v>
      </c>
      <c r="J4126" t="s">
        <v>130</v>
      </c>
      <c r="K4126" t="s">
        <v>131</v>
      </c>
      <c r="L4126" t="s">
        <v>12023</v>
      </c>
      <c r="M4126" t="s">
        <v>12024</v>
      </c>
      <c r="N4126">
        <v>2.0747222220000001</v>
      </c>
      <c r="O4126">
        <v>0</v>
      </c>
      <c r="P4126">
        <v>46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95.437222000000006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1717338</v>
      </c>
      <c r="B4127">
        <v>1</v>
      </c>
      <c r="C4127" t="s">
        <v>77</v>
      </c>
      <c r="D4127" t="s">
        <v>117</v>
      </c>
      <c r="E4127" t="s">
        <v>158</v>
      </c>
      <c r="F4127" t="s">
        <v>12025</v>
      </c>
      <c r="G4127" t="s">
        <v>176</v>
      </c>
      <c r="H4127" t="s">
        <v>47</v>
      </c>
      <c r="I4127" t="s">
        <v>129</v>
      </c>
      <c r="J4127" t="s">
        <v>130</v>
      </c>
      <c r="K4127" t="s">
        <v>131</v>
      </c>
      <c r="L4127" t="s">
        <v>12026</v>
      </c>
      <c r="M4127" t="s">
        <v>12027</v>
      </c>
      <c r="N4127">
        <v>0.99444444399999998</v>
      </c>
      <c r="O4127">
        <v>0</v>
      </c>
      <c r="P4127">
        <v>0</v>
      </c>
      <c r="Q4127">
        <v>24</v>
      </c>
      <c r="R4127">
        <v>213</v>
      </c>
      <c r="S4127">
        <v>58</v>
      </c>
      <c r="T4127">
        <v>1303</v>
      </c>
      <c r="U4127">
        <v>0</v>
      </c>
      <c r="V4127">
        <v>0</v>
      </c>
      <c r="W4127">
        <v>23.866667</v>
      </c>
      <c r="X4127">
        <v>211.816667</v>
      </c>
      <c r="Y4127">
        <v>57.677778000000004</v>
      </c>
      <c r="Z4127">
        <v>1295.761111</v>
      </c>
    </row>
    <row r="4128" spans="1:26" x14ac:dyDescent="0.25">
      <c r="A4128">
        <v>1717294</v>
      </c>
      <c r="B4128">
        <v>1</v>
      </c>
      <c r="C4128" t="s">
        <v>77</v>
      </c>
      <c r="D4128" t="s">
        <v>124</v>
      </c>
      <c r="E4128" t="s">
        <v>134</v>
      </c>
      <c r="F4128" t="s">
        <v>12028</v>
      </c>
      <c r="G4128" t="s">
        <v>136</v>
      </c>
      <c r="H4128" t="s">
        <v>46</v>
      </c>
      <c r="I4128" t="s">
        <v>129</v>
      </c>
      <c r="J4128" t="s">
        <v>130</v>
      </c>
      <c r="K4128" t="s">
        <v>131</v>
      </c>
      <c r="L4128" t="s">
        <v>12029</v>
      </c>
      <c r="M4128" t="s">
        <v>12030</v>
      </c>
      <c r="N4128">
        <v>2.7005555550000002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2.7005560000000002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1717350</v>
      </c>
      <c r="B4129">
        <v>1</v>
      </c>
      <c r="C4129" t="s">
        <v>76</v>
      </c>
      <c r="D4129" t="s">
        <v>106</v>
      </c>
      <c r="E4129" t="s">
        <v>139</v>
      </c>
      <c r="F4129" t="s">
        <v>12031</v>
      </c>
      <c r="G4129" t="s">
        <v>269</v>
      </c>
      <c r="H4129" t="s">
        <v>46</v>
      </c>
      <c r="I4129" t="s">
        <v>129</v>
      </c>
      <c r="J4129" t="s">
        <v>130</v>
      </c>
      <c r="K4129" t="s">
        <v>131</v>
      </c>
      <c r="L4129" t="s">
        <v>12032</v>
      </c>
      <c r="M4129" t="s">
        <v>12033</v>
      </c>
      <c r="N4129">
        <v>0.95166666600000005</v>
      </c>
      <c r="O4129">
        <v>0</v>
      </c>
      <c r="P4129">
        <v>381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362.58499999999998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1717348</v>
      </c>
      <c r="B4130">
        <v>1</v>
      </c>
      <c r="C4130" t="s">
        <v>76</v>
      </c>
      <c r="D4130" t="s">
        <v>102</v>
      </c>
      <c r="E4130" t="s">
        <v>139</v>
      </c>
      <c r="F4130" t="s">
        <v>12034</v>
      </c>
      <c r="G4130" t="s">
        <v>141</v>
      </c>
      <c r="H4130" t="s">
        <v>46</v>
      </c>
      <c r="I4130" t="s">
        <v>129</v>
      </c>
      <c r="J4130" t="s">
        <v>130</v>
      </c>
      <c r="K4130" t="s">
        <v>131</v>
      </c>
      <c r="L4130" t="s">
        <v>12035</v>
      </c>
      <c r="M4130" t="s">
        <v>12036</v>
      </c>
      <c r="N4130">
        <v>1.545833333</v>
      </c>
      <c r="O4130">
        <v>0</v>
      </c>
      <c r="P4130">
        <v>8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12.366667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1717343</v>
      </c>
      <c r="B4131">
        <v>1</v>
      </c>
      <c r="C4131" t="s">
        <v>76</v>
      </c>
      <c r="D4131" t="s">
        <v>88</v>
      </c>
      <c r="E4131" t="s">
        <v>164</v>
      </c>
      <c r="F4131" t="s">
        <v>12037</v>
      </c>
      <c r="G4131" t="s">
        <v>462</v>
      </c>
      <c r="H4131" t="s">
        <v>46</v>
      </c>
      <c r="I4131" t="s">
        <v>129</v>
      </c>
      <c r="J4131" t="s">
        <v>130</v>
      </c>
      <c r="K4131" t="s">
        <v>131</v>
      </c>
      <c r="L4131" t="s">
        <v>12038</v>
      </c>
      <c r="M4131" t="s">
        <v>12039</v>
      </c>
      <c r="N4131">
        <v>0.255</v>
      </c>
      <c r="O4131">
        <v>2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0.51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1717344</v>
      </c>
      <c r="B4132">
        <v>1</v>
      </c>
      <c r="C4132" t="s">
        <v>77</v>
      </c>
      <c r="D4132" t="s">
        <v>123</v>
      </c>
      <c r="E4132" t="s">
        <v>212</v>
      </c>
      <c r="F4132" t="s">
        <v>6429</v>
      </c>
      <c r="G4132" t="s">
        <v>176</v>
      </c>
      <c r="H4132" t="s">
        <v>47</v>
      </c>
      <c r="I4132" t="s">
        <v>129</v>
      </c>
      <c r="J4132" t="s">
        <v>130</v>
      </c>
      <c r="K4132" t="s">
        <v>131</v>
      </c>
      <c r="L4132" t="s">
        <v>12040</v>
      </c>
      <c r="M4132" t="s">
        <v>12041</v>
      </c>
      <c r="N4132">
        <v>0.69222222200000005</v>
      </c>
      <c r="O4132">
        <v>31</v>
      </c>
      <c r="P4132">
        <v>979</v>
      </c>
      <c r="Q4132">
        <v>0</v>
      </c>
      <c r="R4132">
        <v>0</v>
      </c>
      <c r="S4132">
        <v>0</v>
      </c>
      <c r="T4132">
        <v>0</v>
      </c>
      <c r="U4132">
        <v>21.458888999999999</v>
      </c>
      <c r="V4132">
        <v>677.68555500000002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1717347</v>
      </c>
      <c r="B4133">
        <v>1</v>
      </c>
      <c r="C4133" t="s">
        <v>76</v>
      </c>
      <c r="D4133" t="s">
        <v>90</v>
      </c>
      <c r="E4133" t="s">
        <v>134</v>
      </c>
      <c r="F4133" t="s">
        <v>12042</v>
      </c>
      <c r="G4133" t="s">
        <v>136</v>
      </c>
      <c r="H4133" t="s">
        <v>46</v>
      </c>
      <c r="I4133" t="s">
        <v>129</v>
      </c>
      <c r="J4133" t="s">
        <v>130</v>
      </c>
      <c r="K4133" t="s">
        <v>131</v>
      </c>
      <c r="L4133" t="s">
        <v>12043</v>
      </c>
      <c r="M4133" t="s">
        <v>12044</v>
      </c>
      <c r="N4133">
        <v>0.73194444400000003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0.73194400000000004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1717353</v>
      </c>
      <c r="B4134">
        <v>1</v>
      </c>
      <c r="C4134" t="s">
        <v>77</v>
      </c>
      <c r="D4134" t="s">
        <v>108</v>
      </c>
      <c r="E4134" t="s">
        <v>164</v>
      </c>
      <c r="F4134" t="s">
        <v>12045</v>
      </c>
      <c r="G4134" t="s">
        <v>256</v>
      </c>
      <c r="H4134" t="s">
        <v>46</v>
      </c>
      <c r="I4134" t="s">
        <v>129</v>
      </c>
      <c r="J4134" t="s">
        <v>130</v>
      </c>
      <c r="K4134" t="s">
        <v>131</v>
      </c>
      <c r="L4134" t="s">
        <v>12046</v>
      </c>
      <c r="M4134" t="s">
        <v>12047</v>
      </c>
      <c r="N4134">
        <v>1.4325000000000001</v>
      </c>
      <c r="O4134">
        <v>0</v>
      </c>
      <c r="P4134">
        <v>17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24.352499999999999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1717358</v>
      </c>
      <c r="B4135">
        <v>1</v>
      </c>
      <c r="C4135" t="s">
        <v>76</v>
      </c>
      <c r="D4135" t="s">
        <v>97</v>
      </c>
      <c r="E4135" t="s">
        <v>139</v>
      </c>
      <c r="F4135" t="s">
        <v>12048</v>
      </c>
      <c r="G4135" t="s">
        <v>462</v>
      </c>
      <c r="H4135" t="s">
        <v>46</v>
      </c>
      <c r="I4135" t="s">
        <v>129</v>
      </c>
      <c r="J4135" t="s">
        <v>130</v>
      </c>
      <c r="K4135" t="s">
        <v>131</v>
      </c>
      <c r="L4135" t="s">
        <v>12049</v>
      </c>
      <c r="M4135" t="s">
        <v>12050</v>
      </c>
      <c r="N4135">
        <v>2.9363888880000002</v>
      </c>
      <c r="O4135">
        <v>0</v>
      </c>
      <c r="P4135">
        <v>7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20.554722000000002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1717351</v>
      </c>
      <c r="B4136">
        <v>1</v>
      </c>
      <c r="C4136" t="s">
        <v>76</v>
      </c>
      <c r="D4136" t="s">
        <v>86</v>
      </c>
      <c r="E4136" t="s">
        <v>134</v>
      </c>
      <c r="F4136" t="s">
        <v>12051</v>
      </c>
      <c r="G4136" t="s">
        <v>136</v>
      </c>
      <c r="H4136" t="s">
        <v>46</v>
      </c>
      <c r="I4136" t="s">
        <v>129</v>
      </c>
      <c r="J4136" t="s">
        <v>130</v>
      </c>
      <c r="K4136" t="s">
        <v>131</v>
      </c>
      <c r="L4136" t="s">
        <v>12052</v>
      </c>
      <c r="M4136" t="s">
        <v>12053</v>
      </c>
      <c r="N4136">
        <v>2.7050000000000001</v>
      </c>
      <c r="O4136">
        <v>0</v>
      </c>
      <c r="P4136">
        <v>6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16.23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1717372</v>
      </c>
      <c r="B4137">
        <v>1</v>
      </c>
      <c r="C4137" t="s">
        <v>76</v>
      </c>
      <c r="D4137" t="s">
        <v>103</v>
      </c>
      <c r="E4137" t="s">
        <v>139</v>
      </c>
      <c r="F4137" t="s">
        <v>12054</v>
      </c>
      <c r="G4137" t="s">
        <v>141</v>
      </c>
      <c r="H4137" t="s">
        <v>46</v>
      </c>
      <c r="I4137" t="s">
        <v>129</v>
      </c>
      <c r="J4137" t="s">
        <v>130</v>
      </c>
      <c r="K4137" t="s">
        <v>131</v>
      </c>
      <c r="L4137" t="s">
        <v>12055</v>
      </c>
      <c r="M4137" t="s">
        <v>12056</v>
      </c>
      <c r="N4137">
        <v>2.2094444439999998</v>
      </c>
      <c r="O4137">
        <v>0</v>
      </c>
      <c r="P4137">
        <v>0</v>
      </c>
      <c r="Q4137">
        <v>0</v>
      </c>
      <c r="R4137">
        <v>48</v>
      </c>
      <c r="S4137">
        <v>0</v>
      </c>
      <c r="T4137">
        <v>12</v>
      </c>
      <c r="U4137">
        <v>0</v>
      </c>
      <c r="V4137">
        <v>0</v>
      </c>
      <c r="W4137">
        <v>0</v>
      </c>
      <c r="X4137">
        <v>106.05333299999999</v>
      </c>
      <c r="Y4137">
        <v>0</v>
      </c>
      <c r="Z4137">
        <v>26.513332999999999</v>
      </c>
    </row>
    <row r="4138" spans="1:26" x14ac:dyDescent="0.25">
      <c r="A4138">
        <v>1717355</v>
      </c>
      <c r="B4138">
        <v>1</v>
      </c>
      <c r="C4138" t="s">
        <v>76</v>
      </c>
      <c r="D4138" t="s">
        <v>92</v>
      </c>
      <c r="E4138" t="s">
        <v>158</v>
      </c>
      <c r="F4138" t="s">
        <v>12057</v>
      </c>
      <c r="G4138" t="s">
        <v>176</v>
      </c>
      <c r="H4138" t="s">
        <v>47</v>
      </c>
      <c r="I4138" t="s">
        <v>129</v>
      </c>
      <c r="J4138" t="s">
        <v>130</v>
      </c>
      <c r="K4138" t="s">
        <v>131</v>
      </c>
      <c r="L4138" t="s">
        <v>12058</v>
      </c>
      <c r="M4138" t="s">
        <v>12059</v>
      </c>
      <c r="N4138">
        <v>0.236666666</v>
      </c>
      <c r="O4138">
        <v>0</v>
      </c>
      <c r="P4138">
        <v>0</v>
      </c>
      <c r="Q4138">
        <v>0</v>
      </c>
      <c r="R4138">
        <v>0</v>
      </c>
      <c r="S4138">
        <v>17</v>
      </c>
      <c r="T4138">
        <v>55</v>
      </c>
      <c r="U4138">
        <v>0</v>
      </c>
      <c r="V4138">
        <v>0</v>
      </c>
      <c r="W4138">
        <v>0</v>
      </c>
      <c r="X4138">
        <v>0</v>
      </c>
      <c r="Y4138">
        <v>4.023333</v>
      </c>
      <c r="Z4138">
        <v>13.016667</v>
      </c>
    </row>
    <row r="4139" spans="1:26" x14ac:dyDescent="0.25">
      <c r="A4139">
        <v>1717356</v>
      </c>
      <c r="B4139">
        <v>1</v>
      </c>
      <c r="C4139" t="s">
        <v>76</v>
      </c>
      <c r="D4139" t="s">
        <v>92</v>
      </c>
      <c r="E4139" t="s">
        <v>158</v>
      </c>
      <c r="F4139" t="s">
        <v>1971</v>
      </c>
      <c r="G4139" t="s">
        <v>176</v>
      </c>
      <c r="H4139" t="s">
        <v>47</v>
      </c>
      <c r="I4139" t="s">
        <v>129</v>
      </c>
      <c r="J4139" t="s">
        <v>130</v>
      </c>
      <c r="K4139" t="s">
        <v>131</v>
      </c>
      <c r="L4139" t="s">
        <v>12060</v>
      </c>
      <c r="M4139" t="s">
        <v>12061</v>
      </c>
      <c r="N4139">
        <v>0.23583333300000001</v>
      </c>
      <c r="O4139">
        <v>0</v>
      </c>
      <c r="P4139">
        <v>0</v>
      </c>
      <c r="Q4139">
        <v>7</v>
      </c>
      <c r="R4139">
        <v>9</v>
      </c>
      <c r="S4139">
        <v>7</v>
      </c>
      <c r="T4139">
        <v>19</v>
      </c>
      <c r="U4139">
        <v>0</v>
      </c>
      <c r="V4139">
        <v>0</v>
      </c>
      <c r="W4139">
        <v>1.650833</v>
      </c>
      <c r="X4139">
        <v>2.1225000000000001</v>
      </c>
      <c r="Y4139">
        <v>1.650833</v>
      </c>
      <c r="Z4139">
        <v>4.4808329999999996</v>
      </c>
    </row>
    <row r="4140" spans="1:26" x14ac:dyDescent="0.25">
      <c r="A4140">
        <v>1717357</v>
      </c>
      <c r="B4140">
        <v>1</v>
      </c>
      <c r="C4140" t="s">
        <v>76</v>
      </c>
      <c r="D4140" t="s">
        <v>92</v>
      </c>
      <c r="E4140" t="s">
        <v>164</v>
      </c>
      <c r="F4140" t="s">
        <v>12062</v>
      </c>
      <c r="G4140" t="s">
        <v>269</v>
      </c>
      <c r="H4140" t="s">
        <v>46</v>
      </c>
      <c r="I4140" t="s">
        <v>129</v>
      </c>
      <c r="J4140" t="s">
        <v>130</v>
      </c>
      <c r="K4140" t="s">
        <v>131</v>
      </c>
      <c r="L4140" t="s">
        <v>12063</v>
      </c>
      <c r="M4140" t="s">
        <v>12064</v>
      </c>
      <c r="N4140">
        <v>2.0844444439999998</v>
      </c>
      <c r="O4140">
        <v>0</v>
      </c>
      <c r="P4140">
        <v>0</v>
      </c>
      <c r="Q4140">
        <v>0</v>
      </c>
      <c r="R4140">
        <v>0</v>
      </c>
      <c r="S4140">
        <v>2</v>
      </c>
      <c r="T4140">
        <v>217</v>
      </c>
      <c r="U4140">
        <v>0</v>
      </c>
      <c r="V4140">
        <v>0</v>
      </c>
      <c r="W4140">
        <v>0</v>
      </c>
      <c r="X4140">
        <v>0</v>
      </c>
      <c r="Y4140">
        <v>4.1688890000000001</v>
      </c>
      <c r="Z4140">
        <v>452.32444400000003</v>
      </c>
    </row>
    <row r="4141" spans="1:26" x14ac:dyDescent="0.25">
      <c r="A4141">
        <v>1717360</v>
      </c>
      <c r="B4141">
        <v>1</v>
      </c>
      <c r="C4141" t="s">
        <v>77</v>
      </c>
      <c r="D4141" t="s">
        <v>109</v>
      </c>
      <c r="E4141" t="s">
        <v>126</v>
      </c>
      <c r="F4141" t="s">
        <v>12065</v>
      </c>
      <c r="G4141" t="s">
        <v>176</v>
      </c>
      <c r="H4141" t="s">
        <v>47</v>
      </c>
      <c r="I4141" t="s">
        <v>129</v>
      </c>
      <c r="J4141" t="s">
        <v>130</v>
      </c>
      <c r="K4141" t="s">
        <v>131</v>
      </c>
      <c r="L4141" t="s">
        <v>12066</v>
      </c>
      <c r="M4141" t="s">
        <v>12067</v>
      </c>
      <c r="N4141">
        <v>0.90583333300000002</v>
      </c>
      <c r="O4141">
        <v>7</v>
      </c>
      <c r="P4141">
        <v>35</v>
      </c>
      <c r="Q4141">
        <v>0</v>
      </c>
      <c r="R4141">
        <v>0</v>
      </c>
      <c r="S4141">
        <v>0</v>
      </c>
      <c r="T4141">
        <v>0</v>
      </c>
      <c r="U4141">
        <v>6.3408329999999999</v>
      </c>
      <c r="V4141">
        <v>31.704167000000002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1717365</v>
      </c>
      <c r="B4142">
        <v>1</v>
      </c>
      <c r="C4142" t="s">
        <v>76</v>
      </c>
      <c r="D4142" t="s">
        <v>92</v>
      </c>
      <c r="E4142" t="s">
        <v>158</v>
      </c>
      <c r="F4142" t="s">
        <v>12068</v>
      </c>
      <c r="G4142" t="s">
        <v>176</v>
      </c>
      <c r="H4142" t="s">
        <v>47</v>
      </c>
      <c r="I4142" t="s">
        <v>129</v>
      </c>
      <c r="J4142" t="s">
        <v>130</v>
      </c>
      <c r="K4142" t="s">
        <v>131</v>
      </c>
      <c r="L4142" t="s">
        <v>12069</v>
      </c>
      <c r="M4142" t="s">
        <v>12070</v>
      </c>
      <c r="N4142">
        <v>0.86555555500000003</v>
      </c>
      <c r="O4142">
        <v>0</v>
      </c>
      <c r="P4142">
        <v>0</v>
      </c>
      <c r="Q4142">
        <v>21</v>
      </c>
      <c r="R4142">
        <v>1398</v>
      </c>
      <c r="S4142">
        <v>0</v>
      </c>
      <c r="T4142">
        <v>0</v>
      </c>
      <c r="U4142">
        <v>0</v>
      </c>
      <c r="V4142">
        <v>0</v>
      </c>
      <c r="W4142">
        <v>18.176666999999998</v>
      </c>
      <c r="X4142">
        <v>1210.046666</v>
      </c>
      <c r="Y4142">
        <v>0</v>
      </c>
      <c r="Z4142">
        <v>0</v>
      </c>
    </row>
    <row r="4143" spans="1:26" x14ac:dyDescent="0.25">
      <c r="A4143">
        <v>1717363</v>
      </c>
      <c r="B4143">
        <v>1</v>
      </c>
      <c r="C4143" t="s">
        <v>77</v>
      </c>
      <c r="D4143" t="s">
        <v>114</v>
      </c>
      <c r="E4143" t="s">
        <v>134</v>
      </c>
      <c r="F4143" t="s">
        <v>12071</v>
      </c>
      <c r="G4143" t="s">
        <v>136</v>
      </c>
      <c r="H4143" t="s">
        <v>46</v>
      </c>
      <c r="I4143" t="s">
        <v>129</v>
      </c>
      <c r="J4143" t="s">
        <v>130</v>
      </c>
      <c r="K4143" t="s">
        <v>131</v>
      </c>
      <c r="L4143" t="s">
        <v>12072</v>
      </c>
      <c r="M4143" t="s">
        <v>12073</v>
      </c>
      <c r="N4143">
        <v>1.478611111</v>
      </c>
      <c r="O4143">
        <v>0</v>
      </c>
      <c r="P4143">
        <v>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2.9572219999999998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1717361</v>
      </c>
      <c r="B4144">
        <v>1</v>
      </c>
      <c r="C4144" t="s">
        <v>76</v>
      </c>
      <c r="D4144" t="s">
        <v>89</v>
      </c>
      <c r="E4144" t="s">
        <v>134</v>
      </c>
      <c r="F4144" t="s">
        <v>12074</v>
      </c>
      <c r="G4144" t="s">
        <v>136</v>
      </c>
      <c r="H4144" t="s">
        <v>46</v>
      </c>
      <c r="I4144" t="s">
        <v>129</v>
      </c>
      <c r="J4144" t="s">
        <v>130</v>
      </c>
      <c r="K4144" t="s">
        <v>131</v>
      </c>
      <c r="L4144" t="s">
        <v>12075</v>
      </c>
      <c r="M4144" t="s">
        <v>12076</v>
      </c>
      <c r="N4144">
        <v>1.5633333330000001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1.5633330000000001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1717366</v>
      </c>
      <c r="B4145">
        <v>1</v>
      </c>
      <c r="C4145" t="s">
        <v>76</v>
      </c>
      <c r="D4145" t="s">
        <v>80</v>
      </c>
      <c r="E4145" t="s">
        <v>134</v>
      </c>
      <c r="F4145" t="s">
        <v>12077</v>
      </c>
      <c r="G4145" t="s">
        <v>136</v>
      </c>
      <c r="H4145" t="s">
        <v>46</v>
      </c>
      <c r="I4145" t="s">
        <v>129</v>
      </c>
      <c r="J4145" t="s">
        <v>130</v>
      </c>
      <c r="K4145" t="s">
        <v>131</v>
      </c>
      <c r="L4145" t="s">
        <v>12078</v>
      </c>
      <c r="M4145" t="s">
        <v>12079</v>
      </c>
      <c r="N4145">
        <v>1.3194444439999999</v>
      </c>
      <c r="O4145">
        <v>0</v>
      </c>
      <c r="P4145">
        <v>2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2.6388889999999998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1717364</v>
      </c>
      <c r="B4146">
        <v>1</v>
      </c>
      <c r="C4146" t="s">
        <v>76</v>
      </c>
      <c r="D4146" t="s">
        <v>80</v>
      </c>
      <c r="E4146" t="s">
        <v>134</v>
      </c>
      <c r="F4146" t="s">
        <v>12080</v>
      </c>
      <c r="G4146" t="s">
        <v>155</v>
      </c>
      <c r="H4146" t="s">
        <v>46</v>
      </c>
      <c r="I4146" t="s">
        <v>129</v>
      </c>
      <c r="J4146" t="s">
        <v>130</v>
      </c>
      <c r="K4146" t="s">
        <v>131</v>
      </c>
      <c r="L4146" t="s">
        <v>12081</v>
      </c>
      <c r="M4146" t="s">
        <v>12082</v>
      </c>
      <c r="N4146">
        <v>3.4669444440000001</v>
      </c>
      <c r="O4146">
        <v>0</v>
      </c>
      <c r="P4146">
        <v>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3.4669439999999998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1717368</v>
      </c>
      <c r="B4147">
        <v>1</v>
      </c>
      <c r="C4147" t="s">
        <v>76</v>
      </c>
      <c r="D4147" t="s">
        <v>95</v>
      </c>
      <c r="E4147" t="s">
        <v>134</v>
      </c>
      <c r="F4147" t="s">
        <v>12083</v>
      </c>
      <c r="G4147" t="s">
        <v>136</v>
      </c>
      <c r="H4147" t="s">
        <v>46</v>
      </c>
      <c r="I4147" t="s">
        <v>129</v>
      </c>
      <c r="J4147" t="s">
        <v>130</v>
      </c>
      <c r="K4147" t="s">
        <v>131</v>
      </c>
      <c r="L4147" t="s">
        <v>12084</v>
      </c>
      <c r="M4147" t="s">
        <v>12085</v>
      </c>
      <c r="N4147">
        <v>3.4469444440000001</v>
      </c>
      <c r="O4147">
        <v>0</v>
      </c>
      <c r="P4147">
        <v>1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3.4469439999999998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1717369</v>
      </c>
      <c r="B4148">
        <v>1</v>
      </c>
      <c r="C4148" t="s">
        <v>76</v>
      </c>
      <c r="D4148" t="s">
        <v>93</v>
      </c>
      <c r="E4148" t="s">
        <v>134</v>
      </c>
      <c r="F4148" t="s">
        <v>12086</v>
      </c>
      <c r="G4148" t="s">
        <v>136</v>
      </c>
      <c r="H4148" t="s">
        <v>46</v>
      </c>
      <c r="I4148" t="s">
        <v>129</v>
      </c>
      <c r="J4148" t="s">
        <v>130</v>
      </c>
      <c r="K4148" t="s">
        <v>131</v>
      </c>
      <c r="L4148" t="s">
        <v>12087</v>
      </c>
      <c r="M4148" t="s">
        <v>12088</v>
      </c>
      <c r="N4148">
        <v>3.9163888880000002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3.9163890000000001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1717371</v>
      </c>
      <c r="B4149">
        <v>1</v>
      </c>
      <c r="C4149" t="s">
        <v>76</v>
      </c>
      <c r="D4149" t="s">
        <v>92</v>
      </c>
      <c r="E4149" t="s">
        <v>158</v>
      </c>
      <c r="F4149" t="s">
        <v>12089</v>
      </c>
      <c r="G4149" t="s">
        <v>176</v>
      </c>
      <c r="H4149" t="s">
        <v>47</v>
      </c>
      <c r="I4149" t="s">
        <v>129</v>
      </c>
      <c r="J4149" t="s">
        <v>130</v>
      </c>
      <c r="K4149" t="s">
        <v>131</v>
      </c>
      <c r="L4149" t="s">
        <v>12090</v>
      </c>
      <c r="M4149" t="s">
        <v>12091</v>
      </c>
      <c r="N4149">
        <v>0.24111111099999999</v>
      </c>
      <c r="O4149">
        <v>0</v>
      </c>
      <c r="P4149">
        <v>0</v>
      </c>
      <c r="Q4149">
        <v>24</v>
      </c>
      <c r="R4149">
        <v>1213</v>
      </c>
      <c r="S4149">
        <v>42</v>
      </c>
      <c r="T4149">
        <v>3059</v>
      </c>
      <c r="U4149">
        <v>0</v>
      </c>
      <c r="V4149">
        <v>0</v>
      </c>
      <c r="W4149">
        <v>5.7866669999999996</v>
      </c>
      <c r="X4149">
        <v>292.46777800000001</v>
      </c>
      <c r="Y4149">
        <v>10.126666999999999</v>
      </c>
      <c r="Z4149">
        <v>737.55888900000002</v>
      </c>
    </row>
    <row r="4150" spans="1:26" x14ac:dyDescent="0.25">
      <c r="A4150">
        <v>1717378</v>
      </c>
      <c r="B4150">
        <v>1</v>
      </c>
      <c r="C4150" t="s">
        <v>76</v>
      </c>
      <c r="D4150" t="s">
        <v>103</v>
      </c>
      <c r="E4150" t="s">
        <v>139</v>
      </c>
      <c r="F4150" t="s">
        <v>12092</v>
      </c>
      <c r="G4150" t="s">
        <v>141</v>
      </c>
      <c r="H4150" t="s">
        <v>46</v>
      </c>
      <c r="I4150" t="s">
        <v>129</v>
      </c>
      <c r="J4150" t="s">
        <v>130</v>
      </c>
      <c r="K4150" t="s">
        <v>131</v>
      </c>
      <c r="L4150" t="s">
        <v>12093</v>
      </c>
      <c r="M4150" t="s">
        <v>12094</v>
      </c>
      <c r="N4150">
        <v>2.5930555549999998</v>
      </c>
      <c r="O4150">
        <v>0</v>
      </c>
      <c r="P4150">
        <v>0</v>
      </c>
      <c r="Q4150">
        <v>0</v>
      </c>
      <c r="R4150">
        <v>253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656.04305499999998</v>
      </c>
      <c r="Y4150">
        <v>0</v>
      </c>
      <c r="Z4150">
        <v>0</v>
      </c>
    </row>
    <row r="4151" spans="1:26" x14ac:dyDescent="0.25">
      <c r="A4151">
        <v>1717375</v>
      </c>
      <c r="B4151">
        <v>1</v>
      </c>
      <c r="C4151" t="s">
        <v>76</v>
      </c>
      <c r="D4151" t="s">
        <v>100</v>
      </c>
      <c r="E4151" t="s">
        <v>134</v>
      </c>
      <c r="F4151" t="s">
        <v>12095</v>
      </c>
      <c r="G4151" t="s">
        <v>136</v>
      </c>
      <c r="H4151" t="s">
        <v>46</v>
      </c>
      <c r="I4151" t="s">
        <v>129</v>
      </c>
      <c r="J4151" t="s">
        <v>130</v>
      </c>
      <c r="K4151" t="s">
        <v>131</v>
      </c>
      <c r="L4151" t="s">
        <v>12096</v>
      </c>
      <c r="M4151" t="s">
        <v>12097</v>
      </c>
      <c r="N4151">
        <v>1.1491666659999999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1.149167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1717418</v>
      </c>
      <c r="B4152">
        <v>1</v>
      </c>
      <c r="C4152" t="s">
        <v>77</v>
      </c>
      <c r="D4152" t="s">
        <v>114</v>
      </c>
      <c r="E4152" t="s">
        <v>134</v>
      </c>
      <c r="F4152" t="s">
        <v>12098</v>
      </c>
      <c r="G4152" t="s">
        <v>136</v>
      </c>
      <c r="H4152" t="s">
        <v>46</v>
      </c>
      <c r="I4152" t="s">
        <v>129</v>
      </c>
      <c r="J4152" t="s">
        <v>130</v>
      </c>
      <c r="K4152" t="s">
        <v>131</v>
      </c>
      <c r="L4152" t="s">
        <v>12099</v>
      </c>
      <c r="M4152" t="s">
        <v>12100</v>
      </c>
      <c r="N4152">
        <v>2.2063888880000002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2.2063890000000002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1717379</v>
      </c>
      <c r="B4153">
        <v>1</v>
      </c>
      <c r="C4153" t="s">
        <v>76</v>
      </c>
      <c r="D4153" t="s">
        <v>92</v>
      </c>
      <c r="E4153" t="s">
        <v>139</v>
      </c>
      <c r="F4153" t="s">
        <v>10577</v>
      </c>
      <c r="G4153" t="s">
        <v>269</v>
      </c>
      <c r="H4153" t="s">
        <v>46</v>
      </c>
      <c r="I4153" t="s">
        <v>129</v>
      </c>
      <c r="J4153" t="s">
        <v>130</v>
      </c>
      <c r="K4153" t="s">
        <v>131</v>
      </c>
      <c r="L4153" t="s">
        <v>12101</v>
      </c>
      <c r="M4153" t="s">
        <v>12102</v>
      </c>
      <c r="N4153">
        <v>2.1872222219999999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213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465.878333</v>
      </c>
    </row>
    <row r="4154" spans="1:26" x14ac:dyDescent="0.25">
      <c r="A4154">
        <v>1717384</v>
      </c>
      <c r="B4154">
        <v>1</v>
      </c>
      <c r="C4154" t="s">
        <v>76</v>
      </c>
      <c r="D4154" t="s">
        <v>92</v>
      </c>
      <c r="E4154" t="s">
        <v>126</v>
      </c>
      <c r="F4154" t="s">
        <v>12103</v>
      </c>
      <c r="G4154" t="s">
        <v>145</v>
      </c>
      <c r="H4154" t="s">
        <v>47</v>
      </c>
      <c r="I4154" t="s">
        <v>129</v>
      </c>
      <c r="J4154" t="s">
        <v>130</v>
      </c>
      <c r="K4154" t="s">
        <v>131</v>
      </c>
      <c r="L4154" t="s">
        <v>12104</v>
      </c>
      <c r="M4154" t="s">
        <v>12105</v>
      </c>
      <c r="N4154">
        <v>5.5047222219999998</v>
      </c>
      <c r="O4154">
        <v>0</v>
      </c>
      <c r="P4154">
        <v>0</v>
      </c>
      <c r="Q4154">
        <v>0</v>
      </c>
      <c r="R4154">
        <v>0</v>
      </c>
      <c r="S4154">
        <v>2</v>
      </c>
      <c r="T4154">
        <v>299</v>
      </c>
      <c r="U4154">
        <v>0</v>
      </c>
      <c r="V4154">
        <v>0</v>
      </c>
      <c r="W4154">
        <v>0</v>
      </c>
      <c r="X4154">
        <v>0</v>
      </c>
      <c r="Y4154">
        <v>11.009444</v>
      </c>
      <c r="Z4154">
        <v>1645.9119439999999</v>
      </c>
    </row>
    <row r="4155" spans="1:26" x14ac:dyDescent="0.25">
      <c r="A4155">
        <v>1717380</v>
      </c>
      <c r="B4155">
        <v>1</v>
      </c>
      <c r="C4155" t="s">
        <v>77</v>
      </c>
      <c r="D4155" t="s">
        <v>123</v>
      </c>
      <c r="E4155" t="s">
        <v>212</v>
      </c>
      <c r="F4155" t="s">
        <v>6957</v>
      </c>
      <c r="G4155" t="s">
        <v>176</v>
      </c>
      <c r="H4155" t="s">
        <v>47</v>
      </c>
      <c r="I4155" t="s">
        <v>129</v>
      </c>
      <c r="J4155" t="s">
        <v>130</v>
      </c>
      <c r="K4155" t="s">
        <v>131</v>
      </c>
      <c r="L4155" t="s">
        <v>12106</v>
      </c>
      <c r="M4155" t="s">
        <v>12107</v>
      </c>
      <c r="N4155">
        <v>1.082222222</v>
      </c>
      <c r="O4155">
        <v>38</v>
      </c>
      <c r="P4155">
        <v>193</v>
      </c>
      <c r="Q4155">
        <v>0</v>
      </c>
      <c r="R4155">
        <v>0</v>
      </c>
      <c r="S4155">
        <v>0</v>
      </c>
      <c r="T4155">
        <v>0</v>
      </c>
      <c r="U4155">
        <v>41.124443999999997</v>
      </c>
      <c r="V4155">
        <v>208.868889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1717391</v>
      </c>
      <c r="B4156">
        <v>1</v>
      </c>
      <c r="C4156" t="s">
        <v>76</v>
      </c>
      <c r="D4156" t="s">
        <v>79</v>
      </c>
      <c r="E4156" t="s">
        <v>134</v>
      </c>
      <c r="F4156" t="s">
        <v>12108</v>
      </c>
      <c r="G4156" t="s">
        <v>155</v>
      </c>
      <c r="H4156" t="s">
        <v>46</v>
      </c>
      <c r="I4156" t="s">
        <v>129</v>
      </c>
      <c r="J4156" t="s">
        <v>130</v>
      </c>
      <c r="K4156" t="s">
        <v>131</v>
      </c>
      <c r="L4156" t="s">
        <v>12109</v>
      </c>
      <c r="M4156" t="s">
        <v>12110</v>
      </c>
      <c r="N4156">
        <v>0.83166666600000005</v>
      </c>
      <c r="O4156">
        <v>0</v>
      </c>
      <c r="P4156">
        <v>28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23.286667000000001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1717393</v>
      </c>
      <c r="B4157">
        <v>1</v>
      </c>
      <c r="C4157" t="s">
        <v>76</v>
      </c>
      <c r="D4157" t="s">
        <v>95</v>
      </c>
      <c r="E4157" t="s">
        <v>134</v>
      </c>
      <c r="F4157" t="s">
        <v>12111</v>
      </c>
      <c r="G4157" t="s">
        <v>136</v>
      </c>
      <c r="H4157" t="s">
        <v>46</v>
      </c>
      <c r="I4157" t="s">
        <v>129</v>
      </c>
      <c r="J4157" t="s">
        <v>130</v>
      </c>
      <c r="K4157" t="s">
        <v>131</v>
      </c>
      <c r="L4157" t="s">
        <v>12112</v>
      </c>
      <c r="M4157" t="s">
        <v>12113</v>
      </c>
      <c r="N4157">
        <v>1.0802777770000001</v>
      </c>
      <c r="O4157">
        <v>0</v>
      </c>
      <c r="P4157">
        <v>0</v>
      </c>
      <c r="Q4157">
        <v>0</v>
      </c>
      <c r="R4157">
        <v>9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9.7225000000000001</v>
      </c>
      <c r="Y4157">
        <v>0</v>
      </c>
      <c r="Z4157">
        <v>0</v>
      </c>
    </row>
    <row r="4158" spans="1:26" x14ac:dyDescent="0.25">
      <c r="A4158">
        <v>1717396</v>
      </c>
      <c r="B4158">
        <v>1</v>
      </c>
      <c r="C4158" t="s">
        <v>77</v>
      </c>
      <c r="D4158" t="s">
        <v>115</v>
      </c>
      <c r="E4158" t="s">
        <v>212</v>
      </c>
      <c r="F4158" t="s">
        <v>2743</v>
      </c>
      <c r="G4158" t="s">
        <v>176</v>
      </c>
      <c r="H4158" t="s">
        <v>47</v>
      </c>
      <c r="I4158" t="s">
        <v>151</v>
      </c>
      <c r="J4158" t="s">
        <v>130</v>
      </c>
      <c r="K4158" t="s">
        <v>131</v>
      </c>
      <c r="L4158" t="s">
        <v>12114</v>
      </c>
      <c r="M4158" t="s">
        <v>12115</v>
      </c>
      <c r="N4158">
        <v>5.5555550000000002E-3</v>
      </c>
      <c r="O4158">
        <v>10</v>
      </c>
      <c r="P4158">
        <v>5</v>
      </c>
      <c r="Q4158">
        <v>0</v>
      </c>
      <c r="R4158">
        <v>0</v>
      </c>
      <c r="S4158">
        <v>73</v>
      </c>
      <c r="T4158">
        <v>1185</v>
      </c>
      <c r="U4158">
        <v>5.5556000000000001E-2</v>
      </c>
      <c r="V4158">
        <v>2.7778000000000001E-2</v>
      </c>
      <c r="W4158">
        <v>0</v>
      </c>
      <c r="X4158">
        <v>0</v>
      </c>
      <c r="Y4158">
        <v>0.40555600000000003</v>
      </c>
      <c r="Z4158">
        <v>6.5833329999999997</v>
      </c>
    </row>
    <row r="4159" spans="1:26" x14ac:dyDescent="0.25">
      <c r="A4159">
        <v>1717398</v>
      </c>
      <c r="B4159">
        <v>1</v>
      </c>
      <c r="C4159" t="s">
        <v>76</v>
      </c>
      <c r="D4159" t="s">
        <v>92</v>
      </c>
      <c r="E4159" t="s">
        <v>126</v>
      </c>
      <c r="F4159" t="s">
        <v>3087</v>
      </c>
      <c r="G4159" t="s">
        <v>145</v>
      </c>
      <c r="H4159" t="s">
        <v>47</v>
      </c>
      <c r="I4159" t="s">
        <v>129</v>
      </c>
      <c r="J4159" t="s">
        <v>130</v>
      </c>
      <c r="K4159" t="s">
        <v>131</v>
      </c>
      <c r="L4159" t="s">
        <v>12116</v>
      </c>
      <c r="M4159" t="s">
        <v>12117</v>
      </c>
      <c r="N4159">
        <v>3.3538888880000002</v>
      </c>
      <c r="O4159">
        <v>0</v>
      </c>
      <c r="P4159">
        <v>0</v>
      </c>
      <c r="Q4159">
        <v>0</v>
      </c>
      <c r="R4159">
        <v>8</v>
      </c>
      <c r="S4159">
        <v>1</v>
      </c>
      <c r="T4159">
        <v>19</v>
      </c>
      <c r="U4159">
        <v>0</v>
      </c>
      <c r="V4159">
        <v>0</v>
      </c>
      <c r="W4159">
        <v>0</v>
      </c>
      <c r="X4159">
        <v>26.831111</v>
      </c>
      <c r="Y4159">
        <v>3.3538890000000001</v>
      </c>
      <c r="Z4159">
        <v>63.723889</v>
      </c>
    </row>
    <row r="4160" spans="1:26" x14ac:dyDescent="0.25">
      <c r="A4160">
        <v>1717471</v>
      </c>
      <c r="B4160">
        <v>1</v>
      </c>
      <c r="C4160" t="s">
        <v>76</v>
      </c>
      <c r="D4160" t="s">
        <v>80</v>
      </c>
      <c r="E4160" t="s">
        <v>134</v>
      </c>
      <c r="F4160" t="s">
        <v>12118</v>
      </c>
      <c r="G4160" t="s">
        <v>155</v>
      </c>
      <c r="H4160" t="s">
        <v>46</v>
      </c>
      <c r="I4160" t="s">
        <v>129</v>
      </c>
      <c r="J4160" t="s">
        <v>130</v>
      </c>
      <c r="K4160" t="s">
        <v>131</v>
      </c>
      <c r="L4160" t="s">
        <v>12119</v>
      </c>
      <c r="M4160" t="s">
        <v>12120</v>
      </c>
      <c r="N4160">
        <v>3.3477777770000001</v>
      </c>
      <c r="O4160">
        <v>0</v>
      </c>
      <c r="P4160">
        <v>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3.3477779999999999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1717400</v>
      </c>
      <c r="B4161">
        <v>1</v>
      </c>
      <c r="C4161" t="s">
        <v>76</v>
      </c>
      <c r="D4161" t="s">
        <v>88</v>
      </c>
      <c r="E4161" t="s">
        <v>134</v>
      </c>
      <c r="F4161" t="s">
        <v>12121</v>
      </c>
      <c r="G4161" t="s">
        <v>209</v>
      </c>
      <c r="H4161" t="s">
        <v>46</v>
      </c>
      <c r="I4161" t="s">
        <v>129</v>
      </c>
      <c r="J4161" t="s">
        <v>130</v>
      </c>
      <c r="K4161" t="s">
        <v>131</v>
      </c>
      <c r="L4161" t="s">
        <v>12122</v>
      </c>
      <c r="M4161" t="s">
        <v>12123</v>
      </c>
      <c r="N4161">
        <v>1.8691666659999999</v>
      </c>
      <c r="O4161">
        <v>0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1.869167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1717407</v>
      </c>
      <c r="B4162">
        <v>1</v>
      </c>
      <c r="C4162" t="s">
        <v>76</v>
      </c>
      <c r="D4162" t="s">
        <v>97</v>
      </c>
      <c r="E4162" t="s">
        <v>139</v>
      </c>
      <c r="F4162" t="s">
        <v>12124</v>
      </c>
      <c r="G4162" t="s">
        <v>141</v>
      </c>
      <c r="H4162" t="s">
        <v>46</v>
      </c>
      <c r="I4162" t="s">
        <v>129</v>
      </c>
      <c r="J4162" t="s">
        <v>130</v>
      </c>
      <c r="K4162" t="s">
        <v>131</v>
      </c>
      <c r="L4162" t="s">
        <v>12125</v>
      </c>
      <c r="M4162" t="s">
        <v>12126</v>
      </c>
      <c r="N4162">
        <v>3.273055555</v>
      </c>
      <c r="O4162">
        <v>0</v>
      </c>
      <c r="P4162">
        <v>42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137.468333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1717399</v>
      </c>
      <c r="B4163">
        <v>1</v>
      </c>
      <c r="C4163" t="s">
        <v>76</v>
      </c>
      <c r="D4163" t="s">
        <v>102</v>
      </c>
      <c r="E4163" t="s">
        <v>164</v>
      </c>
      <c r="F4163" t="s">
        <v>12127</v>
      </c>
      <c r="G4163" t="s">
        <v>256</v>
      </c>
      <c r="H4163" t="s">
        <v>46</v>
      </c>
      <c r="I4163" t="s">
        <v>129</v>
      </c>
      <c r="J4163" t="s">
        <v>130</v>
      </c>
      <c r="K4163" t="s">
        <v>131</v>
      </c>
      <c r="L4163" t="s">
        <v>12128</v>
      </c>
      <c r="M4163" t="s">
        <v>12129</v>
      </c>
      <c r="N4163">
        <v>1.023055555</v>
      </c>
      <c r="O4163">
        <v>0</v>
      </c>
      <c r="P4163">
        <v>0</v>
      </c>
      <c r="Q4163">
        <v>0</v>
      </c>
      <c r="R4163">
        <v>0</v>
      </c>
      <c r="S4163">
        <v>1</v>
      </c>
      <c r="T4163">
        <v>91</v>
      </c>
      <c r="U4163">
        <v>0</v>
      </c>
      <c r="V4163">
        <v>0</v>
      </c>
      <c r="W4163">
        <v>0</v>
      </c>
      <c r="X4163">
        <v>0</v>
      </c>
      <c r="Y4163">
        <v>1.023056</v>
      </c>
      <c r="Z4163">
        <v>93.098056</v>
      </c>
    </row>
    <row r="4164" spans="1:26" x14ac:dyDescent="0.25">
      <c r="A4164">
        <v>1717402</v>
      </c>
      <c r="B4164">
        <v>1</v>
      </c>
      <c r="C4164" t="s">
        <v>76</v>
      </c>
      <c r="D4164" t="s">
        <v>100</v>
      </c>
      <c r="E4164" t="s">
        <v>134</v>
      </c>
      <c r="F4164" t="s">
        <v>12130</v>
      </c>
      <c r="G4164" t="s">
        <v>289</v>
      </c>
      <c r="H4164" t="s">
        <v>46</v>
      </c>
      <c r="I4164" t="s">
        <v>129</v>
      </c>
      <c r="J4164" t="s">
        <v>130</v>
      </c>
      <c r="K4164" t="s">
        <v>131</v>
      </c>
      <c r="L4164" t="s">
        <v>12131</v>
      </c>
      <c r="M4164" t="s">
        <v>12132</v>
      </c>
      <c r="N4164">
        <v>1.768888888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1.7688889999999999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1717406</v>
      </c>
      <c r="B4165">
        <v>1</v>
      </c>
      <c r="C4165" t="s">
        <v>77</v>
      </c>
      <c r="D4165" t="s">
        <v>109</v>
      </c>
      <c r="E4165" t="s">
        <v>126</v>
      </c>
      <c r="F4165" t="s">
        <v>10499</v>
      </c>
      <c r="G4165" t="s">
        <v>431</v>
      </c>
      <c r="H4165" t="s">
        <v>47</v>
      </c>
      <c r="I4165" t="s">
        <v>129</v>
      </c>
      <c r="J4165" t="s">
        <v>130</v>
      </c>
      <c r="K4165" t="s">
        <v>131</v>
      </c>
      <c r="L4165" t="s">
        <v>12133</v>
      </c>
      <c r="M4165" t="s">
        <v>12134</v>
      </c>
      <c r="N4165">
        <v>1.133611111</v>
      </c>
      <c r="O4165">
        <v>0</v>
      </c>
      <c r="P4165">
        <v>16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18.137778000000001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1717417</v>
      </c>
      <c r="B4166">
        <v>1</v>
      </c>
      <c r="C4166" t="s">
        <v>76</v>
      </c>
      <c r="D4166" t="s">
        <v>100</v>
      </c>
      <c r="E4166" t="s">
        <v>126</v>
      </c>
      <c r="F4166" t="s">
        <v>12135</v>
      </c>
      <c r="G4166" t="s">
        <v>145</v>
      </c>
      <c r="H4166" t="s">
        <v>47</v>
      </c>
      <c r="I4166" t="s">
        <v>129</v>
      </c>
      <c r="J4166" t="s">
        <v>130</v>
      </c>
      <c r="K4166" t="s">
        <v>131</v>
      </c>
      <c r="L4166" t="s">
        <v>12136</v>
      </c>
      <c r="M4166" t="s">
        <v>12137</v>
      </c>
      <c r="N4166">
        <v>2.8002777769999998</v>
      </c>
      <c r="O4166">
        <v>0</v>
      </c>
      <c r="P4166">
        <v>2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5.6005560000000001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1717412</v>
      </c>
      <c r="B4167">
        <v>1</v>
      </c>
      <c r="C4167" t="s">
        <v>76</v>
      </c>
      <c r="D4167" t="s">
        <v>81</v>
      </c>
      <c r="E4167" t="s">
        <v>134</v>
      </c>
      <c r="F4167" t="s">
        <v>12138</v>
      </c>
      <c r="G4167" t="s">
        <v>155</v>
      </c>
      <c r="H4167" t="s">
        <v>46</v>
      </c>
      <c r="I4167" t="s">
        <v>129</v>
      </c>
      <c r="J4167" t="s">
        <v>130</v>
      </c>
      <c r="K4167" t="s">
        <v>131</v>
      </c>
      <c r="L4167" t="s">
        <v>12139</v>
      </c>
      <c r="M4167" t="s">
        <v>12140</v>
      </c>
      <c r="N4167">
        <v>0.58944444399999996</v>
      </c>
      <c r="O4167">
        <v>2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1.1788890000000001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1717421</v>
      </c>
      <c r="B4168">
        <v>1</v>
      </c>
      <c r="C4168" t="s">
        <v>77</v>
      </c>
      <c r="D4168" t="s">
        <v>123</v>
      </c>
      <c r="E4168" t="s">
        <v>139</v>
      </c>
      <c r="F4168" t="s">
        <v>12141</v>
      </c>
      <c r="G4168" t="s">
        <v>197</v>
      </c>
      <c r="H4168" t="s">
        <v>46</v>
      </c>
      <c r="I4168" t="s">
        <v>129</v>
      </c>
      <c r="J4168" t="s">
        <v>130</v>
      </c>
      <c r="K4168" t="s">
        <v>131</v>
      </c>
      <c r="L4168" t="s">
        <v>12142</v>
      </c>
      <c r="M4168" t="s">
        <v>12143</v>
      </c>
      <c r="N4168">
        <v>1.615555555</v>
      </c>
      <c r="O4168">
        <v>0</v>
      </c>
      <c r="P4168">
        <v>32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51.697778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1717437</v>
      </c>
      <c r="B4169">
        <v>1</v>
      </c>
      <c r="C4169" t="s">
        <v>76</v>
      </c>
      <c r="D4169" t="s">
        <v>100</v>
      </c>
      <c r="E4169" t="s">
        <v>134</v>
      </c>
      <c r="F4169" t="s">
        <v>12144</v>
      </c>
      <c r="G4169" t="s">
        <v>136</v>
      </c>
      <c r="H4169" t="s">
        <v>46</v>
      </c>
      <c r="I4169" t="s">
        <v>129</v>
      </c>
      <c r="J4169" t="s">
        <v>130</v>
      </c>
      <c r="K4169" t="s">
        <v>131</v>
      </c>
      <c r="L4169" t="s">
        <v>12145</v>
      </c>
      <c r="M4169" t="s">
        <v>12146</v>
      </c>
      <c r="N4169">
        <v>4.6427777770000001</v>
      </c>
      <c r="O4169">
        <v>0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4.6427779999999998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1717410</v>
      </c>
      <c r="B4170">
        <v>1</v>
      </c>
      <c r="C4170" t="s">
        <v>76</v>
      </c>
      <c r="D4170" t="s">
        <v>90</v>
      </c>
      <c r="E4170" t="s">
        <v>158</v>
      </c>
      <c r="F4170" t="s">
        <v>12147</v>
      </c>
      <c r="G4170" t="s">
        <v>176</v>
      </c>
      <c r="H4170" t="s">
        <v>47</v>
      </c>
      <c r="I4170" t="s">
        <v>129</v>
      </c>
      <c r="J4170" t="s">
        <v>130</v>
      </c>
      <c r="K4170" t="s">
        <v>131</v>
      </c>
      <c r="L4170" t="s">
        <v>12148</v>
      </c>
      <c r="M4170" t="s">
        <v>12149</v>
      </c>
      <c r="N4170">
        <v>8.7499999999999994E-2</v>
      </c>
      <c r="O4170">
        <v>0</v>
      </c>
      <c r="P4170">
        <v>0</v>
      </c>
      <c r="Q4170">
        <v>0</v>
      </c>
      <c r="R4170">
        <v>34</v>
      </c>
      <c r="S4170">
        <v>1</v>
      </c>
      <c r="T4170">
        <v>100</v>
      </c>
      <c r="U4170">
        <v>0</v>
      </c>
      <c r="V4170">
        <v>0</v>
      </c>
      <c r="W4170">
        <v>0</v>
      </c>
      <c r="X4170">
        <v>2.9750000000000001</v>
      </c>
      <c r="Y4170">
        <v>8.7499999999999994E-2</v>
      </c>
      <c r="Z4170">
        <v>8.75</v>
      </c>
    </row>
    <row r="4171" spans="1:26" x14ac:dyDescent="0.25">
      <c r="A4171">
        <v>1717415</v>
      </c>
      <c r="B4171">
        <v>1</v>
      </c>
      <c r="C4171" t="s">
        <v>77</v>
      </c>
      <c r="D4171" t="s">
        <v>123</v>
      </c>
      <c r="E4171" t="s">
        <v>139</v>
      </c>
      <c r="F4171" t="s">
        <v>12150</v>
      </c>
      <c r="G4171" t="s">
        <v>141</v>
      </c>
      <c r="H4171" t="s">
        <v>46</v>
      </c>
      <c r="I4171" t="s">
        <v>129</v>
      </c>
      <c r="J4171" t="s">
        <v>130</v>
      </c>
      <c r="K4171" t="s">
        <v>131</v>
      </c>
      <c r="L4171" t="s">
        <v>12151</v>
      </c>
      <c r="M4171" t="s">
        <v>12152</v>
      </c>
      <c r="N4171">
        <v>1.557222222</v>
      </c>
      <c r="O4171">
        <v>0</v>
      </c>
      <c r="P4171">
        <v>5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7.786111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1717413</v>
      </c>
      <c r="B4172">
        <v>1</v>
      </c>
      <c r="C4172" t="s">
        <v>76</v>
      </c>
      <c r="D4172" t="s">
        <v>96</v>
      </c>
      <c r="E4172" t="s">
        <v>148</v>
      </c>
      <c r="F4172" t="s">
        <v>12153</v>
      </c>
      <c r="G4172" t="s">
        <v>176</v>
      </c>
      <c r="H4172" t="s">
        <v>47</v>
      </c>
      <c r="I4172" t="s">
        <v>129</v>
      </c>
      <c r="J4172" t="s">
        <v>130</v>
      </c>
      <c r="K4172" t="s">
        <v>131</v>
      </c>
      <c r="L4172" t="s">
        <v>12154</v>
      </c>
      <c r="M4172" t="s">
        <v>12155</v>
      </c>
      <c r="N4172">
        <v>0.116666666</v>
      </c>
      <c r="O4172">
        <v>241</v>
      </c>
      <c r="P4172">
        <v>6159</v>
      </c>
      <c r="Q4172">
        <v>0</v>
      </c>
      <c r="R4172">
        <v>0</v>
      </c>
      <c r="S4172">
        <v>0</v>
      </c>
      <c r="T4172">
        <v>0</v>
      </c>
      <c r="U4172">
        <v>28.116667</v>
      </c>
      <c r="V4172">
        <v>718.54999599999996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1717425</v>
      </c>
      <c r="B4173">
        <v>1</v>
      </c>
      <c r="C4173" t="s">
        <v>76</v>
      </c>
      <c r="D4173" t="s">
        <v>88</v>
      </c>
      <c r="E4173" t="s">
        <v>139</v>
      </c>
      <c r="F4173" t="s">
        <v>12156</v>
      </c>
      <c r="G4173" t="s">
        <v>141</v>
      </c>
      <c r="H4173" t="s">
        <v>46</v>
      </c>
      <c r="I4173" t="s">
        <v>129</v>
      </c>
      <c r="J4173" t="s">
        <v>130</v>
      </c>
      <c r="K4173" t="s">
        <v>131</v>
      </c>
      <c r="L4173" t="s">
        <v>12157</v>
      </c>
      <c r="M4173" t="s">
        <v>12158</v>
      </c>
      <c r="N4173">
        <v>0.62638888800000003</v>
      </c>
      <c r="O4173">
        <v>0</v>
      </c>
      <c r="P4173">
        <v>25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15.659722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1717424</v>
      </c>
      <c r="B4174">
        <v>1</v>
      </c>
      <c r="C4174" t="s">
        <v>76</v>
      </c>
      <c r="D4174" t="s">
        <v>90</v>
      </c>
      <c r="E4174" t="s">
        <v>158</v>
      </c>
      <c r="F4174" t="s">
        <v>1586</v>
      </c>
      <c r="G4174" t="s">
        <v>176</v>
      </c>
      <c r="H4174" t="s">
        <v>47</v>
      </c>
      <c r="I4174" t="s">
        <v>129</v>
      </c>
      <c r="J4174" t="s">
        <v>130</v>
      </c>
      <c r="K4174" t="s">
        <v>131</v>
      </c>
      <c r="L4174" t="s">
        <v>12159</v>
      </c>
      <c r="M4174" t="s">
        <v>12160</v>
      </c>
      <c r="N4174">
        <v>0.85</v>
      </c>
      <c r="O4174">
        <v>0</v>
      </c>
      <c r="P4174">
        <v>0</v>
      </c>
      <c r="Q4174">
        <v>0</v>
      </c>
      <c r="R4174">
        <v>0</v>
      </c>
      <c r="S4174">
        <v>7</v>
      </c>
      <c r="T4174">
        <v>149</v>
      </c>
      <c r="U4174">
        <v>0</v>
      </c>
      <c r="V4174">
        <v>0</v>
      </c>
      <c r="W4174">
        <v>0</v>
      </c>
      <c r="X4174">
        <v>0</v>
      </c>
      <c r="Y4174">
        <v>5.95</v>
      </c>
      <c r="Z4174">
        <v>126.65</v>
      </c>
    </row>
    <row r="4175" spans="1:26" x14ac:dyDescent="0.25">
      <c r="A4175">
        <v>1717433</v>
      </c>
      <c r="B4175">
        <v>1</v>
      </c>
      <c r="C4175" t="s">
        <v>77</v>
      </c>
      <c r="D4175" t="s">
        <v>124</v>
      </c>
      <c r="E4175" t="s">
        <v>134</v>
      </c>
      <c r="F4175" t="s">
        <v>12161</v>
      </c>
      <c r="G4175" t="s">
        <v>209</v>
      </c>
      <c r="H4175" t="s">
        <v>46</v>
      </c>
      <c r="I4175" t="s">
        <v>129</v>
      </c>
      <c r="J4175" t="s">
        <v>130</v>
      </c>
      <c r="K4175" t="s">
        <v>131</v>
      </c>
      <c r="L4175" t="s">
        <v>12162</v>
      </c>
      <c r="M4175" t="s">
        <v>12163</v>
      </c>
      <c r="N4175">
        <v>3.1691666660000002</v>
      </c>
      <c r="O4175">
        <v>0</v>
      </c>
      <c r="P4175">
        <v>8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25.353332999999999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1717423</v>
      </c>
      <c r="B4176">
        <v>1</v>
      </c>
      <c r="C4176" t="s">
        <v>77</v>
      </c>
      <c r="D4176" t="s">
        <v>119</v>
      </c>
      <c r="E4176" t="s">
        <v>126</v>
      </c>
      <c r="F4176" t="s">
        <v>11871</v>
      </c>
      <c r="G4176" t="s">
        <v>176</v>
      </c>
      <c r="H4176" t="s">
        <v>47</v>
      </c>
      <c r="I4176" t="s">
        <v>151</v>
      </c>
      <c r="J4176" t="s">
        <v>130</v>
      </c>
      <c r="K4176" t="s">
        <v>131</v>
      </c>
      <c r="L4176" t="s">
        <v>12164</v>
      </c>
      <c r="M4176" t="s">
        <v>12165</v>
      </c>
      <c r="N4176">
        <v>6.1111109999999998E-3</v>
      </c>
      <c r="O4176">
        <v>10</v>
      </c>
      <c r="P4176">
        <v>4252</v>
      </c>
      <c r="Q4176">
        <v>0</v>
      </c>
      <c r="R4176">
        <v>0</v>
      </c>
      <c r="S4176">
        <v>0</v>
      </c>
      <c r="T4176">
        <v>0</v>
      </c>
      <c r="U4176">
        <v>6.1110999999999999E-2</v>
      </c>
      <c r="V4176">
        <v>25.984444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1717431</v>
      </c>
      <c r="B4177">
        <v>1</v>
      </c>
      <c r="C4177" t="s">
        <v>76</v>
      </c>
      <c r="D4177" t="s">
        <v>96</v>
      </c>
      <c r="E4177" t="s">
        <v>212</v>
      </c>
      <c r="F4177" t="s">
        <v>10944</v>
      </c>
      <c r="G4177" t="s">
        <v>3358</v>
      </c>
      <c r="H4177" t="s">
        <v>47</v>
      </c>
      <c r="I4177" t="s">
        <v>129</v>
      </c>
      <c r="J4177" t="s">
        <v>130</v>
      </c>
      <c r="K4177" t="s">
        <v>131</v>
      </c>
      <c r="L4177" t="s">
        <v>12166</v>
      </c>
      <c r="M4177" t="s">
        <v>12167</v>
      </c>
      <c r="N4177">
        <v>1.6325000000000001</v>
      </c>
      <c r="O4177">
        <v>14</v>
      </c>
      <c r="P4177">
        <v>270</v>
      </c>
      <c r="Q4177">
        <v>0</v>
      </c>
      <c r="R4177">
        <v>0</v>
      </c>
      <c r="S4177">
        <v>0</v>
      </c>
      <c r="T4177">
        <v>0</v>
      </c>
      <c r="U4177">
        <v>22.855</v>
      </c>
      <c r="V4177">
        <v>440.77499999999998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1717426</v>
      </c>
      <c r="B4178">
        <v>1</v>
      </c>
      <c r="C4178" t="s">
        <v>76</v>
      </c>
      <c r="D4178" t="s">
        <v>95</v>
      </c>
      <c r="E4178" t="s">
        <v>158</v>
      </c>
      <c r="F4178" t="s">
        <v>12168</v>
      </c>
      <c r="G4178" t="s">
        <v>176</v>
      </c>
      <c r="H4178" t="s">
        <v>47</v>
      </c>
      <c r="I4178" t="s">
        <v>129</v>
      </c>
      <c r="J4178" t="s">
        <v>130</v>
      </c>
      <c r="K4178" t="s">
        <v>131</v>
      </c>
      <c r="L4178" t="s">
        <v>12169</v>
      </c>
      <c r="M4178" t="s">
        <v>12170</v>
      </c>
      <c r="N4178">
        <v>8.1944444000000005E-2</v>
      </c>
      <c r="O4178">
        <v>0</v>
      </c>
      <c r="P4178">
        <v>0</v>
      </c>
      <c r="Q4178">
        <v>49</v>
      </c>
      <c r="R4178">
        <v>890</v>
      </c>
      <c r="S4178">
        <v>0</v>
      </c>
      <c r="T4178">
        <v>2</v>
      </c>
      <c r="U4178">
        <v>0</v>
      </c>
      <c r="V4178">
        <v>0</v>
      </c>
      <c r="W4178">
        <v>4.0152780000000003</v>
      </c>
      <c r="X4178">
        <v>72.930554999999998</v>
      </c>
      <c r="Y4178">
        <v>0</v>
      </c>
      <c r="Z4178">
        <v>0.16388900000000001</v>
      </c>
    </row>
    <row r="4179" spans="1:26" x14ac:dyDescent="0.25">
      <c r="A4179">
        <v>1717443</v>
      </c>
      <c r="B4179">
        <v>1</v>
      </c>
      <c r="C4179" t="s">
        <v>76</v>
      </c>
      <c r="D4179" t="s">
        <v>96</v>
      </c>
      <c r="E4179" t="s">
        <v>126</v>
      </c>
      <c r="F4179" t="s">
        <v>12171</v>
      </c>
      <c r="G4179" t="s">
        <v>145</v>
      </c>
      <c r="H4179" t="s">
        <v>47</v>
      </c>
      <c r="I4179" t="s">
        <v>129</v>
      </c>
      <c r="J4179" t="s">
        <v>130</v>
      </c>
      <c r="K4179" t="s">
        <v>131</v>
      </c>
      <c r="L4179" t="s">
        <v>12172</v>
      </c>
      <c r="M4179" t="s">
        <v>12173</v>
      </c>
      <c r="N4179">
        <v>2.3652777770000002</v>
      </c>
      <c r="O4179">
        <v>3</v>
      </c>
      <c r="P4179">
        <v>175</v>
      </c>
      <c r="Q4179">
        <v>0</v>
      </c>
      <c r="R4179">
        <v>0</v>
      </c>
      <c r="S4179">
        <v>0</v>
      </c>
      <c r="T4179">
        <v>0</v>
      </c>
      <c r="U4179">
        <v>7.0958329999999998</v>
      </c>
      <c r="V4179">
        <v>413.92361099999999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1717447</v>
      </c>
      <c r="B4180">
        <v>1</v>
      </c>
      <c r="C4180" t="s">
        <v>77</v>
      </c>
      <c r="D4180" t="s">
        <v>110</v>
      </c>
      <c r="E4180" t="s">
        <v>126</v>
      </c>
      <c r="F4180" t="s">
        <v>12174</v>
      </c>
      <c r="G4180" t="s">
        <v>145</v>
      </c>
      <c r="H4180" t="s">
        <v>47</v>
      </c>
      <c r="I4180" t="s">
        <v>129</v>
      </c>
      <c r="J4180" t="s">
        <v>130</v>
      </c>
      <c r="K4180" t="s">
        <v>131</v>
      </c>
      <c r="L4180" t="s">
        <v>12175</v>
      </c>
      <c r="M4180" t="s">
        <v>12176</v>
      </c>
      <c r="N4180">
        <v>1.550277777</v>
      </c>
      <c r="O4180">
        <v>0</v>
      </c>
      <c r="P4180">
        <v>0</v>
      </c>
      <c r="Q4180">
        <v>2</v>
      </c>
      <c r="R4180">
        <v>142</v>
      </c>
      <c r="S4180">
        <v>0</v>
      </c>
      <c r="T4180">
        <v>0</v>
      </c>
      <c r="U4180">
        <v>0</v>
      </c>
      <c r="V4180">
        <v>0</v>
      </c>
      <c r="W4180">
        <v>3.1005560000000001</v>
      </c>
      <c r="X4180">
        <v>220.139444</v>
      </c>
      <c r="Y4180">
        <v>0</v>
      </c>
      <c r="Z4180">
        <v>0</v>
      </c>
    </row>
    <row r="4181" spans="1:26" x14ac:dyDescent="0.25">
      <c r="A4181">
        <v>1717440</v>
      </c>
      <c r="B4181">
        <v>1</v>
      </c>
      <c r="C4181" t="s">
        <v>76</v>
      </c>
      <c r="D4181" t="s">
        <v>78</v>
      </c>
      <c r="E4181" t="s">
        <v>139</v>
      </c>
      <c r="F4181" t="s">
        <v>12177</v>
      </c>
      <c r="G4181" t="s">
        <v>141</v>
      </c>
      <c r="H4181" t="s">
        <v>46</v>
      </c>
      <c r="I4181" t="s">
        <v>129</v>
      </c>
      <c r="J4181" t="s">
        <v>130</v>
      </c>
      <c r="K4181" t="s">
        <v>131</v>
      </c>
      <c r="L4181" t="s">
        <v>12178</v>
      </c>
      <c r="M4181" t="s">
        <v>12179</v>
      </c>
      <c r="N4181">
        <v>2.1616666659999999</v>
      </c>
      <c r="O4181">
        <v>0</v>
      </c>
      <c r="P4181">
        <v>178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384.77666699999997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1717442</v>
      </c>
      <c r="B4182">
        <v>1</v>
      </c>
      <c r="C4182" t="s">
        <v>76</v>
      </c>
      <c r="D4182" t="s">
        <v>101</v>
      </c>
      <c r="E4182" t="s">
        <v>126</v>
      </c>
      <c r="F4182" t="s">
        <v>12180</v>
      </c>
      <c r="G4182" t="s">
        <v>145</v>
      </c>
      <c r="H4182" t="s">
        <v>47</v>
      </c>
      <c r="I4182" t="s">
        <v>129</v>
      </c>
      <c r="J4182" t="s">
        <v>130</v>
      </c>
      <c r="K4182" t="s">
        <v>131</v>
      </c>
      <c r="L4182" t="s">
        <v>12181</v>
      </c>
      <c r="M4182" t="s">
        <v>12182</v>
      </c>
      <c r="N4182">
        <v>0.92166666600000002</v>
      </c>
      <c r="O4182">
        <v>1</v>
      </c>
      <c r="P4182">
        <v>20</v>
      </c>
      <c r="Q4182">
        <v>0</v>
      </c>
      <c r="R4182">
        <v>0</v>
      </c>
      <c r="S4182">
        <v>0</v>
      </c>
      <c r="T4182">
        <v>0</v>
      </c>
      <c r="U4182">
        <v>0.92166700000000001</v>
      </c>
      <c r="V4182">
        <v>18.433333000000001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1717439</v>
      </c>
      <c r="B4183">
        <v>1</v>
      </c>
      <c r="C4183" t="s">
        <v>76</v>
      </c>
      <c r="D4183" t="s">
        <v>95</v>
      </c>
      <c r="E4183" t="s">
        <v>134</v>
      </c>
      <c r="F4183" t="s">
        <v>12183</v>
      </c>
      <c r="G4183" t="s">
        <v>136</v>
      </c>
      <c r="H4183" t="s">
        <v>46</v>
      </c>
      <c r="I4183" t="s">
        <v>129</v>
      </c>
      <c r="J4183" t="s">
        <v>130</v>
      </c>
      <c r="K4183" t="s">
        <v>131</v>
      </c>
      <c r="L4183" t="s">
        <v>12184</v>
      </c>
      <c r="M4183" t="s">
        <v>12185</v>
      </c>
      <c r="N4183">
        <v>3.5177777770000001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1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3.5177779999999998</v>
      </c>
    </row>
    <row r="4184" spans="1:26" x14ac:dyDescent="0.25">
      <c r="A4184">
        <v>1717454</v>
      </c>
      <c r="B4184">
        <v>1</v>
      </c>
      <c r="C4184" t="s">
        <v>76</v>
      </c>
      <c r="D4184" t="s">
        <v>101</v>
      </c>
      <c r="E4184" t="s">
        <v>134</v>
      </c>
      <c r="F4184" t="s">
        <v>12186</v>
      </c>
      <c r="G4184" t="s">
        <v>136</v>
      </c>
      <c r="H4184" t="s">
        <v>46</v>
      </c>
      <c r="I4184" t="s">
        <v>129</v>
      </c>
      <c r="J4184" t="s">
        <v>130</v>
      </c>
      <c r="K4184" t="s">
        <v>131</v>
      </c>
      <c r="L4184" t="s">
        <v>12187</v>
      </c>
      <c r="M4184" t="s">
        <v>12188</v>
      </c>
      <c r="N4184">
        <v>3.6230555550000001</v>
      </c>
      <c r="O4184">
        <v>0</v>
      </c>
      <c r="P4184">
        <v>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3.6230560000000001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1717444</v>
      </c>
      <c r="B4185">
        <v>1</v>
      </c>
      <c r="C4185" t="s">
        <v>77</v>
      </c>
      <c r="D4185" t="s">
        <v>119</v>
      </c>
      <c r="E4185" t="s">
        <v>164</v>
      </c>
      <c r="F4185" t="s">
        <v>8455</v>
      </c>
      <c r="G4185" t="s">
        <v>256</v>
      </c>
      <c r="H4185" t="s">
        <v>46</v>
      </c>
      <c r="I4185" t="s">
        <v>129</v>
      </c>
      <c r="J4185" t="s">
        <v>130</v>
      </c>
      <c r="K4185" t="s">
        <v>131</v>
      </c>
      <c r="L4185" t="s">
        <v>12189</v>
      </c>
      <c r="M4185" t="s">
        <v>12190</v>
      </c>
      <c r="N4185">
        <v>2.2883333330000002</v>
      </c>
      <c r="O4185">
        <v>0</v>
      </c>
      <c r="P4185">
        <v>0</v>
      </c>
      <c r="Q4185">
        <v>0</v>
      </c>
      <c r="R4185">
        <v>0</v>
      </c>
      <c r="S4185">
        <v>1</v>
      </c>
      <c r="T4185">
        <v>69</v>
      </c>
      <c r="U4185">
        <v>0</v>
      </c>
      <c r="V4185">
        <v>0</v>
      </c>
      <c r="W4185">
        <v>0</v>
      </c>
      <c r="X4185">
        <v>0</v>
      </c>
      <c r="Y4185">
        <v>2.2883330000000002</v>
      </c>
      <c r="Z4185">
        <v>157.89500000000001</v>
      </c>
    </row>
    <row r="4186" spans="1:26" x14ac:dyDescent="0.25">
      <c r="A4186">
        <v>1717441</v>
      </c>
      <c r="B4186">
        <v>1</v>
      </c>
      <c r="C4186" t="s">
        <v>77</v>
      </c>
      <c r="D4186" t="s">
        <v>109</v>
      </c>
      <c r="E4186" t="s">
        <v>158</v>
      </c>
      <c r="F4186" t="s">
        <v>5349</v>
      </c>
      <c r="G4186" t="s">
        <v>176</v>
      </c>
      <c r="H4186" t="s">
        <v>47</v>
      </c>
      <c r="I4186" t="s">
        <v>129</v>
      </c>
      <c r="J4186" t="s">
        <v>130</v>
      </c>
      <c r="K4186" t="s">
        <v>131</v>
      </c>
      <c r="L4186" t="s">
        <v>12191</v>
      </c>
      <c r="M4186" t="s">
        <v>12192</v>
      </c>
      <c r="N4186">
        <v>0.53249999999999997</v>
      </c>
      <c r="O4186">
        <v>22</v>
      </c>
      <c r="P4186">
        <v>73</v>
      </c>
      <c r="Q4186">
        <v>0</v>
      </c>
      <c r="R4186">
        <v>0</v>
      </c>
      <c r="S4186">
        <v>2</v>
      </c>
      <c r="T4186">
        <v>22</v>
      </c>
      <c r="U4186">
        <v>11.715</v>
      </c>
      <c r="V4186">
        <v>38.872500000000002</v>
      </c>
      <c r="W4186">
        <v>0</v>
      </c>
      <c r="X4186">
        <v>0</v>
      </c>
      <c r="Y4186">
        <v>1.0649999999999999</v>
      </c>
      <c r="Z4186">
        <v>11.715</v>
      </c>
    </row>
    <row r="4187" spans="1:26" x14ac:dyDescent="0.25">
      <c r="A4187">
        <v>1717445</v>
      </c>
      <c r="B4187">
        <v>1</v>
      </c>
      <c r="C4187" t="s">
        <v>76</v>
      </c>
      <c r="D4187" t="s">
        <v>101</v>
      </c>
      <c r="E4187" t="s">
        <v>158</v>
      </c>
      <c r="F4187" t="s">
        <v>12193</v>
      </c>
      <c r="G4187" t="s">
        <v>176</v>
      </c>
      <c r="H4187" t="s">
        <v>47</v>
      </c>
      <c r="I4187" t="s">
        <v>129</v>
      </c>
      <c r="J4187" t="s">
        <v>130</v>
      </c>
      <c r="K4187" t="s">
        <v>131</v>
      </c>
      <c r="L4187" t="s">
        <v>12194</v>
      </c>
      <c r="M4187" t="s">
        <v>12195</v>
      </c>
      <c r="N4187">
        <v>1.3047222220000001</v>
      </c>
      <c r="O4187">
        <v>85</v>
      </c>
      <c r="P4187">
        <v>1902</v>
      </c>
      <c r="Q4187">
        <v>0</v>
      </c>
      <c r="R4187">
        <v>0</v>
      </c>
      <c r="S4187">
        <v>0</v>
      </c>
      <c r="T4187">
        <v>0</v>
      </c>
      <c r="U4187">
        <v>110.90138899999999</v>
      </c>
      <c r="V4187">
        <v>2481.581666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1717449</v>
      </c>
      <c r="B4188">
        <v>1</v>
      </c>
      <c r="C4188" t="s">
        <v>76</v>
      </c>
      <c r="D4188" t="s">
        <v>96</v>
      </c>
      <c r="E4188" t="s">
        <v>158</v>
      </c>
      <c r="F4188" t="s">
        <v>3461</v>
      </c>
      <c r="G4188" t="s">
        <v>176</v>
      </c>
      <c r="H4188" t="s">
        <v>47</v>
      </c>
      <c r="I4188" t="s">
        <v>129</v>
      </c>
      <c r="J4188" t="s">
        <v>130</v>
      </c>
      <c r="K4188" t="s">
        <v>131</v>
      </c>
      <c r="L4188" t="s">
        <v>12196</v>
      </c>
      <c r="M4188" t="s">
        <v>12197</v>
      </c>
      <c r="N4188">
        <v>0.338888888</v>
      </c>
      <c r="O4188">
        <v>94</v>
      </c>
      <c r="P4188">
        <v>1687</v>
      </c>
      <c r="Q4188">
        <v>0</v>
      </c>
      <c r="R4188">
        <v>0</v>
      </c>
      <c r="S4188">
        <v>0</v>
      </c>
      <c r="T4188">
        <v>0</v>
      </c>
      <c r="U4188">
        <v>31.855554999999999</v>
      </c>
      <c r="V4188">
        <v>571.70555400000001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1717455</v>
      </c>
      <c r="B4189">
        <v>1</v>
      </c>
      <c r="C4189" t="s">
        <v>76</v>
      </c>
      <c r="D4189" t="s">
        <v>99</v>
      </c>
      <c r="E4189" t="s">
        <v>212</v>
      </c>
      <c r="F4189" t="s">
        <v>12198</v>
      </c>
      <c r="G4189" t="s">
        <v>176</v>
      </c>
      <c r="H4189" t="s">
        <v>47</v>
      </c>
      <c r="I4189" t="s">
        <v>129</v>
      </c>
      <c r="J4189" t="s">
        <v>130</v>
      </c>
      <c r="K4189" t="s">
        <v>131</v>
      </c>
      <c r="L4189" t="s">
        <v>12199</v>
      </c>
      <c r="M4189" t="s">
        <v>12200</v>
      </c>
      <c r="N4189">
        <v>0.77833333299999996</v>
      </c>
      <c r="O4189">
        <v>30</v>
      </c>
      <c r="P4189">
        <v>637</v>
      </c>
      <c r="Q4189">
        <v>0</v>
      </c>
      <c r="R4189">
        <v>0</v>
      </c>
      <c r="S4189">
        <v>0</v>
      </c>
      <c r="T4189">
        <v>0</v>
      </c>
      <c r="U4189">
        <v>23.35</v>
      </c>
      <c r="V4189">
        <v>495.79833300000001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1717452</v>
      </c>
      <c r="B4190">
        <v>1</v>
      </c>
      <c r="C4190" t="s">
        <v>77</v>
      </c>
      <c r="D4190" t="s">
        <v>123</v>
      </c>
      <c r="E4190" t="s">
        <v>126</v>
      </c>
      <c r="F4190" t="s">
        <v>5894</v>
      </c>
      <c r="G4190" t="s">
        <v>176</v>
      </c>
      <c r="H4190" t="s">
        <v>47</v>
      </c>
      <c r="I4190" t="s">
        <v>129</v>
      </c>
      <c r="J4190" t="s">
        <v>130</v>
      </c>
      <c r="K4190" t="s">
        <v>131</v>
      </c>
      <c r="L4190" t="s">
        <v>12201</v>
      </c>
      <c r="M4190" t="s">
        <v>11887</v>
      </c>
      <c r="N4190">
        <v>6.8333332999999996E-2</v>
      </c>
      <c r="O4190">
        <v>27</v>
      </c>
      <c r="P4190">
        <v>501</v>
      </c>
      <c r="Q4190">
        <v>0</v>
      </c>
      <c r="R4190">
        <v>0</v>
      </c>
      <c r="S4190">
        <v>0</v>
      </c>
      <c r="T4190">
        <v>0</v>
      </c>
      <c r="U4190">
        <v>1.845</v>
      </c>
      <c r="V4190">
        <v>34.234999999999999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1717460</v>
      </c>
      <c r="B4191">
        <v>1</v>
      </c>
      <c r="C4191" t="s">
        <v>77</v>
      </c>
      <c r="D4191" t="s">
        <v>120</v>
      </c>
      <c r="E4191" t="s">
        <v>126</v>
      </c>
      <c r="F4191" t="s">
        <v>12202</v>
      </c>
      <c r="G4191" t="s">
        <v>145</v>
      </c>
      <c r="H4191" t="s">
        <v>47</v>
      </c>
      <c r="I4191" t="s">
        <v>129</v>
      </c>
      <c r="J4191" t="s">
        <v>130</v>
      </c>
      <c r="K4191" t="s">
        <v>131</v>
      </c>
      <c r="L4191" t="s">
        <v>12203</v>
      </c>
      <c r="M4191" t="s">
        <v>12204</v>
      </c>
      <c r="N4191">
        <v>1.2136111110000001</v>
      </c>
      <c r="O4191">
        <v>6</v>
      </c>
      <c r="P4191">
        <v>0</v>
      </c>
      <c r="Q4191">
        <v>8</v>
      </c>
      <c r="R4191">
        <v>29</v>
      </c>
      <c r="S4191">
        <v>0</v>
      </c>
      <c r="T4191">
        <v>0</v>
      </c>
      <c r="U4191">
        <v>7.2816669999999997</v>
      </c>
      <c r="V4191">
        <v>0</v>
      </c>
      <c r="W4191">
        <v>9.7088889999999992</v>
      </c>
      <c r="X4191">
        <v>35.194721999999999</v>
      </c>
      <c r="Y4191">
        <v>0</v>
      </c>
      <c r="Z4191">
        <v>0</v>
      </c>
    </row>
    <row r="4192" spans="1:26" x14ac:dyDescent="0.25">
      <c r="A4192">
        <v>1717453</v>
      </c>
      <c r="B4192">
        <v>1</v>
      </c>
      <c r="C4192" t="s">
        <v>76</v>
      </c>
      <c r="D4192" t="s">
        <v>105</v>
      </c>
      <c r="E4192" t="s">
        <v>158</v>
      </c>
      <c r="F4192" t="s">
        <v>12205</v>
      </c>
      <c r="G4192" t="s">
        <v>176</v>
      </c>
      <c r="H4192" t="s">
        <v>47</v>
      </c>
      <c r="I4192" t="s">
        <v>129</v>
      </c>
      <c r="J4192" t="s">
        <v>130</v>
      </c>
      <c r="K4192" t="s">
        <v>131</v>
      </c>
      <c r="L4192" t="s">
        <v>12206</v>
      </c>
      <c r="M4192" t="s">
        <v>12207</v>
      </c>
      <c r="N4192">
        <v>0.123055555</v>
      </c>
      <c r="O4192">
        <v>0</v>
      </c>
      <c r="P4192">
        <v>0</v>
      </c>
      <c r="Q4192">
        <v>19</v>
      </c>
      <c r="R4192">
        <v>194</v>
      </c>
      <c r="S4192">
        <v>36</v>
      </c>
      <c r="T4192">
        <v>820</v>
      </c>
      <c r="U4192">
        <v>0</v>
      </c>
      <c r="V4192">
        <v>0</v>
      </c>
      <c r="W4192">
        <v>2.3380559999999999</v>
      </c>
      <c r="X4192">
        <v>23.872778</v>
      </c>
      <c r="Y4192">
        <v>4.43</v>
      </c>
      <c r="Z4192">
        <v>100.90555500000001</v>
      </c>
    </row>
    <row r="4193" spans="1:26" x14ac:dyDescent="0.25">
      <c r="A4193">
        <v>1717458</v>
      </c>
      <c r="B4193">
        <v>1</v>
      </c>
      <c r="C4193" t="s">
        <v>77</v>
      </c>
      <c r="D4193" t="s">
        <v>124</v>
      </c>
      <c r="E4193" t="s">
        <v>134</v>
      </c>
      <c r="F4193" t="s">
        <v>12208</v>
      </c>
      <c r="G4193" t="s">
        <v>209</v>
      </c>
      <c r="H4193" t="s">
        <v>46</v>
      </c>
      <c r="I4193" t="s">
        <v>129</v>
      </c>
      <c r="J4193" t="s">
        <v>130</v>
      </c>
      <c r="K4193" t="s">
        <v>131</v>
      </c>
      <c r="L4193" t="s">
        <v>12209</v>
      </c>
      <c r="M4193" t="s">
        <v>12210</v>
      </c>
      <c r="N4193">
        <v>4.284444444</v>
      </c>
      <c r="O4193">
        <v>0</v>
      </c>
      <c r="P4193">
        <v>1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4.2844439999999997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1717481</v>
      </c>
      <c r="B4194">
        <v>1</v>
      </c>
      <c r="C4194" t="s">
        <v>77</v>
      </c>
      <c r="D4194" t="s">
        <v>124</v>
      </c>
      <c r="E4194" t="s">
        <v>212</v>
      </c>
      <c r="F4194" t="s">
        <v>12211</v>
      </c>
      <c r="G4194" t="s">
        <v>176</v>
      </c>
      <c r="H4194" t="s">
        <v>47</v>
      </c>
      <c r="I4194" t="s">
        <v>129</v>
      </c>
      <c r="J4194" t="s">
        <v>130</v>
      </c>
      <c r="K4194" t="s">
        <v>131</v>
      </c>
      <c r="L4194" t="s">
        <v>12212</v>
      </c>
      <c r="M4194" t="s">
        <v>12213</v>
      </c>
      <c r="N4194">
        <v>2.6150000000000002</v>
      </c>
      <c r="O4194">
        <v>23</v>
      </c>
      <c r="P4194">
        <v>647</v>
      </c>
      <c r="Q4194">
        <v>0</v>
      </c>
      <c r="R4194">
        <v>0</v>
      </c>
      <c r="S4194">
        <v>0</v>
      </c>
      <c r="T4194">
        <v>0</v>
      </c>
      <c r="U4194">
        <v>60.145000000000003</v>
      </c>
      <c r="V4194">
        <v>1691.905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1717459</v>
      </c>
      <c r="B4195">
        <v>1</v>
      </c>
      <c r="C4195" t="s">
        <v>77</v>
      </c>
      <c r="D4195" t="s">
        <v>123</v>
      </c>
      <c r="E4195" t="s">
        <v>126</v>
      </c>
      <c r="F4195" t="s">
        <v>8196</v>
      </c>
      <c r="G4195" t="s">
        <v>176</v>
      </c>
      <c r="H4195" t="s">
        <v>47</v>
      </c>
      <c r="I4195" t="s">
        <v>151</v>
      </c>
      <c r="J4195" t="s">
        <v>130</v>
      </c>
      <c r="K4195" t="s">
        <v>131</v>
      </c>
      <c r="L4195" t="s">
        <v>12214</v>
      </c>
      <c r="M4195" t="s">
        <v>12215</v>
      </c>
      <c r="N4195">
        <v>3.0555555000000002E-2</v>
      </c>
      <c r="O4195">
        <v>131</v>
      </c>
      <c r="P4195">
        <v>592</v>
      </c>
      <c r="Q4195">
        <v>0</v>
      </c>
      <c r="R4195">
        <v>0</v>
      </c>
      <c r="S4195">
        <v>0</v>
      </c>
      <c r="T4195">
        <v>0</v>
      </c>
      <c r="U4195">
        <v>4.0027780000000002</v>
      </c>
      <c r="V4195">
        <v>18.088889000000002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1717462</v>
      </c>
      <c r="B4196">
        <v>1</v>
      </c>
      <c r="C4196" t="s">
        <v>76</v>
      </c>
      <c r="D4196" t="s">
        <v>80</v>
      </c>
      <c r="E4196" t="s">
        <v>134</v>
      </c>
      <c r="F4196" t="s">
        <v>12216</v>
      </c>
      <c r="G4196" t="s">
        <v>136</v>
      </c>
      <c r="H4196" t="s">
        <v>46</v>
      </c>
      <c r="I4196" t="s">
        <v>129</v>
      </c>
      <c r="J4196" t="s">
        <v>130</v>
      </c>
      <c r="K4196" t="s">
        <v>131</v>
      </c>
      <c r="L4196" t="s">
        <v>12217</v>
      </c>
      <c r="M4196" t="s">
        <v>12218</v>
      </c>
      <c r="N4196">
        <v>3.5280555549999999</v>
      </c>
      <c r="O4196">
        <v>0</v>
      </c>
      <c r="P4196">
        <v>6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21.168333000000001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1717464</v>
      </c>
      <c r="B4197">
        <v>1</v>
      </c>
      <c r="C4197" t="s">
        <v>76</v>
      </c>
      <c r="D4197" t="s">
        <v>105</v>
      </c>
      <c r="E4197" t="s">
        <v>126</v>
      </c>
      <c r="F4197" t="s">
        <v>333</v>
      </c>
      <c r="G4197" t="s">
        <v>12219</v>
      </c>
      <c r="H4197" t="s">
        <v>47</v>
      </c>
      <c r="I4197" t="s">
        <v>129</v>
      </c>
      <c r="J4197" t="s">
        <v>130</v>
      </c>
      <c r="K4197" t="s">
        <v>131</v>
      </c>
      <c r="L4197" t="s">
        <v>12220</v>
      </c>
      <c r="M4197" t="s">
        <v>12221</v>
      </c>
      <c r="N4197">
        <v>1.670833333</v>
      </c>
      <c r="O4197">
        <v>0</v>
      </c>
      <c r="P4197">
        <v>0</v>
      </c>
      <c r="Q4197">
        <v>1</v>
      </c>
      <c r="R4197">
        <v>27</v>
      </c>
      <c r="S4197">
        <v>0</v>
      </c>
      <c r="T4197">
        <v>48</v>
      </c>
      <c r="U4197">
        <v>0</v>
      </c>
      <c r="V4197">
        <v>0</v>
      </c>
      <c r="W4197">
        <v>1.670833</v>
      </c>
      <c r="X4197">
        <v>45.112499999999997</v>
      </c>
      <c r="Y4197">
        <v>0</v>
      </c>
      <c r="Z4197">
        <v>80.2</v>
      </c>
    </row>
    <row r="4198" spans="1:26" x14ac:dyDescent="0.25">
      <c r="A4198">
        <v>1717466</v>
      </c>
      <c r="B4198">
        <v>1</v>
      </c>
      <c r="C4198" t="s">
        <v>76</v>
      </c>
      <c r="D4198" t="s">
        <v>79</v>
      </c>
      <c r="E4198" t="s">
        <v>134</v>
      </c>
      <c r="F4198" t="s">
        <v>12222</v>
      </c>
      <c r="G4198" t="s">
        <v>136</v>
      </c>
      <c r="H4198" t="s">
        <v>46</v>
      </c>
      <c r="I4198" t="s">
        <v>129</v>
      </c>
      <c r="J4198" t="s">
        <v>130</v>
      </c>
      <c r="K4198" t="s">
        <v>131</v>
      </c>
      <c r="L4198" t="s">
        <v>12223</v>
      </c>
      <c r="M4198" t="s">
        <v>12224</v>
      </c>
      <c r="N4198">
        <v>1.0066666660000001</v>
      </c>
      <c r="O4198">
        <v>0</v>
      </c>
      <c r="P4198">
        <v>3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3.02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1717467</v>
      </c>
      <c r="B4199">
        <v>1</v>
      </c>
      <c r="C4199" t="s">
        <v>76</v>
      </c>
      <c r="D4199" t="s">
        <v>96</v>
      </c>
      <c r="E4199" t="s">
        <v>158</v>
      </c>
      <c r="F4199" t="s">
        <v>3360</v>
      </c>
      <c r="G4199" t="s">
        <v>176</v>
      </c>
      <c r="H4199" t="s">
        <v>47</v>
      </c>
      <c r="I4199" t="s">
        <v>129</v>
      </c>
      <c r="J4199" t="s">
        <v>130</v>
      </c>
      <c r="K4199" t="s">
        <v>131</v>
      </c>
      <c r="L4199" t="s">
        <v>12225</v>
      </c>
      <c r="M4199" t="s">
        <v>12226</v>
      </c>
      <c r="N4199">
        <v>1.1205555549999999</v>
      </c>
      <c r="O4199">
        <v>20</v>
      </c>
      <c r="P4199">
        <v>18</v>
      </c>
      <c r="Q4199">
        <v>0</v>
      </c>
      <c r="R4199">
        <v>0</v>
      </c>
      <c r="S4199">
        <v>0</v>
      </c>
      <c r="T4199">
        <v>0</v>
      </c>
      <c r="U4199">
        <v>22.411110999999998</v>
      </c>
      <c r="V4199">
        <v>20.170000000000002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1717474</v>
      </c>
      <c r="B4200">
        <v>1</v>
      </c>
      <c r="C4200" t="s">
        <v>76</v>
      </c>
      <c r="D4200" t="s">
        <v>78</v>
      </c>
      <c r="E4200" t="s">
        <v>134</v>
      </c>
      <c r="F4200" t="s">
        <v>12227</v>
      </c>
      <c r="G4200" t="s">
        <v>136</v>
      </c>
      <c r="H4200" t="s">
        <v>46</v>
      </c>
      <c r="I4200" t="s">
        <v>129</v>
      </c>
      <c r="J4200" t="s">
        <v>130</v>
      </c>
      <c r="K4200" t="s">
        <v>131</v>
      </c>
      <c r="L4200" t="s">
        <v>12228</v>
      </c>
      <c r="M4200" t="s">
        <v>12229</v>
      </c>
      <c r="N4200">
        <v>7.11</v>
      </c>
      <c r="O4200">
        <v>0</v>
      </c>
      <c r="P4200">
        <v>3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21.33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1717472</v>
      </c>
      <c r="B4201">
        <v>1</v>
      </c>
      <c r="C4201" t="s">
        <v>77</v>
      </c>
      <c r="D4201" t="s">
        <v>109</v>
      </c>
      <c r="E4201" t="s">
        <v>164</v>
      </c>
      <c r="F4201" t="s">
        <v>12230</v>
      </c>
      <c r="G4201" t="s">
        <v>256</v>
      </c>
      <c r="H4201" t="s">
        <v>46</v>
      </c>
      <c r="I4201" t="s">
        <v>129</v>
      </c>
      <c r="J4201" t="s">
        <v>130</v>
      </c>
      <c r="K4201" t="s">
        <v>131</v>
      </c>
      <c r="L4201" t="s">
        <v>12231</v>
      </c>
      <c r="M4201" t="s">
        <v>12232</v>
      </c>
      <c r="N4201">
        <v>1.4311111110000001</v>
      </c>
      <c r="O4201">
        <v>1</v>
      </c>
      <c r="P4201">
        <v>65</v>
      </c>
      <c r="Q4201">
        <v>0</v>
      </c>
      <c r="R4201">
        <v>0</v>
      </c>
      <c r="S4201">
        <v>0</v>
      </c>
      <c r="T4201">
        <v>0</v>
      </c>
      <c r="U4201">
        <v>1.431111</v>
      </c>
      <c r="V4201">
        <v>93.022221999999999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1717470</v>
      </c>
      <c r="B4202">
        <v>1</v>
      </c>
      <c r="C4202" t="s">
        <v>76</v>
      </c>
      <c r="D4202" t="s">
        <v>92</v>
      </c>
      <c r="E4202" t="s">
        <v>158</v>
      </c>
      <c r="F4202" t="s">
        <v>1971</v>
      </c>
      <c r="G4202" t="s">
        <v>176</v>
      </c>
      <c r="H4202" t="s">
        <v>47</v>
      </c>
      <c r="I4202" t="s">
        <v>129</v>
      </c>
      <c r="J4202" t="s">
        <v>130</v>
      </c>
      <c r="K4202" t="s">
        <v>131</v>
      </c>
      <c r="L4202" t="s">
        <v>12233</v>
      </c>
      <c r="M4202" t="s">
        <v>12234</v>
      </c>
      <c r="N4202">
        <v>1.4641666659999999</v>
      </c>
      <c r="O4202">
        <v>0</v>
      </c>
      <c r="P4202">
        <v>0</v>
      </c>
      <c r="Q4202">
        <v>7</v>
      </c>
      <c r="R4202">
        <v>9</v>
      </c>
      <c r="S4202">
        <v>7</v>
      </c>
      <c r="T4202">
        <v>19</v>
      </c>
      <c r="U4202">
        <v>0</v>
      </c>
      <c r="V4202">
        <v>0</v>
      </c>
      <c r="W4202">
        <v>10.249167</v>
      </c>
      <c r="X4202">
        <v>13.1775</v>
      </c>
      <c r="Y4202">
        <v>10.249167</v>
      </c>
      <c r="Z4202">
        <v>27.819167</v>
      </c>
    </row>
    <row r="4203" spans="1:26" x14ac:dyDescent="0.25">
      <c r="A4203">
        <v>1717479</v>
      </c>
      <c r="B4203">
        <v>1</v>
      </c>
      <c r="C4203" t="s">
        <v>76</v>
      </c>
      <c r="D4203" t="s">
        <v>95</v>
      </c>
      <c r="E4203" t="s">
        <v>134</v>
      </c>
      <c r="F4203" t="s">
        <v>12235</v>
      </c>
      <c r="G4203" t="s">
        <v>136</v>
      </c>
      <c r="H4203" t="s">
        <v>46</v>
      </c>
      <c r="I4203" t="s">
        <v>129</v>
      </c>
      <c r="J4203" t="s">
        <v>130</v>
      </c>
      <c r="K4203" t="s">
        <v>131</v>
      </c>
      <c r="L4203" t="s">
        <v>12236</v>
      </c>
      <c r="M4203" t="s">
        <v>12237</v>
      </c>
      <c r="N4203">
        <v>3.8736111110000002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1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3.8736109999999999</v>
      </c>
    </row>
    <row r="4204" spans="1:26" x14ac:dyDescent="0.25">
      <c r="A4204">
        <v>1717493</v>
      </c>
      <c r="B4204">
        <v>1</v>
      </c>
      <c r="C4204" t="s">
        <v>76</v>
      </c>
      <c r="D4204" t="s">
        <v>96</v>
      </c>
      <c r="E4204" t="s">
        <v>134</v>
      </c>
      <c r="F4204" t="s">
        <v>12238</v>
      </c>
      <c r="G4204" t="s">
        <v>136</v>
      </c>
      <c r="H4204" t="s">
        <v>46</v>
      </c>
      <c r="I4204" t="s">
        <v>129</v>
      </c>
      <c r="J4204" t="s">
        <v>130</v>
      </c>
      <c r="K4204" t="s">
        <v>131</v>
      </c>
      <c r="L4204" t="s">
        <v>12239</v>
      </c>
      <c r="M4204" t="s">
        <v>12240</v>
      </c>
      <c r="N4204">
        <v>2.8458333329999999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2.8458329999999998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1717478</v>
      </c>
      <c r="B4205">
        <v>1</v>
      </c>
      <c r="C4205" t="s">
        <v>77</v>
      </c>
      <c r="D4205" t="s">
        <v>116</v>
      </c>
      <c r="E4205" t="s">
        <v>212</v>
      </c>
      <c r="F4205" t="s">
        <v>11999</v>
      </c>
      <c r="G4205" t="s">
        <v>176</v>
      </c>
      <c r="H4205" t="s">
        <v>47</v>
      </c>
      <c r="I4205" t="s">
        <v>129</v>
      </c>
      <c r="J4205" t="s">
        <v>130</v>
      </c>
      <c r="K4205" t="s">
        <v>131</v>
      </c>
      <c r="L4205" t="s">
        <v>12241</v>
      </c>
      <c r="M4205" t="s">
        <v>12242</v>
      </c>
      <c r="N4205">
        <v>1.1875</v>
      </c>
      <c r="O4205">
        <v>10</v>
      </c>
      <c r="P4205">
        <v>0</v>
      </c>
      <c r="Q4205">
        <v>0</v>
      </c>
      <c r="R4205">
        <v>0</v>
      </c>
      <c r="S4205">
        <v>18</v>
      </c>
      <c r="T4205">
        <v>337</v>
      </c>
      <c r="U4205">
        <v>11.875</v>
      </c>
      <c r="V4205">
        <v>0</v>
      </c>
      <c r="W4205">
        <v>0</v>
      </c>
      <c r="X4205">
        <v>0</v>
      </c>
      <c r="Y4205">
        <v>21.375</v>
      </c>
      <c r="Z4205">
        <v>400.1875</v>
      </c>
    </row>
    <row r="4206" spans="1:26" x14ac:dyDescent="0.25">
      <c r="A4206">
        <v>1717477</v>
      </c>
      <c r="B4206">
        <v>1</v>
      </c>
      <c r="C4206" t="s">
        <v>77</v>
      </c>
      <c r="D4206" t="s">
        <v>108</v>
      </c>
      <c r="E4206" t="s">
        <v>139</v>
      </c>
      <c r="F4206" t="s">
        <v>12243</v>
      </c>
      <c r="G4206" t="s">
        <v>197</v>
      </c>
      <c r="H4206" t="s">
        <v>46</v>
      </c>
      <c r="I4206" t="s">
        <v>129</v>
      </c>
      <c r="J4206" t="s">
        <v>130</v>
      </c>
      <c r="K4206" t="s">
        <v>131</v>
      </c>
      <c r="L4206" t="s">
        <v>12244</v>
      </c>
      <c r="M4206" t="s">
        <v>12245</v>
      </c>
      <c r="N4206">
        <v>2.3516666659999999</v>
      </c>
      <c r="O4206">
        <v>0</v>
      </c>
      <c r="P4206">
        <v>57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134.04499999999999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1717483</v>
      </c>
      <c r="B4207">
        <v>1</v>
      </c>
      <c r="C4207" t="s">
        <v>77</v>
      </c>
      <c r="D4207" t="s">
        <v>109</v>
      </c>
      <c r="E4207" t="s">
        <v>139</v>
      </c>
      <c r="F4207" t="s">
        <v>12246</v>
      </c>
      <c r="G4207" t="s">
        <v>141</v>
      </c>
      <c r="H4207" t="s">
        <v>46</v>
      </c>
      <c r="I4207" t="s">
        <v>129</v>
      </c>
      <c r="J4207" t="s">
        <v>130</v>
      </c>
      <c r="K4207" t="s">
        <v>131</v>
      </c>
      <c r="L4207" t="s">
        <v>12247</v>
      </c>
      <c r="M4207" t="s">
        <v>12248</v>
      </c>
      <c r="N4207">
        <v>1.0738888879999999</v>
      </c>
      <c r="O4207">
        <v>0</v>
      </c>
      <c r="P4207">
        <v>87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93.428332999999995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1717490</v>
      </c>
      <c r="B4208">
        <v>1</v>
      </c>
      <c r="C4208" t="s">
        <v>76</v>
      </c>
      <c r="D4208" t="s">
        <v>85</v>
      </c>
      <c r="E4208" t="s">
        <v>158</v>
      </c>
      <c r="F4208" t="s">
        <v>8683</v>
      </c>
      <c r="G4208" t="s">
        <v>176</v>
      </c>
      <c r="H4208" t="s">
        <v>47</v>
      </c>
      <c r="I4208" t="s">
        <v>129</v>
      </c>
      <c r="J4208" t="s">
        <v>130</v>
      </c>
      <c r="K4208" t="s">
        <v>131</v>
      </c>
      <c r="L4208" t="s">
        <v>12249</v>
      </c>
      <c r="M4208" t="s">
        <v>12250</v>
      </c>
      <c r="N4208">
        <v>0.60499999999999998</v>
      </c>
      <c r="O4208">
        <v>11</v>
      </c>
      <c r="P4208">
        <v>1069</v>
      </c>
      <c r="Q4208">
        <v>0</v>
      </c>
      <c r="R4208">
        <v>0</v>
      </c>
      <c r="S4208">
        <v>0</v>
      </c>
      <c r="T4208">
        <v>0</v>
      </c>
      <c r="U4208">
        <v>6.6550000000000002</v>
      </c>
      <c r="V4208">
        <v>646.745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1717485</v>
      </c>
      <c r="B4209">
        <v>1</v>
      </c>
      <c r="C4209" t="s">
        <v>76</v>
      </c>
      <c r="D4209" t="s">
        <v>78</v>
      </c>
      <c r="E4209" t="s">
        <v>134</v>
      </c>
      <c r="F4209" t="s">
        <v>8090</v>
      </c>
      <c r="G4209" t="s">
        <v>136</v>
      </c>
      <c r="H4209" t="s">
        <v>46</v>
      </c>
      <c r="I4209" t="s">
        <v>129</v>
      </c>
      <c r="J4209" t="s">
        <v>130</v>
      </c>
      <c r="K4209" t="s">
        <v>131</v>
      </c>
      <c r="L4209" t="s">
        <v>12251</v>
      </c>
      <c r="M4209" t="s">
        <v>12252</v>
      </c>
      <c r="N4209">
        <v>3.8174999999999999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3.8174999999999999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1717498</v>
      </c>
      <c r="B4210">
        <v>1</v>
      </c>
      <c r="C4210" t="s">
        <v>76</v>
      </c>
      <c r="D4210" t="s">
        <v>99</v>
      </c>
      <c r="E4210" t="s">
        <v>139</v>
      </c>
      <c r="F4210" t="s">
        <v>12005</v>
      </c>
      <c r="G4210" t="s">
        <v>141</v>
      </c>
      <c r="H4210" t="s">
        <v>46</v>
      </c>
      <c r="I4210" t="s">
        <v>129</v>
      </c>
      <c r="J4210" t="s">
        <v>130</v>
      </c>
      <c r="K4210" t="s">
        <v>131</v>
      </c>
      <c r="L4210" t="s">
        <v>12253</v>
      </c>
      <c r="M4210" t="s">
        <v>12254</v>
      </c>
      <c r="N4210">
        <v>0.73972222200000004</v>
      </c>
      <c r="O4210">
        <v>0</v>
      </c>
      <c r="P4210">
        <v>64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47.342222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1717492</v>
      </c>
      <c r="B4211">
        <v>1</v>
      </c>
      <c r="C4211" t="s">
        <v>76</v>
      </c>
      <c r="D4211" t="s">
        <v>92</v>
      </c>
      <c r="E4211" t="s">
        <v>158</v>
      </c>
      <c r="F4211" t="s">
        <v>12068</v>
      </c>
      <c r="G4211" t="s">
        <v>176</v>
      </c>
      <c r="H4211" t="s">
        <v>47</v>
      </c>
      <c r="I4211" t="s">
        <v>129</v>
      </c>
      <c r="J4211" t="s">
        <v>130</v>
      </c>
      <c r="K4211" t="s">
        <v>131</v>
      </c>
      <c r="L4211" t="s">
        <v>12255</v>
      </c>
      <c r="M4211" t="s">
        <v>12256</v>
      </c>
      <c r="N4211">
        <v>2.0608333330000002</v>
      </c>
      <c r="O4211">
        <v>0</v>
      </c>
      <c r="P4211">
        <v>0</v>
      </c>
      <c r="Q4211">
        <v>21</v>
      </c>
      <c r="R4211">
        <v>1398</v>
      </c>
      <c r="S4211">
        <v>0</v>
      </c>
      <c r="T4211">
        <v>0</v>
      </c>
      <c r="U4211">
        <v>0</v>
      </c>
      <c r="V4211">
        <v>0</v>
      </c>
      <c r="W4211">
        <v>43.277500000000003</v>
      </c>
      <c r="X4211">
        <v>2881.0450000000001</v>
      </c>
      <c r="Y4211">
        <v>0</v>
      </c>
      <c r="Z4211">
        <v>0</v>
      </c>
    </row>
    <row r="4212" spans="1:26" x14ac:dyDescent="0.25">
      <c r="A4212">
        <v>1717489</v>
      </c>
      <c r="B4212">
        <v>1</v>
      </c>
      <c r="C4212" t="s">
        <v>77</v>
      </c>
      <c r="D4212" t="s">
        <v>109</v>
      </c>
      <c r="E4212" t="s">
        <v>126</v>
      </c>
      <c r="F4212" t="s">
        <v>12257</v>
      </c>
      <c r="G4212" t="s">
        <v>176</v>
      </c>
      <c r="H4212" t="s">
        <v>47</v>
      </c>
      <c r="I4212" t="s">
        <v>129</v>
      </c>
      <c r="J4212" t="s">
        <v>130</v>
      </c>
      <c r="K4212" t="s">
        <v>131</v>
      </c>
      <c r="L4212" t="s">
        <v>12258</v>
      </c>
      <c r="M4212" t="s">
        <v>12259</v>
      </c>
      <c r="N4212">
        <v>0.16277777700000001</v>
      </c>
      <c r="O4212">
        <v>0</v>
      </c>
      <c r="P4212">
        <v>0</v>
      </c>
      <c r="Q4212">
        <v>0</v>
      </c>
      <c r="R4212">
        <v>0</v>
      </c>
      <c r="S4212">
        <v>1</v>
      </c>
      <c r="T4212">
        <v>184</v>
      </c>
      <c r="U4212">
        <v>0</v>
      </c>
      <c r="V4212">
        <v>0</v>
      </c>
      <c r="W4212">
        <v>0</v>
      </c>
      <c r="X4212">
        <v>0</v>
      </c>
      <c r="Y4212">
        <v>0.16277800000000001</v>
      </c>
      <c r="Z4212">
        <v>29.951111000000001</v>
      </c>
    </row>
    <row r="4213" spans="1:26" x14ac:dyDescent="0.25">
      <c r="A4213">
        <v>1717499</v>
      </c>
      <c r="B4213">
        <v>1</v>
      </c>
      <c r="C4213" t="s">
        <v>76</v>
      </c>
      <c r="D4213" t="s">
        <v>103</v>
      </c>
      <c r="E4213" t="s">
        <v>139</v>
      </c>
      <c r="F4213" t="s">
        <v>12054</v>
      </c>
      <c r="G4213" t="s">
        <v>141</v>
      </c>
      <c r="H4213" t="s">
        <v>46</v>
      </c>
      <c r="I4213" t="s">
        <v>129</v>
      </c>
      <c r="J4213" t="s">
        <v>130</v>
      </c>
      <c r="K4213" t="s">
        <v>131</v>
      </c>
      <c r="L4213" t="s">
        <v>12260</v>
      </c>
      <c r="M4213" t="s">
        <v>12261</v>
      </c>
      <c r="N4213">
        <v>1.582777777</v>
      </c>
      <c r="O4213">
        <v>0</v>
      </c>
      <c r="P4213">
        <v>0</v>
      </c>
      <c r="Q4213">
        <v>0</v>
      </c>
      <c r="R4213">
        <v>48</v>
      </c>
      <c r="S4213">
        <v>0</v>
      </c>
      <c r="T4213">
        <v>12</v>
      </c>
      <c r="U4213">
        <v>0</v>
      </c>
      <c r="V4213">
        <v>0</v>
      </c>
      <c r="W4213">
        <v>0</v>
      </c>
      <c r="X4213">
        <v>75.973332999999997</v>
      </c>
      <c r="Y4213">
        <v>0</v>
      </c>
      <c r="Z4213">
        <v>18.993333</v>
      </c>
    </row>
    <row r="4214" spans="1:26" x14ac:dyDescent="0.25">
      <c r="A4214">
        <v>1717509</v>
      </c>
      <c r="B4214">
        <v>1</v>
      </c>
      <c r="C4214" t="s">
        <v>77</v>
      </c>
      <c r="D4214" t="s">
        <v>109</v>
      </c>
      <c r="E4214" t="s">
        <v>126</v>
      </c>
      <c r="F4214" t="s">
        <v>12257</v>
      </c>
      <c r="G4214" t="s">
        <v>3358</v>
      </c>
      <c r="H4214" t="s">
        <v>47</v>
      </c>
      <c r="I4214" t="s">
        <v>129</v>
      </c>
      <c r="J4214" t="s">
        <v>130</v>
      </c>
      <c r="K4214" t="s">
        <v>131</v>
      </c>
      <c r="L4214" t="s">
        <v>12262</v>
      </c>
      <c r="M4214" t="s">
        <v>12263</v>
      </c>
      <c r="N4214">
        <v>6.011111111</v>
      </c>
      <c r="O4214">
        <v>0</v>
      </c>
      <c r="P4214">
        <v>0</v>
      </c>
      <c r="Q4214">
        <v>0</v>
      </c>
      <c r="R4214">
        <v>0</v>
      </c>
      <c r="S4214">
        <v>1</v>
      </c>
      <c r="T4214">
        <v>184</v>
      </c>
      <c r="U4214">
        <v>0</v>
      </c>
      <c r="V4214">
        <v>0</v>
      </c>
      <c r="W4214">
        <v>0</v>
      </c>
      <c r="X4214">
        <v>0</v>
      </c>
      <c r="Y4214">
        <v>6.0111109999999996</v>
      </c>
      <c r="Z4214">
        <v>1106.0444440000001</v>
      </c>
    </row>
    <row r="4215" spans="1:26" x14ac:dyDescent="0.25">
      <c r="A4215">
        <v>1717501</v>
      </c>
      <c r="B4215">
        <v>1</v>
      </c>
      <c r="C4215" t="s">
        <v>76</v>
      </c>
      <c r="D4215" t="s">
        <v>79</v>
      </c>
      <c r="E4215" t="s">
        <v>134</v>
      </c>
      <c r="F4215" t="s">
        <v>12264</v>
      </c>
      <c r="G4215" t="s">
        <v>136</v>
      </c>
      <c r="H4215" t="s">
        <v>46</v>
      </c>
      <c r="I4215" t="s">
        <v>129</v>
      </c>
      <c r="J4215" t="s">
        <v>130</v>
      </c>
      <c r="K4215" t="s">
        <v>131</v>
      </c>
      <c r="L4215" t="s">
        <v>12265</v>
      </c>
      <c r="M4215" t="s">
        <v>12266</v>
      </c>
      <c r="N4215">
        <v>3.8122222219999999</v>
      </c>
      <c r="O4215">
        <v>0</v>
      </c>
      <c r="P4215">
        <v>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3.8122220000000002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1717500</v>
      </c>
      <c r="B4216">
        <v>1</v>
      </c>
      <c r="C4216" t="s">
        <v>76</v>
      </c>
      <c r="D4216" t="s">
        <v>100</v>
      </c>
      <c r="E4216" t="s">
        <v>126</v>
      </c>
      <c r="F4216" t="s">
        <v>1737</v>
      </c>
      <c r="G4216" t="s">
        <v>176</v>
      </c>
      <c r="H4216" t="s">
        <v>47</v>
      </c>
      <c r="I4216" t="s">
        <v>129</v>
      </c>
      <c r="J4216" t="s">
        <v>130</v>
      </c>
      <c r="K4216" t="s">
        <v>131</v>
      </c>
      <c r="L4216" t="s">
        <v>12267</v>
      </c>
      <c r="M4216" t="s">
        <v>12268</v>
      </c>
      <c r="N4216">
        <v>0.10305555499999999</v>
      </c>
      <c r="O4216">
        <v>35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3.6069439999999999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1717503</v>
      </c>
      <c r="B4217">
        <v>1</v>
      </c>
      <c r="C4217" t="s">
        <v>76</v>
      </c>
      <c r="D4217" t="s">
        <v>86</v>
      </c>
      <c r="E4217" t="s">
        <v>139</v>
      </c>
      <c r="F4217" t="s">
        <v>12269</v>
      </c>
      <c r="G4217" t="s">
        <v>197</v>
      </c>
      <c r="H4217" t="s">
        <v>46</v>
      </c>
      <c r="I4217" t="s">
        <v>129</v>
      </c>
      <c r="J4217" t="s">
        <v>130</v>
      </c>
      <c r="K4217" t="s">
        <v>131</v>
      </c>
      <c r="L4217" t="s">
        <v>12270</v>
      </c>
      <c r="M4217" t="s">
        <v>12271</v>
      </c>
      <c r="N4217">
        <v>5.625555555</v>
      </c>
      <c r="O4217">
        <v>0</v>
      </c>
      <c r="P4217">
        <v>16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90.008888999999996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1717429</v>
      </c>
      <c r="B4218">
        <v>1</v>
      </c>
      <c r="C4218" t="s">
        <v>77</v>
      </c>
      <c r="D4218" t="s">
        <v>118</v>
      </c>
      <c r="E4218" t="s">
        <v>139</v>
      </c>
      <c r="F4218" t="s">
        <v>12272</v>
      </c>
      <c r="G4218" t="s">
        <v>141</v>
      </c>
      <c r="H4218" t="s">
        <v>46</v>
      </c>
      <c r="I4218" t="s">
        <v>129</v>
      </c>
      <c r="J4218" t="s">
        <v>130</v>
      </c>
      <c r="K4218" t="s">
        <v>131</v>
      </c>
      <c r="L4218" t="s">
        <v>12273</v>
      </c>
      <c r="M4218" t="s">
        <v>12274</v>
      </c>
      <c r="N4218">
        <v>1.650555555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18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29.71</v>
      </c>
    </row>
    <row r="4219" spans="1:26" x14ac:dyDescent="0.25">
      <c r="A4219">
        <v>1717510</v>
      </c>
      <c r="B4219">
        <v>1</v>
      </c>
      <c r="C4219" t="s">
        <v>76</v>
      </c>
      <c r="D4219" t="s">
        <v>101</v>
      </c>
      <c r="E4219" t="s">
        <v>126</v>
      </c>
      <c r="F4219" t="s">
        <v>12275</v>
      </c>
      <c r="G4219" t="s">
        <v>145</v>
      </c>
      <c r="H4219" t="s">
        <v>47</v>
      </c>
      <c r="I4219" t="s">
        <v>129</v>
      </c>
      <c r="J4219" t="s">
        <v>130</v>
      </c>
      <c r="K4219" t="s">
        <v>131</v>
      </c>
      <c r="L4219" t="s">
        <v>12276</v>
      </c>
      <c r="M4219" t="s">
        <v>12277</v>
      </c>
      <c r="N4219">
        <v>2.218611111</v>
      </c>
      <c r="O4219">
        <v>3</v>
      </c>
      <c r="P4219">
        <v>238</v>
      </c>
      <c r="Q4219">
        <v>0</v>
      </c>
      <c r="R4219">
        <v>0</v>
      </c>
      <c r="S4219">
        <v>0</v>
      </c>
      <c r="T4219">
        <v>0</v>
      </c>
      <c r="U4219">
        <v>6.6558330000000003</v>
      </c>
      <c r="V4219">
        <v>528.02944400000001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1717512</v>
      </c>
      <c r="B4220">
        <v>1</v>
      </c>
      <c r="C4220" t="s">
        <v>77</v>
      </c>
      <c r="D4220" t="s">
        <v>123</v>
      </c>
      <c r="E4220" t="s">
        <v>212</v>
      </c>
      <c r="F4220" t="s">
        <v>12278</v>
      </c>
      <c r="G4220" t="s">
        <v>176</v>
      </c>
      <c r="H4220" t="s">
        <v>47</v>
      </c>
      <c r="I4220" t="s">
        <v>129</v>
      </c>
      <c r="J4220" t="s">
        <v>130</v>
      </c>
      <c r="K4220" t="s">
        <v>131</v>
      </c>
      <c r="L4220" t="s">
        <v>12279</v>
      </c>
      <c r="M4220" t="s">
        <v>12280</v>
      </c>
      <c r="N4220">
        <v>0.91833333299999997</v>
      </c>
      <c r="O4220">
        <v>121</v>
      </c>
      <c r="P4220">
        <v>599</v>
      </c>
      <c r="Q4220">
        <v>0</v>
      </c>
      <c r="R4220">
        <v>0</v>
      </c>
      <c r="S4220">
        <v>0</v>
      </c>
      <c r="T4220">
        <v>0</v>
      </c>
      <c r="U4220">
        <v>111.11833300000001</v>
      </c>
      <c r="V4220">
        <v>550.08166600000004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1717505</v>
      </c>
      <c r="B4221">
        <v>1</v>
      </c>
      <c r="C4221" t="s">
        <v>77</v>
      </c>
      <c r="D4221" t="s">
        <v>109</v>
      </c>
      <c r="E4221" t="s">
        <v>158</v>
      </c>
      <c r="F4221" t="s">
        <v>12281</v>
      </c>
      <c r="G4221" t="s">
        <v>176</v>
      </c>
      <c r="H4221" t="s">
        <v>47</v>
      </c>
      <c r="I4221" t="s">
        <v>129</v>
      </c>
      <c r="J4221" t="s">
        <v>130</v>
      </c>
      <c r="K4221" t="s">
        <v>131</v>
      </c>
      <c r="L4221" t="s">
        <v>12282</v>
      </c>
      <c r="M4221" t="s">
        <v>12283</v>
      </c>
      <c r="N4221">
        <v>0.83750000000000002</v>
      </c>
      <c r="O4221">
        <v>75</v>
      </c>
      <c r="P4221">
        <v>947</v>
      </c>
      <c r="Q4221">
        <v>0</v>
      </c>
      <c r="R4221">
        <v>0</v>
      </c>
      <c r="S4221">
        <v>5</v>
      </c>
      <c r="T4221">
        <v>59</v>
      </c>
      <c r="U4221">
        <v>62.8125</v>
      </c>
      <c r="V4221">
        <v>793.11249999999995</v>
      </c>
      <c r="W4221">
        <v>0</v>
      </c>
      <c r="X4221">
        <v>0</v>
      </c>
      <c r="Y4221">
        <v>4.1875</v>
      </c>
      <c r="Z4221">
        <v>49.412500000000001</v>
      </c>
    </row>
    <row r="4222" spans="1:26" x14ac:dyDescent="0.25">
      <c r="A4222">
        <v>1717515</v>
      </c>
      <c r="B4222">
        <v>1</v>
      </c>
      <c r="C4222" t="s">
        <v>76</v>
      </c>
      <c r="D4222" t="s">
        <v>91</v>
      </c>
      <c r="E4222" t="s">
        <v>134</v>
      </c>
      <c r="F4222" t="s">
        <v>12284</v>
      </c>
      <c r="G4222" t="s">
        <v>155</v>
      </c>
      <c r="H4222" t="s">
        <v>46</v>
      </c>
      <c r="I4222" t="s">
        <v>129</v>
      </c>
      <c r="J4222" t="s">
        <v>130</v>
      </c>
      <c r="K4222" t="s">
        <v>131</v>
      </c>
      <c r="L4222" t="s">
        <v>12285</v>
      </c>
      <c r="M4222" t="s">
        <v>12286</v>
      </c>
      <c r="N4222">
        <v>0.71083333299999996</v>
      </c>
      <c r="O4222">
        <v>0</v>
      </c>
      <c r="P4222">
        <v>11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7.8191670000000002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1717511</v>
      </c>
      <c r="B4223">
        <v>1</v>
      </c>
      <c r="C4223" t="s">
        <v>76</v>
      </c>
      <c r="D4223" t="s">
        <v>93</v>
      </c>
      <c r="E4223" t="s">
        <v>134</v>
      </c>
      <c r="F4223" t="s">
        <v>12287</v>
      </c>
      <c r="G4223" t="s">
        <v>136</v>
      </c>
      <c r="H4223" t="s">
        <v>46</v>
      </c>
      <c r="I4223" t="s">
        <v>129</v>
      </c>
      <c r="J4223" t="s">
        <v>130</v>
      </c>
      <c r="K4223" t="s">
        <v>131</v>
      </c>
      <c r="L4223" t="s">
        <v>12288</v>
      </c>
      <c r="M4223" t="s">
        <v>12289</v>
      </c>
      <c r="N4223">
        <v>2.9361111110000002</v>
      </c>
      <c r="O4223">
        <v>0</v>
      </c>
      <c r="P4223">
        <v>1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2.9361109999999999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1717518</v>
      </c>
      <c r="B4224">
        <v>1</v>
      </c>
      <c r="C4224" t="s">
        <v>77</v>
      </c>
      <c r="D4224" t="s">
        <v>109</v>
      </c>
      <c r="E4224" t="s">
        <v>164</v>
      </c>
      <c r="F4224" t="s">
        <v>12290</v>
      </c>
      <c r="G4224" t="s">
        <v>256</v>
      </c>
      <c r="H4224" t="s">
        <v>46</v>
      </c>
      <c r="I4224" t="s">
        <v>129</v>
      </c>
      <c r="J4224" t="s">
        <v>130</v>
      </c>
      <c r="K4224" t="s">
        <v>131</v>
      </c>
      <c r="L4224" t="s">
        <v>12291</v>
      </c>
      <c r="M4224" t="s">
        <v>12292</v>
      </c>
      <c r="N4224">
        <v>6.2613888879999999</v>
      </c>
      <c r="O4224">
        <v>1</v>
      </c>
      <c r="P4224">
        <v>32</v>
      </c>
      <c r="Q4224">
        <v>0</v>
      </c>
      <c r="R4224">
        <v>0</v>
      </c>
      <c r="S4224">
        <v>0</v>
      </c>
      <c r="T4224">
        <v>0</v>
      </c>
      <c r="U4224">
        <v>6.2613890000000003</v>
      </c>
      <c r="V4224">
        <v>200.36444399999999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1717522</v>
      </c>
      <c r="B4225">
        <v>1</v>
      </c>
      <c r="C4225" t="s">
        <v>77</v>
      </c>
      <c r="D4225" t="s">
        <v>119</v>
      </c>
      <c r="E4225" t="s">
        <v>212</v>
      </c>
      <c r="F4225" t="s">
        <v>9354</v>
      </c>
      <c r="G4225" t="s">
        <v>176</v>
      </c>
      <c r="H4225" t="s">
        <v>47</v>
      </c>
      <c r="I4225" t="s">
        <v>129</v>
      </c>
      <c r="J4225" t="s">
        <v>130</v>
      </c>
      <c r="K4225" t="s">
        <v>131</v>
      </c>
      <c r="L4225" t="s">
        <v>12293</v>
      </c>
      <c r="M4225" t="s">
        <v>12294</v>
      </c>
      <c r="N4225">
        <v>0.62388888799999997</v>
      </c>
      <c r="O4225">
        <v>61</v>
      </c>
      <c r="P4225">
        <v>538</v>
      </c>
      <c r="Q4225">
        <v>18</v>
      </c>
      <c r="R4225">
        <v>0</v>
      </c>
      <c r="S4225">
        <v>41</v>
      </c>
      <c r="T4225">
        <v>0</v>
      </c>
      <c r="U4225">
        <v>38.057222000000003</v>
      </c>
      <c r="V4225">
        <v>335.65222199999999</v>
      </c>
      <c r="W4225">
        <v>11.23</v>
      </c>
      <c r="X4225">
        <v>0</v>
      </c>
      <c r="Y4225">
        <v>25.579443999999999</v>
      </c>
      <c r="Z4225">
        <v>0</v>
      </c>
    </row>
    <row r="4226" spans="1:26" x14ac:dyDescent="0.25">
      <c r="A4226">
        <v>1717524</v>
      </c>
      <c r="B4226">
        <v>1</v>
      </c>
      <c r="C4226" t="s">
        <v>77</v>
      </c>
      <c r="D4226" t="s">
        <v>119</v>
      </c>
      <c r="E4226" t="s">
        <v>126</v>
      </c>
      <c r="F4226" t="s">
        <v>12295</v>
      </c>
      <c r="G4226" t="s">
        <v>176</v>
      </c>
      <c r="H4226" t="s">
        <v>47</v>
      </c>
      <c r="I4226" t="s">
        <v>129</v>
      </c>
      <c r="J4226" t="s">
        <v>130</v>
      </c>
      <c r="K4226" t="s">
        <v>131</v>
      </c>
      <c r="L4226" t="s">
        <v>12296</v>
      </c>
      <c r="M4226" t="s">
        <v>12297</v>
      </c>
      <c r="N4226">
        <v>1.165</v>
      </c>
      <c r="O4226">
        <v>8</v>
      </c>
      <c r="P4226">
        <v>42</v>
      </c>
      <c r="Q4226">
        <v>0</v>
      </c>
      <c r="R4226">
        <v>0</v>
      </c>
      <c r="S4226">
        <v>0</v>
      </c>
      <c r="T4226">
        <v>0</v>
      </c>
      <c r="U4226">
        <v>9.32</v>
      </c>
      <c r="V4226">
        <v>48.93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1717520</v>
      </c>
      <c r="B4227">
        <v>1</v>
      </c>
      <c r="C4227" t="s">
        <v>76</v>
      </c>
      <c r="D4227" t="s">
        <v>83</v>
      </c>
      <c r="E4227" t="s">
        <v>126</v>
      </c>
      <c r="F4227" t="s">
        <v>12298</v>
      </c>
      <c r="G4227" t="s">
        <v>468</v>
      </c>
      <c r="H4227" t="s">
        <v>47</v>
      </c>
      <c r="I4227" t="s">
        <v>129</v>
      </c>
      <c r="J4227" t="s">
        <v>130</v>
      </c>
      <c r="K4227" t="s">
        <v>131</v>
      </c>
      <c r="L4227" t="s">
        <v>12299</v>
      </c>
      <c r="M4227" t="s">
        <v>12300</v>
      </c>
      <c r="N4227">
        <v>1.5013888879999999</v>
      </c>
      <c r="O4227">
        <v>2</v>
      </c>
      <c r="P4227">
        <v>254</v>
      </c>
      <c r="Q4227">
        <v>0</v>
      </c>
      <c r="R4227">
        <v>0</v>
      </c>
      <c r="S4227">
        <v>0</v>
      </c>
      <c r="T4227">
        <v>0</v>
      </c>
      <c r="U4227">
        <v>3.0027780000000002</v>
      </c>
      <c r="V4227">
        <v>381.352778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1717521</v>
      </c>
      <c r="B4228">
        <v>1</v>
      </c>
      <c r="C4228" t="s">
        <v>76</v>
      </c>
      <c r="D4228" t="s">
        <v>93</v>
      </c>
      <c r="E4228" t="s">
        <v>134</v>
      </c>
      <c r="F4228" t="s">
        <v>12301</v>
      </c>
      <c r="G4228" t="s">
        <v>289</v>
      </c>
      <c r="H4228" t="s">
        <v>46</v>
      </c>
      <c r="I4228" t="s">
        <v>129</v>
      </c>
      <c r="J4228" t="s">
        <v>130</v>
      </c>
      <c r="K4228" t="s">
        <v>131</v>
      </c>
      <c r="L4228" t="s">
        <v>12302</v>
      </c>
      <c r="M4228" t="s">
        <v>12303</v>
      </c>
      <c r="N4228">
        <v>3.7044444439999999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3.7044440000000001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1717516</v>
      </c>
      <c r="B4229">
        <v>1</v>
      </c>
      <c r="C4229" t="s">
        <v>77</v>
      </c>
      <c r="D4229" t="s">
        <v>109</v>
      </c>
      <c r="E4229" t="s">
        <v>158</v>
      </c>
      <c r="F4229" t="s">
        <v>12304</v>
      </c>
      <c r="G4229" t="s">
        <v>176</v>
      </c>
      <c r="H4229" t="s">
        <v>47</v>
      </c>
      <c r="I4229" t="s">
        <v>129</v>
      </c>
      <c r="J4229" t="s">
        <v>130</v>
      </c>
      <c r="K4229" t="s">
        <v>131</v>
      </c>
      <c r="L4229" t="s">
        <v>12305</v>
      </c>
      <c r="M4229" t="s">
        <v>12306</v>
      </c>
      <c r="N4229">
        <v>1.823611111</v>
      </c>
      <c r="O4229">
        <v>28</v>
      </c>
      <c r="P4229">
        <v>335</v>
      </c>
      <c r="Q4229">
        <v>0</v>
      </c>
      <c r="R4229">
        <v>0</v>
      </c>
      <c r="S4229">
        <v>44</v>
      </c>
      <c r="T4229">
        <v>460</v>
      </c>
      <c r="U4229">
        <v>51.061110999999997</v>
      </c>
      <c r="V4229">
        <v>610.90972199999999</v>
      </c>
      <c r="W4229">
        <v>0</v>
      </c>
      <c r="X4229">
        <v>0</v>
      </c>
      <c r="Y4229">
        <v>80.238889</v>
      </c>
      <c r="Z4229">
        <v>838.86111100000005</v>
      </c>
    </row>
    <row r="4230" spans="1:26" x14ac:dyDescent="0.25">
      <c r="A4230">
        <v>1717523</v>
      </c>
      <c r="B4230">
        <v>1</v>
      </c>
      <c r="C4230" t="s">
        <v>76</v>
      </c>
      <c r="D4230" t="s">
        <v>94</v>
      </c>
      <c r="E4230" t="s">
        <v>139</v>
      </c>
      <c r="F4230" t="s">
        <v>12307</v>
      </c>
      <c r="G4230" t="s">
        <v>141</v>
      </c>
      <c r="H4230" t="s">
        <v>46</v>
      </c>
      <c r="I4230" t="s">
        <v>129</v>
      </c>
      <c r="J4230" t="s">
        <v>130</v>
      </c>
      <c r="K4230" t="s">
        <v>131</v>
      </c>
      <c r="L4230" t="s">
        <v>12305</v>
      </c>
      <c r="M4230" t="s">
        <v>12308</v>
      </c>
      <c r="N4230">
        <v>0.62388888799999997</v>
      </c>
      <c r="O4230">
        <v>0</v>
      </c>
      <c r="P4230">
        <v>0</v>
      </c>
      <c r="Q4230">
        <v>0</v>
      </c>
      <c r="R4230">
        <v>3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1.871667</v>
      </c>
      <c r="Y4230">
        <v>0</v>
      </c>
      <c r="Z4230">
        <v>0</v>
      </c>
    </row>
    <row r="4231" spans="1:26" x14ac:dyDescent="0.25">
      <c r="A4231">
        <v>1717517</v>
      </c>
      <c r="B4231">
        <v>1</v>
      </c>
      <c r="C4231" t="s">
        <v>76</v>
      </c>
      <c r="D4231" t="s">
        <v>96</v>
      </c>
      <c r="E4231" t="s">
        <v>158</v>
      </c>
      <c r="F4231" t="s">
        <v>3461</v>
      </c>
      <c r="G4231" t="s">
        <v>150</v>
      </c>
      <c r="H4231" t="s">
        <v>47</v>
      </c>
      <c r="I4231" t="s">
        <v>129</v>
      </c>
      <c r="J4231" t="s">
        <v>130</v>
      </c>
      <c r="K4231" t="s">
        <v>131</v>
      </c>
      <c r="L4231" t="s">
        <v>12309</v>
      </c>
      <c r="M4231" t="s">
        <v>12310</v>
      </c>
      <c r="N4231">
        <v>9.2222222000000006E-2</v>
      </c>
      <c r="O4231">
        <v>94</v>
      </c>
      <c r="P4231">
        <v>1687</v>
      </c>
      <c r="Q4231">
        <v>0</v>
      </c>
      <c r="R4231">
        <v>0</v>
      </c>
      <c r="S4231">
        <v>0</v>
      </c>
      <c r="T4231">
        <v>0</v>
      </c>
      <c r="U4231">
        <v>8.6688890000000001</v>
      </c>
      <c r="V4231">
        <v>155.578889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1717536</v>
      </c>
      <c r="B4232">
        <v>1</v>
      </c>
      <c r="C4232" t="s">
        <v>76</v>
      </c>
      <c r="D4232" t="s">
        <v>103</v>
      </c>
      <c r="E4232" t="s">
        <v>139</v>
      </c>
      <c r="F4232" t="s">
        <v>12092</v>
      </c>
      <c r="G4232" t="s">
        <v>141</v>
      </c>
      <c r="H4232" t="s">
        <v>46</v>
      </c>
      <c r="I4232" t="s">
        <v>129</v>
      </c>
      <c r="J4232" t="s">
        <v>130</v>
      </c>
      <c r="K4232" t="s">
        <v>131</v>
      </c>
      <c r="L4232" t="s">
        <v>12311</v>
      </c>
      <c r="M4232" t="s">
        <v>12312</v>
      </c>
      <c r="N4232">
        <v>1.240555555</v>
      </c>
      <c r="O4232">
        <v>0</v>
      </c>
      <c r="P4232">
        <v>0</v>
      </c>
      <c r="Q4232">
        <v>0</v>
      </c>
      <c r="R4232">
        <v>253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313.86055499999998</v>
      </c>
      <c r="Y4232">
        <v>0</v>
      </c>
      <c r="Z4232">
        <v>0</v>
      </c>
    </row>
    <row r="4233" spans="1:26" x14ac:dyDescent="0.25">
      <c r="A4233">
        <v>1717530</v>
      </c>
      <c r="B4233">
        <v>1</v>
      </c>
      <c r="C4233" t="s">
        <v>76</v>
      </c>
      <c r="D4233" t="s">
        <v>101</v>
      </c>
      <c r="E4233" t="s">
        <v>212</v>
      </c>
      <c r="F4233" t="s">
        <v>12313</v>
      </c>
      <c r="G4233" t="s">
        <v>176</v>
      </c>
      <c r="H4233" t="s">
        <v>47</v>
      </c>
      <c r="I4233" t="s">
        <v>129</v>
      </c>
      <c r="J4233" t="s">
        <v>130</v>
      </c>
      <c r="K4233" t="s">
        <v>131</v>
      </c>
      <c r="L4233" t="s">
        <v>12314</v>
      </c>
      <c r="M4233" t="s">
        <v>12315</v>
      </c>
      <c r="N4233">
        <v>2.3491666659999999</v>
      </c>
      <c r="O4233">
        <v>7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16.444167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1717532</v>
      </c>
      <c r="B4234">
        <v>1</v>
      </c>
      <c r="C4234" t="s">
        <v>77</v>
      </c>
      <c r="D4234" t="s">
        <v>123</v>
      </c>
      <c r="E4234" t="s">
        <v>134</v>
      </c>
      <c r="F4234" t="s">
        <v>12316</v>
      </c>
      <c r="G4234" t="s">
        <v>155</v>
      </c>
      <c r="H4234" t="s">
        <v>46</v>
      </c>
      <c r="I4234" t="s">
        <v>129</v>
      </c>
      <c r="J4234" t="s">
        <v>130</v>
      </c>
      <c r="K4234" t="s">
        <v>131</v>
      </c>
      <c r="L4234" t="s">
        <v>12317</v>
      </c>
      <c r="M4234" t="s">
        <v>12318</v>
      </c>
      <c r="N4234">
        <v>0.52138888800000005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0.52138899999999999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1717531</v>
      </c>
      <c r="B4235">
        <v>1</v>
      </c>
      <c r="C4235" t="s">
        <v>77</v>
      </c>
      <c r="D4235" t="s">
        <v>114</v>
      </c>
      <c r="E4235" t="s">
        <v>139</v>
      </c>
      <c r="F4235" t="s">
        <v>12319</v>
      </c>
      <c r="G4235" t="s">
        <v>141</v>
      </c>
      <c r="H4235" t="s">
        <v>46</v>
      </c>
      <c r="I4235" t="s">
        <v>129</v>
      </c>
      <c r="J4235" t="s">
        <v>130</v>
      </c>
      <c r="K4235" t="s">
        <v>131</v>
      </c>
      <c r="L4235" t="s">
        <v>12320</v>
      </c>
      <c r="M4235" t="s">
        <v>12321</v>
      </c>
      <c r="N4235">
        <v>1.205833333</v>
      </c>
      <c r="O4235">
        <v>0</v>
      </c>
      <c r="P4235">
        <v>76</v>
      </c>
      <c r="Q4235">
        <v>0</v>
      </c>
      <c r="R4235">
        <v>0</v>
      </c>
      <c r="S4235">
        <v>0</v>
      </c>
      <c r="T4235">
        <v>12</v>
      </c>
      <c r="U4235">
        <v>0</v>
      </c>
      <c r="V4235">
        <v>91.643332999999998</v>
      </c>
      <c r="W4235">
        <v>0</v>
      </c>
      <c r="X4235">
        <v>0</v>
      </c>
      <c r="Y4235">
        <v>0</v>
      </c>
      <c r="Z4235">
        <v>14.47</v>
      </c>
    </row>
    <row r="4236" spans="1:26" x14ac:dyDescent="0.25">
      <c r="A4236">
        <v>1717537</v>
      </c>
      <c r="B4236">
        <v>1</v>
      </c>
      <c r="C4236" t="s">
        <v>76</v>
      </c>
      <c r="D4236" t="s">
        <v>78</v>
      </c>
      <c r="E4236" t="s">
        <v>139</v>
      </c>
      <c r="F4236" t="s">
        <v>12322</v>
      </c>
      <c r="G4236" t="s">
        <v>1596</v>
      </c>
      <c r="H4236" t="s">
        <v>46</v>
      </c>
      <c r="I4236" t="s">
        <v>129</v>
      </c>
      <c r="J4236" t="s">
        <v>130</v>
      </c>
      <c r="K4236" t="s">
        <v>131</v>
      </c>
      <c r="L4236" t="s">
        <v>12323</v>
      </c>
      <c r="M4236" t="s">
        <v>12324</v>
      </c>
      <c r="N4236">
        <v>3.6997222220000001</v>
      </c>
      <c r="O4236">
        <v>0</v>
      </c>
      <c r="P4236">
        <v>84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310.77666699999997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1717528</v>
      </c>
      <c r="B4237">
        <v>1</v>
      </c>
      <c r="C4237" t="s">
        <v>77</v>
      </c>
      <c r="D4237" t="s">
        <v>116</v>
      </c>
      <c r="E4237" t="s">
        <v>134</v>
      </c>
      <c r="F4237" t="s">
        <v>12325</v>
      </c>
      <c r="G4237" t="s">
        <v>136</v>
      </c>
      <c r="H4237" t="s">
        <v>46</v>
      </c>
      <c r="I4237" t="s">
        <v>129</v>
      </c>
      <c r="J4237" t="s">
        <v>130</v>
      </c>
      <c r="K4237" t="s">
        <v>131</v>
      </c>
      <c r="L4237" t="s">
        <v>12326</v>
      </c>
      <c r="M4237" t="s">
        <v>12327</v>
      </c>
      <c r="N4237">
        <v>0.90055555499999995</v>
      </c>
      <c r="O4237">
        <v>0</v>
      </c>
      <c r="P4237">
        <v>1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0.90055600000000002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1717529</v>
      </c>
      <c r="B4238">
        <v>1</v>
      </c>
      <c r="C4238" t="s">
        <v>76</v>
      </c>
      <c r="D4238" t="s">
        <v>85</v>
      </c>
      <c r="E4238" t="s">
        <v>139</v>
      </c>
      <c r="F4238" t="s">
        <v>12328</v>
      </c>
      <c r="G4238" t="s">
        <v>269</v>
      </c>
      <c r="H4238" t="s">
        <v>46</v>
      </c>
      <c r="I4238" t="s">
        <v>129</v>
      </c>
      <c r="J4238" t="s">
        <v>130</v>
      </c>
      <c r="K4238" t="s">
        <v>131</v>
      </c>
      <c r="L4238" t="s">
        <v>12326</v>
      </c>
      <c r="M4238" t="s">
        <v>12329</v>
      </c>
      <c r="N4238">
        <v>0.23611111100000001</v>
      </c>
      <c r="O4238">
        <v>0</v>
      </c>
      <c r="P4238">
        <v>8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1.888889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1717533</v>
      </c>
      <c r="B4239">
        <v>1</v>
      </c>
      <c r="C4239" t="s">
        <v>76</v>
      </c>
      <c r="D4239" t="s">
        <v>105</v>
      </c>
      <c r="E4239" t="s">
        <v>158</v>
      </c>
      <c r="F4239" t="s">
        <v>12205</v>
      </c>
      <c r="G4239" t="s">
        <v>2576</v>
      </c>
      <c r="H4239" t="s">
        <v>47</v>
      </c>
      <c r="I4239" t="s">
        <v>129</v>
      </c>
      <c r="J4239" t="s">
        <v>130</v>
      </c>
      <c r="K4239" t="s">
        <v>131</v>
      </c>
      <c r="L4239" t="s">
        <v>12330</v>
      </c>
      <c r="M4239" t="s">
        <v>12331</v>
      </c>
      <c r="N4239">
        <v>0.19027777700000001</v>
      </c>
      <c r="O4239">
        <v>0</v>
      </c>
      <c r="P4239">
        <v>0</v>
      </c>
      <c r="Q4239">
        <v>19</v>
      </c>
      <c r="R4239">
        <v>194</v>
      </c>
      <c r="S4239">
        <v>36</v>
      </c>
      <c r="T4239">
        <v>820</v>
      </c>
      <c r="U4239">
        <v>0</v>
      </c>
      <c r="V4239">
        <v>0</v>
      </c>
      <c r="W4239">
        <v>3.615278</v>
      </c>
      <c r="X4239">
        <v>36.913888999999998</v>
      </c>
      <c r="Y4239">
        <v>6.85</v>
      </c>
      <c r="Z4239">
        <v>156.02777699999999</v>
      </c>
    </row>
    <row r="4240" spans="1:26" x14ac:dyDescent="0.25">
      <c r="A4240">
        <v>1717545</v>
      </c>
      <c r="B4240">
        <v>1</v>
      </c>
      <c r="C4240" t="s">
        <v>76</v>
      </c>
      <c r="D4240" t="s">
        <v>97</v>
      </c>
      <c r="E4240" t="s">
        <v>164</v>
      </c>
      <c r="F4240" t="s">
        <v>12332</v>
      </c>
      <c r="G4240" t="s">
        <v>141</v>
      </c>
      <c r="H4240" t="s">
        <v>46</v>
      </c>
      <c r="I4240" t="s">
        <v>129</v>
      </c>
      <c r="J4240" t="s">
        <v>130</v>
      </c>
      <c r="K4240" t="s">
        <v>131</v>
      </c>
      <c r="L4240" t="s">
        <v>12333</v>
      </c>
      <c r="M4240" t="s">
        <v>12334</v>
      </c>
      <c r="N4240">
        <v>4.2141666659999997</v>
      </c>
      <c r="O4240">
        <v>2</v>
      </c>
      <c r="P4240">
        <v>137</v>
      </c>
      <c r="Q4240">
        <v>0</v>
      </c>
      <c r="R4240">
        <v>0</v>
      </c>
      <c r="S4240">
        <v>0</v>
      </c>
      <c r="T4240">
        <v>0</v>
      </c>
      <c r="U4240">
        <v>8.4283330000000003</v>
      </c>
      <c r="V4240">
        <v>577.34083299999998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1717538</v>
      </c>
      <c r="B4241">
        <v>1</v>
      </c>
      <c r="C4241" t="s">
        <v>76</v>
      </c>
      <c r="D4241" t="s">
        <v>89</v>
      </c>
      <c r="E4241" t="s">
        <v>158</v>
      </c>
      <c r="F4241" t="s">
        <v>12335</v>
      </c>
      <c r="G4241" t="s">
        <v>176</v>
      </c>
      <c r="H4241" t="s">
        <v>47</v>
      </c>
      <c r="I4241" t="s">
        <v>129</v>
      </c>
      <c r="J4241" t="s">
        <v>130</v>
      </c>
      <c r="K4241" t="s">
        <v>131</v>
      </c>
      <c r="L4241" t="s">
        <v>12336</v>
      </c>
      <c r="M4241" t="s">
        <v>12337</v>
      </c>
      <c r="N4241">
        <v>0.69888888800000004</v>
      </c>
      <c r="O4241">
        <v>0</v>
      </c>
      <c r="P4241">
        <v>0</v>
      </c>
      <c r="Q4241">
        <v>7</v>
      </c>
      <c r="R4241">
        <v>285</v>
      </c>
      <c r="S4241">
        <v>22</v>
      </c>
      <c r="T4241">
        <v>1357</v>
      </c>
      <c r="U4241">
        <v>0</v>
      </c>
      <c r="V4241">
        <v>0</v>
      </c>
      <c r="W4241">
        <v>4.8922220000000003</v>
      </c>
      <c r="X4241">
        <v>199.183333</v>
      </c>
      <c r="Y4241">
        <v>15.375556</v>
      </c>
      <c r="Z4241">
        <v>948.39222099999995</v>
      </c>
    </row>
    <row r="4242" spans="1:26" x14ac:dyDescent="0.25">
      <c r="A4242">
        <v>1717542</v>
      </c>
      <c r="B4242">
        <v>1</v>
      </c>
      <c r="C4242" t="s">
        <v>76</v>
      </c>
      <c r="D4242" t="s">
        <v>88</v>
      </c>
      <c r="E4242" t="s">
        <v>139</v>
      </c>
      <c r="F4242" t="s">
        <v>12156</v>
      </c>
      <c r="G4242" t="s">
        <v>141</v>
      </c>
      <c r="H4242" t="s">
        <v>46</v>
      </c>
      <c r="I4242" t="s">
        <v>129</v>
      </c>
      <c r="J4242" t="s">
        <v>130</v>
      </c>
      <c r="K4242" t="s">
        <v>131</v>
      </c>
      <c r="L4242" t="s">
        <v>12338</v>
      </c>
      <c r="M4242" t="s">
        <v>12339</v>
      </c>
      <c r="N4242">
        <v>0.48694444399999998</v>
      </c>
      <c r="O4242">
        <v>0</v>
      </c>
      <c r="P4242">
        <v>25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12.173610999999999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1717543</v>
      </c>
      <c r="B4243">
        <v>1</v>
      </c>
      <c r="C4243" t="s">
        <v>76</v>
      </c>
      <c r="D4243" t="s">
        <v>89</v>
      </c>
      <c r="E4243" t="s">
        <v>158</v>
      </c>
      <c r="F4243" t="s">
        <v>12340</v>
      </c>
      <c r="G4243" t="s">
        <v>176</v>
      </c>
      <c r="H4243" t="s">
        <v>47</v>
      </c>
      <c r="I4243" t="s">
        <v>129</v>
      </c>
      <c r="J4243" t="s">
        <v>130</v>
      </c>
      <c r="K4243" t="s">
        <v>131</v>
      </c>
      <c r="L4243" t="s">
        <v>12341</v>
      </c>
      <c r="M4243" t="s">
        <v>12342</v>
      </c>
      <c r="N4243">
        <v>2.227777777</v>
      </c>
      <c r="O4243">
        <v>6</v>
      </c>
      <c r="P4243">
        <v>118</v>
      </c>
      <c r="Q4243">
        <v>0</v>
      </c>
      <c r="R4243">
        <v>0</v>
      </c>
      <c r="S4243">
        <v>6</v>
      </c>
      <c r="T4243">
        <v>165</v>
      </c>
      <c r="U4243">
        <v>13.366667</v>
      </c>
      <c r="V4243">
        <v>262.87777799999998</v>
      </c>
      <c r="W4243">
        <v>0</v>
      </c>
      <c r="X4243">
        <v>0</v>
      </c>
      <c r="Y4243">
        <v>13.366667</v>
      </c>
      <c r="Z4243">
        <v>367.58333299999998</v>
      </c>
    </row>
    <row r="4244" spans="1:26" x14ac:dyDescent="0.25">
      <c r="A4244">
        <v>1717546</v>
      </c>
      <c r="B4244">
        <v>1</v>
      </c>
      <c r="C4244" t="s">
        <v>77</v>
      </c>
      <c r="D4244" t="s">
        <v>124</v>
      </c>
      <c r="E4244" t="s">
        <v>126</v>
      </c>
      <c r="F4244" t="s">
        <v>12343</v>
      </c>
      <c r="G4244" t="s">
        <v>3358</v>
      </c>
      <c r="H4244" t="s">
        <v>47</v>
      </c>
      <c r="I4244" t="s">
        <v>129</v>
      </c>
      <c r="J4244" t="s">
        <v>130</v>
      </c>
      <c r="K4244" t="s">
        <v>131</v>
      </c>
      <c r="L4244" t="s">
        <v>12344</v>
      </c>
      <c r="M4244" t="s">
        <v>12345</v>
      </c>
      <c r="N4244">
        <v>1.393611111</v>
      </c>
      <c r="O4244">
        <v>1</v>
      </c>
      <c r="P4244">
        <v>79</v>
      </c>
      <c r="Q4244">
        <v>0</v>
      </c>
      <c r="R4244">
        <v>0</v>
      </c>
      <c r="S4244">
        <v>0</v>
      </c>
      <c r="T4244">
        <v>0</v>
      </c>
      <c r="U4244">
        <v>1.3936109999999999</v>
      </c>
      <c r="V4244">
        <v>110.09527799999999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1717549</v>
      </c>
      <c r="B4245">
        <v>1</v>
      </c>
      <c r="C4245" t="s">
        <v>76</v>
      </c>
      <c r="D4245" t="s">
        <v>104</v>
      </c>
      <c r="E4245" t="s">
        <v>139</v>
      </c>
      <c r="F4245" t="s">
        <v>12346</v>
      </c>
      <c r="G4245" t="s">
        <v>141</v>
      </c>
      <c r="H4245" t="s">
        <v>46</v>
      </c>
      <c r="I4245" t="s">
        <v>129</v>
      </c>
      <c r="J4245" t="s">
        <v>130</v>
      </c>
      <c r="K4245" t="s">
        <v>131</v>
      </c>
      <c r="L4245" t="s">
        <v>12347</v>
      </c>
      <c r="M4245" t="s">
        <v>12348</v>
      </c>
      <c r="N4245">
        <v>1.9063888879999999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20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38.127777999999999</v>
      </c>
    </row>
    <row r="4246" spans="1:26" x14ac:dyDescent="0.25">
      <c r="A4246">
        <v>1717548</v>
      </c>
      <c r="B4246">
        <v>1</v>
      </c>
      <c r="C4246" t="s">
        <v>77</v>
      </c>
      <c r="D4246" t="s">
        <v>115</v>
      </c>
      <c r="E4246" t="s">
        <v>212</v>
      </c>
      <c r="F4246" t="s">
        <v>7705</v>
      </c>
      <c r="G4246" t="s">
        <v>176</v>
      </c>
      <c r="H4246" t="s">
        <v>47</v>
      </c>
      <c r="I4246" t="s">
        <v>151</v>
      </c>
      <c r="J4246" t="s">
        <v>130</v>
      </c>
      <c r="K4246" t="s">
        <v>131</v>
      </c>
      <c r="L4246" t="s">
        <v>12349</v>
      </c>
      <c r="M4246" t="s">
        <v>12350</v>
      </c>
      <c r="N4246">
        <v>5.8333329999999996E-3</v>
      </c>
      <c r="O4246">
        <v>0</v>
      </c>
      <c r="P4246">
        <v>0</v>
      </c>
      <c r="Q4246">
        <v>0</v>
      </c>
      <c r="R4246">
        <v>0</v>
      </c>
      <c r="S4246">
        <v>165</v>
      </c>
      <c r="T4246">
        <v>1695</v>
      </c>
      <c r="U4246">
        <v>0</v>
      </c>
      <c r="V4246">
        <v>0</v>
      </c>
      <c r="W4246">
        <v>0</v>
      </c>
      <c r="X4246">
        <v>0</v>
      </c>
      <c r="Y4246">
        <v>0.96250000000000002</v>
      </c>
      <c r="Z4246">
        <v>9.887499</v>
      </c>
    </row>
    <row r="4247" spans="1:26" x14ac:dyDescent="0.25">
      <c r="A4247">
        <v>1717550</v>
      </c>
      <c r="B4247">
        <v>1</v>
      </c>
      <c r="C4247" t="s">
        <v>77</v>
      </c>
      <c r="D4247" t="s">
        <v>109</v>
      </c>
      <c r="E4247" t="s">
        <v>158</v>
      </c>
      <c r="F4247" t="s">
        <v>12281</v>
      </c>
      <c r="G4247" t="s">
        <v>176</v>
      </c>
      <c r="H4247" t="s">
        <v>47</v>
      </c>
      <c r="I4247" t="s">
        <v>129</v>
      </c>
      <c r="J4247" t="s">
        <v>130</v>
      </c>
      <c r="K4247" t="s">
        <v>131</v>
      </c>
      <c r="L4247" t="s">
        <v>12351</v>
      </c>
      <c r="M4247" t="s">
        <v>12352</v>
      </c>
      <c r="N4247">
        <v>3.341111111</v>
      </c>
      <c r="O4247">
        <v>75</v>
      </c>
      <c r="P4247">
        <v>947</v>
      </c>
      <c r="Q4247">
        <v>0</v>
      </c>
      <c r="R4247">
        <v>0</v>
      </c>
      <c r="S4247">
        <v>5</v>
      </c>
      <c r="T4247">
        <v>59</v>
      </c>
      <c r="U4247">
        <v>250.58333300000001</v>
      </c>
      <c r="V4247">
        <v>3164.0322219999998</v>
      </c>
      <c r="W4247">
        <v>0</v>
      </c>
      <c r="X4247">
        <v>0</v>
      </c>
      <c r="Y4247">
        <v>16.705556000000001</v>
      </c>
      <c r="Z4247">
        <v>197.12555599999999</v>
      </c>
    </row>
    <row r="4248" spans="1:26" x14ac:dyDescent="0.25">
      <c r="A4248">
        <v>1717554</v>
      </c>
      <c r="B4248">
        <v>1</v>
      </c>
      <c r="C4248" t="s">
        <v>77</v>
      </c>
      <c r="D4248" t="s">
        <v>109</v>
      </c>
      <c r="E4248" t="s">
        <v>212</v>
      </c>
      <c r="F4248" t="s">
        <v>12353</v>
      </c>
      <c r="G4248" t="s">
        <v>176</v>
      </c>
      <c r="H4248" t="s">
        <v>47</v>
      </c>
      <c r="I4248" t="s">
        <v>129</v>
      </c>
      <c r="J4248" t="s">
        <v>130</v>
      </c>
      <c r="K4248" t="s">
        <v>131</v>
      </c>
      <c r="L4248" t="s">
        <v>12354</v>
      </c>
      <c r="M4248" t="s">
        <v>12355</v>
      </c>
      <c r="N4248">
        <v>2.0097222220000002</v>
      </c>
      <c r="O4248">
        <v>14</v>
      </c>
      <c r="P4248">
        <v>0</v>
      </c>
      <c r="Q4248">
        <v>0</v>
      </c>
      <c r="R4248">
        <v>0</v>
      </c>
      <c r="S4248">
        <v>41</v>
      </c>
      <c r="T4248">
        <v>375</v>
      </c>
      <c r="U4248">
        <v>28.136111</v>
      </c>
      <c r="V4248">
        <v>0</v>
      </c>
      <c r="W4248">
        <v>0</v>
      </c>
      <c r="X4248">
        <v>0</v>
      </c>
      <c r="Y4248">
        <v>82.398611000000002</v>
      </c>
      <c r="Z4248">
        <v>753.64583300000004</v>
      </c>
    </row>
    <row r="4249" spans="1:26" x14ac:dyDescent="0.25">
      <c r="A4249">
        <v>1717552</v>
      </c>
      <c r="B4249">
        <v>1</v>
      </c>
      <c r="C4249" t="s">
        <v>77</v>
      </c>
      <c r="D4249" t="s">
        <v>109</v>
      </c>
      <c r="E4249" t="s">
        <v>158</v>
      </c>
      <c r="F4249" t="s">
        <v>1287</v>
      </c>
      <c r="G4249" t="s">
        <v>176</v>
      </c>
      <c r="H4249" t="s">
        <v>47</v>
      </c>
      <c r="I4249" t="s">
        <v>129</v>
      </c>
      <c r="J4249" t="s">
        <v>130</v>
      </c>
      <c r="K4249" t="s">
        <v>131</v>
      </c>
      <c r="L4249" t="s">
        <v>12356</v>
      </c>
      <c r="M4249" t="s">
        <v>12357</v>
      </c>
      <c r="N4249">
        <v>1.4711111109999999</v>
      </c>
      <c r="O4249">
        <v>0</v>
      </c>
      <c r="P4249">
        <v>0</v>
      </c>
      <c r="Q4249">
        <v>42</v>
      </c>
      <c r="R4249">
        <v>14</v>
      </c>
      <c r="S4249">
        <v>147</v>
      </c>
      <c r="T4249">
        <v>543</v>
      </c>
      <c r="U4249">
        <v>0</v>
      </c>
      <c r="V4249">
        <v>0</v>
      </c>
      <c r="W4249">
        <v>61.786667000000001</v>
      </c>
      <c r="X4249">
        <v>20.595555999999998</v>
      </c>
      <c r="Y4249">
        <v>216.253333</v>
      </c>
      <c r="Z4249">
        <v>798.81333299999994</v>
      </c>
    </row>
    <row r="4250" spans="1:26" x14ac:dyDescent="0.25">
      <c r="A4250">
        <v>1717556</v>
      </c>
      <c r="B4250">
        <v>1</v>
      </c>
      <c r="C4250" t="s">
        <v>77</v>
      </c>
      <c r="D4250" t="s">
        <v>116</v>
      </c>
      <c r="E4250" t="s">
        <v>158</v>
      </c>
      <c r="F4250" t="s">
        <v>12358</v>
      </c>
      <c r="G4250" t="s">
        <v>176</v>
      </c>
      <c r="H4250" t="s">
        <v>47</v>
      </c>
      <c r="I4250" t="s">
        <v>129</v>
      </c>
      <c r="J4250" t="s">
        <v>130</v>
      </c>
      <c r="K4250" t="s">
        <v>131</v>
      </c>
      <c r="L4250" t="s">
        <v>12359</v>
      </c>
      <c r="M4250" t="s">
        <v>12360</v>
      </c>
      <c r="N4250">
        <v>1.223333333</v>
      </c>
      <c r="O4250">
        <v>45</v>
      </c>
      <c r="P4250">
        <v>1315</v>
      </c>
      <c r="Q4250">
        <v>0</v>
      </c>
      <c r="R4250">
        <v>0</v>
      </c>
      <c r="S4250">
        <v>24</v>
      </c>
      <c r="T4250">
        <v>240</v>
      </c>
      <c r="U4250">
        <v>55.05</v>
      </c>
      <c r="V4250">
        <v>1608.6833329999999</v>
      </c>
      <c r="W4250">
        <v>0</v>
      </c>
      <c r="X4250">
        <v>0</v>
      </c>
      <c r="Y4250">
        <v>29.36</v>
      </c>
      <c r="Z4250">
        <v>293.60000000000002</v>
      </c>
    </row>
    <row r="4251" spans="1:26" x14ac:dyDescent="0.25">
      <c r="A4251">
        <v>1717558</v>
      </c>
      <c r="B4251">
        <v>1</v>
      </c>
      <c r="C4251" t="s">
        <v>76</v>
      </c>
      <c r="D4251" t="s">
        <v>90</v>
      </c>
      <c r="E4251" t="s">
        <v>134</v>
      </c>
      <c r="F4251" t="s">
        <v>12361</v>
      </c>
      <c r="G4251" t="s">
        <v>136</v>
      </c>
      <c r="H4251" t="s">
        <v>46</v>
      </c>
      <c r="I4251" t="s">
        <v>129</v>
      </c>
      <c r="J4251" t="s">
        <v>130</v>
      </c>
      <c r="K4251" t="s">
        <v>131</v>
      </c>
      <c r="L4251" t="s">
        <v>12362</v>
      </c>
      <c r="M4251" t="s">
        <v>12363</v>
      </c>
      <c r="N4251">
        <v>0.89472222199999996</v>
      </c>
      <c r="O4251">
        <v>0</v>
      </c>
      <c r="P4251">
        <v>3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2.684167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1717557</v>
      </c>
      <c r="B4252">
        <v>1</v>
      </c>
      <c r="C4252" t="s">
        <v>76</v>
      </c>
      <c r="D4252" t="s">
        <v>102</v>
      </c>
      <c r="E4252" t="s">
        <v>164</v>
      </c>
      <c r="F4252" t="s">
        <v>12127</v>
      </c>
      <c r="G4252" t="s">
        <v>256</v>
      </c>
      <c r="H4252" t="s">
        <v>46</v>
      </c>
      <c r="I4252" t="s">
        <v>129</v>
      </c>
      <c r="J4252" t="s">
        <v>130</v>
      </c>
      <c r="K4252" t="s">
        <v>131</v>
      </c>
      <c r="L4252" t="s">
        <v>12364</v>
      </c>
      <c r="M4252" t="s">
        <v>12365</v>
      </c>
      <c r="N4252">
        <v>1.6513888880000001</v>
      </c>
      <c r="O4252">
        <v>0</v>
      </c>
      <c r="P4252">
        <v>0</v>
      </c>
      <c r="Q4252">
        <v>0</v>
      </c>
      <c r="R4252">
        <v>0</v>
      </c>
      <c r="S4252">
        <v>1</v>
      </c>
      <c r="T4252">
        <v>91</v>
      </c>
      <c r="U4252">
        <v>0</v>
      </c>
      <c r="V4252">
        <v>0</v>
      </c>
      <c r="W4252">
        <v>0</v>
      </c>
      <c r="X4252">
        <v>0</v>
      </c>
      <c r="Y4252">
        <v>1.651389</v>
      </c>
      <c r="Z4252">
        <v>150.27638899999999</v>
      </c>
    </row>
    <row r="4253" spans="1:26" x14ac:dyDescent="0.25">
      <c r="A4253">
        <v>1717560</v>
      </c>
      <c r="B4253">
        <v>1</v>
      </c>
      <c r="C4253" t="s">
        <v>76</v>
      </c>
      <c r="D4253" t="s">
        <v>88</v>
      </c>
      <c r="E4253" t="s">
        <v>139</v>
      </c>
      <c r="F4253" t="s">
        <v>12156</v>
      </c>
      <c r="G4253" t="s">
        <v>141</v>
      </c>
      <c r="H4253" t="s">
        <v>46</v>
      </c>
      <c r="I4253" t="s">
        <v>129</v>
      </c>
      <c r="J4253" t="s">
        <v>130</v>
      </c>
      <c r="K4253" t="s">
        <v>131</v>
      </c>
      <c r="L4253" t="s">
        <v>12366</v>
      </c>
      <c r="M4253" t="s">
        <v>12367</v>
      </c>
      <c r="N4253">
        <v>1.1483333330000001</v>
      </c>
      <c r="O4253">
        <v>0</v>
      </c>
      <c r="P4253">
        <v>25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28.708333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1717559</v>
      </c>
      <c r="B4254">
        <v>1</v>
      </c>
      <c r="C4254" t="s">
        <v>76</v>
      </c>
      <c r="D4254" t="s">
        <v>83</v>
      </c>
      <c r="E4254" t="s">
        <v>126</v>
      </c>
      <c r="F4254" t="s">
        <v>12298</v>
      </c>
      <c r="G4254" t="s">
        <v>468</v>
      </c>
      <c r="H4254" t="s">
        <v>47</v>
      </c>
      <c r="I4254" t="s">
        <v>129</v>
      </c>
      <c r="J4254" t="s">
        <v>130</v>
      </c>
      <c r="K4254" t="s">
        <v>131</v>
      </c>
      <c r="L4254" t="s">
        <v>12368</v>
      </c>
      <c r="M4254" t="s">
        <v>12369</v>
      </c>
      <c r="N4254">
        <v>1.4713888879999999</v>
      </c>
      <c r="O4254">
        <v>2</v>
      </c>
      <c r="P4254">
        <v>254</v>
      </c>
      <c r="Q4254">
        <v>0</v>
      </c>
      <c r="R4254">
        <v>0</v>
      </c>
      <c r="S4254">
        <v>0</v>
      </c>
      <c r="T4254">
        <v>0</v>
      </c>
      <c r="U4254">
        <v>2.9427780000000001</v>
      </c>
      <c r="V4254">
        <v>373.732778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1717561</v>
      </c>
      <c r="B4255">
        <v>1</v>
      </c>
      <c r="C4255" t="s">
        <v>76</v>
      </c>
      <c r="D4255" t="s">
        <v>92</v>
      </c>
      <c r="E4255" t="s">
        <v>158</v>
      </c>
      <c r="F4255" t="s">
        <v>12068</v>
      </c>
      <c r="G4255" t="s">
        <v>1505</v>
      </c>
      <c r="H4255" t="s">
        <v>47</v>
      </c>
      <c r="I4255" t="s">
        <v>129</v>
      </c>
      <c r="J4255" t="s">
        <v>130</v>
      </c>
      <c r="K4255" t="s">
        <v>131</v>
      </c>
      <c r="L4255" t="s">
        <v>12370</v>
      </c>
      <c r="M4255" t="s">
        <v>12371</v>
      </c>
      <c r="N4255">
        <v>4.1675000000000004</v>
      </c>
      <c r="O4255">
        <v>0</v>
      </c>
      <c r="P4255">
        <v>0</v>
      </c>
      <c r="Q4255">
        <v>21</v>
      </c>
      <c r="R4255">
        <v>1398</v>
      </c>
      <c r="S4255">
        <v>0</v>
      </c>
      <c r="T4255">
        <v>0</v>
      </c>
      <c r="U4255">
        <v>0</v>
      </c>
      <c r="V4255">
        <v>0</v>
      </c>
      <c r="W4255">
        <v>87.517499999999998</v>
      </c>
      <c r="X4255">
        <v>5826.165</v>
      </c>
      <c r="Y4255">
        <v>0</v>
      </c>
      <c r="Z4255">
        <v>0</v>
      </c>
    </row>
    <row r="4256" spans="1:26" x14ac:dyDescent="0.25">
      <c r="A4256">
        <v>1717565</v>
      </c>
      <c r="B4256">
        <v>1</v>
      </c>
      <c r="C4256" t="s">
        <v>76</v>
      </c>
      <c r="D4256" t="s">
        <v>89</v>
      </c>
      <c r="E4256" t="s">
        <v>164</v>
      </c>
      <c r="F4256" t="s">
        <v>12372</v>
      </c>
      <c r="G4256" t="s">
        <v>256</v>
      </c>
      <c r="H4256" t="s">
        <v>46</v>
      </c>
      <c r="I4256" t="s">
        <v>129</v>
      </c>
      <c r="J4256" t="s">
        <v>130</v>
      </c>
      <c r="K4256" t="s">
        <v>131</v>
      </c>
      <c r="L4256" t="s">
        <v>12373</v>
      </c>
      <c r="M4256" t="s">
        <v>12374</v>
      </c>
      <c r="N4256">
        <v>7.4824999999999999</v>
      </c>
      <c r="O4256">
        <v>1</v>
      </c>
      <c r="P4256">
        <v>14</v>
      </c>
      <c r="Q4256">
        <v>0</v>
      </c>
      <c r="R4256">
        <v>0</v>
      </c>
      <c r="S4256">
        <v>0</v>
      </c>
      <c r="T4256">
        <v>0</v>
      </c>
      <c r="U4256">
        <v>7.4824999999999999</v>
      </c>
      <c r="V4256">
        <v>104.755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1717564</v>
      </c>
      <c r="B4257">
        <v>1</v>
      </c>
      <c r="C4257" t="s">
        <v>76</v>
      </c>
      <c r="D4257" t="s">
        <v>103</v>
      </c>
      <c r="E4257" t="s">
        <v>164</v>
      </c>
      <c r="F4257" t="s">
        <v>12375</v>
      </c>
      <c r="G4257" t="s">
        <v>256</v>
      </c>
      <c r="H4257" t="s">
        <v>46</v>
      </c>
      <c r="I4257" t="s">
        <v>129</v>
      </c>
      <c r="J4257" t="s">
        <v>130</v>
      </c>
      <c r="K4257" t="s">
        <v>131</v>
      </c>
      <c r="L4257" t="s">
        <v>12376</v>
      </c>
      <c r="M4257" t="s">
        <v>12377</v>
      </c>
      <c r="N4257">
        <v>1.507777777</v>
      </c>
      <c r="O4257">
        <v>0</v>
      </c>
      <c r="P4257">
        <v>0</v>
      </c>
      <c r="Q4257">
        <v>1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1.5077780000000001</v>
      </c>
      <c r="X4257">
        <v>0</v>
      </c>
      <c r="Y4257">
        <v>0</v>
      </c>
      <c r="Z4257">
        <v>0</v>
      </c>
    </row>
    <row r="4258" spans="1:26" x14ac:dyDescent="0.25">
      <c r="A4258">
        <v>1717563</v>
      </c>
      <c r="B4258">
        <v>1</v>
      </c>
      <c r="C4258" t="s">
        <v>77</v>
      </c>
      <c r="D4258" t="s">
        <v>119</v>
      </c>
      <c r="E4258" t="s">
        <v>212</v>
      </c>
      <c r="F4258" t="s">
        <v>9354</v>
      </c>
      <c r="G4258" t="s">
        <v>176</v>
      </c>
      <c r="H4258" t="s">
        <v>47</v>
      </c>
      <c r="I4258" t="s">
        <v>129</v>
      </c>
      <c r="J4258" t="s">
        <v>130</v>
      </c>
      <c r="K4258" t="s">
        <v>131</v>
      </c>
      <c r="L4258" t="s">
        <v>12378</v>
      </c>
      <c r="M4258" t="s">
        <v>12379</v>
      </c>
      <c r="N4258">
        <v>0.76</v>
      </c>
      <c r="O4258">
        <v>61</v>
      </c>
      <c r="P4258">
        <v>538</v>
      </c>
      <c r="Q4258">
        <v>18</v>
      </c>
      <c r="R4258">
        <v>0</v>
      </c>
      <c r="S4258">
        <v>41</v>
      </c>
      <c r="T4258">
        <v>0</v>
      </c>
      <c r="U4258">
        <v>46.36</v>
      </c>
      <c r="V4258">
        <v>408.88</v>
      </c>
      <c r="W4258">
        <v>13.68</v>
      </c>
      <c r="X4258">
        <v>0</v>
      </c>
      <c r="Y4258">
        <v>31.16</v>
      </c>
      <c r="Z4258">
        <v>0</v>
      </c>
    </row>
    <row r="4259" spans="1:26" x14ac:dyDescent="0.25">
      <c r="A4259">
        <v>1717566</v>
      </c>
      <c r="B4259">
        <v>1</v>
      </c>
      <c r="C4259" t="s">
        <v>77</v>
      </c>
      <c r="D4259" t="s">
        <v>123</v>
      </c>
      <c r="E4259" t="s">
        <v>139</v>
      </c>
      <c r="F4259" t="s">
        <v>12380</v>
      </c>
      <c r="G4259" t="s">
        <v>141</v>
      </c>
      <c r="H4259" t="s">
        <v>46</v>
      </c>
      <c r="I4259" t="s">
        <v>129</v>
      </c>
      <c r="J4259" t="s">
        <v>130</v>
      </c>
      <c r="K4259" t="s">
        <v>131</v>
      </c>
      <c r="L4259" t="s">
        <v>12381</v>
      </c>
      <c r="M4259" t="s">
        <v>12382</v>
      </c>
      <c r="N4259">
        <v>3.1488888880000001</v>
      </c>
      <c r="O4259">
        <v>0</v>
      </c>
      <c r="P4259">
        <v>112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352.67555499999997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1717569</v>
      </c>
      <c r="B4260">
        <v>1</v>
      </c>
      <c r="C4260" t="s">
        <v>76</v>
      </c>
      <c r="D4260" t="s">
        <v>103</v>
      </c>
      <c r="E4260" t="s">
        <v>134</v>
      </c>
      <c r="F4260" t="s">
        <v>12383</v>
      </c>
      <c r="G4260" t="s">
        <v>136</v>
      </c>
      <c r="H4260" t="s">
        <v>46</v>
      </c>
      <c r="I4260" t="s">
        <v>129</v>
      </c>
      <c r="J4260" t="s">
        <v>130</v>
      </c>
      <c r="K4260" t="s">
        <v>131</v>
      </c>
      <c r="L4260" t="s">
        <v>12384</v>
      </c>
      <c r="M4260" t="s">
        <v>12385</v>
      </c>
      <c r="N4260">
        <v>1.7166666660000001</v>
      </c>
      <c r="O4260">
        <v>0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1.7166669999999999</v>
      </c>
      <c r="Y4260">
        <v>0</v>
      </c>
      <c r="Z4260">
        <v>0</v>
      </c>
    </row>
    <row r="4261" spans="1:26" x14ac:dyDescent="0.25">
      <c r="A4261">
        <v>1717570</v>
      </c>
      <c r="B4261">
        <v>1</v>
      </c>
      <c r="C4261" t="s">
        <v>77</v>
      </c>
      <c r="D4261" t="s">
        <v>111</v>
      </c>
      <c r="E4261" t="s">
        <v>191</v>
      </c>
      <c r="F4261" t="s">
        <v>12386</v>
      </c>
      <c r="G4261" t="s">
        <v>907</v>
      </c>
      <c r="H4261" t="s">
        <v>46</v>
      </c>
      <c r="I4261" t="s">
        <v>129</v>
      </c>
      <c r="J4261" t="s">
        <v>130</v>
      </c>
      <c r="K4261" t="s">
        <v>131</v>
      </c>
      <c r="L4261" t="s">
        <v>12387</v>
      </c>
      <c r="M4261" t="s">
        <v>12388</v>
      </c>
      <c r="N4261">
        <v>1.456388888</v>
      </c>
      <c r="O4261">
        <v>0</v>
      </c>
      <c r="P4261">
        <v>0</v>
      </c>
      <c r="Q4261">
        <v>0</v>
      </c>
      <c r="R4261">
        <v>89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129.61861099999999</v>
      </c>
      <c r="Y4261">
        <v>0</v>
      </c>
      <c r="Z4261">
        <v>0</v>
      </c>
    </row>
    <row r="4262" spans="1:26" x14ac:dyDescent="0.25">
      <c r="A4262">
        <v>1717572</v>
      </c>
      <c r="B4262">
        <v>1</v>
      </c>
      <c r="C4262" t="s">
        <v>77</v>
      </c>
      <c r="D4262" t="s">
        <v>118</v>
      </c>
      <c r="E4262" t="s">
        <v>139</v>
      </c>
      <c r="F4262" t="s">
        <v>12389</v>
      </c>
      <c r="G4262" t="s">
        <v>197</v>
      </c>
      <c r="H4262" t="s">
        <v>46</v>
      </c>
      <c r="I4262" t="s">
        <v>129</v>
      </c>
      <c r="J4262" t="s">
        <v>130</v>
      </c>
      <c r="K4262" t="s">
        <v>131</v>
      </c>
      <c r="L4262" t="s">
        <v>12390</v>
      </c>
      <c r="M4262" t="s">
        <v>12391</v>
      </c>
      <c r="N4262">
        <v>4.0680555549999999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5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20.340278000000001</v>
      </c>
    </row>
    <row r="4263" spans="1:26" x14ac:dyDescent="0.25">
      <c r="A4263">
        <v>1717571</v>
      </c>
      <c r="B4263">
        <v>1</v>
      </c>
      <c r="C4263" t="s">
        <v>76</v>
      </c>
      <c r="D4263" t="s">
        <v>96</v>
      </c>
      <c r="E4263" t="s">
        <v>158</v>
      </c>
      <c r="F4263" t="s">
        <v>11378</v>
      </c>
      <c r="G4263" t="s">
        <v>176</v>
      </c>
      <c r="H4263" t="s">
        <v>47</v>
      </c>
      <c r="I4263" t="s">
        <v>129</v>
      </c>
      <c r="J4263" t="s">
        <v>130</v>
      </c>
      <c r="K4263" t="s">
        <v>131</v>
      </c>
      <c r="L4263" t="s">
        <v>12392</v>
      </c>
      <c r="M4263" t="s">
        <v>12393</v>
      </c>
      <c r="N4263">
        <v>0.397777777</v>
      </c>
      <c r="O4263">
        <v>65</v>
      </c>
      <c r="P4263">
        <v>2208</v>
      </c>
      <c r="Q4263">
        <v>0</v>
      </c>
      <c r="R4263">
        <v>0</v>
      </c>
      <c r="S4263">
        <v>0</v>
      </c>
      <c r="T4263">
        <v>0</v>
      </c>
      <c r="U4263">
        <v>25.855556</v>
      </c>
      <c r="V4263">
        <v>878.29333199999996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1717574</v>
      </c>
      <c r="B4264">
        <v>1</v>
      </c>
      <c r="C4264" t="s">
        <v>76</v>
      </c>
      <c r="D4264" t="s">
        <v>80</v>
      </c>
      <c r="E4264" t="s">
        <v>148</v>
      </c>
      <c r="F4264" t="s">
        <v>12394</v>
      </c>
      <c r="G4264" t="s">
        <v>150</v>
      </c>
      <c r="H4264" t="s">
        <v>47</v>
      </c>
      <c r="I4264" t="s">
        <v>151</v>
      </c>
      <c r="J4264" t="s">
        <v>130</v>
      </c>
      <c r="K4264" t="s">
        <v>161</v>
      </c>
      <c r="L4264" t="s">
        <v>12395</v>
      </c>
      <c r="M4264" t="s">
        <v>12396</v>
      </c>
      <c r="N4264">
        <v>1.3611111E-2</v>
      </c>
      <c r="O4264">
        <v>9</v>
      </c>
      <c r="P4264">
        <v>1880</v>
      </c>
      <c r="Q4264">
        <v>0</v>
      </c>
      <c r="R4264">
        <v>0</v>
      </c>
      <c r="S4264">
        <v>0</v>
      </c>
      <c r="T4264">
        <v>0</v>
      </c>
      <c r="U4264">
        <v>0.1225</v>
      </c>
      <c r="V4264">
        <v>25.588889000000002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1717575</v>
      </c>
      <c r="B4265">
        <v>1</v>
      </c>
      <c r="C4265" t="s">
        <v>76</v>
      </c>
      <c r="D4265" t="s">
        <v>80</v>
      </c>
      <c r="E4265" t="s">
        <v>148</v>
      </c>
      <c r="F4265" t="s">
        <v>12397</v>
      </c>
      <c r="G4265" t="s">
        <v>150</v>
      </c>
      <c r="H4265" t="s">
        <v>47</v>
      </c>
      <c r="I4265" t="s">
        <v>151</v>
      </c>
      <c r="J4265" t="s">
        <v>130</v>
      </c>
      <c r="K4265" t="s">
        <v>161</v>
      </c>
      <c r="L4265" t="s">
        <v>12398</v>
      </c>
      <c r="M4265" t="s">
        <v>12399</v>
      </c>
      <c r="N4265">
        <v>2.2491666E-2</v>
      </c>
      <c r="O4265">
        <v>9</v>
      </c>
      <c r="P4265">
        <v>5662</v>
      </c>
      <c r="Q4265">
        <v>0</v>
      </c>
      <c r="R4265">
        <v>0</v>
      </c>
      <c r="S4265">
        <v>0</v>
      </c>
      <c r="T4265">
        <v>0</v>
      </c>
      <c r="U4265">
        <v>0.20242499999999999</v>
      </c>
      <c r="V4265">
        <v>127.347813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1717576</v>
      </c>
      <c r="B4266">
        <v>1</v>
      </c>
      <c r="C4266" t="s">
        <v>77</v>
      </c>
      <c r="D4266" t="s">
        <v>123</v>
      </c>
      <c r="E4266" t="s">
        <v>139</v>
      </c>
      <c r="F4266" t="s">
        <v>12400</v>
      </c>
      <c r="G4266" t="s">
        <v>141</v>
      </c>
      <c r="H4266" t="s">
        <v>46</v>
      </c>
      <c r="I4266" t="s">
        <v>129</v>
      </c>
      <c r="J4266" t="s">
        <v>130</v>
      </c>
      <c r="K4266" t="s">
        <v>131</v>
      </c>
      <c r="L4266" t="s">
        <v>12401</v>
      </c>
      <c r="M4266" t="s">
        <v>12402</v>
      </c>
      <c r="N4266">
        <v>2.133611111</v>
      </c>
      <c r="O4266">
        <v>0</v>
      </c>
      <c r="P4266">
        <v>23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49.073056000000001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1717578</v>
      </c>
      <c r="B4267">
        <v>1</v>
      </c>
      <c r="C4267" t="s">
        <v>76</v>
      </c>
      <c r="D4267" t="s">
        <v>89</v>
      </c>
      <c r="E4267" t="s">
        <v>158</v>
      </c>
      <c r="F4267" t="s">
        <v>1775</v>
      </c>
      <c r="G4267" t="s">
        <v>176</v>
      </c>
      <c r="H4267" t="s">
        <v>47</v>
      </c>
      <c r="I4267" t="s">
        <v>151</v>
      </c>
      <c r="J4267" t="s">
        <v>130</v>
      </c>
      <c r="K4267" t="s">
        <v>131</v>
      </c>
      <c r="L4267" t="s">
        <v>12403</v>
      </c>
      <c r="M4267" t="s">
        <v>12404</v>
      </c>
      <c r="N4267">
        <v>1.1111111E-2</v>
      </c>
      <c r="O4267">
        <v>48</v>
      </c>
      <c r="P4267">
        <v>713</v>
      </c>
      <c r="Q4267">
        <v>0</v>
      </c>
      <c r="R4267">
        <v>0</v>
      </c>
      <c r="S4267">
        <v>1</v>
      </c>
      <c r="T4267">
        <v>0</v>
      </c>
      <c r="U4267">
        <v>0.53333299999999995</v>
      </c>
      <c r="V4267">
        <v>7.9222219999999997</v>
      </c>
      <c r="W4267">
        <v>0</v>
      </c>
      <c r="X4267">
        <v>0</v>
      </c>
      <c r="Y4267">
        <v>1.1110999999999999E-2</v>
      </c>
      <c r="Z4267">
        <v>0</v>
      </c>
    </row>
    <row r="4268" spans="1:26" x14ac:dyDescent="0.25">
      <c r="A4268">
        <v>1717580</v>
      </c>
      <c r="B4268">
        <v>1</v>
      </c>
      <c r="C4268" t="s">
        <v>76</v>
      </c>
      <c r="D4268" t="s">
        <v>89</v>
      </c>
      <c r="E4268" t="s">
        <v>158</v>
      </c>
      <c r="F4268" t="s">
        <v>12405</v>
      </c>
      <c r="G4268" t="s">
        <v>176</v>
      </c>
      <c r="H4268" t="s">
        <v>47</v>
      </c>
      <c r="I4268" t="s">
        <v>129</v>
      </c>
      <c r="J4268" t="s">
        <v>130</v>
      </c>
      <c r="K4268" t="s">
        <v>131</v>
      </c>
      <c r="L4268" t="s">
        <v>12406</v>
      </c>
      <c r="M4268" t="s">
        <v>12407</v>
      </c>
      <c r="N4268">
        <v>0.79055555499999997</v>
      </c>
      <c r="O4268">
        <v>49</v>
      </c>
      <c r="P4268">
        <v>911</v>
      </c>
      <c r="Q4268">
        <v>0</v>
      </c>
      <c r="R4268">
        <v>0</v>
      </c>
      <c r="S4268">
        <v>0</v>
      </c>
      <c r="T4268">
        <v>0</v>
      </c>
      <c r="U4268">
        <v>38.737222000000003</v>
      </c>
      <c r="V4268">
        <v>720.19611099999997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1717582</v>
      </c>
      <c r="B4269">
        <v>1</v>
      </c>
      <c r="C4269" t="s">
        <v>76</v>
      </c>
      <c r="D4269" t="s">
        <v>87</v>
      </c>
      <c r="E4269" t="s">
        <v>212</v>
      </c>
      <c r="F4269" t="s">
        <v>12408</v>
      </c>
      <c r="G4269" t="s">
        <v>176</v>
      </c>
      <c r="H4269" t="s">
        <v>47</v>
      </c>
      <c r="I4269" t="s">
        <v>129</v>
      </c>
      <c r="J4269" t="s">
        <v>130</v>
      </c>
      <c r="K4269" t="s">
        <v>131</v>
      </c>
      <c r="L4269" t="s">
        <v>12409</v>
      </c>
      <c r="M4269" t="s">
        <v>12410</v>
      </c>
      <c r="N4269">
        <v>3.1936111110000001</v>
      </c>
      <c r="O4269">
        <v>0</v>
      </c>
      <c r="P4269">
        <v>0</v>
      </c>
      <c r="Q4269">
        <v>62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198.00388899999999</v>
      </c>
      <c r="X4269">
        <v>0</v>
      </c>
      <c r="Y4269">
        <v>0</v>
      </c>
      <c r="Z4269">
        <v>0</v>
      </c>
    </row>
    <row r="4270" spans="1:26" x14ac:dyDescent="0.25">
      <c r="A4270">
        <v>1717586</v>
      </c>
      <c r="B4270">
        <v>1</v>
      </c>
      <c r="C4270" t="s">
        <v>77</v>
      </c>
      <c r="D4270" t="s">
        <v>111</v>
      </c>
      <c r="E4270" t="s">
        <v>164</v>
      </c>
      <c r="F4270" t="s">
        <v>12411</v>
      </c>
      <c r="G4270" t="s">
        <v>256</v>
      </c>
      <c r="H4270" t="s">
        <v>46</v>
      </c>
      <c r="I4270" t="s">
        <v>129</v>
      </c>
      <c r="J4270" t="s">
        <v>130</v>
      </c>
      <c r="K4270" t="s">
        <v>131</v>
      </c>
      <c r="L4270" t="s">
        <v>12412</v>
      </c>
      <c r="M4270" t="s">
        <v>12413</v>
      </c>
      <c r="N4270">
        <v>2.3358333330000001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34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79.418333000000004</v>
      </c>
    </row>
    <row r="4271" spans="1:26" x14ac:dyDescent="0.25">
      <c r="A4271">
        <v>1717587</v>
      </c>
      <c r="B4271">
        <v>1</v>
      </c>
      <c r="C4271" t="s">
        <v>77</v>
      </c>
      <c r="D4271" t="s">
        <v>109</v>
      </c>
      <c r="E4271" t="s">
        <v>158</v>
      </c>
      <c r="F4271" t="s">
        <v>1475</v>
      </c>
      <c r="G4271" t="s">
        <v>176</v>
      </c>
      <c r="H4271" t="s">
        <v>47</v>
      </c>
      <c r="I4271" t="s">
        <v>129</v>
      </c>
      <c r="J4271" t="s">
        <v>130</v>
      </c>
      <c r="K4271" t="s">
        <v>131</v>
      </c>
      <c r="L4271" t="s">
        <v>12414</v>
      </c>
      <c r="M4271" t="s">
        <v>12415</v>
      </c>
      <c r="N4271">
        <v>4.8938888880000002</v>
      </c>
      <c r="O4271">
        <v>0</v>
      </c>
      <c r="P4271">
        <v>0</v>
      </c>
      <c r="Q4271">
        <v>42</v>
      </c>
      <c r="R4271">
        <v>14</v>
      </c>
      <c r="S4271">
        <v>147</v>
      </c>
      <c r="T4271">
        <v>543</v>
      </c>
      <c r="U4271">
        <v>0</v>
      </c>
      <c r="V4271">
        <v>0</v>
      </c>
      <c r="W4271">
        <v>205.54333299999999</v>
      </c>
      <c r="X4271">
        <v>68.514443999999997</v>
      </c>
      <c r="Y4271">
        <v>719.40166699999997</v>
      </c>
      <c r="Z4271">
        <v>2657.3816660000002</v>
      </c>
    </row>
    <row r="4272" spans="1:26" x14ac:dyDescent="0.25">
      <c r="A4272">
        <v>1717585</v>
      </c>
      <c r="B4272">
        <v>1</v>
      </c>
      <c r="C4272" t="s">
        <v>76</v>
      </c>
      <c r="D4272" t="s">
        <v>101</v>
      </c>
      <c r="E4272" t="s">
        <v>164</v>
      </c>
      <c r="F4272" t="s">
        <v>12416</v>
      </c>
      <c r="G4272" t="s">
        <v>10185</v>
      </c>
      <c r="H4272" t="s">
        <v>46</v>
      </c>
      <c r="I4272" t="s">
        <v>129</v>
      </c>
      <c r="J4272" t="s">
        <v>130</v>
      </c>
      <c r="K4272" t="s">
        <v>131</v>
      </c>
      <c r="L4272" t="s">
        <v>12417</v>
      </c>
      <c r="M4272" t="s">
        <v>12418</v>
      </c>
      <c r="N4272">
        <v>0.43833333299999999</v>
      </c>
      <c r="O4272">
        <v>1</v>
      </c>
      <c r="P4272">
        <v>70</v>
      </c>
      <c r="Q4272">
        <v>0</v>
      </c>
      <c r="R4272">
        <v>0</v>
      </c>
      <c r="S4272">
        <v>0</v>
      </c>
      <c r="T4272">
        <v>0</v>
      </c>
      <c r="U4272">
        <v>0.43833299999999997</v>
      </c>
      <c r="V4272">
        <v>30.683333000000001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1717588</v>
      </c>
      <c r="B4273">
        <v>1</v>
      </c>
      <c r="C4273" t="s">
        <v>76</v>
      </c>
      <c r="D4273" t="s">
        <v>89</v>
      </c>
      <c r="E4273" t="s">
        <v>158</v>
      </c>
      <c r="F4273" t="s">
        <v>12419</v>
      </c>
      <c r="G4273" t="s">
        <v>176</v>
      </c>
      <c r="H4273" t="s">
        <v>47</v>
      </c>
      <c r="I4273" t="s">
        <v>129</v>
      </c>
      <c r="J4273" t="s">
        <v>130</v>
      </c>
      <c r="K4273" t="s">
        <v>131</v>
      </c>
      <c r="L4273" t="s">
        <v>12420</v>
      </c>
      <c r="M4273" t="s">
        <v>12421</v>
      </c>
      <c r="N4273">
        <v>1.4475</v>
      </c>
      <c r="O4273">
        <v>0</v>
      </c>
      <c r="P4273">
        <v>0</v>
      </c>
      <c r="Q4273">
        <v>0</v>
      </c>
      <c r="R4273">
        <v>0</v>
      </c>
      <c r="S4273">
        <v>13</v>
      </c>
      <c r="T4273">
        <v>300</v>
      </c>
      <c r="U4273">
        <v>0</v>
      </c>
      <c r="V4273">
        <v>0</v>
      </c>
      <c r="W4273">
        <v>0</v>
      </c>
      <c r="X4273">
        <v>0</v>
      </c>
      <c r="Y4273">
        <v>18.817499999999999</v>
      </c>
      <c r="Z4273">
        <v>434.25</v>
      </c>
    </row>
    <row r="4274" spans="1:26" x14ac:dyDescent="0.25">
      <c r="A4274">
        <v>1717589</v>
      </c>
      <c r="B4274">
        <v>1</v>
      </c>
      <c r="C4274" t="s">
        <v>76</v>
      </c>
      <c r="D4274" t="s">
        <v>90</v>
      </c>
      <c r="E4274" t="s">
        <v>158</v>
      </c>
      <c r="F4274" t="s">
        <v>12422</v>
      </c>
      <c r="G4274" t="s">
        <v>176</v>
      </c>
      <c r="H4274" t="s">
        <v>47</v>
      </c>
      <c r="I4274" t="s">
        <v>129</v>
      </c>
      <c r="J4274" t="s">
        <v>130</v>
      </c>
      <c r="K4274" t="s">
        <v>131</v>
      </c>
      <c r="L4274" t="s">
        <v>12423</v>
      </c>
      <c r="M4274" t="s">
        <v>12424</v>
      </c>
      <c r="N4274">
        <v>0.766666666</v>
      </c>
      <c r="O4274">
        <v>0</v>
      </c>
      <c r="P4274">
        <v>0</v>
      </c>
      <c r="Q4274">
        <v>0</v>
      </c>
      <c r="R4274">
        <v>0</v>
      </c>
      <c r="S4274">
        <v>83</v>
      </c>
      <c r="T4274">
        <v>2433</v>
      </c>
      <c r="U4274">
        <v>0</v>
      </c>
      <c r="V4274">
        <v>0</v>
      </c>
      <c r="W4274">
        <v>0</v>
      </c>
      <c r="X4274">
        <v>0</v>
      </c>
      <c r="Y4274">
        <v>63.633333</v>
      </c>
      <c r="Z4274">
        <v>1865.299998</v>
      </c>
    </row>
    <row r="4275" spans="1:26" x14ac:dyDescent="0.25">
      <c r="A4275">
        <v>1717590</v>
      </c>
      <c r="B4275">
        <v>1</v>
      </c>
      <c r="C4275" t="s">
        <v>76</v>
      </c>
      <c r="D4275" t="s">
        <v>90</v>
      </c>
      <c r="E4275" t="s">
        <v>148</v>
      </c>
      <c r="F4275" t="s">
        <v>12425</v>
      </c>
      <c r="G4275" t="s">
        <v>176</v>
      </c>
      <c r="H4275" t="s">
        <v>47</v>
      </c>
      <c r="I4275" t="s">
        <v>129</v>
      </c>
      <c r="J4275" t="s">
        <v>130</v>
      </c>
      <c r="K4275" t="s">
        <v>131</v>
      </c>
      <c r="L4275" t="s">
        <v>12426</v>
      </c>
      <c r="M4275" t="s">
        <v>12427</v>
      </c>
      <c r="N4275">
        <v>6.3333333000000006E-2</v>
      </c>
      <c r="O4275">
        <v>5</v>
      </c>
      <c r="P4275">
        <v>117</v>
      </c>
      <c r="Q4275">
        <v>28</v>
      </c>
      <c r="R4275">
        <v>305</v>
      </c>
      <c r="S4275">
        <v>64</v>
      </c>
      <c r="T4275">
        <v>2124</v>
      </c>
      <c r="U4275">
        <v>0.31666699999999998</v>
      </c>
      <c r="V4275">
        <v>7.41</v>
      </c>
      <c r="W4275">
        <v>1.773333</v>
      </c>
      <c r="X4275">
        <v>19.316666999999999</v>
      </c>
      <c r="Y4275">
        <v>4.0533330000000003</v>
      </c>
      <c r="Z4275">
        <v>134.51999900000001</v>
      </c>
    </row>
    <row r="4276" spans="1:26" x14ac:dyDescent="0.25">
      <c r="A4276">
        <v>1717591</v>
      </c>
      <c r="B4276">
        <v>1</v>
      </c>
      <c r="C4276" t="s">
        <v>76</v>
      </c>
      <c r="D4276" t="s">
        <v>98</v>
      </c>
      <c r="E4276" t="s">
        <v>158</v>
      </c>
      <c r="F4276" t="s">
        <v>12428</v>
      </c>
      <c r="G4276" t="s">
        <v>176</v>
      </c>
      <c r="H4276" t="s">
        <v>47</v>
      </c>
      <c r="I4276" t="s">
        <v>129</v>
      </c>
      <c r="J4276" t="s">
        <v>130</v>
      </c>
      <c r="K4276" t="s">
        <v>131</v>
      </c>
      <c r="L4276" t="s">
        <v>12429</v>
      </c>
      <c r="M4276" t="s">
        <v>12430</v>
      </c>
      <c r="N4276">
        <v>7.7777777000000006E-2</v>
      </c>
      <c r="O4276">
        <v>0</v>
      </c>
      <c r="P4276">
        <v>20</v>
      </c>
      <c r="Q4276">
        <v>181</v>
      </c>
      <c r="R4276">
        <v>9601</v>
      </c>
      <c r="S4276">
        <v>73</v>
      </c>
      <c r="T4276">
        <v>1513</v>
      </c>
      <c r="U4276">
        <v>0</v>
      </c>
      <c r="V4276">
        <v>1.5555559999999999</v>
      </c>
      <c r="W4276">
        <v>14.077778</v>
      </c>
      <c r="X4276">
        <v>746.74443699999995</v>
      </c>
      <c r="Y4276">
        <v>5.677778</v>
      </c>
      <c r="Z4276">
        <v>117.67777700000001</v>
      </c>
    </row>
    <row r="4277" spans="1:26" x14ac:dyDescent="0.25">
      <c r="A4277">
        <v>1717593</v>
      </c>
      <c r="B4277">
        <v>1</v>
      </c>
      <c r="C4277" t="s">
        <v>76</v>
      </c>
      <c r="D4277" t="s">
        <v>90</v>
      </c>
      <c r="E4277" t="s">
        <v>164</v>
      </c>
      <c r="F4277" t="s">
        <v>12431</v>
      </c>
      <c r="G4277" t="s">
        <v>256</v>
      </c>
      <c r="H4277" t="s">
        <v>46</v>
      </c>
      <c r="I4277" t="s">
        <v>129</v>
      </c>
      <c r="J4277" t="s">
        <v>130</v>
      </c>
      <c r="K4277" t="s">
        <v>131</v>
      </c>
      <c r="L4277" t="s">
        <v>12432</v>
      </c>
      <c r="M4277" t="s">
        <v>12433</v>
      </c>
      <c r="N4277">
        <v>0.99555555500000004</v>
      </c>
      <c r="O4277">
        <v>0</v>
      </c>
      <c r="P4277">
        <v>0</v>
      </c>
      <c r="Q4277">
        <v>0</v>
      </c>
      <c r="R4277">
        <v>0</v>
      </c>
      <c r="S4277">
        <v>1</v>
      </c>
      <c r="T4277">
        <v>88</v>
      </c>
      <c r="U4277">
        <v>0</v>
      </c>
      <c r="V4277">
        <v>0</v>
      </c>
      <c r="W4277">
        <v>0</v>
      </c>
      <c r="X4277">
        <v>0</v>
      </c>
      <c r="Y4277">
        <v>0.995556</v>
      </c>
      <c r="Z4277">
        <v>87.608889000000005</v>
      </c>
    </row>
    <row r="4278" spans="1:26" x14ac:dyDescent="0.25">
      <c r="A4278">
        <v>1717592</v>
      </c>
      <c r="B4278">
        <v>1</v>
      </c>
      <c r="C4278" t="s">
        <v>77</v>
      </c>
      <c r="D4278" t="s">
        <v>109</v>
      </c>
      <c r="E4278" t="s">
        <v>158</v>
      </c>
      <c r="F4278" t="s">
        <v>11934</v>
      </c>
      <c r="G4278" t="s">
        <v>176</v>
      </c>
      <c r="H4278" t="s">
        <v>47</v>
      </c>
      <c r="I4278" t="s">
        <v>129</v>
      </c>
      <c r="J4278" t="s">
        <v>130</v>
      </c>
      <c r="K4278" t="s">
        <v>131</v>
      </c>
      <c r="L4278" t="s">
        <v>12434</v>
      </c>
      <c r="M4278" t="s">
        <v>12435</v>
      </c>
      <c r="N4278">
        <v>1.177777777</v>
      </c>
      <c r="O4278">
        <v>75</v>
      </c>
      <c r="P4278">
        <v>947</v>
      </c>
      <c r="Q4278">
        <v>0</v>
      </c>
      <c r="R4278">
        <v>0</v>
      </c>
      <c r="S4278">
        <v>5</v>
      </c>
      <c r="T4278">
        <v>59</v>
      </c>
      <c r="U4278">
        <v>88.333332999999996</v>
      </c>
      <c r="V4278">
        <v>1115.3555550000001</v>
      </c>
      <c r="W4278">
        <v>0</v>
      </c>
      <c r="X4278">
        <v>0</v>
      </c>
      <c r="Y4278">
        <v>5.8888889999999998</v>
      </c>
      <c r="Z4278">
        <v>69.488889</v>
      </c>
    </row>
    <row r="4279" spans="1:26" x14ac:dyDescent="0.25">
      <c r="A4279">
        <v>1717594</v>
      </c>
      <c r="B4279">
        <v>1</v>
      </c>
      <c r="C4279" t="s">
        <v>76</v>
      </c>
      <c r="D4279" t="s">
        <v>94</v>
      </c>
      <c r="E4279" t="s">
        <v>212</v>
      </c>
      <c r="F4279" t="s">
        <v>8890</v>
      </c>
      <c r="G4279" t="s">
        <v>176</v>
      </c>
      <c r="H4279" t="s">
        <v>47</v>
      </c>
      <c r="I4279" t="s">
        <v>129</v>
      </c>
      <c r="J4279" t="s">
        <v>130</v>
      </c>
      <c r="K4279" t="s">
        <v>131</v>
      </c>
      <c r="L4279" t="s">
        <v>12436</v>
      </c>
      <c r="M4279" t="s">
        <v>12437</v>
      </c>
      <c r="N4279">
        <v>1.0113888879999999</v>
      </c>
      <c r="O4279">
        <v>38</v>
      </c>
      <c r="P4279">
        <v>1598</v>
      </c>
      <c r="Q4279">
        <v>3</v>
      </c>
      <c r="R4279">
        <v>208</v>
      </c>
      <c r="S4279">
        <v>0</v>
      </c>
      <c r="T4279">
        <v>0</v>
      </c>
      <c r="U4279">
        <v>38.432777999999999</v>
      </c>
      <c r="V4279">
        <v>1616.199443</v>
      </c>
      <c r="W4279">
        <v>3.0341670000000001</v>
      </c>
      <c r="X4279">
        <v>210.368889</v>
      </c>
      <c r="Y4279">
        <v>0</v>
      </c>
      <c r="Z4279">
        <v>0</v>
      </c>
    </row>
    <row r="4280" spans="1:26" x14ac:dyDescent="0.25">
      <c r="A4280">
        <v>1717595</v>
      </c>
      <c r="B4280">
        <v>1</v>
      </c>
      <c r="C4280" t="s">
        <v>76</v>
      </c>
      <c r="D4280" t="s">
        <v>98</v>
      </c>
      <c r="E4280" t="s">
        <v>164</v>
      </c>
      <c r="F4280" t="s">
        <v>12438</v>
      </c>
      <c r="G4280" t="s">
        <v>256</v>
      </c>
      <c r="H4280" t="s">
        <v>46</v>
      </c>
      <c r="I4280" t="s">
        <v>129</v>
      </c>
      <c r="J4280" t="s">
        <v>130</v>
      </c>
      <c r="K4280" t="s">
        <v>131</v>
      </c>
      <c r="L4280" t="s">
        <v>12439</v>
      </c>
      <c r="M4280" t="s">
        <v>12440</v>
      </c>
      <c r="N4280">
        <v>3.2741666660000002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19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62.209167000000001</v>
      </c>
    </row>
    <row r="4281" spans="1:26" x14ac:dyDescent="0.25">
      <c r="A4281">
        <v>1717596</v>
      </c>
      <c r="B4281">
        <v>1</v>
      </c>
      <c r="C4281" t="s">
        <v>76</v>
      </c>
      <c r="D4281" t="s">
        <v>102</v>
      </c>
      <c r="E4281" t="s">
        <v>134</v>
      </c>
      <c r="F4281" t="s">
        <v>12441</v>
      </c>
      <c r="G4281" t="s">
        <v>136</v>
      </c>
      <c r="H4281" t="s">
        <v>46</v>
      </c>
      <c r="I4281" t="s">
        <v>129</v>
      </c>
      <c r="J4281" t="s">
        <v>130</v>
      </c>
      <c r="K4281" t="s">
        <v>131</v>
      </c>
      <c r="L4281" t="s">
        <v>12442</v>
      </c>
      <c r="M4281" t="s">
        <v>12443</v>
      </c>
      <c r="N4281">
        <v>1.6019444439999999</v>
      </c>
      <c r="O4281">
        <v>0</v>
      </c>
      <c r="P4281">
        <v>16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25.631111000000001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1717598</v>
      </c>
      <c r="B4282">
        <v>1</v>
      </c>
      <c r="C4282" t="s">
        <v>77</v>
      </c>
      <c r="D4282" t="s">
        <v>123</v>
      </c>
      <c r="E4282" t="s">
        <v>139</v>
      </c>
      <c r="F4282" t="s">
        <v>12444</v>
      </c>
      <c r="G4282" t="s">
        <v>141</v>
      </c>
      <c r="H4282" t="s">
        <v>46</v>
      </c>
      <c r="I4282" t="s">
        <v>129</v>
      </c>
      <c r="J4282" t="s">
        <v>130</v>
      </c>
      <c r="K4282" t="s">
        <v>131</v>
      </c>
      <c r="L4282" t="s">
        <v>12445</v>
      </c>
      <c r="M4282" t="s">
        <v>12446</v>
      </c>
      <c r="N4282">
        <v>1.666388888</v>
      </c>
      <c r="O4282">
        <v>0</v>
      </c>
      <c r="P4282">
        <v>12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19.996666999999999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1717597</v>
      </c>
      <c r="B4283">
        <v>1</v>
      </c>
      <c r="C4283" t="s">
        <v>76</v>
      </c>
      <c r="D4283" t="s">
        <v>90</v>
      </c>
      <c r="E4283" t="s">
        <v>212</v>
      </c>
      <c r="F4283" t="s">
        <v>10818</v>
      </c>
      <c r="G4283" t="s">
        <v>176</v>
      </c>
      <c r="H4283" t="s">
        <v>47</v>
      </c>
      <c r="I4283" t="s">
        <v>129</v>
      </c>
      <c r="J4283" t="s">
        <v>130</v>
      </c>
      <c r="K4283" t="s">
        <v>131</v>
      </c>
      <c r="L4283" t="s">
        <v>12447</v>
      </c>
      <c r="M4283" t="s">
        <v>12448</v>
      </c>
      <c r="N4283">
        <v>2.395277777</v>
      </c>
      <c r="O4283">
        <v>1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2.3952779999999998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1717603</v>
      </c>
      <c r="B4284">
        <v>1</v>
      </c>
      <c r="C4284" t="s">
        <v>77</v>
      </c>
      <c r="D4284" t="s">
        <v>118</v>
      </c>
      <c r="E4284" t="s">
        <v>139</v>
      </c>
      <c r="F4284" t="s">
        <v>12449</v>
      </c>
      <c r="G4284" t="s">
        <v>141</v>
      </c>
      <c r="H4284" t="s">
        <v>46</v>
      </c>
      <c r="I4284" t="s">
        <v>129</v>
      </c>
      <c r="J4284" t="s">
        <v>130</v>
      </c>
      <c r="K4284" t="s">
        <v>131</v>
      </c>
      <c r="L4284" t="s">
        <v>12450</v>
      </c>
      <c r="M4284" t="s">
        <v>12451</v>
      </c>
      <c r="N4284">
        <v>8.2022222219999996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8.2022220000000008</v>
      </c>
    </row>
    <row r="4285" spans="1:26" x14ac:dyDescent="0.25">
      <c r="A4285">
        <v>1717600</v>
      </c>
      <c r="B4285">
        <v>1</v>
      </c>
      <c r="C4285" t="s">
        <v>76</v>
      </c>
      <c r="D4285" t="s">
        <v>93</v>
      </c>
      <c r="E4285" t="s">
        <v>134</v>
      </c>
      <c r="F4285" t="s">
        <v>6732</v>
      </c>
      <c r="G4285" t="s">
        <v>155</v>
      </c>
      <c r="H4285" t="s">
        <v>46</v>
      </c>
      <c r="I4285" t="s">
        <v>129</v>
      </c>
      <c r="J4285" t="s">
        <v>130</v>
      </c>
      <c r="K4285" t="s">
        <v>131</v>
      </c>
      <c r="L4285" t="s">
        <v>12452</v>
      </c>
      <c r="M4285" t="s">
        <v>12453</v>
      </c>
      <c r="N4285">
        <v>2.7594444440000001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2.7594439999999998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1717601</v>
      </c>
      <c r="B4286">
        <v>1</v>
      </c>
      <c r="C4286" t="s">
        <v>76</v>
      </c>
      <c r="D4286" t="s">
        <v>90</v>
      </c>
      <c r="E4286" t="s">
        <v>158</v>
      </c>
      <c r="F4286" t="s">
        <v>12454</v>
      </c>
      <c r="G4286" t="s">
        <v>176</v>
      </c>
      <c r="H4286" t="s">
        <v>47</v>
      </c>
      <c r="I4286" t="s">
        <v>129</v>
      </c>
      <c r="J4286" t="s">
        <v>130</v>
      </c>
      <c r="K4286" t="s">
        <v>131</v>
      </c>
      <c r="L4286" t="s">
        <v>12455</v>
      </c>
      <c r="M4286" t="s">
        <v>12456</v>
      </c>
      <c r="N4286">
        <v>0.61138888800000002</v>
      </c>
      <c r="O4286">
        <v>0</v>
      </c>
      <c r="P4286">
        <v>0</v>
      </c>
      <c r="Q4286">
        <v>0</v>
      </c>
      <c r="R4286">
        <v>0</v>
      </c>
      <c r="S4286">
        <v>11</v>
      </c>
      <c r="T4286">
        <v>324</v>
      </c>
      <c r="U4286">
        <v>0</v>
      </c>
      <c r="V4286">
        <v>0</v>
      </c>
      <c r="W4286">
        <v>0</v>
      </c>
      <c r="X4286">
        <v>0</v>
      </c>
      <c r="Y4286">
        <v>6.7252780000000003</v>
      </c>
      <c r="Z4286">
        <v>198.09</v>
      </c>
    </row>
    <row r="4287" spans="1:26" x14ac:dyDescent="0.25">
      <c r="A4287">
        <v>1717602</v>
      </c>
      <c r="B4287">
        <v>1</v>
      </c>
      <c r="C4287" t="s">
        <v>76</v>
      </c>
      <c r="D4287" t="s">
        <v>103</v>
      </c>
      <c r="E4287" t="s">
        <v>134</v>
      </c>
      <c r="F4287" t="s">
        <v>12457</v>
      </c>
      <c r="G4287" t="s">
        <v>209</v>
      </c>
      <c r="H4287" t="s">
        <v>46</v>
      </c>
      <c r="I4287" t="s">
        <v>129</v>
      </c>
      <c r="J4287" t="s">
        <v>130</v>
      </c>
      <c r="K4287" t="s">
        <v>131</v>
      </c>
      <c r="L4287" t="s">
        <v>12458</v>
      </c>
      <c r="M4287" t="s">
        <v>12459</v>
      </c>
      <c r="N4287">
        <v>4.4413888879999996</v>
      </c>
      <c r="O4287">
        <v>0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4.441389</v>
      </c>
      <c r="Y4287">
        <v>0</v>
      </c>
      <c r="Z4287">
        <v>0</v>
      </c>
    </row>
    <row r="4288" spans="1:26" x14ac:dyDescent="0.25">
      <c r="A4288">
        <v>1717604</v>
      </c>
      <c r="B4288">
        <v>1</v>
      </c>
      <c r="C4288" t="s">
        <v>77</v>
      </c>
      <c r="D4288" t="s">
        <v>109</v>
      </c>
      <c r="E4288" t="s">
        <v>212</v>
      </c>
      <c r="F4288" t="s">
        <v>3576</v>
      </c>
      <c r="G4288" t="s">
        <v>176</v>
      </c>
      <c r="H4288" t="s">
        <v>47</v>
      </c>
      <c r="I4288" t="s">
        <v>129</v>
      </c>
      <c r="J4288" t="s">
        <v>130</v>
      </c>
      <c r="K4288" t="s">
        <v>131</v>
      </c>
      <c r="L4288" t="s">
        <v>12460</v>
      </c>
      <c r="M4288" t="s">
        <v>12461</v>
      </c>
      <c r="N4288">
        <v>1.2022222220000001</v>
      </c>
      <c r="O4288">
        <v>14</v>
      </c>
      <c r="P4288">
        <v>0</v>
      </c>
      <c r="Q4288">
        <v>0</v>
      </c>
      <c r="R4288">
        <v>0</v>
      </c>
      <c r="S4288">
        <v>41</v>
      </c>
      <c r="T4288">
        <v>375</v>
      </c>
      <c r="U4288">
        <v>16.831111</v>
      </c>
      <c r="V4288">
        <v>0</v>
      </c>
      <c r="W4288">
        <v>0</v>
      </c>
      <c r="X4288">
        <v>0</v>
      </c>
      <c r="Y4288">
        <v>49.291111000000001</v>
      </c>
      <c r="Z4288">
        <v>450.83333299999998</v>
      </c>
    </row>
    <row r="4289" spans="1:26" x14ac:dyDescent="0.25">
      <c r="A4289">
        <v>1717607</v>
      </c>
      <c r="B4289">
        <v>1</v>
      </c>
      <c r="C4289" t="s">
        <v>77</v>
      </c>
      <c r="D4289" t="s">
        <v>114</v>
      </c>
      <c r="E4289" t="s">
        <v>126</v>
      </c>
      <c r="F4289" t="s">
        <v>12462</v>
      </c>
      <c r="G4289" t="s">
        <v>145</v>
      </c>
      <c r="H4289" t="s">
        <v>47</v>
      </c>
      <c r="I4289" t="s">
        <v>129</v>
      </c>
      <c r="J4289" t="s">
        <v>130</v>
      </c>
      <c r="K4289" t="s">
        <v>131</v>
      </c>
      <c r="L4289" t="s">
        <v>12463</v>
      </c>
      <c r="M4289" t="s">
        <v>12464</v>
      </c>
      <c r="N4289">
        <v>4.0149999999999997</v>
      </c>
      <c r="O4289">
        <v>19</v>
      </c>
      <c r="P4289">
        <v>15</v>
      </c>
      <c r="Q4289">
        <v>0</v>
      </c>
      <c r="R4289">
        <v>0</v>
      </c>
      <c r="S4289">
        <v>1</v>
      </c>
      <c r="T4289">
        <v>58</v>
      </c>
      <c r="U4289">
        <v>76.284999999999997</v>
      </c>
      <c r="V4289">
        <v>60.225000000000001</v>
      </c>
      <c r="W4289">
        <v>0</v>
      </c>
      <c r="X4289">
        <v>0</v>
      </c>
      <c r="Y4289">
        <v>4.0149999999999997</v>
      </c>
      <c r="Z4289">
        <v>232.87</v>
      </c>
    </row>
    <row r="4290" spans="1:26" x14ac:dyDescent="0.25">
      <c r="A4290">
        <v>1717609</v>
      </c>
      <c r="B4290">
        <v>1</v>
      </c>
      <c r="C4290" t="s">
        <v>77</v>
      </c>
      <c r="D4290" t="s">
        <v>111</v>
      </c>
      <c r="E4290" t="s">
        <v>139</v>
      </c>
      <c r="F4290" t="s">
        <v>12465</v>
      </c>
      <c r="G4290" t="s">
        <v>141</v>
      </c>
      <c r="H4290" t="s">
        <v>46</v>
      </c>
      <c r="I4290" t="s">
        <v>129</v>
      </c>
      <c r="J4290" t="s">
        <v>130</v>
      </c>
      <c r="K4290" t="s">
        <v>131</v>
      </c>
      <c r="L4290" t="s">
        <v>12466</v>
      </c>
      <c r="M4290" t="s">
        <v>12467</v>
      </c>
      <c r="N4290">
        <v>0.76611111099999996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6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4.5966670000000001</v>
      </c>
    </row>
    <row r="4291" spans="1:26" x14ac:dyDescent="0.25">
      <c r="A4291">
        <v>1717619</v>
      </c>
      <c r="B4291">
        <v>1</v>
      </c>
      <c r="C4291" t="s">
        <v>76</v>
      </c>
      <c r="D4291" t="s">
        <v>80</v>
      </c>
      <c r="E4291" t="s">
        <v>191</v>
      </c>
      <c r="F4291" t="s">
        <v>12468</v>
      </c>
      <c r="G4291" t="s">
        <v>907</v>
      </c>
      <c r="H4291" t="s">
        <v>46</v>
      </c>
      <c r="I4291" t="s">
        <v>129</v>
      </c>
      <c r="J4291" t="s">
        <v>130</v>
      </c>
      <c r="K4291" t="s">
        <v>131</v>
      </c>
      <c r="L4291" t="s">
        <v>12469</v>
      </c>
      <c r="M4291" t="s">
        <v>12470</v>
      </c>
      <c r="N4291">
        <v>2.0841666659999998</v>
      </c>
      <c r="O4291">
        <v>0</v>
      </c>
      <c r="P4291">
        <v>83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172.98583300000001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1717610</v>
      </c>
      <c r="B4292">
        <v>1</v>
      </c>
      <c r="C4292" t="s">
        <v>76</v>
      </c>
      <c r="D4292" t="s">
        <v>96</v>
      </c>
      <c r="E4292" t="s">
        <v>212</v>
      </c>
      <c r="F4292" t="s">
        <v>10944</v>
      </c>
      <c r="G4292" t="s">
        <v>176</v>
      </c>
      <c r="H4292" t="s">
        <v>47</v>
      </c>
      <c r="I4292" t="s">
        <v>129</v>
      </c>
      <c r="J4292" t="s">
        <v>130</v>
      </c>
      <c r="K4292" t="s">
        <v>131</v>
      </c>
      <c r="L4292" t="s">
        <v>12471</v>
      </c>
      <c r="M4292" t="s">
        <v>12472</v>
      </c>
      <c r="N4292">
        <v>1.5636111109999999</v>
      </c>
      <c r="O4292">
        <v>14</v>
      </c>
      <c r="P4292">
        <v>270</v>
      </c>
      <c r="Q4292">
        <v>0</v>
      </c>
      <c r="R4292">
        <v>0</v>
      </c>
      <c r="S4292">
        <v>0</v>
      </c>
      <c r="T4292">
        <v>0</v>
      </c>
      <c r="U4292">
        <v>21.890556</v>
      </c>
      <c r="V4292">
        <v>422.17500000000001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1717611</v>
      </c>
      <c r="B4293">
        <v>1</v>
      </c>
      <c r="C4293" t="s">
        <v>77</v>
      </c>
      <c r="D4293" t="s">
        <v>115</v>
      </c>
      <c r="E4293" t="s">
        <v>139</v>
      </c>
      <c r="F4293" t="s">
        <v>12473</v>
      </c>
      <c r="G4293" t="s">
        <v>141</v>
      </c>
      <c r="H4293" t="s">
        <v>46</v>
      </c>
      <c r="I4293" t="s">
        <v>129</v>
      </c>
      <c r="J4293" t="s">
        <v>130</v>
      </c>
      <c r="K4293" t="s">
        <v>131</v>
      </c>
      <c r="L4293" t="s">
        <v>12474</v>
      </c>
      <c r="M4293" t="s">
        <v>12475</v>
      </c>
      <c r="N4293">
        <v>2.0641666660000002</v>
      </c>
      <c r="O4293">
        <v>0</v>
      </c>
      <c r="P4293">
        <v>0</v>
      </c>
      <c r="Q4293">
        <v>0</v>
      </c>
      <c r="R4293">
        <v>4</v>
      </c>
      <c r="S4293">
        <v>0</v>
      </c>
      <c r="T4293">
        <v>1</v>
      </c>
      <c r="U4293">
        <v>0</v>
      </c>
      <c r="V4293">
        <v>0</v>
      </c>
      <c r="W4293">
        <v>0</v>
      </c>
      <c r="X4293">
        <v>8.2566670000000002</v>
      </c>
      <c r="Y4293">
        <v>0</v>
      </c>
      <c r="Z4293">
        <v>2.0641669999999999</v>
      </c>
    </row>
    <row r="4294" spans="1:26" x14ac:dyDescent="0.25">
      <c r="A4294">
        <v>1717615</v>
      </c>
      <c r="B4294">
        <v>1</v>
      </c>
      <c r="C4294" t="s">
        <v>77</v>
      </c>
      <c r="D4294" t="s">
        <v>123</v>
      </c>
      <c r="E4294" t="s">
        <v>164</v>
      </c>
      <c r="F4294" t="s">
        <v>12476</v>
      </c>
      <c r="G4294" t="s">
        <v>256</v>
      </c>
      <c r="H4294" t="s">
        <v>46</v>
      </c>
      <c r="I4294" t="s">
        <v>129</v>
      </c>
      <c r="J4294" t="s">
        <v>130</v>
      </c>
      <c r="K4294" t="s">
        <v>131</v>
      </c>
      <c r="L4294" t="s">
        <v>12477</v>
      </c>
      <c r="M4294" t="s">
        <v>12478</v>
      </c>
      <c r="N4294">
        <v>2.9444444440000002</v>
      </c>
      <c r="O4294">
        <v>1</v>
      </c>
      <c r="P4294">
        <v>35</v>
      </c>
      <c r="Q4294">
        <v>0</v>
      </c>
      <c r="R4294">
        <v>0</v>
      </c>
      <c r="S4294">
        <v>0</v>
      </c>
      <c r="T4294">
        <v>0</v>
      </c>
      <c r="U4294">
        <v>2.9444439999999998</v>
      </c>
      <c r="V4294">
        <v>103.055556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1717616</v>
      </c>
      <c r="B4295">
        <v>1</v>
      </c>
      <c r="C4295" t="s">
        <v>76</v>
      </c>
      <c r="D4295" t="s">
        <v>98</v>
      </c>
      <c r="E4295" t="s">
        <v>134</v>
      </c>
      <c r="F4295" t="s">
        <v>12479</v>
      </c>
      <c r="G4295" t="s">
        <v>155</v>
      </c>
      <c r="H4295" t="s">
        <v>46</v>
      </c>
      <c r="I4295" t="s">
        <v>129</v>
      </c>
      <c r="J4295" t="s">
        <v>130</v>
      </c>
      <c r="K4295" t="s">
        <v>131</v>
      </c>
      <c r="L4295" t="s">
        <v>12480</v>
      </c>
      <c r="M4295" t="s">
        <v>12481</v>
      </c>
      <c r="N4295">
        <v>3.0061111110000001</v>
      </c>
      <c r="O4295">
        <v>0</v>
      </c>
      <c r="P4295">
        <v>0</v>
      </c>
      <c r="Q4295">
        <v>0</v>
      </c>
      <c r="R4295">
        <v>6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18.036667000000001</v>
      </c>
      <c r="Y4295">
        <v>0</v>
      </c>
      <c r="Z4295">
        <v>0</v>
      </c>
    </row>
    <row r="4296" spans="1:26" x14ac:dyDescent="0.25">
      <c r="A4296">
        <v>1717613</v>
      </c>
      <c r="B4296">
        <v>1</v>
      </c>
      <c r="C4296" t="s">
        <v>77</v>
      </c>
      <c r="D4296" t="s">
        <v>118</v>
      </c>
      <c r="E4296" t="s">
        <v>158</v>
      </c>
      <c r="F4296" t="s">
        <v>4486</v>
      </c>
      <c r="G4296" t="s">
        <v>176</v>
      </c>
      <c r="H4296" t="s">
        <v>47</v>
      </c>
      <c r="I4296" t="s">
        <v>129</v>
      </c>
      <c r="J4296" t="s">
        <v>130</v>
      </c>
      <c r="K4296" t="s">
        <v>131</v>
      </c>
      <c r="L4296" t="s">
        <v>12482</v>
      </c>
      <c r="M4296" t="s">
        <v>12483</v>
      </c>
      <c r="N4296">
        <v>0.45</v>
      </c>
      <c r="O4296">
        <v>133</v>
      </c>
      <c r="P4296">
        <v>1068</v>
      </c>
      <c r="Q4296">
        <v>186</v>
      </c>
      <c r="R4296">
        <v>480</v>
      </c>
      <c r="S4296">
        <v>85</v>
      </c>
      <c r="T4296">
        <v>431</v>
      </c>
      <c r="U4296">
        <v>59.85</v>
      </c>
      <c r="V4296">
        <v>480.6</v>
      </c>
      <c r="W4296">
        <v>83.7</v>
      </c>
      <c r="X4296">
        <v>216</v>
      </c>
      <c r="Y4296">
        <v>38.25</v>
      </c>
      <c r="Z4296">
        <v>193.95</v>
      </c>
    </row>
    <row r="4297" spans="1:26" x14ac:dyDescent="0.25">
      <c r="A4297">
        <v>1717618</v>
      </c>
      <c r="B4297">
        <v>1</v>
      </c>
      <c r="C4297" t="s">
        <v>76</v>
      </c>
      <c r="D4297" t="s">
        <v>97</v>
      </c>
      <c r="E4297" t="s">
        <v>191</v>
      </c>
      <c r="F4297" t="s">
        <v>12484</v>
      </c>
      <c r="G4297" t="s">
        <v>141</v>
      </c>
      <c r="H4297" t="s">
        <v>46</v>
      </c>
      <c r="I4297" t="s">
        <v>129</v>
      </c>
      <c r="J4297" t="s">
        <v>130</v>
      </c>
      <c r="K4297" t="s">
        <v>131</v>
      </c>
      <c r="L4297" t="s">
        <v>12485</v>
      </c>
      <c r="M4297" t="s">
        <v>12486</v>
      </c>
      <c r="N4297">
        <v>2.133888888</v>
      </c>
      <c r="O4297">
        <v>0</v>
      </c>
      <c r="P4297">
        <v>18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38.409999999999997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1717620</v>
      </c>
      <c r="B4298">
        <v>1</v>
      </c>
      <c r="C4298" t="s">
        <v>76</v>
      </c>
      <c r="D4298" t="s">
        <v>94</v>
      </c>
      <c r="E4298" t="s">
        <v>126</v>
      </c>
      <c r="F4298" t="s">
        <v>12487</v>
      </c>
      <c r="G4298" t="s">
        <v>145</v>
      </c>
      <c r="H4298" t="s">
        <v>47</v>
      </c>
      <c r="I4298" t="s">
        <v>129</v>
      </c>
      <c r="J4298" t="s">
        <v>130</v>
      </c>
      <c r="K4298" t="s">
        <v>131</v>
      </c>
      <c r="L4298" t="s">
        <v>12488</v>
      </c>
      <c r="M4298" t="s">
        <v>12489</v>
      </c>
      <c r="N4298">
        <v>1.9836111110000001</v>
      </c>
      <c r="O4298">
        <v>1</v>
      </c>
      <c r="P4298">
        <v>82</v>
      </c>
      <c r="Q4298">
        <v>0</v>
      </c>
      <c r="R4298">
        <v>0</v>
      </c>
      <c r="S4298">
        <v>0</v>
      </c>
      <c r="T4298">
        <v>0</v>
      </c>
      <c r="U4298">
        <v>1.983611</v>
      </c>
      <c r="V4298">
        <v>162.65611100000001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1717623</v>
      </c>
      <c r="B4299">
        <v>1</v>
      </c>
      <c r="C4299" t="s">
        <v>76</v>
      </c>
      <c r="D4299" t="s">
        <v>89</v>
      </c>
      <c r="E4299" t="s">
        <v>158</v>
      </c>
      <c r="F4299" t="s">
        <v>12490</v>
      </c>
      <c r="G4299" t="s">
        <v>176</v>
      </c>
      <c r="H4299" t="s">
        <v>47</v>
      </c>
      <c r="I4299" t="s">
        <v>129</v>
      </c>
      <c r="J4299" t="s">
        <v>130</v>
      </c>
      <c r="K4299" t="s">
        <v>131</v>
      </c>
      <c r="L4299" t="s">
        <v>12491</v>
      </c>
      <c r="M4299" t="s">
        <v>12492</v>
      </c>
      <c r="N4299">
        <v>1.4516666659999999</v>
      </c>
      <c r="O4299">
        <v>0</v>
      </c>
      <c r="P4299">
        <v>0</v>
      </c>
      <c r="Q4299">
        <v>0</v>
      </c>
      <c r="R4299">
        <v>0</v>
      </c>
      <c r="S4299">
        <v>13</v>
      </c>
      <c r="T4299">
        <v>300</v>
      </c>
      <c r="U4299">
        <v>0</v>
      </c>
      <c r="V4299">
        <v>0</v>
      </c>
      <c r="W4299">
        <v>0</v>
      </c>
      <c r="X4299">
        <v>0</v>
      </c>
      <c r="Y4299">
        <v>18.871666999999999</v>
      </c>
      <c r="Z4299">
        <v>435.5</v>
      </c>
    </row>
    <row r="4300" spans="1:26" x14ac:dyDescent="0.25">
      <c r="A4300">
        <v>1717621</v>
      </c>
      <c r="B4300">
        <v>1</v>
      </c>
      <c r="C4300" t="s">
        <v>77</v>
      </c>
      <c r="D4300" t="s">
        <v>117</v>
      </c>
      <c r="E4300" t="s">
        <v>212</v>
      </c>
      <c r="F4300" t="s">
        <v>1790</v>
      </c>
      <c r="G4300" t="s">
        <v>176</v>
      </c>
      <c r="H4300" t="s">
        <v>47</v>
      </c>
      <c r="I4300" t="s">
        <v>129</v>
      </c>
      <c r="J4300" t="s">
        <v>130</v>
      </c>
      <c r="K4300" t="s">
        <v>131</v>
      </c>
      <c r="L4300" t="s">
        <v>12493</v>
      </c>
      <c r="M4300" t="s">
        <v>12494</v>
      </c>
      <c r="N4300">
        <v>0.92249999999999999</v>
      </c>
      <c r="O4300">
        <v>0</v>
      </c>
      <c r="P4300">
        <v>0</v>
      </c>
      <c r="Q4300">
        <v>2</v>
      </c>
      <c r="R4300">
        <v>24</v>
      </c>
      <c r="S4300">
        <v>23</v>
      </c>
      <c r="T4300">
        <v>748</v>
      </c>
      <c r="U4300">
        <v>0</v>
      </c>
      <c r="V4300">
        <v>0</v>
      </c>
      <c r="W4300">
        <v>1.845</v>
      </c>
      <c r="X4300">
        <v>22.14</v>
      </c>
      <c r="Y4300">
        <v>21.217500000000001</v>
      </c>
      <c r="Z4300">
        <v>690.03</v>
      </c>
    </row>
    <row r="4301" spans="1:26" x14ac:dyDescent="0.25">
      <c r="A4301">
        <v>1717624</v>
      </c>
      <c r="B4301">
        <v>1</v>
      </c>
      <c r="C4301" t="s">
        <v>76</v>
      </c>
      <c r="D4301" t="s">
        <v>102</v>
      </c>
      <c r="E4301" t="s">
        <v>126</v>
      </c>
      <c r="F4301" t="s">
        <v>12495</v>
      </c>
      <c r="G4301" t="s">
        <v>145</v>
      </c>
      <c r="H4301" t="s">
        <v>47</v>
      </c>
      <c r="I4301" t="s">
        <v>129</v>
      </c>
      <c r="J4301" t="s">
        <v>130</v>
      </c>
      <c r="K4301" t="s">
        <v>131</v>
      </c>
      <c r="L4301" t="s">
        <v>12496</v>
      </c>
      <c r="M4301" t="s">
        <v>12497</v>
      </c>
      <c r="N4301">
        <v>1.943888888</v>
      </c>
      <c r="O4301">
        <v>0</v>
      </c>
      <c r="P4301">
        <v>0</v>
      </c>
      <c r="Q4301">
        <v>0</v>
      </c>
      <c r="R4301">
        <v>0</v>
      </c>
      <c r="S4301">
        <v>2</v>
      </c>
      <c r="T4301">
        <v>49</v>
      </c>
      <c r="U4301">
        <v>0</v>
      </c>
      <c r="V4301">
        <v>0</v>
      </c>
      <c r="W4301">
        <v>0</v>
      </c>
      <c r="X4301">
        <v>0</v>
      </c>
      <c r="Y4301">
        <v>3.887778</v>
      </c>
      <c r="Z4301">
        <v>95.250556000000003</v>
      </c>
    </row>
    <row r="4302" spans="1:26" x14ac:dyDescent="0.25">
      <c r="A4302">
        <v>1717627</v>
      </c>
      <c r="B4302">
        <v>1</v>
      </c>
      <c r="C4302" t="s">
        <v>77</v>
      </c>
      <c r="D4302" t="s">
        <v>124</v>
      </c>
      <c r="E4302" t="s">
        <v>164</v>
      </c>
      <c r="F4302" t="s">
        <v>12498</v>
      </c>
      <c r="G4302" t="s">
        <v>256</v>
      </c>
      <c r="H4302" t="s">
        <v>46</v>
      </c>
      <c r="I4302" t="s">
        <v>129</v>
      </c>
      <c r="J4302" t="s">
        <v>130</v>
      </c>
      <c r="K4302" t="s">
        <v>131</v>
      </c>
      <c r="L4302" t="s">
        <v>12499</v>
      </c>
      <c r="M4302" t="s">
        <v>12500</v>
      </c>
      <c r="N4302">
        <v>4.4130555549999997</v>
      </c>
      <c r="O4302">
        <v>2</v>
      </c>
      <c r="P4302">
        <v>139</v>
      </c>
      <c r="Q4302">
        <v>0</v>
      </c>
      <c r="R4302">
        <v>0</v>
      </c>
      <c r="S4302">
        <v>0</v>
      </c>
      <c r="T4302">
        <v>0</v>
      </c>
      <c r="U4302">
        <v>8.8261109999999992</v>
      </c>
      <c r="V4302">
        <v>613.41472199999998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1717716</v>
      </c>
      <c r="B4303">
        <v>1</v>
      </c>
      <c r="C4303" t="s">
        <v>76</v>
      </c>
      <c r="D4303" t="s">
        <v>90</v>
      </c>
      <c r="E4303" t="s">
        <v>139</v>
      </c>
      <c r="F4303" t="s">
        <v>12501</v>
      </c>
      <c r="G4303" t="s">
        <v>141</v>
      </c>
      <c r="H4303" t="s">
        <v>46</v>
      </c>
      <c r="I4303" t="s">
        <v>129</v>
      </c>
      <c r="J4303" t="s">
        <v>130</v>
      </c>
      <c r="K4303" t="s">
        <v>131</v>
      </c>
      <c r="L4303" t="s">
        <v>12502</v>
      </c>
      <c r="M4303" t="s">
        <v>12503</v>
      </c>
      <c r="N4303">
        <v>3.8572222219999999</v>
      </c>
      <c r="O4303">
        <v>0</v>
      </c>
      <c r="P4303">
        <v>4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15.428889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1717628</v>
      </c>
      <c r="B4304">
        <v>1</v>
      </c>
      <c r="C4304" t="s">
        <v>77</v>
      </c>
      <c r="D4304" t="s">
        <v>118</v>
      </c>
      <c r="E4304" t="s">
        <v>158</v>
      </c>
      <c r="F4304" t="s">
        <v>12504</v>
      </c>
      <c r="G4304" t="s">
        <v>3358</v>
      </c>
      <c r="H4304" t="s">
        <v>47</v>
      </c>
      <c r="I4304" t="s">
        <v>129</v>
      </c>
      <c r="J4304" t="s">
        <v>130</v>
      </c>
      <c r="K4304" t="s">
        <v>131</v>
      </c>
      <c r="L4304" t="s">
        <v>12505</v>
      </c>
      <c r="M4304" t="s">
        <v>12506</v>
      </c>
      <c r="N4304">
        <v>3.7405555549999998</v>
      </c>
      <c r="O4304">
        <v>14</v>
      </c>
      <c r="P4304">
        <v>122</v>
      </c>
      <c r="Q4304">
        <v>3</v>
      </c>
      <c r="R4304">
        <v>78</v>
      </c>
      <c r="S4304">
        <v>0</v>
      </c>
      <c r="T4304">
        <v>0</v>
      </c>
      <c r="U4304">
        <v>52.367778000000001</v>
      </c>
      <c r="V4304">
        <v>456.34777800000001</v>
      </c>
      <c r="W4304">
        <v>11.221667</v>
      </c>
      <c r="X4304">
        <v>291.76333299999999</v>
      </c>
      <c r="Y4304">
        <v>0</v>
      </c>
      <c r="Z4304">
        <v>0</v>
      </c>
    </row>
    <row r="4305" spans="1:26" x14ac:dyDescent="0.25">
      <c r="A4305">
        <v>1717632</v>
      </c>
      <c r="B4305">
        <v>1</v>
      </c>
      <c r="C4305" t="s">
        <v>76</v>
      </c>
      <c r="D4305" t="s">
        <v>95</v>
      </c>
      <c r="E4305" t="s">
        <v>164</v>
      </c>
      <c r="F4305" t="s">
        <v>12507</v>
      </c>
      <c r="G4305" t="s">
        <v>256</v>
      </c>
      <c r="H4305" t="s">
        <v>46</v>
      </c>
      <c r="I4305" t="s">
        <v>129</v>
      </c>
      <c r="J4305" t="s">
        <v>130</v>
      </c>
      <c r="K4305" t="s">
        <v>131</v>
      </c>
      <c r="L4305" t="s">
        <v>12508</v>
      </c>
      <c r="M4305" t="s">
        <v>12509</v>
      </c>
      <c r="N4305">
        <v>1.3819444439999999</v>
      </c>
      <c r="O4305">
        <v>1</v>
      </c>
      <c r="P4305">
        <v>63</v>
      </c>
      <c r="Q4305">
        <v>0</v>
      </c>
      <c r="R4305">
        <v>0</v>
      </c>
      <c r="S4305">
        <v>0</v>
      </c>
      <c r="T4305">
        <v>0</v>
      </c>
      <c r="U4305">
        <v>1.3819440000000001</v>
      </c>
      <c r="V4305">
        <v>87.0625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1717631</v>
      </c>
      <c r="B4306">
        <v>1</v>
      </c>
      <c r="C4306" t="s">
        <v>77</v>
      </c>
      <c r="D4306" t="s">
        <v>114</v>
      </c>
      <c r="E4306" t="s">
        <v>126</v>
      </c>
      <c r="F4306" t="s">
        <v>12510</v>
      </c>
      <c r="G4306" t="s">
        <v>293</v>
      </c>
      <c r="H4306" t="s">
        <v>160</v>
      </c>
      <c r="I4306" t="s">
        <v>129</v>
      </c>
      <c r="J4306" t="s">
        <v>130</v>
      </c>
      <c r="K4306" t="s">
        <v>161</v>
      </c>
      <c r="L4306" t="s">
        <v>12511</v>
      </c>
      <c r="M4306" t="s">
        <v>12512</v>
      </c>
      <c r="N4306">
        <v>4.8180555549999999</v>
      </c>
      <c r="O4306">
        <v>65</v>
      </c>
      <c r="P4306">
        <v>2251</v>
      </c>
      <c r="Q4306">
        <v>0</v>
      </c>
      <c r="R4306">
        <v>0</v>
      </c>
      <c r="S4306">
        <v>0</v>
      </c>
      <c r="T4306">
        <v>0</v>
      </c>
      <c r="U4306">
        <v>313.17361099999999</v>
      </c>
      <c r="V4306">
        <v>10845.443053999999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1717633</v>
      </c>
      <c r="B4307">
        <v>1</v>
      </c>
      <c r="C4307" t="s">
        <v>76</v>
      </c>
      <c r="D4307" t="s">
        <v>92</v>
      </c>
      <c r="E4307" t="s">
        <v>139</v>
      </c>
      <c r="F4307" t="s">
        <v>12513</v>
      </c>
      <c r="G4307" t="s">
        <v>1596</v>
      </c>
      <c r="H4307" t="s">
        <v>46</v>
      </c>
      <c r="I4307" t="s">
        <v>129</v>
      </c>
      <c r="J4307" t="s">
        <v>130</v>
      </c>
      <c r="K4307" t="s">
        <v>131</v>
      </c>
      <c r="L4307" t="s">
        <v>12514</v>
      </c>
      <c r="M4307" t="s">
        <v>12515</v>
      </c>
      <c r="N4307">
        <v>6.3855555549999998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35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223.49444399999999</v>
      </c>
    </row>
    <row r="4308" spans="1:26" x14ac:dyDescent="0.25">
      <c r="A4308">
        <v>1717648</v>
      </c>
      <c r="B4308">
        <v>1</v>
      </c>
      <c r="C4308" t="s">
        <v>76</v>
      </c>
      <c r="D4308" t="s">
        <v>91</v>
      </c>
      <c r="E4308" t="s">
        <v>158</v>
      </c>
      <c r="F4308" t="s">
        <v>12516</v>
      </c>
      <c r="G4308" t="s">
        <v>145</v>
      </c>
      <c r="H4308" t="s">
        <v>47</v>
      </c>
      <c r="I4308" t="s">
        <v>129</v>
      </c>
      <c r="J4308" t="s">
        <v>130</v>
      </c>
      <c r="K4308" t="s">
        <v>131</v>
      </c>
      <c r="L4308" t="s">
        <v>12517</v>
      </c>
      <c r="M4308" t="s">
        <v>12518</v>
      </c>
      <c r="N4308">
        <v>2.3288888879999998</v>
      </c>
      <c r="O4308">
        <v>0</v>
      </c>
      <c r="P4308">
        <v>0</v>
      </c>
      <c r="Q4308">
        <v>4</v>
      </c>
      <c r="R4308">
        <v>0</v>
      </c>
      <c r="S4308">
        <v>5</v>
      </c>
      <c r="T4308">
        <v>0</v>
      </c>
      <c r="U4308">
        <v>0</v>
      </c>
      <c r="V4308">
        <v>0</v>
      </c>
      <c r="W4308">
        <v>9.3155560000000008</v>
      </c>
      <c r="X4308">
        <v>0</v>
      </c>
      <c r="Y4308">
        <v>11.644444</v>
      </c>
      <c r="Z4308">
        <v>0</v>
      </c>
    </row>
    <row r="4309" spans="1:26" x14ac:dyDescent="0.25">
      <c r="A4309">
        <v>1717635</v>
      </c>
      <c r="B4309">
        <v>1</v>
      </c>
      <c r="C4309" t="s">
        <v>76</v>
      </c>
      <c r="D4309" t="s">
        <v>82</v>
      </c>
      <c r="E4309" t="s">
        <v>134</v>
      </c>
      <c r="F4309" t="s">
        <v>12519</v>
      </c>
      <c r="G4309" t="s">
        <v>136</v>
      </c>
      <c r="H4309" t="s">
        <v>46</v>
      </c>
      <c r="I4309" t="s">
        <v>129</v>
      </c>
      <c r="J4309" t="s">
        <v>130</v>
      </c>
      <c r="K4309" t="s">
        <v>131</v>
      </c>
      <c r="L4309" t="s">
        <v>12520</v>
      </c>
      <c r="M4309" t="s">
        <v>12521</v>
      </c>
      <c r="N4309">
        <v>2.2858333329999998</v>
      </c>
      <c r="O4309">
        <v>0</v>
      </c>
      <c r="P4309">
        <v>13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29.715833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1717652</v>
      </c>
      <c r="B4310">
        <v>1</v>
      </c>
      <c r="C4310" t="s">
        <v>77</v>
      </c>
      <c r="D4310" t="s">
        <v>108</v>
      </c>
      <c r="E4310" t="s">
        <v>139</v>
      </c>
      <c r="F4310" t="s">
        <v>12522</v>
      </c>
      <c r="G4310" t="s">
        <v>197</v>
      </c>
      <c r="H4310" t="s">
        <v>46</v>
      </c>
      <c r="I4310" t="s">
        <v>129</v>
      </c>
      <c r="J4310" t="s">
        <v>130</v>
      </c>
      <c r="K4310" t="s">
        <v>131</v>
      </c>
      <c r="L4310" t="s">
        <v>12523</v>
      </c>
      <c r="M4310" t="s">
        <v>12524</v>
      </c>
      <c r="N4310">
        <v>2.7422222220000001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4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10.968889000000001</v>
      </c>
    </row>
    <row r="4311" spans="1:26" x14ac:dyDescent="0.25">
      <c r="A4311">
        <v>1717638</v>
      </c>
      <c r="B4311">
        <v>1</v>
      </c>
      <c r="C4311" t="s">
        <v>77</v>
      </c>
      <c r="D4311" t="s">
        <v>118</v>
      </c>
      <c r="E4311" t="s">
        <v>126</v>
      </c>
      <c r="F4311" t="s">
        <v>12525</v>
      </c>
      <c r="G4311" t="s">
        <v>145</v>
      </c>
      <c r="H4311" t="s">
        <v>47</v>
      </c>
      <c r="I4311" t="s">
        <v>129</v>
      </c>
      <c r="J4311" t="s">
        <v>130</v>
      </c>
      <c r="K4311" t="s">
        <v>131</v>
      </c>
      <c r="L4311" t="s">
        <v>12526</v>
      </c>
      <c r="M4311" t="s">
        <v>12527</v>
      </c>
      <c r="N4311">
        <v>7.3777777770000004</v>
      </c>
      <c r="O4311">
        <v>2</v>
      </c>
      <c r="P4311">
        <v>156</v>
      </c>
      <c r="Q4311">
        <v>0</v>
      </c>
      <c r="R4311">
        <v>0</v>
      </c>
      <c r="S4311">
        <v>0</v>
      </c>
      <c r="T4311">
        <v>0</v>
      </c>
      <c r="U4311">
        <v>14.755556</v>
      </c>
      <c r="V4311">
        <v>1150.9333329999999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1717639</v>
      </c>
      <c r="B4312">
        <v>1</v>
      </c>
      <c r="C4312" t="s">
        <v>76</v>
      </c>
      <c r="D4312" t="s">
        <v>93</v>
      </c>
      <c r="E4312" t="s">
        <v>134</v>
      </c>
      <c r="F4312" t="s">
        <v>12528</v>
      </c>
      <c r="G4312" t="s">
        <v>155</v>
      </c>
      <c r="H4312" t="s">
        <v>46</v>
      </c>
      <c r="I4312" t="s">
        <v>129</v>
      </c>
      <c r="J4312" t="s">
        <v>130</v>
      </c>
      <c r="K4312" t="s">
        <v>131</v>
      </c>
      <c r="L4312" t="s">
        <v>12529</v>
      </c>
      <c r="M4312" t="s">
        <v>12530</v>
      </c>
      <c r="N4312">
        <v>1.459166666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1.4591670000000001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1717641</v>
      </c>
      <c r="B4313">
        <v>1</v>
      </c>
      <c r="C4313" t="s">
        <v>76</v>
      </c>
      <c r="D4313" t="s">
        <v>97</v>
      </c>
      <c r="E4313" t="s">
        <v>158</v>
      </c>
      <c r="F4313" t="s">
        <v>12531</v>
      </c>
      <c r="G4313" t="s">
        <v>176</v>
      </c>
      <c r="H4313" t="s">
        <v>47</v>
      </c>
      <c r="I4313" t="s">
        <v>129</v>
      </c>
      <c r="J4313" t="s">
        <v>130</v>
      </c>
      <c r="K4313" t="s">
        <v>131</v>
      </c>
      <c r="L4313" t="s">
        <v>12532</v>
      </c>
      <c r="M4313" t="s">
        <v>12533</v>
      </c>
      <c r="N4313">
        <v>0.85027777699999996</v>
      </c>
      <c r="O4313">
        <v>24</v>
      </c>
      <c r="P4313">
        <v>540</v>
      </c>
      <c r="Q4313">
        <v>0</v>
      </c>
      <c r="R4313">
        <v>0</v>
      </c>
      <c r="S4313">
        <v>0</v>
      </c>
      <c r="T4313">
        <v>0</v>
      </c>
      <c r="U4313">
        <v>20.406666999999999</v>
      </c>
      <c r="V4313">
        <v>459.15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1717654</v>
      </c>
      <c r="B4314">
        <v>1</v>
      </c>
      <c r="C4314" t="s">
        <v>76</v>
      </c>
      <c r="D4314" t="s">
        <v>103</v>
      </c>
      <c r="E4314" t="s">
        <v>139</v>
      </c>
      <c r="F4314" t="s">
        <v>12534</v>
      </c>
      <c r="G4314" t="s">
        <v>141</v>
      </c>
      <c r="H4314" t="s">
        <v>46</v>
      </c>
      <c r="I4314" t="s">
        <v>129</v>
      </c>
      <c r="J4314" t="s">
        <v>130</v>
      </c>
      <c r="K4314" t="s">
        <v>131</v>
      </c>
      <c r="L4314" t="s">
        <v>12535</v>
      </c>
      <c r="M4314" t="s">
        <v>12536</v>
      </c>
      <c r="N4314">
        <v>0.81222222200000005</v>
      </c>
      <c r="O4314">
        <v>0</v>
      </c>
      <c r="P4314">
        <v>0</v>
      </c>
      <c r="Q4314">
        <v>0</v>
      </c>
      <c r="R4314">
        <v>187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151.88555600000001</v>
      </c>
      <c r="Y4314">
        <v>0</v>
      </c>
      <c r="Z4314">
        <v>0</v>
      </c>
    </row>
    <row r="4315" spans="1:26" x14ac:dyDescent="0.25">
      <c r="A4315">
        <v>1717655</v>
      </c>
      <c r="B4315">
        <v>1</v>
      </c>
      <c r="C4315" t="s">
        <v>76</v>
      </c>
      <c r="D4315" t="s">
        <v>92</v>
      </c>
      <c r="E4315" t="s">
        <v>126</v>
      </c>
      <c r="F4315" t="s">
        <v>12537</v>
      </c>
      <c r="G4315" t="s">
        <v>3358</v>
      </c>
      <c r="H4315" t="s">
        <v>47</v>
      </c>
      <c r="I4315" t="s">
        <v>129</v>
      </c>
      <c r="J4315" t="s">
        <v>130</v>
      </c>
      <c r="K4315" t="s">
        <v>131</v>
      </c>
      <c r="L4315" t="s">
        <v>12538</v>
      </c>
      <c r="M4315" t="s">
        <v>12539</v>
      </c>
      <c r="N4315">
        <v>3.7602777770000002</v>
      </c>
      <c r="O4315">
        <v>0</v>
      </c>
      <c r="P4315">
        <v>0</v>
      </c>
      <c r="Q4315">
        <v>1</v>
      </c>
      <c r="R4315">
        <v>45</v>
      </c>
      <c r="S4315">
        <v>0</v>
      </c>
      <c r="T4315">
        <v>0</v>
      </c>
      <c r="U4315">
        <v>0</v>
      </c>
      <c r="V4315">
        <v>0</v>
      </c>
      <c r="W4315">
        <v>3.760278</v>
      </c>
      <c r="X4315">
        <v>169.21250000000001</v>
      </c>
      <c r="Y4315">
        <v>0</v>
      </c>
      <c r="Z4315">
        <v>0</v>
      </c>
    </row>
    <row r="4316" spans="1:26" x14ac:dyDescent="0.25">
      <c r="A4316">
        <v>1717657</v>
      </c>
      <c r="B4316">
        <v>1</v>
      </c>
      <c r="C4316" t="s">
        <v>76</v>
      </c>
      <c r="D4316" t="s">
        <v>79</v>
      </c>
      <c r="E4316" t="s">
        <v>139</v>
      </c>
      <c r="F4316" t="s">
        <v>12540</v>
      </c>
      <c r="G4316" t="s">
        <v>141</v>
      </c>
      <c r="H4316" t="s">
        <v>46</v>
      </c>
      <c r="I4316" t="s">
        <v>129</v>
      </c>
      <c r="J4316" t="s">
        <v>130</v>
      </c>
      <c r="K4316" t="s">
        <v>131</v>
      </c>
      <c r="L4316" t="s">
        <v>12541</v>
      </c>
      <c r="M4316" t="s">
        <v>12542</v>
      </c>
      <c r="N4316">
        <v>1.0991666659999999</v>
      </c>
      <c r="O4316">
        <v>0</v>
      </c>
      <c r="P4316">
        <v>25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27.479167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1717647</v>
      </c>
      <c r="B4317">
        <v>1</v>
      </c>
      <c r="C4317" t="s">
        <v>77</v>
      </c>
      <c r="D4317" t="s">
        <v>114</v>
      </c>
      <c r="E4317" t="s">
        <v>212</v>
      </c>
      <c r="F4317" t="s">
        <v>2055</v>
      </c>
      <c r="G4317" t="s">
        <v>293</v>
      </c>
      <c r="H4317" t="s">
        <v>160</v>
      </c>
      <c r="I4317" t="s">
        <v>129</v>
      </c>
      <c r="J4317" t="s">
        <v>130</v>
      </c>
      <c r="K4317" t="s">
        <v>161</v>
      </c>
      <c r="L4317" t="s">
        <v>12543</v>
      </c>
      <c r="M4317" t="s">
        <v>12544</v>
      </c>
      <c r="N4317">
        <v>0.564722222</v>
      </c>
      <c r="O4317">
        <v>96</v>
      </c>
      <c r="P4317">
        <v>486</v>
      </c>
      <c r="Q4317">
        <v>0</v>
      </c>
      <c r="R4317">
        <v>0</v>
      </c>
      <c r="S4317">
        <v>28</v>
      </c>
      <c r="T4317">
        <v>576</v>
      </c>
      <c r="U4317">
        <v>54.213332999999999</v>
      </c>
      <c r="V4317">
        <v>274.45499999999998</v>
      </c>
      <c r="W4317">
        <v>0</v>
      </c>
      <c r="X4317">
        <v>0</v>
      </c>
      <c r="Y4317">
        <v>15.812222</v>
      </c>
      <c r="Z4317">
        <v>325.27999999999997</v>
      </c>
    </row>
    <row r="4318" spans="1:26" x14ac:dyDescent="0.25">
      <c r="A4318">
        <v>1717661</v>
      </c>
      <c r="B4318">
        <v>1</v>
      </c>
      <c r="C4318" t="s">
        <v>76</v>
      </c>
      <c r="D4318" t="s">
        <v>93</v>
      </c>
      <c r="E4318" t="s">
        <v>164</v>
      </c>
      <c r="F4318" t="s">
        <v>12545</v>
      </c>
      <c r="G4318" t="s">
        <v>256</v>
      </c>
      <c r="H4318" t="s">
        <v>46</v>
      </c>
      <c r="I4318" t="s">
        <v>129</v>
      </c>
      <c r="J4318" t="s">
        <v>130</v>
      </c>
      <c r="K4318" t="s">
        <v>131</v>
      </c>
      <c r="L4318" t="s">
        <v>12546</v>
      </c>
      <c r="M4318" t="s">
        <v>12547</v>
      </c>
      <c r="N4318">
        <v>0.755</v>
      </c>
      <c r="O4318">
        <v>1</v>
      </c>
      <c r="P4318">
        <v>33</v>
      </c>
      <c r="Q4318">
        <v>0</v>
      </c>
      <c r="R4318">
        <v>0</v>
      </c>
      <c r="S4318">
        <v>0</v>
      </c>
      <c r="T4318">
        <v>0</v>
      </c>
      <c r="U4318">
        <v>0.755</v>
      </c>
      <c r="V4318">
        <v>24.914999999999999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1717715</v>
      </c>
      <c r="B4319">
        <v>1</v>
      </c>
      <c r="C4319" t="s">
        <v>76</v>
      </c>
      <c r="D4319" t="s">
        <v>78</v>
      </c>
      <c r="E4319" t="s">
        <v>164</v>
      </c>
      <c r="F4319" t="s">
        <v>12548</v>
      </c>
      <c r="G4319" t="s">
        <v>285</v>
      </c>
      <c r="H4319" t="s">
        <v>46</v>
      </c>
      <c r="I4319" t="s">
        <v>129</v>
      </c>
      <c r="J4319" t="s">
        <v>130</v>
      </c>
      <c r="K4319" t="s">
        <v>161</v>
      </c>
      <c r="L4319" t="s">
        <v>12549</v>
      </c>
      <c r="M4319" t="s">
        <v>12550</v>
      </c>
      <c r="N4319">
        <v>4.8058333329999998</v>
      </c>
      <c r="O4319">
        <v>1</v>
      </c>
      <c r="P4319">
        <v>1040</v>
      </c>
      <c r="Q4319">
        <v>0</v>
      </c>
      <c r="R4319">
        <v>0</v>
      </c>
      <c r="S4319">
        <v>0</v>
      </c>
      <c r="T4319">
        <v>0</v>
      </c>
      <c r="U4319">
        <v>4.8058329999999998</v>
      </c>
      <c r="V4319">
        <v>4998.0666659999997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1717656</v>
      </c>
      <c r="B4320">
        <v>1</v>
      </c>
      <c r="C4320" t="s">
        <v>76</v>
      </c>
      <c r="D4320" t="s">
        <v>106</v>
      </c>
      <c r="E4320" t="s">
        <v>139</v>
      </c>
      <c r="F4320" t="s">
        <v>12551</v>
      </c>
      <c r="G4320" t="s">
        <v>285</v>
      </c>
      <c r="H4320" t="s">
        <v>46</v>
      </c>
      <c r="I4320" t="s">
        <v>129</v>
      </c>
      <c r="J4320" t="s">
        <v>130</v>
      </c>
      <c r="K4320" t="s">
        <v>161</v>
      </c>
      <c r="L4320" t="s">
        <v>12552</v>
      </c>
      <c r="M4320" t="s">
        <v>12553</v>
      </c>
      <c r="N4320">
        <v>7.4818749999999996</v>
      </c>
      <c r="O4320">
        <v>0</v>
      </c>
      <c r="P4320">
        <v>158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1182.13625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1717664</v>
      </c>
      <c r="B4321">
        <v>1</v>
      </c>
      <c r="C4321" t="s">
        <v>76</v>
      </c>
      <c r="D4321" t="s">
        <v>78</v>
      </c>
      <c r="E4321" t="s">
        <v>139</v>
      </c>
      <c r="F4321" t="s">
        <v>12554</v>
      </c>
      <c r="G4321" t="s">
        <v>285</v>
      </c>
      <c r="H4321" t="s">
        <v>46</v>
      </c>
      <c r="I4321" t="s">
        <v>129</v>
      </c>
      <c r="J4321" t="s">
        <v>130</v>
      </c>
      <c r="K4321" t="s">
        <v>161</v>
      </c>
      <c r="L4321" t="s">
        <v>12555</v>
      </c>
      <c r="M4321" t="s">
        <v>12556</v>
      </c>
      <c r="N4321">
        <v>1.629444444</v>
      </c>
      <c r="O4321">
        <v>0</v>
      </c>
      <c r="P4321">
        <v>106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172.72111100000001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1717659</v>
      </c>
      <c r="B4322">
        <v>1</v>
      </c>
      <c r="C4322" t="s">
        <v>77</v>
      </c>
      <c r="D4322" t="s">
        <v>114</v>
      </c>
      <c r="E4322" t="s">
        <v>126</v>
      </c>
      <c r="F4322" t="s">
        <v>12557</v>
      </c>
      <c r="G4322" t="s">
        <v>293</v>
      </c>
      <c r="H4322" t="s">
        <v>160</v>
      </c>
      <c r="I4322" t="s">
        <v>129</v>
      </c>
      <c r="J4322" t="s">
        <v>130</v>
      </c>
      <c r="K4322" t="s">
        <v>161</v>
      </c>
      <c r="L4322" t="s">
        <v>12558</v>
      </c>
      <c r="M4322" t="s">
        <v>12559</v>
      </c>
      <c r="N4322">
        <v>4.1525655549999998</v>
      </c>
      <c r="O4322">
        <v>19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78.898746000000003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1717687</v>
      </c>
      <c r="B4323">
        <v>1</v>
      </c>
      <c r="C4323" t="s">
        <v>76</v>
      </c>
      <c r="D4323" t="s">
        <v>103</v>
      </c>
      <c r="E4323" t="s">
        <v>164</v>
      </c>
      <c r="F4323" t="s">
        <v>12560</v>
      </c>
      <c r="G4323" t="s">
        <v>256</v>
      </c>
      <c r="H4323" t="s">
        <v>46</v>
      </c>
      <c r="I4323" t="s">
        <v>129</v>
      </c>
      <c r="J4323" t="s">
        <v>130</v>
      </c>
      <c r="K4323" t="s">
        <v>131</v>
      </c>
      <c r="L4323" t="s">
        <v>12561</v>
      </c>
      <c r="M4323" t="s">
        <v>12562</v>
      </c>
      <c r="N4323">
        <v>0.85138888800000001</v>
      </c>
      <c r="O4323">
        <v>0</v>
      </c>
      <c r="P4323">
        <v>0</v>
      </c>
      <c r="Q4323">
        <v>0</v>
      </c>
      <c r="R4323">
        <v>0</v>
      </c>
      <c r="S4323">
        <v>1</v>
      </c>
      <c r="T4323">
        <v>62</v>
      </c>
      <c r="U4323">
        <v>0</v>
      </c>
      <c r="V4323">
        <v>0</v>
      </c>
      <c r="W4323">
        <v>0</v>
      </c>
      <c r="X4323">
        <v>0</v>
      </c>
      <c r="Y4323">
        <v>0.85138899999999995</v>
      </c>
      <c r="Z4323">
        <v>52.786110999999998</v>
      </c>
    </row>
    <row r="4324" spans="1:26" x14ac:dyDescent="0.25">
      <c r="A4324">
        <v>1717667</v>
      </c>
      <c r="B4324">
        <v>1</v>
      </c>
      <c r="C4324" t="s">
        <v>76</v>
      </c>
      <c r="D4324" t="s">
        <v>86</v>
      </c>
      <c r="E4324" t="s">
        <v>134</v>
      </c>
      <c r="F4324" t="s">
        <v>12563</v>
      </c>
      <c r="G4324" t="s">
        <v>136</v>
      </c>
      <c r="H4324" t="s">
        <v>46</v>
      </c>
      <c r="I4324" t="s">
        <v>129</v>
      </c>
      <c r="J4324" t="s">
        <v>130</v>
      </c>
      <c r="K4324" t="s">
        <v>131</v>
      </c>
      <c r="L4324" t="s">
        <v>12564</v>
      </c>
      <c r="M4324" t="s">
        <v>12565</v>
      </c>
      <c r="N4324">
        <v>1.106666666</v>
      </c>
      <c r="O4324">
        <v>0</v>
      </c>
      <c r="P4324">
        <v>3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3.32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1717681</v>
      </c>
      <c r="B4325">
        <v>1</v>
      </c>
      <c r="C4325" t="s">
        <v>77</v>
      </c>
      <c r="D4325" t="s">
        <v>111</v>
      </c>
      <c r="E4325" t="s">
        <v>139</v>
      </c>
      <c r="F4325" t="s">
        <v>12566</v>
      </c>
      <c r="G4325" t="s">
        <v>141</v>
      </c>
      <c r="H4325" t="s">
        <v>46</v>
      </c>
      <c r="I4325" t="s">
        <v>129</v>
      </c>
      <c r="J4325" t="s">
        <v>130</v>
      </c>
      <c r="K4325" t="s">
        <v>131</v>
      </c>
      <c r="L4325" t="s">
        <v>12567</v>
      </c>
      <c r="M4325" t="s">
        <v>12568</v>
      </c>
      <c r="N4325">
        <v>2.247777777</v>
      </c>
      <c r="O4325">
        <v>0</v>
      </c>
      <c r="P4325">
        <v>0</v>
      </c>
      <c r="Q4325">
        <v>0</v>
      </c>
      <c r="R4325">
        <v>29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65.185556000000005</v>
      </c>
      <c r="Y4325">
        <v>0</v>
      </c>
      <c r="Z4325">
        <v>0</v>
      </c>
    </row>
    <row r="4326" spans="1:26" x14ac:dyDescent="0.25">
      <c r="A4326">
        <v>1717710</v>
      </c>
      <c r="B4326">
        <v>1</v>
      </c>
      <c r="C4326" t="s">
        <v>76</v>
      </c>
      <c r="D4326" t="s">
        <v>78</v>
      </c>
      <c r="E4326" t="s">
        <v>139</v>
      </c>
      <c r="F4326" t="s">
        <v>12569</v>
      </c>
      <c r="G4326" t="s">
        <v>285</v>
      </c>
      <c r="H4326" t="s">
        <v>46</v>
      </c>
      <c r="I4326" t="s">
        <v>129</v>
      </c>
      <c r="J4326" t="s">
        <v>130</v>
      </c>
      <c r="K4326" t="s">
        <v>161</v>
      </c>
      <c r="L4326" t="s">
        <v>12570</v>
      </c>
      <c r="M4326" t="s">
        <v>12571</v>
      </c>
      <c r="N4326">
        <v>2.3166666660000002</v>
      </c>
      <c r="O4326">
        <v>0</v>
      </c>
      <c r="P4326">
        <v>215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498.08333299999998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1717671</v>
      </c>
      <c r="B4327">
        <v>1</v>
      </c>
      <c r="C4327" t="s">
        <v>76</v>
      </c>
      <c r="D4327" t="s">
        <v>92</v>
      </c>
      <c r="E4327" t="s">
        <v>139</v>
      </c>
      <c r="F4327" t="s">
        <v>12572</v>
      </c>
      <c r="G4327" t="s">
        <v>285</v>
      </c>
      <c r="H4327" t="s">
        <v>46</v>
      </c>
      <c r="I4327" t="s">
        <v>129</v>
      </c>
      <c r="J4327" t="s">
        <v>130</v>
      </c>
      <c r="K4327" t="s">
        <v>161</v>
      </c>
      <c r="L4327" t="s">
        <v>12573</v>
      </c>
      <c r="M4327" t="s">
        <v>12574</v>
      </c>
      <c r="N4327">
        <v>6.6913888879999996</v>
      </c>
      <c r="O4327">
        <v>0</v>
      </c>
      <c r="P4327">
        <v>0</v>
      </c>
      <c r="Q4327">
        <v>0</v>
      </c>
      <c r="R4327">
        <v>157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1050.548055</v>
      </c>
      <c r="Y4327">
        <v>0</v>
      </c>
      <c r="Z4327">
        <v>0</v>
      </c>
    </row>
    <row r="4328" spans="1:26" x14ac:dyDescent="0.25">
      <c r="A4328">
        <v>1717662</v>
      </c>
      <c r="B4328">
        <v>1</v>
      </c>
      <c r="C4328" t="s">
        <v>76</v>
      </c>
      <c r="D4328" t="s">
        <v>101</v>
      </c>
      <c r="E4328" t="s">
        <v>164</v>
      </c>
      <c r="F4328" t="s">
        <v>12575</v>
      </c>
      <c r="G4328" t="s">
        <v>285</v>
      </c>
      <c r="H4328" t="s">
        <v>46</v>
      </c>
      <c r="I4328" t="s">
        <v>129</v>
      </c>
      <c r="J4328" t="s">
        <v>130</v>
      </c>
      <c r="K4328" t="s">
        <v>161</v>
      </c>
      <c r="L4328" t="s">
        <v>12576</v>
      </c>
      <c r="M4328" t="s">
        <v>12577</v>
      </c>
      <c r="N4328">
        <v>8.1405555550000006</v>
      </c>
      <c r="O4328">
        <v>1</v>
      </c>
      <c r="P4328">
        <v>303</v>
      </c>
      <c r="Q4328">
        <v>0</v>
      </c>
      <c r="R4328">
        <v>0</v>
      </c>
      <c r="S4328">
        <v>0</v>
      </c>
      <c r="T4328">
        <v>0</v>
      </c>
      <c r="U4328">
        <v>8.1405560000000001</v>
      </c>
      <c r="V4328">
        <v>2466.5883330000001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1717673</v>
      </c>
      <c r="B4329">
        <v>1</v>
      </c>
      <c r="C4329" t="s">
        <v>76</v>
      </c>
      <c r="D4329" t="s">
        <v>86</v>
      </c>
      <c r="E4329" t="s">
        <v>164</v>
      </c>
      <c r="F4329" t="s">
        <v>12578</v>
      </c>
      <c r="G4329" t="s">
        <v>285</v>
      </c>
      <c r="H4329" t="s">
        <v>46</v>
      </c>
      <c r="I4329" t="s">
        <v>129</v>
      </c>
      <c r="J4329" t="s">
        <v>130</v>
      </c>
      <c r="K4329" t="s">
        <v>161</v>
      </c>
      <c r="L4329" t="s">
        <v>12579</v>
      </c>
      <c r="M4329" t="s">
        <v>12580</v>
      </c>
      <c r="N4329">
        <v>2.9583333330000001</v>
      </c>
      <c r="O4329">
        <v>1</v>
      </c>
      <c r="P4329">
        <v>233</v>
      </c>
      <c r="Q4329">
        <v>0</v>
      </c>
      <c r="R4329">
        <v>0</v>
      </c>
      <c r="S4329">
        <v>0</v>
      </c>
      <c r="T4329">
        <v>0</v>
      </c>
      <c r="U4329">
        <v>2.9583330000000001</v>
      </c>
      <c r="V4329">
        <v>689.29166699999996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1717670</v>
      </c>
      <c r="B4330">
        <v>1</v>
      </c>
      <c r="C4330" t="s">
        <v>76</v>
      </c>
      <c r="D4330" t="s">
        <v>86</v>
      </c>
      <c r="E4330" t="s">
        <v>139</v>
      </c>
      <c r="F4330" t="s">
        <v>12581</v>
      </c>
      <c r="G4330" t="s">
        <v>1012</v>
      </c>
      <c r="H4330" t="s">
        <v>46</v>
      </c>
      <c r="I4330" t="s">
        <v>129</v>
      </c>
      <c r="J4330" t="s">
        <v>130</v>
      </c>
      <c r="K4330" t="s">
        <v>131</v>
      </c>
      <c r="L4330" t="s">
        <v>12582</v>
      </c>
      <c r="M4330" t="s">
        <v>12536</v>
      </c>
      <c r="N4330">
        <v>0.391944444</v>
      </c>
      <c r="O4330">
        <v>0</v>
      </c>
      <c r="P4330">
        <v>39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15.285833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1717668</v>
      </c>
      <c r="B4331">
        <v>1</v>
      </c>
      <c r="C4331" t="s">
        <v>76</v>
      </c>
      <c r="D4331" t="s">
        <v>81</v>
      </c>
      <c r="E4331" t="s">
        <v>126</v>
      </c>
      <c r="F4331" t="s">
        <v>12583</v>
      </c>
      <c r="G4331" t="s">
        <v>281</v>
      </c>
      <c r="H4331" t="s">
        <v>47</v>
      </c>
      <c r="I4331" t="s">
        <v>129</v>
      </c>
      <c r="J4331" t="s">
        <v>130</v>
      </c>
      <c r="K4331" t="s">
        <v>161</v>
      </c>
      <c r="L4331" t="s">
        <v>12584</v>
      </c>
      <c r="M4331" t="s">
        <v>12585</v>
      </c>
      <c r="N4331">
        <v>2.386666666</v>
      </c>
      <c r="O4331">
        <v>6</v>
      </c>
      <c r="P4331">
        <v>137</v>
      </c>
      <c r="Q4331">
        <v>0</v>
      </c>
      <c r="R4331">
        <v>0</v>
      </c>
      <c r="S4331">
        <v>0</v>
      </c>
      <c r="T4331">
        <v>0</v>
      </c>
      <c r="U4331">
        <v>14.32</v>
      </c>
      <c r="V4331">
        <v>326.97333300000003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1717691</v>
      </c>
      <c r="B4332">
        <v>1</v>
      </c>
      <c r="C4332" t="s">
        <v>76</v>
      </c>
      <c r="D4332" t="s">
        <v>94</v>
      </c>
      <c r="E4332" t="s">
        <v>126</v>
      </c>
      <c r="F4332" t="s">
        <v>12586</v>
      </c>
      <c r="G4332" t="s">
        <v>145</v>
      </c>
      <c r="H4332" t="s">
        <v>47</v>
      </c>
      <c r="I4332" t="s">
        <v>129</v>
      </c>
      <c r="J4332" t="s">
        <v>130</v>
      </c>
      <c r="K4332" t="s">
        <v>131</v>
      </c>
      <c r="L4332" t="s">
        <v>12587</v>
      </c>
      <c r="M4332" t="s">
        <v>12588</v>
      </c>
      <c r="N4332">
        <v>1.6686111109999999</v>
      </c>
      <c r="O4332">
        <v>1</v>
      </c>
      <c r="P4332">
        <v>324</v>
      </c>
      <c r="Q4332">
        <v>0</v>
      </c>
      <c r="R4332">
        <v>0</v>
      </c>
      <c r="S4332">
        <v>0</v>
      </c>
      <c r="T4332">
        <v>0</v>
      </c>
      <c r="U4332">
        <v>1.6686110000000001</v>
      </c>
      <c r="V4332">
        <v>540.63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1717678</v>
      </c>
      <c r="B4333">
        <v>1</v>
      </c>
      <c r="C4333" t="s">
        <v>76</v>
      </c>
      <c r="D4333" t="s">
        <v>92</v>
      </c>
      <c r="E4333" t="s">
        <v>139</v>
      </c>
      <c r="F4333" t="s">
        <v>12589</v>
      </c>
      <c r="G4333" t="s">
        <v>285</v>
      </c>
      <c r="H4333" t="s">
        <v>46</v>
      </c>
      <c r="I4333" t="s">
        <v>129</v>
      </c>
      <c r="J4333" t="s">
        <v>130</v>
      </c>
      <c r="K4333" t="s">
        <v>161</v>
      </c>
      <c r="L4333" t="s">
        <v>12590</v>
      </c>
      <c r="M4333" t="s">
        <v>12591</v>
      </c>
      <c r="N4333">
        <v>6.5666666659999997</v>
      </c>
      <c r="O4333">
        <v>0</v>
      </c>
      <c r="P4333">
        <v>0</v>
      </c>
      <c r="Q4333">
        <v>0</v>
      </c>
      <c r="R4333">
        <v>213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1398.7</v>
      </c>
      <c r="Y4333">
        <v>0</v>
      </c>
      <c r="Z4333">
        <v>0</v>
      </c>
    </row>
    <row r="4334" spans="1:26" x14ac:dyDescent="0.25">
      <c r="A4334">
        <v>1717669</v>
      </c>
      <c r="B4334">
        <v>1</v>
      </c>
      <c r="C4334" t="s">
        <v>76</v>
      </c>
      <c r="D4334" t="s">
        <v>101</v>
      </c>
      <c r="E4334" t="s">
        <v>164</v>
      </c>
      <c r="F4334" t="s">
        <v>11618</v>
      </c>
      <c r="G4334" t="s">
        <v>285</v>
      </c>
      <c r="H4334" t="s">
        <v>46</v>
      </c>
      <c r="I4334" t="s">
        <v>129</v>
      </c>
      <c r="J4334" t="s">
        <v>130</v>
      </c>
      <c r="K4334" t="s">
        <v>161</v>
      </c>
      <c r="L4334" t="s">
        <v>12592</v>
      </c>
      <c r="M4334" t="s">
        <v>12593</v>
      </c>
      <c r="N4334">
        <v>7.9541666659999999</v>
      </c>
      <c r="O4334">
        <v>1</v>
      </c>
      <c r="P4334">
        <v>313</v>
      </c>
      <c r="Q4334">
        <v>0</v>
      </c>
      <c r="R4334">
        <v>0</v>
      </c>
      <c r="S4334">
        <v>0</v>
      </c>
      <c r="T4334">
        <v>0</v>
      </c>
      <c r="U4334">
        <v>7.954167</v>
      </c>
      <c r="V4334">
        <v>2489.6541659999998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1717692</v>
      </c>
      <c r="B4335">
        <v>1</v>
      </c>
      <c r="C4335" t="s">
        <v>77</v>
      </c>
      <c r="D4335" t="s">
        <v>117</v>
      </c>
      <c r="E4335" t="s">
        <v>126</v>
      </c>
      <c r="F4335" t="s">
        <v>12594</v>
      </c>
      <c r="G4335" t="s">
        <v>145</v>
      </c>
      <c r="H4335" t="s">
        <v>47</v>
      </c>
      <c r="I4335" t="s">
        <v>129</v>
      </c>
      <c r="J4335" t="s">
        <v>130</v>
      </c>
      <c r="K4335" t="s">
        <v>131</v>
      </c>
      <c r="L4335" t="s">
        <v>12595</v>
      </c>
      <c r="M4335" t="s">
        <v>12596</v>
      </c>
      <c r="N4335">
        <v>1.649444444</v>
      </c>
      <c r="O4335">
        <v>0</v>
      </c>
      <c r="P4335">
        <v>0</v>
      </c>
      <c r="Q4335">
        <v>0</v>
      </c>
      <c r="R4335">
        <v>0</v>
      </c>
      <c r="S4335">
        <v>4</v>
      </c>
      <c r="T4335">
        <v>264</v>
      </c>
      <c r="U4335">
        <v>0</v>
      </c>
      <c r="V4335">
        <v>0</v>
      </c>
      <c r="W4335">
        <v>0</v>
      </c>
      <c r="X4335">
        <v>0</v>
      </c>
      <c r="Y4335">
        <v>6.5977779999999999</v>
      </c>
      <c r="Z4335">
        <v>435.45333299999999</v>
      </c>
    </row>
    <row r="4336" spans="1:26" x14ac:dyDescent="0.25">
      <c r="A4336">
        <v>1717674</v>
      </c>
      <c r="B4336">
        <v>1</v>
      </c>
      <c r="C4336" t="s">
        <v>77</v>
      </c>
      <c r="D4336" t="s">
        <v>110</v>
      </c>
      <c r="E4336" t="s">
        <v>158</v>
      </c>
      <c r="F4336" t="s">
        <v>4696</v>
      </c>
      <c r="G4336" t="s">
        <v>285</v>
      </c>
      <c r="H4336" t="s">
        <v>47</v>
      </c>
      <c r="I4336" t="s">
        <v>129</v>
      </c>
      <c r="J4336" t="s">
        <v>130</v>
      </c>
      <c r="K4336" t="s">
        <v>161</v>
      </c>
      <c r="L4336" t="s">
        <v>12597</v>
      </c>
      <c r="M4336" t="s">
        <v>12598</v>
      </c>
      <c r="N4336">
        <v>9.0761111109999995</v>
      </c>
      <c r="O4336">
        <v>0</v>
      </c>
      <c r="P4336">
        <v>0</v>
      </c>
      <c r="Q4336">
        <v>0</v>
      </c>
      <c r="R4336">
        <v>0</v>
      </c>
      <c r="S4336">
        <v>34</v>
      </c>
      <c r="T4336">
        <v>876</v>
      </c>
      <c r="U4336">
        <v>0</v>
      </c>
      <c r="V4336">
        <v>0</v>
      </c>
      <c r="W4336">
        <v>0</v>
      </c>
      <c r="X4336">
        <v>0</v>
      </c>
      <c r="Y4336">
        <v>308.58777800000001</v>
      </c>
      <c r="Z4336">
        <v>7950.6733329999997</v>
      </c>
    </row>
    <row r="4337" spans="1:26" x14ac:dyDescent="0.25">
      <c r="A4337">
        <v>1717734</v>
      </c>
      <c r="B4337">
        <v>1</v>
      </c>
      <c r="C4337" t="s">
        <v>76</v>
      </c>
      <c r="D4337" t="s">
        <v>81</v>
      </c>
      <c r="E4337" t="s">
        <v>164</v>
      </c>
      <c r="F4337" t="s">
        <v>12599</v>
      </c>
      <c r="G4337" t="s">
        <v>285</v>
      </c>
      <c r="H4337" t="s">
        <v>46</v>
      </c>
      <c r="I4337" t="s">
        <v>129</v>
      </c>
      <c r="J4337" t="s">
        <v>130</v>
      </c>
      <c r="K4337" t="s">
        <v>161</v>
      </c>
      <c r="L4337" t="s">
        <v>12600</v>
      </c>
      <c r="M4337" t="s">
        <v>12601</v>
      </c>
      <c r="N4337">
        <v>2.9102777770000001</v>
      </c>
      <c r="O4337">
        <v>1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2.9102779999999999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1717702</v>
      </c>
      <c r="B4338">
        <v>1</v>
      </c>
      <c r="C4338" t="s">
        <v>77</v>
      </c>
      <c r="D4338" t="s">
        <v>118</v>
      </c>
      <c r="E4338" t="s">
        <v>126</v>
      </c>
      <c r="F4338" t="s">
        <v>12602</v>
      </c>
      <c r="G4338" t="s">
        <v>145</v>
      </c>
      <c r="H4338" t="s">
        <v>47</v>
      </c>
      <c r="I4338" t="s">
        <v>129</v>
      </c>
      <c r="J4338" t="s">
        <v>130</v>
      </c>
      <c r="K4338" t="s">
        <v>131</v>
      </c>
      <c r="L4338" t="s">
        <v>12603</v>
      </c>
      <c r="M4338" t="s">
        <v>12604</v>
      </c>
      <c r="N4338">
        <v>3.8805555549999999</v>
      </c>
      <c r="O4338">
        <v>3</v>
      </c>
      <c r="P4338">
        <v>207</v>
      </c>
      <c r="Q4338">
        <v>0</v>
      </c>
      <c r="R4338">
        <v>0</v>
      </c>
      <c r="S4338">
        <v>0</v>
      </c>
      <c r="T4338">
        <v>0</v>
      </c>
      <c r="U4338">
        <v>11.641667</v>
      </c>
      <c r="V4338">
        <v>803.27499999999998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1717688</v>
      </c>
      <c r="B4339">
        <v>1</v>
      </c>
      <c r="C4339" t="s">
        <v>77</v>
      </c>
      <c r="D4339" t="s">
        <v>123</v>
      </c>
      <c r="E4339" t="s">
        <v>164</v>
      </c>
      <c r="F4339" t="s">
        <v>12605</v>
      </c>
      <c r="G4339" t="s">
        <v>256</v>
      </c>
      <c r="H4339" t="s">
        <v>46</v>
      </c>
      <c r="I4339" t="s">
        <v>129</v>
      </c>
      <c r="J4339" t="s">
        <v>130</v>
      </c>
      <c r="K4339" t="s">
        <v>131</v>
      </c>
      <c r="L4339" t="s">
        <v>12606</v>
      </c>
      <c r="M4339" t="s">
        <v>12607</v>
      </c>
      <c r="N4339">
        <v>2.1786111109999999</v>
      </c>
      <c r="O4339">
        <v>2</v>
      </c>
      <c r="P4339">
        <v>114</v>
      </c>
      <c r="Q4339">
        <v>0</v>
      </c>
      <c r="R4339">
        <v>0</v>
      </c>
      <c r="S4339">
        <v>0</v>
      </c>
      <c r="T4339">
        <v>0</v>
      </c>
      <c r="U4339">
        <v>4.3572220000000002</v>
      </c>
      <c r="V4339">
        <v>248.36166700000001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1717689</v>
      </c>
      <c r="B4340">
        <v>1</v>
      </c>
      <c r="C4340" t="s">
        <v>76</v>
      </c>
      <c r="D4340" t="s">
        <v>78</v>
      </c>
      <c r="E4340" t="s">
        <v>134</v>
      </c>
      <c r="F4340" t="s">
        <v>12608</v>
      </c>
      <c r="G4340" t="s">
        <v>155</v>
      </c>
      <c r="H4340" t="s">
        <v>46</v>
      </c>
      <c r="I4340" t="s">
        <v>129</v>
      </c>
      <c r="J4340" t="s">
        <v>130</v>
      </c>
      <c r="K4340" t="s">
        <v>131</v>
      </c>
      <c r="L4340" t="s">
        <v>12609</v>
      </c>
      <c r="M4340" t="s">
        <v>12610</v>
      </c>
      <c r="N4340">
        <v>1.2852777769999999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1.2852779999999999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1717699</v>
      </c>
      <c r="B4341">
        <v>1</v>
      </c>
      <c r="C4341" t="s">
        <v>76</v>
      </c>
      <c r="D4341" t="s">
        <v>104</v>
      </c>
      <c r="E4341" t="s">
        <v>139</v>
      </c>
      <c r="F4341" t="s">
        <v>12611</v>
      </c>
      <c r="G4341" t="s">
        <v>141</v>
      </c>
      <c r="H4341" t="s">
        <v>46</v>
      </c>
      <c r="I4341" t="s">
        <v>129</v>
      </c>
      <c r="J4341" t="s">
        <v>130</v>
      </c>
      <c r="K4341" t="s">
        <v>131</v>
      </c>
      <c r="L4341" t="s">
        <v>12612</v>
      </c>
      <c r="M4341" t="s">
        <v>12613</v>
      </c>
      <c r="N4341">
        <v>5.801111111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9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52.21</v>
      </c>
    </row>
    <row r="4342" spans="1:26" x14ac:dyDescent="0.25">
      <c r="A4342">
        <v>1717705</v>
      </c>
      <c r="B4342">
        <v>1</v>
      </c>
      <c r="C4342" t="s">
        <v>77</v>
      </c>
      <c r="D4342" t="s">
        <v>123</v>
      </c>
      <c r="E4342" t="s">
        <v>126</v>
      </c>
      <c r="F4342" t="s">
        <v>12614</v>
      </c>
      <c r="G4342" t="s">
        <v>176</v>
      </c>
      <c r="H4342" t="s">
        <v>47</v>
      </c>
      <c r="I4342" t="s">
        <v>129</v>
      </c>
      <c r="J4342" t="s">
        <v>130</v>
      </c>
      <c r="K4342" t="s">
        <v>131</v>
      </c>
      <c r="L4342" t="s">
        <v>12615</v>
      </c>
      <c r="M4342" t="s">
        <v>12616</v>
      </c>
      <c r="N4342">
        <v>2.341388888</v>
      </c>
      <c r="O4342">
        <v>15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35.120832999999998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1717701</v>
      </c>
      <c r="B4343">
        <v>1</v>
      </c>
      <c r="C4343" t="s">
        <v>76</v>
      </c>
      <c r="D4343" t="s">
        <v>85</v>
      </c>
      <c r="E4343" t="s">
        <v>126</v>
      </c>
      <c r="F4343" t="s">
        <v>12617</v>
      </c>
      <c r="G4343" t="s">
        <v>176</v>
      </c>
      <c r="H4343" t="s">
        <v>47</v>
      </c>
      <c r="I4343" t="s">
        <v>129</v>
      </c>
      <c r="J4343" t="s">
        <v>130</v>
      </c>
      <c r="K4343" t="s">
        <v>131</v>
      </c>
      <c r="L4343" t="s">
        <v>12618</v>
      </c>
      <c r="M4343" t="s">
        <v>12619</v>
      </c>
      <c r="N4343">
        <v>0.89833333299999996</v>
      </c>
      <c r="O4343">
        <v>12</v>
      </c>
      <c r="P4343">
        <v>351</v>
      </c>
      <c r="Q4343">
        <v>0</v>
      </c>
      <c r="R4343">
        <v>0</v>
      </c>
      <c r="S4343">
        <v>0</v>
      </c>
      <c r="T4343">
        <v>0</v>
      </c>
      <c r="U4343">
        <v>10.78</v>
      </c>
      <c r="V4343">
        <v>315.315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1717695</v>
      </c>
      <c r="B4344">
        <v>1</v>
      </c>
      <c r="C4344" t="s">
        <v>76</v>
      </c>
      <c r="D4344" t="s">
        <v>100</v>
      </c>
      <c r="E4344" t="s">
        <v>134</v>
      </c>
      <c r="F4344" t="s">
        <v>12620</v>
      </c>
      <c r="G4344" t="s">
        <v>136</v>
      </c>
      <c r="H4344" t="s">
        <v>46</v>
      </c>
      <c r="I4344" t="s">
        <v>129</v>
      </c>
      <c r="J4344" t="s">
        <v>130</v>
      </c>
      <c r="K4344" t="s">
        <v>131</v>
      </c>
      <c r="L4344" t="s">
        <v>12621</v>
      </c>
      <c r="M4344" t="s">
        <v>12622</v>
      </c>
      <c r="N4344">
        <v>1.3811111110000001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1.381111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1717693</v>
      </c>
      <c r="B4345">
        <v>1</v>
      </c>
      <c r="C4345" t="s">
        <v>77</v>
      </c>
      <c r="D4345" t="s">
        <v>124</v>
      </c>
      <c r="E4345" t="s">
        <v>134</v>
      </c>
      <c r="F4345" t="s">
        <v>12623</v>
      </c>
      <c r="G4345" t="s">
        <v>209</v>
      </c>
      <c r="H4345" t="s">
        <v>46</v>
      </c>
      <c r="I4345" t="s">
        <v>129</v>
      </c>
      <c r="J4345" t="s">
        <v>130</v>
      </c>
      <c r="K4345" t="s">
        <v>131</v>
      </c>
      <c r="L4345" t="s">
        <v>12624</v>
      </c>
      <c r="M4345" t="s">
        <v>12625</v>
      </c>
      <c r="N4345">
        <v>2.758888888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2.7588889999999999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1717694</v>
      </c>
      <c r="B4346">
        <v>1</v>
      </c>
      <c r="C4346" t="s">
        <v>77</v>
      </c>
      <c r="D4346" t="s">
        <v>114</v>
      </c>
      <c r="E4346" t="s">
        <v>139</v>
      </c>
      <c r="F4346" t="s">
        <v>12626</v>
      </c>
      <c r="G4346" t="s">
        <v>281</v>
      </c>
      <c r="H4346" t="s">
        <v>46</v>
      </c>
      <c r="I4346" t="s">
        <v>129</v>
      </c>
      <c r="J4346" t="s">
        <v>130</v>
      </c>
      <c r="K4346" t="s">
        <v>161</v>
      </c>
      <c r="L4346" t="s">
        <v>12627</v>
      </c>
      <c r="M4346" t="s">
        <v>12628</v>
      </c>
      <c r="N4346">
        <v>3.8366405549999998</v>
      </c>
      <c r="O4346">
        <v>0</v>
      </c>
      <c r="P4346">
        <v>706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2708.668232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1717697</v>
      </c>
      <c r="B4347">
        <v>1</v>
      </c>
      <c r="C4347" t="s">
        <v>77</v>
      </c>
      <c r="D4347" t="s">
        <v>109</v>
      </c>
      <c r="E4347" t="s">
        <v>126</v>
      </c>
      <c r="F4347" t="s">
        <v>7019</v>
      </c>
      <c r="G4347" t="s">
        <v>285</v>
      </c>
      <c r="H4347" t="s">
        <v>47</v>
      </c>
      <c r="I4347" t="s">
        <v>129</v>
      </c>
      <c r="J4347" t="s">
        <v>130</v>
      </c>
      <c r="K4347" t="s">
        <v>161</v>
      </c>
      <c r="L4347" t="s">
        <v>12629</v>
      </c>
      <c r="M4347" t="s">
        <v>12630</v>
      </c>
      <c r="N4347">
        <v>8.2913888880000002</v>
      </c>
      <c r="O4347">
        <v>1</v>
      </c>
      <c r="P4347">
        <v>178</v>
      </c>
      <c r="Q4347">
        <v>0</v>
      </c>
      <c r="R4347">
        <v>0</v>
      </c>
      <c r="S4347">
        <v>0</v>
      </c>
      <c r="T4347">
        <v>0</v>
      </c>
      <c r="U4347">
        <v>8.2913890000000006</v>
      </c>
      <c r="V4347">
        <v>1475.8672220000001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1717698</v>
      </c>
      <c r="B4348">
        <v>1</v>
      </c>
      <c r="C4348" t="s">
        <v>77</v>
      </c>
      <c r="D4348" t="s">
        <v>109</v>
      </c>
      <c r="E4348" t="s">
        <v>212</v>
      </c>
      <c r="F4348" t="s">
        <v>12631</v>
      </c>
      <c r="G4348" t="s">
        <v>176</v>
      </c>
      <c r="H4348" t="s">
        <v>47</v>
      </c>
      <c r="I4348" t="s">
        <v>151</v>
      </c>
      <c r="J4348" t="s">
        <v>130</v>
      </c>
      <c r="K4348" t="s">
        <v>131</v>
      </c>
      <c r="L4348" t="s">
        <v>12632</v>
      </c>
      <c r="M4348" t="s">
        <v>12633</v>
      </c>
      <c r="N4348">
        <v>1.6666666E-2</v>
      </c>
      <c r="O4348">
        <v>28</v>
      </c>
      <c r="P4348">
        <v>584</v>
      </c>
      <c r="Q4348">
        <v>0</v>
      </c>
      <c r="R4348">
        <v>0</v>
      </c>
      <c r="S4348">
        <v>0</v>
      </c>
      <c r="T4348">
        <v>0</v>
      </c>
      <c r="U4348">
        <v>0.466667</v>
      </c>
      <c r="V4348">
        <v>9.733333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1717724</v>
      </c>
      <c r="B4349">
        <v>1</v>
      </c>
      <c r="C4349" t="s">
        <v>76</v>
      </c>
      <c r="D4349" t="s">
        <v>102</v>
      </c>
      <c r="E4349" t="s">
        <v>134</v>
      </c>
      <c r="F4349" t="s">
        <v>12634</v>
      </c>
      <c r="G4349" t="s">
        <v>136</v>
      </c>
      <c r="H4349" t="s">
        <v>46</v>
      </c>
      <c r="I4349" t="s">
        <v>129</v>
      </c>
      <c r="J4349" t="s">
        <v>130</v>
      </c>
      <c r="K4349" t="s">
        <v>131</v>
      </c>
      <c r="L4349" t="s">
        <v>12635</v>
      </c>
      <c r="M4349" t="s">
        <v>12636</v>
      </c>
      <c r="N4349">
        <v>4.8747222219999999</v>
      </c>
      <c r="O4349">
        <v>0</v>
      </c>
      <c r="P4349">
        <v>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4.8747220000000002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1717707</v>
      </c>
      <c r="B4350">
        <v>1</v>
      </c>
      <c r="C4350" t="s">
        <v>76</v>
      </c>
      <c r="D4350" t="s">
        <v>92</v>
      </c>
      <c r="E4350" t="s">
        <v>134</v>
      </c>
      <c r="F4350" t="s">
        <v>12637</v>
      </c>
      <c r="G4350" t="s">
        <v>136</v>
      </c>
      <c r="H4350" t="s">
        <v>46</v>
      </c>
      <c r="I4350" t="s">
        <v>129</v>
      </c>
      <c r="J4350" t="s">
        <v>130</v>
      </c>
      <c r="K4350" t="s">
        <v>131</v>
      </c>
      <c r="L4350" t="s">
        <v>12638</v>
      </c>
      <c r="M4350" t="s">
        <v>12639</v>
      </c>
      <c r="N4350">
        <v>5.7680555550000001</v>
      </c>
      <c r="O4350">
        <v>0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5.7680559999999996</v>
      </c>
      <c r="Y4350">
        <v>0</v>
      </c>
      <c r="Z4350">
        <v>0</v>
      </c>
    </row>
    <row r="4351" spans="1:26" x14ac:dyDescent="0.25">
      <c r="A4351">
        <v>1717703</v>
      </c>
      <c r="B4351">
        <v>1</v>
      </c>
      <c r="C4351" t="s">
        <v>76</v>
      </c>
      <c r="D4351" t="s">
        <v>86</v>
      </c>
      <c r="E4351" t="s">
        <v>139</v>
      </c>
      <c r="F4351" t="s">
        <v>12640</v>
      </c>
      <c r="G4351" t="s">
        <v>1012</v>
      </c>
      <c r="H4351" t="s">
        <v>46</v>
      </c>
      <c r="I4351" t="s">
        <v>129</v>
      </c>
      <c r="J4351" t="s">
        <v>130</v>
      </c>
      <c r="K4351" t="s">
        <v>131</v>
      </c>
      <c r="L4351" t="s">
        <v>12641</v>
      </c>
      <c r="M4351" t="s">
        <v>12642</v>
      </c>
      <c r="N4351">
        <v>0.87694444400000005</v>
      </c>
      <c r="O4351">
        <v>0</v>
      </c>
      <c r="P4351">
        <v>25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21.923611000000001</v>
      </c>
      <c r="W4351">
        <v>0</v>
      </c>
      <c r="X4351">
        <v>0</v>
      </c>
      <c r="Y4351">
        <v>0</v>
      </c>
      <c r="Z4351">
        <v>0</v>
      </c>
    </row>
    <row r="4352" spans="1:26" x14ac:dyDescent="0.25">
      <c r="A4352">
        <v>1717714</v>
      </c>
      <c r="B4352">
        <v>1</v>
      </c>
      <c r="C4352" t="s">
        <v>76</v>
      </c>
      <c r="D4352" t="s">
        <v>99</v>
      </c>
      <c r="E4352" t="s">
        <v>134</v>
      </c>
      <c r="F4352" t="s">
        <v>12643</v>
      </c>
      <c r="G4352" t="s">
        <v>136</v>
      </c>
      <c r="H4352" t="s">
        <v>46</v>
      </c>
      <c r="I4352" t="s">
        <v>129</v>
      </c>
      <c r="J4352" t="s">
        <v>130</v>
      </c>
      <c r="K4352" t="s">
        <v>131</v>
      </c>
      <c r="L4352" t="s">
        <v>12644</v>
      </c>
      <c r="M4352" t="s">
        <v>12645</v>
      </c>
      <c r="N4352">
        <v>0.90083333300000001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0.90083299999999999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1717713</v>
      </c>
      <c r="B4353">
        <v>1</v>
      </c>
      <c r="C4353" t="s">
        <v>76</v>
      </c>
      <c r="D4353" t="s">
        <v>100</v>
      </c>
      <c r="E4353" t="s">
        <v>134</v>
      </c>
      <c r="F4353" t="s">
        <v>12646</v>
      </c>
      <c r="G4353" t="s">
        <v>462</v>
      </c>
      <c r="H4353" t="s">
        <v>46</v>
      </c>
      <c r="I4353" t="s">
        <v>129</v>
      </c>
      <c r="J4353" t="s">
        <v>130</v>
      </c>
      <c r="K4353" t="s">
        <v>131</v>
      </c>
      <c r="L4353" t="s">
        <v>12647</v>
      </c>
      <c r="M4353" t="s">
        <v>12648</v>
      </c>
      <c r="N4353">
        <v>2.179166666</v>
      </c>
      <c r="O4353">
        <v>0</v>
      </c>
      <c r="P4353">
        <v>1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2.1791670000000001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1717711</v>
      </c>
      <c r="B4354">
        <v>1</v>
      </c>
      <c r="C4354" t="s">
        <v>76</v>
      </c>
      <c r="D4354" t="s">
        <v>92</v>
      </c>
      <c r="E4354" t="s">
        <v>134</v>
      </c>
      <c r="F4354" t="s">
        <v>12649</v>
      </c>
      <c r="G4354" t="s">
        <v>209</v>
      </c>
      <c r="H4354" t="s">
        <v>46</v>
      </c>
      <c r="I4354" t="s">
        <v>129</v>
      </c>
      <c r="J4354" t="s">
        <v>130</v>
      </c>
      <c r="K4354" t="s">
        <v>131</v>
      </c>
      <c r="L4354" t="s">
        <v>12650</v>
      </c>
      <c r="M4354" t="s">
        <v>12651</v>
      </c>
      <c r="N4354">
        <v>3.6522222219999998</v>
      </c>
      <c r="O4354">
        <v>0</v>
      </c>
      <c r="P4354">
        <v>0</v>
      </c>
      <c r="Q4354">
        <v>0</v>
      </c>
      <c r="R4354">
        <v>2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7.3044440000000002</v>
      </c>
      <c r="Y4354">
        <v>0</v>
      </c>
      <c r="Z4354">
        <v>0</v>
      </c>
    </row>
    <row r="4355" spans="1:26" x14ac:dyDescent="0.25">
      <c r="A4355">
        <v>1717708</v>
      </c>
      <c r="B4355">
        <v>1</v>
      </c>
      <c r="C4355" t="s">
        <v>77</v>
      </c>
      <c r="D4355" t="s">
        <v>109</v>
      </c>
      <c r="E4355" t="s">
        <v>158</v>
      </c>
      <c r="F4355" t="s">
        <v>1287</v>
      </c>
      <c r="G4355" t="s">
        <v>176</v>
      </c>
      <c r="H4355" t="s">
        <v>47</v>
      </c>
      <c r="I4355" t="s">
        <v>151</v>
      </c>
      <c r="J4355" t="s">
        <v>130</v>
      </c>
      <c r="K4355" t="s">
        <v>131</v>
      </c>
      <c r="L4355" t="s">
        <v>12652</v>
      </c>
      <c r="M4355" t="s">
        <v>12653</v>
      </c>
      <c r="N4355">
        <v>8.8888879999999993E-3</v>
      </c>
      <c r="O4355">
        <v>0</v>
      </c>
      <c r="P4355">
        <v>0</v>
      </c>
      <c r="Q4355">
        <v>42</v>
      </c>
      <c r="R4355">
        <v>14</v>
      </c>
      <c r="S4355">
        <v>147</v>
      </c>
      <c r="T4355">
        <v>543</v>
      </c>
      <c r="U4355">
        <v>0</v>
      </c>
      <c r="V4355">
        <v>0</v>
      </c>
      <c r="W4355">
        <v>0.37333300000000003</v>
      </c>
      <c r="X4355">
        <v>0.124444</v>
      </c>
      <c r="Y4355">
        <v>1.306667</v>
      </c>
      <c r="Z4355">
        <v>4.8266660000000003</v>
      </c>
    </row>
    <row r="4356" spans="1:26" x14ac:dyDescent="0.25">
      <c r="A4356">
        <v>1717709</v>
      </c>
      <c r="B4356">
        <v>1</v>
      </c>
      <c r="C4356" t="s">
        <v>77</v>
      </c>
      <c r="D4356" t="s">
        <v>109</v>
      </c>
      <c r="E4356" t="s">
        <v>158</v>
      </c>
      <c r="F4356" t="s">
        <v>12654</v>
      </c>
      <c r="G4356" t="s">
        <v>285</v>
      </c>
      <c r="H4356" t="s">
        <v>47</v>
      </c>
      <c r="I4356" t="s">
        <v>129</v>
      </c>
      <c r="J4356" t="s">
        <v>130</v>
      </c>
      <c r="K4356" t="s">
        <v>161</v>
      </c>
      <c r="L4356" t="s">
        <v>12655</v>
      </c>
      <c r="M4356" t="s">
        <v>12656</v>
      </c>
      <c r="N4356">
        <v>7.8675722219999997</v>
      </c>
      <c r="O4356">
        <v>65</v>
      </c>
      <c r="P4356">
        <v>444</v>
      </c>
      <c r="Q4356">
        <v>0</v>
      </c>
      <c r="R4356">
        <v>0</v>
      </c>
      <c r="S4356">
        <v>0</v>
      </c>
      <c r="T4356">
        <v>0</v>
      </c>
      <c r="U4356">
        <v>511.39219400000002</v>
      </c>
      <c r="V4356">
        <v>3493.2020670000002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1717720</v>
      </c>
      <c r="B4357">
        <v>1</v>
      </c>
      <c r="C4357" t="s">
        <v>76</v>
      </c>
      <c r="D4357" t="s">
        <v>92</v>
      </c>
      <c r="E4357" t="s">
        <v>164</v>
      </c>
      <c r="F4357" t="s">
        <v>4292</v>
      </c>
      <c r="G4357" t="s">
        <v>193</v>
      </c>
      <c r="H4357" t="s">
        <v>46</v>
      </c>
      <c r="I4357" t="s">
        <v>129</v>
      </c>
      <c r="J4357" t="s">
        <v>130</v>
      </c>
      <c r="K4357" t="s">
        <v>131</v>
      </c>
      <c r="L4357" t="s">
        <v>12657</v>
      </c>
      <c r="M4357" t="s">
        <v>12658</v>
      </c>
      <c r="N4357">
        <v>12.52</v>
      </c>
      <c r="O4357">
        <v>0</v>
      </c>
      <c r="P4357">
        <v>0</v>
      </c>
      <c r="Q4357">
        <v>2</v>
      </c>
      <c r="R4357">
        <v>203</v>
      </c>
      <c r="S4357">
        <v>0</v>
      </c>
      <c r="T4357">
        <v>0</v>
      </c>
      <c r="U4357">
        <v>0</v>
      </c>
      <c r="V4357">
        <v>0</v>
      </c>
      <c r="W4357">
        <v>25.04</v>
      </c>
      <c r="X4357">
        <v>2541.56</v>
      </c>
      <c r="Y4357">
        <v>0</v>
      </c>
      <c r="Z4357">
        <v>0</v>
      </c>
    </row>
    <row r="4358" spans="1:26" x14ac:dyDescent="0.25">
      <c r="A4358">
        <v>1717718</v>
      </c>
      <c r="B4358">
        <v>1</v>
      </c>
      <c r="C4358" t="s">
        <v>77</v>
      </c>
      <c r="D4358" t="s">
        <v>121</v>
      </c>
      <c r="E4358" t="s">
        <v>212</v>
      </c>
      <c r="F4358" t="s">
        <v>11252</v>
      </c>
      <c r="G4358" t="s">
        <v>281</v>
      </c>
      <c r="H4358" t="s">
        <v>47</v>
      </c>
      <c r="I4358" t="s">
        <v>129</v>
      </c>
      <c r="J4358" t="s">
        <v>130</v>
      </c>
      <c r="K4358" t="s">
        <v>161</v>
      </c>
      <c r="L4358" t="s">
        <v>12659</v>
      </c>
      <c r="M4358" t="s">
        <v>12503</v>
      </c>
      <c r="N4358">
        <v>2.1530555549999999</v>
      </c>
      <c r="O4358">
        <v>0</v>
      </c>
      <c r="P4358">
        <v>0</v>
      </c>
      <c r="Q4358">
        <v>37</v>
      </c>
      <c r="R4358">
        <v>533</v>
      </c>
      <c r="S4358">
        <v>0</v>
      </c>
      <c r="T4358">
        <v>0</v>
      </c>
      <c r="U4358">
        <v>0</v>
      </c>
      <c r="V4358">
        <v>0</v>
      </c>
      <c r="W4358">
        <v>79.663055999999997</v>
      </c>
      <c r="X4358">
        <v>1147.5786109999999</v>
      </c>
      <c r="Y4358">
        <v>0</v>
      </c>
      <c r="Z4358">
        <v>0</v>
      </c>
    </row>
    <row r="4359" spans="1:26" x14ac:dyDescent="0.25">
      <c r="A4359">
        <v>1717717</v>
      </c>
      <c r="B4359">
        <v>1</v>
      </c>
      <c r="C4359" t="s">
        <v>77</v>
      </c>
      <c r="D4359" t="s">
        <v>121</v>
      </c>
      <c r="E4359" t="s">
        <v>212</v>
      </c>
      <c r="F4359" t="s">
        <v>12660</v>
      </c>
      <c r="G4359" t="s">
        <v>176</v>
      </c>
      <c r="H4359" t="s">
        <v>47</v>
      </c>
      <c r="I4359" t="s">
        <v>151</v>
      </c>
      <c r="J4359" t="s">
        <v>130</v>
      </c>
      <c r="K4359" t="s">
        <v>131</v>
      </c>
      <c r="L4359" t="s">
        <v>12661</v>
      </c>
      <c r="M4359" t="s">
        <v>12662</v>
      </c>
      <c r="N4359">
        <v>4.4444444E-2</v>
      </c>
      <c r="O4359">
        <v>0</v>
      </c>
      <c r="P4359">
        <v>0</v>
      </c>
      <c r="Q4359">
        <v>30</v>
      </c>
      <c r="R4359">
        <v>354</v>
      </c>
      <c r="S4359">
        <v>22</v>
      </c>
      <c r="T4359">
        <v>483</v>
      </c>
      <c r="U4359">
        <v>0</v>
      </c>
      <c r="V4359">
        <v>0</v>
      </c>
      <c r="W4359">
        <v>1.3333330000000001</v>
      </c>
      <c r="X4359">
        <v>15.733333</v>
      </c>
      <c r="Y4359">
        <v>0.97777800000000004</v>
      </c>
      <c r="Z4359">
        <v>21.466666</v>
      </c>
    </row>
    <row r="4360" spans="1:26" x14ac:dyDescent="0.25">
      <c r="A4360">
        <v>1717719</v>
      </c>
      <c r="B4360">
        <v>1</v>
      </c>
      <c r="C4360" t="s">
        <v>76</v>
      </c>
      <c r="D4360" t="s">
        <v>102</v>
      </c>
      <c r="E4360" t="s">
        <v>139</v>
      </c>
      <c r="F4360" t="s">
        <v>12663</v>
      </c>
      <c r="G4360" t="s">
        <v>269</v>
      </c>
      <c r="H4360" t="s">
        <v>46</v>
      </c>
      <c r="I4360" t="s">
        <v>129</v>
      </c>
      <c r="J4360" t="s">
        <v>130</v>
      </c>
      <c r="K4360" t="s">
        <v>131</v>
      </c>
      <c r="L4360" t="s">
        <v>12664</v>
      </c>
      <c r="M4360" t="s">
        <v>12665</v>
      </c>
      <c r="N4360">
        <v>2.4336111109999998</v>
      </c>
      <c r="O4360">
        <v>0</v>
      </c>
      <c r="P4360">
        <v>19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46.238610999999999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1717749</v>
      </c>
      <c r="B4361">
        <v>1</v>
      </c>
      <c r="C4361" t="s">
        <v>76</v>
      </c>
      <c r="D4361" t="s">
        <v>84</v>
      </c>
      <c r="E4361" t="s">
        <v>134</v>
      </c>
      <c r="F4361" t="s">
        <v>12666</v>
      </c>
      <c r="G4361" t="s">
        <v>155</v>
      </c>
      <c r="H4361" t="s">
        <v>46</v>
      </c>
      <c r="I4361" t="s">
        <v>129</v>
      </c>
      <c r="J4361" t="s">
        <v>130</v>
      </c>
      <c r="K4361" t="s">
        <v>131</v>
      </c>
      <c r="L4361" t="s">
        <v>12667</v>
      </c>
      <c r="M4361" t="s">
        <v>12668</v>
      </c>
      <c r="N4361">
        <v>1.020277777</v>
      </c>
      <c r="O4361">
        <v>0</v>
      </c>
      <c r="P4361">
        <v>2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2.040556</v>
      </c>
      <c r="W4361">
        <v>0</v>
      </c>
      <c r="X4361">
        <v>0</v>
      </c>
      <c r="Y4361">
        <v>0</v>
      </c>
      <c r="Z4361">
        <v>0</v>
      </c>
    </row>
    <row r="4362" spans="1:26" x14ac:dyDescent="0.25">
      <c r="A4362">
        <v>1717760</v>
      </c>
      <c r="B4362">
        <v>1</v>
      </c>
      <c r="C4362" t="s">
        <v>76</v>
      </c>
      <c r="D4362" t="s">
        <v>103</v>
      </c>
      <c r="E4362" t="s">
        <v>139</v>
      </c>
      <c r="F4362" t="s">
        <v>12054</v>
      </c>
      <c r="G4362" t="s">
        <v>141</v>
      </c>
      <c r="H4362" t="s">
        <v>46</v>
      </c>
      <c r="I4362" t="s">
        <v>129</v>
      </c>
      <c r="J4362" t="s">
        <v>130</v>
      </c>
      <c r="K4362" t="s">
        <v>131</v>
      </c>
      <c r="L4362" t="s">
        <v>12669</v>
      </c>
      <c r="M4362" t="s">
        <v>12670</v>
      </c>
      <c r="N4362">
        <v>2.2608333329999999</v>
      </c>
      <c r="O4362">
        <v>0</v>
      </c>
      <c r="P4362">
        <v>0</v>
      </c>
      <c r="Q4362">
        <v>0</v>
      </c>
      <c r="R4362">
        <v>48</v>
      </c>
      <c r="S4362">
        <v>0</v>
      </c>
      <c r="T4362">
        <v>12</v>
      </c>
      <c r="U4362">
        <v>0</v>
      </c>
      <c r="V4362">
        <v>0</v>
      </c>
      <c r="W4362">
        <v>0</v>
      </c>
      <c r="X4362">
        <v>108.52</v>
      </c>
      <c r="Y4362">
        <v>0</v>
      </c>
      <c r="Z4362">
        <v>27.13</v>
      </c>
    </row>
    <row r="4363" spans="1:26" x14ac:dyDescent="0.25">
      <c r="A4363">
        <v>1717721</v>
      </c>
      <c r="B4363">
        <v>1</v>
      </c>
      <c r="C4363" t="s">
        <v>77</v>
      </c>
      <c r="D4363" t="s">
        <v>119</v>
      </c>
      <c r="E4363" t="s">
        <v>139</v>
      </c>
      <c r="F4363" t="s">
        <v>12671</v>
      </c>
      <c r="G4363" t="s">
        <v>1012</v>
      </c>
      <c r="H4363" t="s">
        <v>46</v>
      </c>
      <c r="I4363" t="s">
        <v>129</v>
      </c>
      <c r="J4363" t="s">
        <v>130</v>
      </c>
      <c r="K4363" t="s">
        <v>131</v>
      </c>
      <c r="L4363" t="s">
        <v>12672</v>
      </c>
      <c r="M4363" t="s">
        <v>12673</v>
      </c>
      <c r="N4363">
        <v>1.912222222</v>
      </c>
      <c r="O4363">
        <v>0</v>
      </c>
      <c r="P4363">
        <v>105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200.783333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1717725</v>
      </c>
      <c r="B4364">
        <v>1</v>
      </c>
      <c r="C4364" t="s">
        <v>76</v>
      </c>
      <c r="D4364" t="s">
        <v>88</v>
      </c>
      <c r="E4364" t="s">
        <v>134</v>
      </c>
      <c r="F4364" t="s">
        <v>12674</v>
      </c>
      <c r="G4364" t="s">
        <v>136</v>
      </c>
      <c r="H4364" t="s">
        <v>46</v>
      </c>
      <c r="I4364" t="s">
        <v>129</v>
      </c>
      <c r="J4364" t="s">
        <v>130</v>
      </c>
      <c r="K4364" t="s">
        <v>131</v>
      </c>
      <c r="L4364" t="s">
        <v>12675</v>
      </c>
      <c r="M4364" t="s">
        <v>12676</v>
      </c>
      <c r="N4364">
        <v>1.108333333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1.108333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1717732</v>
      </c>
      <c r="B4365">
        <v>1</v>
      </c>
      <c r="C4365" t="s">
        <v>76</v>
      </c>
      <c r="D4365" t="s">
        <v>80</v>
      </c>
      <c r="E4365" t="s">
        <v>139</v>
      </c>
      <c r="F4365" t="s">
        <v>12677</v>
      </c>
      <c r="G4365" t="s">
        <v>462</v>
      </c>
      <c r="H4365" t="s">
        <v>46</v>
      </c>
      <c r="I4365" t="s">
        <v>129</v>
      </c>
      <c r="J4365" t="s">
        <v>130</v>
      </c>
      <c r="K4365" t="s">
        <v>131</v>
      </c>
      <c r="L4365" t="s">
        <v>12678</v>
      </c>
      <c r="M4365" t="s">
        <v>12679</v>
      </c>
      <c r="N4365">
        <v>1.190833333</v>
      </c>
      <c r="O4365">
        <v>0</v>
      </c>
      <c r="P4365">
        <v>230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273.89166699999998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1717729</v>
      </c>
      <c r="B4366">
        <v>1</v>
      </c>
      <c r="C4366" t="s">
        <v>76</v>
      </c>
      <c r="D4366" t="s">
        <v>93</v>
      </c>
      <c r="E4366" t="s">
        <v>139</v>
      </c>
      <c r="F4366" t="s">
        <v>12680</v>
      </c>
      <c r="G4366" t="s">
        <v>289</v>
      </c>
      <c r="H4366" t="s">
        <v>46</v>
      </c>
      <c r="I4366" t="s">
        <v>129</v>
      </c>
      <c r="J4366" t="s">
        <v>130</v>
      </c>
      <c r="K4366" t="s">
        <v>131</v>
      </c>
      <c r="L4366" t="s">
        <v>12681</v>
      </c>
      <c r="M4366" t="s">
        <v>12682</v>
      </c>
      <c r="N4366">
        <v>1.313055555</v>
      </c>
      <c r="O4366">
        <v>0</v>
      </c>
      <c r="P4366">
        <v>51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66.965833000000003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1717726</v>
      </c>
      <c r="B4367">
        <v>1</v>
      </c>
      <c r="C4367" t="s">
        <v>77</v>
      </c>
      <c r="D4367" t="s">
        <v>123</v>
      </c>
      <c r="E4367" t="s">
        <v>126</v>
      </c>
      <c r="F4367" t="s">
        <v>5894</v>
      </c>
      <c r="G4367" t="s">
        <v>176</v>
      </c>
      <c r="H4367" t="s">
        <v>47</v>
      </c>
      <c r="I4367" t="s">
        <v>151</v>
      </c>
      <c r="J4367" t="s">
        <v>130</v>
      </c>
      <c r="K4367" t="s">
        <v>131</v>
      </c>
      <c r="L4367" t="s">
        <v>12683</v>
      </c>
      <c r="M4367" t="s">
        <v>12684</v>
      </c>
      <c r="N4367">
        <v>7.7777769999999996E-3</v>
      </c>
      <c r="O4367">
        <v>27</v>
      </c>
      <c r="P4367">
        <v>501</v>
      </c>
      <c r="Q4367">
        <v>0</v>
      </c>
      <c r="R4367">
        <v>0</v>
      </c>
      <c r="S4367">
        <v>0</v>
      </c>
      <c r="T4367">
        <v>0</v>
      </c>
      <c r="U4367">
        <v>0.21</v>
      </c>
      <c r="V4367">
        <v>3.8966660000000002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1717731</v>
      </c>
      <c r="B4368">
        <v>1</v>
      </c>
      <c r="C4368" t="s">
        <v>76</v>
      </c>
      <c r="D4368" t="s">
        <v>89</v>
      </c>
      <c r="E4368" t="s">
        <v>164</v>
      </c>
      <c r="F4368" t="s">
        <v>12372</v>
      </c>
      <c r="G4368" t="s">
        <v>950</v>
      </c>
      <c r="H4368" t="s">
        <v>46</v>
      </c>
      <c r="I4368" t="s">
        <v>129</v>
      </c>
      <c r="J4368" t="s">
        <v>130</v>
      </c>
      <c r="K4368" t="s">
        <v>131</v>
      </c>
      <c r="L4368" t="s">
        <v>12685</v>
      </c>
      <c r="M4368" t="s">
        <v>12686</v>
      </c>
      <c r="N4368">
        <v>4.0788888879999998</v>
      </c>
      <c r="O4368">
        <v>1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4.0788890000000002</v>
      </c>
      <c r="V4368">
        <v>4.0788890000000002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1717747</v>
      </c>
      <c r="B4369">
        <v>1</v>
      </c>
      <c r="C4369" t="s">
        <v>76</v>
      </c>
      <c r="D4369" t="s">
        <v>81</v>
      </c>
      <c r="E4369" t="s">
        <v>134</v>
      </c>
      <c r="F4369" t="s">
        <v>12687</v>
      </c>
      <c r="G4369" t="s">
        <v>209</v>
      </c>
      <c r="H4369" t="s">
        <v>46</v>
      </c>
      <c r="I4369" t="s">
        <v>129</v>
      </c>
      <c r="J4369" t="s">
        <v>130</v>
      </c>
      <c r="K4369" t="s">
        <v>131</v>
      </c>
      <c r="L4369" t="s">
        <v>12688</v>
      </c>
      <c r="M4369" t="s">
        <v>12689</v>
      </c>
      <c r="N4369">
        <v>2.9141666659999999</v>
      </c>
      <c r="O4369">
        <v>0</v>
      </c>
      <c r="P4369">
        <v>18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52.454999999999998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1717737</v>
      </c>
      <c r="B4370">
        <v>1</v>
      </c>
      <c r="C4370" t="s">
        <v>76</v>
      </c>
      <c r="D4370" t="s">
        <v>79</v>
      </c>
      <c r="E4370" t="s">
        <v>139</v>
      </c>
      <c r="F4370" t="s">
        <v>12690</v>
      </c>
      <c r="G4370" t="s">
        <v>281</v>
      </c>
      <c r="H4370" t="s">
        <v>46</v>
      </c>
      <c r="I4370" t="s">
        <v>129</v>
      </c>
      <c r="J4370" t="s">
        <v>130</v>
      </c>
      <c r="K4370" t="s">
        <v>161</v>
      </c>
      <c r="L4370" t="s">
        <v>12691</v>
      </c>
      <c r="M4370" t="s">
        <v>12692</v>
      </c>
      <c r="N4370">
        <v>2.5451722220000002</v>
      </c>
      <c r="O4370">
        <v>0</v>
      </c>
      <c r="P4370">
        <v>169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430.13410599999997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1717738</v>
      </c>
      <c r="B4371">
        <v>1</v>
      </c>
      <c r="C4371" t="s">
        <v>76</v>
      </c>
      <c r="D4371" t="s">
        <v>90</v>
      </c>
      <c r="E4371" t="s">
        <v>126</v>
      </c>
      <c r="F4371" t="s">
        <v>12693</v>
      </c>
      <c r="G4371" t="s">
        <v>1043</v>
      </c>
      <c r="H4371" t="s">
        <v>47</v>
      </c>
      <c r="I4371" t="s">
        <v>129</v>
      </c>
      <c r="J4371" t="s">
        <v>130</v>
      </c>
      <c r="K4371" t="s">
        <v>161</v>
      </c>
      <c r="L4371" t="s">
        <v>12694</v>
      </c>
      <c r="M4371" t="s">
        <v>12695</v>
      </c>
      <c r="N4371">
        <v>1.332130555</v>
      </c>
      <c r="O4371">
        <v>1</v>
      </c>
      <c r="P4371">
        <v>149</v>
      </c>
      <c r="Q4371">
        <v>0</v>
      </c>
      <c r="R4371">
        <v>0</v>
      </c>
      <c r="S4371">
        <v>0</v>
      </c>
      <c r="T4371">
        <v>0</v>
      </c>
      <c r="U4371">
        <v>1.332131</v>
      </c>
      <c r="V4371">
        <v>198.48745299999999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1717751</v>
      </c>
      <c r="B4372">
        <v>1</v>
      </c>
      <c r="C4372" t="s">
        <v>76</v>
      </c>
      <c r="D4372" t="s">
        <v>95</v>
      </c>
      <c r="E4372" t="s">
        <v>164</v>
      </c>
      <c r="F4372" t="s">
        <v>12507</v>
      </c>
      <c r="G4372" t="s">
        <v>256</v>
      </c>
      <c r="H4372" t="s">
        <v>46</v>
      </c>
      <c r="I4372" t="s">
        <v>129</v>
      </c>
      <c r="J4372" t="s">
        <v>130</v>
      </c>
      <c r="K4372" t="s">
        <v>131</v>
      </c>
      <c r="L4372" t="s">
        <v>12696</v>
      </c>
      <c r="M4372" t="s">
        <v>12697</v>
      </c>
      <c r="N4372">
        <v>2.0233333330000001</v>
      </c>
      <c r="O4372">
        <v>1</v>
      </c>
      <c r="P4372">
        <v>63</v>
      </c>
      <c r="Q4372">
        <v>0</v>
      </c>
      <c r="R4372">
        <v>0</v>
      </c>
      <c r="S4372">
        <v>0</v>
      </c>
      <c r="T4372">
        <v>0</v>
      </c>
      <c r="U4372">
        <v>2.023333</v>
      </c>
      <c r="V4372">
        <v>127.47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1717740</v>
      </c>
      <c r="B4373">
        <v>1</v>
      </c>
      <c r="C4373" t="s">
        <v>76</v>
      </c>
      <c r="D4373" t="s">
        <v>79</v>
      </c>
      <c r="E4373" t="s">
        <v>139</v>
      </c>
      <c r="F4373" t="s">
        <v>12698</v>
      </c>
      <c r="G4373" t="s">
        <v>281</v>
      </c>
      <c r="H4373" t="s">
        <v>46</v>
      </c>
      <c r="I4373" t="s">
        <v>129</v>
      </c>
      <c r="J4373" t="s">
        <v>130</v>
      </c>
      <c r="K4373" t="s">
        <v>161</v>
      </c>
      <c r="L4373" t="s">
        <v>12699</v>
      </c>
      <c r="M4373" t="s">
        <v>12700</v>
      </c>
      <c r="N4373">
        <v>2.598402777</v>
      </c>
      <c r="O4373">
        <v>0</v>
      </c>
      <c r="P4373">
        <v>242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628.81347200000005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1717766</v>
      </c>
      <c r="B4374">
        <v>1</v>
      </c>
      <c r="C4374" t="s">
        <v>76</v>
      </c>
      <c r="D4374" t="s">
        <v>101</v>
      </c>
      <c r="E4374" t="s">
        <v>139</v>
      </c>
      <c r="F4374" t="s">
        <v>12701</v>
      </c>
      <c r="G4374" t="s">
        <v>141</v>
      </c>
      <c r="H4374" t="s">
        <v>46</v>
      </c>
      <c r="I4374" t="s">
        <v>129</v>
      </c>
      <c r="J4374" t="s">
        <v>130</v>
      </c>
      <c r="K4374" t="s">
        <v>131</v>
      </c>
      <c r="L4374" t="s">
        <v>12702</v>
      </c>
      <c r="M4374" t="s">
        <v>12703</v>
      </c>
      <c r="N4374">
        <v>1.179444444</v>
      </c>
      <c r="O4374">
        <v>0</v>
      </c>
      <c r="P4374">
        <v>50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58.972222000000002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1717761</v>
      </c>
      <c r="B4375">
        <v>1</v>
      </c>
      <c r="C4375" t="s">
        <v>77</v>
      </c>
      <c r="D4375" t="s">
        <v>121</v>
      </c>
      <c r="E4375" t="s">
        <v>126</v>
      </c>
      <c r="F4375" t="s">
        <v>12704</v>
      </c>
      <c r="G4375" t="s">
        <v>533</v>
      </c>
      <c r="H4375" t="s">
        <v>47</v>
      </c>
      <c r="I4375" t="s">
        <v>129</v>
      </c>
      <c r="J4375" t="s">
        <v>130</v>
      </c>
      <c r="K4375" t="s">
        <v>131</v>
      </c>
      <c r="L4375" t="s">
        <v>12705</v>
      </c>
      <c r="M4375" t="s">
        <v>12706</v>
      </c>
      <c r="N4375">
        <v>11.025277776999999</v>
      </c>
      <c r="O4375">
        <v>0</v>
      </c>
      <c r="P4375">
        <v>0</v>
      </c>
      <c r="Q4375">
        <v>0</v>
      </c>
      <c r="R4375">
        <v>0</v>
      </c>
      <c r="S4375">
        <v>2</v>
      </c>
      <c r="T4375">
        <v>68</v>
      </c>
      <c r="U4375">
        <v>0</v>
      </c>
      <c r="V4375">
        <v>0</v>
      </c>
      <c r="W4375">
        <v>0</v>
      </c>
      <c r="X4375">
        <v>0</v>
      </c>
      <c r="Y4375">
        <v>22.050556</v>
      </c>
      <c r="Z4375">
        <v>749.71888899999999</v>
      </c>
    </row>
    <row r="4376" spans="1:26" x14ac:dyDescent="0.25">
      <c r="A4376">
        <v>1717742</v>
      </c>
      <c r="B4376">
        <v>1</v>
      </c>
      <c r="C4376" t="s">
        <v>77</v>
      </c>
      <c r="D4376" t="s">
        <v>108</v>
      </c>
      <c r="E4376" t="s">
        <v>158</v>
      </c>
      <c r="F4376" t="s">
        <v>12707</v>
      </c>
      <c r="G4376" t="s">
        <v>285</v>
      </c>
      <c r="H4376" t="s">
        <v>47</v>
      </c>
      <c r="I4376" t="s">
        <v>129</v>
      </c>
      <c r="J4376" t="s">
        <v>130</v>
      </c>
      <c r="K4376" t="s">
        <v>161</v>
      </c>
      <c r="L4376" t="s">
        <v>12708</v>
      </c>
      <c r="M4376" t="s">
        <v>12709</v>
      </c>
      <c r="N4376">
        <v>4.2633333330000003</v>
      </c>
      <c r="O4376">
        <v>70</v>
      </c>
      <c r="P4376">
        <v>565</v>
      </c>
      <c r="Q4376">
        <v>0</v>
      </c>
      <c r="R4376">
        <v>0</v>
      </c>
      <c r="S4376">
        <v>45</v>
      </c>
      <c r="T4376">
        <v>544</v>
      </c>
      <c r="U4376">
        <v>298.433333</v>
      </c>
      <c r="V4376">
        <v>2408.7833329999999</v>
      </c>
      <c r="W4376">
        <v>0</v>
      </c>
      <c r="X4376">
        <v>0</v>
      </c>
      <c r="Y4376">
        <v>191.85</v>
      </c>
      <c r="Z4376">
        <v>2319.2533330000001</v>
      </c>
    </row>
    <row r="4377" spans="1:26" x14ac:dyDescent="0.25">
      <c r="A4377">
        <v>1717723</v>
      </c>
      <c r="B4377">
        <v>1</v>
      </c>
      <c r="C4377" t="s">
        <v>77</v>
      </c>
      <c r="D4377" t="s">
        <v>116</v>
      </c>
      <c r="E4377" t="s">
        <v>126</v>
      </c>
      <c r="F4377" t="s">
        <v>12710</v>
      </c>
      <c r="G4377" t="s">
        <v>285</v>
      </c>
      <c r="H4377" t="s">
        <v>47</v>
      </c>
      <c r="I4377" t="s">
        <v>129</v>
      </c>
      <c r="J4377" t="s">
        <v>130</v>
      </c>
      <c r="K4377" t="s">
        <v>161</v>
      </c>
      <c r="L4377" t="s">
        <v>12711</v>
      </c>
      <c r="M4377" t="s">
        <v>12712</v>
      </c>
      <c r="N4377">
        <v>7.1133333329999999</v>
      </c>
      <c r="O4377">
        <v>15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106.7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1717744</v>
      </c>
      <c r="B4378">
        <v>1</v>
      </c>
      <c r="C4378" t="s">
        <v>77</v>
      </c>
      <c r="D4378" t="s">
        <v>108</v>
      </c>
      <c r="E4378" t="s">
        <v>158</v>
      </c>
      <c r="F4378" t="s">
        <v>12713</v>
      </c>
      <c r="G4378" t="s">
        <v>281</v>
      </c>
      <c r="H4378" t="s">
        <v>47</v>
      </c>
      <c r="I4378" t="s">
        <v>129</v>
      </c>
      <c r="J4378" t="s">
        <v>130</v>
      </c>
      <c r="K4378" t="s">
        <v>161</v>
      </c>
      <c r="L4378" t="s">
        <v>12714</v>
      </c>
      <c r="M4378" t="s">
        <v>12715</v>
      </c>
      <c r="N4378">
        <v>4.2405555550000003</v>
      </c>
      <c r="O4378">
        <v>19</v>
      </c>
      <c r="P4378">
        <v>908</v>
      </c>
      <c r="Q4378">
        <v>0</v>
      </c>
      <c r="R4378">
        <v>0</v>
      </c>
      <c r="S4378">
        <v>0</v>
      </c>
      <c r="T4378">
        <v>1</v>
      </c>
      <c r="U4378">
        <v>80.570555999999996</v>
      </c>
      <c r="V4378">
        <v>3850.4244440000002</v>
      </c>
      <c r="W4378">
        <v>0</v>
      </c>
      <c r="X4378">
        <v>0</v>
      </c>
      <c r="Y4378">
        <v>0</v>
      </c>
      <c r="Z4378">
        <v>4.2405559999999998</v>
      </c>
    </row>
    <row r="4379" spans="1:26" x14ac:dyDescent="0.25">
      <c r="A4379">
        <v>1717746</v>
      </c>
      <c r="B4379">
        <v>1</v>
      </c>
      <c r="C4379" t="s">
        <v>77</v>
      </c>
      <c r="D4379" t="s">
        <v>108</v>
      </c>
      <c r="E4379" t="s">
        <v>158</v>
      </c>
      <c r="F4379" t="s">
        <v>12716</v>
      </c>
      <c r="G4379" t="s">
        <v>281</v>
      </c>
      <c r="H4379" t="s">
        <v>47</v>
      </c>
      <c r="I4379" t="s">
        <v>129</v>
      </c>
      <c r="J4379" t="s">
        <v>130</v>
      </c>
      <c r="K4379" t="s">
        <v>161</v>
      </c>
      <c r="L4379" t="s">
        <v>12714</v>
      </c>
      <c r="M4379" t="s">
        <v>12717</v>
      </c>
      <c r="N4379">
        <v>1.956388888</v>
      </c>
      <c r="O4379">
        <v>112</v>
      </c>
      <c r="P4379">
        <v>18</v>
      </c>
      <c r="Q4379">
        <v>28</v>
      </c>
      <c r="R4379">
        <v>7</v>
      </c>
      <c r="S4379">
        <v>125</v>
      </c>
      <c r="T4379">
        <v>792</v>
      </c>
      <c r="U4379">
        <v>219.115555</v>
      </c>
      <c r="V4379">
        <v>35.215000000000003</v>
      </c>
      <c r="W4379">
        <v>54.778888999999999</v>
      </c>
      <c r="X4379">
        <v>13.694722000000001</v>
      </c>
      <c r="Y4379">
        <v>244.54861099999999</v>
      </c>
      <c r="Z4379">
        <v>1549.4599989999999</v>
      </c>
    </row>
    <row r="4380" spans="1:26" x14ac:dyDescent="0.25">
      <c r="A4380">
        <v>1717764</v>
      </c>
      <c r="B4380">
        <v>1</v>
      </c>
      <c r="C4380" t="s">
        <v>77</v>
      </c>
      <c r="D4380" t="s">
        <v>118</v>
      </c>
      <c r="E4380" t="s">
        <v>139</v>
      </c>
      <c r="F4380" t="s">
        <v>12718</v>
      </c>
      <c r="G4380" t="s">
        <v>232</v>
      </c>
      <c r="H4380" t="s">
        <v>46</v>
      </c>
      <c r="I4380" t="s">
        <v>129</v>
      </c>
      <c r="J4380" t="s">
        <v>130</v>
      </c>
      <c r="K4380" t="s">
        <v>131</v>
      </c>
      <c r="L4380" t="s">
        <v>12719</v>
      </c>
      <c r="M4380" t="s">
        <v>12720</v>
      </c>
      <c r="N4380">
        <v>3.4994444439999999</v>
      </c>
      <c r="O4380">
        <v>0</v>
      </c>
      <c r="P4380">
        <v>50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174.97222199999999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1717754</v>
      </c>
      <c r="B4381">
        <v>1</v>
      </c>
      <c r="C4381" t="s">
        <v>76</v>
      </c>
      <c r="D4381" t="s">
        <v>85</v>
      </c>
      <c r="E4381" t="s">
        <v>134</v>
      </c>
      <c r="F4381" t="s">
        <v>12721</v>
      </c>
      <c r="G4381" t="s">
        <v>289</v>
      </c>
      <c r="H4381" t="s">
        <v>46</v>
      </c>
      <c r="I4381" t="s">
        <v>129</v>
      </c>
      <c r="J4381" t="s">
        <v>15</v>
      </c>
      <c r="K4381" t="s">
        <v>131</v>
      </c>
      <c r="L4381" t="s">
        <v>12722</v>
      </c>
      <c r="M4381" t="s">
        <v>12723</v>
      </c>
      <c r="N4381">
        <v>3.7377777769999998</v>
      </c>
      <c r="O4381">
        <v>0</v>
      </c>
      <c r="P4381">
        <v>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3.737778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1717759</v>
      </c>
      <c r="B4382">
        <v>1</v>
      </c>
      <c r="C4382" t="s">
        <v>76</v>
      </c>
      <c r="D4382" t="s">
        <v>89</v>
      </c>
      <c r="E4382" t="s">
        <v>139</v>
      </c>
      <c r="F4382" t="s">
        <v>12724</v>
      </c>
      <c r="G4382" t="s">
        <v>141</v>
      </c>
      <c r="H4382" t="s">
        <v>46</v>
      </c>
      <c r="I4382" t="s">
        <v>129</v>
      </c>
      <c r="J4382" t="s">
        <v>130</v>
      </c>
      <c r="K4382" t="s">
        <v>131</v>
      </c>
      <c r="L4382" t="s">
        <v>12725</v>
      </c>
      <c r="M4382" t="s">
        <v>12726</v>
      </c>
      <c r="N4382">
        <v>1.236388888</v>
      </c>
      <c r="O4382">
        <v>0</v>
      </c>
      <c r="P4382">
        <v>11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13.600277999999999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1717775</v>
      </c>
      <c r="B4383">
        <v>1</v>
      </c>
      <c r="C4383" t="s">
        <v>76</v>
      </c>
      <c r="D4383" t="s">
        <v>99</v>
      </c>
      <c r="E4383" t="s">
        <v>134</v>
      </c>
      <c r="F4383" t="s">
        <v>12727</v>
      </c>
      <c r="G4383" t="s">
        <v>155</v>
      </c>
      <c r="H4383" t="s">
        <v>46</v>
      </c>
      <c r="I4383" t="s">
        <v>129</v>
      </c>
      <c r="J4383" t="s">
        <v>130</v>
      </c>
      <c r="K4383" t="s">
        <v>131</v>
      </c>
      <c r="L4383" t="s">
        <v>12728</v>
      </c>
      <c r="M4383" t="s">
        <v>12729</v>
      </c>
      <c r="N4383">
        <v>0.75694444400000005</v>
      </c>
      <c r="O4383">
        <v>0</v>
      </c>
      <c r="P4383">
        <v>13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9.8402779999999996</v>
      </c>
      <c r="W4383">
        <v>0</v>
      </c>
      <c r="X4383">
        <v>0</v>
      </c>
      <c r="Y4383">
        <v>0</v>
      </c>
      <c r="Z4383">
        <v>0</v>
      </c>
    </row>
    <row r="4384" spans="1:26" x14ac:dyDescent="0.25">
      <c r="A4384">
        <v>1717752</v>
      </c>
      <c r="B4384">
        <v>1</v>
      </c>
      <c r="C4384" t="s">
        <v>76</v>
      </c>
      <c r="D4384" t="s">
        <v>91</v>
      </c>
      <c r="E4384" t="s">
        <v>139</v>
      </c>
      <c r="F4384" t="s">
        <v>12730</v>
      </c>
      <c r="G4384" t="s">
        <v>1012</v>
      </c>
      <c r="H4384" t="s">
        <v>46</v>
      </c>
      <c r="I4384" t="s">
        <v>129</v>
      </c>
      <c r="J4384" t="s">
        <v>130</v>
      </c>
      <c r="K4384" t="s">
        <v>131</v>
      </c>
      <c r="L4384" t="s">
        <v>12731</v>
      </c>
      <c r="M4384" t="s">
        <v>12732</v>
      </c>
      <c r="N4384">
        <v>0.62222222199999999</v>
      </c>
      <c r="O4384">
        <v>0</v>
      </c>
      <c r="P4384">
        <v>69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42.933332999999998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1717757</v>
      </c>
      <c r="B4385">
        <v>1</v>
      </c>
      <c r="C4385" t="s">
        <v>76</v>
      </c>
      <c r="D4385" t="s">
        <v>88</v>
      </c>
      <c r="E4385" t="s">
        <v>134</v>
      </c>
      <c r="F4385" t="s">
        <v>12733</v>
      </c>
      <c r="G4385" t="s">
        <v>136</v>
      </c>
      <c r="H4385" t="s">
        <v>46</v>
      </c>
      <c r="I4385" t="s">
        <v>129</v>
      </c>
      <c r="J4385" t="s">
        <v>130</v>
      </c>
      <c r="K4385" t="s">
        <v>131</v>
      </c>
      <c r="L4385" t="s">
        <v>12734</v>
      </c>
      <c r="M4385" t="s">
        <v>12735</v>
      </c>
      <c r="N4385">
        <v>7.8577777769999999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7.8577779999999997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1717756</v>
      </c>
      <c r="B4386">
        <v>1</v>
      </c>
      <c r="C4386" t="s">
        <v>76</v>
      </c>
      <c r="D4386" t="s">
        <v>87</v>
      </c>
      <c r="E4386" t="s">
        <v>139</v>
      </c>
      <c r="F4386" t="s">
        <v>12736</v>
      </c>
      <c r="G4386" t="s">
        <v>269</v>
      </c>
      <c r="H4386" t="s">
        <v>46</v>
      </c>
      <c r="I4386" t="s">
        <v>129</v>
      </c>
      <c r="J4386" t="s">
        <v>130</v>
      </c>
      <c r="K4386" t="s">
        <v>131</v>
      </c>
      <c r="L4386" t="s">
        <v>12737</v>
      </c>
      <c r="M4386" t="s">
        <v>12738</v>
      </c>
      <c r="N4386">
        <v>6.12</v>
      </c>
      <c r="O4386">
        <v>0</v>
      </c>
      <c r="P4386">
        <v>0</v>
      </c>
      <c r="Q4386">
        <v>0</v>
      </c>
      <c r="R4386">
        <v>4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24.48</v>
      </c>
      <c r="Y4386">
        <v>0</v>
      </c>
      <c r="Z4386">
        <v>0</v>
      </c>
    </row>
    <row r="4387" spans="1:26" x14ac:dyDescent="0.25">
      <c r="A4387">
        <v>1717785</v>
      </c>
      <c r="B4387">
        <v>1</v>
      </c>
      <c r="C4387" t="s">
        <v>76</v>
      </c>
      <c r="D4387" t="s">
        <v>103</v>
      </c>
      <c r="E4387" t="s">
        <v>134</v>
      </c>
      <c r="F4387" t="s">
        <v>12739</v>
      </c>
      <c r="G4387" t="s">
        <v>136</v>
      </c>
      <c r="H4387" t="s">
        <v>46</v>
      </c>
      <c r="I4387" t="s">
        <v>129</v>
      </c>
      <c r="J4387" t="s">
        <v>130</v>
      </c>
      <c r="K4387" t="s">
        <v>131</v>
      </c>
      <c r="L4387" t="s">
        <v>12740</v>
      </c>
      <c r="M4387" t="s">
        <v>12741</v>
      </c>
      <c r="N4387">
        <v>2.8858333329999999</v>
      </c>
      <c r="O4387">
        <v>0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2.8858329999999999</v>
      </c>
      <c r="Y4387">
        <v>0</v>
      </c>
      <c r="Z4387">
        <v>0</v>
      </c>
    </row>
    <row r="4388" spans="1:26" x14ac:dyDescent="0.25">
      <c r="A4388">
        <v>1717786</v>
      </c>
      <c r="B4388">
        <v>1</v>
      </c>
      <c r="C4388" t="s">
        <v>77</v>
      </c>
      <c r="D4388" t="s">
        <v>108</v>
      </c>
      <c r="E4388" t="s">
        <v>148</v>
      </c>
      <c r="F4388" t="s">
        <v>12742</v>
      </c>
      <c r="G4388" t="s">
        <v>281</v>
      </c>
      <c r="H4388" t="s">
        <v>47</v>
      </c>
      <c r="I4388" t="s">
        <v>129</v>
      </c>
      <c r="J4388" t="s">
        <v>130</v>
      </c>
      <c r="K4388" t="s">
        <v>161</v>
      </c>
      <c r="L4388" t="s">
        <v>12743</v>
      </c>
      <c r="M4388" t="s">
        <v>12744</v>
      </c>
      <c r="N4388">
        <v>2.0383333330000002</v>
      </c>
      <c r="O4388">
        <v>490</v>
      </c>
      <c r="P4388">
        <v>3603</v>
      </c>
      <c r="Q4388">
        <v>28</v>
      </c>
      <c r="R4388">
        <v>7</v>
      </c>
      <c r="S4388">
        <v>304</v>
      </c>
      <c r="T4388">
        <v>2353</v>
      </c>
      <c r="U4388">
        <v>998.78333299999997</v>
      </c>
      <c r="V4388">
        <v>7344.1149990000004</v>
      </c>
      <c r="W4388">
        <v>57.073332999999998</v>
      </c>
      <c r="X4388">
        <v>14.268333</v>
      </c>
      <c r="Y4388">
        <v>619.65333299999998</v>
      </c>
      <c r="Z4388">
        <v>4796.1983330000003</v>
      </c>
    </row>
    <row r="4389" spans="1:26" x14ac:dyDescent="0.25">
      <c r="A4389">
        <v>1717763</v>
      </c>
      <c r="B4389">
        <v>1</v>
      </c>
      <c r="C4389" t="s">
        <v>76</v>
      </c>
      <c r="D4389" t="s">
        <v>85</v>
      </c>
      <c r="E4389" t="s">
        <v>134</v>
      </c>
      <c r="F4389" t="s">
        <v>12745</v>
      </c>
      <c r="G4389" t="s">
        <v>155</v>
      </c>
      <c r="H4389" t="s">
        <v>46</v>
      </c>
      <c r="I4389" t="s">
        <v>129</v>
      </c>
      <c r="J4389" t="s">
        <v>130</v>
      </c>
      <c r="K4389" t="s">
        <v>131</v>
      </c>
      <c r="L4389" t="s">
        <v>12746</v>
      </c>
      <c r="M4389" t="s">
        <v>12747</v>
      </c>
      <c r="N4389">
        <v>0.54916666599999997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0.54916699999999996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1717783</v>
      </c>
      <c r="B4390">
        <v>1</v>
      </c>
      <c r="C4390" t="s">
        <v>76</v>
      </c>
      <c r="D4390" t="s">
        <v>97</v>
      </c>
      <c r="E4390" t="s">
        <v>191</v>
      </c>
      <c r="F4390" t="s">
        <v>12484</v>
      </c>
      <c r="G4390" t="s">
        <v>193</v>
      </c>
      <c r="H4390" t="s">
        <v>46</v>
      </c>
      <c r="I4390" t="s">
        <v>129</v>
      </c>
      <c r="J4390" t="s">
        <v>130</v>
      </c>
      <c r="K4390" t="s">
        <v>131</v>
      </c>
      <c r="L4390" t="s">
        <v>12748</v>
      </c>
      <c r="M4390" t="s">
        <v>12749</v>
      </c>
      <c r="N4390">
        <v>2.3199999999999998</v>
      </c>
      <c r="O4390">
        <v>0</v>
      </c>
      <c r="P4390">
        <v>18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41.76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1717780</v>
      </c>
      <c r="B4391">
        <v>1</v>
      </c>
      <c r="C4391" t="s">
        <v>76</v>
      </c>
      <c r="D4391" t="s">
        <v>86</v>
      </c>
      <c r="E4391" t="s">
        <v>134</v>
      </c>
      <c r="F4391" t="s">
        <v>12750</v>
      </c>
      <c r="G4391" t="s">
        <v>136</v>
      </c>
      <c r="H4391" t="s">
        <v>46</v>
      </c>
      <c r="I4391" t="s">
        <v>129</v>
      </c>
      <c r="J4391" t="s">
        <v>130</v>
      </c>
      <c r="K4391" t="s">
        <v>131</v>
      </c>
      <c r="L4391" t="s">
        <v>12751</v>
      </c>
      <c r="M4391" t="s">
        <v>12752</v>
      </c>
      <c r="N4391">
        <v>5.4202777769999999</v>
      </c>
      <c r="O4391">
        <v>0</v>
      </c>
      <c r="P4391">
        <v>16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86.724444000000005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1717755</v>
      </c>
      <c r="B4392">
        <v>1</v>
      </c>
      <c r="C4392" t="s">
        <v>76</v>
      </c>
      <c r="D4392" t="s">
        <v>104</v>
      </c>
      <c r="E4392" t="s">
        <v>126</v>
      </c>
      <c r="F4392" t="s">
        <v>12753</v>
      </c>
      <c r="G4392" t="s">
        <v>431</v>
      </c>
      <c r="H4392" t="s">
        <v>47</v>
      </c>
      <c r="I4392" t="s">
        <v>129</v>
      </c>
      <c r="J4392" t="s">
        <v>130</v>
      </c>
      <c r="K4392" t="s">
        <v>131</v>
      </c>
      <c r="L4392" t="s">
        <v>12754</v>
      </c>
      <c r="M4392" t="s">
        <v>12755</v>
      </c>
      <c r="N4392">
        <v>0.50527777699999998</v>
      </c>
      <c r="O4392">
        <v>0</v>
      </c>
      <c r="P4392">
        <v>0</v>
      </c>
      <c r="Q4392">
        <v>1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0.505278</v>
      </c>
      <c r="X4392">
        <v>0</v>
      </c>
      <c r="Y4392">
        <v>0</v>
      </c>
      <c r="Z4392">
        <v>0</v>
      </c>
    </row>
    <row r="4393" spans="1:26" x14ac:dyDescent="0.25">
      <c r="A4393">
        <v>1717773</v>
      </c>
      <c r="B4393">
        <v>1</v>
      </c>
      <c r="C4393" t="s">
        <v>77</v>
      </c>
      <c r="D4393" t="s">
        <v>109</v>
      </c>
      <c r="E4393" t="s">
        <v>134</v>
      </c>
      <c r="F4393" t="s">
        <v>12756</v>
      </c>
      <c r="G4393" t="s">
        <v>136</v>
      </c>
      <c r="H4393" t="s">
        <v>46</v>
      </c>
      <c r="I4393" t="s">
        <v>129</v>
      </c>
      <c r="J4393" t="s">
        <v>130</v>
      </c>
      <c r="K4393" t="s">
        <v>131</v>
      </c>
      <c r="L4393" t="s">
        <v>12757</v>
      </c>
      <c r="M4393" t="s">
        <v>12758</v>
      </c>
      <c r="N4393">
        <v>1.540277777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1.540278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1717798</v>
      </c>
      <c r="B4394">
        <v>1</v>
      </c>
      <c r="C4394" t="s">
        <v>77</v>
      </c>
      <c r="D4394" t="s">
        <v>124</v>
      </c>
      <c r="E4394" t="s">
        <v>134</v>
      </c>
      <c r="F4394" t="s">
        <v>12759</v>
      </c>
      <c r="G4394" t="s">
        <v>155</v>
      </c>
      <c r="H4394" t="s">
        <v>46</v>
      </c>
      <c r="I4394" t="s">
        <v>129</v>
      </c>
      <c r="J4394" t="s">
        <v>130</v>
      </c>
      <c r="K4394" t="s">
        <v>131</v>
      </c>
      <c r="L4394" t="s">
        <v>12760</v>
      </c>
      <c r="M4394" t="s">
        <v>12761</v>
      </c>
      <c r="N4394">
        <v>3.4258333329999999</v>
      </c>
      <c r="O4394">
        <v>0</v>
      </c>
      <c r="P4394">
        <v>21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71.942499999999995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1717762</v>
      </c>
      <c r="B4395">
        <v>1</v>
      </c>
      <c r="C4395" t="s">
        <v>76</v>
      </c>
      <c r="D4395" t="s">
        <v>94</v>
      </c>
      <c r="E4395" t="s">
        <v>212</v>
      </c>
      <c r="F4395" t="s">
        <v>12762</v>
      </c>
      <c r="G4395" t="s">
        <v>285</v>
      </c>
      <c r="H4395" t="s">
        <v>47</v>
      </c>
      <c r="I4395" t="s">
        <v>129</v>
      </c>
      <c r="J4395" t="s">
        <v>130</v>
      </c>
      <c r="K4395" t="s">
        <v>161</v>
      </c>
      <c r="L4395" t="s">
        <v>12763</v>
      </c>
      <c r="M4395" t="s">
        <v>12764</v>
      </c>
      <c r="N4395">
        <v>6.3102777769999996</v>
      </c>
      <c r="O4395">
        <v>0</v>
      </c>
      <c r="P4395">
        <v>0</v>
      </c>
      <c r="Q4395">
        <v>0</v>
      </c>
      <c r="R4395">
        <v>4</v>
      </c>
      <c r="S4395">
        <v>12</v>
      </c>
      <c r="T4395">
        <v>322</v>
      </c>
      <c r="U4395">
        <v>0</v>
      </c>
      <c r="V4395">
        <v>0</v>
      </c>
      <c r="W4395">
        <v>0</v>
      </c>
      <c r="X4395">
        <v>25.241111</v>
      </c>
      <c r="Y4395">
        <v>75.723332999999997</v>
      </c>
      <c r="Z4395">
        <v>2031.9094439999999</v>
      </c>
    </row>
    <row r="4396" spans="1:26" x14ac:dyDescent="0.25">
      <c r="A4396">
        <v>1717784</v>
      </c>
      <c r="B4396">
        <v>1</v>
      </c>
      <c r="C4396" t="s">
        <v>76</v>
      </c>
      <c r="D4396" t="s">
        <v>84</v>
      </c>
      <c r="E4396" t="s">
        <v>139</v>
      </c>
      <c r="F4396" t="s">
        <v>12765</v>
      </c>
      <c r="G4396" t="s">
        <v>269</v>
      </c>
      <c r="H4396" t="s">
        <v>46</v>
      </c>
      <c r="I4396" t="s">
        <v>129</v>
      </c>
      <c r="J4396" t="s">
        <v>130</v>
      </c>
      <c r="K4396" t="s">
        <v>131</v>
      </c>
      <c r="L4396" t="s">
        <v>12766</v>
      </c>
      <c r="M4396" t="s">
        <v>12767</v>
      </c>
      <c r="N4396">
        <v>1.83</v>
      </c>
      <c r="O4396">
        <v>0</v>
      </c>
      <c r="P4396">
        <v>100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183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1717771</v>
      </c>
      <c r="B4397">
        <v>1</v>
      </c>
      <c r="C4397" t="s">
        <v>76</v>
      </c>
      <c r="D4397" t="s">
        <v>93</v>
      </c>
      <c r="E4397" t="s">
        <v>139</v>
      </c>
      <c r="F4397" t="s">
        <v>4800</v>
      </c>
      <c r="G4397" t="s">
        <v>141</v>
      </c>
      <c r="H4397" t="s">
        <v>46</v>
      </c>
      <c r="I4397" t="s">
        <v>129</v>
      </c>
      <c r="J4397" t="s">
        <v>130</v>
      </c>
      <c r="K4397" t="s">
        <v>131</v>
      </c>
      <c r="L4397" t="s">
        <v>12768</v>
      </c>
      <c r="M4397" t="s">
        <v>12769</v>
      </c>
      <c r="N4397">
        <v>1.636111111</v>
      </c>
      <c r="O4397">
        <v>0</v>
      </c>
      <c r="P4397">
        <v>8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13.088889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1717779</v>
      </c>
      <c r="B4398">
        <v>1</v>
      </c>
      <c r="C4398" t="s">
        <v>76</v>
      </c>
      <c r="D4398" t="s">
        <v>80</v>
      </c>
      <c r="E4398" t="s">
        <v>134</v>
      </c>
      <c r="F4398" t="s">
        <v>12770</v>
      </c>
      <c r="G4398" t="s">
        <v>136</v>
      </c>
      <c r="H4398" t="s">
        <v>46</v>
      </c>
      <c r="I4398" t="s">
        <v>129</v>
      </c>
      <c r="J4398" t="s">
        <v>130</v>
      </c>
      <c r="K4398" t="s">
        <v>131</v>
      </c>
      <c r="L4398" t="s">
        <v>12771</v>
      </c>
      <c r="M4398" t="s">
        <v>12772</v>
      </c>
      <c r="N4398">
        <v>6.8994444440000002</v>
      </c>
      <c r="O4398">
        <v>0</v>
      </c>
      <c r="P4398">
        <v>2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13.798889000000001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1717782</v>
      </c>
      <c r="B4399">
        <v>1</v>
      </c>
      <c r="C4399" t="s">
        <v>76</v>
      </c>
      <c r="D4399" t="s">
        <v>100</v>
      </c>
      <c r="E4399" t="s">
        <v>139</v>
      </c>
      <c r="F4399" t="s">
        <v>12773</v>
      </c>
      <c r="G4399" t="s">
        <v>141</v>
      </c>
      <c r="H4399" t="s">
        <v>46</v>
      </c>
      <c r="I4399" t="s">
        <v>129</v>
      </c>
      <c r="J4399" t="s">
        <v>130</v>
      </c>
      <c r="K4399" t="s">
        <v>131</v>
      </c>
      <c r="L4399" t="s">
        <v>12774</v>
      </c>
      <c r="M4399" t="s">
        <v>12775</v>
      </c>
      <c r="N4399">
        <v>2.0536111109999999</v>
      </c>
      <c r="O4399">
        <v>0</v>
      </c>
      <c r="P4399">
        <v>43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88.305278000000001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1717876</v>
      </c>
      <c r="B4400">
        <v>1</v>
      </c>
      <c r="C4400" t="s">
        <v>77</v>
      </c>
      <c r="D4400" t="s">
        <v>111</v>
      </c>
      <c r="E4400" t="s">
        <v>191</v>
      </c>
      <c r="F4400" t="s">
        <v>12386</v>
      </c>
      <c r="G4400" t="s">
        <v>907</v>
      </c>
      <c r="H4400" t="s">
        <v>46</v>
      </c>
      <c r="I4400" t="s">
        <v>129</v>
      </c>
      <c r="J4400" t="s">
        <v>130</v>
      </c>
      <c r="K4400" t="s">
        <v>131</v>
      </c>
      <c r="L4400" t="s">
        <v>12776</v>
      </c>
      <c r="M4400" t="s">
        <v>12777</v>
      </c>
      <c r="N4400">
        <v>3.3336111110000002</v>
      </c>
      <c r="O4400">
        <v>0</v>
      </c>
      <c r="P4400">
        <v>0</v>
      </c>
      <c r="Q4400">
        <v>0</v>
      </c>
      <c r="R4400">
        <v>89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296.69138900000002</v>
      </c>
      <c r="Y4400">
        <v>0</v>
      </c>
      <c r="Z4400">
        <v>0</v>
      </c>
    </row>
    <row r="4401" spans="1:26" x14ac:dyDescent="0.25">
      <c r="A4401">
        <v>1717774</v>
      </c>
      <c r="B4401">
        <v>1</v>
      </c>
      <c r="C4401" t="s">
        <v>77</v>
      </c>
      <c r="D4401" t="s">
        <v>111</v>
      </c>
      <c r="E4401" t="s">
        <v>212</v>
      </c>
      <c r="F4401" t="s">
        <v>8060</v>
      </c>
      <c r="G4401" t="s">
        <v>176</v>
      </c>
      <c r="H4401" t="s">
        <v>47</v>
      </c>
      <c r="I4401" t="s">
        <v>129</v>
      </c>
      <c r="J4401" t="s">
        <v>130</v>
      </c>
      <c r="K4401" t="s">
        <v>131</v>
      </c>
      <c r="L4401" t="s">
        <v>12778</v>
      </c>
      <c r="M4401" t="s">
        <v>12779</v>
      </c>
      <c r="N4401">
        <v>1.078333333</v>
      </c>
      <c r="O4401">
        <v>0</v>
      </c>
      <c r="P4401">
        <v>0</v>
      </c>
      <c r="Q4401">
        <v>0</v>
      </c>
      <c r="R4401">
        <v>0</v>
      </c>
      <c r="S4401">
        <v>11</v>
      </c>
      <c r="T4401">
        <v>839</v>
      </c>
      <c r="U4401">
        <v>0</v>
      </c>
      <c r="V4401">
        <v>0</v>
      </c>
      <c r="W4401">
        <v>0</v>
      </c>
      <c r="X4401">
        <v>0</v>
      </c>
      <c r="Y4401">
        <v>11.861667000000001</v>
      </c>
      <c r="Z4401">
        <v>904.72166600000003</v>
      </c>
    </row>
    <row r="4402" spans="1:26" x14ac:dyDescent="0.25">
      <c r="A4402">
        <v>1717781</v>
      </c>
      <c r="B4402">
        <v>1</v>
      </c>
      <c r="C4402" t="s">
        <v>76</v>
      </c>
      <c r="D4402" t="s">
        <v>92</v>
      </c>
      <c r="E4402" t="s">
        <v>134</v>
      </c>
      <c r="F4402" t="s">
        <v>12780</v>
      </c>
      <c r="G4402" t="s">
        <v>136</v>
      </c>
      <c r="H4402" t="s">
        <v>46</v>
      </c>
      <c r="I4402" t="s">
        <v>129</v>
      </c>
      <c r="J4402" t="s">
        <v>130</v>
      </c>
      <c r="K4402" t="s">
        <v>131</v>
      </c>
      <c r="L4402" t="s">
        <v>12781</v>
      </c>
      <c r="M4402" t="s">
        <v>12782</v>
      </c>
      <c r="N4402">
        <v>5.4005555550000004</v>
      </c>
      <c r="O4402">
        <v>0</v>
      </c>
      <c r="P4402">
        <v>0</v>
      </c>
      <c r="Q4402">
        <v>2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10.801111000000001</v>
      </c>
      <c r="X4402">
        <v>0</v>
      </c>
      <c r="Y4402">
        <v>0</v>
      </c>
      <c r="Z4402">
        <v>0</v>
      </c>
    </row>
    <row r="4403" spans="1:26" x14ac:dyDescent="0.25">
      <c r="A4403">
        <v>1717777</v>
      </c>
      <c r="B4403">
        <v>1</v>
      </c>
      <c r="C4403" t="s">
        <v>77</v>
      </c>
      <c r="D4403" t="s">
        <v>124</v>
      </c>
      <c r="E4403" t="s">
        <v>212</v>
      </c>
      <c r="F4403" t="s">
        <v>9065</v>
      </c>
      <c r="G4403" t="s">
        <v>176</v>
      </c>
      <c r="H4403" t="s">
        <v>47</v>
      </c>
      <c r="I4403" t="s">
        <v>129</v>
      </c>
      <c r="J4403" t="s">
        <v>130</v>
      </c>
      <c r="K4403" t="s">
        <v>131</v>
      </c>
      <c r="L4403" t="s">
        <v>12783</v>
      </c>
      <c r="M4403" t="s">
        <v>12784</v>
      </c>
      <c r="N4403">
        <v>0.98333333300000003</v>
      </c>
      <c r="O4403">
        <v>11</v>
      </c>
      <c r="P4403">
        <v>381</v>
      </c>
      <c r="Q4403">
        <v>0</v>
      </c>
      <c r="R4403">
        <v>0</v>
      </c>
      <c r="S4403">
        <v>28</v>
      </c>
      <c r="T4403">
        <v>963</v>
      </c>
      <c r="U4403">
        <v>10.816667000000001</v>
      </c>
      <c r="V4403">
        <v>374.65</v>
      </c>
      <c r="W4403">
        <v>0</v>
      </c>
      <c r="X4403">
        <v>0</v>
      </c>
      <c r="Y4403">
        <v>27.533332999999999</v>
      </c>
      <c r="Z4403">
        <v>946.95</v>
      </c>
    </row>
    <row r="4404" spans="1:26" x14ac:dyDescent="0.25">
      <c r="A4404">
        <v>1717791</v>
      </c>
      <c r="B4404">
        <v>1</v>
      </c>
      <c r="C4404" t="s">
        <v>76</v>
      </c>
      <c r="D4404" t="s">
        <v>104</v>
      </c>
      <c r="E4404" t="s">
        <v>134</v>
      </c>
      <c r="F4404" t="s">
        <v>10106</v>
      </c>
      <c r="G4404" t="s">
        <v>136</v>
      </c>
      <c r="H4404" t="s">
        <v>46</v>
      </c>
      <c r="I4404" t="s">
        <v>129</v>
      </c>
      <c r="J4404" t="s">
        <v>130</v>
      </c>
      <c r="K4404" t="s">
        <v>131</v>
      </c>
      <c r="L4404" t="s">
        <v>12785</v>
      </c>
      <c r="M4404" t="s">
        <v>12786</v>
      </c>
      <c r="N4404">
        <v>4.9283333330000003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1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4.9283330000000003</v>
      </c>
    </row>
    <row r="4405" spans="1:26" x14ac:dyDescent="0.25">
      <c r="A4405">
        <v>1717790</v>
      </c>
      <c r="B4405">
        <v>1</v>
      </c>
      <c r="C4405" t="s">
        <v>76</v>
      </c>
      <c r="D4405" t="s">
        <v>94</v>
      </c>
      <c r="E4405" t="s">
        <v>212</v>
      </c>
      <c r="F4405" t="s">
        <v>9342</v>
      </c>
      <c r="G4405" t="s">
        <v>176</v>
      </c>
      <c r="H4405" t="s">
        <v>47</v>
      </c>
      <c r="I4405" t="s">
        <v>129</v>
      </c>
      <c r="J4405" t="s">
        <v>130</v>
      </c>
      <c r="K4405" t="s">
        <v>131</v>
      </c>
      <c r="L4405" t="s">
        <v>12787</v>
      </c>
      <c r="M4405" t="s">
        <v>12788</v>
      </c>
      <c r="N4405">
        <v>1.376944444</v>
      </c>
      <c r="O4405">
        <v>38</v>
      </c>
      <c r="P4405">
        <v>1598</v>
      </c>
      <c r="Q4405">
        <v>3</v>
      </c>
      <c r="R4405">
        <v>208</v>
      </c>
      <c r="S4405">
        <v>0</v>
      </c>
      <c r="T4405">
        <v>0</v>
      </c>
      <c r="U4405">
        <v>52.323889000000001</v>
      </c>
      <c r="V4405">
        <v>2200.3572220000001</v>
      </c>
      <c r="W4405">
        <v>4.130833</v>
      </c>
      <c r="X4405">
        <v>286.40444400000001</v>
      </c>
      <c r="Y4405">
        <v>0</v>
      </c>
      <c r="Z4405">
        <v>0</v>
      </c>
    </row>
    <row r="4406" spans="1:26" x14ac:dyDescent="0.25">
      <c r="A4406">
        <v>1717816</v>
      </c>
      <c r="B4406">
        <v>1</v>
      </c>
      <c r="C4406" t="s">
        <v>76</v>
      </c>
      <c r="D4406" t="s">
        <v>106</v>
      </c>
      <c r="E4406" t="s">
        <v>139</v>
      </c>
      <c r="F4406" t="s">
        <v>12789</v>
      </c>
      <c r="G4406" t="s">
        <v>281</v>
      </c>
      <c r="H4406" t="s">
        <v>46</v>
      </c>
      <c r="I4406" t="s">
        <v>129</v>
      </c>
      <c r="J4406" t="s">
        <v>130</v>
      </c>
      <c r="K4406" t="s">
        <v>161</v>
      </c>
      <c r="L4406" t="s">
        <v>12790</v>
      </c>
      <c r="M4406" t="s">
        <v>12791</v>
      </c>
      <c r="N4406">
        <v>2.668055555</v>
      </c>
      <c r="O4406">
        <v>0</v>
      </c>
      <c r="P4406">
        <v>434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1157.936111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1717801</v>
      </c>
      <c r="B4407">
        <v>1</v>
      </c>
      <c r="C4407" t="s">
        <v>76</v>
      </c>
      <c r="D4407" t="s">
        <v>92</v>
      </c>
      <c r="E4407" t="s">
        <v>134</v>
      </c>
      <c r="F4407" t="s">
        <v>12792</v>
      </c>
      <c r="G4407" t="s">
        <v>155</v>
      </c>
      <c r="H4407" t="s">
        <v>46</v>
      </c>
      <c r="I4407" t="s">
        <v>129</v>
      </c>
      <c r="J4407" t="s">
        <v>130</v>
      </c>
      <c r="K4407" t="s">
        <v>131</v>
      </c>
      <c r="L4407" t="s">
        <v>12793</v>
      </c>
      <c r="M4407" t="s">
        <v>12794</v>
      </c>
      <c r="N4407">
        <v>2.7008333329999998</v>
      </c>
      <c r="O4407">
        <v>0</v>
      </c>
      <c r="P4407">
        <v>0</v>
      </c>
      <c r="Q4407">
        <v>0</v>
      </c>
      <c r="R4407">
        <v>3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8.1024999999999991</v>
      </c>
      <c r="Y4407">
        <v>0</v>
      </c>
      <c r="Z4407">
        <v>0</v>
      </c>
    </row>
    <row r="4408" spans="1:26" x14ac:dyDescent="0.25">
      <c r="A4408">
        <v>1717792</v>
      </c>
      <c r="B4408">
        <v>1</v>
      </c>
      <c r="C4408" t="s">
        <v>76</v>
      </c>
      <c r="D4408" t="s">
        <v>89</v>
      </c>
      <c r="E4408" t="s">
        <v>158</v>
      </c>
      <c r="F4408" t="s">
        <v>12405</v>
      </c>
      <c r="G4408" t="s">
        <v>176</v>
      </c>
      <c r="H4408" t="s">
        <v>47</v>
      </c>
      <c r="I4408" t="s">
        <v>129</v>
      </c>
      <c r="J4408" t="s">
        <v>130</v>
      </c>
      <c r="K4408" t="s">
        <v>131</v>
      </c>
      <c r="L4408" t="s">
        <v>12795</v>
      </c>
      <c r="M4408" t="s">
        <v>12796</v>
      </c>
      <c r="N4408">
        <v>0.79222222200000003</v>
      </c>
      <c r="O4408">
        <v>50</v>
      </c>
      <c r="P4408">
        <v>912</v>
      </c>
      <c r="Q4408">
        <v>0</v>
      </c>
      <c r="R4408">
        <v>0</v>
      </c>
      <c r="S4408">
        <v>0</v>
      </c>
      <c r="T4408">
        <v>0</v>
      </c>
      <c r="U4408">
        <v>39.611111000000001</v>
      </c>
      <c r="V4408">
        <v>722.506666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1717799</v>
      </c>
      <c r="B4409">
        <v>1</v>
      </c>
      <c r="C4409" t="s">
        <v>77</v>
      </c>
      <c r="D4409" t="s">
        <v>111</v>
      </c>
      <c r="E4409" t="s">
        <v>212</v>
      </c>
      <c r="F4409" t="s">
        <v>9095</v>
      </c>
      <c r="G4409" t="s">
        <v>176</v>
      </c>
      <c r="H4409" t="s">
        <v>47</v>
      </c>
      <c r="I4409" t="s">
        <v>129</v>
      </c>
      <c r="J4409" t="s">
        <v>130</v>
      </c>
      <c r="K4409" t="s">
        <v>131</v>
      </c>
      <c r="L4409" t="s">
        <v>12797</v>
      </c>
      <c r="M4409" t="s">
        <v>12798</v>
      </c>
      <c r="N4409">
        <v>1.0819444439999999</v>
      </c>
      <c r="O4409">
        <v>0</v>
      </c>
      <c r="P4409">
        <v>0</v>
      </c>
      <c r="Q4409">
        <v>0</v>
      </c>
      <c r="R4409">
        <v>0</v>
      </c>
      <c r="S4409">
        <v>13</v>
      </c>
      <c r="T4409">
        <v>520</v>
      </c>
      <c r="U4409">
        <v>0</v>
      </c>
      <c r="V4409">
        <v>0</v>
      </c>
      <c r="W4409">
        <v>0</v>
      </c>
      <c r="X4409">
        <v>0</v>
      </c>
      <c r="Y4409">
        <v>14.065277999999999</v>
      </c>
      <c r="Z4409">
        <v>562.61111100000005</v>
      </c>
    </row>
    <row r="4410" spans="1:26" x14ac:dyDescent="0.25">
      <c r="A4410">
        <v>1717800</v>
      </c>
      <c r="B4410">
        <v>1</v>
      </c>
      <c r="C4410" t="s">
        <v>76</v>
      </c>
      <c r="D4410" t="s">
        <v>92</v>
      </c>
      <c r="E4410" t="s">
        <v>126</v>
      </c>
      <c r="F4410" t="s">
        <v>12799</v>
      </c>
      <c r="G4410" t="s">
        <v>176</v>
      </c>
      <c r="H4410" t="s">
        <v>47</v>
      </c>
      <c r="I4410" t="s">
        <v>129</v>
      </c>
      <c r="J4410" t="s">
        <v>130</v>
      </c>
      <c r="K4410" t="s">
        <v>131</v>
      </c>
      <c r="L4410" t="s">
        <v>12800</v>
      </c>
      <c r="M4410" t="s">
        <v>12801</v>
      </c>
      <c r="N4410">
        <v>1.699166666</v>
      </c>
      <c r="O4410">
        <v>0</v>
      </c>
      <c r="P4410">
        <v>0</v>
      </c>
      <c r="Q4410">
        <v>8</v>
      </c>
      <c r="R4410">
        <v>45</v>
      </c>
      <c r="S4410">
        <v>0</v>
      </c>
      <c r="T4410">
        <v>0</v>
      </c>
      <c r="U4410">
        <v>0</v>
      </c>
      <c r="V4410">
        <v>0</v>
      </c>
      <c r="W4410">
        <v>13.593332999999999</v>
      </c>
      <c r="X4410">
        <v>76.462500000000006</v>
      </c>
      <c r="Y4410">
        <v>0</v>
      </c>
      <c r="Z4410">
        <v>0</v>
      </c>
    </row>
    <row r="4411" spans="1:26" x14ac:dyDescent="0.25">
      <c r="A4411">
        <v>1717794</v>
      </c>
      <c r="B4411">
        <v>1</v>
      </c>
      <c r="C4411" t="s">
        <v>76</v>
      </c>
      <c r="D4411" t="s">
        <v>88</v>
      </c>
      <c r="E4411" t="s">
        <v>126</v>
      </c>
      <c r="F4411" t="s">
        <v>12802</v>
      </c>
      <c r="G4411" t="s">
        <v>431</v>
      </c>
      <c r="H4411" t="s">
        <v>47</v>
      </c>
      <c r="I4411" t="s">
        <v>129</v>
      </c>
      <c r="J4411" t="s">
        <v>130</v>
      </c>
      <c r="K4411" t="s">
        <v>131</v>
      </c>
      <c r="L4411" t="s">
        <v>12803</v>
      </c>
      <c r="M4411" t="s">
        <v>12804</v>
      </c>
      <c r="N4411">
        <v>0.33027777699999999</v>
      </c>
      <c r="O4411">
        <v>0</v>
      </c>
      <c r="P4411">
        <v>13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4.2936110000000003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1717796</v>
      </c>
      <c r="B4412">
        <v>1</v>
      </c>
      <c r="C4412" t="s">
        <v>76</v>
      </c>
      <c r="D4412" t="s">
        <v>78</v>
      </c>
      <c r="E4412" t="s">
        <v>191</v>
      </c>
      <c r="F4412" t="s">
        <v>12805</v>
      </c>
      <c r="G4412" t="s">
        <v>907</v>
      </c>
      <c r="H4412" t="s">
        <v>46</v>
      </c>
      <c r="I4412" t="s">
        <v>129</v>
      </c>
      <c r="J4412" t="s">
        <v>130</v>
      </c>
      <c r="K4412" t="s">
        <v>131</v>
      </c>
      <c r="L4412" t="s">
        <v>12806</v>
      </c>
      <c r="M4412" t="s">
        <v>12807</v>
      </c>
      <c r="N4412">
        <v>0.52583333300000001</v>
      </c>
      <c r="O4412">
        <v>0</v>
      </c>
      <c r="P4412">
        <v>75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39.4375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1717802</v>
      </c>
      <c r="B4413">
        <v>1</v>
      </c>
      <c r="C4413" t="s">
        <v>76</v>
      </c>
      <c r="D4413" t="s">
        <v>94</v>
      </c>
      <c r="E4413" t="s">
        <v>139</v>
      </c>
      <c r="F4413" t="s">
        <v>12808</v>
      </c>
      <c r="G4413" t="s">
        <v>269</v>
      </c>
      <c r="H4413" t="s">
        <v>46</v>
      </c>
      <c r="I4413" t="s">
        <v>129</v>
      </c>
      <c r="J4413" t="s">
        <v>130</v>
      </c>
      <c r="K4413" t="s">
        <v>131</v>
      </c>
      <c r="L4413" t="s">
        <v>12809</v>
      </c>
      <c r="M4413" t="s">
        <v>12810</v>
      </c>
      <c r="N4413">
        <v>1.4755555549999999</v>
      </c>
      <c r="O4413">
        <v>0</v>
      </c>
      <c r="P4413">
        <v>4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5.9022220000000001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1717845</v>
      </c>
      <c r="B4414">
        <v>1</v>
      </c>
      <c r="C4414" t="s">
        <v>77</v>
      </c>
      <c r="D4414" t="s">
        <v>124</v>
      </c>
      <c r="E4414" t="s">
        <v>134</v>
      </c>
      <c r="F4414" t="s">
        <v>12811</v>
      </c>
      <c r="G4414" t="s">
        <v>136</v>
      </c>
      <c r="H4414" t="s">
        <v>46</v>
      </c>
      <c r="I4414" t="s">
        <v>129</v>
      </c>
      <c r="J4414" t="s">
        <v>130</v>
      </c>
      <c r="K4414" t="s">
        <v>131</v>
      </c>
      <c r="L4414" t="s">
        <v>12812</v>
      </c>
      <c r="M4414" t="s">
        <v>12813</v>
      </c>
      <c r="N4414">
        <v>3.721944444</v>
      </c>
      <c r="O4414">
        <v>0</v>
      </c>
      <c r="P4414">
        <v>1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3.7219440000000001</v>
      </c>
      <c r="W4414">
        <v>0</v>
      </c>
      <c r="X4414">
        <v>0</v>
      </c>
      <c r="Y4414">
        <v>0</v>
      </c>
      <c r="Z4414">
        <v>0</v>
      </c>
    </row>
    <row r="4415" spans="1:26" x14ac:dyDescent="0.25">
      <c r="A4415">
        <v>1717803</v>
      </c>
      <c r="B4415">
        <v>1</v>
      </c>
      <c r="C4415" t="s">
        <v>76</v>
      </c>
      <c r="D4415" t="s">
        <v>92</v>
      </c>
      <c r="E4415" t="s">
        <v>134</v>
      </c>
      <c r="F4415" t="s">
        <v>12814</v>
      </c>
      <c r="G4415" t="s">
        <v>209</v>
      </c>
      <c r="H4415" t="s">
        <v>46</v>
      </c>
      <c r="I4415" t="s">
        <v>129</v>
      </c>
      <c r="J4415" t="s">
        <v>130</v>
      </c>
      <c r="K4415" t="s">
        <v>131</v>
      </c>
      <c r="L4415" t="s">
        <v>12815</v>
      </c>
      <c r="M4415" t="s">
        <v>12816</v>
      </c>
      <c r="N4415">
        <v>13.932777777</v>
      </c>
      <c r="O4415">
        <v>0</v>
      </c>
      <c r="P4415">
        <v>0</v>
      </c>
      <c r="Q4415">
        <v>0</v>
      </c>
      <c r="R4415">
        <v>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27.865556000000002</v>
      </c>
      <c r="Y4415">
        <v>0</v>
      </c>
      <c r="Z4415">
        <v>0</v>
      </c>
    </row>
    <row r="4416" spans="1:26" x14ac:dyDescent="0.25">
      <c r="A4416">
        <v>1717805</v>
      </c>
      <c r="B4416">
        <v>1</v>
      </c>
      <c r="C4416" t="s">
        <v>76</v>
      </c>
      <c r="D4416" t="s">
        <v>78</v>
      </c>
      <c r="E4416" t="s">
        <v>134</v>
      </c>
      <c r="F4416" t="s">
        <v>12817</v>
      </c>
      <c r="G4416" t="s">
        <v>136</v>
      </c>
      <c r="H4416" t="s">
        <v>46</v>
      </c>
      <c r="I4416" t="s">
        <v>129</v>
      </c>
      <c r="J4416" t="s">
        <v>130</v>
      </c>
      <c r="K4416" t="s">
        <v>131</v>
      </c>
      <c r="L4416" t="s">
        <v>12818</v>
      </c>
      <c r="M4416" t="s">
        <v>12819</v>
      </c>
      <c r="N4416">
        <v>1.6091666659999999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1.609167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1717814</v>
      </c>
      <c r="B4417">
        <v>1</v>
      </c>
      <c r="C4417" t="s">
        <v>77</v>
      </c>
      <c r="D4417" t="s">
        <v>108</v>
      </c>
      <c r="E4417" t="s">
        <v>158</v>
      </c>
      <c r="F4417" t="s">
        <v>12820</v>
      </c>
      <c r="G4417" t="s">
        <v>281</v>
      </c>
      <c r="H4417" t="s">
        <v>47</v>
      </c>
      <c r="I4417" t="s">
        <v>129</v>
      </c>
      <c r="J4417" t="s">
        <v>130</v>
      </c>
      <c r="K4417" t="s">
        <v>161</v>
      </c>
      <c r="L4417" t="s">
        <v>12821</v>
      </c>
      <c r="M4417" t="s">
        <v>12822</v>
      </c>
      <c r="N4417">
        <v>2.9047222220000002</v>
      </c>
      <c r="O4417">
        <v>54</v>
      </c>
      <c r="P4417">
        <v>722</v>
      </c>
      <c r="Q4417">
        <v>0</v>
      </c>
      <c r="R4417">
        <v>0</v>
      </c>
      <c r="S4417">
        <v>0</v>
      </c>
      <c r="T4417">
        <v>0</v>
      </c>
      <c r="U4417">
        <v>156.85499999999999</v>
      </c>
      <c r="V4417">
        <v>2097.2094440000001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1717812</v>
      </c>
      <c r="B4418">
        <v>1</v>
      </c>
      <c r="C4418" t="s">
        <v>76</v>
      </c>
      <c r="D4418" t="s">
        <v>80</v>
      </c>
      <c r="E4418" t="s">
        <v>134</v>
      </c>
      <c r="F4418" t="s">
        <v>12080</v>
      </c>
      <c r="G4418" t="s">
        <v>155</v>
      </c>
      <c r="H4418" t="s">
        <v>46</v>
      </c>
      <c r="I4418" t="s">
        <v>129</v>
      </c>
      <c r="J4418" t="s">
        <v>130</v>
      </c>
      <c r="K4418" t="s">
        <v>131</v>
      </c>
      <c r="L4418" t="s">
        <v>12823</v>
      </c>
      <c r="M4418" t="s">
        <v>12824</v>
      </c>
      <c r="N4418">
        <v>5.1725000000000003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5.1725000000000003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1717810</v>
      </c>
      <c r="B4419">
        <v>1</v>
      </c>
      <c r="C4419" t="s">
        <v>76</v>
      </c>
      <c r="D4419" t="s">
        <v>93</v>
      </c>
      <c r="E4419" t="s">
        <v>139</v>
      </c>
      <c r="F4419" t="s">
        <v>9236</v>
      </c>
      <c r="G4419" t="s">
        <v>285</v>
      </c>
      <c r="H4419" t="s">
        <v>46</v>
      </c>
      <c r="I4419" t="s">
        <v>129</v>
      </c>
      <c r="J4419" t="s">
        <v>130</v>
      </c>
      <c r="K4419" t="s">
        <v>161</v>
      </c>
      <c r="L4419" t="s">
        <v>12825</v>
      </c>
      <c r="M4419" t="s">
        <v>12826</v>
      </c>
      <c r="N4419">
        <v>8.3255250000000007</v>
      </c>
      <c r="O4419">
        <v>0</v>
      </c>
      <c r="P4419">
        <v>8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66.604200000000006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1717833</v>
      </c>
      <c r="B4420">
        <v>1</v>
      </c>
      <c r="C4420" t="s">
        <v>77</v>
      </c>
      <c r="D4420" t="s">
        <v>108</v>
      </c>
      <c r="E4420" t="s">
        <v>134</v>
      </c>
      <c r="F4420" t="s">
        <v>12827</v>
      </c>
      <c r="G4420" t="s">
        <v>136</v>
      </c>
      <c r="H4420" t="s">
        <v>46</v>
      </c>
      <c r="I4420" t="s">
        <v>129</v>
      </c>
      <c r="J4420" t="s">
        <v>130</v>
      </c>
      <c r="K4420" t="s">
        <v>131</v>
      </c>
      <c r="L4420" t="s">
        <v>12828</v>
      </c>
      <c r="M4420" t="s">
        <v>12829</v>
      </c>
      <c r="N4420">
        <v>1.7252777770000001</v>
      </c>
      <c r="O4420">
        <v>0</v>
      </c>
      <c r="P4420">
        <v>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1.7252780000000001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1717815</v>
      </c>
      <c r="B4421">
        <v>1</v>
      </c>
      <c r="C4421" t="s">
        <v>76</v>
      </c>
      <c r="D4421" t="s">
        <v>87</v>
      </c>
      <c r="E4421" t="s">
        <v>139</v>
      </c>
      <c r="F4421" t="s">
        <v>12830</v>
      </c>
      <c r="G4421" t="s">
        <v>269</v>
      </c>
      <c r="H4421" t="s">
        <v>46</v>
      </c>
      <c r="I4421" t="s">
        <v>129</v>
      </c>
      <c r="J4421" t="s">
        <v>130</v>
      </c>
      <c r="K4421" t="s">
        <v>131</v>
      </c>
      <c r="L4421" t="s">
        <v>12831</v>
      </c>
      <c r="M4421" t="s">
        <v>12832</v>
      </c>
      <c r="N4421">
        <v>1.4883333329999999</v>
      </c>
      <c r="O4421">
        <v>0</v>
      </c>
      <c r="P4421">
        <v>113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168.181667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1717827</v>
      </c>
      <c r="B4422">
        <v>1</v>
      </c>
      <c r="C4422" t="s">
        <v>76</v>
      </c>
      <c r="D4422" t="s">
        <v>92</v>
      </c>
      <c r="E4422" t="s">
        <v>126</v>
      </c>
      <c r="F4422" t="s">
        <v>12833</v>
      </c>
      <c r="G4422" t="s">
        <v>145</v>
      </c>
      <c r="H4422" t="s">
        <v>47</v>
      </c>
      <c r="I4422" t="s">
        <v>129</v>
      </c>
      <c r="J4422" t="s">
        <v>130</v>
      </c>
      <c r="K4422" t="s">
        <v>131</v>
      </c>
      <c r="L4422" t="s">
        <v>12834</v>
      </c>
      <c r="M4422" t="s">
        <v>12835</v>
      </c>
      <c r="N4422">
        <v>1.9002777769999999</v>
      </c>
      <c r="O4422">
        <v>0</v>
      </c>
      <c r="P4422">
        <v>0</v>
      </c>
      <c r="Q4422">
        <v>6</v>
      </c>
      <c r="R4422">
        <v>1</v>
      </c>
      <c r="S4422">
        <v>2</v>
      </c>
      <c r="T4422">
        <v>0</v>
      </c>
      <c r="U4422">
        <v>0</v>
      </c>
      <c r="V4422">
        <v>0</v>
      </c>
      <c r="W4422">
        <v>11.401667</v>
      </c>
      <c r="X4422">
        <v>1.9002779999999999</v>
      </c>
      <c r="Y4422">
        <v>3.8005559999999998</v>
      </c>
      <c r="Z4422">
        <v>0</v>
      </c>
    </row>
    <row r="4423" spans="1:26" x14ac:dyDescent="0.25">
      <c r="A4423">
        <v>1717818</v>
      </c>
      <c r="B4423">
        <v>1</v>
      </c>
      <c r="C4423" t="s">
        <v>76</v>
      </c>
      <c r="D4423" t="s">
        <v>86</v>
      </c>
      <c r="E4423" t="s">
        <v>164</v>
      </c>
      <c r="F4423" t="s">
        <v>12836</v>
      </c>
      <c r="G4423" t="s">
        <v>269</v>
      </c>
      <c r="H4423" t="s">
        <v>46</v>
      </c>
      <c r="I4423" t="s">
        <v>129</v>
      </c>
      <c r="J4423" t="s">
        <v>130</v>
      </c>
      <c r="K4423" t="s">
        <v>131</v>
      </c>
      <c r="L4423" t="s">
        <v>12837</v>
      </c>
      <c r="M4423" t="s">
        <v>12838</v>
      </c>
      <c r="N4423">
        <v>3.380833333</v>
      </c>
      <c r="O4423">
        <v>0</v>
      </c>
      <c r="P4423">
        <v>1257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4249.7075000000004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1717847</v>
      </c>
      <c r="B4424">
        <v>1</v>
      </c>
      <c r="C4424" t="s">
        <v>77</v>
      </c>
      <c r="D4424" t="s">
        <v>123</v>
      </c>
      <c r="E4424" t="s">
        <v>139</v>
      </c>
      <c r="F4424" t="s">
        <v>12839</v>
      </c>
      <c r="G4424" t="s">
        <v>141</v>
      </c>
      <c r="H4424" t="s">
        <v>46</v>
      </c>
      <c r="I4424" t="s">
        <v>129</v>
      </c>
      <c r="J4424" t="s">
        <v>130</v>
      </c>
      <c r="K4424" t="s">
        <v>131</v>
      </c>
      <c r="L4424" t="s">
        <v>12840</v>
      </c>
      <c r="M4424" t="s">
        <v>12841</v>
      </c>
      <c r="N4424">
        <v>9.8413888879999991</v>
      </c>
      <c r="O4424">
        <v>0</v>
      </c>
      <c r="P4424">
        <v>49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482.22805599999998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1717822</v>
      </c>
      <c r="B4425">
        <v>1</v>
      </c>
      <c r="C4425" t="s">
        <v>77</v>
      </c>
      <c r="D4425" t="s">
        <v>110</v>
      </c>
      <c r="E4425" t="s">
        <v>212</v>
      </c>
      <c r="F4425" t="s">
        <v>12842</v>
      </c>
      <c r="G4425" t="s">
        <v>176</v>
      </c>
      <c r="H4425" t="s">
        <v>47</v>
      </c>
      <c r="I4425" t="s">
        <v>151</v>
      </c>
      <c r="J4425" t="s">
        <v>130</v>
      </c>
      <c r="K4425" t="s">
        <v>131</v>
      </c>
      <c r="L4425" t="s">
        <v>12843</v>
      </c>
      <c r="M4425" t="s">
        <v>12844</v>
      </c>
      <c r="N4425">
        <v>6.3888879999999997E-3</v>
      </c>
      <c r="O4425">
        <v>0</v>
      </c>
      <c r="P4425">
        <v>0</v>
      </c>
      <c r="Q4425">
        <v>0</v>
      </c>
      <c r="R4425">
        <v>0</v>
      </c>
      <c r="S4425">
        <v>18</v>
      </c>
      <c r="T4425">
        <v>1003</v>
      </c>
      <c r="U4425">
        <v>0</v>
      </c>
      <c r="V4425">
        <v>0</v>
      </c>
      <c r="W4425">
        <v>0</v>
      </c>
      <c r="X4425">
        <v>0</v>
      </c>
      <c r="Y4425">
        <v>0.115</v>
      </c>
      <c r="Z4425">
        <v>6.4080550000000001</v>
      </c>
    </row>
    <row r="4426" spans="1:26" x14ac:dyDescent="0.25">
      <c r="A4426">
        <v>1717831</v>
      </c>
      <c r="B4426">
        <v>1</v>
      </c>
      <c r="C4426" t="s">
        <v>76</v>
      </c>
      <c r="D4426" t="s">
        <v>105</v>
      </c>
      <c r="E4426" t="s">
        <v>134</v>
      </c>
      <c r="F4426" t="s">
        <v>12845</v>
      </c>
      <c r="G4426" t="s">
        <v>136</v>
      </c>
      <c r="H4426" t="s">
        <v>46</v>
      </c>
      <c r="I4426" t="s">
        <v>129</v>
      </c>
      <c r="J4426" t="s">
        <v>130</v>
      </c>
      <c r="K4426" t="s">
        <v>131</v>
      </c>
      <c r="L4426" t="s">
        <v>12846</v>
      </c>
      <c r="M4426" t="s">
        <v>12847</v>
      </c>
      <c r="N4426">
        <v>3.0933333329999999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1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3.0933329999999999</v>
      </c>
    </row>
    <row r="4427" spans="1:26" x14ac:dyDescent="0.25">
      <c r="A4427">
        <v>1717828</v>
      </c>
      <c r="B4427">
        <v>1</v>
      </c>
      <c r="C4427" t="s">
        <v>76</v>
      </c>
      <c r="D4427" t="s">
        <v>93</v>
      </c>
      <c r="E4427" t="s">
        <v>139</v>
      </c>
      <c r="F4427" t="s">
        <v>12848</v>
      </c>
      <c r="G4427" t="s">
        <v>285</v>
      </c>
      <c r="H4427" t="s">
        <v>46</v>
      </c>
      <c r="I4427" t="s">
        <v>129</v>
      </c>
      <c r="J4427" t="s">
        <v>130</v>
      </c>
      <c r="K4427" t="s">
        <v>161</v>
      </c>
      <c r="L4427" t="s">
        <v>12849</v>
      </c>
      <c r="M4427" t="s">
        <v>12850</v>
      </c>
      <c r="N4427">
        <v>7.9508794439999999</v>
      </c>
      <c r="O4427">
        <v>0</v>
      </c>
      <c r="P4427">
        <v>23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182.870227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1717829</v>
      </c>
      <c r="B4428">
        <v>1</v>
      </c>
      <c r="C4428" t="s">
        <v>77</v>
      </c>
      <c r="D4428" t="s">
        <v>111</v>
      </c>
      <c r="E4428" t="s">
        <v>158</v>
      </c>
      <c r="F4428" t="s">
        <v>12851</v>
      </c>
      <c r="G4428" t="s">
        <v>176</v>
      </c>
      <c r="H4428" t="s">
        <v>47</v>
      </c>
      <c r="I4428" t="s">
        <v>129</v>
      </c>
      <c r="J4428" t="s">
        <v>130</v>
      </c>
      <c r="K4428" t="s">
        <v>131</v>
      </c>
      <c r="L4428" t="s">
        <v>12852</v>
      </c>
      <c r="M4428" t="s">
        <v>12853</v>
      </c>
      <c r="N4428">
        <v>0.15694444399999999</v>
      </c>
      <c r="O4428">
        <v>0</v>
      </c>
      <c r="P4428">
        <v>0</v>
      </c>
      <c r="Q4428">
        <v>18</v>
      </c>
      <c r="R4428">
        <v>1103</v>
      </c>
      <c r="S4428">
        <v>58</v>
      </c>
      <c r="T4428">
        <v>4125</v>
      </c>
      <c r="U4428">
        <v>0</v>
      </c>
      <c r="V4428">
        <v>0</v>
      </c>
      <c r="W4428">
        <v>2.8250000000000002</v>
      </c>
      <c r="X4428">
        <v>173.109722</v>
      </c>
      <c r="Y4428">
        <v>9.1027780000000007</v>
      </c>
      <c r="Z4428">
        <v>647.39583200000004</v>
      </c>
    </row>
    <row r="4429" spans="1:26" x14ac:dyDescent="0.25">
      <c r="A4429">
        <v>1717838</v>
      </c>
      <c r="B4429">
        <v>1</v>
      </c>
      <c r="C4429" t="s">
        <v>77</v>
      </c>
      <c r="D4429" t="s">
        <v>109</v>
      </c>
      <c r="E4429" t="s">
        <v>126</v>
      </c>
      <c r="F4429" t="s">
        <v>12854</v>
      </c>
      <c r="G4429" t="s">
        <v>176</v>
      </c>
      <c r="H4429" t="s">
        <v>47</v>
      </c>
      <c r="I4429" t="s">
        <v>129</v>
      </c>
      <c r="J4429" t="s">
        <v>130</v>
      </c>
      <c r="K4429" t="s">
        <v>131</v>
      </c>
      <c r="L4429" t="s">
        <v>12855</v>
      </c>
      <c r="M4429" t="s">
        <v>12856</v>
      </c>
      <c r="N4429">
        <v>0.46111111100000002</v>
      </c>
      <c r="O4429">
        <v>29</v>
      </c>
      <c r="P4429">
        <v>1866</v>
      </c>
      <c r="Q4429">
        <v>0</v>
      </c>
      <c r="R4429">
        <v>0</v>
      </c>
      <c r="S4429">
        <v>0</v>
      </c>
      <c r="T4429">
        <v>0</v>
      </c>
      <c r="U4429">
        <v>13.372222000000001</v>
      </c>
      <c r="V4429">
        <v>860.43333299999995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1717839</v>
      </c>
      <c r="B4430">
        <v>1</v>
      </c>
      <c r="C4430" t="s">
        <v>76</v>
      </c>
      <c r="D4430" t="s">
        <v>104</v>
      </c>
      <c r="E4430" t="s">
        <v>139</v>
      </c>
      <c r="F4430" t="s">
        <v>9248</v>
      </c>
      <c r="G4430" t="s">
        <v>633</v>
      </c>
      <c r="H4430" t="s">
        <v>46</v>
      </c>
      <c r="I4430" t="s">
        <v>129</v>
      </c>
      <c r="J4430" t="s">
        <v>130</v>
      </c>
      <c r="K4430" t="s">
        <v>131</v>
      </c>
      <c r="L4430" t="s">
        <v>12857</v>
      </c>
      <c r="M4430" t="s">
        <v>12858</v>
      </c>
      <c r="N4430">
        <v>1.586944444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6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9.5216670000000008</v>
      </c>
    </row>
    <row r="4431" spans="1:26" x14ac:dyDescent="0.25">
      <c r="A4431">
        <v>1717843</v>
      </c>
      <c r="B4431">
        <v>1</v>
      </c>
      <c r="C4431" t="s">
        <v>76</v>
      </c>
      <c r="D4431" t="s">
        <v>89</v>
      </c>
      <c r="E4431" t="s">
        <v>164</v>
      </c>
      <c r="F4431" t="s">
        <v>12859</v>
      </c>
      <c r="G4431" t="s">
        <v>256</v>
      </c>
      <c r="H4431" t="s">
        <v>46</v>
      </c>
      <c r="I4431" t="s">
        <v>129</v>
      </c>
      <c r="J4431" t="s">
        <v>130</v>
      </c>
      <c r="K4431" t="s">
        <v>131</v>
      </c>
      <c r="L4431" t="s">
        <v>12860</v>
      </c>
      <c r="M4431" t="s">
        <v>12861</v>
      </c>
      <c r="N4431">
        <v>1.2536111109999999</v>
      </c>
      <c r="O4431">
        <v>0</v>
      </c>
      <c r="P4431">
        <v>21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26.325832999999999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1717844</v>
      </c>
      <c r="B4432">
        <v>1</v>
      </c>
      <c r="C4432" t="s">
        <v>77</v>
      </c>
      <c r="D4432" t="s">
        <v>111</v>
      </c>
      <c r="E4432" t="s">
        <v>212</v>
      </c>
      <c r="F4432" t="s">
        <v>10913</v>
      </c>
      <c r="G4432" t="s">
        <v>176</v>
      </c>
      <c r="H4432" t="s">
        <v>47</v>
      </c>
      <c r="I4432" t="s">
        <v>129</v>
      </c>
      <c r="J4432" t="s">
        <v>130</v>
      </c>
      <c r="K4432" t="s">
        <v>131</v>
      </c>
      <c r="L4432" t="s">
        <v>12862</v>
      </c>
      <c r="M4432" t="s">
        <v>12863</v>
      </c>
      <c r="N4432">
        <v>1.1272222220000001</v>
      </c>
      <c r="O4432">
        <v>0</v>
      </c>
      <c r="P4432">
        <v>0</v>
      </c>
      <c r="Q4432">
        <v>5</v>
      </c>
      <c r="R4432">
        <v>151</v>
      </c>
      <c r="S4432">
        <v>4</v>
      </c>
      <c r="T4432">
        <v>336</v>
      </c>
      <c r="U4432">
        <v>0</v>
      </c>
      <c r="V4432">
        <v>0</v>
      </c>
      <c r="W4432">
        <v>5.6361109999999996</v>
      </c>
      <c r="X4432">
        <v>170.210556</v>
      </c>
      <c r="Y4432">
        <v>4.5088889999999999</v>
      </c>
      <c r="Z4432">
        <v>378.746667</v>
      </c>
    </row>
    <row r="4433" spans="1:26" x14ac:dyDescent="0.25">
      <c r="A4433">
        <v>1717851</v>
      </c>
      <c r="B4433">
        <v>1</v>
      </c>
      <c r="C4433" t="s">
        <v>76</v>
      </c>
      <c r="D4433" t="s">
        <v>96</v>
      </c>
      <c r="E4433" t="s">
        <v>134</v>
      </c>
      <c r="F4433" t="s">
        <v>12864</v>
      </c>
      <c r="G4433" t="s">
        <v>136</v>
      </c>
      <c r="H4433" t="s">
        <v>46</v>
      </c>
      <c r="I4433" t="s">
        <v>129</v>
      </c>
      <c r="J4433" t="s">
        <v>130</v>
      </c>
      <c r="K4433" t="s">
        <v>131</v>
      </c>
      <c r="L4433" t="s">
        <v>12865</v>
      </c>
      <c r="M4433" t="s">
        <v>12866</v>
      </c>
      <c r="N4433">
        <v>2.8925000000000001</v>
      </c>
      <c r="O4433">
        <v>0</v>
      </c>
      <c r="P4433">
        <v>2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5.7850000000000001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1717854</v>
      </c>
      <c r="B4434">
        <v>1</v>
      </c>
      <c r="C4434" t="s">
        <v>76</v>
      </c>
      <c r="D4434" t="s">
        <v>98</v>
      </c>
      <c r="E4434" t="s">
        <v>134</v>
      </c>
      <c r="F4434" t="s">
        <v>12867</v>
      </c>
      <c r="G4434" t="s">
        <v>136</v>
      </c>
      <c r="H4434" t="s">
        <v>46</v>
      </c>
      <c r="I4434" t="s">
        <v>129</v>
      </c>
      <c r="J4434" t="s">
        <v>130</v>
      </c>
      <c r="K4434" t="s">
        <v>131</v>
      </c>
      <c r="L4434" t="s">
        <v>12868</v>
      </c>
      <c r="M4434" t="s">
        <v>12869</v>
      </c>
      <c r="N4434">
        <v>3.7519444439999998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1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3.7519439999999999</v>
      </c>
    </row>
    <row r="4435" spans="1:26" x14ac:dyDescent="0.25">
      <c r="A4435">
        <v>1717853</v>
      </c>
      <c r="B4435">
        <v>1</v>
      </c>
      <c r="C4435" t="s">
        <v>77</v>
      </c>
      <c r="D4435" t="s">
        <v>123</v>
      </c>
      <c r="E4435" t="s">
        <v>134</v>
      </c>
      <c r="F4435" t="s">
        <v>12870</v>
      </c>
      <c r="G4435" t="s">
        <v>136</v>
      </c>
      <c r="H4435" t="s">
        <v>46</v>
      </c>
      <c r="I4435" t="s">
        <v>129</v>
      </c>
      <c r="J4435" t="s">
        <v>130</v>
      </c>
      <c r="K4435" t="s">
        <v>131</v>
      </c>
      <c r="L4435" t="s">
        <v>12871</v>
      </c>
      <c r="M4435" t="s">
        <v>12872</v>
      </c>
      <c r="N4435">
        <v>1.2494444440000001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1.249444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1717863</v>
      </c>
      <c r="B4436">
        <v>1</v>
      </c>
      <c r="C4436" t="s">
        <v>77</v>
      </c>
      <c r="D4436" t="s">
        <v>118</v>
      </c>
      <c r="E4436" t="s">
        <v>134</v>
      </c>
      <c r="F4436" t="s">
        <v>12873</v>
      </c>
      <c r="G4436" t="s">
        <v>136</v>
      </c>
      <c r="H4436" t="s">
        <v>46</v>
      </c>
      <c r="I4436" t="s">
        <v>129</v>
      </c>
      <c r="J4436" t="s">
        <v>130</v>
      </c>
      <c r="K4436" t="s">
        <v>131</v>
      </c>
      <c r="L4436" t="s">
        <v>12874</v>
      </c>
      <c r="M4436" t="s">
        <v>12875</v>
      </c>
      <c r="N4436">
        <v>2.111111111</v>
      </c>
      <c r="O4436">
        <v>0</v>
      </c>
      <c r="P4436">
        <v>1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2.1111110000000002</v>
      </c>
      <c r="W4436">
        <v>0</v>
      </c>
      <c r="X4436">
        <v>0</v>
      </c>
      <c r="Y4436">
        <v>0</v>
      </c>
      <c r="Z4436">
        <v>0</v>
      </c>
    </row>
    <row r="4437" spans="1:26" x14ac:dyDescent="0.25">
      <c r="A4437">
        <v>1717873</v>
      </c>
      <c r="B4437">
        <v>1</v>
      </c>
      <c r="C4437" t="s">
        <v>77</v>
      </c>
      <c r="D4437" t="s">
        <v>111</v>
      </c>
      <c r="E4437" t="s">
        <v>126</v>
      </c>
      <c r="F4437" t="s">
        <v>12876</v>
      </c>
      <c r="G4437" t="s">
        <v>533</v>
      </c>
      <c r="H4437" t="s">
        <v>47</v>
      </c>
      <c r="I4437" t="s">
        <v>129</v>
      </c>
      <c r="J4437" t="s">
        <v>130</v>
      </c>
      <c r="K4437" t="s">
        <v>131</v>
      </c>
      <c r="L4437" t="s">
        <v>12877</v>
      </c>
      <c r="M4437" t="s">
        <v>12878</v>
      </c>
      <c r="N4437">
        <v>8.6363888880000008</v>
      </c>
      <c r="O4437">
        <v>0</v>
      </c>
      <c r="P4437">
        <v>0</v>
      </c>
      <c r="Q4437">
        <v>0</v>
      </c>
      <c r="R4437">
        <v>38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328.18277799999998</v>
      </c>
      <c r="Y4437">
        <v>0</v>
      </c>
      <c r="Z4437">
        <v>0</v>
      </c>
    </row>
    <row r="4438" spans="1:26" x14ac:dyDescent="0.25">
      <c r="A4438">
        <v>1717856</v>
      </c>
      <c r="B4438">
        <v>1</v>
      </c>
      <c r="C4438" t="s">
        <v>76</v>
      </c>
      <c r="D4438" t="s">
        <v>102</v>
      </c>
      <c r="E4438" t="s">
        <v>158</v>
      </c>
      <c r="F4438" t="s">
        <v>9106</v>
      </c>
      <c r="G4438" t="s">
        <v>176</v>
      </c>
      <c r="H4438" t="s">
        <v>47</v>
      </c>
      <c r="I4438" t="s">
        <v>129</v>
      </c>
      <c r="J4438" t="s">
        <v>130</v>
      </c>
      <c r="K4438" t="s">
        <v>131</v>
      </c>
      <c r="L4438" t="s">
        <v>12879</v>
      </c>
      <c r="M4438" t="s">
        <v>12880</v>
      </c>
      <c r="N4438">
        <v>0.206666666</v>
      </c>
      <c r="O4438">
        <v>33</v>
      </c>
      <c r="P4438">
        <v>209</v>
      </c>
      <c r="Q4438">
        <v>4</v>
      </c>
      <c r="R4438">
        <v>60</v>
      </c>
      <c r="S4438">
        <v>0</v>
      </c>
      <c r="T4438">
        <v>65</v>
      </c>
      <c r="U4438">
        <v>6.82</v>
      </c>
      <c r="V4438">
        <v>43.193333000000003</v>
      </c>
      <c r="W4438">
        <v>0.82666700000000004</v>
      </c>
      <c r="X4438">
        <v>12.4</v>
      </c>
      <c r="Y4438">
        <v>0</v>
      </c>
      <c r="Z4438">
        <v>13.433332999999999</v>
      </c>
    </row>
    <row r="4439" spans="1:26" x14ac:dyDescent="0.25">
      <c r="A4439">
        <v>1717862</v>
      </c>
      <c r="B4439">
        <v>1</v>
      </c>
      <c r="C4439" t="s">
        <v>76</v>
      </c>
      <c r="D4439" t="s">
        <v>95</v>
      </c>
      <c r="E4439" t="s">
        <v>139</v>
      </c>
      <c r="F4439" t="s">
        <v>12881</v>
      </c>
      <c r="G4439" t="s">
        <v>141</v>
      </c>
      <c r="H4439" t="s">
        <v>46</v>
      </c>
      <c r="I4439" t="s">
        <v>129</v>
      </c>
      <c r="J4439" t="s">
        <v>130</v>
      </c>
      <c r="K4439" t="s">
        <v>131</v>
      </c>
      <c r="L4439" t="s">
        <v>12882</v>
      </c>
      <c r="M4439" t="s">
        <v>12883</v>
      </c>
      <c r="N4439">
        <v>2.9497222220000001</v>
      </c>
      <c r="O4439">
        <v>0</v>
      </c>
      <c r="P4439">
        <v>22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64.893889000000001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1717878</v>
      </c>
      <c r="B4440">
        <v>1</v>
      </c>
      <c r="C4440" t="s">
        <v>77</v>
      </c>
      <c r="D4440" t="s">
        <v>111</v>
      </c>
      <c r="E4440" t="s">
        <v>126</v>
      </c>
      <c r="F4440" t="s">
        <v>12884</v>
      </c>
      <c r="G4440" t="s">
        <v>145</v>
      </c>
      <c r="H4440" t="s">
        <v>47</v>
      </c>
      <c r="I4440" t="s">
        <v>129</v>
      </c>
      <c r="J4440" t="s">
        <v>130</v>
      </c>
      <c r="K4440" t="s">
        <v>131</v>
      </c>
      <c r="L4440" t="s">
        <v>12885</v>
      </c>
      <c r="M4440" t="s">
        <v>12886</v>
      </c>
      <c r="N4440">
        <v>3.881388888</v>
      </c>
      <c r="O4440">
        <v>0</v>
      </c>
      <c r="P4440">
        <v>0</v>
      </c>
      <c r="Q4440">
        <v>0</v>
      </c>
      <c r="R4440">
        <v>0</v>
      </c>
      <c r="S4440">
        <v>2</v>
      </c>
      <c r="T4440">
        <v>65</v>
      </c>
      <c r="U4440">
        <v>0</v>
      </c>
      <c r="V4440">
        <v>0</v>
      </c>
      <c r="W4440">
        <v>0</v>
      </c>
      <c r="X4440">
        <v>0</v>
      </c>
      <c r="Y4440">
        <v>7.762778</v>
      </c>
      <c r="Z4440">
        <v>252.290278</v>
      </c>
    </row>
    <row r="4441" spans="1:26" x14ac:dyDescent="0.25">
      <c r="A4441">
        <v>1717869</v>
      </c>
      <c r="B4441">
        <v>1</v>
      </c>
      <c r="C4441" t="s">
        <v>77</v>
      </c>
      <c r="D4441" t="s">
        <v>120</v>
      </c>
      <c r="E4441" t="s">
        <v>126</v>
      </c>
      <c r="F4441" t="s">
        <v>2707</v>
      </c>
      <c r="G4441" t="s">
        <v>145</v>
      </c>
      <c r="H4441" t="s">
        <v>47</v>
      </c>
      <c r="I4441" t="s">
        <v>129</v>
      </c>
      <c r="J4441" t="s">
        <v>130</v>
      </c>
      <c r="K4441" t="s">
        <v>131</v>
      </c>
      <c r="L4441" t="s">
        <v>12887</v>
      </c>
      <c r="M4441" t="s">
        <v>12888</v>
      </c>
      <c r="N4441">
        <v>0.74888888799999997</v>
      </c>
      <c r="O4441">
        <v>6</v>
      </c>
      <c r="P4441">
        <v>0</v>
      </c>
      <c r="Q4441">
        <v>8</v>
      </c>
      <c r="R4441">
        <v>40</v>
      </c>
      <c r="S4441">
        <v>0</v>
      </c>
      <c r="T4441">
        <v>0</v>
      </c>
      <c r="U4441">
        <v>4.4933329999999998</v>
      </c>
      <c r="V4441">
        <v>0</v>
      </c>
      <c r="W4441">
        <v>5.9911110000000001</v>
      </c>
      <c r="X4441">
        <v>29.955556000000001</v>
      </c>
      <c r="Y4441">
        <v>0</v>
      </c>
      <c r="Z4441">
        <v>0</v>
      </c>
    </row>
    <row r="4442" spans="1:26" x14ac:dyDescent="0.25">
      <c r="A4442">
        <v>1717882</v>
      </c>
      <c r="B4442">
        <v>1</v>
      </c>
      <c r="C4442" t="s">
        <v>77</v>
      </c>
      <c r="D4442" t="s">
        <v>123</v>
      </c>
      <c r="E4442" t="s">
        <v>164</v>
      </c>
      <c r="F4442" t="s">
        <v>12889</v>
      </c>
      <c r="G4442" t="s">
        <v>256</v>
      </c>
      <c r="H4442" t="s">
        <v>46</v>
      </c>
      <c r="I4442" t="s">
        <v>129</v>
      </c>
      <c r="J4442" t="s">
        <v>130</v>
      </c>
      <c r="K4442" t="s">
        <v>131</v>
      </c>
      <c r="L4442" t="s">
        <v>12890</v>
      </c>
      <c r="M4442" t="s">
        <v>12891</v>
      </c>
      <c r="N4442">
        <v>5.0830555549999996</v>
      </c>
      <c r="O4442">
        <v>1</v>
      </c>
      <c r="P4442">
        <v>98</v>
      </c>
      <c r="Q4442">
        <v>0</v>
      </c>
      <c r="R4442">
        <v>0</v>
      </c>
      <c r="S4442">
        <v>0</v>
      </c>
      <c r="T4442">
        <v>0</v>
      </c>
      <c r="U4442">
        <v>5.083056</v>
      </c>
      <c r="V4442">
        <v>498.13944400000003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1717874</v>
      </c>
      <c r="B4443">
        <v>1</v>
      </c>
      <c r="C4443" t="s">
        <v>77</v>
      </c>
      <c r="D4443" t="s">
        <v>122</v>
      </c>
      <c r="E4443" t="s">
        <v>212</v>
      </c>
      <c r="F4443" t="s">
        <v>12892</v>
      </c>
      <c r="G4443" t="s">
        <v>176</v>
      </c>
      <c r="H4443" t="s">
        <v>47</v>
      </c>
      <c r="I4443" t="s">
        <v>151</v>
      </c>
      <c r="J4443" t="s">
        <v>130</v>
      </c>
      <c r="K4443" t="s">
        <v>131</v>
      </c>
      <c r="L4443" t="s">
        <v>12893</v>
      </c>
      <c r="M4443" t="s">
        <v>12894</v>
      </c>
      <c r="N4443">
        <v>1.0277777E-2</v>
      </c>
      <c r="O4443">
        <v>0</v>
      </c>
      <c r="P4443">
        <v>0</v>
      </c>
      <c r="Q4443">
        <v>54</v>
      </c>
      <c r="R4443">
        <v>335</v>
      </c>
      <c r="S4443">
        <v>23</v>
      </c>
      <c r="T4443">
        <v>113</v>
      </c>
      <c r="U4443">
        <v>0</v>
      </c>
      <c r="V4443">
        <v>0</v>
      </c>
      <c r="W4443">
        <v>0.55500000000000005</v>
      </c>
      <c r="X4443">
        <v>3.4430550000000002</v>
      </c>
      <c r="Y4443">
        <v>0.23638899999999999</v>
      </c>
      <c r="Z4443">
        <v>1.161389</v>
      </c>
    </row>
    <row r="4444" spans="1:26" x14ac:dyDescent="0.25">
      <c r="A4444">
        <v>1717885</v>
      </c>
      <c r="B4444">
        <v>1</v>
      </c>
      <c r="C4444" t="s">
        <v>77</v>
      </c>
      <c r="D4444" t="s">
        <v>124</v>
      </c>
      <c r="E4444" t="s">
        <v>139</v>
      </c>
      <c r="F4444" t="s">
        <v>12895</v>
      </c>
      <c r="G4444" t="s">
        <v>141</v>
      </c>
      <c r="H4444" t="s">
        <v>46</v>
      </c>
      <c r="I4444" t="s">
        <v>129</v>
      </c>
      <c r="J4444" t="s">
        <v>130</v>
      </c>
      <c r="K4444" t="s">
        <v>131</v>
      </c>
      <c r="L4444" t="s">
        <v>12896</v>
      </c>
      <c r="M4444" t="s">
        <v>12897</v>
      </c>
      <c r="N4444">
        <v>2.2008333329999998</v>
      </c>
      <c r="O4444">
        <v>0</v>
      </c>
      <c r="P4444">
        <v>26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57.221666999999997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1717877</v>
      </c>
      <c r="B4445">
        <v>1</v>
      </c>
      <c r="C4445" t="s">
        <v>76</v>
      </c>
      <c r="D4445" t="s">
        <v>81</v>
      </c>
      <c r="E4445" t="s">
        <v>139</v>
      </c>
      <c r="F4445" t="s">
        <v>12898</v>
      </c>
      <c r="G4445" t="s">
        <v>633</v>
      </c>
      <c r="H4445" t="s">
        <v>46</v>
      </c>
      <c r="I4445" t="s">
        <v>129</v>
      </c>
      <c r="J4445" t="s">
        <v>130</v>
      </c>
      <c r="K4445" t="s">
        <v>131</v>
      </c>
      <c r="L4445" t="s">
        <v>12899</v>
      </c>
      <c r="M4445" t="s">
        <v>12900</v>
      </c>
      <c r="N4445">
        <v>0.60222222199999997</v>
      </c>
      <c r="O4445">
        <v>0</v>
      </c>
      <c r="P4445">
        <v>39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23.486667000000001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1717880</v>
      </c>
      <c r="B4446">
        <v>1</v>
      </c>
      <c r="C4446" t="s">
        <v>76</v>
      </c>
      <c r="D4446" t="s">
        <v>92</v>
      </c>
      <c r="E4446" t="s">
        <v>158</v>
      </c>
      <c r="F4446" t="s">
        <v>1971</v>
      </c>
      <c r="G4446" t="s">
        <v>176</v>
      </c>
      <c r="H4446" t="s">
        <v>47</v>
      </c>
      <c r="I4446" t="s">
        <v>129</v>
      </c>
      <c r="J4446" t="s">
        <v>130</v>
      </c>
      <c r="K4446" t="s">
        <v>131</v>
      </c>
      <c r="L4446" t="s">
        <v>12901</v>
      </c>
      <c r="M4446" t="s">
        <v>12902</v>
      </c>
      <c r="N4446">
        <v>0.39333333300000001</v>
      </c>
      <c r="O4446">
        <v>0</v>
      </c>
      <c r="P4446">
        <v>0</v>
      </c>
      <c r="Q4446">
        <v>7</v>
      </c>
      <c r="R4446">
        <v>9</v>
      </c>
      <c r="S4446">
        <v>7</v>
      </c>
      <c r="T4446">
        <v>19</v>
      </c>
      <c r="U4446">
        <v>0</v>
      </c>
      <c r="V4446">
        <v>0</v>
      </c>
      <c r="W4446">
        <v>2.753333</v>
      </c>
      <c r="X4446">
        <v>3.54</v>
      </c>
      <c r="Y4446">
        <v>2.753333</v>
      </c>
      <c r="Z4446">
        <v>7.4733330000000002</v>
      </c>
    </row>
    <row r="4447" spans="1:26" x14ac:dyDescent="0.25">
      <c r="A4447">
        <v>1717888</v>
      </c>
      <c r="B4447">
        <v>1</v>
      </c>
      <c r="C4447" t="s">
        <v>76</v>
      </c>
      <c r="D4447" t="s">
        <v>87</v>
      </c>
      <c r="E4447" t="s">
        <v>139</v>
      </c>
      <c r="F4447" t="s">
        <v>12903</v>
      </c>
      <c r="G4447" t="s">
        <v>1839</v>
      </c>
      <c r="H4447" t="s">
        <v>46</v>
      </c>
      <c r="I4447" t="s">
        <v>129</v>
      </c>
      <c r="J4447" t="s">
        <v>130</v>
      </c>
      <c r="K4447" t="s">
        <v>131</v>
      </c>
      <c r="L4447" t="s">
        <v>12904</v>
      </c>
      <c r="M4447" t="s">
        <v>12905</v>
      </c>
      <c r="N4447">
        <v>2.0938888879999999</v>
      </c>
      <c r="O4447">
        <v>0</v>
      </c>
      <c r="P4447">
        <v>0</v>
      </c>
      <c r="Q4447">
        <v>0</v>
      </c>
      <c r="R4447">
        <v>5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10.469443999999999</v>
      </c>
      <c r="Y4447">
        <v>0</v>
      </c>
      <c r="Z4447">
        <v>0</v>
      </c>
    </row>
    <row r="4448" spans="1:26" x14ac:dyDescent="0.25">
      <c r="A4448">
        <v>1717889</v>
      </c>
      <c r="B4448">
        <v>1</v>
      </c>
      <c r="C4448" t="s">
        <v>76</v>
      </c>
      <c r="D4448" t="s">
        <v>80</v>
      </c>
      <c r="E4448" t="s">
        <v>139</v>
      </c>
      <c r="F4448" t="s">
        <v>12906</v>
      </c>
      <c r="G4448" t="s">
        <v>141</v>
      </c>
      <c r="H4448" t="s">
        <v>46</v>
      </c>
      <c r="I4448" t="s">
        <v>129</v>
      </c>
      <c r="J4448" t="s">
        <v>130</v>
      </c>
      <c r="K4448" t="s">
        <v>131</v>
      </c>
      <c r="L4448" t="s">
        <v>12907</v>
      </c>
      <c r="M4448" t="s">
        <v>12908</v>
      </c>
      <c r="N4448">
        <v>5.2352777770000003</v>
      </c>
      <c r="O4448">
        <v>0</v>
      </c>
      <c r="P4448">
        <v>266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1392.583889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1717891</v>
      </c>
      <c r="B4449">
        <v>1</v>
      </c>
      <c r="C4449" t="s">
        <v>77</v>
      </c>
      <c r="D4449" t="s">
        <v>108</v>
      </c>
      <c r="E4449" t="s">
        <v>134</v>
      </c>
      <c r="F4449" t="s">
        <v>12909</v>
      </c>
      <c r="G4449" t="s">
        <v>136</v>
      </c>
      <c r="H4449" t="s">
        <v>46</v>
      </c>
      <c r="I4449" t="s">
        <v>129</v>
      </c>
      <c r="J4449" t="s">
        <v>130</v>
      </c>
      <c r="K4449" t="s">
        <v>131</v>
      </c>
      <c r="L4449" t="s">
        <v>12910</v>
      </c>
      <c r="M4449" t="s">
        <v>12911</v>
      </c>
      <c r="N4449">
        <v>1.515833333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1.515833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1717887</v>
      </c>
      <c r="B4450">
        <v>1</v>
      </c>
      <c r="C4450" t="s">
        <v>76</v>
      </c>
      <c r="D4450" t="s">
        <v>92</v>
      </c>
      <c r="E4450" t="s">
        <v>134</v>
      </c>
      <c r="F4450" t="s">
        <v>12912</v>
      </c>
      <c r="G4450" t="s">
        <v>209</v>
      </c>
      <c r="H4450" t="s">
        <v>46</v>
      </c>
      <c r="I4450" t="s">
        <v>129</v>
      </c>
      <c r="J4450" t="s">
        <v>130</v>
      </c>
      <c r="K4450" t="s">
        <v>131</v>
      </c>
      <c r="L4450" t="s">
        <v>12913</v>
      </c>
      <c r="M4450" t="s">
        <v>12914</v>
      </c>
      <c r="N4450">
        <v>1.1297222220000001</v>
      </c>
      <c r="O4450">
        <v>0</v>
      </c>
      <c r="P4450">
        <v>0</v>
      </c>
      <c r="Q4450">
        <v>0</v>
      </c>
      <c r="R4450">
        <v>2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2.2594439999999998</v>
      </c>
      <c r="Y4450">
        <v>0</v>
      </c>
      <c r="Z4450">
        <v>0</v>
      </c>
    </row>
    <row r="4451" spans="1:26" x14ac:dyDescent="0.25">
      <c r="A4451">
        <v>1717884</v>
      </c>
      <c r="B4451">
        <v>1</v>
      </c>
      <c r="C4451" t="s">
        <v>77</v>
      </c>
      <c r="D4451" t="s">
        <v>111</v>
      </c>
      <c r="E4451" t="s">
        <v>126</v>
      </c>
      <c r="F4451" t="s">
        <v>10203</v>
      </c>
      <c r="G4451" t="s">
        <v>145</v>
      </c>
      <c r="H4451" t="s">
        <v>47</v>
      </c>
      <c r="I4451" t="s">
        <v>129</v>
      </c>
      <c r="J4451" t="s">
        <v>130</v>
      </c>
      <c r="K4451" t="s">
        <v>131</v>
      </c>
      <c r="L4451" t="s">
        <v>12915</v>
      </c>
      <c r="M4451" t="s">
        <v>12916</v>
      </c>
      <c r="N4451">
        <v>0.70388888800000005</v>
      </c>
      <c r="O4451">
        <v>0</v>
      </c>
      <c r="P4451">
        <v>0</v>
      </c>
      <c r="Q4451">
        <v>0</v>
      </c>
      <c r="R4451">
        <v>0</v>
      </c>
      <c r="S4451">
        <v>4</v>
      </c>
      <c r="T4451">
        <v>254</v>
      </c>
      <c r="U4451">
        <v>0</v>
      </c>
      <c r="V4451">
        <v>0</v>
      </c>
      <c r="W4451">
        <v>0</v>
      </c>
      <c r="X4451">
        <v>0</v>
      </c>
      <c r="Y4451">
        <v>2.8155559999999999</v>
      </c>
      <c r="Z4451">
        <v>178.787778</v>
      </c>
    </row>
    <row r="4452" spans="1:26" x14ac:dyDescent="0.25">
      <c r="A4452">
        <v>1717896</v>
      </c>
      <c r="B4452">
        <v>1</v>
      </c>
      <c r="C4452" t="s">
        <v>76</v>
      </c>
      <c r="D4452" t="s">
        <v>90</v>
      </c>
      <c r="E4452" t="s">
        <v>134</v>
      </c>
      <c r="F4452" t="s">
        <v>12917</v>
      </c>
      <c r="G4452" t="s">
        <v>136</v>
      </c>
      <c r="H4452" t="s">
        <v>46</v>
      </c>
      <c r="I4452" t="s">
        <v>129</v>
      </c>
      <c r="J4452" t="s">
        <v>130</v>
      </c>
      <c r="K4452" t="s">
        <v>131</v>
      </c>
      <c r="L4452" t="s">
        <v>12918</v>
      </c>
      <c r="M4452" t="s">
        <v>12919</v>
      </c>
      <c r="N4452">
        <v>3.0750000000000002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3.0750000000000002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1717898</v>
      </c>
      <c r="B4453">
        <v>1</v>
      </c>
      <c r="C4453" t="s">
        <v>76</v>
      </c>
      <c r="D4453" t="s">
        <v>92</v>
      </c>
      <c r="E4453" t="s">
        <v>191</v>
      </c>
      <c r="F4453" t="s">
        <v>12920</v>
      </c>
      <c r="G4453" t="s">
        <v>3526</v>
      </c>
      <c r="H4453" t="s">
        <v>46</v>
      </c>
      <c r="I4453" t="s">
        <v>129</v>
      </c>
      <c r="J4453" t="s">
        <v>130</v>
      </c>
      <c r="K4453" t="s">
        <v>131</v>
      </c>
      <c r="L4453" t="s">
        <v>12921</v>
      </c>
      <c r="M4453" t="s">
        <v>12922</v>
      </c>
      <c r="N4453">
        <v>9.3408333330000008</v>
      </c>
      <c r="O4453">
        <v>0</v>
      </c>
      <c r="P4453">
        <v>0</v>
      </c>
      <c r="Q4453">
        <v>0</v>
      </c>
      <c r="R4453">
        <v>45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420.33749999999998</v>
      </c>
      <c r="Y4453">
        <v>0</v>
      </c>
      <c r="Z4453">
        <v>0</v>
      </c>
    </row>
    <row r="4454" spans="1:26" x14ac:dyDescent="0.25">
      <c r="A4454">
        <v>1717902</v>
      </c>
      <c r="B4454">
        <v>1</v>
      </c>
      <c r="C4454" t="s">
        <v>76</v>
      </c>
      <c r="D4454" t="s">
        <v>99</v>
      </c>
      <c r="E4454" t="s">
        <v>134</v>
      </c>
      <c r="F4454" t="s">
        <v>12923</v>
      </c>
      <c r="G4454" t="s">
        <v>136</v>
      </c>
      <c r="H4454" t="s">
        <v>46</v>
      </c>
      <c r="I4454" t="s">
        <v>129</v>
      </c>
      <c r="J4454" t="s">
        <v>130</v>
      </c>
      <c r="K4454" t="s">
        <v>131</v>
      </c>
      <c r="L4454" t="s">
        <v>12924</v>
      </c>
      <c r="M4454" t="s">
        <v>12925</v>
      </c>
      <c r="N4454">
        <v>2.0125000000000002</v>
      </c>
      <c r="O4454">
        <v>0</v>
      </c>
      <c r="P4454">
        <v>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4.0250000000000004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1717900</v>
      </c>
      <c r="B4455">
        <v>1</v>
      </c>
      <c r="C4455" t="s">
        <v>76</v>
      </c>
      <c r="D4455" t="s">
        <v>102</v>
      </c>
      <c r="E4455" t="s">
        <v>139</v>
      </c>
      <c r="F4455" t="s">
        <v>12926</v>
      </c>
      <c r="G4455" t="s">
        <v>141</v>
      </c>
      <c r="H4455" t="s">
        <v>46</v>
      </c>
      <c r="I4455" t="s">
        <v>129</v>
      </c>
      <c r="J4455" t="s">
        <v>130</v>
      </c>
      <c r="K4455" t="s">
        <v>131</v>
      </c>
      <c r="L4455" t="s">
        <v>12927</v>
      </c>
      <c r="M4455" t="s">
        <v>12928</v>
      </c>
      <c r="N4455">
        <v>0.87277777700000003</v>
      </c>
      <c r="O4455">
        <v>0</v>
      </c>
      <c r="P4455">
        <v>409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356.96611100000001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1717892</v>
      </c>
      <c r="B4456">
        <v>1</v>
      </c>
      <c r="C4456" t="s">
        <v>76</v>
      </c>
      <c r="D4456" t="s">
        <v>89</v>
      </c>
      <c r="E4456" t="s">
        <v>158</v>
      </c>
      <c r="F4456" t="s">
        <v>12340</v>
      </c>
      <c r="G4456" t="s">
        <v>176</v>
      </c>
      <c r="H4456" t="s">
        <v>47</v>
      </c>
      <c r="I4456" t="s">
        <v>129</v>
      </c>
      <c r="J4456" t="s">
        <v>130</v>
      </c>
      <c r="K4456" t="s">
        <v>131</v>
      </c>
      <c r="L4456" t="s">
        <v>12929</v>
      </c>
      <c r="M4456" t="s">
        <v>12930</v>
      </c>
      <c r="N4456">
        <v>0.96583333299999996</v>
      </c>
      <c r="O4456">
        <v>6</v>
      </c>
      <c r="P4456">
        <v>118</v>
      </c>
      <c r="Q4456">
        <v>0</v>
      </c>
      <c r="R4456">
        <v>0</v>
      </c>
      <c r="S4456">
        <v>6</v>
      </c>
      <c r="T4456">
        <v>165</v>
      </c>
      <c r="U4456">
        <v>5.7949999999999999</v>
      </c>
      <c r="V4456">
        <v>113.968333</v>
      </c>
      <c r="W4456">
        <v>0</v>
      </c>
      <c r="X4456">
        <v>0</v>
      </c>
      <c r="Y4456">
        <v>5.7949999999999999</v>
      </c>
      <c r="Z4456">
        <v>159.36250000000001</v>
      </c>
    </row>
    <row r="4457" spans="1:26" x14ac:dyDescent="0.25">
      <c r="A4457">
        <v>1717938</v>
      </c>
      <c r="B4457">
        <v>1</v>
      </c>
      <c r="C4457" t="s">
        <v>77</v>
      </c>
      <c r="D4457" t="s">
        <v>119</v>
      </c>
      <c r="E4457" t="s">
        <v>134</v>
      </c>
      <c r="F4457" t="s">
        <v>12931</v>
      </c>
      <c r="G4457" t="s">
        <v>136</v>
      </c>
      <c r="H4457" t="s">
        <v>46</v>
      </c>
      <c r="I4457" t="s">
        <v>129</v>
      </c>
      <c r="J4457" t="s">
        <v>130</v>
      </c>
      <c r="K4457" t="s">
        <v>131</v>
      </c>
      <c r="L4457" t="s">
        <v>12932</v>
      </c>
      <c r="M4457" t="s">
        <v>12933</v>
      </c>
      <c r="N4457">
        <v>2.8766666660000002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1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2.8766669999999999</v>
      </c>
    </row>
    <row r="4458" spans="1:26" x14ac:dyDescent="0.25">
      <c r="A4458">
        <v>1717913</v>
      </c>
      <c r="B4458">
        <v>1</v>
      </c>
      <c r="C4458" t="s">
        <v>77</v>
      </c>
      <c r="D4458" t="s">
        <v>114</v>
      </c>
      <c r="E4458" t="s">
        <v>126</v>
      </c>
      <c r="F4458" t="s">
        <v>12510</v>
      </c>
      <c r="G4458" t="s">
        <v>293</v>
      </c>
      <c r="H4458" t="s">
        <v>160</v>
      </c>
      <c r="I4458" t="s">
        <v>129</v>
      </c>
      <c r="J4458" t="s">
        <v>130</v>
      </c>
      <c r="K4458" t="s">
        <v>161</v>
      </c>
      <c r="L4458" t="s">
        <v>12934</v>
      </c>
      <c r="M4458" t="s">
        <v>12935</v>
      </c>
      <c r="N4458">
        <v>4.5955555549999998</v>
      </c>
      <c r="O4458">
        <v>65</v>
      </c>
      <c r="P4458">
        <v>2251</v>
      </c>
      <c r="Q4458">
        <v>0</v>
      </c>
      <c r="R4458">
        <v>0</v>
      </c>
      <c r="S4458">
        <v>0</v>
      </c>
      <c r="T4458">
        <v>0</v>
      </c>
      <c r="U4458">
        <v>298.71111100000002</v>
      </c>
      <c r="V4458">
        <v>10344.595554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1717909</v>
      </c>
      <c r="B4459">
        <v>1</v>
      </c>
      <c r="C4459" t="s">
        <v>77</v>
      </c>
      <c r="D4459" t="s">
        <v>119</v>
      </c>
      <c r="E4459" t="s">
        <v>158</v>
      </c>
      <c r="F4459" t="s">
        <v>8340</v>
      </c>
      <c r="G4459" t="s">
        <v>176</v>
      </c>
      <c r="H4459" t="s">
        <v>47</v>
      </c>
      <c r="I4459" t="s">
        <v>129</v>
      </c>
      <c r="J4459" t="s">
        <v>130</v>
      </c>
      <c r="K4459" t="s">
        <v>131</v>
      </c>
      <c r="L4459" t="s">
        <v>12936</v>
      </c>
      <c r="M4459" t="s">
        <v>12937</v>
      </c>
      <c r="N4459">
        <v>0.88388888799999998</v>
      </c>
      <c r="O4459">
        <v>338</v>
      </c>
      <c r="P4459">
        <v>397</v>
      </c>
      <c r="Q4459">
        <v>0</v>
      </c>
      <c r="R4459">
        <v>0</v>
      </c>
      <c r="S4459">
        <v>0</v>
      </c>
      <c r="T4459">
        <v>0</v>
      </c>
      <c r="U4459">
        <v>298.75444399999998</v>
      </c>
      <c r="V4459">
        <v>350.90388899999999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1717916</v>
      </c>
      <c r="B4460">
        <v>1</v>
      </c>
      <c r="C4460" t="s">
        <v>76</v>
      </c>
      <c r="D4460" t="s">
        <v>83</v>
      </c>
      <c r="E4460" t="s">
        <v>191</v>
      </c>
      <c r="F4460" t="s">
        <v>12938</v>
      </c>
      <c r="G4460" t="s">
        <v>289</v>
      </c>
      <c r="H4460" t="s">
        <v>46</v>
      </c>
      <c r="I4460" t="s">
        <v>129</v>
      </c>
      <c r="J4460" t="s">
        <v>130</v>
      </c>
      <c r="K4460" t="s">
        <v>131</v>
      </c>
      <c r="L4460" t="s">
        <v>12939</v>
      </c>
      <c r="M4460" t="s">
        <v>12940</v>
      </c>
      <c r="N4460">
        <v>1.582222222</v>
      </c>
      <c r="O4460">
        <v>0</v>
      </c>
      <c r="P4460">
        <v>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3.164444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1717943</v>
      </c>
      <c r="B4461">
        <v>1</v>
      </c>
      <c r="C4461" t="s">
        <v>77</v>
      </c>
      <c r="D4461" t="s">
        <v>124</v>
      </c>
      <c r="E4461" t="s">
        <v>139</v>
      </c>
      <c r="F4461" t="s">
        <v>12941</v>
      </c>
      <c r="G4461" t="s">
        <v>269</v>
      </c>
      <c r="H4461" t="s">
        <v>46</v>
      </c>
      <c r="I4461" t="s">
        <v>129</v>
      </c>
      <c r="J4461" t="s">
        <v>130</v>
      </c>
      <c r="K4461" t="s">
        <v>131</v>
      </c>
      <c r="L4461" t="s">
        <v>12942</v>
      </c>
      <c r="M4461" t="s">
        <v>12943</v>
      </c>
      <c r="N4461">
        <v>10.295277777000001</v>
      </c>
      <c r="O4461">
        <v>0</v>
      </c>
      <c r="P4461">
        <v>28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288.26777800000002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1717926</v>
      </c>
      <c r="B4462">
        <v>1</v>
      </c>
      <c r="C4462" t="s">
        <v>76</v>
      </c>
      <c r="D4462" t="s">
        <v>81</v>
      </c>
      <c r="E4462" t="s">
        <v>164</v>
      </c>
      <c r="F4462" t="s">
        <v>12944</v>
      </c>
      <c r="G4462" t="s">
        <v>285</v>
      </c>
      <c r="H4462" t="s">
        <v>46</v>
      </c>
      <c r="I4462" t="s">
        <v>129</v>
      </c>
      <c r="J4462" t="s">
        <v>130</v>
      </c>
      <c r="K4462" t="s">
        <v>161</v>
      </c>
      <c r="L4462" t="s">
        <v>12945</v>
      </c>
      <c r="M4462" t="s">
        <v>12946</v>
      </c>
      <c r="N4462">
        <v>2.6666666659999998</v>
      </c>
      <c r="O4462">
        <v>0</v>
      </c>
      <c r="P4462">
        <v>357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952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1717915</v>
      </c>
      <c r="B4463">
        <v>1</v>
      </c>
      <c r="C4463" t="s">
        <v>77</v>
      </c>
      <c r="D4463" t="s">
        <v>114</v>
      </c>
      <c r="E4463" t="s">
        <v>126</v>
      </c>
      <c r="F4463" t="s">
        <v>12557</v>
      </c>
      <c r="G4463" t="s">
        <v>293</v>
      </c>
      <c r="H4463" t="s">
        <v>160</v>
      </c>
      <c r="I4463" t="s">
        <v>129</v>
      </c>
      <c r="J4463" t="s">
        <v>130</v>
      </c>
      <c r="K4463" t="s">
        <v>161</v>
      </c>
      <c r="L4463" t="s">
        <v>12791</v>
      </c>
      <c r="M4463" t="s">
        <v>12947</v>
      </c>
      <c r="N4463">
        <v>4.6005508329999998</v>
      </c>
      <c r="O4463">
        <v>19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87.410466</v>
      </c>
      <c r="V4463">
        <v>0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1717929</v>
      </c>
      <c r="B4464">
        <v>1</v>
      </c>
      <c r="C4464" t="s">
        <v>77</v>
      </c>
      <c r="D4464" t="s">
        <v>109</v>
      </c>
      <c r="E4464" t="s">
        <v>212</v>
      </c>
      <c r="F4464" t="s">
        <v>12948</v>
      </c>
      <c r="G4464" t="s">
        <v>176</v>
      </c>
      <c r="H4464" t="s">
        <v>47</v>
      </c>
      <c r="I4464" t="s">
        <v>129</v>
      </c>
      <c r="J4464" t="s">
        <v>130</v>
      </c>
      <c r="K4464" t="s">
        <v>131</v>
      </c>
      <c r="L4464" t="s">
        <v>12949</v>
      </c>
      <c r="M4464" t="s">
        <v>12950</v>
      </c>
      <c r="N4464">
        <v>0.99027777699999997</v>
      </c>
      <c r="O4464">
        <v>7</v>
      </c>
      <c r="P4464">
        <v>0</v>
      </c>
      <c r="Q4464">
        <v>0</v>
      </c>
      <c r="R4464">
        <v>0</v>
      </c>
      <c r="S4464">
        <v>10</v>
      </c>
      <c r="T4464">
        <v>0</v>
      </c>
      <c r="U4464">
        <v>6.9319439999999997</v>
      </c>
      <c r="V4464">
        <v>0</v>
      </c>
      <c r="W4464">
        <v>0</v>
      </c>
      <c r="X4464">
        <v>0</v>
      </c>
      <c r="Y4464">
        <v>9.9027779999999996</v>
      </c>
      <c r="Z4464">
        <v>0</v>
      </c>
    </row>
    <row r="4465" spans="1:26" x14ac:dyDescent="0.25">
      <c r="A4465">
        <v>1717919</v>
      </c>
      <c r="B4465">
        <v>1</v>
      </c>
      <c r="C4465" t="s">
        <v>76</v>
      </c>
      <c r="D4465" t="s">
        <v>87</v>
      </c>
      <c r="E4465" t="s">
        <v>126</v>
      </c>
      <c r="F4465" t="s">
        <v>12951</v>
      </c>
      <c r="G4465" t="s">
        <v>176</v>
      </c>
      <c r="H4465" t="s">
        <v>47</v>
      </c>
      <c r="I4465" t="s">
        <v>129</v>
      </c>
      <c r="J4465" t="s">
        <v>130</v>
      </c>
      <c r="K4465" t="s">
        <v>131</v>
      </c>
      <c r="L4465" t="s">
        <v>12952</v>
      </c>
      <c r="M4465" t="s">
        <v>12953</v>
      </c>
      <c r="N4465">
        <v>0.12777777700000001</v>
      </c>
      <c r="O4465">
        <v>0</v>
      </c>
      <c r="P4465">
        <v>0</v>
      </c>
      <c r="Q4465">
        <v>35</v>
      </c>
      <c r="R4465">
        <v>7503</v>
      </c>
      <c r="S4465">
        <v>0</v>
      </c>
      <c r="T4465">
        <v>0</v>
      </c>
      <c r="U4465">
        <v>0</v>
      </c>
      <c r="V4465">
        <v>0</v>
      </c>
      <c r="W4465">
        <v>4.4722220000000004</v>
      </c>
      <c r="X4465">
        <v>958.71666100000004</v>
      </c>
      <c r="Y4465">
        <v>0</v>
      </c>
      <c r="Z4465">
        <v>0</v>
      </c>
    </row>
    <row r="4466" spans="1:26" x14ac:dyDescent="0.25">
      <c r="A4466">
        <v>1717921</v>
      </c>
      <c r="B4466">
        <v>1</v>
      </c>
      <c r="C4466" t="s">
        <v>76</v>
      </c>
      <c r="D4466" t="s">
        <v>86</v>
      </c>
      <c r="E4466" t="s">
        <v>134</v>
      </c>
      <c r="F4466" t="s">
        <v>12954</v>
      </c>
      <c r="G4466" t="s">
        <v>136</v>
      </c>
      <c r="H4466" t="s">
        <v>46</v>
      </c>
      <c r="I4466" t="s">
        <v>129</v>
      </c>
      <c r="J4466" t="s">
        <v>130</v>
      </c>
      <c r="K4466" t="s">
        <v>131</v>
      </c>
      <c r="L4466" t="s">
        <v>12955</v>
      </c>
      <c r="M4466" t="s">
        <v>12956</v>
      </c>
      <c r="N4466">
        <v>3.4988888880000002</v>
      </c>
      <c r="O4466">
        <v>0</v>
      </c>
      <c r="P4466">
        <v>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6.9977780000000003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1717925</v>
      </c>
      <c r="B4467">
        <v>1</v>
      </c>
      <c r="C4467" t="s">
        <v>76</v>
      </c>
      <c r="D4467" t="s">
        <v>96</v>
      </c>
      <c r="E4467" t="s">
        <v>134</v>
      </c>
      <c r="F4467" t="s">
        <v>12957</v>
      </c>
      <c r="G4467" t="s">
        <v>136</v>
      </c>
      <c r="H4467" t="s">
        <v>46</v>
      </c>
      <c r="I4467" t="s">
        <v>129</v>
      </c>
      <c r="J4467" t="s">
        <v>130</v>
      </c>
      <c r="K4467" t="s">
        <v>131</v>
      </c>
      <c r="L4467" t="s">
        <v>12958</v>
      </c>
      <c r="M4467" t="s">
        <v>12959</v>
      </c>
      <c r="N4467">
        <v>2.383888888</v>
      </c>
      <c r="O4467">
        <v>0</v>
      </c>
      <c r="P4467">
        <v>2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4.7677779999999998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1717922</v>
      </c>
      <c r="B4468">
        <v>1</v>
      </c>
      <c r="C4468" t="s">
        <v>77</v>
      </c>
      <c r="D4468" t="s">
        <v>111</v>
      </c>
      <c r="E4468" t="s">
        <v>126</v>
      </c>
      <c r="F4468" t="s">
        <v>12960</v>
      </c>
      <c r="G4468" t="s">
        <v>145</v>
      </c>
      <c r="H4468" t="s">
        <v>47</v>
      </c>
      <c r="I4468" t="s">
        <v>129</v>
      </c>
      <c r="J4468" t="s">
        <v>130</v>
      </c>
      <c r="K4468" t="s">
        <v>131</v>
      </c>
      <c r="L4468" t="s">
        <v>12961</v>
      </c>
      <c r="M4468" t="s">
        <v>12962</v>
      </c>
      <c r="N4468">
        <v>2.0730555549999998</v>
      </c>
      <c r="O4468">
        <v>0</v>
      </c>
      <c r="P4468">
        <v>0</v>
      </c>
      <c r="Q4468">
        <v>0</v>
      </c>
      <c r="R4468">
        <v>0</v>
      </c>
      <c r="S4468">
        <v>5</v>
      </c>
      <c r="T4468">
        <v>240</v>
      </c>
      <c r="U4468">
        <v>0</v>
      </c>
      <c r="V4468">
        <v>0</v>
      </c>
      <c r="W4468">
        <v>0</v>
      </c>
      <c r="X4468">
        <v>0</v>
      </c>
      <c r="Y4468">
        <v>10.365278</v>
      </c>
      <c r="Z4468">
        <v>497.53333300000003</v>
      </c>
    </row>
    <row r="4469" spans="1:26" x14ac:dyDescent="0.25">
      <c r="A4469">
        <v>1717927</v>
      </c>
      <c r="B4469">
        <v>1</v>
      </c>
      <c r="C4469" t="s">
        <v>77</v>
      </c>
      <c r="D4469" t="s">
        <v>109</v>
      </c>
      <c r="E4469" t="s">
        <v>134</v>
      </c>
      <c r="F4469" t="s">
        <v>12963</v>
      </c>
      <c r="G4469" t="s">
        <v>136</v>
      </c>
      <c r="H4469" t="s">
        <v>46</v>
      </c>
      <c r="I4469" t="s">
        <v>129</v>
      </c>
      <c r="J4469" t="s">
        <v>130</v>
      </c>
      <c r="K4469" t="s">
        <v>131</v>
      </c>
      <c r="L4469" t="s">
        <v>12964</v>
      </c>
      <c r="M4469" t="s">
        <v>12965</v>
      </c>
      <c r="N4469">
        <v>1.2208333330000001</v>
      </c>
      <c r="O4469">
        <v>0</v>
      </c>
      <c r="P4469">
        <v>3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3.6625000000000001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1717931</v>
      </c>
      <c r="B4470">
        <v>1</v>
      </c>
      <c r="C4470" t="s">
        <v>76</v>
      </c>
      <c r="D4470" t="s">
        <v>89</v>
      </c>
      <c r="E4470" t="s">
        <v>134</v>
      </c>
      <c r="F4470" t="s">
        <v>12966</v>
      </c>
      <c r="G4470" t="s">
        <v>462</v>
      </c>
      <c r="H4470" t="s">
        <v>46</v>
      </c>
      <c r="I4470" t="s">
        <v>129</v>
      </c>
      <c r="J4470" t="s">
        <v>130</v>
      </c>
      <c r="K4470" t="s">
        <v>131</v>
      </c>
      <c r="L4470" t="s">
        <v>12967</v>
      </c>
      <c r="M4470" t="s">
        <v>12968</v>
      </c>
      <c r="N4470">
        <v>3.2569444440000002</v>
      </c>
      <c r="O4470">
        <v>0</v>
      </c>
      <c r="P4470">
        <v>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3.2569439999999998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1717928</v>
      </c>
      <c r="B4471">
        <v>1</v>
      </c>
      <c r="C4471" t="s">
        <v>77</v>
      </c>
      <c r="D4471" t="s">
        <v>109</v>
      </c>
      <c r="E4471" t="s">
        <v>126</v>
      </c>
      <c r="F4471" t="s">
        <v>10855</v>
      </c>
      <c r="G4471" t="s">
        <v>176</v>
      </c>
      <c r="H4471" t="s">
        <v>47</v>
      </c>
      <c r="I4471" t="s">
        <v>151</v>
      </c>
      <c r="J4471" t="s">
        <v>130</v>
      </c>
      <c r="K4471" t="s">
        <v>131</v>
      </c>
      <c r="L4471" t="s">
        <v>12969</v>
      </c>
      <c r="M4471" t="s">
        <v>12970</v>
      </c>
      <c r="N4471">
        <v>1.1111111E-2</v>
      </c>
      <c r="O4471">
        <v>0</v>
      </c>
      <c r="P4471">
        <v>17</v>
      </c>
      <c r="Q4471">
        <v>2</v>
      </c>
      <c r="R4471">
        <v>26</v>
      </c>
      <c r="S4471">
        <v>24</v>
      </c>
      <c r="T4471">
        <v>385</v>
      </c>
      <c r="U4471">
        <v>0</v>
      </c>
      <c r="V4471">
        <v>0.188889</v>
      </c>
      <c r="W4471">
        <v>2.2221999999999999E-2</v>
      </c>
      <c r="X4471">
        <v>0.28888900000000001</v>
      </c>
      <c r="Y4471">
        <v>0.26666699999999999</v>
      </c>
      <c r="Z4471">
        <v>4.2777779999999996</v>
      </c>
    </row>
    <row r="4472" spans="1:26" x14ac:dyDescent="0.25">
      <c r="A4472">
        <v>1717936</v>
      </c>
      <c r="B4472">
        <v>1</v>
      </c>
      <c r="C4472" t="s">
        <v>77</v>
      </c>
      <c r="D4472" t="s">
        <v>122</v>
      </c>
      <c r="E4472" t="s">
        <v>164</v>
      </c>
      <c r="F4472" t="s">
        <v>12971</v>
      </c>
      <c r="G4472" t="s">
        <v>256</v>
      </c>
      <c r="H4472" t="s">
        <v>46</v>
      </c>
      <c r="I4472" t="s">
        <v>129</v>
      </c>
      <c r="J4472" t="s">
        <v>130</v>
      </c>
      <c r="K4472" t="s">
        <v>131</v>
      </c>
      <c r="L4472" t="s">
        <v>12972</v>
      </c>
      <c r="M4472" t="s">
        <v>12973</v>
      </c>
      <c r="N4472">
        <v>1.1044444440000001</v>
      </c>
      <c r="O4472">
        <v>0</v>
      </c>
      <c r="P4472">
        <v>0</v>
      </c>
      <c r="Q4472">
        <v>0</v>
      </c>
      <c r="R4472">
        <v>0</v>
      </c>
      <c r="S4472">
        <v>1</v>
      </c>
      <c r="T4472">
        <v>23</v>
      </c>
      <c r="U4472">
        <v>0</v>
      </c>
      <c r="V4472">
        <v>0</v>
      </c>
      <c r="W4472">
        <v>0</v>
      </c>
      <c r="X4472">
        <v>0</v>
      </c>
      <c r="Y4472">
        <v>1.104444</v>
      </c>
      <c r="Z4472">
        <v>25.402221999999998</v>
      </c>
    </row>
    <row r="4473" spans="1:26" x14ac:dyDescent="0.25">
      <c r="A4473">
        <v>1717932</v>
      </c>
      <c r="B4473">
        <v>1</v>
      </c>
      <c r="C4473" t="s">
        <v>76</v>
      </c>
      <c r="D4473" t="s">
        <v>95</v>
      </c>
      <c r="E4473" t="s">
        <v>134</v>
      </c>
      <c r="F4473" t="s">
        <v>12974</v>
      </c>
      <c r="G4473" t="s">
        <v>209</v>
      </c>
      <c r="H4473" t="s">
        <v>46</v>
      </c>
      <c r="I4473" t="s">
        <v>129</v>
      </c>
      <c r="J4473" t="s">
        <v>130</v>
      </c>
      <c r="K4473" t="s">
        <v>131</v>
      </c>
      <c r="L4473" t="s">
        <v>12975</v>
      </c>
      <c r="M4473" t="s">
        <v>12976</v>
      </c>
      <c r="N4473">
        <v>25.029166665999998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25.029167000000001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1717933</v>
      </c>
      <c r="B4474">
        <v>1</v>
      </c>
      <c r="C4474" t="s">
        <v>76</v>
      </c>
      <c r="D4474" t="s">
        <v>83</v>
      </c>
      <c r="E4474" t="s">
        <v>134</v>
      </c>
      <c r="F4474" t="s">
        <v>12977</v>
      </c>
      <c r="G4474" t="s">
        <v>136</v>
      </c>
      <c r="H4474" t="s">
        <v>46</v>
      </c>
      <c r="I4474" t="s">
        <v>129</v>
      </c>
      <c r="J4474" t="s">
        <v>130</v>
      </c>
      <c r="K4474" t="s">
        <v>131</v>
      </c>
      <c r="L4474" t="s">
        <v>12978</v>
      </c>
      <c r="M4474" t="s">
        <v>12979</v>
      </c>
      <c r="N4474">
        <v>5.1727777770000003</v>
      </c>
      <c r="O4474">
        <v>0</v>
      </c>
      <c r="P4474">
        <v>4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20.691110999999999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1717939</v>
      </c>
      <c r="B4475">
        <v>1</v>
      </c>
      <c r="C4475" t="s">
        <v>76</v>
      </c>
      <c r="D4475" t="s">
        <v>84</v>
      </c>
      <c r="E4475" t="s">
        <v>134</v>
      </c>
      <c r="F4475" t="s">
        <v>12980</v>
      </c>
      <c r="G4475" t="s">
        <v>209</v>
      </c>
      <c r="H4475" t="s">
        <v>46</v>
      </c>
      <c r="I4475" t="s">
        <v>129</v>
      </c>
      <c r="J4475" t="s">
        <v>130</v>
      </c>
      <c r="K4475" t="s">
        <v>131</v>
      </c>
      <c r="L4475" t="s">
        <v>12981</v>
      </c>
      <c r="M4475" t="s">
        <v>12982</v>
      </c>
      <c r="N4475">
        <v>4.6238888879999998</v>
      </c>
      <c r="O4475">
        <v>0</v>
      </c>
      <c r="P4475">
        <v>7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32.367221999999998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1717941</v>
      </c>
      <c r="B4476">
        <v>1</v>
      </c>
      <c r="C4476" t="s">
        <v>77</v>
      </c>
      <c r="D4476" t="s">
        <v>119</v>
      </c>
      <c r="E4476" t="s">
        <v>139</v>
      </c>
      <c r="F4476" t="s">
        <v>12983</v>
      </c>
      <c r="G4476" t="s">
        <v>141</v>
      </c>
      <c r="H4476" t="s">
        <v>46</v>
      </c>
      <c r="I4476" t="s">
        <v>129</v>
      </c>
      <c r="J4476" t="s">
        <v>130</v>
      </c>
      <c r="K4476" t="s">
        <v>131</v>
      </c>
      <c r="L4476" t="s">
        <v>12984</v>
      </c>
      <c r="M4476" t="s">
        <v>12869</v>
      </c>
      <c r="N4476">
        <v>1.9750000000000001</v>
      </c>
      <c r="O4476">
        <v>0</v>
      </c>
      <c r="P4476">
        <v>241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475.97500000000002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1717947</v>
      </c>
      <c r="B4477">
        <v>1</v>
      </c>
      <c r="C4477" t="s">
        <v>77</v>
      </c>
      <c r="D4477" t="s">
        <v>124</v>
      </c>
      <c r="E4477" t="s">
        <v>134</v>
      </c>
      <c r="F4477" t="s">
        <v>12985</v>
      </c>
      <c r="G4477" t="s">
        <v>209</v>
      </c>
      <c r="H4477" t="s">
        <v>46</v>
      </c>
      <c r="I4477" t="s">
        <v>129</v>
      </c>
      <c r="J4477" t="s">
        <v>130</v>
      </c>
      <c r="K4477" t="s">
        <v>131</v>
      </c>
      <c r="L4477" t="s">
        <v>12986</v>
      </c>
      <c r="M4477" t="s">
        <v>12987</v>
      </c>
      <c r="N4477">
        <v>13.581666666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13.581666999999999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1717945</v>
      </c>
      <c r="B4478">
        <v>1</v>
      </c>
      <c r="C4478" t="s">
        <v>76</v>
      </c>
      <c r="D4478" t="s">
        <v>93</v>
      </c>
      <c r="E4478" t="s">
        <v>134</v>
      </c>
      <c r="F4478" t="s">
        <v>12988</v>
      </c>
      <c r="G4478" t="s">
        <v>209</v>
      </c>
      <c r="H4478" t="s">
        <v>46</v>
      </c>
      <c r="I4478" t="s">
        <v>129</v>
      </c>
      <c r="J4478" t="s">
        <v>130</v>
      </c>
      <c r="K4478" t="s">
        <v>131</v>
      </c>
      <c r="L4478" t="s">
        <v>12989</v>
      </c>
      <c r="M4478" t="s">
        <v>12990</v>
      </c>
      <c r="N4478">
        <v>1.2469444439999999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1.2469440000000001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1717944</v>
      </c>
      <c r="B4479">
        <v>1</v>
      </c>
      <c r="C4479" t="s">
        <v>76</v>
      </c>
      <c r="D4479" t="s">
        <v>91</v>
      </c>
      <c r="E4479" t="s">
        <v>212</v>
      </c>
      <c r="F4479" t="s">
        <v>12991</v>
      </c>
      <c r="G4479" t="s">
        <v>176</v>
      </c>
      <c r="H4479" t="s">
        <v>47</v>
      </c>
      <c r="I4479" t="s">
        <v>129</v>
      </c>
      <c r="J4479" t="s">
        <v>130</v>
      </c>
      <c r="K4479" t="s">
        <v>131</v>
      </c>
      <c r="L4479" t="s">
        <v>12992</v>
      </c>
      <c r="M4479" t="s">
        <v>12993</v>
      </c>
      <c r="N4479">
        <v>0.5</v>
      </c>
      <c r="O4479">
        <v>3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1.5</v>
      </c>
      <c r="V4479">
        <v>0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1717964</v>
      </c>
      <c r="B4480">
        <v>1</v>
      </c>
      <c r="C4480" t="s">
        <v>77</v>
      </c>
      <c r="D4480" t="s">
        <v>115</v>
      </c>
      <c r="E4480" t="s">
        <v>126</v>
      </c>
      <c r="F4480" t="s">
        <v>12994</v>
      </c>
      <c r="G4480" t="s">
        <v>145</v>
      </c>
      <c r="H4480" t="s">
        <v>47</v>
      </c>
      <c r="I4480" t="s">
        <v>129</v>
      </c>
      <c r="J4480" t="s">
        <v>130</v>
      </c>
      <c r="K4480" t="s">
        <v>131</v>
      </c>
      <c r="L4480" t="s">
        <v>12995</v>
      </c>
      <c r="M4480" t="s">
        <v>12996</v>
      </c>
      <c r="N4480">
        <v>2.7608333329999999</v>
      </c>
      <c r="O4480">
        <v>0</v>
      </c>
      <c r="P4480">
        <v>0</v>
      </c>
      <c r="Q4480">
        <v>21</v>
      </c>
      <c r="R4480">
        <v>48</v>
      </c>
      <c r="S4480">
        <v>4</v>
      </c>
      <c r="T4480">
        <v>10</v>
      </c>
      <c r="U4480">
        <v>0</v>
      </c>
      <c r="V4480">
        <v>0</v>
      </c>
      <c r="W4480">
        <v>57.977499999999999</v>
      </c>
      <c r="X4480">
        <v>132.52000000000001</v>
      </c>
      <c r="Y4480">
        <v>11.043333000000001</v>
      </c>
      <c r="Z4480">
        <v>27.608332999999998</v>
      </c>
    </row>
    <row r="4481" spans="1:26" x14ac:dyDescent="0.25">
      <c r="A4481">
        <v>1717986</v>
      </c>
      <c r="B4481">
        <v>1</v>
      </c>
      <c r="C4481" t="s">
        <v>76</v>
      </c>
      <c r="D4481" t="s">
        <v>97</v>
      </c>
      <c r="E4481" t="s">
        <v>191</v>
      </c>
      <c r="F4481" t="s">
        <v>12484</v>
      </c>
      <c r="G4481" t="s">
        <v>193</v>
      </c>
      <c r="H4481" t="s">
        <v>46</v>
      </c>
      <c r="I4481" t="s">
        <v>129</v>
      </c>
      <c r="J4481" t="s">
        <v>130</v>
      </c>
      <c r="K4481" t="s">
        <v>131</v>
      </c>
      <c r="L4481" t="s">
        <v>12997</v>
      </c>
      <c r="M4481" t="s">
        <v>12998</v>
      </c>
      <c r="N4481">
        <v>5.0266666659999997</v>
      </c>
      <c r="O4481">
        <v>0</v>
      </c>
      <c r="P4481">
        <v>18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90.48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1717950</v>
      </c>
      <c r="B4482">
        <v>1</v>
      </c>
      <c r="C4482" t="s">
        <v>76</v>
      </c>
      <c r="D4482" t="s">
        <v>80</v>
      </c>
      <c r="E4482" t="s">
        <v>134</v>
      </c>
      <c r="F4482" t="s">
        <v>12999</v>
      </c>
      <c r="G4482" t="s">
        <v>289</v>
      </c>
      <c r="H4482" t="s">
        <v>46</v>
      </c>
      <c r="I4482" t="s">
        <v>129</v>
      </c>
      <c r="J4482" t="s">
        <v>130</v>
      </c>
      <c r="K4482" t="s">
        <v>131</v>
      </c>
      <c r="L4482" t="s">
        <v>13000</v>
      </c>
      <c r="M4482" t="s">
        <v>13001</v>
      </c>
      <c r="N4482">
        <v>2.5241666660000002</v>
      </c>
      <c r="O4482">
        <v>0</v>
      </c>
      <c r="P4482">
        <v>4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10.096667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1717951</v>
      </c>
      <c r="B4483">
        <v>1</v>
      </c>
      <c r="C4483" t="s">
        <v>77</v>
      </c>
      <c r="D4483" t="s">
        <v>122</v>
      </c>
      <c r="E4483" t="s">
        <v>139</v>
      </c>
      <c r="F4483" t="s">
        <v>13002</v>
      </c>
      <c r="G4483" t="s">
        <v>141</v>
      </c>
      <c r="H4483" t="s">
        <v>46</v>
      </c>
      <c r="I4483" t="s">
        <v>129</v>
      </c>
      <c r="J4483" t="s">
        <v>130</v>
      </c>
      <c r="K4483" t="s">
        <v>131</v>
      </c>
      <c r="L4483" t="s">
        <v>13003</v>
      </c>
      <c r="M4483" t="s">
        <v>13004</v>
      </c>
      <c r="N4483">
        <v>1.2494444440000001</v>
      </c>
      <c r="O4483">
        <v>0</v>
      </c>
      <c r="P4483">
        <v>0</v>
      </c>
      <c r="Q4483">
        <v>0</v>
      </c>
      <c r="R4483">
        <v>5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6.2472219999999998</v>
      </c>
      <c r="Y4483">
        <v>0</v>
      </c>
      <c r="Z4483">
        <v>0</v>
      </c>
    </row>
    <row r="4484" spans="1:26" x14ac:dyDescent="0.25">
      <c r="A4484">
        <v>1717999</v>
      </c>
      <c r="B4484">
        <v>1</v>
      </c>
      <c r="C4484" t="s">
        <v>77</v>
      </c>
      <c r="D4484" t="s">
        <v>109</v>
      </c>
      <c r="E4484" t="s">
        <v>139</v>
      </c>
      <c r="F4484" t="s">
        <v>13005</v>
      </c>
      <c r="G4484" t="s">
        <v>269</v>
      </c>
      <c r="H4484" t="s">
        <v>46</v>
      </c>
      <c r="I4484" t="s">
        <v>129</v>
      </c>
      <c r="J4484" t="s">
        <v>130</v>
      </c>
      <c r="K4484" t="s">
        <v>131</v>
      </c>
      <c r="L4484" t="s">
        <v>13006</v>
      </c>
      <c r="M4484" t="s">
        <v>13007</v>
      </c>
      <c r="N4484">
        <v>2.7577777769999998</v>
      </c>
      <c r="O4484">
        <v>0</v>
      </c>
      <c r="P4484">
        <v>7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19.304444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1717955</v>
      </c>
      <c r="B4485">
        <v>1</v>
      </c>
      <c r="C4485" t="s">
        <v>76</v>
      </c>
      <c r="D4485" t="s">
        <v>104</v>
      </c>
      <c r="E4485" t="s">
        <v>134</v>
      </c>
      <c r="F4485" t="s">
        <v>13008</v>
      </c>
      <c r="G4485" t="s">
        <v>136</v>
      </c>
      <c r="H4485" t="s">
        <v>46</v>
      </c>
      <c r="I4485" t="s">
        <v>129</v>
      </c>
      <c r="J4485" t="s">
        <v>130</v>
      </c>
      <c r="K4485" t="s">
        <v>131</v>
      </c>
      <c r="L4485" t="s">
        <v>13009</v>
      </c>
      <c r="M4485" t="s">
        <v>13010</v>
      </c>
      <c r="N4485">
        <v>2.4444444440000002</v>
      </c>
      <c r="O4485">
        <v>0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2.4444439999999998</v>
      </c>
      <c r="Y4485">
        <v>0</v>
      </c>
      <c r="Z4485">
        <v>0</v>
      </c>
    </row>
    <row r="4486" spans="1:26" x14ac:dyDescent="0.25">
      <c r="A4486">
        <v>1717958</v>
      </c>
      <c r="B4486">
        <v>1</v>
      </c>
      <c r="C4486" t="s">
        <v>76</v>
      </c>
      <c r="D4486" t="s">
        <v>89</v>
      </c>
      <c r="E4486" t="s">
        <v>134</v>
      </c>
      <c r="F4486" t="s">
        <v>13011</v>
      </c>
      <c r="G4486" t="s">
        <v>136</v>
      </c>
      <c r="H4486" t="s">
        <v>46</v>
      </c>
      <c r="I4486" t="s">
        <v>129</v>
      </c>
      <c r="J4486" t="s">
        <v>130</v>
      </c>
      <c r="K4486" t="s">
        <v>131</v>
      </c>
      <c r="L4486" t="s">
        <v>13012</v>
      </c>
      <c r="M4486" t="s">
        <v>13013</v>
      </c>
      <c r="N4486">
        <v>1.190555555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1.1905559999999999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1717954</v>
      </c>
      <c r="B4487">
        <v>1</v>
      </c>
      <c r="C4487" t="s">
        <v>76</v>
      </c>
      <c r="D4487" t="s">
        <v>94</v>
      </c>
      <c r="E4487" t="s">
        <v>134</v>
      </c>
      <c r="F4487" t="s">
        <v>13014</v>
      </c>
      <c r="G4487" t="s">
        <v>136</v>
      </c>
      <c r="H4487" t="s">
        <v>46</v>
      </c>
      <c r="I4487" t="s">
        <v>129</v>
      </c>
      <c r="J4487" t="s">
        <v>130</v>
      </c>
      <c r="K4487" t="s">
        <v>131</v>
      </c>
      <c r="L4487" t="s">
        <v>13015</v>
      </c>
      <c r="M4487" t="s">
        <v>13016</v>
      </c>
      <c r="N4487">
        <v>3.34</v>
      </c>
      <c r="O4487">
        <v>1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3.34</v>
      </c>
      <c r="V4487">
        <v>0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1717956</v>
      </c>
      <c r="B4488">
        <v>1</v>
      </c>
      <c r="C4488" t="s">
        <v>76</v>
      </c>
      <c r="D4488" t="s">
        <v>83</v>
      </c>
      <c r="E4488" t="s">
        <v>134</v>
      </c>
      <c r="F4488" t="s">
        <v>13017</v>
      </c>
      <c r="G4488" t="s">
        <v>136</v>
      </c>
      <c r="H4488" t="s">
        <v>46</v>
      </c>
      <c r="I4488" t="s">
        <v>129</v>
      </c>
      <c r="J4488" t="s">
        <v>130</v>
      </c>
      <c r="K4488" t="s">
        <v>131</v>
      </c>
      <c r="L4488" t="s">
        <v>13018</v>
      </c>
      <c r="M4488" t="s">
        <v>13019</v>
      </c>
      <c r="N4488">
        <v>7.8094444440000004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7.8094440000000001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1717962</v>
      </c>
      <c r="B4489">
        <v>1</v>
      </c>
      <c r="C4489" t="s">
        <v>77</v>
      </c>
      <c r="D4489" t="s">
        <v>118</v>
      </c>
      <c r="E4489" t="s">
        <v>158</v>
      </c>
      <c r="F4489" t="s">
        <v>13020</v>
      </c>
      <c r="G4489" t="s">
        <v>176</v>
      </c>
      <c r="H4489" t="s">
        <v>47</v>
      </c>
      <c r="I4489" t="s">
        <v>129</v>
      </c>
      <c r="J4489" t="s">
        <v>130</v>
      </c>
      <c r="K4489" t="s">
        <v>131</v>
      </c>
      <c r="L4489" t="s">
        <v>13021</v>
      </c>
      <c r="M4489" t="s">
        <v>13022</v>
      </c>
      <c r="N4489">
        <v>0.125</v>
      </c>
      <c r="O4489">
        <v>36</v>
      </c>
      <c r="P4489">
        <v>379</v>
      </c>
      <c r="Q4489">
        <v>183</v>
      </c>
      <c r="R4489">
        <v>402</v>
      </c>
      <c r="S4489">
        <v>27</v>
      </c>
      <c r="T4489">
        <v>47</v>
      </c>
      <c r="U4489">
        <v>4.5</v>
      </c>
      <c r="V4489">
        <v>47.375</v>
      </c>
      <c r="W4489">
        <v>22.875</v>
      </c>
      <c r="X4489">
        <v>50.25</v>
      </c>
      <c r="Y4489">
        <v>3.375</v>
      </c>
      <c r="Z4489">
        <v>5.875</v>
      </c>
    </row>
    <row r="4490" spans="1:26" x14ac:dyDescent="0.25">
      <c r="A4490">
        <v>1717963</v>
      </c>
      <c r="B4490">
        <v>1</v>
      </c>
      <c r="C4490" t="s">
        <v>76</v>
      </c>
      <c r="D4490" t="s">
        <v>89</v>
      </c>
      <c r="E4490" t="s">
        <v>139</v>
      </c>
      <c r="F4490" t="s">
        <v>11293</v>
      </c>
      <c r="G4490" t="s">
        <v>141</v>
      </c>
      <c r="H4490" t="s">
        <v>46</v>
      </c>
      <c r="I4490" t="s">
        <v>129</v>
      </c>
      <c r="J4490" t="s">
        <v>130</v>
      </c>
      <c r="K4490" t="s">
        <v>131</v>
      </c>
      <c r="L4490" t="s">
        <v>13023</v>
      </c>
      <c r="M4490" t="s">
        <v>13024</v>
      </c>
      <c r="N4490">
        <v>0.637222222</v>
      </c>
      <c r="O4490">
        <v>0</v>
      </c>
      <c r="P4490">
        <v>8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5.0977779999999999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1717974</v>
      </c>
      <c r="B4491">
        <v>1</v>
      </c>
      <c r="C4491" t="s">
        <v>76</v>
      </c>
      <c r="D4491" t="s">
        <v>99</v>
      </c>
      <c r="E4491" t="s">
        <v>134</v>
      </c>
      <c r="F4491" t="s">
        <v>13025</v>
      </c>
      <c r="G4491" t="s">
        <v>136</v>
      </c>
      <c r="H4491" t="s">
        <v>46</v>
      </c>
      <c r="I4491" t="s">
        <v>129</v>
      </c>
      <c r="J4491" t="s">
        <v>130</v>
      </c>
      <c r="K4491" t="s">
        <v>131</v>
      </c>
      <c r="L4491" t="s">
        <v>13023</v>
      </c>
      <c r="M4491" t="s">
        <v>13026</v>
      </c>
      <c r="N4491">
        <v>1.3902777770000001</v>
      </c>
      <c r="O4491">
        <v>1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1.3902779999999999</v>
      </c>
      <c r="V4491">
        <v>0</v>
      </c>
      <c r="W4491">
        <v>0</v>
      </c>
      <c r="X4491">
        <v>0</v>
      </c>
      <c r="Y4491">
        <v>0</v>
      </c>
      <c r="Z4491">
        <v>0</v>
      </c>
    </row>
    <row r="4492" spans="1:26" x14ac:dyDescent="0.25">
      <c r="A4492">
        <v>1717960</v>
      </c>
      <c r="B4492">
        <v>1</v>
      </c>
      <c r="C4492" t="s">
        <v>76</v>
      </c>
      <c r="D4492" t="s">
        <v>102</v>
      </c>
      <c r="E4492" t="s">
        <v>158</v>
      </c>
      <c r="F4492" t="s">
        <v>9106</v>
      </c>
      <c r="G4492" t="s">
        <v>176</v>
      </c>
      <c r="H4492" t="s">
        <v>47</v>
      </c>
      <c r="I4492" t="s">
        <v>129</v>
      </c>
      <c r="J4492" t="s">
        <v>130</v>
      </c>
      <c r="K4492" t="s">
        <v>131</v>
      </c>
      <c r="L4492" t="s">
        <v>13027</v>
      </c>
      <c r="M4492" t="s">
        <v>13028</v>
      </c>
      <c r="N4492">
        <v>0.48111111099999998</v>
      </c>
      <c r="O4492">
        <v>33</v>
      </c>
      <c r="P4492">
        <v>209</v>
      </c>
      <c r="Q4492">
        <v>4</v>
      </c>
      <c r="R4492">
        <v>60</v>
      </c>
      <c r="S4492">
        <v>0</v>
      </c>
      <c r="T4492">
        <v>65</v>
      </c>
      <c r="U4492">
        <v>15.876666999999999</v>
      </c>
      <c r="V4492">
        <v>100.552222</v>
      </c>
      <c r="W4492">
        <v>1.924444</v>
      </c>
      <c r="X4492">
        <v>28.866667</v>
      </c>
      <c r="Y4492">
        <v>0</v>
      </c>
      <c r="Z4492">
        <v>31.272221999999999</v>
      </c>
    </row>
    <row r="4493" spans="1:26" x14ac:dyDescent="0.25">
      <c r="A4493">
        <v>1717967</v>
      </c>
      <c r="B4493">
        <v>1</v>
      </c>
      <c r="C4493" t="s">
        <v>76</v>
      </c>
      <c r="D4493" t="s">
        <v>78</v>
      </c>
      <c r="E4493" t="s">
        <v>134</v>
      </c>
      <c r="F4493" t="s">
        <v>13029</v>
      </c>
      <c r="G4493" t="s">
        <v>209</v>
      </c>
      <c r="H4493" t="s">
        <v>46</v>
      </c>
      <c r="I4493" t="s">
        <v>129</v>
      </c>
      <c r="J4493" t="s">
        <v>130</v>
      </c>
      <c r="K4493" t="s">
        <v>131</v>
      </c>
      <c r="L4493" t="s">
        <v>13030</v>
      </c>
      <c r="M4493" t="s">
        <v>13031</v>
      </c>
      <c r="N4493">
        <v>1.538611111</v>
      </c>
      <c r="O4493">
        <v>0</v>
      </c>
      <c r="P4493">
        <v>11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16.924721999999999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1717985</v>
      </c>
      <c r="B4494">
        <v>1</v>
      </c>
      <c r="C4494" t="s">
        <v>76</v>
      </c>
      <c r="D4494" t="s">
        <v>94</v>
      </c>
      <c r="E4494" t="s">
        <v>134</v>
      </c>
      <c r="F4494" t="s">
        <v>13032</v>
      </c>
      <c r="G4494" t="s">
        <v>136</v>
      </c>
      <c r="H4494" t="s">
        <v>46</v>
      </c>
      <c r="I4494" t="s">
        <v>129</v>
      </c>
      <c r="J4494" t="s">
        <v>130</v>
      </c>
      <c r="K4494" t="s">
        <v>131</v>
      </c>
      <c r="L4494" t="s">
        <v>13033</v>
      </c>
      <c r="M4494" t="s">
        <v>13034</v>
      </c>
      <c r="N4494">
        <v>2.7033333329999998</v>
      </c>
      <c r="O4494">
        <v>0</v>
      </c>
      <c r="P4494">
        <v>1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2.7033330000000002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1717978</v>
      </c>
      <c r="B4495">
        <v>1</v>
      </c>
      <c r="C4495" t="s">
        <v>76</v>
      </c>
      <c r="D4495" t="s">
        <v>95</v>
      </c>
      <c r="E4495" t="s">
        <v>139</v>
      </c>
      <c r="F4495" t="s">
        <v>13035</v>
      </c>
      <c r="G4495" t="s">
        <v>141</v>
      </c>
      <c r="H4495" t="s">
        <v>46</v>
      </c>
      <c r="I4495" t="s">
        <v>129</v>
      </c>
      <c r="J4495" t="s">
        <v>130</v>
      </c>
      <c r="K4495" t="s">
        <v>131</v>
      </c>
      <c r="L4495" t="s">
        <v>13036</v>
      </c>
      <c r="M4495" t="s">
        <v>13037</v>
      </c>
      <c r="N4495">
        <v>2.6875</v>
      </c>
      <c r="O4495">
        <v>0</v>
      </c>
      <c r="P4495">
        <v>2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5.375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1717977</v>
      </c>
      <c r="B4496">
        <v>1</v>
      </c>
      <c r="C4496" t="s">
        <v>76</v>
      </c>
      <c r="D4496" t="s">
        <v>81</v>
      </c>
      <c r="E4496" t="s">
        <v>164</v>
      </c>
      <c r="F4496" t="s">
        <v>13038</v>
      </c>
      <c r="G4496" t="s">
        <v>141</v>
      </c>
      <c r="H4496" t="s">
        <v>46</v>
      </c>
      <c r="I4496" t="s">
        <v>129</v>
      </c>
      <c r="J4496" t="s">
        <v>130</v>
      </c>
      <c r="K4496" t="s">
        <v>131</v>
      </c>
      <c r="L4496" t="s">
        <v>13039</v>
      </c>
      <c r="M4496" t="s">
        <v>13040</v>
      </c>
      <c r="N4496">
        <v>1.855277777</v>
      </c>
      <c r="O4496">
        <v>2</v>
      </c>
      <c r="P4496">
        <v>86</v>
      </c>
      <c r="Q4496">
        <v>0</v>
      </c>
      <c r="R4496">
        <v>0</v>
      </c>
      <c r="S4496">
        <v>0</v>
      </c>
      <c r="T4496">
        <v>0</v>
      </c>
      <c r="U4496">
        <v>3.710556</v>
      </c>
      <c r="V4496">
        <v>159.553889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1718018</v>
      </c>
      <c r="B4497">
        <v>1</v>
      </c>
      <c r="C4497" t="s">
        <v>76</v>
      </c>
      <c r="D4497" t="s">
        <v>87</v>
      </c>
      <c r="E4497" t="s">
        <v>139</v>
      </c>
      <c r="F4497" t="s">
        <v>12830</v>
      </c>
      <c r="G4497" t="s">
        <v>269</v>
      </c>
      <c r="H4497" t="s">
        <v>46</v>
      </c>
      <c r="I4497" t="s">
        <v>129</v>
      </c>
      <c r="J4497" t="s">
        <v>130</v>
      </c>
      <c r="K4497" t="s">
        <v>131</v>
      </c>
      <c r="L4497" t="s">
        <v>13041</v>
      </c>
      <c r="M4497" t="s">
        <v>13042</v>
      </c>
      <c r="N4497">
        <v>3.1008333330000002</v>
      </c>
      <c r="O4497">
        <v>0</v>
      </c>
      <c r="P4497">
        <v>113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350.39416699999998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1717970</v>
      </c>
      <c r="B4498">
        <v>1</v>
      </c>
      <c r="C4498" t="s">
        <v>77</v>
      </c>
      <c r="D4498" t="s">
        <v>124</v>
      </c>
      <c r="E4498" t="s">
        <v>212</v>
      </c>
      <c r="F4498" t="s">
        <v>8821</v>
      </c>
      <c r="G4498" t="s">
        <v>176</v>
      </c>
      <c r="H4498" t="s">
        <v>47</v>
      </c>
      <c r="I4498" t="s">
        <v>129</v>
      </c>
      <c r="J4498" t="s">
        <v>130</v>
      </c>
      <c r="K4498" t="s">
        <v>131</v>
      </c>
      <c r="L4498" t="s">
        <v>13043</v>
      </c>
      <c r="M4498" t="s">
        <v>13044</v>
      </c>
      <c r="N4498">
        <v>2.6955555549999999</v>
      </c>
      <c r="O4498">
        <v>80</v>
      </c>
      <c r="P4498">
        <v>1480</v>
      </c>
      <c r="Q4498">
        <v>0</v>
      </c>
      <c r="R4498">
        <v>0</v>
      </c>
      <c r="S4498">
        <v>0</v>
      </c>
      <c r="T4498">
        <v>0</v>
      </c>
      <c r="U4498">
        <v>215.64444399999999</v>
      </c>
      <c r="V4498">
        <v>3989.4222209999998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1717972</v>
      </c>
      <c r="B4499">
        <v>1</v>
      </c>
      <c r="C4499" t="s">
        <v>77</v>
      </c>
      <c r="D4499" t="s">
        <v>110</v>
      </c>
      <c r="E4499" t="s">
        <v>158</v>
      </c>
      <c r="F4499" t="s">
        <v>13045</v>
      </c>
      <c r="G4499" t="s">
        <v>176</v>
      </c>
      <c r="H4499" t="s">
        <v>47</v>
      </c>
      <c r="I4499" t="s">
        <v>129</v>
      </c>
      <c r="J4499" t="s">
        <v>130</v>
      </c>
      <c r="K4499" t="s">
        <v>131</v>
      </c>
      <c r="L4499" t="s">
        <v>13046</v>
      </c>
      <c r="M4499" t="s">
        <v>13047</v>
      </c>
      <c r="N4499">
        <v>2.358055555</v>
      </c>
      <c r="O4499">
        <v>0</v>
      </c>
      <c r="P4499">
        <v>0</v>
      </c>
      <c r="Q4499">
        <v>0</v>
      </c>
      <c r="R4499">
        <v>0</v>
      </c>
      <c r="S4499">
        <v>32</v>
      </c>
      <c r="T4499">
        <v>729</v>
      </c>
      <c r="U4499">
        <v>0</v>
      </c>
      <c r="V4499">
        <v>0</v>
      </c>
      <c r="W4499">
        <v>0</v>
      </c>
      <c r="X4499">
        <v>0</v>
      </c>
      <c r="Y4499">
        <v>75.457778000000005</v>
      </c>
      <c r="Z4499">
        <v>1719.0225</v>
      </c>
    </row>
    <row r="4500" spans="1:26" x14ac:dyDescent="0.25">
      <c r="A4500">
        <v>1718004</v>
      </c>
      <c r="B4500">
        <v>1</v>
      </c>
      <c r="C4500" t="s">
        <v>77</v>
      </c>
      <c r="D4500" t="s">
        <v>109</v>
      </c>
      <c r="E4500" t="s">
        <v>139</v>
      </c>
      <c r="F4500" t="s">
        <v>13048</v>
      </c>
      <c r="G4500" t="s">
        <v>1839</v>
      </c>
      <c r="H4500" t="s">
        <v>46</v>
      </c>
      <c r="I4500" t="s">
        <v>129</v>
      </c>
      <c r="J4500" t="s">
        <v>130</v>
      </c>
      <c r="K4500" t="s">
        <v>131</v>
      </c>
      <c r="L4500" t="s">
        <v>13049</v>
      </c>
      <c r="M4500" t="s">
        <v>13050</v>
      </c>
      <c r="N4500">
        <v>1.173888888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1.173889</v>
      </c>
    </row>
    <row r="4501" spans="1:26" x14ac:dyDescent="0.25">
      <c r="A4501">
        <v>1717983</v>
      </c>
      <c r="B4501">
        <v>1</v>
      </c>
      <c r="C4501" t="s">
        <v>76</v>
      </c>
      <c r="D4501" t="s">
        <v>93</v>
      </c>
      <c r="E4501" t="s">
        <v>139</v>
      </c>
      <c r="F4501" t="s">
        <v>13051</v>
      </c>
      <c r="G4501" t="s">
        <v>141</v>
      </c>
      <c r="H4501" t="s">
        <v>46</v>
      </c>
      <c r="I4501" t="s">
        <v>129</v>
      </c>
      <c r="J4501" t="s">
        <v>130</v>
      </c>
      <c r="K4501" t="s">
        <v>131</v>
      </c>
      <c r="L4501" t="s">
        <v>13052</v>
      </c>
      <c r="M4501" t="s">
        <v>13053</v>
      </c>
      <c r="N4501">
        <v>1.105555555</v>
      </c>
      <c r="O4501">
        <v>0</v>
      </c>
      <c r="P4501">
        <v>2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2.2111109999999998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1717980</v>
      </c>
      <c r="B4502">
        <v>1</v>
      </c>
      <c r="C4502" t="s">
        <v>77</v>
      </c>
      <c r="D4502" t="s">
        <v>114</v>
      </c>
      <c r="E4502" t="s">
        <v>212</v>
      </c>
      <c r="F4502" t="s">
        <v>13054</v>
      </c>
      <c r="G4502" t="s">
        <v>176</v>
      </c>
      <c r="H4502" t="s">
        <v>47</v>
      </c>
      <c r="I4502" t="s">
        <v>129</v>
      </c>
      <c r="J4502" t="s">
        <v>130</v>
      </c>
      <c r="K4502" t="s">
        <v>131</v>
      </c>
      <c r="L4502" t="s">
        <v>13055</v>
      </c>
      <c r="M4502" t="s">
        <v>13056</v>
      </c>
      <c r="N4502">
        <v>0.65333333299999996</v>
      </c>
      <c r="O4502">
        <v>22</v>
      </c>
      <c r="P4502">
        <v>529</v>
      </c>
      <c r="Q4502">
        <v>0</v>
      </c>
      <c r="R4502">
        <v>0</v>
      </c>
      <c r="S4502">
        <v>0</v>
      </c>
      <c r="T4502">
        <v>0</v>
      </c>
      <c r="U4502">
        <v>14.373333000000001</v>
      </c>
      <c r="V4502">
        <v>345.61333300000001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1717989</v>
      </c>
      <c r="B4503">
        <v>1</v>
      </c>
      <c r="C4503" t="s">
        <v>76</v>
      </c>
      <c r="D4503" t="s">
        <v>79</v>
      </c>
      <c r="E4503" t="s">
        <v>134</v>
      </c>
      <c r="F4503" t="s">
        <v>13057</v>
      </c>
      <c r="G4503" t="s">
        <v>155</v>
      </c>
      <c r="H4503" t="s">
        <v>46</v>
      </c>
      <c r="I4503" t="s">
        <v>129</v>
      </c>
      <c r="J4503" t="s">
        <v>130</v>
      </c>
      <c r="K4503" t="s">
        <v>131</v>
      </c>
      <c r="L4503" t="s">
        <v>13058</v>
      </c>
      <c r="M4503" t="s">
        <v>12968</v>
      </c>
      <c r="N4503">
        <v>1.8930555549999999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1.8930560000000001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1717984</v>
      </c>
      <c r="B4504">
        <v>1</v>
      </c>
      <c r="C4504" t="s">
        <v>76</v>
      </c>
      <c r="D4504" t="s">
        <v>87</v>
      </c>
      <c r="E4504" t="s">
        <v>126</v>
      </c>
      <c r="F4504" t="s">
        <v>13059</v>
      </c>
      <c r="G4504" t="s">
        <v>145</v>
      </c>
      <c r="H4504" t="s">
        <v>47</v>
      </c>
      <c r="I4504" t="s">
        <v>129</v>
      </c>
      <c r="J4504" t="s">
        <v>130</v>
      </c>
      <c r="K4504" t="s">
        <v>131</v>
      </c>
      <c r="L4504" t="s">
        <v>13060</v>
      </c>
      <c r="M4504" t="s">
        <v>13061</v>
      </c>
      <c r="N4504">
        <v>1.419166666</v>
      </c>
      <c r="O4504">
        <v>0</v>
      </c>
      <c r="P4504">
        <v>0</v>
      </c>
      <c r="Q4504">
        <v>6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8.5150000000000006</v>
      </c>
      <c r="X4504">
        <v>0</v>
      </c>
      <c r="Y4504">
        <v>0</v>
      </c>
      <c r="Z4504">
        <v>0</v>
      </c>
    </row>
    <row r="4505" spans="1:26" x14ac:dyDescent="0.25">
      <c r="A4505">
        <v>1717994</v>
      </c>
      <c r="B4505">
        <v>1</v>
      </c>
      <c r="C4505" t="s">
        <v>76</v>
      </c>
      <c r="D4505" t="s">
        <v>91</v>
      </c>
      <c r="E4505" t="s">
        <v>148</v>
      </c>
      <c r="F4505" t="s">
        <v>13062</v>
      </c>
      <c r="G4505" t="s">
        <v>176</v>
      </c>
      <c r="H4505" t="s">
        <v>47</v>
      </c>
      <c r="I4505" t="s">
        <v>129</v>
      </c>
      <c r="J4505" t="s">
        <v>130</v>
      </c>
      <c r="K4505" t="s">
        <v>131</v>
      </c>
      <c r="L4505" t="s">
        <v>13063</v>
      </c>
      <c r="M4505" t="s">
        <v>13064</v>
      </c>
      <c r="N4505">
        <v>0.97138888800000001</v>
      </c>
      <c r="O4505">
        <v>20</v>
      </c>
      <c r="P4505">
        <v>633</v>
      </c>
      <c r="Q4505">
        <v>60</v>
      </c>
      <c r="R4505">
        <v>4895</v>
      </c>
      <c r="S4505">
        <v>45</v>
      </c>
      <c r="T4505">
        <v>469</v>
      </c>
      <c r="U4505">
        <v>19.427778</v>
      </c>
      <c r="V4505">
        <v>614.88916600000005</v>
      </c>
      <c r="W4505">
        <v>58.283332999999999</v>
      </c>
      <c r="X4505">
        <v>4754.9486070000003</v>
      </c>
      <c r="Y4505">
        <v>43.712499999999999</v>
      </c>
      <c r="Z4505">
        <v>455.581388</v>
      </c>
    </row>
    <row r="4506" spans="1:26" x14ac:dyDescent="0.25">
      <c r="A4506">
        <v>1718135</v>
      </c>
      <c r="B4506">
        <v>1</v>
      </c>
      <c r="C4506" t="s">
        <v>77</v>
      </c>
      <c r="D4506" t="s">
        <v>115</v>
      </c>
      <c r="E4506" t="s">
        <v>139</v>
      </c>
      <c r="F4506" t="s">
        <v>13065</v>
      </c>
      <c r="G4506" t="s">
        <v>141</v>
      </c>
      <c r="H4506" t="s">
        <v>46</v>
      </c>
      <c r="I4506" t="s">
        <v>129</v>
      </c>
      <c r="J4506" t="s">
        <v>130</v>
      </c>
      <c r="K4506" t="s">
        <v>131</v>
      </c>
      <c r="L4506" t="s">
        <v>13066</v>
      </c>
      <c r="M4506" t="s">
        <v>13067</v>
      </c>
      <c r="N4506">
        <v>5.2925000000000004</v>
      </c>
      <c r="O4506">
        <v>0</v>
      </c>
      <c r="P4506">
        <v>0</v>
      </c>
      <c r="Q4506">
        <v>0</v>
      </c>
      <c r="R4506">
        <v>15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79.387500000000003</v>
      </c>
      <c r="Y4506">
        <v>0</v>
      </c>
      <c r="Z4506">
        <v>0</v>
      </c>
    </row>
    <row r="4507" spans="1:26" x14ac:dyDescent="0.25">
      <c r="A4507">
        <v>1718028</v>
      </c>
      <c r="B4507">
        <v>1</v>
      </c>
      <c r="C4507" t="s">
        <v>76</v>
      </c>
      <c r="D4507" t="s">
        <v>93</v>
      </c>
      <c r="E4507" t="s">
        <v>134</v>
      </c>
      <c r="F4507" t="s">
        <v>13068</v>
      </c>
      <c r="G4507" t="s">
        <v>155</v>
      </c>
      <c r="H4507" t="s">
        <v>46</v>
      </c>
      <c r="I4507" t="s">
        <v>129</v>
      </c>
      <c r="J4507" t="s">
        <v>130</v>
      </c>
      <c r="K4507" t="s">
        <v>131</v>
      </c>
      <c r="L4507" t="s">
        <v>13069</v>
      </c>
      <c r="M4507" t="s">
        <v>13070</v>
      </c>
      <c r="N4507">
        <v>2.4575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2.4575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1717992</v>
      </c>
      <c r="B4508">
        <v>1</v>
      </c>
      <c r="C4508" t="s">
        <v>76</v>
      </c>
      <c r="D4508" t="s">
        <v>102</v>
      </c>
      <c r="E4508" t="s">
        <v>158</v>
      </c>
      <c r="F4508" t="s">
        <v>9106</v>
      </c>
      <c r="G4508" t="s">
        <v>176</v>
      </c>
      <c r="H4508" t="s">
        <v>47</v>
      </c>
      <c r="I4508" t="s">
        <v>129</v>
      </c>
      <c r="J4508" t="s">
        <v>130</v>
      </c>
      <c r="K4508" t="s">
        <v>131</v>
      </c>
      <c r="L4508" t="s">
        <v>13071</v>
      </c>
      <c r="M4508" t="s">
        <v>13072</v>
      </c>
      <c r="N4508">
        <v>0.336388888</v>
      </c>
      <c r="O4508">
        <v>33</v>
      </c>
      <c r="P4508">
        <v>209</v>
      </c>
      <c r="Q4508">
        <v>4</v>
      </c>
      <c r="R4508">
        <v>60</v>
      </c>
      <c r="S4508">
        <v>0</v>
      </c>
      <c r="T4508">
        <v>65</v>
      </c>
      <c r="U4508">
        <v>11.100833</v>
      </c>
      <c r="V4508">
        <v>70.305278000000001</v>
      </c>
      <c r="W4508">
        <v>1.345556</v>
      </c>
      <c r="X4508">
        <v>20.183333000000001</v>
      </c>
      <c r="Y4508">
        <v>0</v>
      </c>
      <c r="Z4508">
        <v>21.865278</v>
      </c>
    </row>
    <row r="4509" spans="1:26" x14ac:dyDescent="0.25">
      <c r="A4509">
        <v>1718014</v>
      </c>
      <c r="B4509">
        <v>1</v>
      </c>
      <c r="C4509" t="s">
        <v>77</v>
      </c>
      <c r="D4509" t="s">
        <v>116</v>
      </c>
      <c r="E4509" t="s">
        <v>139</v>
      </c>
      <c r="F4509" t="s">
        <v>13073</v>
      </c>
      <c r="G4509" t="s">
        <v>141</v>
      </c>
      <c r="H4509" t="s">
        <v>46</v>
      </c>
      <c r="I4509" t="s">
        <v>129</v>
      </c>
      <c r="J4509" t="s">
        <v>130</v>
      </c>
      <c r="K4509" t="s">
        <v>131</v>
      </c>
      <c r="L4509" t="s">
        <v>13074</v>
      </c>
      <c r="M4509" t="s">
        <v>13075</v>
      </c>
      <c r="N4509">
        <v>1.8119444440000001</v>
      </c>
      <c r="O4509">
        <v>0</v>
      </c>
      <c r="P4509">
        <v>103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186.630278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1718008</v>
      </c>
      <c r="B4510">
        <v>1</v>
      </c>
      <c r="C4510" t="s">
        <v>76</v>
      </c>
      <c r="D4510" t="s">
        <v>107</v>
      </c>
      <c r="E4510" t="s">
        <v>139</v>
      </c>
      <c r="F4510" t="s">
        <v>13076</v>
      </c>
      <c r="G4510" t="s">
        <v>141</v>
      </c>
      <c r="H4510" t="s">
        <v>46</v>
      </c>
      <c r="I4510" t="s">
        <v>129</v>
      </c>
      <c r="J4510" t="s">
        <v>130</v>
      </c>
      <c r="K4510" t="s">
        <v>131</v>
      </c>
      <c r="L4510" t="s">
        <v>13077</v>
      </c>
      <c r="M4510" t="s">
        <v>13078</v>
      </c>
      <c r="N4510">
        <v>1.6741666660000001</v>
      </c>
      <c r="O4510">
        <v>0</v>
      </c>
      <c r="P4510">
        <v>5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8.3708329999999993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1718023</v>
      </c>
      <c r="B4511">
        <v>1</v>
      </c>
      <c r="C4511" t="s">
        <v>76</v>
      </c>
      <c r="D4511" t="s">
        <v>89</v>
      </c>
      <c r="E4511" t="s">
        <v>139</v>
      </c>
      <c r="F4511" t="s">
        <v>13079</v>
      </c>
      <c r="G4511" t="s">
        <v>197</v>
      </c>
      <c r="H4511" t="s">
        <v>46</v>
      </c>
      <c r="I4511" t="s">
        <v>129</v>
      </c>
      <c r="J4511" t="s">
        <v>130</v>
      </c>
      <c r="K4511" t="s">
        <v>131</v>
      </c>
      <c r="L4511" t="s">
        <v>13080</v>
      </c>
      <c r="M4511" t="s">
        <v>13081</v>
      </c>
      <c r="N4511">
        <v>3.318333333</v>
      </c>
      <c r="O4511">
        <v>0</v>
      </c>
      <c r="P4511">
        <v>22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73.003332999999998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1717995</v>
      </c>
      <c r="B4512">
        <v>1</v>
      </c>
      <c r="C4512" t="s">
        <v>77</v>
      </c>
      <c r="D4512" t="s">
        <v>117</v>
      </c>
      <c r="E4512" t="s">
        <v>212</v>
      </c>
      <c r="F4512" t="s">
        <v>11017</v>
      </c>
      <c r="G4512" t="s">
        <v>176</v>
      </c>
      <c r="H4512" t="s">
        <v>47</v>
      </c>
      <c r="I4512" t="s">
        <v>129</v>
      </c>
      <c r="J4512" t="s">
        <v>130</v>
      </c>
      <c r="K4512" t="s">
        <v>131</v>
      </c>
      <c r="L4512" t="s">
        <v>13082</v>
      </c>
      <c r="M4512" t="s">
        <v>13083</v>
      </c>
      <c r="N4512">
        <v>1.544444444</v>
      </c>
      <c r="O4512">
        <v>0</v>
      </c>
      <c r="P4512">
        <v>0</v>
      </c>
      <c r="Q4512">
        <v>2</v>
      </c>
      <c r="R4512">
        <v>30</v>
      </c>
      <c r="S4512">
        <v>55</v>
      </c>
      <c r="T4512">
        <v>1040</v>
      </c>
      <c r="U4512">
        <v>0</v>
      </c>
      <c r="V4512">
        <v>0</v>
      </c>
      <c r="W4512">
        <v>3.088889</v>
      </c>
      <c r="X4512">
        <v>46.333333000000003</v>
      </c>
      <c r="Y4512">
        <v>84.944444000000004</v>
      </c>
      <c r="Z4512">
        <v>1606.2222220000001</v>
      </c>
    </row>
    <row r="4513" spans="1:26" x14ac:dyDescent="0.25">
      <c r="A4513">
        <v>1718123</v>
      </c>
      <c r="B4513">
        <v>1</v>
      </c>
      <c r="C4513" t="s">
        <v>77</v>
      </c>
      <c r="D4513" t="s">
        <v>117</v>
      </c>
      <c r="E4513" t="s">
        <v>164</v>
      </c>
      <c r="F4513" t="s">
        <v>13084</v>
      </c>
      <c r="G4513" t="s">
        <v>256</v>
      </c>
      <c r="H4513" t="s">
        <v>46</v>
      </c>
      <c r="I4513" t="s">
        <v>129</v>
      </c>
      <c r="J4513" t="s">
        <v>130</v>
      </c>
      <c r="K4513" t="s">
        <v>131</v>
      </c>
      <c r="L4513" t="s">
        <v>13085</v>
      </c>
      <c r="M4513" t="s">
        <v>13086</v>
      </c>
      <c r="N4513">
        <v>3.2311111110000001</v>
      </c>
      <c r="O4513">
        <v>0</v>
      </c>
      <c r="P4513">
        <v>0</v>
      </c>
      <c r="Q4513">
        <v>1</v>
      </c>
      <c r="R4513">
        <v>30</v>
      </c>
      <c r="S4513">
        <v>0</v>
      </c>
      <c r="T4513">
        <v>0</v>
      </c>
      <c r="U4513">
        <v>0</v>
      </c>
      <c r="V4513">
        <v>0</v>
      </c>
      <c r="W4513">
        <v>3.2311109999999998</v>
      </c>
      <c r="X4513">
        <v>96.933333000000005</v>
      </c>
      <c r="Y4513">
        <v>0</v>
      </c>
      <c r="Z4513">
        <v>0</v>
      </c>
    </row>
    <row r="4514" spans="1:26" x14ac:dyDescent="0.25">
      <c r="A4514">
        <v>1717997</v>
      </c>
      <c r="B4514">
        <v>1</v>
      </c>
      <c r="C4514" t="s">
        <v>77</v>
      </c>
      <c r="D4514" t="s">
        <v>117</v>
      </c>
      <c r="E4514" t="s">
        <v>212</v>
      </c>
      <c r="F4514" t="s">
        <v>13087</v>
      </c>
      <c r="G4514" t="s">
        <v>176</v>
      </c>
      <c r="H4514" t="s">
        <v>47</v>
      </c>
      <c r="I4514" t="s">
        <v>151</v>
      </c>
      <c r="J4514" t="s">
        <v>130</v>
      </c>
      <c r="K4514" t="s">
        <v>131</v>
      </c>
      <c r="L4514" t="s">
        <v>13088</v>
      </c>
      <c r="M4514" t="s">
        <v>13089</v>
      </c>
      <c r="N4514">
        <v>2.7777769999999999E-3</v>
      </c>
      <c r="O4514">
        <v>0</v>
      </c>
      <c r="P4514">
        <v>0</v>
      </c>
      <c r="Q4514">
        <v>17</v>
      </c>
      <c r="R4514">
        <v>360</v>
      </c>
      <c r="S4514">
        <v>59</v>
      </c>
      <c r="T4514">
        <v>1306</v>
      </c>
      <c r="U4514">
        <v>0</v>
      </c>
      <c r="V4514">
        <v>0</v>
      </c>
      <c r="W4514">
        <v>4.7222E-2</v>
      </c>
      <c r="X4514">
        <v>1</v>
      </c>
      <c r="Y4514">
        <v>0.16388900000000001</v>
      </c>
      <c r="Z4514">
        <v>3.627777</v>
      </c>
    </row>
    <row r="4515" spans="1:26" x14ac:dyDescent="0.25">
      <c r="A4515">
        <v>1718000</v>
      </c>
      <c r="B4515">
        <v>1</v>
      </c>
      <c r="C4515" t="s">
        <v>77</v>
      </c>
      <c r="D4515" t="s">
        <v>117</v>
      </c>
      <c r="E4515" t="s">
        <v>212</v>
      </c>
      <c r="F4515" t="s">
        <v>13087</v>
      </c>
      <c r="G4515" t="s">
        <v>176</v>
      </c>
      <c r="H4515" t="s">
        <v>47</v>
      </c>
      <c r="I4515" t="s">
        <v>151</v>
      </c>
      <c r="J4515" t="s">
        <v>130</v>
      </c>
      <c r="K4515" t="s">
        <v>131</v>
      </c>
      <c r="L4515" t="s">
        <v>13090</v>
      </c>
      <c r="M4515" t="s">
        <v>13091</v>
      </c>
      <c r="N4515">
        <v>8.3333330000000001E-3</v>
      </c>
      <c r="O4515">
        <v>0</v>
      </c>
      <c r="P4515">
        <v>0</v>
      </c>
      <c r="Q4515">
        <v>17</v>
      </c>
      <c r="R4515">
        <v>360</v>
      </c>
      <c r="S4515">
        <v>59</v>
      </c>
      <c r="T4515">
        <v>1306</v>
      </c>
      <c r="U4515">
        <v>0</v>
      </c>
      <c r="V4515">
        <v>0</v>
      </c>
      <c r="W4515">
        <v>0.14166699999999999</v>
      </c>
      <c r="X4515">
        <v>3</v>
      </c>
      <c r="Y4515">
        <v>0.49166700000000002</v>
      </c>
      <c r="Z4515">
        <v>10.883333</v>
      </c>
    </row>
    <row r="4516" spans="1:26" x14ac:dyDescent="0.25">
      <c r="A4516">
        <v>1718097</v>
      </c>
      <c r="B4516">
        <v>1</v>
      </c>
      <c r="C4516" t="s">
        <v>77</v>
      </c>
      <c r="D4516" t="s">
        <v>114</v>
      </c>
      <c r="E4516" t="s">
        <v>139</v>
      </c>
      <c r="F4516" t="s">
        <v>13092</v>
      </c>
      <c r="G4516" t="s">
        <v>141</v>
      </c>
      <c r="H4516" t="s">
        <v>46</v>
      </c>
      <c r="I4516" t="s">
        <v>129</v>
      </c>
      <c r="J4516" t="s">
        <v>130</v>
      </c>
      <c r="K4516" t="s">
        <v>131</v>
      </c>
      <c r="L4516" t="s">
        <v>13093</v>
      </c>
      <c r="M4516" t="s">
        <v>13094</v>
      </c>
      <c r="N4516">
        <v>2.994444444</v>
      </c>
      <c r="O4516">
        <v>0</v>
      </c>
      <c r="P4516">
        <v>3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8.983333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1718038</v>
      </c>
      <c r="B4517">
        <v>1</v>
      </c>
      <c r="C4517" t="s">
        <v>76</v>
      </c>
      <c r="D4517" t="s">
        <v>89</v>
      </c>
      <c r="E4517" t="s">
        <v>126</v>
      </c>
      <c r="F4517" t="s">
        <v>13095</v>
      </c>
      <c r="G4517" t="s">
        <v>145</v>
      </c>
      <c r="H4517" t="s">
        <v>47</v>
      </c>
      <c r="I4517" t="s">
        <v>129</v>
      </c>
      <c r="J4517" t="s">
        <v>130</v>
      </c>
      <c r="K4517" t="s">
        <v>131</v>
      </c>
      <c r="L4517" t="s">
        <v>13096</v>
      </c>
      <c r="M4517" t="s">
        <v>13097</v>
      </c>
      <c r="N4517">
        <v>3.3849999999999998</v>
      </c>
      <c r="O4517">
        <v>1</v>
      </c>
      <c r="P4517">
        <v>16</v>
      </c>
      <c r="Q4517">
        <v>0</v>
      </c>
      <c r="R4517">
        <v>0</v>
      </c>
      <c r="S4517">
        <v>0</v>
      </c>
      <c r="T4517">
        <v>5</v>
      </c>
      <c r="U4517">
        <v>3.3849999999999998</v>
      </c>
      <c r="V4517">
        <v>54.16</v>
      </c>
      <c r="W4517">
        <v>0</v>
      </c>
      <c r="X4517">
        <v>0</v>
      </c>
      <c r="Y4517">
        <v>0</v>
      </c>
      <c r="Z4517">
        <v>16.925000000000001</v>
      </c>
    </row>
    <row r="4518" spans="1:26" x14ac:dyDescent="0.25">
      <c r="A4518">
        <v>1718035</v>
      </c>
      <c r="B4518">
        <v>1</v>
      </c>
      <c r="C4518" t="s">
        <v>76</v>
      </c>
      <c r="D4518" t="s">
        <v>100</v>
      </c>
      <c r="E4518" t="s">
        <v>212</v>
      </c>
      <c r="F4518" t="s">
        <v>13098</v>
      </c>
      <c r="G4518" t="s">
        <v>176</v>
      </c>
      <c r="H4518" t="s">
        <v>47</v>
      </c>
      <c r="I4518" t="s">
        <v>129</v>
      </c>
      <c r="J4518" t="s">
        <v>130</v>
      </c>
      <c r="K4518" t="s">
        <v>131</v>
      </c>
      <c r="L4518" t="s">
        <v>13099</v>
      </c>
      <c r="M4518" t="s">
        <v>13100</v>
      </c>
      <c r="N4518">
        <v>1.484444444</v>
      </c>
      <c r="O4518">
        <v>96</v>
      </c>
      <c r="P4518">
        <v>247</v>
      </c>
      <c r="Q4518">
        <v>0</v>
      </c>
      <c r="R4518">
        <v>0</v>
      </c>
      <c r="S4518">
        <v>0</v>
      </c>
      <c r="T4518">
        <v>0</v>
      </c>
      <c r="U4518">
        <v>142.50666699999999</v>
      </c>
      <c r="V4518">
        <v>366.65777800000001</v>
      </c>
      <c r="W4518">
        <v>0</v>
      </c>
      <c r="X4518">
        <v>0</v>
      </c>
      <c r="Y4518">
        <v>0</v>
      </c>
      <c r="Z4518">
        <v>0</v>
      </c>
    </row>
    <row r="4519" spans="1:26" x14ac:dyDescent="0.25">
      <c r="A4519">
        <v>1718017</v>
      </c>
      <c r="B4519">
        <v>1</v>
      </c>
      <c r="C4519" t="s">
        <v>77</v>
      </c>
      <c r="D4519" t="s">
        <v>114</v>
      </c>
      <c r="E4519" t="s">
        <v>139</v>
      </c>
      <c r="F4519" t="s">
        <v>13101</v>
      </c>
      <c r="G4519" t="s">
        <v>269</v>
      </c>
      <c r="H4519" t="s">
        <v>46</v>
      </c>
      <c r="I4519" t="s">
        <v>129</v>
      </c>
      <c r="J4519" t="s">
        <v>130</v>
      </c>
      <c r="K4519" t="s">
        <v>131</v>
      </c>
      <c r="L4519" t="s">
        <v>13102</v>
      </c>
      <c r="M4519" t="s">
        <v>13103</v>
      </c>
      <c r="N4519">
        <v>2.4313888879999999</v>
      </c>
      <c r="O4519">
        <v>0</v>
      </c>
      <c r="P4519">
        <v>37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89.961388999999997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1718012</v>
      </c>
      <c r="B4520">
        <v>1</v>
      </c>
      <c r="C4520" t="s">
        <v>76</v>
      </c>
      <c r="D4520" t="s">
        <v>90</v>
      </c>
      <c r="E4520" t="s">
        <v>158</v>
      </c>
      <c r="F4520" t="s">
        <v>1586</v>
      </c>
      <c r="G4520" t="s">
        <v>176</v>
      </c>
      <c r="H4520" t="s">
        <v>47</v>
      </c>
      <c r="I4520" t="s">
        <v>129</v>
      </c>
      <c r="J4520" t="s">
        <v>130</v>
      </c>
      <c r="K4520" t="s">
        <v>131</v>
      </c>
      <c r="L4520" t="s">
        <v>13104</v>
      </c>
      <c r="M4520" t="s">
        <v>13105</v>
      </c>
      <c r="N4520">
        <v>0.82416666599999999</v>
      </c>
      <c r="O4520">
        <v>0</v>
      </c>
      <c r="P4520">
        <v>0</v>
      </c>
      <c r="Q4520">
        <v>0</v>
      </c>
      <c r="R4520">
        <v>0</v>
      </c>
      <c r="S4520">
        <v>7</v>
      </c>
      <c r="T4520">
        <v>149</v>
      </c>
      <c r="U4520">
        <v>0</v>
      </c>
      <c r="V4520">
        <v>0</v>
      </c>
      <c r="W4520">
        <v>0</v>
      </c>
      <c r="X4520">
        <v>0</v>
      </c>
      <c r="Y4520">
        <v>5.7691670000000004</v>
      </c>
      <c r="Z4520">
        <v>122.800833</v>
      </c>
    </row>
    <row r="4521" spans="1:26" x14ac:dyDescent="0.25">
      <c r="A4521">
        <v>1718021</v>
      </c>
      <c r="B4521">
        <v>1</v>
      </c>
      <c r="C4521" t="s">
        <v>77</v>
      </c>
      <c r="D4521" t="s">
        <v>124</v>
      </c>
      <c r="E4521" t="s">
        <v>139</v>
      </c>
      <c r="F4521" t="s">
        <v>12895</v>
      </c>
      <c r="G4521" t="s">
        <v>141</v>
      </c>
      <c r="H4521" t="s">
        <v>46</v>
      </c>
      <c r="I4521" t="s">
        <v>129</v>
      </c>
      <c r="J4521" t="s">
        <v>130</v>
      </c>
      <c r="K4521" t="s">
        <v>131</v>
      </c>
      <c r="L4521" t="s">
        <v>13106</v>
      </c>
      <c r="M4521" t="s">
        <v>13107</v>
      </c>
      <c r="N4521">
        <v>8.5191666660000003</v>
      </c>
      <c r="O4521">
        <v>0</v>
      </c>
      <c r="P4521">
        <v>26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221.498333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1718013</v>
      </c>
      <c r="B4522">
        <v>1</v>
      </c>
      <c r="C4522" t="s">
        <v>77</v>
      </c>
      <c r="D4522" t="s">
        <v>124</v>
      </c>
      <c r="E4522" t="s">
        <v>158</v>
      </c>
      <c r="F4522" t="s">
        <v>5971</v>
      </c>
      <c r="G4522" t="s">
        <v>176</v>
      </c>
      <c r="H4522" t="s">
        <v>47</v>
      </c>
      <c r="I4522" t="s">
        <v>129</v>
      </c>
      <c r="J4522" t="s">
        <v>130</v>
      </c>
      <c r="K4522" t="s">
        <v>131</v>
      </c>
      <c r="L4522" t="s">
        <v>13108</v>
      </c>
      <c r="M4522" t="s">
        <v>13109</v>
      </c>
      <c r="N4522">
        <v>0.86805555499999998</v>
      </c>
      <c r="O4522">
        <v>44</v>
      </c>
      <c r="P4522">
        <v>1170</v>
      </c>
      <c r="Q4522">
        <v>0</v>
      </c>
      <c r="R4522">
        <v>0</v>
      </c>
      <c r="S4522">
        <v>0</v>
      </c>
      <c r="T4522">
        <v>0</v>
      </c>
      <c r="U4522">
        <v>38.194443999999997</v>
      </c>
      <c r="V4522">
        <v>1015.624999</v>
      </c>
      <c r="W4522">
        <v>0</v>
      </c>
      <c r="X4522">
        <v>0</v>
      </c>
      <c r="Y4522">
        <v>0</v>
      </c>
      <c r="Z4522">
        <v>0</v>
      </c>
    </row>
    <row r="4523" spans="1:26" x14ac:dyDescent="0.25">
      <c r="A4523">
        <v>1718015</v>
      </c>
      <c r="B4523">
        <v>1</v>
      </c>
      <c r="C4523" t="s">
        <v>76</v>
      </c>
      <c r="D4523" t="s">
        <v>89</v>
      </c>
      <c r="E4523" t="s">
        <v>126</v>
      </c>
      <c r="F4523" t="s">
        <v>13110</v>
      </c>
      <c r="G4523" t="s">
        <v>176</v>
      </c>
      <c r="H4523" t="s">
        <v>47</v>
      </c>
      <c r="I4523" t="s">
        <v>151</v>
      </c>
      <c r="J4523" t="s">
        <v>130</v>
      </c>
      <c r="K4523" t="s">
        <v>131</v>
      </c>
      <c r="L4523" t="s">
        <v>13111</v>
      </c>
      <c r="M4523" t="s">
        <v>13112</v>
      </c>
      <c r="N4523">
        <v>4.4444444E-2</v>
      </c>
      <c r="O4523">
        <v>22</v>
      </c>
      <c r="P4523">
        <v>4521</v>
      </c>
      <c r="Q4523">
        <v>0</v>
      </c>
      <c r="R4523">
        <v>0</v>
      </c>
      <c r="S4523">
        <v>0</v>
      </c>
      <c r="T4523">
        <v>0</v>
      </c>
      <c r="U4523">
        <v>0.97777800000000004</v>
      </c>
      <c r="V4523">
        <v>200.93333100000001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1718034</v>
      </c>
      <c r="B4524">
        <v>1</v>
      </c>
      <c r="C4524" t="s">
        <v>77</v>
      </c>
      <c r="D4524" t="s">
        <v>114</v>
      </c>
      <c r="E4524" t="s">
        <v>212</v>
      </c>
      <c r="F4524" t="s">
        <v>2055</v>
      </c>
      <c r="G4524" t="s">
        <v>176</v>
      </c>
      <c r="H4524" t="s">
        <v>47</v>
      </c>
      <c r="I4524" t="s">
        <v>129</v>
      </c>
      <c r="J4524" t="s">
        <v>130</v>
      </c>
      <c r="K4524" t="s">
        <v>131</v>
      </c>
      <c r="L4524" t="s">
        <v>13113</v>
      </c>
      <c r="M4524" t="s">
        <v>13114</v>
      </c>
      <c r="N4524">
        <v>0.75611111099999995</v>
      </c>
      <c r="O4524">
        <v>96</v>
      </c>
      <c r="P4524">
        <v>486</v>
      </c>
      <c r="Q4524">
        <v>0</v>
      </c>
      <c r="R4524">
        <v>0</v>
      </c>
      <c r="S4524">
        <v>28</v>
      </c>
      <c r="T4524">
        <v>576</v>
      </c>
      <c r="U4524">
        <v>72.586667000000006</v>
      </c>
      <c r="V4524">
        <v>367.47</v>
      </c>
      <c r="W4524">
        <v>0</v>
      </c>
      <c r="X4524">
        <v>0</v>
      </c>
      <c r="Y4524">
        <v>21.171111</v>
      </c>
      <c r="Z4524">
        <v>435.52</v>
      </c>
    </row>
    <row r="4525" spans="1:26" x14ac:dyDescent="0.25">
      <c r="A4525">
        <v>1718019</v>
      </c>
      <c r="B4525">
        <v>1</v>
      </c>
      <c r="C4525" t="s">
        <v>76</v>
      </c>
      <c r="D4525" t="s">
        <v>96</v>
      </c>
      <c r="E4525" t="s">
        <v>139</v>
      </c>
      <c r="F4525" t="s">
        <v>13115</v>
      </c>
      <c r="G4525" t="s">
        <v>707</v>
      </c>
      <c r="H4525" t="s">
        <v>46</v>
      </c>
      <c r="I4525" t="s">
        <v>129</v>
      </c>
      <c r="J4525" t="s">
        <v>130</v>
      </c>
      <c r="K4525" t="s">
        <v>131</v>
      </c>
      <c r="L4525" t="s">
        <v>13116</v>
      </c>
      <c r="M4525" t="s">
        <v>13117</v>
      </c>
      <c r="N4525">
        <v>1.338333333</v>
      </c>
      <c r="O4525">
        <v>0</v>
      </c>
      <c r="P4525">
        <v>170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227.51666700000001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1718022</v>
      </c>
      <c r="B4526">
        <v>1</v>
      </c>
      <c r="C4526" t="s">
        <v>76</v>
      </c>
      <c r="D4526" t="s">
        <v>104</v>
      </c>
      <c r="E4526" t="s">
        <v>139</v>
      </c>
      <c r="F4526" t="s">
        <v>13118</v>
      </c>
      <c r="G4526" t="s">
        <v>141</v>
      </c>
      <c r="H4526" t="s">
        <v>46</v>
      </c>
      <c r="I4526" t="s">
        <v>129</v>
      </c>
      <c r="J4526" t="s">
        <v>130</v>
      </c>
      <c r="K4526" t="s">
        <v>131</v>
      </c>
      <c r="L4526" t="s">
        <v>13119</v>
      </c>
      <c r="M4526" t="s">
        <v>13120</v>
      </c>
      <c r="N4526">
        <v>2.1805555550000002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23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50.152777999999998</v>
      </c>
    </row>
    <row r="4527" spans="1:26" x14ac:dyDescent="0.25">
      <c r="A4527">
        <v>1718024</v>
      </c>
      <c r="B4527">
        <v>1</v>
      </c>
      <c r="C4527" t="s">
        <v>77</v>
      </c>
      <c r="D4527" t="s">
        <v>111</v>
      </c>
      <c r="E4527" t="s">
        <v>126</v>
      </c>
      <c r="F4527" t="s">
        <v>13121</v>
      </c>
      <c r="G4527" t="s">
        <v>145</v>
      </c>
      <c r="H4527" t="s">
        <v>47</v>
      </c>
      <c r="I4527" t="s">
        <v>129</v>
      </c>
      <c r="J4527" t="s">
        <v>130</v>
      </c>
      <c r="K4527" t="s">
        <v>131</v>
      </c>
      <c r="L4527" t="s">
        <v>13122</v>
      </c>
      <c r="M4527" t="s">
        <v>13123</v>
      </c>
      <c r="N4527">
        <v>1.0161111110000001</v>
      </c>
      <c r="O4527">
        <v>0</v>
      </c>
      <c r="P4527">
        <v>0</v>
      </c>
      <c r="Q4527">
        <v>0</v>
      </c>
      <c r="R4527">
        <v>0</v>
      </c>
      <c r="S4527">
        <v>1</v>
      </c>
      <c r="T4527">
        <v>82</v>
      </c>
      <c r="U4527">
        <v>0</v>
      </c>
      <c r="V4527">
        <v>0</v>
      </c>
      <c r="W4527">
        <v>0</v>
      </c>
      <c r="X4527">
        <v>0</v>
      </c>
      <c r="Y4527">
        <v>1.016111</v>
      </c>
      <c r="Z4527">
        <v>83.321111000000002</v>
      </c>
    </row>
    <row r="4528" spans="1:26" x14ac:dyDescent="0.25">
      <c r="A4528">
        <v>1718027</v>
      </c>
      <c r="B4528">
        <v>1</v>
      </c>
      <c r="C4528" t="s">
        <v>76</v>
      </c>
      <c r="D4528" t="s">
        <v>92</v>
      </c>
      <c r="E4528" t="s">
        <v>134</v>
      </c>
      <c r="F4528" t="s">
        <v>13124</v>
      </c>
      <c r="G4528" t="s">
        <v>136</v>
      </c>
      <c r="H4528" t="s">
        <v>46</v>
      </c>
      <c r="I4528" t="s">
        <v>129</v>
      </c>
      <c r="J4528" t="s">
        <v>130</v>
      </c>
      <c r="K4528" t="s">
        <v>131</v>
      </c>
      <c r="L4528" t="s">
        <v>13125</v>
      </c>
      <c r="M4528" t="s">
        <v>13126</v>
      </c>
      <c r="N4528">
        <v>5.6469444439999998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1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5.6469440000000004</v>
      </c>
    </row>
    <row r="4529" spans="1:26" x14ac:dyDescent="0.25">
      <c r="A4529">
        <v>1718037</v>
      </c>
      <c r="B4529">
        <v>1</v>
      </c>
      <c r="C4529" t="s">
        <v>77</v>
      </c>
      <c r="D4529" t="s">
        <v>116</v>
      </c>
      <c r="E4529" t="s">
        <v>134</v>
      </c>
      <c r="F4529" t="s">
        <v>13127</v>
      </c>
      <c r="G4529" t="s">
        <v>136</v>
      </c>
      <c r="H4529" t="s">
        <v>46</v>
      </c>
      <c r="I4529" t="s">
        <v>129</v>
      </c>
      <c r="J4529" t="s">
        <v>130</v>
      </c>
      <c r="K4529" t="s">
        <v>131</v>
      </c>
      <c r="L4529" t="s">
        <v>13128</v>
      </c>
      <c r="M4529" t="s">
        <v>13129</v>
      </c>
      <c r="N4529">
        <v>2.596944444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2.5969440000000001</v>
      </c>
    </row>
    <row r="4530" spans="1:26" x14ac:dyDescent="0.25">
      <c r="A4530">
        <v>1718031</v>
      </c>
      <c r="B4530">
        <v>1</v>
      </c>
      <c r="C4530" t="s">
        <v>76</v>
      </c>
      <c r="D4530" t="s">
        <v>102</v>
      </c>
      <c r="E4530" t="s">
        <v>164</v>
      </c>
      <c r="F4530" t="s">
        <v>13130</v>
      </c>
      <c r="G4530" t="s">
        <v>269</v>
      </c>
      <c r="H4530" t="s">
        <v>46</v>
      </c>
      <c r="I4530" t="s">
        <v>129</v>
      </c>
      <c r="J4530" t="s">
        <v>130</v>
      </c>
      <c r="K4530" t="s">
        <v>131</v>
      </c>
      <c r="L4530" t="s">
        <v>13131</v>
      </c>
      <c r="M4530" t="s">
        <v>13132</v>
      </c>
      <c r="N4530">
        <v>1.9030555549999999</v>
      </c>
      <c r="O4530">
        <v>1</v>
      </c>
      <c r="P4530">
        <v>61</v>
      </c>
      <c r="Q4530">
        <v>0</v>
      </c>
      <c r="R4530">
        <v>0</v>
      </c>
      <c r="S4530">
        <v>0</v>
      </c>
      <c r="T4530">
        <v>0</v>
      </c>
      <c r="U4530">
        <v>1.9030560000000001</v>
      </c>
      <c r="V4530">
        <v>116.086389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1718048</v>
      </c>
      <c r="B4531">
        <v>1</v>
      </c>
      <c r="C4531" t="s">
        <v>77</v>
      </c>
      <c r="D4531" t="s">
        <v>123</v>
      </c>
      <c r="E4531" t="s">
        <v>164</v>
      </c>
      <c r="F4531" t="s">
        <v>12605</v>
      </c>
      <c r="G4531" t="s">
        <v>256</v>
      </c>
      <c r="H4531" t="s">
        <v>46</v>
      </c>
      <c r="I4531" t="s">
        <v>129</v>
      </c>
      <c r="J4531" t="s">
        <v>130</v>
      </c>
      <c r="K4531" t="s">
        <v>131</v>
      </c>
      <c r="L4531" t="s">
        <v>13133</v>
      </c>
      <c r="M4531" t="s">
        <v>13134</v>
      </c>
      <c r="N4531">
        <v>2.2055555550000001</v>
      </c>
      <c r="O4531">
        <v>2</v>
      </c>
      <c r="P4531">
        <v>114</v>
      </c>
      <c r="Q4531">
        <v>0</v>
      </c>
      <c r="R4531">
        <v>0</v>
      </c>
      <c r="S4531">
        <v>0</v>
      </c>
      <c r="T4531">
        <v>0</v>
      </c>
      <c r="U4531">
        <v>4.411111</v>
      </c>
      <c r="V4531">
        <v>251.433333</v>
      </c>
      <c r="W4531">
        <v>0</v>
      </c>
      <c r="X4531">
        <v>0</v>
      </c>
      <c r="Y4531">
        <v>0</v>
      </c>
      <c r="Z4531">
        <v>0</v>
      </c>
    </row>
    <row r="4532" spans="1:26" x14ac:dyDescent="0.25">
      <c r="A4532">
        <v>1718047</v>
      </c>
      <c r="B4532">
        <v>1</v>
      </c>
      <c r="C4532" t="s">
        <v>77</v>
      </c>
      <c r="D4532" t="s">
        <v>119</v>
      </c>
      <c r="E4532" t="s">
        <v>139</v>
      </c>
      <c r="F4532" t="s">
        <v>13135</v>
      </c>
      <c r="G4532" t="s">
        <v>232</v>
      </c>
      <c r="H4532" t="s">
        <v>46</v>
      </c>
      <c r="I4532" t="s">
        <v>129</v>
      </c>
      <c r="J4532" t="s">
        <v>130</v>
      </c>
      <c r="K4532" t="s">
        <v>131</v>
      </c>
      <c r="L4532" t="s">
        <v>13136</v>
      </c>
      <c r="M4532" t="s">
        <v>13137</v>
      </c>
      <c r="N4532">
        <v>2.0794444439999999</v>
      </c>
      <c r="O4532">
        <v>0</v>
      </c>
      <c r="P4532">
        <v>3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6.2383329999999999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1717949</v>
      </c>
      <c r="B4533">
        <v>1</v>
      </c>
      <c r="C4533" t="s">
        <v>76</v>
      </c>
      <c r="D4533" t="s">
        <v>104</v>
      </c>
      <c r="E4533" t="s">
        <v>164</v>
      </c>
      <c r="F4533" t="s">
        <v>13138</v>
      </c>
      <c r="G4533" t="s">
        <v>256</v>
      </c>
      <c r="H4533" t="s">
        <v>46</v>
      </c>
      <c r="I4533" t="s">
        <v>129</v>
      </c>
      <c r="J4533" t="s">
        <v>130</v>
      </c>
      <c r="K4533" t="s">
        <v>131</v>
      </c>
      <c r="L4533" t="s">
        <v>13139</v>
      </c>
      <c r="M4533" t="s">
        <v>13140</v>
      </c>
      <c r="N4533">
        <v>1.2636111109999999</v>
      </c>
      <c r="O4533">
        <v>0</v>
      </c>
      <c r="P4533">
        <v>0</v>
      </c>
      <c r="Q4533">
        <v>0</v>
      </c>
      <c r="R4533">
        <v>0</v>
      </c>
      <c r="S4533">
        <v>1</v>
      </c>
      <c r="T4533">
        <v>35</v>
      </c>
      <c r="U4533">
        <v>0</v>
      </c>
      <c r="V4533">
        <v>0</v>
      </c>
      <c r="W4533">
        <v>0</v>
      </c>
      <c r="X4533">
        <v>0</v>
      </c>
      <c r="Y4533">
        <v>1.263611</v>
      </c>
      <c r="Z4533">
        <v>44.226388999999998</v>
      </c>
    </row>
    <row r="4534" spans="1:26" x14ac:dyDescent="0.25">
      <c r="A4534">
        <v>1718045</v>
      </c>
      <c r="B4534">
        <v>1</v>
      </c>
      <c r="C4534" t="s">
        <v>77</v>
      </c>
      <c r="D4534" t="s">
        <v>118</v>
      </c>
      <c r="E4534" t="s">
        <v>139</v>
      </c>
      <c r="F4534" t="s">
        <v>13141</v>
      </c>
      <c r="G4534" t="s">
        <v>141</v>
      </c>
      <c r="H4534" t="s">
        <v>46</v>
      </c>
      <c r="I4534" t="s">
        <v>129</v>
      </c>
      <c r="J4534" t="s">
        <v>130</v>
      </c>
      <c r="K4534" t="s">
        <v>131</v>
      </c>
      <c r="L4534" t="s">
        <v>13142</v>
      </c>
      <c r="M4534" t="s">
        <v>13143</v>
      </c>
      <c r="N4534">
        <v>3.8455555549999998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3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11.536667</v>
      </c>
    </row>
    <row r="4535" spans="1:26" x14ac:dyDescent="0.25">
      <c r="A4535">
        <v>1718051</v>
      </c>
      <c r="B4535">
        <v>1</v>
      </c>
      <c r="C4535" t="s">
        <v>76</v>
      </c>
      <c r="D4535" t="s">
        <v>98</v>
      </c>
      <c r="E4535" t="s">
        <v>158</v>
      </c>
      <c r="F4535" t="s">
        <v>13144</v>
      </c>
      <c r="G4535" t="s">
        <v>176</v>
      </c>
      <c r="H4535" t="s">
        <v>47</v>
      </c>
      <c r="I4535" t="s">
        <v>129</v>
      </c>
      <c r="J4535" t="s">
        <v>130</v>
      </c>
      <c r="K4535" t="s">
        <v>131</v>
      </c>
      <c r="L4535" t="s">
        <v>13145</v>
      </c>
      <c r="M4535" t="s">
        <v>13146</v>
      </c>
      <c r="N4535">
        <v>8.5833332999999998E-2</v>
      </c>
      <c r="O4535">
        <v>5</v>
      </c>
      <c r="P4535">
        <v>117</v>
      </c>
      <c r="Q4535">
        <v>16</v>
      </c>
      <c r="R4535">
        <v>305</v>
      </c>
      <c r="S4535">
        <v>64</v>
      </c>
      <c r="T4535">
        <v>2124</v>
      </c>
      <c r="U4535">
        <v>0.42916700000000002</v>
      </c>
      <c r="V4535">
        <v>10.0425</v>
      </c>
      <c r="W4535">
        <v>1.3733329999999999</v>
      </c>
      <c r="X4535">
        <v>26.179167</v>
      </c>
      <c r="Y4535">
        <v>5.4933329999999998</v>
      </c>
      <c r="Z4535">
        <v>182.309999</v>
      </c>
    </row>
    <row r="4536" spans="1:26" x14ac:dyDescent="0.25">
      <c r="A4536">
        <v>1718053</v>
      </c>
      <c r="B4536">
        <v>1</v>
      </c>
      <c r="C4536" t="s">
        <v>77</v>
      </c>
      <c r="D4536" t="s">
        <v>119</v>
      </c>
      <c r="E4536" t="s">
        <v>164</v>
      </c>
      <c r="F4536" t="s">
        <v>13147</v>
      </c>
      <c r="G4536" t="s">
        <v>256</v>
      </c>
      <c r="H4536" t="s">
        <v>46</v>
      </c>
      <c r="I4536" t="s">
        <v>129</v>
      </c>
      <c r="J4536" t="s">
        <v>130</v>
      </c>
      <c r="K4536" t="s">
        <v>131</v>
      </c>
      <c r="L4536" t="s">
        <v>13148</v>
      </c>
      <c r="M4536" t="s">
        <v>13149</v>
      </c>
      <c r="N4536">
        <v>2.6886111110000002</v>
      </c>
      <c r="O4536">
        <v>1</v>
      </c>
      <c r="P4536">
        <v>629</v>
      </c>
      <c r="Q4536">
        <v>0</v>
      </c>
      <c r="R4536">
        <v>0</v>
      </c>
      <c r="S4536">
        <v>0</v>
      </c>
      <c r="T4536">
        <v>0</v>
      </c>
      <c r="U4536">
        <v>2.6886109999999999</v>
      </c>
      <c r="V4536">
        <v>1691.136389</v>
      </c>
      <c r="W4536">
        <v>0</v>
      </c>
      <c r="X4536">
        <v>0</v>
      </c>
      <c r="Y4536">
        <v>0</v>
      </c>
      <c r="Z4536">
        <v>0</v>
      </c>
    </row>
    <row r="4537" spans="1:26" x14ac:dyDescent="0.25">
      <c r="A4537">
        <v>1718060</v>
      </c>
      <c r="B4537">
        <v>1</v>
      </c>
      <c r="C4537" t="s">
        <v>76</v>
      </c>
      <c r="D4537" t="s">
        <v>79</v>
      </c>
      <c r="E4537" t="s">
        <v>134</v>
      </c>
      <c r="F4537" t="s">
        <v>13150</v>
      </c>
      <c r="G4537" t="s">
        <v>136</v>
      </c>
      <c r="H4537" t="s">
        <v>46</v>
      </c>
      <c r="I4537" t="s">
        <v>129</v>
      </c>
      <c r="J4537" t="s">
        <v>130</v>
      </c>
      <c r="K4537" t="s">
        <v>131</v>
      </c>
      <c r="L4537" t="s">
        <v>13151</v>
      </c>
      <c r="M4537" t="s">
        <v>13152</v>
      </c>
      <c r="N4537">
        <v>1.325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1.325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1718057</v>
      </c>
      <c r="B4538">
        <v>1</v>
      </c>
      <c r="C4538" t="s">
        <v>76</v>
      </c>
      <c r="D4538" t="s">
        <v>90</v>
      </c>
      <c r="E4538" t="s">
        <v>134</v>
      </c>
      <c r="F4538" t="s">
        <v>13153</v>
      </c>
      <c r="G4538" t="s">
        <v>155</v>
      </c>
      <c r="H4538" t="s">
        <v>46</v>
      </c>
      <c r="I4538" t="s">
        <v>129</v>
      </c>
      <c r="J4538" t="s">
        <v>130</v>
      </c>
      <c r="K4538" t="s">
        <v>131</v>
      </c>
      <c r="L4538" t="s">
        <v>13154</v>
      </c>
      <c r="M4538" t="s">
        <v>13155</v>
      </c>
      <c r="N4538">
        <v>1.3927777770000001</v>
      </c>
      <c r="O4538">
        <v>0</v>
      </c>
      <c r="P4538">
        <v>2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2.7855560000000001</v>
      </c>
      <c r="W4538">
        <v>0</v>
      </c>
      <c r="X4538">
        <v>0</v>
      </c>
      <c r="Y4538">
        <v>0</v>
      </c>
      <c r="Z4538">
        <v>0</v>
      </c>
    </row>
    <row r="4539" spans="1:26" x14ac:dyDescent="0.25">
      <c r="A4539">
        <v>1718055</v>
      </c>
      <c r="B4539">
        <v>1</v>
      </c>
      <c r="C4539" t="s">
        <v>76</v>
      </c>
      <c r="D4539" t="s">
        <v>86</v>
      </c>
      <c r="E4539" t="s">
        <v>134</v>
      </c>
      <c r="F4539" t="s">
        <v>13156</v>
      </c>
      <c r="G4539" t="s">
        <v>289</v>
      </c>
      <c r="H4539" t="s">
        <v>46</v>
      </c>
      <c r="I4539" t="s">
        <v>129</v>
      </c>
      <c r="J4539" t="s">
        <v>130</v>
      </c>
      <c r="K4539" t="s">
        <v>131</v>
      </c>
      <c r="L4539" t="s">
        <v>13157</v>
      </c>
      <c r="M4539" t="s">
        <v>13158</v>
      </c>
      <c r="N4539">
        <v>2.250555555</v>
      </c>
      <c r="O4539">
        <v>0</v>
      </c>
      <c r="P4539">
        <v>5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11.252777999999999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1718058</v>
      </c>
      <c r="B4540">
        <v>1</v>
      </c>
      <c r="C4540" t="s">
        <v>77</v>
      </c>
      <c r="D4540" t="s">
        <v>124</v>
      </c>
      <c r="E4540" t="s">
        <v>191</v>
      </c>
      <c r="F4540" t="s">
        <v>13159</v>
      </c>
      <c r="G4540" t="s">
        <v>186</v>
      </c>
      <c r="H4540" t="s">
        <v>46</v>
      </c>
      <c r="I4540" t="s">
        <v>129</v>
      </c>
      <c r="J4540" t="s">
        <v>130</v>
      </c>
      <c r="K4540" t="s">
        <v>131</v>
      </c>
      <c r="L4540" t="s">
        <v>13160</v>
      </c>
      <c r="M4540" t="s">
        <v>13161</v>
      </c>
      <c r="N4540">
        <v>3.4938888879999999</v>
      </c>
      <c r="O4540">
        <v>0</v>
      </c>
      <c r="P4540">
        <v>74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258.54777799999999</v>
      </c>
      <c r="W4540">
        <v>0</v>
      </c>
      <c r="X4540">
        <v>0</v>
      </c>
      <c r="Y4540">
        <v>0</v>
      </c>
      <c r="Z4540">
        <v>0</v>
      </c>
    </row>
    <row r="4541" spans="1:26" x14ac:dyDescent="0.25">
      <c r="A4541">
        <v>1718068</v>
      </c>
      <c r="B4541">
        <v>1</v>
      </c>
      <c r="C4541" t="s">
        <v>77</v>
      </c>
      <c r="D4541" t="s">
        <v>109</v>
      </c>
      <c r="E4541" t="s">
        <v>139</v>
      </c>
      <c r="F4541" t="s">
        <v>13162</v>
      </c>
      <c r="G4541" t="s">
        <v>141</v>
      </c>
      <c r="H4541" t="s">
        <v>46</v>
      </c>
      <c r="I4541" t="s">
        <v>129</v>
      </c>
      <c r="J4541" t="s">
        <v>130</v>
      </c>
      <c r="K4541" t="s">
        <v>131</v>
      </c>
      <c r="L4541" t="s">
        <v>13163</v>
      </c>
      <c r="M4541" t="s">
        <v>13164</v>
      </c>
      <c r="N4541">
        <v>1.4155555550000001</v>
      </c>
      <c r="O4541">
        <v>0</v>
      </c>
      <c r="P4541">
        <v>0</v>
      </c>
      <c r="Q4541">
        <v>0</v>
      </c>
      <c r="R4541">
        <v>41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58.037778000000003</v>
      </c>
      <c r="Y4541">
        <v>0</v>
      </c>
      <c r="Z4541">
        <v>0</v>
      </c>
    </row>
    <row r="4542" spans="1:26" x14ac:dyDescent="0.25">
      <c r="A4542">
        <v>1718067</v>
      </c>
      <c r="B4542">
        <v>1</v>
      </c>
      <c r="C4542" t="s">
        <v>76</v>
      </c>
      <c r="D4542" t="s">
        <v>97</v>
      </c>
      <c r="E4542" t="s">
        <v>139</v>
      </c>
      <c r="F4542" t="s">
        <v>13165</v>
      </c>
      <c r="G4542" t="s">
        <v>269</v>
      </c>
      <c r="H4542" t="s">
        <v>46</v>
      </c>
      <c r="I4542" t="s">
        <v>129</v>
      </c>
      <c r="J4542" t="s">
        <v>130</v>
      </c>
      <c r="K4542" t="s">
        <v>131</v>
      </c>
      <c r="L4542" t="s">
        <v>13109</v>
      </c>
      <c r="M4542" t="s">
        <v>13166</v>
      </c>
      <c r="N4542">
        <v>5.0391666659999999</v>
      </c>
      <c r="O4542">
        <v>0</v>
      </c>
      <c r="P4542">
        <v>27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136.0575</v>
      </c>
      <c r="W4542">
        <v>0</v>
      </c>
      <c r="X4542">
        <v>0</v>
      </c>
      <c r="Y4542">
        <v>0</v>
      </c>
      <c r="Z4542">
        <v>0</v>
      </c>
    </row>
    <row r="4543" spans="1:26" x14ac:dyDescent="0.25">
      <c r="A4543">
        <v>1718081</v>
      </c>
      <c r="B4543">
        <v>1</v>
      </c>
      <c r="C4543" t="s">
        <v>76</v>
      </c>
      <c r="D4543" t="s">
        <v>89</v>
      </c>
      <c r="E4543" t="s">
        <v>139</v>
      </c>
      <c r="F4543" t="s">
        <v>13167</v>
      </c>
      <c r="G4543" t="s">
        <v>141</v>
      </c>
      <c r="H4543" t="s">
        <v>46</v>
      </c>
      <c r="I4543" t="s">
        <v>129</v>
      </c>
      <c r="J4543" t="s">
        <v>130</v>
      </c>
      <c r="K4543" t="s">
        <v>131</v>
      </c>
      <c r="L4543" t="s">
        <v>13168</v>
      </c>
      <c r="M4543" t="s">
        <v>13169</v>
      </c>
      <c r="N4543">
        <v>6.346666666</v>
      </c>
      <c r="O4543">
        <v>0</v>
      </c>
      <c r="P4543">
        <v>13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82.506666999999993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1718056</v>
      </c>
      <c r="B4544">
        <v>1</v>
      </c>
      <c r="C4544" t="s">
        <v>76</v>
      </c>
      <c r="D4544" t="s">
        <v>91</v>
      </c>
      <c r="E4544" t="s">
        <v>158</v>
      </c>
      <c r="F4544" t="s">
        <v>13170</v>
      </c>
      <c r="G4544" t="s">
        <v>176</v>
      </c>
      <c r="H4544" t="s">
        <v>47</v>
      </c>
      <c r="I4544" t="s">
        <v>129</v>
      </c>
      <c r="J4544" t="s">
        <v>130</v>
      </c>
      <c r="K4544" t="s">
        <v>131</v>
      </c>
      <c r="L4544" t="s">
        <v>13171</v>
      </c>
      <c r="M4544" t="s">
        <v>13172</v>
      </c>
      <c r="N4544">
        <v>0.25888888799999998</v>
      </c>
      <c r="O4544">
        <v>14</v>
      </c>
      <c r="P4544">
        <v>541</v>
      </c>
      <c r="Q4544">
        <v>0</v>
      </c>
      <c r="R4544">
        <v>0</v>
      </c>
      <c r="S4544">
        <v>0</v>
      </c>
      <c r="T4544">
        <v>0</v>
      </c>
      <c r="U4544">
        <v>3.624444</v>
      </c>
      <c r="V4544">
        <v>140.058888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1718059</v>
      </c>
      <c r="B4545">
        <v>1</v>
      </c>
      <c r="C4545" t="s">
        <v>77</v>
      </c>
      <c r="D4545" t="s">
        <v>108</v>
      </c>
      <c r="E4545" t="s">
        <v>134</v>
      </c>
      <c r="F4545" t="s">
        <v>13173</v>
      </c>
      <c r="G4545" t="s">
        <v>136</v>
      </c>
      <c r="H4545" t="s">
        <v>46</v>
      </c>
      <c r="I4545" t="s">
        <v>129</v>
      </c>
      <c r="J4545" t="s">
        <v>130</v>
      </c>
      <c r="K4545" t="s">
        <v>131</v>
      </c>
      <c r="L4545" t="s">
        <v>13174</v>
      </c>
      <c r="M4545" t="s">
        <v>13175</v>
      </c>
      <c r="N4545">
        <v>4.3233333329999999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2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8.6466670000000008</v>
      </c>
    </row>
    <row r="4546" spans="1:26" x14ac:dyDescent="0.25">
      <c r="A4546">
        <v>1718069</v>
      </c>
      <c r="B4546">
        <v>1</v>
      </c>
      <c r="C4546" t="s">
        <v>77</v>
      </c>
      <c r="D4546" t="s">
        <v>124</v>
      </c>
      <c r="E4546" t="s">
        <v>164</v>
      </c>
      <c r="F4546" t="s">
        <v>13176</v>
      </c>
      <c r="G4546" t="s">
        <v>256</v>
      </c>
      <c r="H4546" t="s">
        <v>46</v>
      </c>
      <c r="I4546" t="s">
        <v>129</v>
      </c>
      <c r="J4546" t="s">
        <v>130</v>
      </c>
      <c r="K4546" t="s">
        <v>131</v>
      </c>
      <c r="L4546" t="s">
        <v>13177</v>
      </c>
      <c r="M4546" t="s">
        <v>13178</v>
      </c>
      <c r="N4546">
        <v>2.0522222220000002</v>
      </c>
      <c r="O4546">
        <v>1</v>
      </c>
      <c r="P4546">
        <v>156</v>
      </c>
      <c r="Q4546">
        <v>0</v>
      </c>
      <c r="R4546">
        <v>0</v>
      </c>
      <c r="S4546">
        <v>0</v>
      </c>
      <c r="T4546">
        <v>0</v>
      </c>
      <c r="U4546">
        <v>2.052222</v>
      </c>
      <c r="V4546">
        <v>320.14666699999998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1718077</v>
      </c>
      <c r="B4547">
        <v>1</v>
      </c>
      <c r="C4547" t="s">
        <v>76</v>
      </c>
      <c r="D4547" t="s">
        <v>104</v>
      </c>
      <c r="E4547" t="s">
        <v>134</v>
      </c>
      <c r="F4547" t="s">
        <v>13179</v>
      </c>
      <c r="G4547" t="s">
        <v>136</v>
      </c>
      <c r="H4547" t="s">
        <v>46</v>
      </c>
      <c r="I4547" t="s">
        <v>129</v>
      </c>
      <c r="J4547" t="s">
        <v>130</v>
      </c>
      <c r="K4547" t="s">
        <v>131</v>
      </c>
      <c r="L4547" t="s">
        <v>13180</v>
      </c>
      <c r="M4547" t="s">
        <v>13181</v>
      </c>
      <c r="N4547">
        <v>2.5555555550000002</v>
      </c>
      <c r="O4547">
        <v>0</v>
      </c>
      <c r="P4547">
        <v>0</v>
      </c>
      <c r="Q4547">
        <v>0</v>
      </c>
      <c r="R4547">
        <v>0</v>
      </c>
      <c r="S4547">
        <v>1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2.5555560000000002</v>
      </c>
      <c r="Z4547">
        <v>0</v>
      </c>
    </row>
    <row r="4548" spans="1:26" x14ac:dyDescent="0.25">
      <c r="A4548">
        <v>1718062</v>
      </c>
      <c r="B4548">
        <v>1</v>
      </c>
      <c r="C4548" t="s">
        <v>76</v>
      </c>
      <c r="D4548" t="s">
        <v>90</v>
      </c>
      <c r="E4548" t="s">
        <v>212</v>
      </c>
      <c r="F4548" t="s">
        <v>10818</v>
      </c>
      <c r="G4548" t="s">
        <v>176</v>
      </c>
      <c r="H4548" t="s">
        <v>47</v>
      </c>
      <c r="I4548" t="s">
        <v>129</v>
      </c>
      <c r="J4548" t="s">
        <v>130</v>
      </c>
      <c r="K4548" t="s">
        <v>131</v>
      </c>
      <c r="L4548" t="s">
        <v>13182</v>
      </c>
      <c r="M4548" t="s">
        <v>13183</v>
      </c>
      <c r="N4548">
        <v>0.377222222</v>
      </c>
      <c r="O4548">
        <v>1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0.377222</v>
      </c>
      <c r="V4548">
        <v>0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1718075</v>
      </c>
      <c r="B4549">
        <v>1</v>
      </c>
      <c r="C4549" t="s">
        <v>76</v>
      </c>
      <c r="D4549" t="s">
        <v>96</v>
      </c>
      <c r="E4549" t="s">
        <v>134</v>
      </c>
      <c r="F4549" t="s">
        <v>13184</v>
      </c>
      <c r="G4549" t="s">
        <v>136</v>
      </c>
      <c r="H4549" t="s">
        <v>46</v>
      </c>
      <c r="I4549" t="s">
        <v>129</v>
      </c>
      <c r="J4549" t="s">
        <v>130</v>
      </c>
      <c r="K4549" t="s">
        <v>131</v>
      </c>
      <c r="L4549" t="s">
        <v>13185</v>
      </c>
      <c r="M4549" t="s">
        <v>13186</v>
      </c>
      <c r="N4549">
        <v>2.2641666659999999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2.264167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1718104</v>
      </c>
      <c r="B4550">
        <v>1</v>
      </c>
      <c r="C4550" t="s">
        <v>76</v>
      </c>
      <c r="D4550" t="s">
        <v>87</v>
      </c>
      <c r="E4550" t="s">
        <v>134</v>
      </c>
      <c r="F4550" t="s">
        <v>13187</v>
      </c>
      <c r="G4550" t="s">
        <v>136</v>
      </c>
      <c r="H4550" t="s">
        <v>46</v>
      </c>
      <c r="I4550" t="s">
        <v>129</v>
      </c>
      <c r="J4550" t="s">
        <v>130</v>
      </c>
      <c r="K4550" t="s">
        <v>131</v>
      </c>
      <c r="L4550" t="s">
        <v>13188</v>
      </c>
      <c r="M4550" t="s">
        <v>13189</v>
      </c>
      <c r="N4550">
        <v>4.9991666659999998</v>
      </c>
      <c r="O4550">
        <v>0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4.9991669999999999</v>
      </c>
      <c r="Y4550">
        <v>0</v>
      </c>
      <c r="Z4550">
        <v>0</v>
      </c>
    </row>
    <row r="4551" spans="1:26" x14ac:dyDescent="0.25">
      <c r="A4551">
        <v>1718070</v>
      </c>
      <c r="B4551">
        <v>1</v>
      </c>
      <c r="C4551" t="s">
        <v>77</v>
      </c>
      <c r="D4551" t="s">
        <v>123</v>
      </c>
      <c r="E4551" t="s">
        <v>126</v>
      </c>
      <c r="F4551" t="s">
        <v>13190</v>
      </c>
      <c r="G4551" t="s">
        <v>176</v>
      </c>
      <c r="H4551" t="s">
        <v>47</v>
      </c>
      <c r="I4551" t="s">
        <v>151</v>
      </c>
      <c r="J4551" t="s">
        <v>130</v>
      </c>
      <c r="K4551" t="s">
        <v>131</v>
      </c>
      <c r="L4551" t="s">
        <v>13191</v>
      </c>
      <c r="M4551" t="s">
        <v>13192</v>
      </c>
      <c r="N4551">
        <v>5.5555550000000002E-3</v>
      </c>
      <c r="O4551">
        <v>88</v>
      </c>
      <c r="P4551">
        <v>392</v>
      </c>
      <c r="Q4551">
        <v>0</v>
      </c>
      <c r="R4551">
        <v>0</v>
      </c>
      <c r="S4551">
        <v>0</v>
      </c>
      <c r="T4551">
        <v>0</v>
      </c>
      <c r="U4551">
        <v>0.48888900000000002</v>
      </c>
      <c r="V4551">
        <v>2.177778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1718170</v>
      </c>
      <c r="B4552">
        <v>1</v>
      </c>
      <c r="C4552" t="s">
        <v>77</v>
      </c>
      <c r="D4552" t="s">
        <v>114</v>
      </c>
      <c r="E4552" t="s">
        <v>139</v>
      </c>
      <c r="F4552" t="s">
        <v>13193</v>
      </c>
      <c r="G4552" t="s">
        <v>141</v>
      </c>
      <c r="H4552" t="s">
        <v>46</v>
      </c>
      <c r="I4552" t="s">
        <v>129</v>
      </c>
      <c r="J4552" t="s">
        <v>130</v>
      </c>
      <c r="K4552" t="s">
        <v>131</v>
      </c>
      <c r="L4552" t="s">
        <v>13194</v>
      </c>
      <c r="M4552" t="s">
        <v>13195</v>
      </c>
      <c r="N4552">
        <v>2.2286111110000002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13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28.971944000000001</v>
      </c>
    </row>
    <row r="4553" spans="1:26" x14ac:dyDescent="0.25">
      <c r="A4553">
        <v>1718083</v>
      </c>
      <c r="B4553">
        <v>1</v>
      </c>
      <c r="C4553" t="s">
        <v>77</v>
      </c>
      <c r="D4553" t="s">
        <v>122</v>
      </c>
      <c r="E4553" t="s">
        <v>139</v>
      </c>
      <c r="F4553" t="s">
        <v>13002</v>
      </c>
      <c r="G4553" t="s">
        <v>141</v>
      </c>
      <c r="H4553" t="s">
        <v>46</v>
      </c>
      <c r="I4553" t="s">
        <v>129</v>
      </c>
      <c r="J4553" t="s">
        <v>130</v>
      </c>
      <c r="K4553" t="s">
        <v>131</v>
      </c>
      <c r="L4553" t="s">
        <v>13196</v>
      </c>
      <c r="M4553" t="s">
        <v>13197</v>
      </c>
      <c r="N4553">
        <v>1.1186111110000001</v>
      </c>
      <c r="O4553">
        <v>0</v>
      </c>
      <c r="P4553">
        <v>0</v>
      </c>
      <c r="Q4553">
        <v>0</v>
      </c>
      <c r="R4553">
        <v>5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5.5930559999999998</v>
      </c>
      <c r="Y4553">
        <v>0</v>
      </c>
      <c r="Z4553">
        <v>0</v>
      </c>
    </row>
    <row r="4554" spans="1:26" x14ac:dyDescent="0.25">
      <c r="A4554">
        <v>1718080</v>
      </c>
      <c r="B4554">
        <v>1</v>
      </c>
      <c r="C4554" t="s">
        <v>77</v>
      </c>
      <c r="D4554" t="s">
        <v>119</v>
      </c>
      <c r="E4554" t="s">
        <v>158</v>
      </c>
      <c r="F4554" t="s">
        <v>8340</v>
      </c>
      <c r="G4554" t="s">
        <v>176</v>
      </c>
      <c r="H4554" t="s">
        <v>47</v>
      </c>
      <c r="I4554" t="s">
        <v>129</v>
      </c>
      <c r="J4554" t="s">
        <v>130</v>
      </c>
      <c r="K4554" t="s">
        <v>131</v>
      </c>
      <c r="L4554" t="s">
        <v>13198</v>
      </c>
      <c r="M4554" t="s">
        <v>13199</v>
      </c>
      <c r="N4554">
        <v>0.34777777700000001</v>
      </c>
      <c r="O4554">
        <v>338</v>
      </c>
      <c r="P4554">
        <v>397</v>
      </c>
      <c r="Q4554">
        <v>0</v>
      </c>
      <c r="R4554">
        <v>0</v>
      </c>
      <c r="S4554">
        <v>0</v>
      </c>
      <c r="T4554">
        <v>0</v>
      </c>
      <c r="U4554">
        <v>117.548889</v>
      </c>
      <c r="V4554">
        <v>138.06777700000001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1718091</v>
      </c>
      <c r="B4555">
        <v>1</v>
      </c>
      <c r="C4555" t="s">
        <v>77</v>
      </c>
      <c r="D4555" t="s">
        <v>117</v>
      </c>
      <c r="E4555" t="s">
        <v>126</v>
      </c>
      <c r="F4555" t="s">
        <v>13200</v>
      </c>
      <c r="G4555" t="s">
        <v>431</v>
      </c>
      <c r="H4555" t="s">
        <v>47</v>
      </c>
      <c r="I4555" t="s">
        <v>129</v>
      </c>
      <c r="J4555" t="s">
        <v>130</v>
      </c>
      <c r="K4555" t="s">
        <v>131</v>
      </c>
      <c r="L4555" t="s">
        <v>13201</v>
      </c>
      <c r="M4555" t="s">
        <v>13202</v>
      </c>
      <c r="N4555">
        <v>3.1291666660000002</v>
      </c>
      <c r="O4555">
        <v>0</v>
      </c>
      <c r="P4555">
        <v>0</v>
      </c>
      <c r="Q4555">
        <v>0</v>
      </c>
      <c r="R4555">
        <v>0</v>
      </c>
      <c r="S4555">
        <v>1</v>
      </c>
      <c r="T4555">
        <v>6</v>
      </c>
      <c r="U4555">
        <v>0</v>
      </c>
      <c r="V4555">
        <v>0</v>
      </c>
      <c r="W4555">
        <v>0</v>
      </c>
      <c r="X4555">
        <v>0</v>
      </c>
      <c r="Y4555">
        <v>3.1291669999999998</v>
      </c>
      <c r="Z4555">
        <v>18.774999999999999</v>
      </c>
    </row>
    <row r="4556" spans="1:26" x14ac:dyDescent="0.25">
      <c r="A4556">
        <v>1718096</v>
      </c>
      <c r="B4556">
        <v>1</v>
      </c>
      <c r="C4556" t="s">
        <v>77</v>
      </c>
      <c r="D4556" t="s">
        <v>119</v>
      </c>
      <c r="E4556" t="s">
        <v>139</v>
      </c>
      <c r="F4556" t="s">
        <v>13203</v>
      </c>
      <c r="G4556" t="s">
        <v>141</v>
      </c>
      <c r="H4556" t="s">
        <v>46</v>
      </c>
      <c r="I4556" t="s">
        <v>129</v>
      </c>
      <c r="J4556" t="s">
        <v>130</v>
      </c>
      <c r="K4556" t="s">
        <v>131</v>
      </c>
      <c r="L4556" t="s">
        <v>13204</v>
      </c>
      <c r="M4556" t="s">
        <v>13205</v>
      </c>
      <c r="N4556">
        <v>2.551388888</v>
      </c>
      <c r="O4556">
        <v>0</v>
      </c>
      <c r="P4556">
        <v>6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15.308332999999999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1718085</v>
      </c>
      <c r="B4557">
        <v>1</v>
      </c>
      <c r="C4557" t="s">
        <v>77</v>
      </c>
      <c r="D4557" t="s">
        <v>111</v>
      </c>
      <c r="E4557" t="s">
        <v>158</v>
      </c>
      <c r="F4557" t="s">
        <v>12851</v>
      </c>
      <c r="G4557" t="s">
        <v>176</v>
      </c>
      <c r="H4557" t="s">
        <v>47</v>
      </c>
      <c r="I4557" t="s">
        <v>129</v>
      </c>
      <c r="J4557" t="s">
        <v>130</v>
      </c>
      <c r="K4557" t="s">
        <v>131</v>
      </c>
      <c r="L4557" t="s">
        <v>13206</v>
      </c>
      <c r="M4557" t="s">
        <v>13207</v>
      </c>
      <c r="N4557">
        <v>0.21555555500000001</v>
      </c>
      <c r="O4557">
        <v>0</v>
      </c>
      <c r="P4557">
        <v>0</v>
      </c>
      <c r="Q4557">
        <v>18</v>
      </c>
      <c r="R4557">
        <v>1103</v>
      </c>
      <c r="S4557">
        <v>58</v>
      </c>
      <c r="T4557">
        <v>4125</v>
      </c>
      <c r="U4557">
        <v>0</v>
      </c>
      <c r="V4557">
        <v>0</v>
      </c>
      <c r="W4557">
        <v>3.88</v>
      </c>
      <c r="X4557">
        <v>237.757777</v>
      </c>
      <c r="Y4557">
        <v>12.502222</v>
      </c>
      <c r="Z4557">
        <v>889.16666399999997</v>
      </c>
    </row>
    <row r="4558" spans="1:26" x14ac:dyDescent="0.25">
      <c r="A4558">
        <v>1718100</v>
      </c>
      <c r="B4558">
        <v>1</v>
      </c>
      <c r="C4558" t="s">
        <v>76</v>
      </c>
      <c r="D4558" t="s">
        <v>86</v>
      </c>
      <c r="E4558" t="s">
        <v>139</v>
      </c>
      <c r="F4558" t="s">
        <v>13208</v>
      </c>
      <c r="G4558" t="s">
        <v>141</v>
      </c>
      <c r="H4558" t="s">
        <v>46</v>
      </c>
      <c r="I4558" t="s">
        <v>129</v>
      </c>
      <c r="J4558" t="s">
        <v>130</v>
      </c>
      <c r="K4558" t="s">
        <v>131</v>
      </c>
      <c r="L4558" t="s">
        <v>13209</v>
      </c>
      <c r="M4558" t="s">
        <v>13210</v>
      </c>
      <c r="N4558">
        <v>1.9669444439999999</v>
      </c>
      <c r="O4558">
        <v>0</v>
      </c>
      <c r="P4558">
        <v>94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184.89277799999999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1718148</v>
      </c>
      <c r="B4559">
        <v>1</v>
      </c>
      <c r="C4559" t="s">
        <v>77</v>
      </c>
      <c r="D4559" t="s">
        <v>109</v>
      </c>
      <c r="E4559" t="s">
        <v>139</v>
      </c>
      <c r="F4559" t="s">
        <v>13211</v>
      </c>
      <c r="G4559" t="s">
        <v>141</v>
      </c>
      <c r="H4559" t="s">
        <v>46</v>
      </c>
      <c r="I4559" t="s">
        <v>129</v>
      </c>
      <c r="J4559" t="s">
        <v>130</v>
      </c>
      <c r="K4559" t="s">
        <v>131</v>
      </c>
      <c r="L4559" t="s">
        <v>13212</v>
      </c>
      <c r="M4559" t="s">
        <v>13213</v>
      </c>
      <c r="N4559">
        <v>1.9541666660000001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32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62.533332999999999</v>
      </c>
    </row>
    <row r="4560" spans="1:26" x14ac:dyDescent="0.25">
      <c r="A4560">
        <v>1718098</v>
      </c>
      <c r="B4560">
        <v>1</v>
      </c>
      <c r="C4560" t="s">
        <v>76</v>
      </c>
      <c r="D4560" t="s">
        <v>90</v>
      </c>
      <c r="E4560" t="s">
        <v>139</v>
      </c>
      <c r="F4560" t="s">
        <v>13214</v>
      </c>
      <c r="G4560" t="s">
        <v>141</v>
      </c>
      <c r="H4560" t="s">
        <v>46</v>
      </c>
      <c r="I4560" t="s">
        <v>129</v>
      </c>
      <c r="J4560" t="s">
        <v>130</v>
      </c>
      <c r="K4560" t="s">
        <v>131</v>
      </c>
      <c r="L4560" t="s">
        <v>13215</v>
      </c>
      <c r="M4560" t="s">
        <v>13216</v>
      </c>
      <c r="N4560">
        <v>1.6416666660000001</v>
      </c>
      <c r="O4560">
        <v>0</v>
      </c>
      <c r="P4560">
        <v>29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47.608333000000002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1718112</v>
      </c>
      <c r="B4561">
        <v>1</v>
      </c>
      <c r="C4561" t="s">
        <v>76</v>
      </c>
      <c r="D4561" t="s">
        <v>91</v>
      </c>
      <c r="E4561" t="s">
        <v>158</v>
      </c>
      <c r="F4561" t="s">
        <v>13217</v>
      </c>
      <c r="G4561" t="s">
        <v>176</v>
      </c>
      <c r="H4561" t="s">
        <v>47</v>
      </c>
      <c r="I4561" t="s">
        <v>129</v>
      </c>
      <c r="J4561" t="s">
        <v>130</v>
      </c>
      <c r="K4561" t="s">
        <v>131</v>
      </c>
      <c r="L4561" t="s">
        <v>13218</v>
      </c>
      <c r="M4561" t="s">
        <v>13219</v>
      </c>
      <c r="N4561">
        <v>0.86638888800000002</v>
      </c>
      <c r="O4561">
        <v>0</v>
      </c>
      <c r="P4561">
        <v>0</v>
      </c>
      <c r="Q4561">
        <v>7</v>
      </c>
      <c r="R4561">
        <v>350</v>
      </c>
      <c r="S4561">
        <v>0</v>
      </c>
      <c r="T4561">
        <v>0</v>
      </c>
      <c r="U4561">
        <v>0</v>
      </c>
      <c r="V4561">
        <v>0</v>
      </c>
      <c r="W4561">
        <v>6.0647219999999997</v>
      </c>
      <c r="X4561">
        <v>303.23611099999999</v>
      </c>
      <c r="Y4561">
        <v>0</v>
      </c>
      <c r="Z4561">
        <v>0</v>
      </c>
    </row>
    <row r="4562" spans="1:26" x14ac:dyDescent="0.25">
      <c r="A4562">
        <v>1718101</v>
      </c>
      <c r="B4562">
        <v>1</v>
      </c>
      <c r="C4562" t="s">
        <v>76</v>
      </c>
      <c r="D4562" t="s">
        <v>95</v>
      </c>
      <c r="E4562" t="s">
        <v>164</v>
      </c>
      <c r="F4562" t="s">
        <v>12507</v>
      </c>
      <c r="G4562" t="s">
        <v>256</v>
      </c>
      <c r="H4562" t="s">
        <v>46</v>
      </c>
      <c r="I4562" t="s">
        <v>129</v>
      </c>
      <c r="J4562" t="s">
        <v>130</v>
      </c>
      <c r="K4562" t="s">
        <v>131</v>
      </c>
      <c r="L4562" t="s">
        <v>13220</v>
      </c>
      <c r="M4562" t="s">
        <v>13221</v>
      </c>
      <c r="N4562">
        <v>0.64500000000000002</v>
      </c>
      <c r="O4562">
        <v>1</v>
      </c>
      <c r="P4562">
        <v>63</v>
      </c>
      <c r="Q4562">
        <v>0</v>
      </c>
      <c r="R4562">
        <v>0</v>
      </c>
      <c r="S4562">
        <v>0</v>
      </c>
      <c r="T4562">
        <v>0</v>
      </c>
      <c r="U4562">
        <v>0.64500000000000002</v>
      </c>
      <c r="V4562">
        <v>40.634999999999998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1718065</v>
      </c>
      <c r="B4563">
        <v>1</v>
      </c>
      <c r="C4563" t="s">
        <v>76</v>
      </c>
      <c r="D4563" t="s">
        <v>92</v>
      </c>
      <c r="E4563" t="s">
        <v>191</v>
      </c>
      <c r="F4563" t="s">
        <v>13222</v>
      </c>
      <c r="G4563" t="s">
        <v>193</v>
      </c>
      <c r="H4563" t="s">
        <v>46</v>
      </c>
      <c r="I4563" t="s">
        <v>129</v>
      </c>
      <c r="J4563" t="s">
        <v>130</v>
      </c>
      <c r="K4563" t="s">
        <v>131</v>
      </c>
      <c r="L4563" t="s">
        <v>13223</v>
      </c>
      <c r="M4563" t="s">
        <v>13224</v>
      </c>
      <c r="N4563">
        <v>0.54027777700000001</v>
      </c>
      <c r="O4563">
        <v>0</v>
      </c>
      <c r="P4563">
        <v>0</v>
      </c>
      <c r="Q4563">
        <v>0</v>
      </c>
      <c r="R4563">
        <v>20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10.805555999999999</v>
      </c>
      <c r="Y4563">
        <v>0</v>
      </c>
      <c r="Z4563">
        <v>0</v>
      </c>
    </row>
    <row r="4564" spans="1:26" x14ac:dyDescent="0.25">
      <c r="A4564">
        <v>1718099</v>
      </c>
      <c r="B4564">
        <v>1</v>
      </c>
      <c r="C4564" t="s">
        <v>77</v>
      </c>
      <c r="D4564" t="s">
        <v>110</v>
      </c>
      <c r="E4564" t="s">
        <v>158</v>
      </c>
      <c r="F4564" t="s">
        <v>13045</v>
      </c>
      <c r="G4564" t="s">
        <v>1209</v>
      </c>
      <c r="H4564" t="s">
        <v>47</v>
      </c>
      <c r="I4564" t="s">
        <v>129</v>
      </c>
      <c r="J4564" t="s">
        <v>130</v>
      </c>
      <c r="K4564" t="s">
        <v>131</v>
      </c>
      <c r="L4564" t="s">
        <v>13225</v>
      </c>
      <c r="M4564" t="s">
        <v>13226</v>
      </c>
      <c r="N4564">
        <v>0.448333333</v>
      </c>
      <c r="O4564">
        <v>0</v>
      </c>
      <c r="P4564">
        <v>0</v>
      </c>
      <c r="Q4564">
        <v>0</v>
      </c>
      <c r="R4564">
        <v>0</v>
      </c>
      <c r="S4564">
        <v>34</v>
      </c>
      <c r="T4564">
        <v>876</v>
      </c>
      <c r="U4564">
        <v>0</v>
      </c>
      <c r="V4564">
        <v>0</v>
      </c>
      <c r="W4564">
        <v>0</v>
      </c>
      <c r="X4564">
        <v>0</v>
      </c>
      <c r="Y4564">
        <v>15.243333</v>
      </c>
      <c r="Z4564">
        <v>392.74</v>
      </c>
    </row>
    <row r="4565" spans="1:26" x14ac:dyDescent="0.25">
      <c r="A4565">
        <v>1718161</v>
      </c>
      <c r="B4565">
        <v>1</v>
      </c>
      <c r="C4565" t="s">
        <v>77</v>
      </c>
      <c r="D4565" t="s">
        <v>109</v>
      </c>
      <c r="E4565" t="s">
        <v>164</v>
      </c>
      <c r="F4565" t="s">
        <v>13227</v>
      </c>
      <c r="G4565" t="s">
        <v>256</v>
      </c>
      <c r="H4565" t="s">
        <v>46</v>
      </c>
      <c r="I4565" t="s">
        <v>129</v>
      </c>
      <c r="J4565" t="s">
        <v>130</v>
      </c>
      <c r="K4565" t="s">
        <v>131</v>
      </c>
      <c r="L4565" t="s">
        <v>13228</v>
      </c>
      <c r="M4565" t="s">
        <v>13229</v>
      </c>
      <c r="N4565">
        <v>3.1641666659999999</v>
      </c>
      <c r="O4565">
        <v>1</v>
      </c>
      <c r="P4565">
        <v>33</v>
      </c>
      <c r="Q4565">
        <v>0</v>
      </c>
      <c r="R4565">
        <v>0</v>
      </c>
      <c r="S4565">
        <v>0</v>
      </c>
      <c r="T4565">
        <v>0</v>
      </c>
      <c r="U4565">
        <v>3.164167</v>
      </c>
      <c r="V4565">
        <v>104.4175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1718106</v>
      </c>
      <c r="B4566">
        <v>1</v>
      </c>
      <c r="C4566" t="s">
        <v>77</v>
      </c>
      <c r="D4566" t="s">
        <v>111</v>
      </c>
      <c r="E4566" t="s">
        <v>126</v>
      </c>
      <c r="F4566" t="s">
        <v>12884</v>
      </c>
      <c r="G4566" t="s">
        <v>145</v>
      </c>
      <c r="H4566" t="s">
        <v>47</v>
      </c>
      <c r="I4566" t="s">
        <v>129</v>
      </c>
      <c r="J4566" t="s">
        <v>130</v>
      </c>
      <c r="K4566" t="s">
        <v>131</v>
      </c>
      <c r="L4566" t="s">
        <v>13230</v>
      </c>
      <c r="M4566" t="s">
        <v>13231</v>
      </c>
      <c r="N4566">
        <v>1.3758333330000001</v>
      </c>
      <c r="O4566">
        <v>0</v>
      </c>
      <c r="P4566">
        <v>0</v>
      </c>
      <c r="Q4566">
        <v>0</v>
      </c>
      <c r="R4566">
        <v>0</v>
      </c>
      <c r="S4566">
        <v>2</v>
      </c>
      <c r="T4566">
        <v>65</v>
      </c>
      <c r="U4566">
        <v>0</v>
      </c>
      <c r="V4566">
        <v>0</v>
      </c>
      <c r="W4566">
        <v>0</v>
      </c>
      <c r="X4566">
        <v>0</v>
      </c>
      <c r="Y4566">
        <v>2.7516669999999999</v>
      </c>
      <c r="Z4566">
        <v>89.429167000000007</v>
      </c>
    </row>
    <row r="4567" spans="1:26" x14ac:dyDescent="0.25">
      <c r="A4567">
        <v>1718149</v>
      </c>
      <c r="B4567">
        <v>1</v>
      </c>
      <c r="C4567" t="s">
        <v>76</v>
      </c>
      <c r="D4567" t="s">
        <v>104</v>
      </c>
      <c r="E4567" t="s">
        <v>139</v>
      </c>
      <c r="F4567" t="s">
        <v>13232</v>
      </c>
      <c r="G4567" t="s">
        <v>141</v>
      </c>
      <c r="H4567" t="s">
        <v>46</v>
      </c>
      <c r="I4567" t="s">
        <v>129</v>
      </c>
      <c r="J4567" t="s">
        <v>130</v>
      </c>
      <c r="K4567" t="s">
        <v>131</v>
      </c>
      <c r="L4567" t="s">
        <v>13233</v>
      </c>
      <c r="M4567" t="s">
        <v>13234</v>
      </c>
      <c r="N4567">
        <v>3.2583333329999999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16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52.133333</v>
      </c>
    </row>
    <row r="4568" spans="1:26" x14ac:dyDescent="0.25">
      <c r="A4568">
        <v>1718167</v>
      </c>
      <c r="B4568">
        <v>1</v>
      </c>
      <c r="C4568" t="s">
        <v>77</v>
      </c>
      <c r="D4568" t="s">
        <v>114</v>
      </c>
      <c r="E4568" t="s">
        <v>139</v>
      </c>
      <c r="F4568" t="s">
        <v>13235</v>
      </c>
      <c r="G4568" t="s">
        <v>141</v>
      </c>
      <c r="H4568" t="s">
        <v>46</v>
      </c>
      <c r="I4568" t="s">
        <v>129</v>
      </c>
      <c r="J4568" t="s">
        <v>130</v>
      </c>
      <c r="K4568" t="s">
        <v>131</v>
      </c>
      <c r="L4568" t="s">
        <v>13236</v>
      </c>
      <c r="M4568" t="s">
        <v>13237</v>
      </c>
      <c r="N4568">
        <v>3.8772222219999999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17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65.912778000000003</v>
      </c>
    </row>
    <row r="4569" spans="1:26" x14ac:dyDescent="0.25">
      <c r="A4569">
        <v>1718108</v>
      </c>
      <c r="B4569">
        <v>1</v>
      </c>
      <c r="C4569" t="s">
        <v>77</v>
      </c>
      <c r="D4569" t="s">
        <v>114</v>
      </c>
      <c r="E4569" t="s">
        <v>126</v>
      </c>
      <c r="F4569" t="s">
        <v>13238</v>
      </c>
      <c r="G4569" t="s">
        <v>431</v>
      </c>
      <c r="H4569" t="s">
        <v>47</v>
      </c>
      <c r="I4569" t="s">
        <v>129</v>
      </c>
      <c r="J4569" t="s">
        <v>130</v>
      </c>
      <c r="K4569" t="s">
        <v>131</v>
      </c>
      <c r="L4569" t="s">
        <v>13239</v>
      </c>
      <c r="M4569" t="s">
        <v>13240</v>
      </c>
      <c r="N4569">
        <v>1.007777777</v>
      </c>
      <c r="O4569">
        <v>1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1.0077780000000001</v>
      </c>
      <c r="V4569">
        <v>0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1718166</v>
      </c>
      <c r="B4570">
        <v>1</v>
      </c>
      <c r="C4570" t="s">
        <v>77</v>
      </c>
      <c r="D4570" t="s">
        <v>114</v>
      </c>
      <c r="E4570" t="s">
        <v>139</v>
      </c>
      <c r="F4570" t="s">
        <v>13241</v>
      </c>
      <c r="G4570" t="s">
        <v>141</v>
      </c>
      <c r="H4570" t="s">
        <v>46</v>
      </c>
      <c r="I4570" t="s">
        <v>129</v>
      </c>
      <c r="J4570" t="s">
        <v>130</v>
      </c>
      <c r="K4570" t="s">
        <v>131</v>
      </c>
      <c r="L4570" t="s">
        <v>13242</v>
      </c>
      <c r="M4570" t="s">
        <v>13243</v>
      </c>
      <c r="N4570">
        <v>1.8816666660000001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26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48.923333</v>
      </c>
    </row>
    <row r="4571" spans="1:26" x14ac:dyDescent="0.25">
      <c r="A4571">
        <v>1718147</v>
      </c>
      <c r="B4571">
        <v>1</v>
      </c>
      <c r="C4571" t="s">
        <v>76</v>
      </c>
      <c r="D4571" t="s">
        <v>96</v>
      </c>
      <c r="E4571" t="s">
        <v>126</v>
      </c>
      <c r="F4571" t="s">
        <v>7624</v>
      </c>
      <c r="G4571" t="s">
        <v>145</v>
      </c>
      <c r="H4571" t="s">
        <v>47</v>
      </c>
      <c r="I4571" t="s">
        <v>129</v>
      </c>
      <c r="J4571" t="s">
        <v>130</v>
      </c>
      <c r="K4571" t="s">
        <v>131</v>
      </c>
      <c r="L4571" t="s">
        <v>13244</v>
      </c>
      <c r="M4571" t="s">
        <v>13245</v>
      </c>
      <c r="N4571">
        <v>2.5686111110000001</v>
      </c>
      <c r="O4571">
        <v>1</v>
      </c>
      <c r="P4571">
        <v>291</v>
      </c>
      <c r="Q4571">
        <v>0</v>
      </c>
      <c r="R4571">
        <v>0</v>
      </c>
      <c r="S4571">
        <v>0</v>
      </c>
      <c r="T4571">
        <v>0</v>
      </c>
      <c r="U4571">
        <v>2.5686110000000002</v>
      </c>
      <c r="V4571">
        <v>747.46583299999998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1718120</v>
      </c>
      <c r="B4572">
        <v>1</v>
      </c>
      <c r="C4572" t="s">
        <v>76</v>
      </c>
      <c r="D4572" t="s">
        <v>89</v>
      </c>
      <c r="E4572" t="s">
        <v>134</v>
      </c>
      <c r="F4572" t="s">
        <v>13246</v>
      </c>
      <c r="G4572" t="s">
        <v>136</v>
      </c>
      <c r="H4572" t="s">
        <v>46</v>
      </c>
      <c r="I4572" t="s">
        <v>129</v>
      </c>
      <c r="J4572" t="s">
        <v>130</v>
      </c>
      <c r="K4572" t="s">
        <v>131</v>
      </c>
      <c r="L4572" t="s">
        <v>13247</v>
      </c>
      <c r="M4572" t="s">
        <v>13248</v>
      </c>
      <c r="N4572">
        <v>2.2774999999999999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2.2774999999999999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1718116</v>
      </c>
      <c r="B4573">
        <v>1</v>
      </c>
      <c r="C4573" t="s">
        <v>76</v>
      </c>
      <c r="D4573" t="s">
        <v>104</v>
      </c>
      <c r="E4573" t="s">
        <v>126</v>
      </c>
      <c r="F4573" t="s">
        <v>13249</v>
      </c>
      <c r="G4573" t="s">
        <v>145</v>
      </c>
      <c r="H4573" t="s">
        <v>47</v>
      </c>
      <c r="I4573" t="s">
        <v>129</v>
      </c>
      <c r="J4573" t="s">
        <v>130</v>
      </c>
      <c r="K4573" t="s">
        <v>131</v>
      </c>
      <c r="L4573" t="s">
        <v>13250</v>
      </c>
      <c r="M4573" t="s">
        <v>13251</v>
      </c>
      <c r="N4573">
        <v>1.610833333</v>
      </c>
      <c r="O4573">
        <v>0</v>
      </c>
      <c r="P4573">
        <v>0</v>
      </c>
      <c r="Q4573">
        <v>1</v>
      </c>
      <c r="R4573">
        <v>84</v>
      </c>
      <c r="S4573">
        <v>0</v>
      </c>
      <c r="T4573">
        <v>0</v>
      </c>
      <c r="U4573">
        <v>0</v>
      </c>
      <c r="V4573">
        <v>0</v>
      </c>
      <c r="W4573">
        <v>1.610833</v>
      </c>
      <c r="X4573">
        <v>135.31</v>
      </c>
      <c r="Y4573">
        <v>0</v>
      </c>
      <c r="Z4573">
        <v>0</v>
      </c>
    </row>
    <row r="4574" spans="1:26" x14ac:dyDescent="0.25">
      <c r="A4574">
        <v>1718114</v>
      </c>
      <c r="B4574">
        <v>1</v>
      </c>
      <c r="C4574" t="s">
        <v>76</v>
      </c>
      <c r="D4574" t="s">
        <v>93</v>
      </c>
      <c r="E4574" t="s">
        <v>134</v>
      </c>
      <c r="F4574" t="s">
        <v>13252</v>
      </c>
      <c r="G4574" t="s">
        <v>209</v>
      </c>
      <c r="H4574" t="s">
        <v>46</v>
      </c>
      <c r="I4574" t="s">
        <v>129</v>
      </c>
      <c r="J4574" t="s">
        <v>130</v>
      </c>
      <c r="K4574" t="s">
        <v>131</v>
      </c>
      <c r="L4574" t="s">
        <v>13253</v>
      </c>
      <c r="M4574" t="s">
        <v>13254</v>
      </c>
      <c r="N4574">
        <v>4.2736111110000001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4.2736109999999998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1718118</v>
      </c>
      <c r="B4575">
        <v>1</v>
      </c>
      <c r="C4575" t="s">
        <v>76</v>
      </c>
      <c r="D4575" t="s">
        <v>88</v>
      </c>
      <c r="E4575" t="s">
        <v>134</v>
      </c>
      <c r="F4575" t="s">
        <v>13255</v>
      </c>
      <c r="G4575" t="s">
        <v>209</v>
      </c>
      <c r="H4575" t="s">
        <v>46</v>
      </c>
      <c r="I4575" t="s">
        <v>129</v>
      </c>
      <c r="J4575" t="s">
        <v>130</v>
      </c>
      <c r="K4575" t="s">
        <v>131</v>
      </c>
      <c r="L4575" t="s">
        <v>13256</v>
      </c>
      <c r="M4575" t="s">
        <v>13257</v>
      </c>
      <c r="N4575">
        <v>1.1886111109999999</v>
      </c>
      <c r="O4575">
        <v>0</v>
      </c>
      <c r="P4575">
        <v>5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5.9430560000000003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1718115</v>
      </c>
      <c r="B4576">
        <v>1</v>
      </c>
      <c r="C4576" t="s">
        <v>77</v>
      </c>
      <c r="D4576" t="s">
        <v>111</v>
      </c>
      <c r="E4576" t="s">
        <v>139</v>
      </c>
      <c r="F4576" t="s">
        <v>13258</v>
      </c>
      <c r="G4576" t="s">
        <v>141</v>
      </c>
      <c r="H4576" t="s">
        <v>46</v>
      </c>
      <c r="I4576" t="s">
        <v>129</v>
      </c>
      <c r="J4576" t="s">
        <v>130</v>
      </c>
      <c r="K4576" t="s">
        <v>131</v>
      </c>
      <c r="L4576" t="s">
        <v>13259</v>
      </c>
      <c r="M4576" t="s">
        <v>13260</v>
      </c>
      <c r="N4576">
        <v>0.68888888800000003</v>
      </c>
      <c r="O4576">
        <v>0</v>
      </c>
      <c r="P4576">
        <v>0</v>
      </c>
      <c r="Q4576">
        <v>0</v>
      </c>
      <c r="R4576">
        <v>18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12.4</v>
      </c>
      <c r="Y4576">
        <v>0</v>
      </c>
      <c r="Z4576">
        <v>0</v>
      </c>
    </row>
    <row r="4577" spans="1:26" x14ac:dyDescent="0.25">
      <c r="A4577">
        <v>1718119</v>
      </c>
      <c r="B4577">
        <v>1</v>
      </c>
      <c r="C4577" t="s">
        <v>76</v>
      </c>
      <c r="D4577" t="s">
        <v>83</v>
      </c>
      <c r="E4577" t="s">
        <v>126</v>
      </c>
      <c r="F4577" t="s">
        <v>13261</v>
      </c>
      <c r="G4577" t="s">
        <v>145</v>
      </c>
      <c r="H4577" t="s">
        <v>47</v>
      </c>
      <c r="I4577" t="s">
        <v>129</v>
      </c>
      <c r="J4577" t="s">
        <v>130</v>
      </c>
      <c r="K4577" t="s">
        <v>131</v>
      </c>
      <c r="L4577" t="s">
        <v>13262</v>
      </c>
      <c r="M4577" t="s">
        <v>13263</v>
      </c>
      <c r="N4577">
        <v>2.2452777770000001</v>
      </c>
      <c r="O4577">
        <v>2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4.4905559999999998</v>
      </c>
      <c r="V4577">
        <v>0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1718132</v>
      </c>
      <c r="B4578">
        <v>1</v>
      </c>
      <c r="C4578" t="s">
        <v>77</v>
      </c>
      <c r="D4578" t="s">
        <v>123</v>
      </c>
      <c r="E4578" t="s">
        <v>126</v>
      </c>
      <c r="F4578" t="s">
        <v>13264</v>
      </c>
      <c r="G4578" t="s">
        <v>145</v>
      </c>
      <c r="H4578" t="s">
        <v>47</v>
      </c>
      <c r="I4578" t="s">
        <v>129</v>
      </c>
      <c r="J4578" t="s">
        <v>130</v>
      </c>
      <c r="K4578" t="s">
        <v>131</v>
      </c>
      <c r="L4578" t="s">
        <v>13265</v>
      </c>
      <c r="M4578" t="s">
        <v>13266</v>
      </c>
      <c r="N4578">
        <v>1.525833333</v>
      </c>
      <c r="O4578">
        <v>5</v>
      </c>
      <c r="P4578">
        <v>312</v>
      </c>
      <c r="Q4578">
        <v>0</v>
      </c>
      <c r="R4578">
        <v>0</v>
      </c>
      <c r="S4578">
        <v>0</v>
      </c>
      <c r="T4578">
        <v>0</v>
      </c>
      <c r="U4578">
        <v>7.6291669999999998</v>
      </c>
      <c r="V4578">
        <v>476.06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1718122</v>
      </c>
      <c r="B4579">
        <v>1</v>
      </c>
      <c r="C4579" t="s">
        <v>76</v>
      </c>
      <c r="D4579" t="s">
        <v>93</v>
      </c>
      <c r="E4579" t="s">
        <v>134</v>
      </c>
      <c r="F4579" t="s">
        <v>13267</v>
      </c>
      <c r="G4579" t="s">
        <v>136</v>
      </c>
      <c r="H4579" t="s">
        <v>46</v>
      </c>
      <c r="I4579" t="s">
        <v>129</v>
      </c>
      <c r="J4579" t="s">
        <v>130</v>
      </c>
      <c r="K4579" t="s">
        <v>131</v>
      </c>
      <c r="L4579" t="s">
        <v>13268</v>
      </c>
      <c r="M4579" t="s">
        <v>13269</v>
      </c>
      <c r="N4579">
        <v>0.94138888799999998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0.94138900000000003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1718126</v>
      </c>
      <c r="B4580">
        <v>1</v>
      </c>
      <c r="C4580" t="s">
        <v>77</v>
      </c>
      <c r="D4580" t="s">
        <v>111</v>
      </c>
      <c r="E4580" t="s">
        <v>126</v>
      </c>
      <c r="F4580" t="s">
        <v>13270</v>
      </c>
      <c r="G4580" t="s">
        <v>145</v>
      </c>
      <c r="H4580" t="s">
        <v>47</v>
      </c>
      <c r="I4580" t="s">
        <v>129</v>
      </c>
      <c r="J4580" t="s">
        <v>130</v>
      </c>
      <c r="K4580" t="s">
        <v>131</v>
      </c>
      <c r="L4580" t="s">
        <v>13271</v>
      </c>
      <c r="M4580" t="s">
        <v>13272</v>
      </c>
      <c r="N4580">
        <v>5.0222222219999999</v>
      </c>
      <c r="O4580">
        <v>0</v>
      </c>
      <c r="P4580">
        <v>0</v>
      </c>
      <c r="Q4580">
        <v>0</v>
      </c>
      <c r="R4580">
        <v>0</v>
      </c>
      <c r="S4580">
        <v>1</v>
      </c>
      <c r="T4580">
        <v>238</v>
      </c>
      <c r="U4580">
        <v>0</v>
      </c>
      <c r="V4580">
        <v>0</v>
      </c>
      <c r="W4580">
        <v>0</v>
      </c>
      <c r="X4580">
        <v>0</v>
      </c>
      <c r="Y4580">
        <v>5.0222220000000002</v>
      </c>
      <c r="Z4580">
        <v>1195.2888889999999</v>
      </c>
    </row>
    <row r="4581" spans="1:26" x14ac:dyDescent="0.25">
      <c r="A4581">
        <v>1718129</v>
      </c>
      <c r="B4581">
        <v>1</v>
      </c>
      <c r="C4581" t="s">
        <v>77</v>
      </c>
      <c r="D4581" t="s">
        <v>108</v>
      </c>
      <c r="E4581" t="s">
        <v>139</v>
      </c>
      <c r="F4581" t="s">
        <v>13273</v>
      </c>
      <c r="G4581" t="s">
        <v>3526</v>
      </c>
      <c r="H4581" t="s">
        <v>46</v>
      </c>
      <c r="I4581" t="s">
        <v>129</v>
      </c>
      <c r="J4581" t="s">
        <v>130</v>
      </c>
      <c r="K4581" t="s">
        <v>131</v>
      </c>
      <c r="L4581" t="s">
        <v>13274</v>
      </c>
      <c r="M4581" t="s">
        <v>13275</v>
      </c>
      <c r="N4581">
        <v>1.138055555</v>
      </c>
      <c r="O4581">
        <v>0</v>
      </c>
      <c r="P4581">
        <v>11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12.518611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1718131</v>
      </c>
      <c r="B4582">
        <v>1</v>
      </c>
      <c r="C4582" t="s">
        <v>77</v>
      </c>
      <c r="D4582" t="s">
        <v>120</v>
      </c>
      <c r="E4582" t="s">
        <v>134</v>
      </c>
      <c r="F4582" t="s">
        <v>13276</v>
      </c>
      <c r="G4582" t="s">
        <v>136</v>
      </c>
      <c r="H4582" t="s">
        <v>46</v>
      </c>
      <c r="I4582" t="s">
        <v>129</v>
      </c>
      <c r="J4582" t="s">
        <v>130</v>
      </c>
      <c r="K4582" t="s">
        <v>131</v>
      </c>
      <c r="L4582" t="s">
        <v>13277</v>
      </c>
      <c r="M4582" t="s">
        <v>13278</v>
      </c>
      <c r="N4582">
        <v>1.3138888879999999</v>
      </c>
      <c r="O4582">
        <v>0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1.3138890000000001</v>
      </c>
      <c r="Y4582">
        <v>0</v>
      </c>
      <c r="Z4582">
        <v>0</v>
      </c>
    </row>
    <row r="4583" spans="1:26" x14ac:dyDescent="0.25">
      <c r="A4583">
        <v>1718128</v>
      </c>
      <c r="B4583">
        <v>1</v>
      </c>
      <c r="C4583" t="s">
        <v>77</v>
      </c>
      <c r="D4583" t="s">
        <v>123</v>
      </c>
      <c r="E4583" t="s">
        <v>212</v>
      </c>
      <c r="F4583" t="s">
        <v>2860</v>
      </c>
      <c r="G4583" t="s">
        <v>176</v>
      </c>
      <c r="H4583" t="s">
        <v>47</v>
      </c>
      <c r="I4583" t="s">
        <v>151</v>
      </c>
      <c r="J4583" t="s">
        <v>130</v>
      </c>
      <c r="K4583" t="s">
        <v>131</v>
      </c>
      <c r="L4583" t="s">
        <v>13279</v>
      </c>
      <c r="M4583" t="s">
        <v>13280</v>
      </c>
      <c r="N4583">
        <v>9.1666660000000004E-3</v>
      </c>
      <c r="O4583">
        <v>77</v>
      </c>
      <c r="P4583">
        <v>1579</v>
      </c>
      <c r="Q4583">
        <v>0</v>
      </c>
      <c r="R4583">
        <v>0</v>
      </c>
      <c r="S4583">
        <v>0</v>
      </c>
      <c r="T4583">
        <v>0</v>
      </c>
      <c r="U4583">
        <v>0.70583300000000004</v>
      </c>
      <c r="V4583">
        <v>14.474166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1718165</v>
      </c>
      <c r="B4584">
        <v>1</v>
      </c>
      <c r="C4584" t="s">
        <v>77</v>
      </c>
      <c r="D4584" t="s">
        <v>114</v>
      </c>
      <c r="E4584" t="s">
        <v>139</v>
      </c>
      <c r="F4584" t="s">
        <v>13281</v>
      </c>
      <c r="G4584" t="s">
        <v>141</v>
      </c>
      <c r="H4584" t="s">
        <v>46</v>
      </c>
      <c r="I4584" t="s">
        <v>129</v>
      </c>
      <c r="J4584" t="s">
        <v>130</v>
      </c>
      <c r="K4584" t="s">
        <v>131</v>
      </c>
      <c r="L4584" t="s">
        <v>13282</v>
      </c>
      <c r="M4584" t="s">
        <v>13283</v>
      </c>
      <c r="N4584">
        <v>0.87583333299999999</v>
      </c>
      <c r="O4584">
        <v>0</v>
      </c>
      <c r="P4584">
        <v>26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22.771667000000001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1718144</v>
      </c>
      <c r="B4585">
        <v>1</v>
      </c>
      <c r="C4585" t="s">
        <v>76</v>
      </c>
      <c r="D4585" t="s">
        <v>88</v>
      </c>
      <c r="E4585" t="s">
        <v>139</v>
      </c>
      <c r="F4585" t="s">
        <v>13284</v>
      </c>
      <c r="G4585" t="s">
        <v>462</v>
      </c>
      <c r="H4585" t="s">
        <v>46</v>
      </c>
      <c r="I4585" t="s">
        <v>129</v>
      </c>
      <c r="J4585" t="s">
        <v>130</v>
      </c>
      <c r="K4585" t="s">
        <v>131</v>
      </c>
      <c r="L4585" t="s">
        <v>13285</v>
      </c>
      <c r="M4585" t="s">
        <v>13286</v>
      </c>
      <c r="N4585">
        <v>0.39861111100000002</v>
      </c>
      <c r="O4585">
        <v>0</v>
      </c>
      <c r="P4585">
        <v>108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43.05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1718136</v>
      </c>
      <c r="B4586">
        <v>1</v>
      </c>
      <c r="C4586" t="s">
        <v>76</v>
      </c>
      <c r="D4586" t="s">
        <v>91</v>
      </c>
      <c r="E4586" t="s">
        <v>212</v>
      </c>
      <c r="F4586" t="s">
        <v>13287</v>
      </c>
      <c r="G4586" t="s">
        <v>176</v>
      </c>
      <c r="H4586" t="s">
        <v>47</v>
      </c>
      <c r="I4586" t="s">
        <v>129</v>
      </c>
      <c r="J4586" t="s">
        <v>130</v>
      </c>
      <c r="K4586" t="s">
        <v>131</v>
      </c>
      <c r="L4586" t="s">
        <v>13288</v>
      </c>
      <c r="M4586" t="s">
        <v>13289</v>
      </c>
      <c r="N4586">
        <v>1.4286111109999999</v>
      </c>
      <c r="O4586">
        <v>3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4.2858330000000002</v>
      </c>
      <c r="V4586">
        <v>0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1718146</v>
      </c>
      <c r="B4587">
        <v>1</v>
      </c>
      <c r="C4587" t="s">
        <v>76</v>
      </c>
      <c r="D4587" t="s">
        <v>101</v>
      </c>
      <c r="E4587" t="s">
        <v>139</v>
      </c>
      <c r="F4587" t="s">
        <v>13290</v>
      </c>
      <c r="G4587" t="s">
        <v>232</v>
      </c>
      <c r="H4587" t="s">
        <v>46</v>
      </c>
      <c r="I4587" t="s">
        <v>129</v>
      </c>
      <c r="J4587" t="s">
        <v>130</v>
      </c>
      <c r="K4587" t="s">
        <v>131</v>
      </c>
      <c r="L4587" t="s">
        <v>13291</v>
      </c>
      <c r="M4587" t="s">
        <v>13292</v>
      </c>
      <c r="N4587">
        <v>3.3536111110000002</v>
      </c>
      <c r="O4587">
        <v>0</v>
      </c>
      <c r="P4587">
        <v>204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684.13666699999999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1718150</v>
      </c>
      <c r="B4588">
        <v>1</v>
      </c>
      <c r="C4588" t="s">
        <v>76</v>
      </c>
      <c r="D4588" t="s">
        <v>78</v>
      </c>
      <c r="E4588" t="s">
        <v>139</v>
      </c>
      <c r="F4588" t="s">
        <v>13293</v>
      </c>
      <c r="G4588" t="s">
        <v>141</v>
      </c>
      <c r="H4588" t="s">
        <v>46</v>
      </c>
      <c r="I4588" t="s">
        <v>129</v>
      </c>
      <c r="J4588" t="s">
        <v>130</v>
      </c>
      <c r="K4588" t="s">
        <v>131</v>
      </c>
      <c r="L4588" t="s">
        <v>13294</v>
      </c>
      <c r="M4588" t="s">
        <v>13295</v>
      </c>
      <c r="N4588">
        <v>1.9422222220000001</v>
      </c>
      <c r="O4588">
        <v>0</v>
      </c>
      <c r="P4588">
        <v>36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69.92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1718139</v>
      </c>
      <c r="B4589">
        <v>1</v>
      </c>
      <c r="C4589" t="s">
        <v>77</v>
      </c>
      <c r="D4589" t="s">
        <v>114</v>
      </c>
      <c r="E4589" t="s">
        <v>212</v>
      </c>
      <c r="F4589" t="s">
        <v>9405</v>
      </c>
      <c r="G4589" t="s">
        <v>150</v>
      </c>
      <c r="H4589" t="s">
        <v>160</v>
      </c>
      <c r="I4589" t="s">
        <v>129</v>
      </c>
      <c r="J4589" t="s">
        <v>130</v>
      </c>
      <c r="K4589" t="s">
        <v>161</v>
      </c>
      <c r="L4589" t="s">
        <v>13296</v>
      </c>
      <c r="M4589" t="s">
        <v>13297</v>
      </c>
      <c r="N4589">
        <v>5.5E-2</v>
      </c>
      <c r="O4589">
        <v>115</v>
      </c>
      <c r="P4589">
        <v>303</v>
      </c>
      <c r="Q4589">
        <v>0</v>
      </c>
      <c r="R4589">
        <v>0</v>
      </c>
      <c r="S4589">
        <v>0</v>
      </c>
      <c r="T4589">
        <v>0</v>
      </c>
      <c r="U4589">
        <v>6.3250000000000002</v>
      </c>
      <c r="V4589">
        <v>16.664999999999999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1718154</v>
      </c>
      <c r="B4590">
        <v>1</v>
      </c>
      <c r="C4590" t="s">
        <v>76</v>
      </c>
      <c r="D4590" t="s">
        <v>80</v>
      </c>
      <c r="E4590" t="s">
        <v>139</v>
      </c>
      <c r="F4590" t="s">
        <v>13298</v>
      </c>
      <c r="G4590" t="s">
        <v>141</v>
      </c>
      <c r="H4590" t="s">
        <v>46</v>
      </c>
      <c r="I4590" t="s">
        <v>129</v>
      </c>
      <c r="J4590" t="s">
        <v>130</v>
      </c>
      <c r="K4590" t="s">
        <v>131</v>
      </c>
      <c r="L4590" t="s">
        <v>13296</v>
      </c>
      <c r="M4590" t="s">
        <v>13299</v>
      </c>
      <c r="N4590">
        <v>2.8450000000000002</v>
      </c>
      <c r="O4590">
        <v>0</v>
      </c>
      <c r="P4590">
        <v>174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495.03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1718152</v>
      </c>
      <c r="B4591">
        <v>1</v>
      </c>
      <c r="C4591" t="s">
        <v>77</v>
      </c>
      <c r="D4591" t="s">
        <v>111</v>
      </c>
      <c r="E4591" t="s">
        <v>139</v>
      </c>
      <c r="F4591" t="s">
        <v>13300</v>
      </c>
      <c r="G4591" t="s">
        <v>141</v>
      </c>
      <c r="H4591" t="s">
        <v>46</v>
      </c>
      <c r="I4591" t="s">
        <v>129</v>
      </c>
      <c r="J4591" t="s">
        <v>130</v>
      </c>
      <c r="K4591" t="s">
        <v>131</v>
      </c>
      <c r="L4591" t="s">
        <v>13301</v>
      </c>
      <c r="M4591" t="s">
        <v>13302</v>
      </c>
      <c r="N4591">
        <v>3.810277777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12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45.723332999999997</v>
      </c>
    </row>
    <row r="4592" spans="1:26" x14ac:dyDescent="0.25">
      <c r="A4592">
        <v>1718160</v>
      </c>
      <c r="B4592">
        <v>1</v>
      </c>
      <c r="C4592" t="s">
        <v>77</v>
      </c>
      <c r="D4592" t="s">
        <v>111</v>
      </c>
      <c r="E4592" t="s">
        <v>139</v>
      </c>
      <c r="F4592" t="s">
        <v>13303</v>
      </c>
      <c r="G4592" t="s">
        <v>141</v>
      </c>
      <c r="H4592" t="s">
        <v>46</v>
      </c>
      <c r="I4592" t="s">
        <v>129</v>
      </c>
      <c r="J4592" t="s">
        <v>130</v>
      </c>
      <c r="K4592" t="s">
        <v>131</v>
      </c>
      <c r="L4592" t="s">
        <v>13304</v>
      </c>
      <c r="M4592" t="s">
        <v>13305</v>
      </c>
      <c r="N4592">
        <v>6.1074999999999999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6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36.645000000000003</v>
      </c>
    </row>
    <row r="4593" spans="1:26" x14ac:dyDescent="0.25">
      <c r="A4593">
        <v>1718156</v>
      </c>
      <c r="B4593">
        <v>1</v>
      </c>
      <c r="C4593" t="s">
        <v>76</v>
      </c>
      <c r="D4593" t="s">
        <v>104</v>
      </c>
      <c r="E4593" t="s">
        <v>139</v>
      </c>
      <c r="F4593" t="s">
        <v>13306</v>
      </c>
      <c r="G4593" t="s">
        <v>141</v>
      </c>
      <c r="H4593" t="s">
        <v>46</v>
      </c>
      <c r="I4593" t="s">
        <v>129</v>
      </c>
      <c r="J4593" t="s">
        <v>130</v>
      </c>
      <c r="K4593" t="s">
        <v>131</v>
      </c>
      <c r="L4593" t="s">
        <v>13307</v>
      </c>
      <c r="M4593" t="s">
        <v>13308</v>
      </c>
      <c r="N4593">
        <v>2.364166666</v>
      </c>
      <c r="O4593">
        <v>0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2.3641670000000001</v>
      </c>
      <c r="Y4593">
        <v>0</v>
      </c>
      <c r="Z4593">
        <v>0</v>
      </c>
    </row>
    <row r="4594" spans="1:26" x14ac:dyDescent="0.25">
      <c r="A4594">
        <v>1718155</v>
      </c>
      <c r="B4594">
        <v>1</v>
      </c>
      <c r="C4594" t="s">
        <v>76</v>
      </c>
      <c r="D4594" t="s">
        <v>87</v>
      </c>
      <c r="E4594" t="s">
        <v>139</v>
      </c>
      <c r="F4594" t="s">
        <v>13309</v>
      </c>
      <c r="G4594" t="s">
        <v>1839</v>
      </c>
      <c r="H4594" t="s">
        <v>46</v>
      </c>
      <c r="I4594" t="s">
        <v>129</v>
      </c>
      <c r="J4594" t="s">
        <v>130</v>
      </c>
      <c r="K4594" t="s">
        <v>131</v>
      </c>
      <c r="L4594" t="s">
        <v>13310</v>
      </c>
      <c r="M4594" t="s">
        <v>13311</v>
      </c>
      <c r="N4594">
        <v>2.46</v>
      </c>
      <c r="O4594">
        <v>0</v>
      </c>
      <c r="P4594">
        <v>11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27.06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1718181</v>
      </c>
      <c r="B4595">
        <v>1</v>
      </c>
      <c r="C4595" t="s">
        <v>76</v>
      </c>
      <c r="D4595" t="s">
        <v>87</v>
      </c>
      <c r="E4595" t="s">
        <v>126</v>
      </c>
      <c r="F4595" t="s">
        <v>13059</v>
      </c>
      <c r="G4595" t="s">
        <v>145</v>
      </c>
      <c r="H4595" t="s">
        <v>47</v>
      </c>
      <c r="I4595" t="s">
        <v>129</v>
      </c>
      <c r="J4595" t="s">
        <v>130</v>
      </c>
      <c r="K4595" t="s">
        <v>131</v>
      </c>
      <c r="L4595" t="s">
        <v>13312</v>
      </c>
      <c r="M4595" t="s">
        <v>13313</v>
      </c>
      <c r="N4595">
        <v>5.7324999999999999</v>
      </c>
      <c r="O4595">
        <v>0</v>
      </c>
      <c r="P4595">
        <v>0</v>
      </c>
      <c r="Q4595">
        <v>6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34.395000000000003</v>
      </c>
      <c r="X4595">
        <v>0</v>
      </c>
      <c r="Y4595">
        <v>0</v>
      </c>
      <c r="Z4595">
        <v>0</v>
      </c>
    </row>
    <row r="4596" spans="1:26" x14ac:dyDescent="0.25">
      <c r="A4596">
        <v>1718158</v>
      </c>
      <c r="B4596">
        <v>1</v>
      </c>
      <c r="C4596" t="s">
        <v>76</v>
      </c>
      <c r="D4596" t="s">
        <v>94</v>
      </c>
      <c r="E4596" t="s">
        <v>139</v>
      </c>
      <c r="F4596" t="s">
        <v>13314</v>
      </c>
      <c r="G4596" t="s">
        <v>141</v>
      </c>
      <c r="H4596" t="s">
        <v>46</v>
      </c>
      <c r="I4596" t="s">
        <v>129</v>
      </c>
      <c r="J4596" t="s">
        <v>130</v>
      </c>
      <c r="K4596" t="s">
        <v>131</v>
      </c>
      <c r="L4596" t="s">
        <v>13315</v>
      </c>
      <c r="M4596" t="s">
        <v>13316</v>
      </c>
      <c r="N4596">
        <v>1.186666666</v>
      </c>
      <c r="O4596">
        <v>0</v>
      </c>
      <c r="P4596">
        <v>38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45.093333000000001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1718159</v>
      </c>
      <c r="B4597">
        <v>1</v>
      </c>
      <c r="C4597" t="s">
        <v>76</v>
      </c>
      <c r="D4597" t="s">
        <v>85</v>
      </c>
      <c r="E4597" t="s">
        <v>126</v>
      </c>
      <c r="F4597" t="s">
        <v>13317</v>
      </c>
      <c r="G4597" t="s">
        <v>3358</v>
      </c>
      <c r="H4597" t="s">
        <v>47</v>
      </c>
      <c r="I4597" t="s">
        <v>129</v>
      </c>
      <c r="J4597" t="s">
        <v>130</v>
      </c>
      <c r="K4597" t="s">
        <v>131</v>
      </c>
      <c r="L4597" t="s">
        <v>13318</v>
      </c>
      <c r="M4597" t="s">
        <v>13319</v>
      </c>
      <c r="N4597">
        <v>1.2861111110000001</v>
      </c>
      <c r="O4597">
        <v>41</v>
      </c>
      <c r="P4597">
        <v>1224</v>
      </c>
      <c r="Q4597">
        <v>0</v>
      </c>
      <c r="R4597">
        <v>0</v>
      </c>
      <c r="S4597">
        <v>0</v>
      </c>
      <c r="T4597">
        <v>0</v>
      </c>
      <c r="U4597">
        <v>52.730556</v>
      </c>
      <c r="V4597">
        <v>1574.2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1718153</v>
      </c>
      <c r="B4598">
        <v>1</v>
      </c>
      <c r="C4598" t="s">
        <v>76</v>
      </c>
      <c r="D4598" t="s">
        <v>89</v>
      </c>
      <c r="E4598" t="s">
        <v>126</v>
      </c>
      <c r="F4598" t="s">
        <v>13320</v>
      </c>
      <c r="G4598" t="s">
        <v>145</v>
      </c>
      <c r="H4598" t="s">
        <v>47</v>
      </c>
      <c r="I4598" t="s">
        <v>129</v>
      </c>
      <c r="J4598" t="s">
        <v>130</v>
      </c>
      <c r="K4598" t="s">
        <v>131</v>
      </c>
      <c r="L4598" t="s">
        <v>13321</v>
      </c>
      <c r="M4598" t="s">
        <v>13322</v>
      </c>
      <c r="N4598">
        <v>0.694722222</v>
      </c>
      <c r="O4598">
        <v>3</v>
      </c>
      <c r="P4598">
        <v>98</v>
      </c>
      <c r="Q4598">
        <v>0</v>
      </c>
      <c r="R4598">
        <v>0</v>
      </c>
      <c r="S4598">
        <v>6</v>
      </c>
      <c r="T4598">
        <v>165</v>
      </c>
      <c r="U4598">
        <v>2.0841669999999999</v>
      </c>
      <c r="V4598">
        <v>68.082778000000005</v>
      </c>
      <c r="W4598">
        <v>0</v>
      </c>
      <c r="X4598">
        <v>0</v>
      </c>
      <c r="Y4598">
        <v>4.1683329999999996</v>
      </c>
      <c r="Z4598">
        <v>114.629167</v>
      </c>
    </row>
    <row r="4599" spans="1:26" x14ac:dyDescent="0.25">
      <c r="A4599">
        <v>1718162</v>
      </c>
      <c r="B4599">
        <v>1</v>
      </c>
      <c r="C4599" t="s">
        <v>77</v>
      </c>
      <c r="D4599" t="s">
        <v>123</v>
      </c>
      <c r="E4599" t="s">
        <v>134</v>
      </c>
      <c r="F4599" t="s">
        <v>13323</v>
      </c>
      <c r="G4599" t="s">
        <v>136</v>
      </c>
      <c r="H4599" t="s">
        <v>46</v>
      </c>
      <c r="I4599" t="s">
        <v>129</v>
      </c>
      <c r="J4599" t="s">
        <v>130</v>
      </c>
      <c r="K4599" t="s">
        <v>131</v>
      </c>
      <c r="L4599" t="s">
        <v>13324</v>
      </c>
      <c r="M4599" t="s">
        <v>13325</v>
      </c>
      <c r="N4599">
        <v>1.9755555549999999</v>
      </c>
      <c r="O4599">
        <v>0</v>
      </c>
      <c r="P4599">
        <v>5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9.8777779999999993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1718164</v>
      </c>
      <c r="B4600">
        <v>1</v>
      </c>
      <c r="C4600" t="s">
        <v>77</v>
      </c>
      <c r="D4600" t="s">
        <v>110</v>
      </c>
      <c r="E4600" t="s">
        <v>139</v>
      </c>
      <c r="F4600" t="s">
        <v>13326</v>
      </c>
      <c r="G4600" t="s">
        <v>141</v>
      </c>
      <c r="H4600" t="s">
        <v>46</v>
      </c>
      <c r="I4600" t="s">
        <v>129</v>
      </c>
      <c r="J4600" t="s">
        <v>130</v>
      </c>
      <c r="K4600" t="s">
        <v>131</v>
      </c>
      <c r="L4600" t="s">
        <v>13327</v>
      </c>
      <c r="M4600" t="s">
        <v>13328</v>
      </c>
      <c r="N4600">
        <v>1.003055555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34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34.103889000000002</v>
      </c>
    </row>
    <row r="4601" spans="1:26" x14ac:dyDescent="0.25">
      <c r="A4601">
        <v>1718169</v>
      </c>
      <c r="B4601">
        <v>1</v>
      </c>
      <c r="C4601" t="s">
        <v>76</v>
      </c>
      <c r="D4601" t="s">
        <v>96</v>
      </c>
      <c r="E4601" t="s">
        <v>158</v>
      </c>
      <c r="F4601" t="s">
        <v>8593</v>
      </c>
      <c r="G4601" t="s">
        <v>145</v>
      </c>
      <c r="H4601" t="s">
        <v>47</v>
      </c>
      <c r="I4601" t="s">
        <v>129</v>
      </c>
      <c r="J4601" t="s">
        <v>130</v>
      </c>
      <c r="K4601" t="s">
        <v>131</v>
      </c>
      <c r="L4601" t="s">
        <v>13329</v>
      </c>
      <c r="M4601" t="s">
        <v>13330</v>
      </c>
      <c r="N4601">
        <v>1.9016666659999999</v>
      </c>
      <c r="O4601">
        <v>84</v>
      </c>
      <c r="P4601">
        <v>23</v>
      </c>
      <c r="Q4601">
        <v>0</v>
      </c>
      <c r="R4601">
        <v>0</v>
      </c>
      <c r="S4601">
        <v>0</v>
      </c>
      <c r="T4601">
        <v>0</v>
      </c>
      <c r="U4601">
        <v>159.74</v>
      </c>
      <c r="V4601">
        <v>43.738332999999997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1718171</v>
      </c>
      <c r="B4602">
        <v>1</v>
      </c>
      <c r="C4602" t="s">
        <v>77</v>
      </c>
      <c r="D4602" t="s">
        <v>108</v>
      </c>
      <c r="E4602" t="s">
        <v>134</v>
      </c>
      <c r="F4602" t="s">
        <v>13331</v>
      </c>
      <c r="G4602" t="s">
        <v>136</v>
      </c>
      <c r="H4602" t="s">
        <v>46</v>
      </c>
      <c r="I4602" t="s">
        <v>129</v>
      </c>
      <c r="J4602" t="s">
        <v>130</v>
      </c>
      <c r="K4602" t="s">
        <v>131</v>
      </c>
      <c r="L4602" t="s">
        <v>13332</v>
      </c>
      <c r="M4602" t="s">
        <v>13333</v>
      </c>
      <c r="N4602">
        <v>1.581111111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1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1.5811109999999999</v>
      </c>
    </row>
    <row r="4603" spans="1:26" x14ac:dyDescent="0.25">
      <c r="A4603">
        <v>1718173</v>
      </c>
      <c r="B4603">
        <v>1</v>
      </c>
      <c r="C4603" t="s">
        <v>77</v>
      </c>
      <c r="D4603" t="s">
        <v>115</v>
      </c>
      <c r="E4603" t="s">
        <v>139</v>
      </c>
      <c r="F4603" t="s">
        <v>13334</v>
      </c>
      <c r="G4603" t="s">
        <v>141</v>
      </c>
      <c r="H4603" t="s">
        <v>46</v>
      </c>
      <c r="I4603" t="s">
        <v>129</v>
      </c>
      <c r="J4603" t="s">
        <v>130</v>
      </c>
      <c r="K4603" t="s">
        <v>131</v>
      </c>
      <c r="L4603" t="s">
        <v>13335</v>
      </c>
      <c r="M4603" t="s">
        <v>13336</v>
      </c>
      <c r="N4603">
        <v>0.79361111100000004</v>
      </c>
      <c r="O4603">
        <v>0</v>
      </c>
      <c r="P4603">
        <v>0</v>
      </c>
      <c r="Q4603">
        <v>0</v>
      </c>
      <c r="R4603">
        <v>10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7.9361110000000004</v>
      </c>
      <c r="Y4603">
        <v>0</v>
      </c>
      <c r="Z4603">
        <v>0</v>
      </c>
    </row>
    <row r="4604" spans="1:26" x14ac:dyDescent="0.25">
      <c r="A4604">
        <v>1718172</v>
      </c>
      <c r="B4604">
        <v>1</v>
      </c>
      <c r="C4604" t="s">
        <v>77</v>
      </c>
      <c r="D4604" t="s">
        <v>111</v>
      </c>
      <c r="E4604" t="s">
        <v>126</v>
      </c>
      <c r="F4604" t="s">
        <v>2213</v>
      </c>
      <c r="G4604" t="s">
        <v>145</v>
      </c>
      <c r="H4604" t="s">
        <v>47</v>
      </c>
      <c r="I4604" t="s">
        <v>129</v>
      </c>
      <c r="J4604" t="s">
        <v>130</v>
      </c>
      <c r="K4604" t="s">
        <v>131</v>
      </c>
      <c r="L4604" t="s">
        <v>13337</v>
      </c>
      <c r="M4604" t="s">
        <v>13338</v>
      </c>
      <c r="N4604">
        <v>0.67305555500000003</v>
      </c>
      <c r="O4604">
        <v>0</v>
      </c>
      <c r="P4604">
        <v>0</v>
      </c>
      <c r="Q4604">
        <v>0</v>
      </c>
      <c r="R4604">
        <v>0</v>
      </c>
      <c r="S4604">
        <v>1</v>
      </c>
      <c r="T4604">
        <v>65</v>
      </c>
      <c r="U4604">
        <v>0</v>
      </c>
      <c r="V4604">
        <v>0</v>
      </c>
      <c r="W4604">
        <v>0</v>
      </c>
      <c r="X4604">
        <v>0</v>
      </c>
      <c r="Y4604">
        <v>0.67305599999999999</v>
      </c>
      <c r="Z4604">
        <v>43.748610999999997</v>
      </c>
    </row>
    <row r="4605" spans="1:26" x14ac:dyDescent="0.25">
      <c r="A4605">
        <v>1718179</v>
      </c>
      <c r="B4605">
        <v>1</v>
      </c>
      <c r="C4605" t="s">
        <v>77</v>
      </c>
      <c r="D4605" t="s">
        <v>124</v>
      </c>
      <c r="E4605" t="s">
        <v>126</v>
      </c>
      <c r="F4605" t="s">
        <v>13339</v>
      </c>
      <c r="G4605" t="s">
        <v>145</v>
      </c>
      <c r="H4605" t="s">
        <v>47</v>
      </c>
      <c r="I4605" t="s">
        <v>129</v>
      </c>
      <c r="J4605" t="s">
        <v>130</v>
      </c>
      <c r="K4605" t="s">
        <v>131</v>
      </c>
      <c r="L4605" t="s">
        <v>13340</v>
      </c>
      <c r="M4605" t="s">
        <v>13341</v>
      </c>
      <c r="N4605">
        <v>3.290277777</v>
      </c>
      <c r="O4605">
        <v>2</v>
      </c>
      <c r="P4605">
        <v>96</v>
      </c>
      <c r="Q4605">
        <v>0</v>
      </c>
      <c r="R4605">
        <v>0</v>
      </c>
      <c r="S4605">
        <v>0</v>
      </c>
      <c r="T4605">
        <v>0</v>
      </c>
      <c r="U4605">
        <v>6.5805559999999996</v>
      </c>
      <c r="V4605">
        <v>315.86666700000001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1718180</v>
      </c>
      <c r="B4606">
        <v>1</v>
      </c>
      <c r="C4606" t="s">
        <v>76</v>
      </c>
      <c r="D4606" t="s">
        <v>101</v>
      </c>
      <c r="E4606" t="s">
        <v>158</v>
      </c>
      <c r="F4606" t="s">
        <v>13342</v>
      </c>
      <c r="G4606" t="s">
        <v>176</v>
      </c>
      <c r="H4606" t="s">
        <v>47</v>
      </c>
      <c r="I4606" t="s">
        <v>129</v>
      </c>
      <c r="J4606" t="s">
        <v>130</v>
      </c>
      <c r="K4606" t="s">
        <v>131</v>
      </c>
      <c r="L4606" t="s">
        <v>13343</v>
      </c>
      <c r="M4606" t="s">
        <v>13344</v>
      </c>
      <c r="N4606">
        <v>0.88916666600000005</v>
      </c>
      <c r="O4606">
        <v>102</v>
      </c>
      <c r="P4606">
        <v>930</v>
      </c>
      <c r="Q4606">
        <v>0</v>
      </c>
      <c r="R4606">
        <v>0</v>
      </c>
      <c r="S4606">
        <v>0</v>
      </c>
      <c r="T4606">
        <v>0</v>
      </c>
      <c r="U4606">
        <v>90.694999999999993</v>
      </c>
      <c r="V4606">
        <v>826.92499899999996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1718187</v>
      </c>
      <c r="B4607">
        <v>1</v>
      </c>
      <c r="C4607" t="s">
        <v>77</v>
      </c>
      <c r="D4607" t="s">
        <v>113</v>
      </c>
      <c r="E4607" t="s">
        <v>126</v>
      </c>
      <c r="F4607" t="s">
        <v>13345</v>
      </c>
      <c r="G4607" t="s">
        <v>145</v>
      </c>
      <c r="H4607" t="s">
        <v>47</v>
      </c>
      <c r="I4607" t="s">
        <v>129</v>
      </c>
      <c r="J4607" t="s">
        <v>130</v>
      </c>
      <c r="K4607" t="s">
        <v>131</v>
      </c>
      <c r="L4607" t="s">
        <v>13346</v>
      </c>
      <c r="M4607" t="s">
        <v>13347</v>
      </c>
      <c r="N4607">
        <v>1.3644444440000001</v>
      </c>
      <c r="O4607">
        <v>0</v>
      </c>
      <c r="P4607">
        <v>0</v>
      </c>
      <c r="Q4607">
        <v>0</v>
      </c>
      <c r="R4607">
        <v>0</v>
      </c>
      <c r="S4607">
        <v>1</v>
      </c>
      <c r="T4607">
        <v>28</v>
      </c>
      <c r="U4607">
        <v>0</v>
      </c>
      <c r="V4607">
        <v>0</v>
      </c>
      <c r="W4607">
        <v>0</v>
      </c>
      <c r="X4607">
        <v>0</v>
      </c>
      <c r="Y4607">
        <v>1.364444</v>
      </c>
      <c r="Z4607">
        <v>38.204444000000002</v>
      </c>
    </row>
    <row r="4608" spans="1:26" x14ac:dyDescent="0.25">
      <c r="A4608">
        <v>1718186</v>
      </c>
      <c r="B4608">
        <v>1</v>
      </c>
      <c r="C4608" t="s">
        <v>76</v>
      </c>
      <c r="D4608" t="s">
        <v>87</v>
      </c>
      <c r="E4608" t="s">
        <v>158</v>
      </c>
      <c r="F4608" t="s">
        <v>13348</v>
      </c>
      <c r="G4608" t="s">
        <v>176</v>
      </c>
      <c r="H4608" t="s">
        <v>47</v>
      </c>
      <c r="I4608" t="s">
        <v>129</v>
      </c>
      <c r="J4608" t="s">
        <v>130</v>
      </c>
      <c r="K4608" t="s">
        <v>131</v>
      </c>
      <c r="L4608" t="s">
        <v>13349</v>
      </c>
      <c r="M4608" t="s">
        <v>13350</v>
      </c>
      <c r="N4608">
        <v>1.34</v>
      </c>
      <c r="O4608">
        <v>131</v>
      </c>
      <c r="P4608">
        <v>1043</v>
      </c>
      <c r="Q4608">
        <v>0</v>
      </c>
      <c r="R4608">
        <v>0</v>
      </c>
      <c r="S4608">
        <v>120</v>
      </c>
      <c r="T4608">
        <v>1041</v>
      </c>
      <c r="U4608">
        <v>175.54</v>
      </c>
      <c r="V4608">
        <v>1397.62</v>
      </c>
      <c r="W4608">
        <v>0</v>
      </c>
      <c r="X4608">
        <v>0</v>
      </c>
      <c r="Y4608">
        <v>160.80000000000001</v>
      </c>
      <c r="Z4608">
        <v>1394.94</v>
      </c>
    </row>
    <row r="4609" spans="1:26" x14ac:dyDescent="0.25">
      <c r="A4609">
        <v>1718189</v>
      </c>
      <c r="B4609">
        <v>1</v>
      </c>
      <c r="C4609" t="s">
        <v>76</v>
      </c>
      <c r="D4609" t="s">
        <v>89</v>
      </c>
      <c r="E4609" t="s">
        <v>158</v>
      </c>
      <c r="F4609" t="s">
        <v>12340</v>
      </c>
      <c r="G4609" t="s">
        <v>145</v>
      </c>
      <c r="H4609" t="s">
        <v>47</v>
      </c>
      <c r="I4609" t="s">
        <v>129</v>
      </c>
      <c r="J4609" t="s">
        <v>130</v>
      </c>
      <c r="K4609" t="s">
        <v>131</v>
      </c>
      <c r="L4609" t="s">
        <v>13351</v>
      </c>
      <c r="M4609" t="s">
        <v>13352</v>
      </c>
      <c r="N4609">
        <v>0.31555555499999999</v>
      </c>
      <c r="O4609">
        <v>6</v>
      </c>
      <c r="P4609">
        <v>118</v>
      </c>
      <c r="Q4609">
        <v>0</v>
      </c>
      <c r="R4609">
        <v>0</v>
      </c>
      <c r="S4609">
        <v>6</v>
      </c>
      <c r="T4609">
        <v>165</v>
      </c>
      <c r="U4609">
        <v>1.8933329999999999</v>
      </c>
      <c r="V4609">
        <v>37.235554999999998</v>
      </c>
      <c r="W4609">
        <v>0</v>
      </c>
      <c r="X4609">
        <v>0</v>
      </c>
      <c r="Y4609">
        <v>1.8933329999999999</v>
      </c>
      <c r="Z4609">
        <v>52.066667000000002</v>
      </c>
    </row>
    <row r="4610" spans="1:26" x14ac:dyDescent="0.25">
      <c r="A4610">
        <v>1718193</v>
      </c>
      <c r="B4610">
        <v>1</v>
      </c>
      <c r="C4610" t="s">
        <v>77</v>
      </c>
      <c r="D4610" t="s">
        <v>111</v>
      </c>
      <c r="E4610" t="s">
        <v>126</v>
      </c>
      <c r="F4610" t="s">
        <v>13353</v>
      </c>
      <c r="G4610" t="s">
        <v>145</v>
      </c>
      <c r="H4610" t="s">
        <v>47</v>
      </c>
      <c r="I4610" t="s">
        <v>129</v>
      </c>
      <c r="J4610" t="s">
        <v>130</v>
      </c>
      <c r="K4610" t="s">
        <v>131</v>
      </c>
      <c r="L4610" t="s">
        <v>13354</v>
      </c>
      <c r="M4610" t="s">
        <v>13355</v>
      </c>
      <c r="N4610">
        <v>4.6794444439999996</v>
      </c>
      <c r="O4610">
        <v>0</v>
      </c>
      <c r="P4610">
        <v>0</v>
      </c>
      <c r="Q4610">
        <v>0</v>
      </c>
      <c r="R4610">
        <v>0</v>
      </c>
      <c r="S4610">
        <v>1</v>
      </c>
      <c r="T4610">
        <v>20</v>
      </c>
      <c r="U4610">
        <v>0</v>
      </c>
      <c r="V4610">
        <v>0</v>
      </c>
      <c r="W4610">
        <v>0</v>
      </c>
      <c r="X4610">
        <v>0</v>
      </c>
      <c r="Y4610">
        <v>4.6794440000000002</v>
      </c>
      <c r="Z4610">
        <v>93.588888999999995</v>
      </c>
    </row>
    <row r="4611" spans="1:26" x14ac:dyDescent="0.25">
      <c r="A4611">
        <v>1718192</v>
      </c>
      <c r="B4611">
        <v>1</v>
      </c>
      <c r="C4611" t="s">
        <v>77</v>
      </c>
      <c r="D4611" t="s">
        <v>122</v>
      </c>
      <c r="E4611" t="s">
        <v>126</v>
      </c>
      <c r="F4611" t="s">
        <v>13356</v>
      </c>
      <c r="G4611" t="s">
        <v>431</v>
      </c>
      <c r="H4611" t="s">
        <v>47</v>
      </c>
      <c r="I4611" t="s">
        <v>129</v>
      </c>
      <c r="J4611" t="s">
        <v>130</v>
      </c>
      <c r="K4611" t="s">
        <v>131</v>
      </c>
      <c r="L4611" t="s">
        <v>13357</v>
      </c>
      <c r="M4611" t="s">
        <v>13358</v>
      </c>
      <c r="N4611">
        <v>2.0763888879999999</v>
      </c>
      <c r="O4611">
        <v>0</v>
      </c>
      <c r="P4611">
        <v>0</v>
      </c>
      <c r="Q4611">
        <v>0</v>
      </c>
      <c r="R4611">
        <v>0</v>
      </c>
      <c r="S4611">
        <v>2</v>
      </c>
      <c r="T4611">
        <v>33</v>
      </c>
      <c r="U4611">
        <v>0</v>
      </c>
      <c r="V4611">
        <v>0</v>
      </c>
      <c r="W4611">
        <v>0</v>
      </c>
      <c r="X4611">
        <v>0</v>
      </c>
      <c r="Y4611">
        <v>4.1527779999999996</v>
      </c>
      <c r="Z4611">
        <v>68.520832999999996</v>
      </c>
    </row>
    <row r="4612" spans="1:26" x14ac:dyDescent="0.25">
      <c r="A4612">
        <v>1718197</v>
      </c>
      <c r="B4612">
        <v>1</v>
      </c>
      <c r="C4612" t="s">
        <v>76</v>
      </c>
      <c r="D4612" t="s">
        <v>107</v>
      </c>
      <c r="E4612" t="s">
        <v>134</v>
      </c>
      <c r="F4612" t="s">
        <v>13359</v>
      </c>
      <c r="G4612" t="s">
        <v>155</v>
      </c>
      <c r="H4612" t="s">
        <v>46</v>
      </c>
      <c r="I4612" t="s">
        <v>129</v>
      </c>
      <c r="J4612" t="s">
        <v>130</v>
      </c>
      <c r="K4612" t="s">
        <v>131</v>
      </c>
      <c r="L4612" t="s">
        <v>13360</v>
      </c>
      <c r="M4612" t="s">
        <v>13361</v>
      </c>
      <c r="N4612">
        <v>0.91666666600000002</v>
      </c>
      <c r="O4612">
        <v>0</v>
      </c>
      <c r="P4612">
        <v>9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8.25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1718191</v>
      </c>
      <c r="B4613">
        <v>1</v>
      </c>
      <c r="C4613" t="s">
        <v>76</v>
      </c>
      <c r="D4613" t="s">
        <v>91</v>
      </c>
      <c r="E4613" t="s">
        <v>148</v>
      </c>
      <c r="F4613" t="s">
        <v>6264</v>
      </c>
      <c r="G4613" t="s">
        <v>176</v>
      </c>
      <c r="H4613" t="s">
        <v>47</v>
      </c>
      <c r="I4613" t="s">
        <v>129</v>
      </c>
      <c r="J4613" t="s">
        <v>130</v>
      </c>
      <c r="K4613" t="s">
        <v>131</v>
      </c>
      <c r="L4613" t="s">
        <v>13362</v>
      </c>
      <c r="M4613" t="s">
        <v>13363</v>
      </c>
      <c r="N4613">
        <v>0.23861111099999999</v>
      </c>
      <c r="O4613">
        <v>33</v>
      </c>
      <c r="P4613">
        <v>161</v>
      </c>
      <c r="Q4613">
        <v>0</v>
      </c>
      <c r="R4613">
        <v>0</v>
      </c>
      <c r="S4613">
        <v>0</v>
      </c>
      <c r="T4613">
        <v>0</v>
      </c>
      <c r="U4613">
        <v>7.8741669999999999</v>
      </c>
      <c r="V4613">
        <v>38.416389000000002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1718199</v>
      </c>
      <c r="B4614">
        <v>1</v>
      </c>
      <c r="C4614" t="s">
        <v>76</v>
      </c>
      <c r="D4614" t="s">
        <v>91</v>
      </c>
      <c r="E4614" t="s">
        <v>126</v>
      </c>
      <c r="F4614" t="s">
        <v>13364</v>
      </c>
      <c r="G4614" t="s">
        <v>145</v>
      </c>
      <c r="H4614" t="s">
        <v>47</v>
      </c>
      <c r="I4614" t="s">
        <v>129</v>
      </c>
      <c r="J4614" t="s">
        <v>130</v>
      </c>
      <c r="K4614" t="s">
        <v>131</v>
      </c>
      <c r="L4614" t="s">
        <v>13365</v>
      </c>
      <c r="M4614" t="s">
        <v>13366</v>
      </c>
      <c r="N4614">
        <v>0.95222222199999995</v>
      </c>
      <c r="O4614">
        <v>21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19.996666999999999</v>
      </c>
      <c r="V4614">
        <v>0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1718195</v>
      </c>
      <c r="B4615">
        <v>1</v>
      </c>
      <c r="C4615" t="s">
        <v>77</v>
      </c>
      <c r="D4615" t="s">
        <v>111</v>
      </c>
      <c r="E4615" t="s">
        <v>158</v>
      </c>
      <c r="F4615" t="s">
        <v>12851</v>
      </c>
      <c r="G4615" t="s">
        <v>176</v>
      </c>
      <c r="H4615" t="s">
        <v>47</v>
      </c>
      <c r="I4615" t="s">
        <v>129</v>
      </c>
      <c r="J4615" t="s">
        <v>130</v>
      </c>
      <c r="K4615" t="s">
        <v>131</v>
      </c>
      <c r="L4615" t="s">
        <v>13367</v>
      </c>
      <c r="M4615" t="s">
        <v>13368</v>
      </c>
      <c r="N4615">
        <v>1.3077777770000001</v>
      </c>
      <c r="O4615">
        <v>0</v>
      </c>
      <c r="P4615">
        <v>0</v>
      </c>
      <c r="Q4615">
        <v>18</v>
      </c>
      <c r="R4615">
        <v>1065</v>
      </c>
      <c r="S4615">
        <v>58</v>
      </c>
      <c r="T4615">
        <v>4125</v>
      </c>
      <c r="U4615">
        <v>0</v>
      </c>
      <c r="V4615">
        <v>0</v>
      </c>
      <c r="W4615">
        <v>23.54</v>
      </c>
      <c r="X4615">
        <v>1392.7833330000001</v>
      </c>
      <c r="Y4615">
        <v>75.851111000000003</v>
      </c>
      <c r="Z4615">
        <v>5394.5833300000004</v>
      </c>
    </row>
    <row r="4616" spans="1:26" x14ac:dyDescent="0.25">
      <c r="A4616">
        <v>1718194</v>
      </c>
      <c r="B4616">
        <v>1</v>
      </c>
      <c r="C4616" t="s">
        <v>76</v>
      </c>
      <c r="D4616" t="s">
        <v>83</v>
      </c>
      <c r="E4616" t="s">
        <v>158</v>
      </c>
      <c r="F4616" t="s">
        <v>13369</v>
      </c>
      <c r="G4616" t="s">
        <v>176</v>
      </c>
      <c r="H4616" t="s">
        <v>47</v>
      </c>
      <c r="I4616" t="s">
        <v>129</v>
      </c>
      <c r="J4616" t="s">
        <v>130</v>
      </c>
      <c r="K4616" t="s">
        <v>131</v>
      </c>
      <c r="L4616" t="s">
        <v>13370</v>
      </c>
      <c r="M4616" t="s">
        <v>13371</v>
      </c>
      <c r="N4616">
        <v>0.24611111099999999</v>
      </c>
      <c r="O4616">
        <v>5</v>
      </c>
      <c r="P4616">
        <v>49</v>
      </c>
      <c r="Q4616">
        <v>0</v>
      </c>
      <c r="R4616">
        <v>0</v>
      </c>
      <c r="S4616">
        <v>0</v>
      </c>
      <c r="T4616">
        <v>0</v>
      </c>
      <c r="U4616">
        <v>1.230556</v>
      </c>
      <c r="V4616">
        <v>12.059443999999999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1718196</v>
      </c>
      <c r="B4617">
        <v>1</v>
      </c>
      <c r="C4617" t="s">
        <v>77</v>
      </c>
      <c r="D4617" t="s">
        <v>109</v>
      </c>
      <c r="E4617" t="s">
        <v>164</v>
      </c>
      <c r="F4617" t="s">
        <v>13372</v>
      </c>
      <c r="G4617" t="s">
        <v>197</v>
      </c>
      <c r="H4617" t="s">
        <v>46</v>
      </c>
      <c r="I4617" t="s">
        <v>129</v>
      </c>
      <c r="J4617" t="s">
        <v>130</v>
      </c>
      <c r="K4617" t="s">
        <v>131</v>
      </c>
      <c r="L4617" t="s">
        <v>13373</v>
      </c>
      <c r="M4617" t="s">
        <v>13374</v>
      </c>
      <c r="N4617">
        <v>2.3772222219999999</v>
      </c>
      <c r="O4617">
        <v>0</v>
      </c>
      <c r="P4617">
        <v>0</v>
      </c>
      <c r="Q4617">
        <v>0</v>
      </c>
      <c r="R4617">
        <v>0</v>
      </c>
      <c r="S4617">
        <v>1</v>
      </c>
      <c r="T4617">
        <v>77</v>
      </c>
      <c r="U4617">
        <v>0</v>
      </c>
      <c r="V4617">
        <v>0</v>
      </c>
      <c r="W4617">
        <v>0</v>
      </c>
      <c r="X4617">
        <v>0</v>
      </c>
      <c r="Y4617">
        <v>2.3772220000000002</v>
      </c>
      <c r="Z4617">
        <v>183.046111</v>
      </c>
    </row>
    <row r="4618" spans="1:26" x14ac:dyDescent="0.25">
      <c r="A4618">
        <v>1718198</v>
      </c>
      <c r="B4618">
        <v>1</v>
      </c>
      <c r="C4618" t="s">
        <v>76</v>
      </c>
      <c r="D4618" t="s">
        <v>90</v>
      </c>
      <c r="E4618" t="s">
        <v>158</v>
      </c>
      <c r="F4618" t="s">
        <v>3336</v>
      </c>
      <c r="G4618" t="s">
        <v>176</v>
      </c>
      <c r="H4618" t="s">
        <v>47</v>
      </c>
      <c r="I4618" t="s">
        <v>129</v>
      </c>
      <c r="J4618" t="s">
        <v>130</v>
      </c>
      <c r="K4618" t="s">
        <v>131</v>
      </c>
      <c r="L4618" t="s">
        <v>13375</v>
      </c>
      <c r="M4618" t="s">
        <v>13376</v>
      </c>
      <c r="N4618">
        <v>0.51972222199999996</v>
      </c>
      <c r="O4618">
        <v>17</v>
      </c>
      <c r="P4618">
        <v>4</v>
      </c>
      <c r="Q4618">
        <v>6</v>
      </c>
      <c r="R4618">
        <v>123</v>
      </c>
      <c r="S4618">
        <v>171</v>
      </c>
      <c r="T4618">
        <v>4790</v>
      </c>
      <c r="U4618">
        <v>8.8352780000000006</v>
      </c>
      <c r="V4618">
        <v>2.0788890000000002</v>
      </c>
      <c r="W4618">
        <v>3.1183329999999998</v>
      </c>
      <c r="X4618">
        <v>63.925832999999997</v>
      </c>
      <c r="Y4618">
        <v>88.872500000000002</v>
      </c>
      <c r="Z4618">
        <v>2489.469443</v>
      </c>
    </row>
    <row r="4619" spans="1:26" x14ac:dyDescent="0.25">
      <c r="A4619">
        <v>1718214</v>
      </c>
      <c r="B4619">
        <v>1</v>
      </c>
      <c r="C4619" t="s">
        <v>76</v>
      </c>
      <c r="D4619" t="s">
        <v>86</v>
      </c>
      <c r="E4619" t="s">
        <v>134</v>
      </c>
      <c r="F4619" t="s">
        <v>13377</v>
      </c>
      <c r="G4619" t="s">
        <v>136</v>
      </c>
      <c r="H4619" t="s">
        <v>46</v>
      </c>
      <c r="I4619" t="s">
        <v>129</v>
      </c>
      <c r="J4619" t="s">
        <v>130</v>
      </c>
      <c r="K4619" t="s">
        <v>131</v>
      </c>
      <c r="L4619" t="s">
        <v>13378</v>
      </c>
      <c r="M4619" t="s">
        <v>13379</v>
      </c>
      <c r="N4619">
        <v>1.178055555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1.178056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1718202</v>
      </c>
      <c r="B4620">
        <v>1</v>
      </c>
      <c r="C4620" t="s">
        <v>77</v>
      </c>
      <c r="D4620" t="s">
        <v>123</v>
      </c>
      <c r="E4620" t="s">
        <v>191</v>
      </c>
      <c r="F4620" t="s">
        <v>13380</v>
      </c>
      <c r="G4620" t="s">
        <v>907</v>
      </c>
      <c r="H4620" t="s">
        <v>46</v>
      </c>
      <c r="I4620" t="s">
        <v>129</v>
      </c>
      <c r="J4620" t="s">
        <v>130</v>
      </c>
      <c r="K4620" t="s">
        <v>131</v>
      </c>
      <c r="L4620" t="s">
        <v>13381</v>
      </c>
      <c r="M4620" t="s">
        <v>13382</v>
      </c>
      <c r="N4620">
        <v>2.1427777770000001</v>
      </c>
      <c r="O4620">
        <v>0</v>
      </c>
      <c r="P4620">
        <v>36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77.14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1718205</v>
      </c>
      <c r="B4621">
        <v>1</v>
      </c>
      <c r="C4621" t="s">
        <v>76</v>
      </c>
      <c r="D4621" t="s">
        <v>100</v>
      </c>
      <c r="E4621" t="s">
        <v>139</v>
      </c>
      <c r="F4621" t="s">
        <v>13383</v>
      </c>
      <c r="G4621" t="s">
        <v>141</v>
      </c>
      <c r="H4621" t="s">
        <v>46</v>
      </c>
      <c r="I4621" t="s">
        <v>129</v>
      </c>
      <c r="J4621" t="s">
        <v>130</v>
      </c>
      <c r="K4621" t="s">
        <v>131</v>
      </c>
      <c r="L4621" t="s">
        <v>13384</v>
      </c>
      <c r="M4621" t="s">
        <v>13385</v>
      </c>
      <c r="N4621">
        <v>1.465833333</v>
      </c>
      <c r="O4621">
        <v>0</v>
      </c>
      <c r="P4621">
        <v>18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26.385000000000002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1718223</v>
      </c>
      <c r="B4622">
        <v>1</v>
      </c>
      <c r="C4622" t="s">
        <v>77</v>
      </c>
      <c r="D4622" t="s">
        <v>118</v>
      </c>
      <c r="E4622" t="s">
        <v>212</v>
      </c>
      <c r="F4622" t="s">
        <v>13386</v>
      </c>
      <c r="G4622" t="s">
        <v>351</v>
      </c>
      <c r="H4622" t="s">
        <v>47</v>
      </c>
      <c r="I4622" t="s">
        <v>129</v>
      </c>
      <c r="J4622" t="s">
        <v>130</v>
      </c>
      <c r="K4622" t="s">
        <v>131</v>
      </c>
      <c r="L4622" t="s">
        <v>13387</v>
      </c>
      <c r="M4622" t="s">
        <v>13388</v>
      </c>
      <c r="N4622">
        <v>2.2200000000000002</v>
      </c>
      <c r="O4622">
        <v>2</v>
      </c>
      <c r="P4622">
        <v>65</v>
      </c>
      <c r="Q4622">
        <v>0</v>
      </c>
      <c r="R4622">
        <v>0</v>
      </c>
      <c r="S4622">
        <v>35</v>
      </c>
      <c r="T4622">
        <v>506</v>
      </c>
      <c r="U4622">
        <v>4.4400000000000004</v>
      </c>
      <c r="V4622">
        <v>144.30000000000001</v>
      </c>
      <c r="W4622">
        <v>0</v>
      </c>
      <c r="X4622">
        <v>0</v>
      </c>
      <c r="Y4622">
        <v>77.7</v>
      </c>
      <c r="Z4622">
        <v>1123.32</v>
      </c>
    </row>
    <row r="4623" spans="1:26" x14ac:dyDescent="0.25">
      <c r="A4623">
        <v>1718203</v>
      </c>
      <c r="B4623">
        <v>1</v>
      </c>
      <c r="C4623" t="s">
        <v>77</v>
      </c>
      <c r="D4623" t="s">
        <v>114</v>
      </c>
      <c r="E4623" t="s">
        <v>139</v>
      </c>
      <c r="F4623" t="s">
        <v>13389</v>
      </c>
      <c r="G4623" t="s">
        <v>141</v>
      </c>
      <c r="H4623" t="s">
        <v>46</v>
      </c>
      <c r="I4623" t="s">
        <v>129</v>
      </c>
      <c r="J4623" t="s">
        <v>130</v>
      </c>
      <c r="K4623" t="s">
        <v>131</v>
      </c>
      <c r="L4623" t="s">
        <v>13390</v>
      </c>
      <c r="M4623" t="s">
        <v>13391</v>
      </c>
      <c r="N4623">
        <v>0.80527777700000003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11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8.8580559999999995</v>
      </c>
    </row>
    <row r="4624" spans="1:26" x14ac:dyDescent="0.25">
      <c r="A4624">
        <v>1718212</v>
      </c>
      <c r="B4624">
        <v>1</v>
      </c>
      <c r="C4624" t="s">
        <v>77</v>
      </c>
      <c r="D4624" t="s">
        <v>114</v>
      </c>
      <c r="E4624" t="s">
        <v>139</v>
      </c>
      <c r="F4624" t="s">
        <v>13392</v>
      </c>
      <c r="G4624" t="s">
        <v>141</v>
      </c>
      <c r="H4624" t="s">
        <v>46</v>
      </c>
      <c r="I4624" t="s">
        <v>129</v>
      </c>
      <c r="J4624" t="s">
        <v>130</v>
      </c>
      <c r="K4624" t="s">
        <v>131</v>
      </c>
      <c r="L4624" t="s">
        <v>13393</v>
      </c>
      <c r="M4624" t="s">
        <v>13394</v>
      </c>
      <c r="N4624">
        <v>2.1391666659999999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50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106.958333</v>
      </c>
    </row>
    <row r="4625" spans="1:26" x14ac:dyDescent="0.25">
      <c r="A4625">
        <v>1718209</v>
      </c>
      <c r="B4625">
        <v>1</v>
      </c>
      <c r="C4625" t="s">
        <v>77</v>
      </c>
      <c r="D4625" t="s">
        <v>109</v>
      </c>
      <c r="E4625" t="s">
        <v>158</v>
      </c>
      <c r="F4625" t="s">
        <v>12654</v>
      </c>
      <c r="G4625" t="s">
        <v>176</v>
      </c>
      <c r="H4625" t="s">
        <v>47</v>
      </c>
      <c r="I4625" t="s">
        <v>129</v>
      </c>
      <c r="J4625" t="s">
        <v>130</v>
      </c>
      <c r="K4625" t="s">
        <v>131</v>
      </c>
      <c r="L4625" t="s">
        <v>13395</v>
      </c>
      <c r="M4625" t="s">
        <v>13396</v>
      </c>
      <c r="N4625">
        <v>0.74722222199999999</v>
      </c>
      <c r="O4625">
        <v>65</v>
      </c>
      <c r="P4625">
        <v>444</v>
      </c>
      <c r="Q4625">
        <v>0</v>
      </c>
      <c r="R4625">
        <v>0</v>
      </c>
      <c r="S4625">
        <v>0</v>
      </c>
      <c r="T4625">
        <v>0</v>
      </c>
      <c r="U4625">
        <v>48.569443999999997</v>
      </c>
      <c r="V4625">
        <v>331.76666699999998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1718204</v>
      </c>
      <c r="B4626">
        <v>1</v>
      </c>
      <c r="C4626" t="s">
        <v>76</v>
      </c>
      <c r="D4626" t="s">
        <v>102</v>
      </c>
      <c r="E4626" t="s">
        <v>139</v>
      </c>
      <c r="F4626" t="s">
        <v>13397</v>
      </c>
      <c r="G4626" t="s">
        <v>1596</v>
      </c>
      <c r="H4626" t="s">
        <v>46</v>
      </c>
      <c r="I4626" t="s">
        <v>129</v>
      </c>
      <c r="J4626" t="s">
        <v>130</v>
      </c>
      <c r="K4626" t="s">
        <v>131</v>
      </c>
      <c r="L4626" t="s">
        <v>13398</v>
      </c>
      <c r="M4626" t="s">
        <v>13399</v>
      </c>
      <c r="N4626">
        <v>1.5991666659999999</v>
      </c>
      <c r="O4626">
        <v>0</v>
      </c>
      <c r="P4626">
        <v>8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12.793333000000001</v>
      </c>
      <c r="W4626">
        <v>0</v>
      </c>
      <c r="X4626">
        <v>0</v>
      </c>
      <c r="Y4626">
        <v>0</v>
      </c>
      <c r="Z4626">
        <v>0</v>
      </c>
    </row>
    <row r="4627" spans="1:26" x14ac:dyDescent="0.25">
      <c r="A4627">
        <v>1718207</v>
      </c>
      <c r="B4627">
        <v>1</v>
      </c>
      <c r="C4627" t="s">
        <v>76</v>
      </c>
      <c r="D4627" t="s">
        <v>89</v>
      </c>
      <c r="E4627" t="s">
        <v>126</v>
      </c>
      <c r="F4627" t="s">
        <v>13110</v>
      </c>
      <c r="G4627" t="s">
        <v>176</v>
      </c>
      <c r="H4627" t="s">
        <v>47</v>
      </c>
      <c r="I4627" t="s">
        <v>129</v>
      </c>
      <c r="J4627" t="s">
        <v>130</v>
      </c>
      <c r="K4627" t="s">
        <v>131</v>
      </c>
      <c r="L4627" t="s">
        <v>13400</v>
      </c>
      <c r="M4627" t="s">
        <v>13401</v>
      </c>
      <c r="N4627">
        <v>0.337777777</v>
      </c>
      <c r="O4627">
        <v>22</v>
      </c>
      <c r="P4627">
        <v>4521</v>
      </c>
      <c r="Q4627">
        <v>0</v>
      </c>
      <c r="R4627">
        <v>0</v>
      </c>
      <c r="S4627">
        <v>0</v>
      </c>
      <c r="T4627">
        <v>0</v>
      </c>
      <c r="U4627">
        <v>7.4311109999999996</v>
      </c>
      <c r="V4627">
        <v>1527.0933299999999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1718218</v>
      </c>
      <c r="B4628">
        <v>1</v>
      </c>
      <c r="C4628" t="s">
        <v>77</v>
      </c>
      <c r="D4628" t="s">
        <v>109</v>
      </c>
      <c r="E4628" t="s">
        <v>139</v>
      </c>
      <c r="F4628" t="s">
        <v>13402</v>
      </c>
      <c r="G4628" t="s">
        <v>141</v>
      </c>
      <c r="H4628" t="s">
        <v>46</v>
      </c>
      <c r="I4628" t="s">
        <v>129</v>
      </c>
      <c r="J4628" t="s">
        <v>130</v>
      </c>
      <c r="K4628" t="s">
        <v>131</v>
      </c>
      <c r="L4628" t="s">
        <v>13403</v>
      </c>
      <c r="M4628" t="s">
        <v>13404</v>
      </c>
      <c r="N4628">
        <v>3.8450000000000002</v>
      </c>
      <c r="O4628">
        <v>0</v>
      </c>
      <c r="P4628">
        <v>9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34.604999999999997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1718227</v>
      </c>
      <c r="B4629">
        <v>1</v>
      </c>
      <c r="C4629" t="s">
        <v>77</v>
      </c>
      <c r="D4629" t="s">
        <v>114</v>
      </c>
      <c r="E4629" t="s">
        <v>139</v>
      </c>
      <c r="F4629" t="s">
        <v>13405</v>
      </c>
      <c r="G4629" t="s">
        <v>182</v>
      </c>
      <c r="H4629" t="s">
        <v>46</v>
      </c>
      <c r="I4629" t="s">
        <v>129</v>
      </c>
      <c r="J4629" t="s">
        <v>130</v>
      </c>
      <c r="K4629" t="s">
        <v>131</v>
      </c>
      <c r="L4629" t="s">
        <v>13406</v>
      </c>
      <c r="M4629" t="s">
        <v>13407</v>
      </c>
      <c r="N4629">
        <v>1.4097222220000001</v>
      </c>
      <c r="O4629">
        <v>0</v>
      </c>
      <c r="P4629">
        <v>302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425.73611099999999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1718216</v>
      </c>
      <c r="B4630">
        <v>1</v>
      </c>
      <c r="C4630" t="s">
        <v>76</v>
      </c>
      <c r="D4630" t="s">
        <v>90</v>
      </c>
      <c r="E4630" t="s">
        <v>212</v>
      </c>
      <c r="F4630" t="s">
        <v>10818</v>
      </c>
      <c r="G4630" t="s">
        <v>176</v>
      </c>
      <c r="H4630" t="s">
        <v>47</v>
      </c>
      <c r="I4630" t="s">
        <v>129</v>
      </c>
      <c r="J4630" t="s">
        <v>130</v>
      </c>
      <c r="K4630" t="s">
        <v>131</v>
      </c>
      <c r="L4630" t="s">
        <v>13408</v>
      </c>
      <c r="M4630" t="s">
        <v>13409</v>
      </c>
      <c r="N4630">
        <v>0.395555555</v>
      </c>
      <c r="O4630">
        <v>1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0.39555600000000002</v>
      </c>
      <c r="V4630">
        <v>0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1718224</v>
      </c>
      <c r="B4631">
        <v>1</v>
      </c>
      <c r="C4631" t="s">
        <v>76</v>
      </c>
      <c r="D4631" t="s">
        <v>93</v>
      </c>
      <c r="E4631" t="s">
        <v>134</v>
      </c>
      <c r="F4631" t="s">
        <v>13410</v>
      </c>
      <c r="G4631" t="s">
        <v>209</v>
      </c>
      <c r="H4631" t="s">
        <v>46</v>
      </c>
      <c r="I4631" t="s">
        <v>129</v>
      </c>
      <c r="J4631" t="s">
        <v>130</v>
      </c>
      <c r="K4631" t="s">
        <v>131</v>
      </c>
      <c r="L4631" t="s">
        <v>13411</v>
      </c>
      <c r="M4631" t="s">
        <v>13412</v>
      </c>
      <c r="N4631">
        <v>4.0241666660000002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4.0241670000000003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1718225</v>
      </c>
      <c r="B4632">
        <v>1</v>
      </c>
      <c r="C4632" t="s">
        <v>76</v>
      </c>
      <c r="D4632" t="s">
        <v>89</v>
      </c>
      <c r="E4632" t="s">
        <v>158</v>
      </c>
      <c r="F4632" t="s">
        <v>13413</v>
      </c>
      <c r="G4632" t="s">
        <v>3358</v>
      </c>
      <c r="H4632" t="s">
        <v>47</v>
      </c>
      <c r="I4632" t="s">
        <v>129</v>
      </c>
      <c r="J4632" t="s">
        <v>130</v>
      </c>
      <c r="K4632" t="s">
        <v>131</v>
      </c>
      <c r="L4632" t="s">
        <v>13414</v>
      </c>
      <c r="M4632" t="s">
        <v>13415</v>
      </c>
      <c r="N4632">
        <v>0.73222222199999998</v>
      </c>
      <c r="O4632">
        <v>24</v>
      </c>
      <c r="P4632">
        <v>5398</v>
      </c>
      <c r="Q4632">
        <v>0</v>
      </c>
      <c r="R4632">
        <v>0</v>
      </c>
      <c r="S4632">
        <v>0</v>
      </c>
      <c r="T4632">
        <v>0</v>
      </c>
      <c r="U4632">
        <v>17.573333000000002</v>
      </c>
      <c r="V4632">
        <v>3952.535554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1718229</v>
      </c>
      <c r="B4633">
        <v>1</v>
      </c>
      <c r="C4633" t="s">
        <v>77</v>
      </c>
      <c r="D4633" t="s">
        <v>110</v>
      </c>
      <c r="E4633" t="s">
        <v>126</v>
      </c>
      <c r="F4633" t="s">
        <v>13416</v>
      </c>
      <c r="G4633" t="s">
        <v>145</v>
      </c>
      <c r="H4633" t="s">
        <v>47</v>
      </c>
      <c r="I4633" t="s">
        <v>129</v>
      </c>
      <c r="J4633" t="s">
        <v>130</v>
      </c>
      <c r="K4633" t="s">
        <v>131</v>
      </c>
      <c r="L4633" t="s">
        <v>13417</v>
      </c>
      <c r="M4633" t="s">
        <v>13418</v>
      </c>
      <c r="N4633">
        <v>1.4655555549999999</v>
      </c>
      <c r="O4633">
        <v>0</v>
      </c>
      <c r="P4633">
        <v>0</v>
      </c>
      <c r="Q4633">
        <v>0</v>
      </c>
      <c r="R4633">
        <v>0</v>
      </c>
      <c r="S4633">
        <v>1</v>
      </c>
      <c r="T4633">
        <v>36</v>
      </c>
      <c r="U4633">
        <v>0</v>
      </c>
      <c r="V4633">
        <v>0</v>
      </c>
      <c r="W4633">
        <v>0</v>
      </c>
      <c r="X4633">
        <v>0</v>
      </c>
      <c r="Y4633">
        <v>1.4655560000000001</v>
      </c>
      <c r="Z4633">
        <v>52.76</v>
      </c>
    </row>
    <row r="4634" spans="1:26" x14ac:dyDescent="0.25">
      <c r="A4634">
        <v>1718228</v>
      </c>
      <c r="B4634">
        <v>1</v>
      </c>
      <c r="C4634" t="s">
        <v>76</v>
      </c>
      <c r="D4634" t="s">
        <v>91</v>
      </c>
      <c r="E4634" t="s">
        <v>148</v>
      </c>
      <c r="F4634" t="s">
        <v>6264</v>
      </c>
      <c r="G4634" t="s">
        <v>150</v>
      </c>
      <c r="H4634" t="s">
        <v>47</v>
      </c>
      <c r="I4634" t="s">
        <v>129</v>
      </c>
      <c r="J4634" t="s">
        <v>130</v>
      </c>
      <c r="K4634" t="s">
        <v>131</v>
      </c>
      <c r="L4634" t="s">
        <v>13419</v>
      </c>
      <c r="M4634" t="s">
        <v>13420</v>
      </c>
      <c r="N4634">
        <v>0.18444444400000001</v>
      </c>
      <c r="O4634">
        <v>33</v>
      </c>
      <c r="P4634">
        <v>161</v>
      </c>
      <c r="Q4634">
        <v>0</v>
      </c>
      <c r="R4634">
        <v>0</v>
      </c>
      <c r="S4634">
        <v>0</v>
      </c>
      <c r="T4634">
        <v>0</v>
      </c>
      <c r="U4634">
        <v>6.0866670000000003</v>
      </c>
      <c r="V4634">
        <v>29.695554999999999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1718249</v>
      </c>
      <c r="B4635">
        <v>1</v>
      </c>
      <c r="C4635" t="s">
        <v>76</v>
      </c>
      <c r="D4635" t="s">
        <v>89</v>
      </c>
      <c r="E4635" t="s">
        <v>126</v>
      </c>
      <c r="F4635" t="s">
        <v>13421</v>
      </c>
      <c r="G4635" t="s">
        <v>145</v>
      </c>
      <c r="H4635" t="s">
        <v>47</v>
      </c>
      <c r="I4635" t="s">
        <v>129</v>
      </c>
      <c r="J4635" t="s">
        <v>130</v>
      </c>
      <c r="K4635" t="s">
        <v>131</v>
      </c>
      <c r="L4635" t="s">
        <v>13422</v>
      </c>
      <c r="M4635" t="s">
        <v>13423</v>
      </c>
      <c r="N4635">
        <v>2.4188888880000001</v>
      </c>
      <c r="O4635">
        <v>0</v>
      </c>
      <c r="P4635">
        <v>20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48.377777999999999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1718243</v>
      </c>
      <c r="B4636">
        <v>1</v>
      </c>
      <c r="C4636" t="s">
        <v>76</v>
      </c>
      <c r="D4636" t="s">
        <v>100</v>
      </c>
      <c r="E4636" t="s">
        <v>134</v>
      </c>
      <c r="F4636" t="s">
        <v>13424</v>
      </c>
      <c r="G4636" t="s">
        <v>136</v>
      </c>
      <c r="H4636" t="s">
        <v>46</v>
      </c>
      <c r="I4636" t="s">
        <v>129</v>
      </c>
      <c r="J4636" t="s">
        <v>130</v>
      </c>
      <c r="K4636" t="s">
        <v>131</v>
      </c>
      <c r="L4636" t="s">
        <v>13425</v>
      </c>
      <c r="M4636" t="s">
        <v>13426</v>
      </c>
      <c r="N4636">
        <v>3.608333333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3.608333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1718240</v>
      </c>
      <c r="B4637">
        <v>1</v>
      </c>
      <c r="C4637" t="s">
        <v>77</v>
      </c>
      <c r="D4637" t="s">
        <v>119</v>
      </c>
      <c r="E4637" t="s">
        <v>139</v>
      </c>
      <c r="F4637" t="s">
        <v>13427</v>
      </c>
      <c r="G4637" t="s">
        <v>1596</v>
      </c>
      <c r="H4637" t="s">
        <v>46</v>
      </c>
      <c r="I4637" t="s">
        <v>129</v>
      </c>
      <c r="J4637" t="s">
        <v>130</v>
      </c>
      <c r="K4637" t="s">
        <v>131</v>
      </c>
      <c r="L4637" t="s">
        <v>13428</v>
      </c>
      <c r="M4637" t="s">
        <v>13429</v>
      </c>
      <c r="N4637">
        <v>2.0588888879999998</v>
      </c>
      <c r="O4637">
        <v>0</v>
      </c>
      <c r="P4637">
        <v>123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253.24333300000001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1718241</v>
      </c>
      <c r="B4638">
        <v>1</v>
      </c>
      <c r="C4638" t="s">
        <v>77</v>
      </c>
      <c r="D4638" t="s">
        <v>109</v>
      </c>
      <c r="E4638" t="s">
        <v>139</v>
      </c>
      <c r="F4638" t="s">
        <v>13430</v>
      </c>
      <c r="G4638" t="s">
        <v>141</v>
      </c>
      <c r="H4638" t="s">
        <v>46</v>
      </c>
      <c r="I4638" t="s">
        <v>129</v>
      </c>
      <c r="J4638" t="s">
        <v>130</v>
      </c>
      <c r="K4638" t="s">
        <v>131</v>
      </c>
      <c r="L4638" t="s">
        <v>13431</v>
      </c>
      <c r="M4638" t="s">
        <v>13432</v>
      </c>
      <c r="N4638">
        <v>3.0552777770000001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10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30.552778</v>
      </c>
    </row>
    <row r="4639" spans="1:26" x14ac:dyDescent="0.25">
      <c r="A4639">
        <v>1718245</v>
      </c>
      <c r="B4639">
        <v>1</v>
      </c>
      <c r="C4639" t="s">
        <v>76</v>
      </c>
      <c r="D4639" t="s">
        <v>81</v>
      </c>
      <c r="E4639" t="s">
        <v>134</v>
      </c>
      <c r="F4639" t="s">
        <v>13433</v>
      </c>
      <c r="G4639" t="s">
        <v>141</v>
      </c>
      <c r="H4639" t="s">
        <v>46</v>
      </c>
      <c r="I4639" t="s">
        <v>129</v>
      </c>
      <c r="J4639" t="s">
        <v>130</v>
      </c>
      <c r="K4639" t="s">
        <v>131</v>
      </c>
      <c r="L4639" t="s">
        <v>13434</v>
      </c>
      <c r="M4639" t="s">
        <v>13435</v>
      </c>
      <c r="N4639">
        <v>0.41083333300000002</v>
      </c>
      <c r="O4639">
        <v>0</v>
      </c>
      <c r="P4639">
        <v>21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8.6274999999999995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1718246</v>
      </c>
      <c r="B4640">
        <v>1</v>
      </c>
      <c r="C4640" t="s">
        <v>77</v>
      </c>
      <c r="D4640" t="s">
        <v>117</v>
      </c>
      <c r="E4640" t="s">
        <v>139</v>
      </c>
      <c r="F4640" t="s">
        <v>13436</v>
      </c>
      <c r="G4640" t="s">
        <v>141</v>
      </c>
      <c r="H4640" t="s">
        <v>46</v>
      </c>
      <c r="I4640" t="s">
        <v>129</v>
      </c>
      <c r="J4640" t="s">
        <v>130</v>
      </c>
      <c r="K4640" t="s">
        <v>131</v>
      </c>
      <c r="L4640" t="s">
        <v>13437</v>
      </c>
      <c r="M4640" t="s">
        <v>13423</v>
      </c>
      <c r="N4640">
        <v>2.2177777769999998</v>
      </c>
      <c r="O4640">
        <v>0</v>
      </c>
      <c r="P4640">
        <v>0</v>
      </c>
      <c r="Q4640">
        <v>0</v>
      </c>
      <c r="R4640">
        <v>8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17.742222000000002</v>
      </c>
      <c r="Y4640">
        <v>0</v>
      </c>
      <c r="Z4640">
        <v>2.217778</v>
      </c>
    </row>
    <row r="4641" spans="1:26" x14ac:dyDescent="0.25">
      <c r="A4641">
        <v>1718242</v>
      </c>
      <c r="B4641">
        <v>1</v>
      </c>
      <c r="C4641" t="s">
        <v>76</v>
      </c>
      <c r="D4641" t="s">
        <v>97</v>
      </c>
      <c r="E4641" t="s">
        <v>164</v>
      </c>
      <c r="F4641" t="s">
        <v>13438</v>
      </c>
      <c r="G4641" t="s">
        <v>269</v>
      </c>
      <c r="H4641" t="s">
        <v>46</v>
      </c>
      <c r="I4641" t="s">
        <v>129</v>
      </c>
      <c r="J4641" t="s">
        <v>130</v>
      </c>
      <c r="K4641" t="s">
        <v>131</v>
      </c>
      <c r="L4641" t="s">
        <v>13439</v>
      </c>
      <c r="M4641" t="s">
        <v>13440</v>
      </c>
      <c r="N4641">
        <v>1.696111111</v>
      </c>
      <c r="O4641">
        <v>1</v>
      </c>
      <c r="P4641">
        <v>90</v>
      </c>
      <c r="Q4641">
        <v>0</v>
      </c>
      <c r="R4641">
        <v>0</v>
      </c>
      <c r="S4641">
        <v>0</v>
      </c>
      <c r="T4641">
        <v>0</v>
      </c>
      <c r="U4641">
        <v>1.6961109999999999</v>
      </c>
      <c r="V4641">
        <v>152.65</v>
      </c>
      <c r="W4641">
        <v>0</v>
      </c>
      <c r="X4641">
        <v>0</v>
      </c>
      <c r="Y4641">
        <v>0</v>
      </c>
      <c r="Z4641">
        <v>0</v>
      </c>
    </row>
    <row r="4642" spans="1:26" x14ac:dyDescent="0.25">
      <c r="A4642">
        <v>1718248</v>
      </c>
      <c r="B4642">
        <v>1</v>
      </c>
      <c r="C4642" t="s">
        <v>76</v>
      </c>
      <c r="D4642" t="s">
        <v>78</v>
      </c>
      <c r="E4642" t="s">
        <v>134</v>
      </c>
      <c r="F4642" t="s">
        <v>13441</v>
      </c>
      <c r="G4642" t="s">
        <v>136</v>
      </c>
      <c r="H4642" t="s">
        <v>46</v>
      </c>
      <c r="I4642" t="s">
        <v>129</v>
      </c>
      <c r="J4642" t="s">
        <v>130</v>
      </c>
      <c r="K4642" t="s">
        <v>131</v>
      </c>
      <c r="L4642" t="s">
        <v>13442</v>
      </c>
      <c r="M4642" t="s">
        <v>13443</v>
      </c>
      <c r="N4642">
        <v>1.342222222</v>
      </c>
      <c r="O4642">
        <v>0</v>
      </c>
      <c r="P4642">
        <v>4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5.3688890000000002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1718247</v>
      </c>
      <c r="B4643">
        <v>1</v>
      </c>
      <c r="C4643" t="s">
        <v>77</v>
      </c>
      <c r="D4643" t="s">
        <v>109</v>
      </c>
      <c r="E4643" t="s">
        <v>126</v>
      </c>
      <c r="F4643" t="s">
        <v>13444</v>
      </c>
      <c r="G4643" t="s">
        <v>533</v>
      </c>
      <c r="H4643" t="s">
        <v>47</v>
      </c>
      <c r="I4643" t="s">
        <v>129</v>
      </c>
      <c r="J4643" t="s">
        <v>130</v>
      </c>
      <c r="K4643" t="s">
        <v>131</v>
      </c>
      <c r="L4643" t="s">
        <v>13445</v>
      </c>
      <c r="M4643" t="s">
        <v>13446</v>
      </c>
      <c r="N4643">
        <v>6.9155555550000001</v>
      </c>
      <c r="O4643">
        <v>1</v>
      </c>
      <c r="P4643">
        <v>137</v>
      </c>
      <c r="Q4643">
        <v>0</v>
      </c>
      <c r="R4643">
        <v>0</v>
      </c>
      <c r="S4643">
        <v>0</v>
      </c>
      <c r="T4643">
        <v>0</v>
      </c>
      <c r="U4643">
        <v>6.9155559999999996</v>
      </c>
      <c r="V4643">
        <v>947.43111099999999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1718250</v>
      </c>
      <c r="B4644">
        <v>1</v>
      </c>
      <c r="C4644" t="s">
        <v>77</v>
      </c>
      <c r="D4644" t="s">
        <v>124</v>
      </c>
      <c r="E4644" t="s">
        <v>134</v>
      </c>
      <c r="F4644" t="s">
        <v>13447</v>
      </c>
      <c r="G4644" t="s">
        <v>136</v>
      </c>
      <c r="H4644" t="s">
        <v>46</v>
      </c>
      <c r="I4644" t="s">
        <v>129</v>
      </c>
      <c r="J4644" t="s">
        <v>130</v>
      </c>
      <c r="K4644" t="s">
        <v>131</v>
      </c>
      <c r="L4644" t="s">
        <v>13448</v>
      </c>
      <c r="M4644" t="s">
        <v>13449</v>
      </c>
      <c r="N4644">
        <v>1.9216666659999999</v>
      </c>
      <c r="O4644">
        <v>0</v>
      </c>
      <c r="P4644">
        <v>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1.921667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1718251</v>
      </c>
      <c r="B4645">
        <v>1</v>
      </c>
      <c r="C4645" t="s">
        <v>77</v>
      </c>
      <c r="D4645" t="s">
        <v>110</v>
      </c>
      <c r="E4645" t="s">
        <v>139</v>
      </c>
      <c r="F4645" t="s">
        <v>13450</v>
      </c>
      <c r="G4645" t="s">
        <v>1596</v>
      </c>
      <c r="H4645" t="s">
        <v>46</v>
      </c>
      <c r="I4645" t="s">
        <v>129</v>
      </c>
      <c r="J4645" t="s">
        <v>130</v>
      </c>
      <c r="K4645" t="s">
        <v>131</v>
      </c>
      <c r="L4645" t="s">
        <v>13451</v>
      </c>
      <c r="M4645" t="s">
        <v>13452</v>
      </c>
      <c r="N4645">
        <v>2.6391666659999999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49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129.31916699999999</v>
      </c>
    </row>
    <row r="4646" spans="1:26" x14ac:dyDescent="0.25">
      <c r="A4646">
        <v>1718253</v>
      </c>
      <c r="B4646">
        <v>1</v>
      </c>
      <c r="C4646" t="s">
        <v>77</v>
      </c>
      <c r="D4646" t="s">
        <v>114</v>
      </c>
      <c r="E4646" t="s">
        <v>134</v>
      </c>
      <c r="F4646" t="s">
        <v>13453</v>
      </c>
      <c r="G4646" t="s">
        <v>136</v>
      </c>
      <c r="H4646" t="s">
        <v>46</v>
      </c>
      <c r="I4646" t="s">
        <v>129</v>
      </c>
      <c r="J4646" t="s">
        <v>130</v>
      </c>
      <c r="K4646" t="s">
        <v>131</v>
      </c>
      <c r="L4646" t="s">
        <v>13454</v>
      </c>
      <c r="M4646" t="s">
        <v>13455</v>
      </c>
      <c r="N4646">
        <v>0.85583333299999997</v>
      </c>
      <c r="O4646">
        <v>0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0.85583299999999995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1718255</v>
      </c>
      <c r="B4647">
        <v>1</v>
      </c>
      <c r="C4647" t="s">
        <v>76</v>
      </c>
      <c r="D4647" t="s">
        <v>90</v>
      </c>
      <c r="E4647" t="s">
        <v>139</v>
      </c>
      <c r="F4647" t="s">
        <v>8071</v>
      </c>
      <c r="G4647" t="s">
        <v>141</v>
      </c>
      <c r="H4647" t="s">
        <v>46</v>
      </c>
      <c r="I4647" t="s">
        <v>129</v>
      </c>
      <c r="J4647" t="s">
        <v>130</v>
      </c>
      <c r="K4647" t="s">
        <v>131</v>
      </c>
      <c r="L4647" t="s">
        <v>13456</v>
      </c>
      <c r="M4647" t="s">
        <v>13457</v>
      </c>
      <c r="N4647">
        <v>0.91916666599999997</v>
      </c>
      <c r="O4647">
        <v>0</v>
      </c>
      <c r="P4647">
        <v>10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9.1916670000000007</v>
      </c>
      <c r="W4647">
        <v>0</v>
      </c>
      <c r="X4647">
        <v>0</v>
      </c>
      <c r="Y4647">
        <v>0</v>
      </c>
      <c r="Z4647">
        <v>0</v>
      </c>
    </row>
    <row r="4648" spans="1:26" x14ac:dyDescent="0.25">
      <c r="A4648">
        <v>1718257</v>
      </c>
      <c r="B4648">
        <v>1</v>
      </c>
      <c r="C4648" t="s">
        <v>77</v>
      </c>
      <c r="D4648" t="s">
        <v>114</v>
      </c>
      <c r="E4648" t="s">
        <v>139</v>
      </c>
      <c r="F4648" t="s">
        <v>13458</v>
      </c>
      <c r="G4648" t="s">
        <v>141</v>
      </c>
      <c r="H4648" t="s">
        <v>46</v>
      </c>
      <c r="I4648" t="s">
        <v>129</v>
      </c>
      <c r="J4648" t="s">
        <v>130</v>
      </c>
      <c r="K4648" t="s">
        <v>131</v>
      </c>
      <c r="L4648" t="s">
        <v>13459</v>
      </c>
      <c r="M4648" t="s">
        <v>13460</v>
      </c>
      <c r="N4648">
        <v>1.314166666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11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14.455833</v>
      </c>
    </row>
    <row r="4649" spans="1:26" x14ac:dyDescent="0.25">
      <c r="A4649">
        <v>1718261</v>
      </c>
      <c r="B4649">
        <v>1</v>
      </c>
      <c r="C4649" t="s">
        <v>76</v>
      </c>
      <c r="D4649" t="s">
        <v>86</v>
      </c>
      <c r="E4649" t="s">
        <v>134</v>
      </c>
      <c r="F4649" t="s">
        <v>13461</v>
      </c>
      <c r="G4649" t="s">
        <v>136</v>
      </c>
      <c r="H4649" t="s">
        <v>46</v>
      </c>
      <c r="I4649" t="s">
        <v>129</v>
      </c>
      <c r="J4649" t="s">
        <v>130</v>
      </c>
      <c r="K4649" t="s">
        <v>131</v>
      </c>
      <c r="L4649" t="s">
        <v>13462</v>
      </c>
      <c r="M4649" t="s">
        <v>13463</v>
      </c>
      <c r="N4649">
        <v>4.4775</v>
      </c>
      <c r="O4649">
        <v>0</v>
      </c>
      <c r="P4649">
        <v>4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17.91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1718262</v>
      </c>
      <c r="B4650">
        <v>1</v>
      </c>
      <c r="C4650" t="s">
        <v>77</v>
      </c>
      <c r="D4650" t="s">
        <v>111</v>
      </c>
      <c r="E4650" t="s">
        <v>139</v>
      </c>
      <c r="F4650" t="s">
        <v>13464</v>
      </c>
      <c r="G4650" t="s">
        <v>141</v>
      </c>
      <c r="H4650" t="s">
        <v>46</v>
      </c>
      <c r="I4650" t="s">
        <v>129</v>
      </c>
      <c r="J4650" t="s">
        <v>130</v>
      </c>
      <c r="K4650" t="s">
        <v>131</v>
      </c>
      <c r="L4650" t="s">
        <v>13465</v>
      </c>
      <c r="M4650" t="s">
        <v>13466</v>
      </c>
      <c r="N4650">
        <v>4.0180555550000001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4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16.072222</v>
      </c>
    </row>
    <row r="4651" spans="1:26" x14ac:dyDescent="0.25">
      <c r="A4651">
        <v>1718267</v>
      </c>
      <c r="B4651">
        <v>1</v>
      </c>
      <c r="C4651" t="s">
        <v>76</v>
      </c>
      <c r="D4651" t="s">
        <v>95</v>
      </c>
      <c r="E4651" t="s">
        <v>134</v>
      </c>
      <c r="F4651" t="s">
        <v>13467</v>
      </c>
      <c r="G4651" t="s">
        <v>136</v>
      </c>
      <c r="H4651" t="s">
        <v>46</v>
      </c>
      <c r="I4651" t="s">
        <v>129</v>
      </c>
      <c r="J4651" t="s">
        <v>130</v>
      </c>
      <c r="K4651" t="s">
        <v>131</v>
      </c>
      <c r="L4651" t="s">
        <v>13468</v>
      </c>
      <c r="M4651" t="s">
        <v>13469</v>
      </c>
      <c r="N4651">
        <v>2.2000000000000002</v>
      </c>
      <c r="O4651">
        <v>0</v>
      </c>
      <c r="P4651">
        <v>0</v>
      </c>
      <c r="Q4651">
        <v>0</v>
      </c>
      <c r="R4651">
        <v>2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4.4000000000000004</v>
      </c>
      <c r="Y4651">
        <v>0</v>
      </c>
      <c r="Z4651">
        <v>0</v>
      </c>
    </row>
    <row r="4652" spans="1:26" x14ac:dyDescent="0.25">
      <c r="A4652">
        <v>1718266</v>
      </c>
      <c r="B4652">
        <v>1</v>
      </c>
      <c r="C4652" t="s">
        <v>76</v>
      </c>
      <c r="D4652" t="s">
        <v>92</v>
      </c>
      <c r="E4652" t="s">
        <v>158</v>
      </c>
      <c r="F4652" t="s">
        <v>13470</v>
      </c>
      <c r="G4652" t="s">
        <v>176</v>
      </c>
      <c r="H4652" t="s">
        <v>47</v>
      </c>
      <c r="I4652" t="s">
        <v>129</v>
      </c>
      <c r="J4652" t="s">
        <v>130</v>
      </c>
      <c r="K4652" t="s">
        <v>131</v>
      </c>
      <c r="L4652" t="s">
        <v>13471</v>
      </c>
      <c r="M4652" t="s">
        <v>13472</v>
      </c>
      <c r="N4652">
        <v>0.98499999999999999</v>
      </c>
      <c r="O4652">
        <v>0</v>
      </c>
      <c r="P4652">
        <v>0</v>
      </c>
      <c r="Q4652">
        <v>21</v>
      </c>
      <c r="R4652">
        <v>1398</v>
      </c>
      <c r="S4652">
        <v>0</v>
      </c>
      <c r="T4652">
        <v>0</v>
      </c>
      <c r="U4652">
        <v>0</v>
      </c>
      <c r="V4652">
        <v>0</v>
      </c>
      <c r="W4652">
        <v>20.684999999999999</v>
      </c>
      <c r="X4652">
        <v>1377.03</v>
      </c>
      <c r="Y4652">
        <v>0</v>
      </c>
      <c r="Z4652">
        <v>0</v>
      </c>
    </row>
    <row r="4653" spans="1:26" x14ac:dyDescent="0.25">
      <c r="A4653">
        <v>1718269</v>
      </c>
      <c r="B4653">
        <v>1</v>
      </c>
      <c r="C4653" t="s">
        <v>77</v>
      </c>
      <c r="D4653" t="s">
        <v>114</v>
      </c>
      <c r="E4653" t="s">
        <v>126</v>
      </c>
      <c r="F4653" t="s">
        <v>13473</v>
      </c>
      <c r="G4653" t="s">
        <v>145</v>
      </c>
      <c r="H4653" t="s">
        <v>47</v>
      </c>
      <c r="I4653" t="s">
        <v>129</v>
      </c>
      <c r="J4653" t="s">
        <v>130</v>
      </c>
      <c r="K4653" t="s">
        <v>131</v>
      </c>
      <c r="L4653" t="s">
        <v>13474</v>
      </c>
      <c r="M4653" t="s">
        <v>13475</v>
      </c>
      <c r="N4653">
        <v>1.829722222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6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10.978332999999999</v>
      </c>
    </row>
    <row r="4654" spans="1:26" x14ac:dyDescent="0.25">
      <c r="A4654">
        <v>1718271</v>
      </c>
      <c r="B4654">
        <v>1</v>
      </c>
      <c r="C4654" t="s">
        <v>76</v>
      </c>
      <c r="D4654" t="s">
        <v>84</v>
      </c>
      <c r="E4654" t="s">
        <v>139</v>
      </c>
      <c r="F4654" t="s">
        <v>4005</v>
      </c>
      <c r="G4654" t="s">
        <v>141</v>
      </c>
      <c r="H4654" t="s">
        <v>46</v>
      </c>
      <c r="I4654" t="s">
        <v>129</v>
      </c>
      <c r="J4654" t="s">
        <v>130</v>
      </c>
      <c r="K4654" t="s">
        <v>131</v>
      </c>
      <c r="L4654" t="s">
        <v>13476</v>
      </c>
      <c r="M4654" t="s">
        <v>13477</v>
      </c>
      <c r="N4654">
        <v>0.52111111099999996</v>
      </c>
      <c r="O4654">
        <v>0</v>
      </c>
      <c r="P4654">
        <v>81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42.21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1718273</v>
      </c>
      <c r="B4655">
        <v>1</v>
      </c>
      <c r="C4655" t="s">
        <v>76</v>
      </c>
      <c r="D4655" t="s">
        <v>104</v>
      </c>
      <c r="E4655" t="s">
        <v>134</v>
      </c>
      <c r="F4655" t="s">
        <v>13478</v>
      </c>
      <c r="G4655" t="s">
        <v>136</v>
      </c>
      <c r="H4655" t="s">
        <v>46</v>
      </c>
      <c r="I4655" t="s">
        <v>129</v>
      </c>
      <c r="J4655" t="s">
        <v>130</v>
      </c>
      <c r="K4655" t="s">
        <v>131</v>
      </c>
      <c r="L4655" t="s">
        <v>13479</v>
      </c>
      <c r="M4655" t="s">
        <v>13480</v>
      </c>
      <c r="N4655">
        <v>3.0494444440000001</v>
      </c>
      <c r="O4655">
        <v>0</v>
      </c>
      <c r="P4655">
        <v>0</v>
      </c>
      <c r="Q4655">
        <v>0</v>
      </c>
      <c r="R4655">
        <v>0</v>
      </c>
      <c r="S4655">
        <v>1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3.0494439999999998</v>
      </c>
      <c r="Z4655">
        <v>0</v>
      </c>
    </row>
    <row r="4656" spans="1:26" x14ac:dyDescent="0.25">
      <c r="A4656">
        <v>1718276</v>
      </c>
      <c r="B4656">
        <v>1</v>
      </c>
      <c r="C4656" t="s">
        <v>76</v>
      </c>
      <c r="D4656" t="s">
        <v>86</v>
      </c>
      <c r="E4656" t="s">
        <v>134</v>
      </c>
      <c r="F4656" t="s">
        <v>13481</v>
      </c>
      <c r="G4656" t="s">
        <v>136</v>
      </c>
      <c r="H4656" t="s">
        <v>46</v>
      </c>
      <c r="I4656" t="s">
        <v>129</v>
      </c>
      <c r="J4656" t="s">
        <v>130</v>
      </c>
      <c r="K4656" t="s">
        <v>131</v>
      </c>
      <c r="L4656" t="s">
        <v>13482</v>
      </c>
      <c r="M4656" t="s">
        <v>13483</v>
      </c>
      <c r="N4656">
        <v>9.5425000000000004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9.5425000000000004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1718275</v>
      </c>
      <c r="B4657">
        <v>1</v>
      </c>
      <c r="C4657" t="s">
        <v>76</v>
      </c>
      <c r="D4657" t="s">
        <v>90</v>
      </c>
      <c r="E4657" t="s">
        <v>158</v>
      </c>
      <c r="F4657" t="s">
        <v>1586</v>
      </c>
      <c r="G4657" t="s">
        <v>176</v>
      </c>
      <c r="H4657" t="s">
        <v>47</v>
      </c>
      <c r="I4657" t="s">
        <v>129</v>
      </c>
      <c r="J4657" t="s">
        <v>130</v>
      </c>
      <c r="K4657" t="s">
        <v>131</v>
      </c>
      <c r="L4657" t="s">
        <v>13484</v>
      </c>
      <c r="M4657" t="s">
        <v>13485</v>
      </c>
      <c r="N4657">
        <v>0.62888888799999998</v>
      </c>
      <c r="O4657">
        <v>0</v>
      </c>
      <c r="P4657">
        <v>0</v>
      </c>
      <c r="Q4657">
        <v>0</v>
      </c>
      <c r="R4657">
        <v>0</v>
      </c>
      <c r="S4657">
        <v>7</v>
      </c>
      <c r="T4657">
        <v>149</v>
      </c>
      <c r="U4657">
        <v>0</v>
      </c>
      <c r="V4657">
        <v>0</v>
      </c>
      <c r="W4657">
        <v>0</v>
      </c>
      <c r="X4657">
        <v>0</v>
      </c>
      <c r="Y4657">
        <v>4.4022220000000001</v>
      </c>
      <c r="Z4657">
        <v>93.704443999999995</v>
      </c>
    </row>
    <row r="4658" spans="1:26" x14ac:dyDescent="0.25">
      <c r="A4658">
        <v>1718293</v>
      </c>
      <c r="B4658">
        <v>1</v>
      </c>
      <c r="C4658" t="s">
        <v>77</v>
      </c>
      <c r="D4658" t="s">
        <v>124</v>
      </c>
      <c r="E4658" t="s">
        <v>191</v>
      </c>
      <c r="F4658" t="s">
        <v>13486</v>
      </c>
      <c r="G4658" t="s">
        <v>907</v>
      </c>
      <c r="H4658" t="s">
        <v>46</v>
      </c>
      <c r="I4658" t="s">
        <v>129</v>
      </c>
      <c r="J4658" t="s">
        <v>130</v>
      </c>
      <c r="K4658" t="s">
        <v>131</v>
      </c>
      <c r="L4658" t="s">
        <v>13487</v>
      </c>
      <c r="M4658" t="s">
        <v>13488</v>
      </c>
      <c r="N4658">
        <v>4.0638888880000001</v>
      </c>
      <c r="O4658">
        <v>0</v>
      </c>
      <c r="P4658">
        <v>66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268.21666699999997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1718294</v>
      </c>
      <c r="B4659">
        <v>1</v>
      </c>
      <c r="C4659" t="s">
        <v>77</v>
      </c>
      <c r="D4659" t="s">
        <v>124</v>
      </c>
      <c r="E4659" t="s">
        <v>139</v>
      </c>
      <c r="F4659" t="s">
        <v>13489</v>
      </c>
      <c r="G4659" t="s">
        <v>141</v>
      </c>
      <c r="H4659" t="s">
        <v>46</v>
      </c>
      <c r="I4659" t="s">
        <v>129</v>
      </c>
      <c r="J4659" t="s">
        <v>130</v>
      </c>
      <c r="K4659" t="s">
        <v>131</v>
      </c>
      <c r="L4659" t="s">
        <v>13490</v>
      </c>
      <c r="M4659" t="s">
        <v>13491</v>
      </c>
      <c r="N4659">
        <v>3.613888888</v>
      </c>
      <c r="O4659">
        <v>0</v>
      </c>
      <c r="P4659">
        <v>188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679.41111100000001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1718278</v>
      </c>
      <c r="B4660">
        <v>1</v>
      </c>
      <c r="C4660" t="s">
        <v>76</v>
      </c>
      <c r="D4660" t="s">
        <v>92</v>
      </c>
      <c r="E4660" t="s">
        <v>126</v>
      </c>
      <c r="F4660" t="s">
        <v>13492</v>
      </c>
      <c r="G4660" t="s">
        <v>361</v>
      </c>
      <c r="H4660" t="s">
        <v>47</v>
      </c>
      <c r="I4660" t="s">
        <v>129</v>
      </c>
      <c r="J4660" t="s">
        <v>130</v>
      </c>
      <c r="K4660" t="s">
        <v>131</v>
      </c>
      <c r="L4660" t="s">
        <v>13493</v>
      </c>
      <c r="M4660" t="s">
        <v>13494</v>
      </c>
      <c r="N4660">
        <v>1.55</v>
      </c>
      <c r="O4660">
        <v>0</v>
      </c>
      <c r="P4660">
        <v>0</v>
      </c>
      <c r="Q4660">
        <v>1</v>
      </c>
      <c r="R4660">
        <v>140</v>
      </c>
      <c r="S4660">
        <v>0</v>
      </c>
      <c r="T4660">
        <v>0</v>
      </c>
      <c r="U4660">
        <v>0</v>
      </c>
      <c r="V4660">
        <v>0</v>
      </c>
      <c r="W4660">
        <v>1.55</v>
      </c>
      <c r="X4660">
        <v>217</v>
      </c>
      <c r="Y4660">
        <v>0</v>
      </c>
      <c r="Z4660">
        <v>0</v>
      </c>
    </row>
    <row r="4661" spans="1:26" x14ac:dyDescent="0.25">
      <c r="A4661">
        <v>1718277</v>
      </c>
      <c r="B4661">
        <v>1</v>
      </c>
      <c r="C4661" t="s">
        <v>77</v>
      </c>
      <c r="D4661" t="s">
        <v>123</v>
      </c>
      <c r="E4661" t="s">
        <v>126</v>
      </c>
      <c r="F4661" t="s">
        <v>5894</v>
      </c>
      <c r="G4661" t="s">
        <v>176</v>
      </c>
      <c r="H4661" t="s">
        <v>47</v>
      </c>
      <c r="I4661" t="s">
        <v>151</v>
      </c>
      <c r="J4661" t="s">
        <v>130</v>
      </c>
      <c r="K4661" t="s">
        <v>131</v>
      </c>
      <c r="L4661" t="s">
        <v>13495</v>
      </c>
      <c r="M4661" t="s">
        <v>13496</v>
      </c>
      <c r="N4661">
        <v>3.6111110000000002E-3</v>
      </c>
      <c r="O4661">
        <v>27</v>
      </c>
      <c r="P4661">
        <v>501</v>
      </c>
      <c r="Q4661">
        <v>0</v>
      </c>
      <c r="R4661">
        <v>0</v>
      </c>
      <c r="S4661">
        <v>0</v>
      </c>
      <c r="T4661">
        <v>0</v>
      </c>
      <c r="U4661">
        <v>9.7500000000000003E-2</v>
      </c>
      <c r="V4661">
        <v>1.809167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1718281</v>
      </c>
      <c r="B4662">
        <v>1</v>
      </c>
      <c r="C4662" t="s">
        <v>76</v>
      </c>
      <c r="D4662" t="s">
        <v>84</v>
      </c>
      <c r="E4662" t="s">
        <v>139</v>
      </c>
      <c r="F4662" t="s">
        <v>13497</v>
      </c>
      <c r="G4662" t="s">
        <v>141</v>
      </c>
      <c r="H4662" t="s">
        <v>46</v>
      </c>
      <c r="I4662" t="s">
        <v>129</v>
      </c>
      <c r="J4662" t="s">
        <v>130</v>
      </c>
      <c r="K4662" t="s">
        <v>131</v>
      </c>
      <c r="L4662" t="s">
        <v>13498</v>
      </c>
      <c r="M4662" t="s">
        <v>13499</v>
      </c>
      <c r="N4662">
        <v>1.1994444440000001</v>
      </c>
      <c r="O4662">
        <v>0</v>
      </c>
      <c r="P4662">
        <v>185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221.897222</v>
      </c>
      <c r="W4662">
        <v>0</v>
      </c>
      <c r="X4662">
        <v>0</v>
      </c>
      <c r="Y4662">
        <v>0</v>
      </c>
      <c r="Z4662">
        <v>0</v>
      </c>
    </row>
    <row r="4663" spans="1:26" x14ac:dyDescent="0.25">
      <c r="A4663">
        <v>1718284</v>
      </c>
      <c r="B4663">
        <v>1</v>
      </c>
      <c r="C4663" t="s">
        <v>76</v>
      </c>
      <c r="D4663" t="s">
        <v>87</v>
      </c>
      <c r="E4663" t="s">
        <v>158</v>
      </c>
      <c r="F4663" t="s">
        <v>7644</v>
      </c>
      <c r="G4663" t="s">
        <v>176</v>
      </c>
      <c r="H4663" t="s">
        <v>47</v>
      </c>
      <c r="I4663" t="s">
        <v>129</v>
      </c>
      <c r="J4663" t="s">
        <v>130</v>
      </c>
      <c r="K4663" t="s">
        <v>131</v>
      </c>
      <c r="L4663" t="s">
        <v>13500</v>
      </c>
      <c r="M4663" t="s">
        <v>13501</v>
      </c>
      <c r="N4663">
        <v>0.15416666600000001</v>
      </c>
      <c r="O4663">
        <v>0</v>
      </c>
      <c r="P4663">
        <v>0</v>
      </c>
      <c r="Q4663">
        <v>101</v>
      </c>
      <c r="R4663">
        <v>506</v>
      </c>
      <c r="S4663">
        <v>0</v>
      </c>
      <c r="T4663">
        <v>0</v>
      </c>
      <c r="U4663">
        <v>0</v>
      </c>
      <c r="V4663">
        <v>0</v>
      </c>
      <c r="W4663">
        <v>15.570833</v>
      </c>
      <c r="X4663">
        <v>78.008332999999993</v>
      </c>
      <c r="Y4663">
        <v>0</v>
      </c>
      <c r="Z4663">
        <v>0</v>
      </c>
    </row>
    <row r="4664" spans="1:26" x14ac:dyDescent="0.25">
      <c r="A4664">
        <v>1718286</v>
      </c>
      <c r="B4664">
        <v>1</v>
      </c>
      <c r="C4664" t="s">
        <v>76</v>
      </c>
      <c r="D4664" t="s">
        <v>92</v>
      </c>
      <c r="E4664" t="s">
        <v>139</v>
      </c>
      <c r="F4664" t="s">
        <v>4975</v>
      </c>
      <c r="G4664" t="s">
        <v>141</v>
      </c>
      <c r="H4664" t="s">
        <v>46</v>
      </c>
      <c r="I4664" t="s">
        <v>129</v>
      </c>
      <c r="J4664" t="s">
        <v>130</v>
      </c>
      <c r="K4664" t="s">
        <v>131</v>
      </c>
      <c r="L4664" t="s">
        <v>13502</v>
      </c>
      <c r="M4664" t="s">
        <v>13503</v>
      </c>
      <c r="N4664">
        <v>3.7066666659999998</v>
      </c>
      <c r="O4664">
        <v>0</v>
      </c>
      <c r="P4664">
        <v>0</v>
      </c>
      <c r="Q4664">
        <v>0</v>
      </c>
      <c r="R4664">
        <v>165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611.6</v>
      </c>
      <c r="Y4664">
        <v>0</v>
      </c>
      <c r="Z4664">
        <v>0</v>
      </c>
    </row>
    <row r="4665" spans="1:26" x14ac:dyDescent="0.25">
      <c r="A4665">
        <v>1718295</v>
      </c>
      <c r="B4665">
        <v>1</v>
      </c>
      <c r="C4665" t="s">
        <v>76</v>
      </c>
      <c r="D4665" t="s">
        <v>89</v>
      </c>
      <c r="E4665" t="s">
        <v>139</v>
      </c>
      <c r="F4665" t="s">
        <v>13504</v>
      </c>
      <c r="G4665" t="s">
        <v>269</v>
      </c>
      <c r="H4665" t="s">
        <v>46</v>
      </c>
      <c r="I4665" t="s">
        <v>129</v>
      </c>
      <c r="J4665" t="s">
        <v>130</v>
      </c>
      <c r="K4665" t="s">
        <v>131</v>
      </c>
      <c r="L4665" t="s">
        <v>13505</v>
      </c>
      <c r="M4665" t="s">
        <v>13506</v>
      </c>
      <c r="N4665">
        <v>2.5416666659999998</v>
      </c>
      <c r="O4665">
        <v>0</v>
      </c>
      <c r="P4665">
        <v>12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30.5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1718290</v>
      </c>
      <c r="B4666">
        <v>1</v>
      </c>
      <c r="C4666" t="s">
        <v>76</v>
      </c>
      <c r="D4666" t="s">
        <v>96</v>
      </c>
      <c r="E4666" t="s">
        <v>134</v>
      </c>
      <c r="F4666" t="s">
        <v>13507</v>
      </c>
      <c r="G4666" t="s">
        <v>136</v>
      </c>
      <c r="H4666" t="s">
        <v>46</v>
      </c>
      <c r="I4666" t="s">
        <v>129</v>
      </c>
      <c r="J4666" t="s">
        <v>130</v>
      </c>
      <c r="K4666" t="s">
        <v>131</v>
      </c>
      <c r="L4666" t="s">
        <v>13508</v>
      </c>
      <c r="M4666" t="s">
        <v>13509</v>
      </c>
      <c r="N4666">
        <v>1.544444444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1.5444439999999999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1718288</v>
      </c>
      <c r="B4667">
        <v>1</v>
      </c>
      <c r="C4667" t="s">
        <v>76</v>
      </c>
      <c r="D4667" t="s">
        <v>96</v>
      </c>
      <c r="E4667" t="s">
        <v>212</v>
      </c>
      <c r="F4667" t="s">
        <v>13510</v>
      </c>
      <c r="G4667" t="s">
        <v>176</v>
      </c>
      <c r="H4667" t="s">
        <v>47</v>
      </c>
      <c r="I4667" t="s">
        <v>129</v>
      </c>
      <c r="J4667" t="s">
        <v>130</v>
      </c>
      <c r="K4667" t="s">
        <v>131</v>
      </c>
      <c r="L4667" t="s">
        <v>13511</v>
      </c>
      <c r="M4667" t="s">
        <v>13512</v>
      </c>
      <c r="N4667">
        <v>0.81916666599999999</v>
      </c>
      <c r="O4667">
        <v>8</v>
      </c>
      <c r="P4667">
        <v>519</v>
      </c>
      <c r="Q4667">
        <v>0</v>
      </c>
      <c r="R4667">
        <v>0</v>
      </c>
      <c r="S4667">
        <v>0</v>
      </c>
      <c r="T4667">
        <v>0</v>
      </c>
      <c r="U4667">
        <v>6.5533330000000003</v>
      </c>
      <c r="V4667">
        <v>425.14749999999998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1718287</v>
      </c>
      <c r="B4668">
        <v>1</v>
      </c>
      <c r="C4668" t="s">
        <v>76</v>
      </c>
      <c r="D4668" t="s">
        <v>92</v>
      </c>
      <c r="E4668" t="s">
        <v>158</v>
      </c>
      <c r="F4668" t="s">
        <v>12068</v>
      </c>
      <c r="G4668" t="s">
        <v>176</v>
      </c>
      <c r="H4668" t="s">
        <v>47</v>
      </c>
      <c r="I4668" t="s">
        <v>129</v>
      </c>
      <c r="J4668" t="s">
        <v>130</v>
      </c>
      <c r="K4668" t="s">
        <v>131</v>
      </c>
      <c r="L4668" t="s">
        <v>13513</v>
      </c>
      <c r="M4668" t="s">
        <v>13514</v>
      </c>
      <c r="N4668">
        <v>0.81499999999999995</v>
      </c>
      <c r="O4668">
        <v>0</v>
      </c>
      <c r="P4668">
        <v>0</v>
      </c>
      <c r="Q4668">
        <v>21</v>
      </c>
      <c r="R4668">
        <v>1398</v>
      </c>
      <c r="S4668">
        <v>0</v>
      </c>
      <c r="T4668">
        <v>0</v>
      </c>
      <c r="U4668">
        <v>0</v>
      </c>
      <c r="V4668">
        <v>0</v>
      </c>
      <c r="W4668">
        <v>17.114999999999998</v>
      </c>
      <c r="X4668">
        <v>1139.3699999999999</v>
      </c>
      <c r="Y4668">
        <v>0</v>
      </c>
      <c r="Z4668">
        <v>0</v>
      </c>
    </row>
    <row r="4669" spans="1:26" x14ac:dyDescent="0.25">
      <c r="A4669">
        <v>1718289</v>
      </c>
      <c r="B4669">
        <v>1</v>
      </c>
      <c r="C4669" t="s">
        <v>77</v>
      </c>
      <c r="D4669" t="s">
        <v>116</v>
      </c>
      <c r="E4669" t="s">
        <v>139</v>
      </c>
      <c r="F4669" t="s">
        <v>13515</v>
      </c>
      <c r="G4669" t="s">
        <v>182</v>
      </c>
      <c r="H4669" t="s">
        <v>46</v>
      </c>
      <c r="I4669" t="s">
        <v>129</v>
      </c>
      <c r="J4669" t="s">
        <v>130</v>
      </c>
      <c r="K4669" t="s">
        <v>131</v>
      </c>
      <c r="L4669" t="s">
        <v>13516</v>
      </c>
      <c r="M4669" t="s">
        <v>13517</v>
      </c>
      <c r="N4669">
        <v>1.6472222219999999</v>
      </c>
      <c r="O4669">
        <v>0</v>
      </c>
      <c r="P4669">
        <v>93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153.191667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1718291</v>
      </c>
      <c r="B4670">
        <v>1</v>
      </c>
      <c r="C4670" t="s">
        <v>76</v>
      </c>
      <c r="D4670" t="s">
        <v>106</v>
      </c>
      <c r="E4670" t="s">
        <v>134</v>
      </c>
      <c r="F4670" t="s">
        <v>13518</v>
      </c>
      <c r="G4670" t="s">
        <v>136</v>
      </c>
      <c r="H4670" t="s">
        <v>46</v>
      </c>
      <c r="I4670" t="s">
        <v>129</v>
      </c>
      <c r="J4670" t="s">
        <v>130</v>
      </c>
      <c r="K4670" t="s">
        <v>131</v>
      </c>
      <c r="L4670" t="s">
        <v>13519</v>
      </c>
      <c r="M4670" t="s">
        <v>13520</v>
      </c>
      <c r="N4670">
        <v>0.76</v>
      </c>
      <c r="O4670">
        <v>0</v>
      </c>
      <c r="P4670">
        <v>1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0.76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1718296</v>
      </c>
      <c r="B4671">
        <v>1</v>
      </c>
      <c r="C4671" t="s">
        <v>77</v>
      </c>
      <c r="D4671" t="s">
        <v>119</v>
      </c>
      <c r="E4671" t="s">
        <v>158</v>
      </c>
      <c r="F4671" t="s">
        <v>13521</v>
      </c>
      <c r="G4671" t="s">
        <v>176</v>
      </c>
      <c r="H4671" t="s">
        <v>47</v>
      </c>
      <c r="I4671" t="s">
        <v>129</v>
      </c>
      <c r="J4671" t="s">
        <v>130</v>
      </c>
      <c r="K4671" t="s">
        <v>131</v>
      </c>
      <c r="L4671" t="s">
        <v>13522</v>
      </c>
      <c r="M4671" t="s">
        <v>13523</v>
      </c>
      <c r="N4671">
        <v>0.47444444400000002</v>
      </c>
      <c r="O4671">
        <v>4</v>
      </c>
      <c r="P4671">
        <v>4</v>
      </c>
      <c r="Q4671">
        <v>0</v>
      </c>
      <c r="R4671">
        <v>0</v>
      </c>
      <c r="S4671">
        <v>0</v>
      </c>
      <c r="T4671">
        <v>0</v>
      </c>
      <c r="U4671">
        <v>1.897778</v>
      </c>
      <c r="V4671">
        <v>1.897778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1718303</v>
      </c>
      <c r="B4672">
        <v>1</v>
      </c>
      <c r="C4672" t="s">
        <v>77</v>
      </c>
      <c r="D4672" t="s">
        <v>119</v>
      </c>
      <c r="E4672" t="s">
        <v>126</v>
      </c>
      <c r="F4672" t="s">
        <v>9514</v>
      </c>
      <c r="G4672" t="s">
        <v>176</v>
      </c>
      <c r="H4672" t="s">
        <v>47</v>
      </c>
      <c r="I4672" t="s">
        <v>129</v>
      </c>
      <c r="J4672" t="s">
        <v>130</v>
      </c>
      <c r="K4672" t="s">
        <v>131</v>
      </c>
      <c r="L4672" t="s">
        <v>13524</v>
      </c>
      <c r="M4672" t="s">
        <v>13525</v>
      </c>
      <c r="N4672">
        <v>1.736388888</v>
      </c>
      <c r="O4672">
        <v>8</v>
      </c>
      <c r="P4672">
        <v>42</v>
      </c>
      <c r="Q4672">
        <v>0</v>
      </c>
      <c r="R4672">
        <v>0</v>
      </c>
      <c r="S4672">
        <v>0</v>
      </c>
      <c r="T4672">
        <v>0</v>
      </c>
      <c r="U4672">
        <v>13.891111</v>
      </c>
      <c r="V4672">
        <v>72.928332999999995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1718301</v>
      </c>
      <c r="B4673">
        <v>1</v>
      </c>
      <c r="C4673" t="s">
        <v>77</v>
      </c>
      <c r="D4673" t="s">
        <v>114</v>
      </c>
      <c r="E4673" t="s">
        <v>148</v>
      </c>
      <c r="F4673" t="s">
        <v>1987</v>
      </c>
      <c r="G4673" t="s">
        <v>176</v>
      </c>
      <c r="H4673" t="s">
        <v>47</v>
      </c>
      <c r="I4673" t="s">
        <v>129</v>
      </c>
      <c r="J4673" t="s">
        <v>130</v>
      </c>
      <c r="K4673" t="s">
        <v>131</v>
      </c>
      <c r="L4673" t="s">
        <v>13526</v>
      </c>
      <c r="M4673" t="s">
        <v>13527</v>
      </c>
      <c r="N4673">
        <v>0.15472222199999999</v>
      </c>
      <c r="O4673">
        <v>22</v>
      </c>
      <c r="P4673">
        <v>146</v>
      </c>
      <c r="Q4673">
        <v>0</v>
      </c>
      <c r="R4673">
        <v>0</v>
      </c>
      <c r="S4673">
        <v>192</v>
      </c>
      <c r="T4673">
        <v>1577</v>
      </c>
      <c r="U4673">
        <v>3.4038889999999999</v>
      </c>
      <c r="V4673">
        <v>22.589444</v>
      </c>
      <c r="W4673">
        <v>0</v>
      </c>
      <c r="X4673">
        <v>0</v>
      </c>
      <c r="Y4673">
        <v>29.706666999999999</v>
      </c>
      <c r="Z4673">
        <v>243.99694400000001</v>
      </c>
    </row>
    <row r="4674" spans="1:26" x14ac:dyDescent="0.25">
      <c r="A4674">
        <v>1718302</v>
      </c>
      <c r="B4674">
        <v>1</v>
      </c>
      <c r="C4674" t="s">
        <v>77</v>
      </c>
      <c r="D4674" t="s">
        <v>114</v>
      </c>
      <c r="E4674" t="s">
        <v>126</v>
      </c>
      <c r="F4674" t="s">
        <v>13528</v>
      </c>
      <c r="G4674" t="s">
        <v>351</v>
      </c>
      <c r="H4674" t="s">
        <v>47</v>
      </c>
      <c r="I4674" t="s">
        <v>129</v>
      </c>
      <c r="J4674" t="s">
        <v>130</v>
      </c>
      <c r="K4674" t="s">
        <v>131</v>
      </c>
      <c r="L4674" t="s">
        <v>13529</v>
      </c>
      <c r="M4674" t="s">
        <v>13530</v>
      </c>
      <c r="N4674">
        <v>3.5661111110000001</v>
      </c>
      <c r="O4674">
        <v>0</v>
      </c>
      <c r="P4674">
        <v>0</v>
      </c>
      <c r="Q4674">
        <v>0</v>
      </c>
      <c r="R4674">
        <v>0</v>
      </c>
      <c r="S4674">
        <v>20</v>
      </c>
      <c r="T4674">
        <v>848</v>
      </c>
      <c r="U4674">
        <v>0</v>
      </c>
      <c r="V4674">
        <v>0</v>
      </c>
      <c r="W4674">
        <v>0</v>
      </c>
      <c r="X4674">
        <v>0</v>
      </c>
      <c r="Y4674">
        <v>71.322221999999996</v>
      </c>
      <c r="Z4674">
        <v>3024.062222</v>
      </c>
    </row>
    <row r="4675" spans="1:26" x14ac:dyDescent="0.25">
      <c r="A4675">
        <v>1718304</v>
      </c>
      <c r="B4675">
        <v>1</v>
      </c>
      <c r="C4675" t="s">
        <v>76</v>
      </c>
      <c r="D4675" t="s">
        <v>80</v>
      </c>
      <c r="E4675" t="s">
        <v>148</v>
      </c>
      <c r="F4675" t="s">
        <v>12397</v>
      </c>
      <c r="G4675" t="s">
        <v>150</v>
      </c>
      <c r="H4675" t="s">
        <v>47</v>
      </c>
      <c r="I4675" t="s">
        <v>151</v>
      </c>
      <c r="J4675" t="s">
        <v>130</v>
      </c>
      <c r="K4675" t="s">
        <v>131</v>
      </c>
      <c r="L4675" t="s">
        <v>13531</v>
      </c>
      <c r="M4675" t="s">
        <v>13532</v>
      </c>
      <c r="N4675">
        <v>1.6666666E-2</v>
      </c>
      <c r="O4675">
        <v>9</v>
      </c>
      <c r="P4675">
        <v>5662</v>
      </c>
      <c r="Q4675">
        <v>0</v>
      </c>
      <c r="R4675">
        <v>0</v>
      </c>
      <c r="S4675">
        <v>0</v>
      </c>
      <c r="T4675">
        <v>0</v>
      </c>
      <c r="U4675">
        <v>0.15</v>
      </c>
      <c r="V4675">
        <v>94.366663000000003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1718306</v>
      </c>
      <c r="B4676">
        <v>1</v>
      </c>
      <c r="C4676" t="s">
        <v>77</v>
      </c>
      <c r="D4676" t="s">
        <v>113</v>
      </c>
      <c r="E4676" t="s">
        <v>126</v>
      </c>
      <c r="F4676" t="s">
        <v>13533</v>
      </c>
      <c r="G4676" t="s">
        <v>281</v>
      </c>
      <c r="H4676" t="s">
        <v>47</v>
      </c>
      <c r="I4676" t="s">
        <v>129</v>
      </c>
      <c r="J4676" t="s">
        <v>130</v>
      </c>
      <c r="K4676" t="s">
        <v>161</v>
      </c>
      <c r="L4676" t="s">
        <v>13534</v>
      </c>
      <c r="M4676" t="s">
        <v>13535</v>
      </c>
      <c r="N4676">
        <v>0.57499999999999996</v>
      </c>
      <c r="O4676">
        <v>0</v>
      </c>
      <c r="P4676">
        <v>0</v>
      </c>
      <c r="Q4676">
        <v>5</v>
      </c>
      <c r="R4676">
        <v>1246</v>
      </c>
      <c r="S4676">
        <v>0</v>
      </c>
      <c r="T4676">
        <v>0</v>
      </c>
      <c r="U4676">
        <v>0</v>
      </c>
      <c r="V4676">
        <v>0</v>
      </c>
      <c r="W4676">
        <v>2.875</v>
      </c>
      <c r="X4676">
        <v>716.45</v>
      </c>
      <c r="Y4676">
        <v>0</v>
      </c>
      <c r="Z4676">
        <v>0</v>
      </c>
    </row>
    <row r="4677" spans="1:26" x14ac:dyDescent="0.25">
      <c r="A4677">
        <v>1718307</v>
      </c>
      <c r="B4677">
        <v>1</v>
      </c>
      <c r="C4677" t="s">
        <v>76</v>
      </c>
      <c r="D4677" t="s">
        <v>91</v>
      </c>
      <c r="E4677" t="s">
        <v>212</v>
      </c>
      <c r="F4677" t="s">
        <v>10586</v>
      </c>
      <c r="G4677" t="s">
        <v>176</v>
      </c>
      <c r="H4677" t="s">
        <v>47</v>
      </c>
      <c r="I4677" t="s">
        <v>129</v>
      </c>
      <c r="J4677" t="s">
        <v>130</v>
      </c>
      <c r="K4677" t="s">
        <v>131</v>
      </c>
      <c r="L4677" t="s">
        <v>13536</v>
      </c>
      <c r="M4677" t="s">
        <v>13537</v>
      </c>
      <c r="N4677">
        <v>0.34611111100000003</v>
      </c>
      <c r="O4677">
        <v>30</v>
      </c>
      <c r="P4677">
        <v>218</v>
      </c>
      <c r="Q4677">
        <v>0</v>
      </c>
      <c r="R4677">
        <v>0</v>
      </c>
      <c r="S4677">
        <v>0</v>
      </c>
      <c r="T4677">
        <v>0</v>
      </c>
      <c r="U4677">
        <v>10.383333</v>
      </c>
      <c r="V4677">
        <v>75.452222000000006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1718308</v>
      </c>
      <c r="B4678">
        <v>1</v>
      </c>
      <c r="C4678" t="s">
        <v>76</v>
      </c>
      <c r="D4678" t="s">
        <v>105</v>
      </c>
      <c r="E4678" t="s">
        <v>158</v>
      </c>
      <c r="F4678" t="s">
        <v>13538</v>
      </c>
      <c r="G4678" t="s">
        <v>176</v>
      </c>
      <c r="H4678" t="s">
        <v>47</v>
      </c>
      <c r="I4678" t="s">
        <v>129</v>
      </c>
      <c r="J4678" t="s">
        <v>130</v>
      </c>
      <c r="K4678" t="s">
        <v>131</v>
      </c>
      <c r="L4678" t="s">
        <v>13539</v>
      </c>
      <c r="M4678" t="s">
        <v>13540</v>
      </c>
      <c r="N4678">
        <v>0.19166666600000001</v>
      </c>
      <c r="O4678">
        <v>0</v>
      </c>
      <c r="P4678">
        <v>0</v>
      </c>
      <c r="Q4678">
        <v>25</v>
      </c>
      <c r="R4678">
        <v>428</v>
      </c>
      <c r="S4678">
        <v>1</v>
      </c>
      <c r="T4678">
        <v>177</v>
      </c>
      <c r="U4678">
        <v>0</v>
      </c>
      <c r="V4678">
        <v>0</v>
      </c>
      <c r="W4678">
        <v>4.7916670000000003</v>
      </c>
      <c r="X4678">
        <v>82.033332999999999</v>
      </c>
      <c r="Y4678">
        <v>0.191667</v>
      </c>
      <c r="Z4678">
        <v>33.924999999999997</v>
      </c>
    </row>
    <row r="4679" spans="1:26" x14ac:dyDescent="0.25">
      <c r="A4679">
        <v>1718311</v>
      </c>
      <c r="B4679">
        <v>1</v>
      </c>
      <c r="C4679" t="s">
        <v>76</v>
      </c>
      <c r="D4679" t="s">
        <v>87</v>
      </c>
      <c r="E4679" t="s">
        <v>212</v>
      </c>
      <c r="F4679" t="s">
        <v>12408</v>
      </c>
      <c r="G4679" t="s">
        <v>176</v>
      </c>
      <c r="H4679" t="s">
        <v>47</v>
      </c>
      <c r="I4679" t="s">
        <v>129</v>
      </c>
      <c r="J4679" t="s">
        <v>130</v>
      </c>
      <c r="K4679" t="s">
        <v>131</v>
      </c>
      <c r="L4679" t="s">
        <v>13541</v>
      </c>
      <c r="M4679" t="s">
        <v>13542</v>
      </c>
      <c r="N4679">
        <v>1.041666666</v>
      </c>
      <c r="O4679">
        <v>0</v>
      </c>
      <c r="P4679">
        <v>0</v>
      </c>
      <c r="Q4679">
        <v>62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64.583332999999996</v>
      </c>
      <c r="X4679">
        <v>0</v>
      </c>
      <c r="Y4679">
        <v>0</v>
      </c>
      <c r="Z4679">
        <v>0</v>
      </c>
    </row>
    <row r="4680" spans="1:26" x14ac:dyDescent="0.25">
      <c r="A4680">
        <v>1718309</v>
      </c>
      <c r="B4680">
        <v>1</v>
      </c>
      <c r="C4680" t="s">
        <v>77</v>
      </c>
      <c r="D4680" t="s">
        <v>109</v>
      </c>
      <c r="E4680" t="s">
        <v>212</v>
      </c>
      <c r="F4680" t="s">
        <v>387</v>
      </c>
      <c r="G4680" t="s">
        <v>176</v>
      </c>
      <c r="H4680" t="s">
        <v>47</v>
      </c>
      <c r="I4680" t="s">
        <v>151</v>
      </c>
      <c r="J4680" t="s">
        <v>130</v>
      </c>
      <c r="K4680" t="s">
        <v>131</v>
      </c>
      <c r="L4680" t="s">
        <v>13543</v>
      </c>
      <c r="M4680" t="s">
        <v>13544</v>
      </c>
      <c r="N4680">
        <v>1.7500000000000002E-2</v>
      </c>
      <c r="O4680">
        <v>112</v>
      </c>
      <c r="P4680">
        <v>395</v>
      </c>
      <c r="Q4680">
        <v>0</v>
      </c>
      <c r="R4680">
        <v>0</v>
      </c>
      <c r="S4680">
        <v>3</v>
      </c>
      <c r="T4680">
        <v>52</v>
      </c>
      <c r="U4680">
        <v>1.96</v>
      </c>
      <c r="V4680">
        <v>6.9124999999999996</v>
      </c>
      <c r="W4680">
        <v>0</v>
      </c>
      <c r="X4680">
        <v>0</v>
      </c>
      <c r="Y4680">
        <v>5.2499999999999998E-2</v>
      </c>
      <c r="Z4680">
        <v>0.91</v>
      </c>
    </row>
    <row r="4681" spans="1:26" x14ac:dyDescent="0.25">
      <c r="A4681">
        <v>1718310</v>
      </c>
      <c r="B4681">
        <v>1</v>
      </c>
      <c r="C4681" t="s">
        <v>77</v>
      </c>
      <c r="D4681" t="s">
        <v>114</v>
      </c>
      <c r="E4681" t="s">
        <v>212</v>
      </c>
      <c r="F4681" t="s">
        <v>13545</v>
      </c>
      <c r="G4681" t="s">
        <v>176</v>
      </c>
      <c r="H4681" t="s">
        <v>47</v>
      </c>
      <c r="I4681" t="s">
        <v>129</v>
      </c>
      <c r="J4681" t="s">
        <v>130</v>
      </c>
      <c r="K4681" t="s">
        <v>131</v>
      </c>
      <c r="L4681" t="s">
        <v>13546</v>
      </c>
      <c r="M4681" t="s">
        <v>13547</v>
      </c>
      <c r="N4681">
        <v>4.0522222220000002</v>
      </c>
      <c r="O4681">
        <v>22</v>
      </c>
      <c r="P4681">
        <v>146</v>
      </c>
      <c r="Q4681">
        <v>0</v>
      </c>
      <c r="R4681">
        <v>0</v>
      </c>
      <c r="S4681">
        <v>192</v>
      </c>
      <c r="T4681">
        <v>1577</v>
      </c>
      <c r="U4681">
        <v>89.148888999999997</v>
      </c>
      <c r="V4681">
        <v>591.62444400000004</v>
      </c>
      <c r="W4681">
        <v>0</v>
      </c>
      <c r="X4681">
        <v>0</v>
      </c>
      <c r="Y4681">
        <v>778.02666699999997</v>
      </c>
      <c r="Z4681">
        <v>6390.3544439999996</v>
      </c>
    </row>
    <row r="4682" spans="1:26" x14ac:dyDescent="0.25">
      <c r="A4682">
        <v>1718317</v>
      </c>
      <c r="B4682">
        <v>1</v>
      </c>
      <c r="C4682" t="s">
        <v>77</v>
      </c>
      <c r="D4682" t="s">
        <v>124</v>
      </c>
      <c r="E4682" t="s">
        <v>139</v>
      </c>
      <c r="F4682" t="s">
        <v>13548</v>
      </c>
      <c r="G4682" t="s">
        <v>1596</v>
      </c>
      <c r="H4682" t="s">
        <v>46</v>
      </c>
      <c r="I4682" t="s">
        <v>129</v>
      </c>
      <c r="J4682" t="s">
        <v>130</v>
      </c>
      <c r="K4682" t="s">
        <v>131</v>
      </c>
      <c r="L4682" t="s">
        <v>13549</v>
      </c>
      <c r="M4682" t="s">
        <v>13550</v>
      </c>
      <c r="N4682">
        <v>2.199166666</v>
      </c>
      <c r="O4682">
        <v>0</v>
      </c>
      <c r="P4682">
        <v>24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52.78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1718318</v>
      </c>
      <c r="B4683">
        <v>1</v>
      </c>
      <c r="C4683" t="s">
        <v>77</v>
      </c>
      <c r="D4683" t="s">
        <v>122</v>
      </c>
      <c r="E4683" t="s">
        <v>126</v>
      </c>
      <c r="F4683" t="s">
        <v>13551</v>
      </c>
      <c r="G4683" t="s">
        <v>145</v>
      </c>
      <c r="H4683" t="s">
        <v>47</v>
      </c>
      <c r="I4683" t="s">
        <v>129</v>
      </c>
      <c r="J4683" t="s">
        <v>130</v>
      </c>
      <c r="K4683" t="s">
        <v>131</v>
      </c>
      <c r="L4683" t="s">
        <v>13552</v>
      </c>
      <c r="M4683" t="s">
        <v>13553</v>
      </c>
      <c r="N4683">
        <v>1.856944444</v>
      </c>
      <c r="O4683">
        <v>0</v>
      </c>
      <c r="P4683">
        <v>0</v>
      </c>
      <c r="Q4683">
        <v>0</v>
      </c>
      <c r="R4683">
        <v>0</v>
      </c>
      <c r="S4683">
        <v>3</v>
      </c>
      <c r="T4683">
        <v>6</v>
      </c>
      <c r="U4683">
        <v>0</v>
      </c>
      <c r="V4683">
        <v>0</v>
      </c>
      <c r="W4683">
        <v>0</v>
      </c>
      <c r="X4683">
        <v>0</v>
      </c>
      <c r="Y4683">
        <v>5.5708330000000004</v>
      </c>
      <c r="Z4683">
        <v>11.141667</v>
      </c>
    </row>
    <row r="4684" spans="1:26" x14ac:dyDescent="0.25">
      <c r="A4684">
        <v>1718319</v>
      </c>
      <c r="B4684">
        <v>1</v>
      </c>
      <c r="C4684" t="s">
        <v>76</v>
      </c>
      <c r="D4684" t="s">
        <v>101</v>
      </c>
      <c r="E4684" t="s">
        <v>126</v>
      </c>
      <c r="F4684" t="s">
        <v>13554</v>
      </c>
      <c r="G4684" t="s">
        <v>3544</v>
      </c>
      <c r="H4684" t="s">
        <v>47</v>
      </c>
      <c r="I4684" t="s">
        <v>129</v>
      </c>
      <c r="J4684" t="s">
        <v>130</v>
      </c>
      <c r="K4684" t="s">
        <v>131</v>
      </c>
      <c r="L4684" t="s">
        <v>13555</v>
      </c>
      <c r="M4684" t="s">
        <v>13556</v>
      </c>
      <c r="N4684">
        <v>0.16388888800000001</v>
      </c>
      <c r="O4684">
        <v>9</v>
      </c>
      <c r="P4684">
        <v>70</v>
      </c>
      <c r="Q4684">
        <v>0</v>
      </c>
      <c r="R4684">
        <v>0</v>
      </c>
      <c r="S4684">
        <v>0</v>
      </c>
      <c r="T4684">
        <v>0</v>
      </c>
      <c r="U4684">
        <v>1.4750000000000001</v>
      </c>
      <c r="V4684">
        <v>11.472222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1718324</v>
      </c>
      <c r="B4685">
        <v>1</v>
      </c>
      <c r="C4685" t="s">
        <v>76</v>
      </c>
      <c r="D4685" t="s">
        <v>87</v>
      </c>
      <c r="E4685" t="s">
        <v>212</v>
      </c>
      <c r="F4685" t="s">
        <v>12408</v>
      </c>
      <c r="G4685" t="s">
        <v>176</v>
      </c>
      <c r="H4685" t="s">
        <v>47</v>
      </c>
      <c r="I4685" t="s">
        <v>129</v>
      </c>
      <c r="J4685" t="s">
        <v>130</v>
      </c>
      <c r="K4685" t="s">
        <v>131</v>
      </c>
      <c r="L4685" t="s">
        <v>13557</v>
      </c>
      <c r="M4685" t="s">
        <v>13558</v>
      </c>
      <c r="N4685">
        <v>2.3525</v>
      </c>
      <c r="O4685">
        <v>0</v>
      </c>
      <c r="P4685">
        <v>0</v>
      </c>
      <c r="Q4685">
        <v>62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145.85499999999999</v>
      </c>
      <c r="X4685">
        <v>0</v>
      </c>
      <c r="Y4685">
        <v>0</v>
      </c>
      <c r="Z4685">
        <v>0</v>
      </c>
    </row>
    <row r="4686" spans="1:26" x14ac:dyDescent="0.25">
      <c r="A4686">
        <v>1718322</v>
      </c>
      <c r="B4686">
        <v>1</v>
      </c>
      <c r="C4686" t="s">
        <v>77</v>
      </c>
      <c r="D4686" t="s">
        <v>109</v>
      </c>
      <c r="E4686" t="s">
        <v>139</v>
      </c>
      <c r="F4686" t="s">
        <v>13559</v>
      </c>
      <c r="G4686" t="s">
        <v>141</v>
      </c>
      <c r="H4686" t="s">
        <v>46</v>
      </c>
      <c r="I4686" t="s">
        <v>129</v>
      </c>
      <c r="J4686" t="s">
        <v>130</v>
      </c>
      <c r="K4686" t="s">
        <v>131</v>
      </c>
      <c r="L4686" t="s">
        <v>13560</v>
      </c>
      <c r="M4686" t="s">
        <v>13561</v>
      </c>
      <c r="N4686">
        <v>1.291388888</v>
      </c>
      <c r="O4686">
        <v>0</v>
      </c>
      <c r="P4686">
        <v>57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73.609166999999999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1718323</v>
      </c>
      <c r="B4687">
        <v>1</v>
      </c>
      <c r="C4687" t="s">
        <v>77</v>
      </c>
      <c r="D4687" t="s">
        <v>119</v>
      </c>
      <c r="E4687" t="s">
        <v>126</v>
      </c>
      <c r="F4687" t="s">
        <v>13562</v>
      </c>
      <c r="G4687" t="s">
        <v>176</v>
      </c>
      <c r="H4687" t="s">
        <v>47</v>
      </c>
      <c r="I4687" t="s">
        <v>129</v>
      </c>
      <c r="J4687" t="s">
        <v>130</v>
      </c>
      <c r="K4687" t="s">
        <v>131</v>
      </c>
      <c r="L4687" t="s">
        <v>13563</v>
      </c>
      <c r="M4687" t="s">
        <v>13564</v>
      </c>
      <c r="N4687">
        <v>0.73527777699999997</v>
      </c>
      <c r="O4687">
        <v>11</v>
      </c>
      <c r="P4687">
        <v>43</v>
      </c>
      <c r="Q4687">
        <v>0</v>
      </c>
      <c r="R4687">
        <v>0</v>
      </c>
      <c r="S4687">
        <v>0</v>
      </c>
      <c r="T4687">
        <v>0</v>
      </c>
      <c r="U4687">
        <v>8.0880559999999999</v>
      </c>
      <c r="V4687">
        <v>31.616944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1718325</v>
      </c>
      <c r="B4688">
        <v>1</v>
      </c>
      <c r="C4688" t="s">
        <v>77</v>
      </c>
      <c r="D4688" t="s">
        <v>108</v>
      </c>
      <c r="E4688" t="s">
        <v>126</v>
      </c>
      <c r="F4688" t="s">
        <v>13565</v>
      </c>
      <c r="G4688" t="s">
        <v>176</v>
      </c>
      <c r="H4688" t="s">
        <v>47</v>
      </c>
      <c r="I4688" t="s">
        <v>151</v>
      </c>
      <c r="J4688" t="s">
        <v>130</v>
      </c>
      <c r="K4688" t="s">
        <v>131</v>
      </c>
      <c r="L4688" t="s">
        <v>13566</v>
      </c>
      <c r="M4688" t="s">
        <v>13567</v>
      </c>
      <c r="N4688">
        <v>9.1666660000000004E-3</v>
      </c>
      <c r="O4688">
        <v>1</v>
      </c>
      <c r="P4688">
        <v>0</v>
      </c>
      <c r="Q4688">
        <v>1</v>
      </c>
      <c r="R4688">
        <v>10</v>
      </c>
      <c r="S4688">
        <v>251</v>
      </c>
      <c r="T4688">
        <v>1653</v>
      </c>
      <c r="U4688">
        <v>9.1669999999999998E-3</v>
      </c>
      <c r="V4688">
        <v>0</v>
      </c>
      <c r="W4688">
        <v>9.1669999999999998E-3</v>
      </c>
      <c r="X4688">
        <v>9.1666999999999998E-2</v>
      </c>
      <c r="Y4688">
        <v>2.3008329999999999</v>
      </c>
      <c r="Z4688">
        <v>15.152499000000001</v>
      </c>
    </row>
    <row r="4689" spans="1:26" x14ac:dyDescent="0.25">
      <c r="A4689">
        <v>1718327</v>
      </c>
      <c r="B4689">
        <v>1</v>
      </c>
      <c r="C4689" t="s">
        <v>76</v>
      </c>
      <c r="D4689" t="s">
        <v>102</v>
      </c>
      <c r="E4689" t="s">
        <v>164</v>
      </c>
      <c r="F4689" t="s">
        <v>13568</v>
      </c>
      <c r="G4689" t="s">
        <v>256</v>
      </c>
      <c r="H4689" t="s">
        <v>46</v>
      </c>
      <c r="I4689" t="s">
        <v>129</v>
      </c>
      <c r="J4689" t="s">
        <v>130</v>
      </c>
      <c r="K4689" t="s">
        <v>131</v>
      </c>
      <c r="L4689" t="s">
        <v>13569</v>
      </c>
      <c r="M4689" t="s">
        <v>13570</v>
      </c>
      <c r="N4689">
        <v>5.0250000000000004</v>
      </c>
      <c r="O4689">
        <v>0</v>
      </c>
      <c r="P4689">
        <v>0</v>
      </c>
      <c r="Q4689">
        <v>0</v>
      </c>
      <c r="R4689">
        <v>0</v>
      </c>
      <c r="S4689">
        <v>2</v>
      </c>
      <c r="T4689">
        <v>115</v>
      </c>
      <c r="U4689">
        <v>0</v>
      </c>
      <c r="V4689">
        <v>0</v>
      </c>
      <c r="W4689">
        <v>0</v>
      </c>
      <c r="X4689">
        <v>0</v>
      </c>
      <c r="Y4689">
        <v>10.050000000000001</v>
      </c>
      <c r="Z4689">
        <v>577.875</v>
      </c>
    </row>
    <row r="4690" spans="1:26" x14ac:dyDescent="0.25">
      <c r="A4690">
        <v>1718331</v>
      </c>
      <c r="B4690">
        <v>1</v>
      </c>
      <c r="C4690" t="s">
        <v>76</v>
      </c>
      <c r="D4690" t="s">
        <v>106</v>
      </c>
      <c r="E4690" t="s">
        <v>164</v>
      </c>
      <c r="F4690" t="s">
        <v>13571</v>
      </c>
      <c r="G4690" t="s">
        <v>186</v>
      </c>
      <c r="H4690" t="s">
        <v>46</v>
      </c>
      <c r="I4690" t="s">
        <v>129</v>
      </c>
      <c r="J4690" t="s">
        <v>130</v>
      </c>
      <c r="K4690" t="s">
        <v>131</v>
      </c>
      <c r="L4690" t="s">
        <v>13572</v>
      </c>
      <c r="M4690" t="s">
        <v>13573</v>
      </c>
      <c r="N4690">
        <v>6.9797222220000004</v>
      </c>
      <c r="O4690">
        <v>1</v>
      </c>
      <c r="P4690">
        <v>913</v>
      </c>
      <c r="Q4690">
        <v>0</v>
      </c>
      <c r="R4690">
        <v>0</v>
      </c>
      <c r="S4690">
        <v>0</v>
      </c>
      <c r="T4690">
        <v>0</v>
      </c>
      <c r="U4690">
        <v>6.9797219999999998</v>
      </c>
      <c r="V4690">
        <v>6372.4863889999997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1718328</v>
      </c>
      <c r="B4691">
        <v>1</v>
      </c>
      <c r="C4691" t="s">
        <v>76</v>
      </c>
      <c r="D4691" t="s">
        <v>99</v>
      </c>
      <c r="E4691" t="s">
        <v>212</v>
      </c>
      <c r="F4691" t="s">
        <v>2499</v>
      </c>
      <c r="G4691" t="s">
        <v>176</v>
      </c>
      <c r="H4691" t="s">
        <v>47</v>
      </c>
      <c r="I4691" t="s">
        <v>129</v>
      </c>
      <c r="J4691" t="s">
        <v>130</v>
      </c>
      <c r="K4691" t="s">
        <v>131</v>
      </c>
      <c r="L4691" t="s">
        <v>13574</v>
      </c>
      <c r="M4691" t="s">
        <v>13575</v>
      </c>
      <c r="N4691">
        <v>0.55555555499999998</v>
      </c>
      <c r="O4691">
        <v>103</v>
      </c>
      <c r="P4691">
        <v>2917</v>
      </c>
      <c r="Q4691">
        <v>0</v>
      </c>
      <c r="R4691">
        <v>0</v>
      </c>
      <c r="S4691">
        <v>0</v>
      </c>
      <c r="T4691">
        <v>0</v>
      </c>
      <c r="U4691">
        <v>57.222222000000002</v>
      </c>
      <c r="V4691">
        <v>1620.555554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1718329</v>
      </c>
      <c r="B4692">
        <v>1</v>
      </c>
      <c r="C4692" t="s">
        <v>76</v>
      </c>
      <c r="D4692" t="s">
        <v>93</v>
      </c>
      <c r="E4692" t="s">
        <v>134</v>
      </c>
      <c r="F4692" t="s">
        <v>13576</v>
      </c>
      <c r="G4692" t="s">
        <v>209</v>
      </c>
      <c r="H4692" t="s">
        <v>46</v>
      </c>
      <c r="I4692" t="s">
        <v>129</v>
      </c>
      <c r="J4692" t="s">
        <v>130</v>
      </c>
      <c r="K4692" t="s">
        <v>131</v>
      </c>
      <c r="L4692" t="s">
        <v>13577</v>
      </c>
      <c r="M4692" t="s">
        <v>13578</v>
      </c>
      <c r="N4692">
        <v>4.858055555</v>
      </c>
      <c r="O4692">
        <v>0</v>
      </c>
      <c r="P4692">
        <v>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9.7161109999999997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1718332</v>
      </c>
      <c r="B4693">
        <v>1</v>
      </c>
      <c r="C4693" t="s">
        <v>77</v>
      </c>
      <c r="D4693" t="s">
        <v>109</v>
      </c>
      <c r="E4693" t="s">
        <v>139</v>
      </c>
      <c r="F4693" t="s">
        <v>13579</v>
      </c>
      <c r="G4693" t="s">
        <v>232</v>
      </c>
      <c r="H4693" t="s">
        <v>46</v>
      </c>
      <c r="I4693" t="s">
        <v>129</v>
      </c>
      <c r="J4693" t="s">
        <v>130</v>
      </c>
      <c r="K4693" t="s">
        <v>131</v>
      </c>
      <c r="L4693" t="s">
        <v>13580</v>
      </c>
      <c r="M4693" t="s">
        <v>13581</v>
      </c>
      <c r="N4693">
        <v>1.915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2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3.83</v>
      </c>
    </row>
    <row r="4694" spans="1:26" x14ac:dyDescent="0.25">
      <c r="A4694">
        <v>1718330</v>
      </c>
      <c r="B4694">
        <v>1</v>
      </c>
      <c r="C4694" t="s">
        <v>77</v>
      </c>
      <c r="D4694" t="s">
        <v>114</v>
      </c>
      <c r="E4694" t="s">
        <v>126</v>
      </c>
      <c r="F4694" t="s">
        <v>13528</v>
      </c>
      <c r="G4694" t="s">
        <v>351</v>
      </c>
      <c r="H4694" t="s">
        <v>47</v>
      </c>
      <c r="I4694" t="s">
        <v>129</v>
      </c>
      <c r="J4694" t="s">
        <v>130</v>
      </c>
      <c r="K4694" t="s">
        <v>131</v>
      </c>
      <c r="L4694" t="s">
        <v>13582</v>
      </c>
      <c r="M4694" t="s">
        <v>13583</v>
      </c>
      <c r="N4694">
        <v>2.7027777770000001</v>
      </c>
      <c r="O4694">
        <v>0</v>
      </c>
      <c r="P4694">
        <v>0</v>
      </c>
      <c r="Q4694">
        <v>0</v>
      </c>
      <c r="R4694">
        <v>0</v>
      </c>
      <c r="S4694">
        <v>21</v>
      </c>
      <c r="T4694">
        <v>964</v>
      </c>
      <c r="U4694">
        <v>0</v>
      </c>
      <c r="V4694">
        <v>0</v>
      </c>
      <c r="W4694">
        <v>0</v>
      </c>
      <c r="X4694">
        <v>0</v>
      </c>
      <c r="Y4694">
        <v>56.758333</v>
      </c>
      <c r="Z4694">
        <v>2605.4777770000001</v>
      </c>
    </row>
    <row r="4695" spans="1:26" x14ac:dyDescent="0.25">
      <c r="A4695">
        <v>1718352</v>
      </c>
      <c r="B4695">
        <v>1</v>
      </c>
      <c r="C4695" t="s">
        <v>76</v>
      </c>
      <c r="D4695" t="s">
        <v>99</v>
      </c>
      <c r="E4695" t="s">
        <v>134</v>
      </c>
      <c r="F4695" t="s">
        <v>13584</v>
      </c>
      <c r="G4695" t="s">
        <v>155</v>
      </c>
      <c r="H4695" t="s">
        <v>46</v>
      </c>
      <c r="I4695" t="s">
        <v>129</v>
      </c>
      <c r="J4695" t="s">
        <v>130</v>
      </c>
      <c r="K4695" t="s">
        <v>131</v>
      </c>
      <c r="L4695" t="s">
        <v>13585</v>
      </c>
      <c r="M4695" t="s">
        <v>13586</v>
      </c>
      <c r="N4695">
        <v>1.619722222</v>
      </c>
      <c r="O4695">
        <v>0</v>
      </c>
      <c r="P4695">
        <v>9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14.577500000000001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1718340</v>
      </c>
      <c r="B4696">
        <v>1</v>
      </c>
      <c r="C4696" t="s">
        <v>77</v>
      </c>
      <c r="D4696" t="s">
        <v>109</v>
      </c>
      <c r="E4696" t="s">
        <v>134</v>
      </c>
      <c r="F4696" t="s">
        <v>13587</v>
      </c>
      <c r="G4696" t="s">
        <v>136</v>
      </c>
      <c r="H4696" t="s">
        <v>46</v>
      </c>
      <c r="I4696" t="s">
        <v>129</v>
      </c>
      <c r="J4696" t="s">
        <v>130</v>
      </c>
      <c r="K4696" t="s">
        <v>131</v>
      </c>
      <c r="L4696" t="s">
        <v>13588</v>
      </c>
      <c r="M4696" t="s">
        <v>13589</v>
      </c>
      <c r="N4696">
        <v>1.708611111</v>
      </c>
      <c r="O4696">
        <v>0</v>
      </c>
      <c r="P4696">
        <v>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1.7086110000000001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1718341</v>
      </c>
      <c r="B4697">
        <v>1</v>
      </c>
      <c r="C4697" t="s">
        <v>76</v>
      </c>
      <c r="D4697" t="s">
        <v>84</v>
      </c>
      <c r="E4697" t="s">
        <v>139</v>
      </c>
      <c r="F4697" t="s">
        <v>13497</v>
      </c>
      <c r="G4697" t="s">
        <v>141</v>
      </c>
      <c r="H4697" t="s">
        <v>46</v>
      </c>
      <c r="I4697" t="s">
        <v>129</v>
      </c>
      <c r="J4697" t="s">
        <v>130</v>
      </c>
      <c r="K4697" t="s">
        <v>131</v>
      </c>
      <c r="L4697" t="s">
        <v>13590</v>
      </c>
      <c r="M4697" t="s">
        <v>13591</v>
      </c>
      <c r="N4697">
        <v>0.74722222199999999</v>
      </c>
      <c r="O4697">
        <v>0</v>
      </c>
      <c r="P4697">
        <v>185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138.23611099999999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1718348</v>
      </c>
      <c r="B4698">
        <v>1</v>
      </c>
      <c r="C4698" t="s">
        <v>76</v>
      </c>
      <c r="D4698" t="s">
        <v>79</v>
      </c>
      <c r="E4698" t="s">
        <v>134</v>
      </c>
      <c r="F4698" t="s">
        <v>13592</v>
      </c>
      <c r="G4698" t="s">
        <v>136</v>
      </c>
      <c r="H4698" t="s">
        <v>46</v>
      </c>
      <c r="I4698" t="s">
        <v>129</v>
      </c>
      <c r="J4698" t="s">
        <v>130</v>
      </c>
      <c r="K4698" t="s">
        <v>131</v>
      </c>
      <c r="L4698" t="s">
        <v>13593</v>
      </c>
      <c r="M4698" t="s">
        <v>13594</v>
      </c>
      <c r="N4698">
        <v>2.511111111</v>
      </c>
      <c r="O4698">
        <v>0</v>
      </c>
      <c r="P4698">
        <v>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2.5111110000000001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1718343</v>
      </c>
      <c r="B4699">
        <v>1</v>
      </c>
      <c r="C4699" t="s">
        <v>76</v>
      </c>
      <c r="D4699" t="s">
        <v>95</v>
      </c>
      <c r="E4699" t="s">
        <v>126</v>
      </c>
      <c r="F4699" t="s">
        <v>13595</v>
      </c>
      <c r="G4699" t="s">
        <v>145</v>
      </c>
      <c r="H4699" t="s">
        <v>47</v>
      </c>
      <c r="I4699" t="s">
        <v>129</v>
      </c>
      <c r="J4699" t="s">
        <v>130</v>
      </c>
      <c r="K4699" t="s">
        <v>131</v>
      </c>
      <c r="L4699" t="s">
        <v>13596</v>
      </c>
      <c r="M4699" t="s">
        <v>13597</v>
      </c>
      <c r="N4699">
        <v>5.8983333330000001</v>
      </c>
      <c r="O4699">
        <v>0</v>
      </c>
      <c r="P4699">
        <v>0</v>
      </c>
      <c r="Q4699">
        <v>0</v>
      </c>
      <c r="R4699">
        <v>0</v>
      </c>
      <c r="S4699">
        <v>2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11.796666999999999</v>
      </c>
      <c r="Z4699">
        <v>0</v>
      </c>
    </row>
    <row r="4700" spans="1:26" x14ac:dyDescent="0.25">
      <c r="A4700">
        <v>1718362</v>
      </c>
      <c r="B4700">
        <v>1</v>
      </c>
      <c r="C4700" t="s">
        <v>77</v>
      </c>
      <c r="D4700" t="s">
        <v>123</v>
      </c>
      <c r="E4700" t="s">
        <v>126</v>
      </c>
      <c r="F4700" t="s">
        <v>13598</v>
      </c>
      <c r="G4700" t="s">
        <v>176</v>
      </c>
      <c r="H4700" t="s">
        <v>47</v>
      </c>
      <c r="I4700" t="s">
        <v>129</v>
      </c>
      <c r="J4700" t="s">
        <v>130</v>
      </c>
      <c r="K4700" t="s">
        <v>131</v>
      </c>
      <c r="L4700" t="s">
        <v>13599</v>
      </c>
      <c r="M4700" t="s">
        <v>13600</v>
      </c>
      <c r="N4700">
        <v>1.099722222</v>
      </c>
      <c r="O4700">
        <v>2</v>
      </c>
      <c r="P4700">
        <v>602</v>
      </c>
      <c r="Q4700">
        <v>0</v>
      </c>
      <c r="R4700">
        <v>0</v>
      </c>
      <c r="S4700">
        <v>0</v>
      </c>
      <c r="T4700">
        <v>0</v>
      </c>
      <c r="U4700">
        <v>2.1994440000000002</v>
      </c>
      <c r="V4700">
        <v>662.03277800000001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1718359</v>
      </c>
      <c r="B4701">
        <v>1</v>
      </c>
      <c r="C4701" t="s">
        <v>77</v>
      </c>
      <c r="D4701" t="s">
        <v>109</v>
      </c>
      <c r="E4701" t="s">
        <v>139</v>
      </c>
      <c r="F4701" t="s">
        <v>13601</v>
      </c>
      <c r="G4701" t="s">
        <v>197</v>
      </c>
      <c r="H4701" t="s">
        <v>46</v>
      </c>
      <c r="I4701" t="s">
        <v>129</v>
      </c>
      <c r="J4701" t="s">
        <v>130</v>
      </c>
      <c r="K4701" t="s">
        <v>131</v>
      </c>
      <c r="L4701" t="s">
        <v>13602</v>
      </c>
      <c r="M4701" t="s">
        <v>13603</v>
      </c>
      <c r="N4701">
        <v>1.3091666660000001</v>
      </c>
      <c r="O4701">
        <v>0</v>
      </c>
      <c r="P4701">
        <v>82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107.35166700000001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1718346</v>
      </c>
      <c r="B4702">
        <v>1</v>
      </c>
      <c r="C4702" t="s">
        <v>77</v>
      </c>
      <c r="D4702" t="s">
        <v>114</v>
      </c>
      <c r="E4702" t="s">
        <v>212</v>
      </c>
      <c r="F4702" t="s">
        <v>13604</v>
      </c>
      <c r="G4702" t="s">
        <v>293</v>
      </c>
      <c r="H4702" t="s">
        <v>160</v>
      </c>
      <c r="I4702" t="s">
        <v>129</v>
      </c>
      <c r="J4702" t="s">
        <v>130</v>
      </c>
      <c r="K4702" t="s">
        <v>161</v>
      </c>
      <c r="L4702" t="s">
        <v>13605</v>
      </c>
      <c r="M4702" t="s">
        <v>13606</v>
      </c>
      <c r="N4702">
        <v>4.7944611110000004</v>
      </c>
      <c r="O4702">
        <v>115</v>
      </c>
      <c r="P4702">
        <v>303</v>
      </c>
      <c r="Q4702">
        <v>0</v>
      </c>
      <c r="R4702">
        <v>0</v>
      </c>
      <c r="S4702">
        <v>0</v>
      </c>
      <c r="T4702">
        <v>0</v>
      </c>
      <c r="U4702">
        <v>551.36302799999999</v>
      </c>
      <c r="V4702">
        <v>1452.7217169999999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1718351</v>
      </c>
      <c r="B4703">
        <v>1</v>
      </c>
      <c r="C4703" t="s">
        <v>77</v>
      </c>
      <c r="D4703" t="s">
        <v>114</v>
      </c>
      <c r="E4703" t="s">
        <v>126</v>
      </c>
      <c r="F4703" t="s">
        <v>5986</v>
      </c>
      <c r="G4703" t="s">
        <v>293</v>
      </c>
      <c r="H4703" t="s">
        <v>160</v>
      </c>
      <c r="I4703" t="s">
        <v>129</v>
      </c>
      <c r="J4703" t="s">
        <v>130</v>
      </c>
      <c r="K4703" t="s">
        <v>161</v>
      </c>
      <c r="L4703" t="s">
        <v>13607</v>
      </c>
      <c r="M4703" t="s">
        <v>13608</v>
      </c>
      <c r="N4703">
        <v>4.8913888879999998</v>
      </c>
      <c r="O4703">
        <v>10</v>
      </c>
      <c r="P4703">
        <v>548</v>
      </c>
      <c r="Q4703">
        <v>0</v>
      </c>
      <c r="R4703">
        <v>0</v>
      </c>
      <c r="S4703">
        <v>0</v>
      </c>
      <c r="T4703">
        <v>0</v>
      </c>
      <c r="U4703">
        <v>48.913888999999998</v>
      </c>
      <c r="V4703">
        <v>2680.4811110000001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1718349</v>
      </c>
      <c r="B4704">
        <v>1</v>
      </c>
      <c r="C4704" t="s">
        <v>77</v>
      </c>
      <c r="D4704" t="s">
        <v>110</v>
      </c>
      <c r="E4704" t="s">
        <v>212</v>
      </c>
      <c r="F4704" t="s">
        <v>12842</v>
      </c>
      <c r="G4704" t="s">
        <v>176</v>
      </c>
      <c r="H4704" t="s">
        <v>47</v>
      </c>
      <c r="I4704" t="s">
        <v>151</v>
      </c>
      <c r="J4704" t="s">
        <v>130</v>
      </c>
      <c r="K4704" t="s">
        <v>131</v>
      </c>
      <c r="L4704" t="s">
        <v>13609</v>
      </c>
      <c r="M4704" t="s">
        <v>13610</v>
      </c>
      <c r="N4704">
        <v>1.1111111E-2</v>
      </c>
      <c r="O4704">
        <v>0</v>
      </c>
      <c r="P4704">
        <v>0</v>
      </c>
      <c r="Q4704">
        <v>0</v>
      </c>
      <c r="R4704">
        <v>0</v>
      </c>
      <c r="S4704">
        <v>18</v>
      </c>
      <c r="T4704">
        <v>1003</v>
      </c>
      <c r="U4704">
        <v>0</v>
      </c>
      <c r="V4704">
        <v>0</v>
      </c>
      <c r="W4704">
        <v>0</v>
      </c>
      <c r="X4704">
        <v>0</v>
      </c>
      <c r="Y4704">
        <v>0.2</v>
      </c>
      <c r="Z4704">
        <v>11.144444</v>
      </c>
    </row>
    <row r="4705" spans="1:26" x14ac:dyDescent="0.25">
      <c r="A4705">
        <v>1718353</v>
      </c>
      <c r="B4705">
        <v>1</v>
      </c>
      <c r="C4705" t="s">
        <v>76</v>
      </c>
      <c r="D4705" t="s">
        <v>82</v>
      </c>
      <c r="E4705" t="s">
        <v>134</v>
      </c>
      <c r="F4705" t="s">
        <v>13611</v>
      </c>
      <c r="G4705" t="s">
        <v>209</v>
      </c>
      <c r="H4705" t="s">
        <v>46</v>
      </c>
      <c r="I4705" t="s">
        <v>129</v>
      </c>
      <c r="J4705" t="s">
        <v>130</v>
      </c>
      <c r="K4705" t="s">
        <v>131</v>
      </c>
      <c r="L4705" t="s">
        <v>13612</v>
      </c>
      <c r="M4705" t="s">
        <v>13613</v>
      </c>
      <c r="N4705">
        <v>4.358333333</v>
      </c>
      <c r="O4705">
        <v>0</v>
      </c>
      <c r="P4705">
        <v>16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69.733333000000002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1718357</v>
      </c>
      <c r="B4706">
        <v>1</v>
      </c>
      <c r="C4706" t="s">
        <v>76</v>
      </c>
      <c r="D4706" t="s">
        <v>87</v>
      </c>
      <c r="E4706" t="s">
        <v>212</v>
      </c>
      <c r="F4706" t="s">
        <v>12408</v>
      </c>
      <c r="G4706" t="s">
        <v>3358</v>
      </c>
      <c r="H4706" t="s">
        <v>47</v>
      </c>
      <c r="I4706" t="s">
        <v>129</v>
      </c>
      <c r="J4706" t="s">
        <v>130</v>
      </c>
      <c r="K4706" t="s">
        <v>131</v>
      </c>
      <c r="L4706" t="s">
        <v>13614</v>
      </c>
      <c r="M4706" t="s">
        <v>13615</v>
      </c>
      <c r="N4706">
        <v>2.6841666659999999</v>
      </c>
      <c r="O4706">
        <v>0</v>
      </c>
      <c r="P4706">
        <v>0</v>
      </c>
      <c r="Q4706">
        <v>62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166.41833299999999</v>
      </c>
      <c r="X4706">
        <v>0</v>
      </c>
      <c r="Y4706">
        <v>0</v>
      </c>
      <c r="Z4706">
        <v>0</v>
      </c>
    </row>
    <row r="4707" spans="1:26" x14ac:dyDescent="0.25">
      <c r="A4707">
        <v>1718363</v>
      </c>
      <c r="B4707">
        <v>1</v>
      </c>
      <c r="C4707" t="s">
        <v>77</v>
      </c>
      <c r="D4707" t="s">
        <v>116</v>
      </c>
      <c r="E4707" t="s">
        <v>212</v>
      </c>
      <c r="F4707" t="s">
        <v>13616</v>
      </c>
      <c r="G4707" t="s">
        <v>176</v>
      </c>
      <c r="H4707" t="s">
        <v>47</v>
      </c>
      <c r="I4707" t="s">
        <v>129</v>
      </c>
      <c r="J4707" t="s">
        <v>130</v>
      </c>
      <c r="K4707" t="s">
        <v>131</v>
      </c>
      <c r="L4707" t="s">
        <v>13617</v>
      </c>
      <c r="M4707" t="s">
        <v>13618</v>
      </c>
      <c r="N4707">
        <v>0.96888888799999995</v>
      </c>
      <c r="O4707">
        <v>14</v>
      </c>
      <c r="P4707">
        <v>9</v>
      </c>
      <c r="Q4707">
        <v>0</v>
      </c>
      <c r="R4707">
        <v>0</v>
      </c>
      <c r="S4707">
        <v>0</v>
      </c>
      <c r="T4707">
        <v>0</v>
      </c>
      <c r="U4707">
        <v>13.564444</v>
      </c>
      <c r="V4707">
        <v>8.7200000000000006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1718354</v>
      </c>
      <c r="B4708">
        <v>1</v>
      </c>
      <c r="C4708" t="s">
        <v>76</v>
      </c>
      <c r="D4708" t="s">
        <v>92</v>
      </c>
      <c r="E4708" t="s">
        <v>158</v>
      </c>
      <c r="F4708" t="s">
        <v>7769</v>
      </c>
      <c r="G4708" t="s">
        <v>176</v>
      </c>
      <c r="H4708" t="s">
        <v>47</v>
      </c>
      <c r="I4708" t="s">
        <v>129</v>
      </c>
      <c r="J4708" t="s">
        <v>130</v>
      </c>
      <c r="K4708" t="s">
        <v>131</v>
      </c>
      <c r="L4708" t="s">
        <v>13619</v>
      </c>
      <c r="M4708" t="s">
        <v>13620</v>
      </c>
      <c r="N4708">
        <v>0.248888888</v>
      </c>
      <c r="O4708">
        <v>0</v>
      </c>
      <c r="P4708">
        <v>0</v>
      </c>
      <c r="Q4708">
        <v>10</v>
      </c>
      <c r="R4708">
        <v>1375</v>
      </c>
      <c r="S4708">
        <v>0</v>
      </c>
      <c r="T4708">
        <v>0</v>
      </c>
      <c r="U4708">
        <v>0</v>
      </c>
      <c r="V4708">
        <v>0</v>
      </c>
      <c r="W4708">
        <v>2.4888889999999999</v>
      </c>
      <c r="X4708">
        <v>342.22222099999999</v>
      </c>
      <c r="Y4708">
        <v>0</v>
      </c>
      <c r="Z4708">
        <v>0</v>
      </c>
    </row>
    <row r="4709" spans="1:26" x14ac:dyDescent="0.25">
      <c r="A4709">
        <v>1718360</v>
      </c>
      <c r="B4709">
        <v>1</v>
      </c>
      <c r="C4709" t="s">
        <v>76</v>
      </c>
      <c r="D4709" t="s">
        <v>79</v>
      </c>
      <c r="E4709" t="s">
        <v>164</v>
      </c>
      <c r="F4709" t="s">
        <v>13621</v>
      </c>
      <c r="G4709" t="s">
        <v>141</v>
      </c>
      <c r="H4709" t="s">
        <v>46</v>
      </c>
      <c r="I4709" t="s">
        <v>129</v>
      </c>
      <c r="J4709" t="s">
        <v>130</v>
      </c>
      <c r="K4709" t="s">
        <v>131</v>
      </c>
      <c r="L4709" t="s">
        <v>13622</v>
      </c>
      <c r="M4709" t="s">
        <v>13623</v>
      </c>
      <c r="N4709">
        <v>2.0558333329999998</v>
      </c>
      <c r="O4709">
        <v>2</v>
      </c>
      <c r="P4709">
        <v>240</v>
      </c>
      <c r="Q4709">
        <v>0</v>
      </c>
      <c r="R4709">
        <v>0</v>
      </c>
      <c r="S4709">
        <v>0</v>
      </c>
      <c r="T4709">
        <v>0</v>
      </c>
      <c r="U4709">
        <v>4.1116669999999997</v>
      </c>
      <c r="V4709">
        <v>493.4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1718379</v>
      </c>
      <c r="B4710">
        <v>1</v>
      </c>
      <c r="C4710" t="s">
        <v>77</v>
      </c>
      <c r="D4710" t="s">
        <v>124</v>
      </c>
      <c r="E4710" t="s">
        <v>126</v>
      </c>
      <c r="F4710" t="s">
        <v>13624</v>
      </c>
      <c r="G4710" t="s">
        <v>176</v>
      </c>
      <c r="H4710" t="s">
        <v>47</v>
      </c>
      <c r="I4710" t="s">
        <v>129</v>
      </c>
      <c r="J4710" t="s">
        <v>130</v>
      </c>
      <c r="K4710" t="s">
        <v>131</v>
      </c>
      <c r="L4710" t="s">
        <v>13625</v>
      </c>
      <c r="M4710" t="s">
        <v>13626</v>
      </c>
      <c r="N4710">
        <v>1.221666666</v>
      </c>
      <c r="O4710">
        <v>16</v>
      </c>
      <c r="P4710">
        <v>1312</v>
      </c>
      <c r="Q4710">
        <v>0</v>
      </c>
      <c r="R4710">
        <v>0</v>
      </c>
      <c r="S4710">
        <v>0</v>
      </c>
      <c r="T4710">
        <v>0</v>
      </c>
      <c r="U4710">
        <v>19.546666999999999</v>
      </c>
      <c r="V4710">
        <v>1602.8266659999999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1718364</v>
      </c>
      <c r="B4711">
        <v>1</v>
      </c>
      <c r="C4711" t="s">
        <v>77</v>
      </c>
      <c r="D4711" t="s">
        <v>124</v>
      </c>
      <c r="E4711" t="s">
        <v>158</v>
      </c>
      <c r="F4711" t="s">
        <v>6321</v>
      </c>
      <c r="G4711" t="s">
        <v>176</v>
      </c>
      <c r="H4711" t="s">
        <v>47</v>
      </c>
      <c r="I4711" t="s">
        <v>129</v>
      </c>
      <c r="J4711" t="s">
        <v>130</v>
      </c>
      <c r="K4711" t="s">
        <v>131</v>
      </c>
      <c r="L4711" t="s">
        <v>13627</v>
      </c>
      <c r="M4711" t="s">
        <v>13628</v>
      </c>
      <c r="N4711">
        <v>0.72666666599999996</v>
      </c>
      <c r="O4711">
        <v>85</v>
      </c>
      <c r="P4711">
        <v>108</v>
      </c>
      <c r="Q4711">
        <v>0</v>
      </c>
      <c r="R4711">
        <v>0</v>
      </c>
      <c r="S4711">
        <v>0</v>
      </c>
      <c r="T4711">
        <v>0</v>
      </c>
      <c r="U4711">
        <v>61.766666999999998</v>
      </c>
      <c r="V4711">
        <v>78.48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1718366</v>
      </c>
      <c r="B4712">
        <v>1</v>
      </c>
      <c r="C4712" t="s">
        <v>77</v>
      </c>
      <c r="D4712" t="s">
        <v>119</v>
      </c>
      <c r="E4712" t="s">
        <v>126</v>
      </c>
      <c r="F4712" t="s">
        <v>13629</v>
      </c>
      <c r="G4712" t="s">
        <v>176</v>
      </c>
      <c r="H4712" t="s">
        <v>47</v>
      </c>
      <c r="I4712" t="s">
        <v>129</v>
      </c>
      <c r="J4712" t="s">
        <v>130</v>
      </c>
      <c r="K4712" t="s">
        <v>131</v>
      </c>
      <c r="L4712" t="s">
        <v>13630</v>
      </c>
      <c r="M4712" t="s">
        <v>13631</v>
      </c>
      <c r="N4712">
        <v>2.113611111</v>
      </c>
      <c r="O4712">
        <v>8</v>
      </c>
      <c r="P4712">
        <v>42</v>
      </c>
      <c r="Q4712">
        <v>0</v>
      </c>
      <c r="R4712">
        <v>0</v>
      </c>
      <c r="S4712">
        <v>0</v>
      </c>
      <c r="T4712">
        <v>0</v>
      </c>
      <c r="U4712">
        <v>16.908888999999999</v>
      </c>
      <c r="V4712">
        <v>88.771666999999994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1718374</v>
      </c>
      <c r="B4713">
        <v>1</v>
      </c>
      <c r="C4713" t="s">
        <v>76</v>
      </c>
      <c r="D4713" t="s">
        <v>93</v>
      </c>
      <c r="E4713" t="s">
        <v>139</v>
      </c>
      <c r="F4713" t="s">
        <v>13632</v>
      </c>
      <c r="G4713" t="s">
        <v>269</v>
      </c>
      <c r="H4713" t="s">
        <v>46</v>
      </c>
      <c r="I4713" t="s">
        <v>129</v>
      </c>
      <c r="J4713" t="s">
        <v>130</v>
      </c>
      <c r="K4713" t="s">
        <v>131</v>
      </c>
      <c r="L4713" t="s">
        <v>13633</v>
      </c>
      <c r="M4713" t="s">
        <v>13634</v>
      </c>
      <c r="N4713">
        <v>1.121388888</v>
      </c>
      <c r="O4713">
        <v>0</v>
      </c>
      <c r="P4713">
        <v>92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103.167778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1718386</v>
      </c>
      <c r="B4714">
        <v>1</v>
      </c>
      <c r="C4714" t="s">
        <v>77</v>
      </c>
      <c r="D4714" t="s">
        <v>122</v>
      </c>
      <c r="E4714" t="s">
        <v>139</v>
      </c>
      <c r="F4714" t="s">
        <v>13635</v>
      </c>
      <c r="G4714" t="s">
        <v>141</v>
      </c>
      <c r="H4714" t="s">
        <v>46</v>
      </c>
      <c r="I4714" t="s">
        <v>129</v>
      </c>
      <c r="J4714" t="s">
        <v>130</v>
      </c>
      <c r="K4714" t="s">
        <v>131</v>
      </c>
      <c r="L4714" t="s">
        <v>13636</v>
      </c>
      <c r="M4714" t="s">
        <v>13637</v>
      </c>
      <c r="N4714">
        <v>1.47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15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22.05</v>
      </c>
    </row>
    <row r="4715" spans="1:26" x14ac:dyDescent="0.25">
      <c r="A4715">
        <v>1718368</v>
      </c>
      <c r="B4715">
        <v>1</v>
      </c>
      <c r="C4715" t="s">
        <v>76</v>
      </c>
      <c r="D4715" t="s">
        <v>102</v>
      </c>
      <c r="E4715" t="s">
        <v>139</v>
      </c>
      <c r="F4715" t="s">
        <v>11341</v>
      </c>
      <c r="G4715" t="s">
        <v>391</v>
      </c>
      <c r="H4715" t="s">
        <v>46</v>
      </c>
      <c r="I4715" t="s">
        <v>129</v>
      </c>
      <c r="J4715" t="s">
        <v>130</v>
      </c>
      <c r="K4715" t="s">
        <v>131</v>
      </c>
      <c r="L4715" t="s">
        <v>13638</v>
      </c>
      <c r="M4715" t="s">
        <v>13639</v>
      </c>
      <c r="N4715">
        <v>0.91361111100000003</v>
      </c>
      <c r="O4715">
        <v>0</v>
      </c>
      <c r="P4715">
        <v>24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21.926666999999998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1718369</v>
      </c>
      <c r="B4716">
        <v>1</v>
      </c>
      <c r="C4716" t="s">
        <v>77</v>
      </c>
      <c r="D4716" t="s">
        <v>114</v>
      </c>
      <c r="E4716" t="s">
        <v>158</v>
      </c>
      <c r="F4716" t="s">
        <v>13640</v>
      </c>
      <c r="G4716" t="s">
        <v>176</v>
      </c>
      <c r="H4716" t="s">
        <v>160</v>
      </c>
      <c r="I4716" t="s">
        <v>129</v>
      </c>
      <c r="J4716" t="s">
        <v>130</v>
      </c>
      <c r="K4716" t="s">
        <v>131</v>
      </c>
      <c r="L4716" t="s">
        <v>13641</v>
      </c>
      <c r="M4716" t="s">
        <v>13642</v>
      </c>
      <c r="N4716">
        <v>0.140833333</v>
      </c>
      <c r="O4716">
        <v>217</v>
      </c>
      <c r="P4716">
        <v>5026</v>
      </c>
      <c r="Q4716">
        <v>0</v>
      </c>
      <c r="R4716">
        <v>0</v>
      </c>
      <c r="S4716">
        <v>0</v>
      </c>
      <c r="T4716">
        <v>0</v>
      </c>
      <c r="U4716">
        <v>30.560832999999999</v>
      </c>
      <c r="V4716">
        <v>707.82833200000005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1718372</v>
      </c>
      <c r="B4717">
        <v>1</v>
      </c>
      <c r="C4717" t="s">
        <v>76</v>
      </c>
      <c r="D4717" t="s">
        <v>89</v>
      </c>
      <c r="E4717" t="s">
        <v>158</v>
      </c>
      <c r="F4717" t="s">
        <v>13643</v>
      </c>
      <c r="G4717" t="s">
        <v>285</v>
      </c>
      <c r="H4717" t="s">
        <v>47</v>
      </c>
      <c r="I4717" t="s">
        <v>129</v>
      </c>
      <c r="J4717" t="s">
        <v>130</v>
      </c>
      <c r="K4717" t="s">
        <v>161</v>
      </c>
      <c r="L4717" t="s">
        <v>13644</v>
      </c>
      <c r="M4717" t="s">
        <v>13645</v>
      </c>
      <c r="N4717">
        <v>6.9616666660000002</v>
      </c>
      <c r="O4717">
        <v>0</v>
      </c>
      <c r="P4717">
        <v>0</v>
      </c>
      <c r="Q4717">
        <v>7</v>
      </c>
      <c r="R4717">
        <v>285</v>
      </c>
      <c r="S4717">
        <v>22</v>
      </c>
      <c r="T4717">
        <v>1357</v>
      </c>
      <c r="U4717">
        <v>0</v>
      </c>
      <c r="V4717">
        <v>0</v>
      </c>
      <c r="W4717">
        <v>48.731667000000002</v>
      </c>
      <c r="X4717">
        <v>1984.075</v>
      </c>
      <c r="Y4717">
        <v>153.156667</v>
      </c>
      <c r="Z4717">
        <v>9446.9816659999997</v>
      </c>
    </row>
    <row r="4718" spans="1:26" x14ac:dyDescent="0.25">
      <c r="A4718">
        <v>1718387</v>
      </c>
      <c r="B4718">
        <v>1</v>
      </c>
      <c r="C4718" t="s">
        <v>76</v>
      </c>
      <c r="D4718" t="s">
        <v>104</v>
      </c>
      <c r="E4718" t="s">
        <v>134</v>
      </c>
      <c r="F4718" t="s">
        <v>13646</v>
      </c>
      <c r="G4718" t="s">
        <v>136</v>
      </c>
      <c r="H4718" t="s">
        <v>46</v>
      </c>
      <c r="I4718" t="s">
        <v>129</v>
      </c>
      <c r="J4718" t="s">
        <v>130</v>
      </c>
      <c r="K4718" t="s">
        <v>131</v>
      </c>
      <c r="L4718" t="s">
        <v>13647</v>
      </c>
      <c r="M4718" t="s">
        <v>13648</v>
      </c>
      <c r="N4718">
        <v>1.5233333330000001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1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1.523333</v>
      </c>
    </row>
    <row r="4719" spans="1:26" x14ac:dyDescent="0.25">
      <c r="A4719">
        <v>1718375</v>
      </c>
      <c r="B4719">
        <v>1</v>
      </c>
      <c r="C4719" t="s">
        <v>77</v>
      </c>
      <c r="D4719" t="s">
        <v>114</v>
      </c>
      <c r="E4719" t="s">
        <v>212</v>
      </c>
      <c r="F4719" t="s">
        <v>1906</v>
      </c>
      <c r="G4719" t="s">
        <v>285</v>
      </c>
      <c r="H4719" t="s">
        <v>47</v>
      </c>
      <c r="I4719" t="s">
        <v>129</v>
      </c>
      <c r="J4719" t="s">
        <v>130</v>
      </c>
      <c r="K4719" t="s">
        <v>161</v>
      </c>
      <c r="L4719" t="s">
        <v>13649</v>
      </c>
      <c r="M4719" t="s">
        <v>13650</v>
      </c>
      <c r="N4719">
        <v>8.3954850000000008</v>
      </c>
      <c r="O4719">
        <v>34</v>
      </c>
      <c r="P4719">
        <v>609</v>
      </c>
      <c r="Q4719">
        <v>0</v>
      </c>
      <c r="R4719">
        <v>0</v>
      </c>
      <c r="S4719">
        <v>0</v>
      </c>
      <c r="T4719">
        <v>0</v>
      </c>
      <c r="U4719">
        <v>285.44648999999998</v>
      </c>
      <c r="V4719">
        <v>5112.8503650000002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1718376</v>
      </c>
      <c r="B4720">
        <v>1</v>
      </c>
      <c r="C4720" t="s">
        <v>77</v>
      </c>
      <c r="D4720" t="s">
        <v>114</v>
      </c>
      <c r="E4720" t="s">
        <v>148</v>
      </c>
      <c r="F4720" t="s">
        <v>5467</v>
      </c>
      <c r="G4720" t="s">
        <v>176</v>
      </c>
      <c r="H4720" t="s">
        <v>47</v>
      </c>
      <c r="I4720" t="s">
        <v>129</v>
      </c>
      <c r="J4720" t="s">
        <v>130</v>
      </c>
      <c r="K4720" t="s">
        <v>131</v>
      </c>
      <c r="L4720" t="s">
        <v>13651</v>
      </c>
      <c r="M4720" t="s">
        <v>13652</v>
      </c>
      <c r="N4720">
        <v>6.6542500000000004E-2</v>
      </c>
      <c r="O4720">
        <v>249</v>
      </c>
      <c r="P4720">
        <v>2205</v>
      </c>
      <c r="Q4720">
        <v>79</v>
      </c>
      <c r="R4720">
        <v>428</v>
      </c>
      <c r="S4720">
        <v>68</v>
      </c>
      <c r="T4720">
        <v>732</v>
      </c>
      <c r="U4720">
        <v>16.569082999999999</v>
      </c>
      <c r="V4720">
        <v>146.726213</v>
      </c>
      <c r="W4720">
        <v>5.2568580000000003</v>
      </c>
      <c r="X4720">
        <v>28.48019</v>
      </c>
      <c r="Y4720">
        <v>4.5248900000000001</v>
      </c>
      <c r="Z4720">
        <v>48.709110000000003</v>
      </c>
    </row>
    <row r="4721" spans="1:26" x14ac:dyDescent="0.25">
      <c r="A4721">
        <v>1718377</v>
      </c>
      <c r="B4721">
        <v>1</v>
      </c>
      <c r="C4721" t="s">
        <v>77</v>
      </c>
      <c r="D4721" t="s">
        <v>116</v>
      </c>
      <c r="E4721" t="s">
        <v>126</v>
      </c>
      <c r="F4721" t="s">
        <v>13653</v>
      </c>
      <c r="G4721" t="s">
        <v>285</v>
      </c>
      <c r="H4721" t="s">
        <v>47</v>
      </c>
      <c r="I4721" t="s">
        <v>129</v>
      </c>
      <c r="J4721" t="s">
        <v>130</v>
      </c>
      <c r="K4721" t="s">
        <v>161</v>
      </c>
      <c r="L4721" t="s">
        <v>13654</v>
      </c>
      <c r="M4721" t="s">
        <v>13655</v>
      </c>
      <c r="N4721">
        <v>8.7972222220000003</v>
      </c>
      <c r="O4721">
        <v>17</v>
      </c>
      <c r="P4721">
        <v>415</v>
      </c>
      <c r="Q4721">
        <v>0</v>
      </c>
      <c r="R4721">
        <v>0</v>
      </c>
      <c r="S4721">
        <v>0</v>
      </c>
      <c r="T4721">
        <v>0</v>
      </c>
      <c r="U4721">
        <v>149.55277799999999</v>
      </c>
      <c r="V4721">
        <v>3650.8472219999999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1718382</v>
      </c>
      <c r="B4722">
        <v>1</v>
      </c>
      <c r="C4722" t="s">
        <v>76</v>
      </c>
      <c r="D4722" t="s">
        <v>105</v>
      </c>
      <c r="E4722" t="s">
        <v>126</v>
      </c>
      <c r="F4722" t="s">
        <v>13656</v>
      </c>
      <c r="G4722" t="s">
        <v>145</v>
      </c>
      <c r="H4722" t="s">
        <v>47</v>
      </c>
      <c r="I4722" t="s">
        <v>129</v>
      </c>
      <c r="J4722" t="s">
        <v>130</v>
      </c>
      <c r="K4722" t="s">
        <v>131</v>
      </c>
      <c r="L4722" t="s">
        <v>13654</v>
      </c>
      <c r="M4722" t="s">
        <v>13657</v>
      </c>
      <c r="N4722">
        <v>1.203888888</v>
      </c>
      <c r="O4722">
        <v>0</v>
      </c>
      <c r="P4722">
        <v>0</v>
      </c>
      <c r="Q4722">
        <v>1</v>
      </c>
      <c r="R4722">
        <v>46</v>
      </c>
      <c r="S4722">
        <v>0</v>
      </c>
      <c r="T4722">
        <v>0</v>
      </c>
      <c r="U4722">
        <v>0</v>
      </c>
      <c r="V4722">
        <v>0</v>
      </c>
      <c r="W4722">
        <v>1.203889</v>
      </c>
      <c r="X4722">
        <v>55.378889000000001</v>
      </c>
      <c r="Y4722">
        <v>0</v>
      </c>
      <c r="Z4722">
        <v>0</v>
      </c>
    </row>
    <row r="4723" spans="1:26" x14ac:dyDescent="0.25">
      <c r="A4723">
        <v>1718378</v>
      </c>
      <c r="B4723">
        <v>1</v>
      </c>
      <c r="C4723" t="s">
        <v>77</v>
      </c>
      <c r="D4723" t="s">
        <v>109</v>
      </c>
      <c r="E4723" t="s">
        <v>139</v>
      </c>
      <c r="F4723" t="s">
        <v>13658</v>
      </c>
      <c r="G4723" t="s">
        <v>141</v>
      </c>
      <c r="H4723" t="s">
        <v>46</v>
      </c>
      <c r="I4723" t="s">
        <v>129</v>
      </c>
      <c r="J4723" t="s">
        <v>130</v>
      </c>
      <c r="K4723" t="s">
        <v>131</v>
      </c>
      <c r="L4723" t="s">
        <v>13659</v>
      </c>
      <c r="M4723" t="s">
        <v>13660</v>
      </c>
      <c r="N4723">
        <v>1.5777777770000001</v>
      </c>
      <c r="O4723">
        <v>0</v>
      </c>
      <c r="P4723">
        <v>14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22.088889000000002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1718396</v>
      </c>
      <c r="B4724">
        <v>1</v>
      </c>
      <c r="C4724" t="s">
        <v>76</v>
      </c>
      <c r="D4724" t="s">
        <v>92</v>
      </c>
      <c r="E4724" t="s">
        <v>139</v>
      </c>
      <c r="F4724" t="s">
        <v>13661</v>
      </c>
      <c r="G4724" t="s">
        <v>285</v>
      </c>
      <c r="H4724" t="s">
        <v>46</v>
      </c>
      <c r="I4724" t="s">
        <v>129</v>
      </c>
      <c r="J4724" t="s">
        <v>130</v>
      </c>
      <c r="K4724" t="s">
        <v>161</v>
      </c>
      <c r="L4724" t="s">
        <v>13662</v>
      </c>
      <c r="M4724" t="s">
        <v>13663</v>
      </c>
      <c r="N4724">
        <v>5.9841666660000001</v>
      </c>
      <c r="O4724">
        <v>0</v>
      </c>
      <c r="P4724">
        <v>0</v>
      </c>
      <c r="Q4724">
        <v>0</v>
      </c>
      <c r="R4724">
        <v>151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903.60916699999996</v>
      </c>
      <c r="Y4724">
        <v>0</v>
      </c>
      <c r="Z4724">
        <v>0</v>
      </c>
    </row>
    <row r="4725" spans="1:26" x14ac:dyDescent="0.25">
      <c r="A4725">
        <v>1718384</v>
      </c>
      <c r="B4725">
        <v>1</v>
      </c>
      <c r="C4725" t="s">
        <v>76</v>
      </c>
      <c r="D4725" t="s">
        <v>92</v>
      </c>
      <c r="E4725" t="s">
        <v>139</v>
      </c>
      <c r="F4725" t="s">
        <v>13664</v>
      </c>
      <c r="G4725" t="s">
        <v>285</v>
      </c>
      <c r="H4725" t="s">
        <v>46</v>
      </c>
      <c r="I4725" t="s">
        <v>129</v>
      </c>
      <c r="J4725" t="s">
        <v>130</v>
      </c>
      <c r="K4725" t="s">
        <v>161</v>
      </c>
      <c r="L4725" t="s">
        <v>13665</v>
      </c>
      <c r="M4725" t="s">
        <v>13666</v>
      </c>
      <c r="N4725">
        <v>5.9232905550000003</v>
      </c>
      <c r="O4725">
        <v>0</v>
      </c>
      <c r="P4725">
        <v>0</v>
      </c>
      <c r="Q4725">
        <v>0</v>
      </c>
      <c r="R4725">
        <v>14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82.926068000000001</v>
      </c>
      <c r="Y4725">
        <v>0</v>
      </c>
      <c r="Z4725">
        <v>0</v>
      </c>
    </row>
    <row r="4726" spans="1:26" x14ac:dyDescent="0.25">
      <c r="A4726">
        <v>1718385</v>
      </c>
      <c r="B4726">
        <v>1</v>
      </c>
      <c r="C4726" t="s">
        <v>76</v>
      </c>
      <c r="D4726" t="s">
        <v>101</v>
      </c>
      <c r="E4726" t="s">
        <v>164</v>
      </c>
      <c r="F4726" t="s">
        <v>13667</v>
      </c>
      <c r="G4726" t="s">
        <v>285</v>
      </c>
      <c r="H4726" t="s">
        <v>46</v>
      </c>
      <c r="I4726" t="s">
        <v>129</v>
      </c>
      <c r="J4726" t="s">
        <v>130</v>
      </c>
      <c r="K4726" t="s">
        <v>161</v>
      </c>
      <c r="L4726" t="s">
        <v>13668</v>
      </c>
      <c r="M4726" t="s">
        <v>13669</v>
      </c>
      <c r="N4726">
        <v>5.2634555550000002</v>
      </c>
      <c r="O4726">
        <v>2</v>
      </c>
      <c r="P4726">
        <v>609</v>
      </c>
      <c r="Q4726">
        <v>0</v>
      </c>
      <c r="R4726">
        <v>0</v>
      </c>
      <c r="S4726">
        <v>0</v>
      </c>
      <c r="T4726">
        <v>0</v>
      </c>
      <c r="U4726">
        <v>10.526911</v>
      </c>
      <c r="V4726">
        <v>3205.4444330000001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1718391</v>
      </c>
      <c r="B4727">
        <v>1</v>
      </c>
      <c r="C4727" t="s">
        <v>77</v>
      </c>
      <c r="D4727" t="s">
        <v>124</v>
      </c>
      <c r="E4727" t="s">
        <v>134</v>
      </c>
      <c r="F4727" t="s">
        <v>13670</v>
      </c>
      <c r="G4727" t="s">
        <v>209</v>
      </c>
      <c r="H4727" t="s">
        <v>46</v>
      </c>
      <c r="I4727" t="s">
        <v>129</v>
      </c>
      <c r="J4727" t="s">
        <v>130</v>
      </c>
      <c r="K4727" t="s">
        <v>131</v>
      </c>
      <c r="L4727" t="s">
        <v>13671</v>
      </c>
      <c r="M4727" t="s">
        <v>13672</v>
      </c>
      <c r="N4727">
        <v>2.0336111109999999</v>
      </c>
      <c r="O4727">
        <v>0</v>
      </c>
      <c r="P4727">
        <v>12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24.403333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1718393</v>
      </c>
      <c r="B4728">
        <v>1</v>
      </c>
      <c r="C4728" t="s">
        <v>76</v>
      </c>
      <c r="D4728" t="s">
        <v>104</v>
      </c>
      <c r="E4728" t="s">
        <v>139</v>
      </c>
      <c r="F4728" t="s">
        <v>13673</v>
      </c>
      <c r="G4728" t="s">
        <v>391</v>
      </c>
      <c r="H4728" t="s">
        <v>46</v>
      </c>
      <c r="I4728" t="s">
        <v>129</v>
      </c>
      <c r="J4728" t="s">
        <v>130</v>
      </c>
      <c r="K4728" t="s">
        <v>131</v>
      </c>
      <c r="L4728" t="s">
        <v>13671</v>
      </c>
      <c r="M4728" t="s">
        <v>13674</v>
      </c>
      <c r="N4728">
        <v>3.8591666660000001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28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108.056667</v>
      </c>
    </row>
    <row r="4729" spans="1:26" x14ac:dyDescent="0.25">
      <c r="A4729">
        <v>1718392</v>
      </c>
      <c r="B4729">
        <v>1</v>
      </c>
      <c r="C4729" t="s">
        <v>76</v>
      </c>
      <c r="D4729" t="s">
        <v>106</v>
      </c>
      <c r="E4729" t="s">
        <v>139</v>
      </c>
      <c r="F4729" t="s">
        <v>13675</v>
      </c>
      <c r="G4729" t="s">
        <v>285</v>
      </c>
      <c r="H4729" t="s">
        <v>46</v>
      </c>
      <c r="I4729" t="s">
        <v>129</v>
      </c>
      <c r="J4729" t="s">
        <v>130</v>
      </c>
      <c r="K4729" t="s">
        <v>161</v>
      </c>
      <c r="L4729" t="s">
        <v>13676</v>
      </c>
      <c r="M4729" t="s">
        <v>13677</v>
      </c>
      <c r="N4729">
        <v>0.31908888800000001</v>
      </c>
      <c r="O4729">
        <v>0</v>
      </c>
      <c r="P4729">
        <v>177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56.478732999999998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1718394</v>
      </c>
      <c r="B4730">
        <v>1</v>
      </c>
      <c r="C4730" t="s">
        <v>76</v>
      </c>
      <c r="D4730" t="s">
        <v>94</v>
      </c>
      <c r="E4730" t="s">
        <v>126</v>
      </c>
      <c r="F4730" t="s">
        <v>13678</v>
      </c>
      <c r="G4730" t="s">
        <v>285</v>
      </c>
      <c r="H4730" t="s">
        <v>47</v>
      </c>
      <c r="I4730" t="s">
        <v>129</v>
      </c>
      <c r="J4730" t="s">
        <v>130</v>
      </c>
      <c r="K4730" t="s">
        <v>161</v>
      </c>
      <c r="L4730" t="s">
        <v>13679</v>
      </c>
      <c r="M4730" t="s">
        <v>13680</v>
      </c>
      <c r="N4730">
        <v>7.2270230550000001</v>
      </c>
      <c r="O4730">
        <v>0</v>
      </c>
      <c r="P4730">
        <v>0</v>
      </c>
      <c r="Q4730">
        <v>0</v>
      </c>
      <c r="R4730">
        <v>0</v>
      </c>
      <c r="S4730">
        <v>1</v>
      </c>
      <c r="T4730">
        <v>76</v>
      </c>
      <c r="U4730">
        <v>0</v>
      </c>
      <c r="V4730">
        <v>0</v>
      </c>
      <c r="W4730">
        <v>0</v>
      </c>
      <c r="X4730">
        <v>0</v>
      </c>
      <c r="Y4730">
        <v>7.227023</v>
      </c>
      <c r="Z4730">
        <v>549.25375199999996</v>
      </c>
    </row>
    <row r="4731" spans="1:26" x14ac:dyDescent="0.25">
      <c r="A4731">
        <v>1718398</v>
      </c>
      <c r="B4731">
        <v>1</v>
      </c>
      <c r="C4731" t="s">
        <v>76</v>
      </c>
      <c r="D4731" t="s">
        <v>81</v>
      </c>
      <c r="E4731" t="s">
        <v>139</v>
      </c>
      <c r="F4731" t="s">
        <v>557</v>
      </c>
      <c r="G4731" t="s">
        <v>281</v>
      </c>
      <c r="H4731" t="s">
        <v>46</v>
      </c>
      <c r="I4731" t="s">
        <v>129</v>
      </c>
      <c r="J4731" t="s">
        <v>130</v>
      </c>
      <c r="K4731" t="s">
        <v>161</v>
      </c>
      <c r="L4731" t="s">
        <v>13681</v>
      </c>
      <c r="M4731" t="s">
        <v>13682</v>
      </c>
      <c r="N4731">
        <v>1.3022222219999999</v>
      </c>
      <c r="O4731">
        <v>0</v>
      </c>
      <c r="P4731">
        <v>260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338.57777800000002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1718414</v>
      </c>
      <c r="B4732">
        <v>1</v>
      </c>
      <c r="C4732" t="s">
        <v>77</v>
      </c>
      <c r="D4732" t="s">
        <v>114</v>
      </c>
      <c r="E4732" t="s">
        <v>126</v>
      </c>
      <c r="F4732" t="s">
        <v>13683</v>
      </c>
      <c r="G4732" t="s">
        <v>176</v>
      </c>
      <c r="H4732" t="s">
        <v>47</v>
      </c>
      <c r="I4732" t="s">
        <v>129</v>
      </c>
      <c r="J4732" t="s">
        <v>130</v>
      </c>
      <c r="K4732" t="s">
        <v>131</v>
      </c>
      <c r="L4732" t="s">
        <v>13684</v>
      </c>
      <c r="M4732" t="s">
        <v>13685</v>
      </c>
      <c r="N4732">
        <v>1.365</v>
      </c>
      <c r="O4732">
        <v>0</v>
      </c>
      <c r="P4732">
        <v>0</v>
      </c>
      <c r="Q4732">
        <v>0</v>
      </c>
      <c r="R4732">
        <v>0</v>
      </c>
      <c r="S4732">
        <v>7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9.5549999999999997</v>
      </c>
      <c r="Z4732">
        <v>0</v>
      </c>
    </row>
    <row r="4733" spans="1:26" x14ac:dyDescent="0.25">
      <c r="A4733">
        <v>1718399</v>
      </c>
      <c r="B4733">
        <v>1</v>
      </c>
      <c r="C4733" t="s">
        <v>76</v>
      </c>
      <c r="D4733" t="s">
        <v>94</v>
      </c>
      <c r="E4733" t="s">
        <v>126</v>
      </c>
      <c r="F4733" t="s">
        <v>13686</v>
      </c>
      <c r="G4733" t="s">
        <v>431</v>
      </c>
      <c r="H4733" t="s">
        <v>47</v>
      </c>
      <c r="I4733" t="s">
        <v>129</v>
      </c>
      <c r="J4733" t="s">
        <v>130</v>
      </c>
      <c r="K4733" t="s">
        <v>131</v>
      </c>
      <c r="L4733" t="s">
        <v>13687</v>
      </c>
      <c r="M4733" t="s">
        <v>13688</v>
      </c>
      <c r="N4733">
        <v>0.36583333299999998</v>
      </c>
      <c r="O4733">
        <v>0</v>
      </c>
      <c r="P4733">
        <v>0</v>
      </c>
      <c r="Q4733">
        <v>0</v>
      </c>
      <c r="R4733">
        <v>0</v>
      </c>
      <c r="S4733">
        <v>2</v>
      </c>
      <c r="T4733">
        <v>84</v>
      </c>
      <c r="U4733">
        <v>0</v>
      </c>
      <c r="V4733">
        <v>0</v>
      </c>
      <c r="W4733">
        <v>0</v>
      </c>
      <c r="X4733">
        <v>0</v>
      </c>
      <c r="Y4733">
        <v>0.73166699999999996</v>
      </c>
      <c r="Z4733">
        <v>30.73</v>
      </c>
    </row>
    <row r="4734" spans="1:26" x14ac:dyDescent="0.25">
      <c r="A4734">
        <v>1718401</v>
      </c>
      <c r="B4734">
        <v>1</v>
      </c>
      <c r="C4734" t="s">
        <v>76</v>
      </c>
      <c r="D4734" t="s">
        <v>102</v>
      </c>
      <c r="E4734" t="s">
        <v>212</v>
      </c>
      <c r="F4734" t="s">
        <v>3846</v>
      </c>
      <c r="G4734" t="s">
        <v>176</v>
      </c>
      <c r="H4734" t="s">
        <v>47</v>
      </c>
      <c r="I4734" t="s">
        <v>129</v>
      </c>
      <c r="J4734" t="s">
        <v>130</v>
      </c>
      <c r="K4734" t="s">
        <v>131</v>
      </c>
      <c r="L4734" t="s">
        <v>13689</v>
      </c>
      <c r="M4734" t="s">
        <v>13690</v>
      </c>
      <c r="N4734">
        <v>0.9375</v>
      </c>
      <c r="O4734">
        <v>0</v>
      </c>
      <c r="P4734">
        <v>0</v>
      </c>
      <c r="Q4734">
        <v>0</v>
      </c>
      <c r="R4734">
        <v>0</v>
      </c>
      <c r="S4734">
        <v>11</v>
      </c>
      <c r="T4734">
        <v>316</v>
      </c>
      <c r="U4734">
        <v>0</v>
      </c>
      <c r="V4734">
        <v>0</v>
      </c>
      <c r="W4734">
        <v>0</v>
      </c>
      <c r="X4734">
        <v>0</v>
      </c>
      <c r="Y4734">
        <v>10.3125</v>
      </c>
      <c r="Z4734">
        <v>296.25</v>
      </c>
    </row>
    <row r="4735" spans="1:26" x14ac:dyDescent="0.25">
      <c r="A4735">
        <v>1718404</v>
      </c>
      <c r="B4735">
        <v>1</v>
      </c>
      <c r="C4735" t="s">
        <v>76</v>
      </c>
      <c r="D4735" t="s">
        <v>101</v>
      </c>
      <c r="E4735" t="s">
        <v>164</v>
      </c>
      <c r="F4735" t="s">
        <v>13691</v>
      </c>
      <c r="G4735" t="s">
        <v>285</v>
      </c>
      <c r="H4735" t="s">
        <v>46</v>
      </c>
      <c r="I4735" t="s">
        <v>129</v>
      </c>
      <c r="J4735" t="s">
        <v>130</v>
      </c>
      <c r="K4735" t="s">
        <v>161</v>
      </c>
      <c r="L4735" t="s">
        <v>13692</v>
      </c>
      <c r="M4735" t="s">
        <v>13693</v>
      </c>
      <c r="N4735">
        <v>3.1497222219999998</v>
      </c>
      <c r="O4735">
        <v>0</v>
      </c>
      <c r="P4735">
        <v>3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9.4491669999999992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1718410</v>
      </c>
      <c r="B4736">
        <v>1</v>
      </c>
      <c r="C4736" t="s">
        <v>77</v>
      </c>
      <c r="D4736" t="s">
        <v>108</v>
      </c>
      <c r="E4736" t="s">
        <v>134</v>
      </c>
      <c r="F4736" t="s">
        <v>13694</v>
      </c>
      <c r="G4736" t="s">
        <v>155</v>
      </c>
      <c r="H4736" t="s">
        <v>46</v>
      </c>
      <c r="I4736" t="s">
        <v>129</v>
      </c>
      <c r="J4736" t="s">
        <v>130</v>
      </c>
      <c r="K4736" t="s">
        <v>131</v>
      </c>
      <c r="L4736" t="s">
        <v>13695</v>
      </c>
      <c r="M4736" t="s">
        <v>13696</v>
      </c>
      <c r="N4736">
        <v>0.778888888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0.77888900000000005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1718416</v>
      </c>
      <c r="B4737">
        <v>1</v>
      </c>
      <c r="C4737" t="s">
        <v>76</v>
      </c>
      <c r="D4737" t="s">
        <v>106</v>
      </c>
      <c r="E4737" t="s">
        <v>139</v>
      </c>
      <c r="F4737" t="s">
        <v>13675</v>
      </c>
      <c r="G4737" t="s">
        <v>285</v>
      </c>
      <c r="H4737" t="s">
        <v>46</v>
      </c>
      <c r="I4737" t="s">
        <v>129</v>
      </c>
      <c r="J4737" t="s">
        <v>130</v>
      </c>
      <c r="K4737" t="s">
        <v>161</v>
      </c>
      <c r="L4737" t="s">
        <v>13677</v>
      </c>
      <c r="M4737" t="s">
        <v>13697</v>
      </c>
      <c r="N4737">
        <v>6.0666666659999997</v>
      </c>
      <c r="O4737">
        <v>0</v>
      </c>
      <c r="P4737">
        <v>177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1073.8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1718463</v>
      </c>
      <c r="B4738">
        <v>1</v>
      </c>
      <c r="C4738" t="s">
        <v>76</v>
      </c>
      <c r="D4738" t="s">
        <v>88</v>
      </c>
      <c r="E4738" t="s">
        <v>212</v>
      </c>
      <c r="F4738" t="s">
        <v>13698</v>
      </c>
      <c r="G4738" t="s">
        <v>281</v>
      </c>
      <c r="H4738" t="s">
        <v>47</v>
      </c>
      <c r="I4738" t="s">
        <v>129</v>
      </c>
      <c r="J4738" t="s">
        <v>130</v>
      </c>
      <c r="K4738" t="s">
        <v>161</v>
      </c>
      <c r="L4738" t="s">
        <v>13699</v>
      </c>
      <c r="M4738" t="s">
        <v>13700</v>
      </c>
      <c r="N4738">
        <v>2.8777777769999999</v>
      </c>
      <c r="O4738">
        <v>17</v>
      </c>
      <c r="P4738">
        <v>1412</v>
      </c>
      <c r="Q4738">
        <v>0</v>
      </c>
      <c r="R4738">
        <v>0</v>
      </c>
      <c r="S4738">
        <v>0</v>
      </c>
      <c r="T4738">
        <v>0</v>
      </c>
      <c r="U4738">
        <v>48.922221999999998</v>
      </c>
      <c r="V4738">
        <v>4063.4222209999998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1718412</v>
      </c>
      <c r="B4739">
        <v>1</v>
      </c>
      <c r="C4739" t="s">
        <v>77</v>
      </c>
      <c r="D4739" t="s">
        <v>114</v>
      </c>
      <c r="E4739" t="s">
        <v>126</v>
      </c>
      <c r="F4739" t="s">
        <v>12462</v>
      </c>
      <c r="G4739" t="s">
        <v>351</v>
      </c>
      <c r="H4739" t="s">
        <v>47</v>
      </c>
      <c r="I4739" t="s">
        <v>129</v>
      </c>
      <c r="J4739" t="s">
        <v>130</v>
      </c>
      <c r="K4739" t="s">
        <v>131</v>
      </c>
      <c r="L4739" t="s">
        <v>13701</v>
      </c>
      <c r="M4739" t="s">
        <v>13702</v>
      </c>
      <c r="N4739">
        <v>2.8911111109999998</v>
      </c>
      <c r="O4739">
        <v>19</v>
      </c>
      <c r="P4739">
        <v>15</v>
      </c>
      <c r="Q4739">
        <v>0</v>
      </c>
      <c r="R4739">
        <v>0</v>
      </c>
      <c r="S4739">
        <v>1</v>
      </c>
      <c r="T4739">
        <v>58</v>
      </c>
      <c r="U4739">
        <v>54.931111000000001</v>
      </c>
      <c r="V4739">
        <v>43.366667</v>
      </c>
      <c r="W4739">
        <v>0</v>
      </c>
      <c r="X4739">
        <v>0</v>
      </c>
      <c r="Y4739">
        <v>2.891111</v>
      </c>
      <c r="Z4739">
        <v>167.68444400000001</v>
      </c>
    </row>
    <row r="4740" spans="1:26" x14ac:dyDescent="0.25">
      <c r="A4740">
        <v>1718427</v>
      </c>
      <c r="B4740">
        <v>1</v>
      </c>
      <c r="C4740" t="s">
        <v>77</v>
      </c>
      <c r="D4740" t="s">
        <v>109</v>
      </c>
      <c r="E4740" t="s">
        <v>134</v>
      </c>
      <c r="F4740" t="s">
        <v>13703</v>
      </c>
      <c r="G4740" t="s">
        <v>136</v>
      </c>
      <c r="H4740" t="s">
        <v>46</v>
      </c>
      <c r="I4740" t="s">
        <v>129</v>
      </c>
      <c r="J4740" t="s">
        <v>130</v>
      </c>
      <c r="K4740" t="s">
        <v>131</v>
      </c>
      <c r="L4740" t="s">
        <v>13704</v>
      </c>
      <c r="M4740" t="s">
        <v>13705</v>
      </c>
      <c r="N4740">
        <v>1.052777777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1.052778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1718454</v>
      </c>
      <c r="B4741">
        <v>1</v>
      </c>
      <c r="C4741" t="s">
        <v>76</v>
      </c>
      <c r="D4741" t="s">
        <v>92</v>
      </c>
      <c r="E4741" t="s">
        <v>139</v>
      </c>
      <c r="F4741" t="s">
        <v>13706</v>
      </c>
      <c r="G4741" t="s">
        <v>141</v>
      </c>
      <c r="H4741" t="s">
        <v>46</v>
      </c>
      <c r="I4741" t="s">
        <v>129</v>
      </c>
      <c r="J4741" t="s">
        <v>130</v>
      </c>
      <c r="K4741" t="s">
        <v>131</v>
      </c>
      <c r="L4741" t="s">
        <v>13707</v>
      </c>
      <c r="M4741" t="s">
        <v>13708</v>
      </c>
      <c r="N4741">
        <v>8.3327777770000004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30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249.98333299999999</v>
      </c>
    </row>
    <row r="4742" spans="1:26" x14ac:dyDescent="0.25">
      <c r="A4742">
        <v>1718426</v>
      </c>
      <c r="B4742">
        <v>1</v>
      </c>
      <c r="C4742" t="s">
        <v>76</v>
      </c>
      <c r="D4742" t="s">
        <v>91</v>
      </c>
      <c r="E4742" t="s">
        <v>139</v>
      </c>
      <c r="F4742" t="s">
        <v>13709</v>
      </c>
      <c r="G4742" t="s">
        <v>462</v>
      </c>
      <c r="H4742" t="s">
        <v>46</v>
      </c>
      <c r="I4742" t="s">
        <v>129</v>
      </c>
      <c r="J4742" t="s">
        <v>130</v>
      </c>
      <c r="K4742" t="s">
        <v>131</v>
      </c>
      <c r="L4742" t="s">
        <v>13710</v>
      </c>
      <c r="M4742" t="s">
        <v>13711</v>
      </c>
      <c r="N4742">
        <v>0.87166666599999998</v>
      </c>
      <c r="O4742">
        <v>0</v>
      </c>
      <c r="P4742">
        <v>0</v>
      </c>
      <c r="Q4742">
        <v>0</v>
      </c>
      <c r="R4742">
        <v>37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32.251666999999998</v>
      </c>
      <c r="Y4742">
        <v>0</v>
      </c>
      <c r="Z4742">
        <v>0</v>
      </c>
    </row>
    <row r="4743" spans="1:26" x14ac:dyDescent="0.25">
      <c r="A4743">
        <v>1718425</v>
      </c>
      <c r="B4743">
        <v>1</v>
      </c>
      <c r="C4743" t="s">
        <v>77</v>
      </c>
      <c r="D4743" t="s">
        <v>114</v>
      </c>
      <c r="E4743" t="s">
        <v>139</v>
      </c>
      <c r="F4743" t="s">
        <v>13712</v>
      </c>
      <c r="G4743" t="s">
        <v>141</v>
      </c>
      <c r="H4743" t="s">
        <v>46</v>
      </c>
      <c r="I4743" t="s">
        <v>129</v>
      </c>
      <c r="J4743" t="s">
        <v>130</v>
      </c>
      <c r="K4743" t="s">
        <v>131</v>
      </c>
      <c r="L4743" t="s">
        <v>13713</v>
      </c>
      <c r="M4743" t="s">
        <v>13714</v>
      </c>
      <c r="N4743">
        <v>2.2458333330000002</v>
      </c>
      <c r="O4743">
        <v>0</v>
      </c>
      <c r="P4743">
        <v>42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94.325000000000003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1718419</v>
      </c>
      <c r="B4744">
        <v>1</v>
      </c>
      <c r="C4744" t="s">
        <v>76</v>
      </c>
      <c r="D4744" t="s">
        <v>78</v>
      </c>
      <c r="E4744" t="s">
        <v>164</v>
      </c>
      <c r="F4744" t="s">
        <v>13715</v>
      </c>
      <c r="G4744" t="s">
        <v>285</v>
      </c>
      <c r="H4744" t="s">
        <v>46</v>
      </c>
      <c r="I4744" t="s">
        <v>129</v>
      </c>
      <c r="J4744" t="s">
        <v>130</v>
      </c>
      <c r="K4744" t="s">
        <v>161</v>
      </c>
      <c r="L4744" t="s">
        <v>13716</v>
      </c>
      <c r="M4744" t="s">
        <v>13717</v>
      </c>
      <c r="N4744">
        <v>5.9567008330000002</v>
      </c>
      <c r="O4744">
        <v>1</v>
      </c>
      <c r="P4744">
        <v>649</v>
      </c>
      <c r="Q4744">
        <v>0</v>
      </c>
      <c r="R4744">
        <v>0</v>
      </c>
      <c r="S4744">
        <v>0</v>
      </c>
      <c r="T4744">
        <v>0</v>
      </c>
      <c r="U4744">
        <v>5.9567009999999998</v>
      </c>
      <c r="V4744">
        <v>3865.8988410000002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1718420</v>
      </c>
      <c r="B4745">
        <v>1</v>
      </c>
      <c r="C4745" t="s">
        <v>77</v>
      </c>
      <c r="D4745" t="s">
        <v>123</v>
      </c>
      <c r="E4745" t="s">
        <v>126</v>
      </c>
      <c r="F4745" t="s">
        <v>13718</v>
      </c>
      <c r="G4745" t="s">
        <v>176</v>
      </c>
      <c r="H4745" t="s">
        <v>47</v>
      </c>
      <c r="I4745" t="s">
        <v>129</v>
      </c>
      <c r="J4745" t="s">
        <v>130</v>
      </c>
      <c r="K4745" t="s">
        <v>131</v>
      </c>
      <c r="L4745" t="s">
        <v>13719</v>
      </c>
      <c r="M4745" t="s">
        <v>13720</v>
      </c>
      <c r="N4745">
        <v>1.6769444440000001</v>
      </c>
      <c r="O4745">
        <v>10</v>
      </c>
      <c r="P4745">
        <v>336</v>
      </c>
      <c r="Q4745">
        <v>0</v>
      </c>
      <c r="R4745">
        <v>0</v>
      </c>
      <c r="S4745">
        <v>0</v>
      </c>
      <c r="T4745">
        <v>0</v>
      </c>
      <c r="U4745">
        <v>16.769444</v>
      </c>
      <c r="V4745">
        <v>563.45333300000004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1718430</v>
      </c>
      <c r="B4746">
        <v>1</v>
      </c>
      <c r="C4746" t="s">
        <v>76</v>
      </c>
      <c r="D4746" t="s">
        <v>91</v>
      </c>
      <c r="E4746" t="s">
        <v>134</v>
      </c>
      <c r="F4746" t="s">
        <v>13721</v>
      </c>
      <c r="G4746" t="s">
        <v>209</v>
      </c>
      <c r="H4746" t="s">
        <v>46</v>
      </c>
      <c r="I4746" t="s">
        <v>129</v>
      </c>
      <c r="J4746" t="s">
        <v>130</v>
      </c>
      <c r="K4746" t="s">
        <v>131</v>
      </c>
      <c r="L4746" t="s">
        <v>13722</v>
      </c>
      <c r="M4746" t="s">
        <v>13723</v>
      </c>
      <c r="N4746">
        <v>1.0308333329999999</v>
      </c>
      <c r="O4746">
        <v>0</v>
      </c>
      <c r="P4746">
        <v>12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12.37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1718421</v>
      </c>
      <c r="B4747">
        <v>1</v>
      </c>
      <c r="C4747" t="s">
        <v>76</v>
      </c>
      <c r="D4747" t="s">
        <v>78</v>
      </c>
      <c r="E4747" t="s">
        <v>139</v>
      </c>
      <c r="F4747" t="s">
        <v>13724</v>
      </c>
      <c r="G4747" t="s">
        <v>285</v>
      </c>
      <c r="H4747" t="s">
        <v>46</v>
      </c>
      <c r="I4747" t="s">
        <v>129</v>
      </c>
      <c r="J4747" t="s">
        <v>130</v>
      </c>
      <c r="K4747" t="s">
        <v>161</v>
      </c>
      <c r="L4747" t="s">
        <v>13725</v>
      </c>
      <c r="M4747" t="s">
        <v>13726</v>
      </c>
      <c r="N4747">
        <v>0.328882222</v>
      </c>
      <c r="O4747">
        <v>0</v>
      </c>
      <c r="P4747">
        <v>73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24.008402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1718434</v>
      </c>
      <c r="B4748">
        <v>1</v>
      </c>
      <c r="C4748" t="s">
        <v>76</v>
      </c>
      <c r="D4748" t="s">
        <v>90</v>
      </c>
      <c r="E4748" t="s">
        <v>134</v>
      </c>
      <c r="F4748" t="s">
        <v>13727</v>
      </c>
      <c r="G4748" t="s">
        <v>136</v>
      </c>
      <c r="H4748" t="s">
        <v>46</v>
      </c>
      <c r="I4748" t="s">
        <v>129</v>
      </c>
      <c r="J4748" t="s">
        <v>130</v>
      </c>
      <c r="K4748" t="s">
        <v>131</v>
      </c>
      <c r="L4748" t="s">
        <v>13728</v>
      </c>
      <c r="M4748" t="s">
        <v>13729</v>
      </c>
      <c r="N4748">
        <v>4.3063888879999999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4.3063890000000002</v>
      </c>
    </row>
    <row r="4749" spans="1:26" x14ac:dyDescent="0.25">
      <c r="A4749">
        <v>1718422</v>
      </c>
      <c r="B4749">
        <v>1</v>
      </c>
      <c r="C4749" t="s">
        <v>76</v>
      </c>
      <c r="D4749" t="s">
        <v>78</v>
      </c>
      <c r="E4749" t="s">
        <v>139</v>
      </c>
      <c r="F4749" t="s">
        <v>13730</v>
      </c>
      <c r="G4749" t="s">
        <v>285</v>
      </c>
      <c r="H4749" t="s">
        <v>46</v>
      </c>
      <c r="I4749" t="s">
        <v>129</v>
      </c>
      <c r="J4749" t="s">
        <v>130</v>
      </c>
      <c r="K4749" t="s">
        <v>161</v>
      </c>
      <c r="L4749" t="s">
        <v>13728</v>
      </c>
      <c r="M4749" t="s">
        <v>13731</v>
      </c>
      <c r="N4749">
        <v>0.33721111100000001</v>
      </c>
      <c r="O4749">
        <v>0</v>
      </c>
      <c r="P4749">
        <v>177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59.686366999999997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1718445</v>
      </c>
      <c r="B4750">
        <v>1</v>
      </c>
      <c r="C4750" t="s">
        <v>76</v>
      </c>
      <c r="D4750" t="s">
        <v>96</v>
      </c>
      <c r="E4750" t="s">
        <v>164</v>
      </c>
      <c r="F4750" t="s">
        <v>13732</v>
      </c>
      <c r="G4750" t="s">
        <v>256</v>
      </c>
      <c r="H4750" t="s">
        <v>46</v>
      </c>
      <c r="I4750" t="s">
        <v>129</v>
      </c>
      <c r="J4750" t="s">
        <v>130</v>
      </c>
      <c r="K4750" t="s">
        <v>131</v>
      </c>
      <c r="L4750" t="s">
        <v>13733</v>
      </c>
      <c r="M4750" t="s">
        <v>13734</v>
      </c>
      <c r="N4750">
        <v>0.836388888</v>
      </c>
      <c r="O4750">
        <v>1</v>
      </c>
      <c r="P4750">
        <v>196</v>
      </c>
      <c r="Q4750">
        <v>0</v>
      </c>
      <c r="R4750">
        <v>0</v>
      </c>
      <c r="S4750">
        <v>0</v>
      </c>
      <c r="T4750">
        <v>0</v>
      </c>
      <c r="U4750">
        <v>0.83638900000000005</v>
      </c>
      <c r="V4750">
        <v>163.932222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1718431</v>
      </c>
      <c r="B4751">
        <v>1</v>
      </c>
      <c r="C4751" t="s">
        <v>77</v>
      </c>
      <c r="D4751" t="s">
        <v>114</v>
      </c>
      <c r="E4751" t="s">
        <v>139</v>
      </c>
      <c r="F4751" t="s">
        <v>13735</v>
      </c>
      <c r="G4751" t="s">
        <v>289</v>
      </c>
      <c r="H4751" t="s">
        <v>46</v>
      </c>
      <c r="I4751" t="s">
        <v>129</v>
      </c>
      <c r="J4751" t="s">
        <v>15</v>
      </c>
      <c r="K4751" t="s">
        <v>131</v>
      </c>
      <c r="L4751" t="s">
        <v>13736</v>
      </c>
      <c r="M4751" t="s">
        <v>13737</v>
      </c>
      <c r="N4751">
        <v>1.125555555</v>
      </c>
      <c r="O4751">
        <v>0</v>
      </c>
      <c r="P4751">
        <v>330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371.433333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1718423</v>
      </c>
      <c r="B4752">
        <v>1</v>
      </c>
      <c r="C4752" t="s">
        <v>76</v>
      </c>
      <c r="D4752" t="s">
        <v>87</v>
      </c>
      <c r="E4752" t="s">
        <v>139</v>
      </c>
      <c r="F4752" t="s">
        <v>3896</v>
      </c>
      <c r="G4752" t="s">
        <v>285</v>
      </c>
      <c r="H4752" t="s">
        <v>46</v>
      </c>
      <c r="I4752" t="s">
        <v>129</v>
      </c>
      <c r="J4752" t="s">
        <v>130</v>
      </c>
      <c r="K4752" t="s">
        <v>161</v>
      </c>
      <c r="L4752" t="s">
        <v>13738</v>
      </c>
      <c r="M4752" t="s">
        <v>13739</v>
      </c>
      <c r="N4752">
        <v>7.391133333</v>
      </c>
      <c r="O4752">
        <v>0</v>
      </c>
      <c r="P4752">
        <v>0</v>
      </c>
      <c r="Q4752">
        <v>0</v>
      </c>
      <c r="R4752">
        <v>188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1389.5330670000001</v>
      </c>
      <c r="Y4752">
        <v>0</v>
      </c>
      <c r="Z4752">
        <v>0</v>
      </c>
    </row>
    <row r="4753" spans="1:26" x14ac:dyDescent="0.25">
      <c r="A4753">
        <v>1718424</v>
      </c>
      <c r="B4753">
        <v>1</v>
      </c>
      <c r="C4753" t="s">
        <v>76</v>
      </c>
      <c r="D4753" t="s">
        <v>92</v>
      </c>
      <c r="E4753" t="s">
        <v>139</v>
      </c>
      <c r="F4753" t="s">
        <v>13740</v>
      </c>
      <c r="G4753" t="s">
        <v>285</v>
      </c>
      <c r="H4753" t="s">
        <v>46</v>
      </c>
      <c r="I4753" t="s">
        <v>129</v>
      </c>
      <c r="J4753" t="s">
        <v>130</v>
      </c>
      <c r="K4753" t="s">
        <v>161</v>
      </c>
      <c r="L4753" t="s">
        <v>13741</v>
      </c>
      <c r="M4753" t="s">
        <v>13742</v>
      </c>
      <c r="N4753">
        <v>5.1992425000000004</v>
      </c>
      <c r="O4753">
        <v>0</v>
      </c>
      <c r="P4753">
        <v>0</v>
      </c>
      <c r="Q4753">
        <v>0</v>
      </c>
      <c r="R4753">
        <v>58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301.55606499999999</v>
      </c>
      <c r="Y4753">
        <v>0</v>
      </c>
      <c r="Z4753">
        <v>0</v>
      </c>
    </row>
    <row r="4754" spans="1:26" x14ac:dyDescent="0.25">
      <c r="A4754">
        <v>1718550</v>
      </c>
      <c r="B4754">
        <v>1</v>
      </c>
      <c r="C4754" t="s">
        <v>76</v>
      </c>
      <c r="D4754" t="s">
        <v>96</v>
      </c>
      <c r="E4754" t="s">
        <v>164</v>
      </c>
      <c r="F4754" t="s">
        <v>13743</v>
      </c>
      <c r="G4754" t="s">
        <v>281</v>
      </c>
      <c r="H4754" t="s">
        <v>46</v>
      </c>
      <c r="I4754" t="s">
        <v>129</v>
      </c>
      <c r="J4754" t="s">
        <v>130</v>
      </c>
      <c r="K4754" t="s">
        <v>161</v>
      </c>
      <c r="L4754" t="s">
        <v>13744</v>
      </c>
      <c r="M4754" t="s">
        <v>13745</v>
      </c>
      <c r="N4754">
        <v>2.5166666659999999</v>
      </c>
      <c r="O4754">
        <v>1</v>
      </c>
      <c r="P4754">
        <v>290</v>
      </c>
      <c r="Q4754">
        <v>0</v>
      </c>
      <c r="R4754">
        <v>0</v>
      </c>
      <c r="S4754">
        <v>0</v>
      </c>
      <c r="T4754">
        <v>0</v>
      </c>
      <c r="U4754">
        <v>2.516667</v>
      </c>
      <c r="V4754">
        <v>729.83333300000004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1718437</v>
      </c>
      <c r="B4755">
        <v>1</v>
      </c>
      <c r="C4755" t="s">
        <v>76</v>
      </c>
      <c r="D4755" t="s">
        <v>92</v>
      </c>
      <c r="E4755" t="s">
        <v>158</v>
      </c>
      <c r="F4755" t="s">
        <v>1971</v>
      </c>
      <c r="G4755" t="s">
        <v>176</v>
      </c>
      <c r="H4755" t="s">
        <v>47</v>
      </c>
      <c r="I4755" t="s">
        <v>129</v>
      </c>
      <c r="J4755" t="s">
        <v>130</v>
      </c>
      <c r="K4755" t="s">
        <v>131</v>
      </c>
      <c r="L4755" t="s">
        <v>13746</v>
      </c>
      <c r="M4755" t="s">
        <v>13747</v>
      </c>
      <c r="N4755">
        <v>0.19277777700000001</v>
      </c>
      <c r="O4755">
        <v>0</v>
      </c>
      <c r="P4755">
        <v>0</v>
      </c>
      <c r="Q4755">
        <v>7</v>
      </c>
      <c r="R4755">
        <v>9</v>
      </c>
      <c r="S4755">
        <v>7</v>
      </c>
      <c r="T4755">
        <v>19</v>
      </c>
      <c r="U4755">
        <v>0</v>
      </c>
      <c r="V4755">
        <v>0</v>
      </c>
      <c r="W4755">
        <v>1.3494440000000001</v>
      </c>
      <c r="X4755">
        <v>1.7350000000000001</v>
      </c>
      <c r="Y4755">
        <v>1.3494440000000001</v>
      </c>
      <c r="Z4755">
        <v>3.6627779999999999</v>
      </c>
    </row>
    <row r="4756" spans="1:26" x14ac:dyDescent="0.25">
      <c r="A4756">
        <v>1718448</v>
      </c>
      <c r="B4756">
        <v>1</v>
      </c>
      <c r="C4756" t="s">
        <v>76</v>
      </c>
      <c r="D4756" t="s">
        <v>98</v>
      </c>
      <c r="E4756" t="s">
        <v>164</v>
      </c>
      <c r="F4756" t="s">
        <v>13748</v>
      </c>
      <c r="G4756" t="s">
        <v>256</v>
      </c>
      <c r="H4756" t="s">
        <v>46</v>
      </c>
      <c r="I4756" t="s">
        <v>129</v>
      </c>
      <c r="J4756" t="s">
        <v>130</v>
      </c>
      <c r="K4756" t="s">
        <v>131</v>
      </c>
      <c r="L4756" t="s">
        <v>13749</v>
      </c>
      <c r="M4756" t="s">
        <v>13750</v>
      </c>
      <c r="N4756">
        <v>0.94722222199999995</v>
      </c>
      <c r="O4756">
        <v>0</v>
      </c>
      <c r="P4756">
        <v>0</v>
      </c>
      <c r="Q4756">
        <v>0</v>
      </c>
      <c r="R4756">
        <v>14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13.261111</v>
      </c>
      <c r="Y4756">
        <v>0</v>
      </c>
      <c r="Z4756">
        <v>0</v>
      </c>
    </row>
    <row r="4757" spans="1:26" x14ac:dyDescent="0.25">
      <c r="A4757">
        <v>1718443</v>
      </c>
      <c r="B4757">
        <v>1</v>
      </c>
      <c r="C4757" t="s">
        <v>76</v>
      </c>
      <c r="D4757" t="s">
        <v>93</v>
      </c>
      <c r="E4757" t="s">
        <v>139</v>
      </c>
      <c r="F4757" t="s">
        <v>9829</v>
      </c>
      <c r="G4757" t="s">
        <v>285</v>
      </c>
      <c r="H4757" t="s">
        <v>46</v>
      </c>
      <c r="I4757" t="s">
        <v>129</v>
      </c>
      <c r="J4757" t="s">
        <v>130</v>
      </c>
      <c r="K4757" t="s">
        <v>161</v>
      </c>
      <c r="L4757" t="s">
        <v>13751</v>
      </c>
      <c r="M4757" t="s">
        <v>13752</v>
      </c>
      <c r="N4757">
        <v>8.9457683330000002</v>
      </c>
      <c r="O4757">
        <v>0</v>
      </c>
      <c r="P4757">
        <v>62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554.63763700000004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1718466</v>
      </c>
      <c r="B4758">
        <v>1</v>
      </c>
      <c r="C4758" t="s">
        <v>77</v>
      </c>
      <c r="D4758" t="s">
        <v>124</v>
      </c>
      <c r="E4758" t="s">
        <v>164</v>
      </c>
      <c r="F4758" t="s">
        <v>13753</v>
      </c>
      <c r="G4758" t="s">
        <v>256</v>
      </c>
      <c r="H4758" t="s">
        <v>46</v>
      </c>
      <c r="I4758" t="s">
        <v>129</v>
      </c>
      <c r="J4758" t="s">
        <v>130</v>
      </c>
      <c r="K4758" t="s">
        <v>131</v>
      </c>
      <c r="L4758" t="s">
        <v>13754</v>
      </c>
      <c r="M4758" t="s">
        <v>13755</v>
      </c>
      <c r="N4758">
        <v>2.9016666660000001</v>
      </c>
      <c r="O4758">
        <v>1</v>
      </c>
      <c r="P4758">
        <v>162</v>
      </c>
      <c r="Q4758">
        <v>0</v>
      </c>
      <c r="R4758">
        <v>0</v>
      </c>
      <c r="S4758">
        <v>0</v>
      </c>
      <c r="T4758">
        <v>0</v>
      </c>
      <c r="U4758">
        <v>2.9016670000000002</v>
      </c>
      <c r="V4758">
        <v>470.07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1718467</v>
      </c>
      <c r="B4759">
        <v>1</v>
      </c>
      <c r="C4759" t="s">
        <v>77</v>
      </c>
      <c r="D4759" t="s">
        <v>109</v>
      </c>
      <c r="E4759" t="s">
        <v>134</v>
      </c>
      <c r="F4759" t="s">
        <v>13756</v>
      </c>
      <c r="G4759" t="s">
        <v>155</v>
      </c>
      <c r="H4759" t="s">
        <v>46</v>
      </c>
      <c r="I4759" t="s">
        <v>129</v>
      </c>
      <c r="J4759" t="s">
        <v>130</v>
      </c>
      <c r="K4759" t="s">
        <v>131</v>
      </c>
      <c r="L4759" t="s">
        <v>13757</v>
      </c>
      <c r="M4759" t="s">
        <v>13758</v>
      </c>
      <c r="N4759">
        <v>2.7044444439999999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2.7044440000000001</v>
      </c>
    </row>
    <row r="4760" spans="1:26" x14ac:dyDescent="0.25">
      <c r="A4760">
        <v>1718429</v>
      </c>
      <c r="B4760">
        <v>1</v>
      </c>
      <c r="C4760" t="s">
        <v>76</v>
      </c>
      <c r="D4760" t="s">
        <v>96</v>
      </c>
      <c r="E4760" t="s">
        <v>164</v>
      </c>
      <c r="F4760" t="s">
        <v>13759</v>
      </c>
      <c r="G4760" t="s">
        <v>281</v>
      </c>
      <c r="H4760" t="s">
        <v>46</v>
      </c>
      <c r="I4760" t="s">
        <v>129</v>
      </c>
      <c r="J4760" t="s">
        <v>130</v>
      </c>
      <c r="K4760" t="s">
        <v>161</v>
      </c>
      <c r="L4760" t="s">
        <v>13760</v>
      </c>
      <c r="M4760" t="s">
        <v>13761</v>
      </c>
      <c r="N4760">
        <v>2.2261111109999998</v>
      </c>
      <c r="O4760">
        <v>1</v>
      </c>
      <c r="P4760">
        <v>281</v>
      </c>
      <c r="Q4760">
        <v>0</v>
      </c>
      <c r="R4760">
        <v>0</v>
      </c>
      <c r="S4760">
        <v>0</v>
      </c>
      <c r="T4760">
        <v>0</v>
      </c>
      <c r="U4760">
        <v>2.226111</v>
      </c>
      <c r="V4760">
        <v>625.53722200000004</v>
      </c>
      <c r="W4760">
        <v>0</v>
      </c>
      <c r="X4760">
        <v>0</v>
      </c>
      <c r="Y4760">
        <v>0</v>
      </c>
      <c r="Z4760">
        <v>0</v>
      </c>
    </row>
    <row r="4761" spans="1:26" x14ac:dyDescent="0.25">
      <c r="A4761">
        <v>1718446</v>
      </c>
      <c r="B4761">
        <v>1</v>
      </c>
      <c r="C4761" t="s">
        <v>76</v>
      </c>
      <c r="D4761" t="s">
        <v>92</v>
      </c>
      <c r="E4761" t="s">
        <v>158</v>
      </c>
      <c r="F4761" t="s">
        <v>1971</v>
      </c>
      <c r="G4761" t="s">
        <v>176</v>
      </c>
      <c r="H4761" t="s">
        <v>47</v>
      </c>
      <c r="I4761" t="s">
        <v>129</v>
      </c>
      <c r="J4761" t="s">
        <v>130</v>
      </c>
      <c r="K4761" t="s">
        <v>131</v>
      </c>
      <c r="L4761" t="s">
        <v>13762</v>
      </c>
      <c r="M4761" t="s">
        <v>13763</v>
      </c>
      <c r="N4761">
        <v>9.7222221999999997E-2</v>
      </c>
      <c r="O4761">
        <v>0</v>
      </c>
      <c r="P4761">
        <v>0</v>
      </c>
      <c r="Q4761">
        <v>7</v>
      </c>
      <c r="R4761">
        <v>9</v>
      </c>
      <c r="S4761">
        <v>7</v>
      </c>
      <c r="T4761">
        <v>19</v>
      </c>
      <c r="U4761">
        <v>0</v>
      </c>
      <c r="V4761">
        <v>0</v>
      </c>
      <c r="W4761">
        <v>0.68055600000000005</v>
      </c>
      <c r="X4761">
        <v>0.875</v>
      </c>
      <c r="Y4761">
        <v>0.68055600000000005</v>
      </c>
      <c r="Z4761">
        <v>1.8472219999999999</v>
      </c>
    </row>
    <row r="4762" spans="1:26" x14ac:dyDescent="0.25">
      <c r="A4762">
        <v>1718449</v>
      </c>
      <c r="B4762">
        <v>1</v>
      </c>
      <c r="C4762" t="s">
        <v>77</v>
      </c>
      <c r="D4762" t="s">
        <v>109</v>
      </c>
      <c r="E4762" t="s">
        <v>158</v>
      </c>
      <c r="F4762" t="s">
        <v>1287</v>
      </c>
      <c r="G4762" t="s">
        <v>176</v>
      </c>
      <c r="H4762" t="s">
        <v>47</v>
      </c>
      <c r="I4762" t="s">
        <v>151</v>
      </c>
      <c r="J4762" t="s">
        <v>130</v>
      </c>
      <c r="K4762" t="s">
        <v>131</v>
      </c>
      <c r="L4762" t="s">
        <v>13764</v>
      </c>
      <c r="M4762" t="s">
        <v>13765</v>
      </c>
      <c r="N4762">
        <v>1.9444444000000002E-2</v>
      </c>
      <c r="O4762">
        <v>0</v>
      </c>
      <c r="P4762">
        <v>0</v>
      </c>
      <c r="Q4762">
        <v>42</v>
      </c>
      <c r="R4762">
        <v>14</v>
      </c>
      <c r="S4762">
        <v>147</v>
      </c>
      <c r="T4762">
        <v>543</v>
      </c>
      <c r="U4762">
        <v>0</v>
      </c>
      <c r="V4762">
        <v>0</v>
      </c>
      <c r="W4762">
        <v>0.81666700000000003</v>
      </c>
      <c r="X4762">
        <v>0.27222200000000002</v>
      </c>
      <c r="Y4762">
        <v>2.858333</v>
      </c>
      <c r="Z4762">
        <v>10.558332999999999</v>
      </c>
    </row>
    <row r="4763" spans="1:26" x14ac:dyDescent="0.25">
      <c r="A4763">
        <v>1718451</v>
      </c>
      <c r="B4763">
        <v>1</v>
      </c>
      <c r="C4763" t="s">
        <v>76</v>
      </c>
      <c r="D4763" t="s">
        <v>78</v>
      </c>
      <c r="E4763" t="s">
        <v>139</v>
      </c>
      <c r="F4763" t="s">
        <v>7587</v>
      </c>
      <c r="G4763" t="s">
        <v>285</v>
      </c>
      <c r="H4763" t="s">
        <v>46</v>
      </c>
      <c r="I4763" t="s">
        <v>129</v>
      </c>
      <c r="J4763" t="s">
        <v>130</v>
      </c>
      <c r="K4763" t="s">
        <v>161</v>
      </c>
      <c r="L4763" t="s">
        <v>13766</v>
      </c>
      <c r="M4763" t="s">
        <v>13767</v>
      </c>
      <c r="N4763">
        <v>3.6786111109999999</v>
      </c>
      <c r="O4763">
        <v>0</v>
      </c>
      <c r="P4763">
        <v>199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732.04361100000006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1718450</v>
      </c>
      <c r="B4764">
        <v>1</v>
      </c>
      <c r="C4764" t="s">
        <v>76</v>
      </c>
      <c r="D4764" t="s">
        <v>78</v>
      </c>
      <c r="E4764" t="s">
        <v>139</v>
      </c>
      <c r="F4764" t="s">
        <v>7575</v>
      </c>
      <c r="G4764" t="s">
        <v>285</v>
      </c>
      <c r="H4764" t="s">
        <v>46</v>
      </c>
      <c r="I4764" t="s">
        <v>129</v>
      </c>
      <c r="J4764" t="s">
        <v>130</v>
      </c>
      <c r="K4764" t="s">
        <v>161</v>
      </c>
      <c r="L4764" t="s">
        <v>13768</v>
      </c>
      <c r="M4764" t="s">
        <v>13769</v>
      </c>
      <c r="N4764">
        <v>3.6963555549999998</v>
      </c>
      <c r="O4764">
        <v>0</v>
      </c>
      <c r="P4764">
        <v>134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495.311644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1718465</v>
      </c>
      <c r="B4765">
        <v>1</v>
      </c>
      <c r="C4765" t="s">
        <v>76</v>
      </c>
      <c r="D4765" t="s">
        <v>93</v>
      </c>
      <c r="E4765" t="s">
        <v>134</v>
      </c>
      <c r="F4765" t="s">
        <v>593</v>
      </c>
      <c r="G4765" t="s">
        <v>289</v>
      </c>
      <c r="H4765" t="s">
        <v>46</v>
      </c>
      <c r="I4765" t="s">
        <v>129</v>
      </c>
      <c r="J4765" t="s">
        <v>130</v>
      </c>
      <c r="K4765" t="s">
        <v>131</v>
      </c>
      <c r="L4765" t="s">
        <v>13770</v>
      </c>
      <c r="M4765" t="s">
        <v>13771</v>
      </c>
      <c r="N4765">
        <v>5.431944444</v>
      </c>
      <c r="O4765">
        <v>0</v>
      </c>
      <c r="P4765">
        <v>1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5.4319439999999997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1718476</v>
      </c>
      <c r="B4766">
        <v>1</v>
      </c>
      <c r="C4766" t="s">
        <v>77</v>
      </c>
      <c r="D4766" t="s">
        <v>109</v>
      </c>
      <c r="E4766" t="s">
        <v>134</v>
      </c>
      <c r="F4766" t="s">
        <v>13772</v>
      </c>
      <c r="G4766" t="s">
        <v>209</v>
      </c>
      <c r="H4766" t="s">
        <v>46</v>
      </c>
      <c r="I4766" t="s">
        <v>129</v>
      </c>
      <c r="J4766" t="s">
        <v>130</v>
      </c>
      <c r="K4766" t="s">
        <v>131</v>
      </c>
      <c r="L4766" t="s">
        <v>13773</v>
      </c>
      <c r="M4766" t="s">
        <v>13774</v>
      </c>
      <c r="N4766">
        <v>3.500555555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3.500556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1718471</v>
      </c>
      <c r="B4767">
        <v>1</v>
      </c>
      <c r="C4767" t="s">
        <v>76</v>
      </c>
      <c r="D4767" t="s">
        <v>93</v>
      </c>
      <c r="E4767" t="s">
        <v>134</v>
      </c>
      <c r="F4767" t="s">
        <v>13775</v>
      </c>
      <c r="G4767" t="s">
        <v>136</v>
      </c>
      <c r="H4767" t="s">
        <v>46</v>
      </c>
      <c r="I4767" t="s">
        <v>129</v>
      </c>
      <c r="J4767" t="s">
        <v>130</v>
      </c>
      <c r="K4767" t="s">
        <v>131</v>
      </c>
      <c r="L4767" t="s">
        <v>13776</v>
      </c>
      <c r="M4767" t="s">
        <v>13777</v>
      </c>
      <c r="N4767">
        <v>2.7050000000000001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2.7050000000000001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1718475</v>
      </c>
      <c r="B4768">
        <v>1</v>
      </c>
      <c r="C4768" t="s">
        <v>76</v>
      </c>
      <c r="D4768" t="s">
        <v>88</v>
      </c>
      <c r="E4768" t="s">
        <v>134</v>
      </c>
      <c r="F4768" t="s">
        <v>13778</v>
      </c>
      <c r="G4768" t="s">
        <v>136</v>
      </c>
      <c r="H4768" t="s">
        <v>46</v>
      </c>
      <c r="I4768" t="s">
        <v>129</v>
      </c>
      <c r="J4768" t="s">
        <v>130</v>
      </c>
      <c r="K4768" t="s">
        <v>131</v>
      </c>
      <c r="L4768" t="s">
        <v>13779</v>
      </c>
      <c r="M4768" t="s">
        <v>13780</v>
      </c>
      <c r="N4768">
        <v>1.717222222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1.717222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1718473</v>
      </c>
      <c r="B4769">
        <v>1</v>
      </c>
      <c r="C4769" t="s">
        <v>76</v>
      </c>
      <c r="D4769" t="s">
        <v>92</v>
      </c>
      <c r="E4769" t="s">
        <v>134</v>
      </c>
      <c r="F4769" t="s">
        <v>13781</v>
      </c>
      <c r="G4769" t="s">
        <v>155</v>
      </c>
      <c r="H4769" t="s">
        <v>46</v>
      </c>
      <c r="I4769" t="s">
        <v>129</v>
      </c>
      <c r="J4769" t="s">
        <v>130</v>
      </c>
      <c r="K4769" t="s">
        <v>131</v>
      </c>
      <c r="L4769" t="s">
        <v>13782</v>
      </c>
      <c r="M4769" t="s">
        <v>13783</v>
      </c>
      <c r="N4769">
        <v>4.7125000000000004</v>
      </c>
      <c r="O4769">
        <v>0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4.7125000000000004</v>
      </c>
      <c r="Y4769">
        <v>0</v>
      </c>
      <c r="Z4769">
        <v>0</v>
      </c>
    </row>
    <row r="4770" spans="1:26" x14ac:dyDescent="0.25">
      <c r="A4770">
        <v>1718459</v>
      </c>
      <c r="B4770">
        <v>1</v>
      </c>
      <c r="C4770" t="s">
        <v>77</v>
      </c>
      <c r="D4770" t="s">
        <v>109</v>
      </c>
      <c r="E4770" t="s">
        <v>212</v>
      </c>
      <c r="F4770" t="s">
        <v>13784</v>
      </c>
      <c r="G4770" t="s">
        <v>176</v>
      </c>
      <c r="H4770" t="s">
        <v>47</v>
      </c>
      <c r="I4770" t="s">
        <v>151</v>
      </c>
      <c r="J4770" t="s">
        <v>130</v>
      </c>
      <c r="K4770" t="s">
        <v>131</v>
      </c>
      <c r="L4770" t="s">
        <v>13785</v>
      </c>
      <c r="M4770" t="s">
        <v>13786</v>
      </c>
      <c r="N4770">
        <v>7.4999999999999997E-3</v>
      </c>
      <c r="O4770">
        <v>37</v>
      </c>
      <c r="P4770">
        <v>1094</v>
      </c>
      <c r="Q4770">
        <v>0</v>
      </c>
      <c r="R4770">
        <v>0</v>
      </c>
      <c r="S4770">
        <v>0</v>
      </c>
      <c r="T4770">
        <v>0</v>
      </c>
      <c r="U4770">
        <v>0.27750000000000002</v>
      </c>
      <c r="V4770">
        <v>8.2050000000000001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1718460</v>
      </c>
      <c r="B4771">
        <v>1</v>
      </c>
      <c r="C4771" t="s">
        <v>77</v>
      </c>
      <c r="D4771" t="s">
        <v>109</v>
      </c>
      <c r="E4771" t="s">
        <v>212</v>
      </c>
      <c r="F4771" t="s">
        <v>13784</v>
      </c>
      <c r="G4771" t="s">
        <v>176</v>
      </c>
      <c r="H4771" t="s">
        <v>47</v>
      </c>
      <c r="I4771" t="s">
        <v>151</v>
      </c>
      <c r="J4771" t="s">
        <v>130</v>
      </c>
      <c r="K4771" t="s">
        <v>131</v>
      </c>
      <c r="L4771" t="s">
        <v>13787</v>
      </c>
      <c r="M4771" t="s">
        <v>13788</v>
      </c>
      <c r="N4771">
        <v>8.3333330000000001E-3</v>
      </c>
      <c r="O4771">
        <v>37</v>
      </c>
      <c r="P4771">
        <v>1094</v>
      </c>
      <c r="Q4771">
        <v>0</v>
      </c>
      <c r="R4771">
        <v>0</v>
      </c>
      <c r="S4771">
        <v>0</v>
      </c>
      <c r="T4771">
        <v>0</v>
      </c>
      <c r="U4771">
        <v>0.30833300000000002</v>
      </c>
      <c r="V4771">
        <v>9.1166660000000004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1718462</v>
      </c>
      <c r="B4772">
        <v>1</v>
      </c>
      <c r="C4772" t="s">
        <v>76</v>
      </c>
      <c r="D4772" t="s">
        <v>101</v>
      </c>
      <c r="E4772" t="s">
        <v>139</v>
      </c>
      <c r="F4772" t="s">
        <v>13789</v>
      </c>
      <c r="G4772" t="s">
        <v>197</v>
      </c>
      <c r="H4772" t="s">
        <v>46</v>
      </c>
      <c r="I4772" t="s">
        <v>129</v>
      </c>
      <c r="J4772" t="s">
        <v>130</v>
      </c>
      <c r="K4772" t="s">
        <v>131</v>
      </c>
      <c r="L4772" t="s">
        <v>13790</v>
      </c>
      <c r="M4772" t="s">
        <v>13791</v>
      </c>
      <c r="N4772">
        <v>1.979166666</v>
      </c>
      <c r="O4772">
        <v>0</v>
      </c>
      <c r="P4772">
        <v>61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120.729167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1718469</v>
      </c>
      <c r="B4773">
        <v>1</v>
      </c>
      <c r="C4773" t="s">
        <v>76</v>
      </c>
      <c r="D4773" t="s">
        <v>84</v>
      </c>
      <c r="E4773" t="s">
        <v>134</v>
      </c>
      <c r="F4773" t="s">
        <v>13792</v>
      </c>
      <c r="G4773" t="s">
        <v>136</v>
      </c>
      <c r="H4773" t="s">
        <v>46</v>
      </c>
      <c r="I4773" t="s">
        <v>129</v>
      </c>
      <c r="J4773" t="s">
        <v>130</v>
      </c>
      <c r="K4773" t="s">
        <v>131</v>
      </c>
      <c r="L4773" t="s">
        <v>13793</v>
      </c>
      <c r="M4773" t="s">
        <v>13794</v>
      </c>
      <c r="N4773">
        <v>1.671944444</v>
      </c>
      <c r="O4773">
        <v>0</v>
      </c>
      <c r="P4773">
        <v>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1.6719440000000001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1718472</v>
      </c>
      <c r="B4774">
        <v>1</v>
      </c>
      <c r="C4774" t="s">
        <v>76</v>
      </c>
      <c r="D4774" t="s">
        <v>97</v>
      </c>
      <c r="E4774" t="s">
        <v>134</v>
      </c>
      <c r="F4774" t="s">
        <v>13795</v>
      </c>
      <c r="G4774" t="s">
        <v>289</v>
      </c>
      <c r="H4774" t="s">
        <v>46</v>
      </c>
      <c r="I4774" t="s">
        <v>129</v>
      </c>
      <c r="J4774" t="s">
        <v>130</v>
      </c>
      <c r="K4774" t="s">
        <v>131</v>
      </c>
      <c r="L4774" t="s">
        <v>13796</v>
      </c>
      <c r="M4774" t="s">
        <v>13797</v>
      </c>
      <c r="N4774">
        <v>0.90055555499999995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0.90055600000000002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1718474</v>
      </c>
      <c r="B4775">
        <v>1</v>
      </c>
      <c r="C4775" t="s">
        <v>76</v>
      </c>
      <c r="D4775" t="s">
        <v>87</v>
      </c>
      <c r="E4775" t="s">
        <v>134</v>
      </c>
      <c r="F4775" t="s">
        <v>13798</v>
      </c>
      <c r="G4775" t="s">
        <v>155</v>
      </c>
      <c r="H4775" t="s">
        <v>46</v>
      </c>
      <c r="I4775" t="s">
        <v>129</v>
      </c>
      <c r="J4775" t="s">
        <v>130</v>
      </c>
      <c r="K4775" t="s">
        <v>131</v>
      </c>
      <c r="L4775" t="s">
        <v>13799</v>
      </c>
      <c r="M4775" t="s">
        <v>13800</v>
      </c>
      <c r="N4775">
        <v>1.3869444440000001</v>
      </c>
      <c r="O4775">
        <v>0</v>
      </c>
      <c r="P4775">
        <v>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1.386944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1718478</v>
      </c>
      <c r="B4776">
        <v>1</v>
      </c>
      <c r="C4776" t="s">
        <v>76</v>
      </c>
      <c r="D4776" t="s">
        <v>84</v>
      </c>
      <c r="E4776" t="s">
        <v>134</v>
      </c>
      <c r="F4776" t="s">
        <v>13801</v>
      </c>
      <c r="G4776" t="s">
        <v>136</v>
      </c>
      <c r="H4776" t="s">
        <v>46</v>
      </c>
      <c r="I4776" t="s">
        <v>129</v>
      </c>
      <c r="J4776" t="s">
        <v>130</v>
      </c>
      <c r="K4776" t="s">
        <v>131</v>
      </c>
      <c r="L4776" t="s">
        <v>13802</v>
      </c>
      <c r="M4776" t="s">
        <v>13803</v>
      </c>
      <c r="N4776">
        <v>0.81888888800000004</v>
      </c>
      <c r="O4776">
        <v>0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0.81888899999999998</v>
      </c>
      <c r="W4776">
        <v>0</v>
      </c>
      <c r="X4776">
        <v>0</v>
      </c>
      <c r="Y4776">
        <v>0</v>
      </c>
      <c r="Z4776">
        <v>0</v>
      </c>
    </row>
    <row r="4777" spans="1:26" x14ac:dyDescent="0.25">
      <c r="A4777">
        <v>1718477</v>
      </c>
      <c r="B4777">
        <v>1</v>
      </c>
      <c r="C4777" t="s">
        <v>76</v>
      </c>
      <c r="D4777" t="s">
        <v>92</v>
      </c>
      <c r="E4777" t="s">
        <v>139</v>
      </c>
      <c r="F4777" t="s">
        <v>7636</v>
      </c>
      <c r="G4777" t="s">
        <v>182</v>
      </c>
      <c r="H4777" t="s">
        <v>46</v>
      </c>
      <c r="I4777" t="s">
        <v>129</v>
      </c>
      <c r="J4777" t="s">
        <v>130</v>
      </c>
      <c r="K4777" t="s">
        <v>131</v>
      </c>
      <c r="L4777" t="s">
        <v>13804</v>
      </c>
      <c r="M4777" t="s">
        <v>13805</v>
      </c>
      <c r="N4777">
        <v>0.79972222199999998</v>
      </c>
      <c r="O4777">
        <v>0</v>
      </c>
      <c r="P4777">
        <v>0</v>
      </c>
      <c r="Q4777">
        <v>0</v>
      </c>
      <c r="R4777">
        <v>54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43.185000000000002</v>
      </c>
      <c r="Y4777">
        <v>0</v>
      </c>
      <c r="Z4777">
        <v>0</v>
      </c>
    </row>
    <row r="4778" spans="1:26" x14ac:dyDescent="0.25">
      <c r="A4778">
        <v>1718482</v>
      </c>
      <c r="B4778">
        <v>1</v>
      </c>
      <c r="C4778" t="s">
        <v>77</v>
      </c>
      <c r="D4778" t="s">
        <v>116</v>
      </c>
      <c r="E4778" t="s">
        <v>134</v>
      </c>
      <c r="F4778" t="s">
        <v>13806</v>
      </c>
      <c r="G4778" t="s">
        <v>136</v>
      </c>
      <c r="H4778" t="s">
        <v>46</v>
      </c>
      <c r="I4778" t="s">
        <v>129</v>
      </c>
      <c r="J4778" t="s">
        <v>130</v>
      </c>
      <c r="K4778" t="s">
        <v>131</v>
      </c>
      <c r="L4778" t="s">
        <v>13807</v>
      </c>
      <c r="M4778" t="s">
        <v>13808</v>
      </c>
      <c r="N4778">
        <v>1.361388888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1.361389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1718487</v>
      </c>
      <c r="B4779">
        <v>1</v>
      </c>
      <c r="C4779" t="s">
        <v>76</v>
      </c>
      <c r="D4779" t="s">
        <v>81</v>
      </c>
      <c r="E4779" t="s">
        <v>139</v>
      </c>
      <c r="F4779" t="s">
        <v>13809</v>
      </c>
      <c r="G4779" t="s">
        <v>281</v>
      </c>
      <c r="H4779" t="s">
        <v>46</v>
      </c>
      <c r="I4779" t="s">
        <v>129</v>
      </c>
      <c r="J4779" t="s">
        <v>130</v>
      </c>
      <c r="K4779" t="s">
        <v>161</v>
      </c>
      <c r="L4779" t="s">
        <v>13810</v>
      </c>
      <c r="M4779" t="s">
        <v>13811</v>
      </c>
      <c r="N4779">
        <v>8.3333332999999996E-2</v>
      </c>
      <c r="O4779">
        <v>0</v>
      </c>
      <c r="P4779">
        <v>166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13.833333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1718483</v>
      </c>
      <c r="B4780">
        <v>1</v>
      </c>
      <c r="C4780" t="s">
        <v>76</v>
      </c>
      <c r="D4780" t="s">
        <v>105</v>
      </c>
      <c r="E4780" t="s">
        <v>164</v>
      </c>
      <c r="F4780" t="s">
        <v>13812</v>
      </c>
      <c r="G4780" t="s">
        <v>281</v>
      </c>
      <c r="H4780" t="s">
        <v>46</v>
      </c>
      <c r="I4780" t="s">
        <v>129</v>
      </c>
      <c r="J4780" t="s">
        <v>130</v>
      </c>
      <c r="K4780" t="s">
        <v>161</v>
      </c>
      <c r="L4780" t="s">
        <v>13813</v>
      </c>
      <c r="M4780" t="s">
        <v>13814</v>
      </c>
      <c r="N4780">
        <v>2.2297222219999999</v>
      </c>
      <c r="O4780">
        <v>0</v>
      </c>
      <c r="P4780">
        <v>0</v>
      </c>
      <c r="Q4780">
        <v>1</v>
      </c>
      <c r="R4780">
        <v>37</v>
      </c>
      <c r="S4780">
        <v>0</v>
      </c>
      <c r="T4780">
        <v>0</v>
      </c>
      <c r="U4780">
        <v>0</v>
      </c>
      <c r="V4780">
        <v>0</v>
      </c>
      <c r="W4780">
        <v>2.2297220000000002</v>
      </c>
      <c r="X4780">
        <v>82.499722000000006</v>
      </c>
      <c r="Y4780">
        <v>0</v>
      </c>
      <c r="Z4780">
        <v>0</v>
      </c>
    </row>
    <row r="4781" spans="1:26" x14ac:dyDescent="0.25">
      <c r="A4781">
        <v>1718496</v>
      </c>
      <c r="B4781">
        <v>1</v>
      </c>
      <c r="C4781" t="s">
        <v>76</v>
      </c>
      <c r="D4781" t="s">
        <v>87</v>
      </c>
      <c r="E4781" t="s">
        <v>134</v>
      </c>
      <c r="F4781" t="s">
        <v>13815</v>
      </c>
      <c r="G4781" t="s">
        <v>462</v>
      </c>
      <c r="H4781" t="s">
        <v>46</v>
      </c>
      <c r="I4781" t="s">
        <v>129</v>
      </c>
      <c r="J4781" t="s">
        <v>130</v>
      </c>
      <c r="K4781" t="s">
        <v>131</v>
      </c>
      <c r="L4781" t="s">
        <v>13816</v>
      </c>
      <c r="M4781" t="s">
        <v>13817</v>
      </c>
      <c r="N4781">
        <v>2.4541666659999999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2.454167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1718486</v>
      </c>
      <c r="B4782">
        <v>1</v>
      </c>
      <c r="C4782" t="s">
        <v>77</v>
      </c>
      <c r="D4782" t="s">
        <v>113</v>
      </c>
      <c r="E4782" t="s">
        <v>158</v>
      </c>
      <c r="F4782" t="s">
        <v>13818</v>
      </c>
      <c r="G4782" t="s">
        <v>281</v>
      </c>
      <c r="H4782" t="s">
        <v>47</v>
      </c>
      <c r="I4782" t="s">
        <v>129</v>
      </c>
      <c r="J4782" t="s">
        <v>130</v>
      </c>
      <c r="K4782" t="s">
        <v>161</v>
      </c>
      <c r="L4782" t="s">
        <v>13819</v>
      </c>
      <c r="M4782" t="s">
        <v>13820</v>
      </c>
      <c r="N4782">
        <v>1.3625</v>
      </c>
      <c r="O4782">
        <v>0</v>
      </c>
      <c r="P4782">
        <v>0</v>
      </c>
      <c r="Q4782">
        <v>34</v>
      </c>
      <c r="R4782">
        <v>1411</v>
      </c>
      <c r="S4782">
        <v>0</v>
      </c>
      <c r="T4782">
        <v>0</v>
      </c>
      <c r="U4782">
        <v>0</v>
      </c>
      <c r="V4782">
        <v>0</v>
      </c>
      <c r="W4782">
        <v>46.325000000000003</v>
      </c>
      <c r="X4782">
        <v>1922.4875</v>
      </c>
      <c r="Y4782">
        <v>0</v>
      </c>
      <c r="Z4782">
        <v>0</v>
      </c>
    </row>
    <row r="4783" spans="1:26" x14ac:dyDescent="0.25">
      <c r="A4783">
        <v>1718495</v>
      </c>
      <c r="B4783">
        <v>1</v>
      </c>
      <c r="C4783" t="s">
        <v>77</v>
      </c>
      <c r="D4783" t="s">
        <v>118</v>
      </c>
      <c r="E4783" t="s">
        <v>134</v>
      </c>
      <c r="F4783" t="s">
        <v>13821</v>
      </c>
      <c r="G4783" t="s">
        <v>209</v>
      </c>
      <c r="H4783" t="s">
        <v>46</v>
      </c>
      <c r="I4783" t="s">
        <v>129</v>
      </c>
      <c r="J4783" t="s">
        <v>130</v>
      </c>
      <c r="K4783" t="s">
        <v>131</v>
      </c>
      <c r="L4783" t="s">
        <v>13822</v>
      </c>
      <c r="M4783" t="s">
        <v>13823</v>
      </c>
      <c r="N4783">
        <v>2.0080555549999999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2.0080559999999998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1718493</v>
      </c>
      <c r="B4784">
        <v>1</v>
      </c>
      <c r="C4784" t="s">
        <v>76</v>
      </c>
      <c r="D4784" t="s">
        <v>91</v>
      </c>
      <c r="E4784" t="s">
        <v>139</v>
      </c>
      <c r="F4784" t="s">
        <v>13824</v>
      </c>
      <c r="G4784" t="s">
        <v>1012</v>
      </c>
      <c r="H4784" t="s">
        <v>46</v>
      </c>
      <c r="I4784" t="s">
        <v>129</v>
      </c>
      <c r="J4784" t="s">
        <v>130</v>
      </c>
      <c r="K4784" t="s">
        <v>131</v>
      </c>
      <c r="L4784" t="s">
        <v>13825</v>
      </c>
      <c r="M4784" t="s">
        <v>13826</v>
      </c>
      <c r="N4784">
        <v>0.53555555499999996</v>
      </c>
      <c r="O4784">
        <v>0</v>
      </c>
      <c r="P4784">
        <v>165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88.366667000000007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1718500</v>
      </c>
      <c r="B4785">
        <v>1</v>
      </c>
      <c r="C4785" t="s">
        <v>76</v>
      </c>
      <c r="D4785" t="s">
        <v>90</v>
      </c>
      <c r="E4785" t="s">
        <v>134</v>
      </c>
      <c r="F4785" t="s">
        <v>13827</v>
      </c>
      <c r="G4785" t="s">
        <v>136</v>
      </c>
      <c r="H4785" t="s">
        <v>46</v>
      </c>
      <c r="I4785" t="s">
        <v>129</v>
      </c>
      <c r="J4785" t="s">
        <v>130</v>
      </c>
      <c r="K4785" t="s">
        <v>131</v>
      </c>
      <c r="L4785" t="s">
        <v>13828</v>
      </c>
      <c r="M4785" t="s">
        <v>13829</v>
      </c>
      <c r="N4785">
        <v>3.8244444440000001</v>
      </c>
      <c r="O4785">
        <v>0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3.8244440000000002</v>
      </c>
      <c r="Y4785">
        <v>0</v>
      </c>
      <c r="Z4785">
        <v>0</v>
      </c>
    </row>
    <row r="4786" spans="1:26" x14ac:dyDescent="0.25">
      <c r="A4786">
        <v>1718501</v>
      </c>
      <c r="B4786">
        <v>1</v>
      </c>
      <c r="C4786" t="s">
        <v>76</v>
      </c>
      <c r="D4786" t="s">
        <v>89</v>
      </c>
      <c r="E4786" t="s">
        <v>139</v>
      </c>
      <c r="F4786" t="s">
        <v>13830</v>
      </c>
      <c r="G4786" t="s">
        <v>1839</v>
      </c>
      <c r="H4786" t="s">
        <v>46</v>
      </c>
      <c r="I4786" t="s">
        <v>129</v>
      </c>
      <c r="J4786" t="s">
        <v>130</v>
      </c>
      <c r="K4786" t="s">
        <v>131</v>
      </c>
      <c r="L4786" t="s">
        <v>13831</v>
      </c>
      <c r="M4786" t="s">
        <v>13832</v>
      </c>
      <c r="N4786">
        <v>1.5986111110000001</v>
      </c>
      <c r="O4786">
        <v>0</v>
      </c>
      <c r="P4786">
        <v>2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3.197222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1718498</v>
      </c>
      <c r="B4787">
        <v>1</v>
      </c>
      <c r="C4787" t="s">
        <v>76</v>
      </c>
      <c r="D4787" t="s">
        <v>96</v>
      </c>
      <c r="E4787" t="s">
        <v>164</v>
      </c>
      <c r="F4787" t="s">
        <v>13833</v>
      </c>
      <c r="G4787" t="s">
        <v>256</v>
      </c>
      <c r="H4787" t="s">
        <v>46</v>
      </c>
      <c r="I4787" t="s">
        <v>129</v>
      </c>
      <c r="J4787" t="s">
        <v>130</v>
      </c>
      <c r="K4787" t="s">
        <v>131</v>
      </c>
      <c r="L4787" t="s">
        <v>13834</v>
      </c>
      <c r="M4787" t="s">
        <v>13835</v>
      </c>
      <c r="N4787">
        <v>0.60305555499999997</v>
      </c>
      <c r="O4787">
        <v>2</v>
      </c>
      <c r="P4787">
        <v>465</v>
      </c>
      <c r="Q4787">
        <v>0</v>
      </c>
      <c r="R4787">
        <v>0</v>
      </c>
      <c r="S4787">
        <v>0</v>
      </c>
      <c r="T4787">
        <v>0</v>
      </c>
      <c r="U4787">
        <v>1.2061109999999999</v>
      </c>
      <c r="V4787">
        <v>280.42083300000002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1718497</v>
      </c>
      <c r="B4788">
        <v>1</v>
      </c>
      <c r="C4788" t="s">
        <v>77</v>
      </c>
      <c r="D4788" t="s">
        <v>108</v>
      </c>
      <c r="E4788" t="s">
        <v>134</v>
      </c>
      <c r="F4788" t="s">
        <v>13836</v>
      </c>
      <c r="G4788" t="s">
        <v>136</v>
      </c>
      <c r="H4788" t="s">
        <v>46</v>
      </c>
      <c r="I4788" t="s">
        <v>129</v>
      </c>
      <c r="J4788" t="s">
        <v>130</v>
      </c>
      <c r="K4788" t="s">
        <v>131</v>
      </c>
      <c r="L4788" t="s">
        <v>13837</v>
      </c>
      <c r="M4788" t="s">
        <v>13838</v>
      </c>
      <c r="N4788">
        <v>1.2863888880000001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3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3.8591669999999998</v>
      </c>
    </row>
    <row r="4789" spans="1:26" x14ac:dyDescent="0.25">
      <c r="A4789">
        <v>1718505</v>
      </c>
      <c r="B4789">
        <v>1</v>
      </c>
      <c r="C4789" t="s">
        <v>76</v>
      </c>
      <c r="D4789" t="s">
        <v>93</v>
      </c>
      <c r="E4789" t="s">
        <v>134</v>
      </c>
      <c r="F4789" t="s">
        <v>13839</v>
      </c>
      <c r="G4789" t="s">
        <v>136</v>
      </c>
      <c r="H4789" t="s">
        <v>46</v>
      </c>
      <c r="I4789" t="s">
        <v>129</v>
      </c>
      <c r="J4789" t="s">
        <v>130</v>
      </c>
      <c r="K4789" t="s">
        <v>131</v>
      </c>
      <c r="L4789" t="s">
        <v>13840</v>
      </c>
      <c r="M4789" t="s">
        <v>13841</v>
      </c>
      <c r="N4789">
        <v>3.3572222219999999</v>
      </c>
      <c r="O4789">
        <v>0</v>
      </c>
      <c r="P4789">
        <v>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3.3572220000000002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1718508</v>
      </c>
      <c r="B4790">
        <v>1</v>
      </c>
      <c r="C4790" t="s">
        <v>77</v>
      </c>
      <c r="D4790" t="s">
        <v>111</v>
      </c>
      <c r="E4790" t="s">
        <v>139</v>
      </c>
      <c r="F4790" t="s">
        <v>13842</v>
      </c>
      <c r="G4790" t="s">
        <v>141</v>
      </c>
      <c r="H4790" t="s">
        <v>46</v>
      </c>
      <c r="I4790" t="s">
        <v>129</v>
      </c>
      <c r="J4790" t="s">
        <v>130</v>
      </c>
      <c r="K4790" t="s">
        <v>131</v>
      </c>
      <c r="L4790" t="s">
        <v>13843</v>
      </c>
      <c r="M4790" t="s">
        <v>13844</v>
      </c>
      <c r="N4790">
        <v>3.9013888880000001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9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35.112499999999997</v>
      </c>
    </row>
    <row r="4791" spans="1:26" x14ac:dyDescent="0.25">
      <c r="A4791">
        <v>1718502</v>
      </c>
      <c r="B4791">
        <v>1</v>
      </c>
      <c r="C4791" t="s">
        <v>76</v>
      </c>
      <c r="D4791" t="s">
        <v>94</v>
      </c>
      <c r="E4791" t="s">
        <v>139</v>
      </c>
      <c r="F4791" t="s">
        <v>13845</v>
      </c>
      <c r="G4791" t="s">
        <v>289</v>
      </c>
      <c r="H4791" t="s">
        <v>46</v>
      </c>
      <c r="I4791" t="s">
        <v>129</v>
      </c>
      <c r="J4791" t="s">
        <v>130</v>
      </c>
      <c r="K4791" t="s">
        <v>131</v>
      </c>
      <c r="L4791" t="s">
        <v>13846</v>
      </c>
      <c r="M4791" t="s">
        <v>13847</v>
      </c>
      <c r="N4791">
        <v>1.238888888</v>
      </c>
      <c r="O4791">
        <v>0</v>
      </c>
      <c r="P4791">
        <v>57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70.616667000000007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1718507</v>
      </c>
      <c r="B4792">
        <v>1</v>
      </c>
      <c r="C4792" t="s">
        <v>76</v>
      </c>
      <c r="D4792" t="s">
        <v>103</v>
      </c>
      <c r="E4792" t="s">
        <v>139</v>
      </c>
      <c r="F4792" t="s">
        <v>13848</v>
      </c>
      <c r="G4792" t="s">
        <v>269</v>
      </c>
      <c r="H4792" t="s">
        <v>46</v>
      </c>
      <c r="I4792" t="s">
        <v>129</v>
      </c>
      <c r="J4792" t="s">
        <v>130</v>
      </c>
      <c r="K4792" t="s">
        <v>131</v>
      </c>
      <c r="L4792" t="s">
        <v>13849</v>
      </c>
      <c r="M4792" t="s">
        <v>13850</v>
      </c>
      <c r="N4792">
        <v>2.6333333329999999</v>
      </c>
      <c r="O4792">
        <v>0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2.6333329999999999</v>
      </c>
      <c r="Y4792">
        <v>0</v>
      </c>
      <c r="Z4792">
        <v>0</v>
      </c>
    </row>
    <row r="4793" spans="1:26" x14ac:dyDescent="0.25">
      <c r="A4793">
        <v>1718504</v>
      </c>
      <c r="B4793">
        <v>1</v>
      </c>
      <c r="C4793" t="s">
        <v>76</v>
      </c>
      <c r="D4793" t="s">
        <v>89</v>
      </c>
      <c r="E4793" t="s">
        <v>164</v>
      </c>
      <c r="F4793" t="s">
        <v>8446</v>
      </c>
      <c r="G4793" t="s">
        <v>281</v>
      </c>
      <c r="H4793" t="s">
        <v>46</v>
      </c>
      <c r="I4793" t="s">
        <v>129</v>
      </c>
      <c r="J4793" t="s">
        <v>130</v>
      </c>
      <c r="K4793" t="s">
        <v>161</v>
      </c>
      <c r="L4793" t="s">
        <v>13851</v>
      </c>
      <c r="M4793" t="s">
        <v>13852</v>
      </c>
      <c r="N4793">
        <v>1.169166666</v>
      </c>
      <c r="O4793">
        <v>0</v>
      </c>
      <c r="P4793">
        <v>0</v>
      </c>
      <c r="Q4793">
        <v>0</v>
      </c>
      <c r="R4793">
        <v>0</v>
      </c>
      <c r="S4793">
        <v>2</v>
      </c>
      <c r="T4793">
        <v>18</v>
      </c>
      <c r="U4793">
        <v>0</v>
      </c>
      <c r="V4793">
        <v>0</v>
      </c>
      <c r="W4793">
        <v>0</v>
      </c>
      <c r="X4793">
        <v>0</v>
      </c>
      <c r="Y4793">
        <v>2.338333</v>
      </c>
      <c r="Z4793">
        <v>21.045000000000002</v>
      </c>
    </row>
    <row r="4794" spans="1:26" x14ac:dyDescent="0.25">
      <c r="A4794">
        <v>1718510</v>
      </c>
      <c r="B4794">
        <v>1</v>
      </c>
      <c r="C4794" t="s">
        <v>77</v>
      </c>
      <c r="D4794" t="s">
        <v>116</v>
      </c>
      <c r="E4794" t="s">
        <v>134</v>
      </c>
      <c r="F4794" t="s">
        <v>13853</v>
      </c>
      <c r="G4794" t="s">
        <v>136</v>
      </c>
      <c r="H4794" t="s">
        <v>46</v>
      </c>
      <c r="I4794" t="s">
        <v>129</v>
      </c>
      <c r="J4794" t="s">
        <v>130</v>
      </c>
      <c r="K4794" t="s">
        <v>131</v>
      </c>
      <c r="L4794" t="s">
        <v>13854</v>
      </c>
      <c r="M4794" t="s">
        <v>13855</v>
      </c>
      <c r="N4794">
        <v>1.917777777</v>
      </c>
      <c r="O4794">
        <v>0</v>
      </c>
      <c r="P4794">
        <v>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1.917778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1718506</v>
      </c>
      <c r="B4795">
        <v>1</v>
      </c>
      <c r="C4795" t="s">
        <v>77</v>
      </c>
      <c r="D4795" t="s">
        <v>114</v>
      </c>
      <c r="E4795" t="s">
        <v>126</v>
      </c>
      <c r="F4795" t="s">
        <v>13856</v>
      </c>
      <c r="G4795" t="s">
        <v>1043</v>
      </c>
      <c r="H4795" t="s">
        <v>47</v>
      </c>
      <c r="I4795" t="s">
        <v>129</v>
      </c>
      <c r="J4795" t="s">
        <v>130</v>
      </c>
      <c r="K4795" t="s">
        <v>131</v>
      </c>
      <c r="L4795" t="s">
        <v>13857</v>
      </c>
      <c r="M4795" t="s">
        <v>13858</v>
      </c>
      <c r="N4795">
        <v>0.84305555499999996</v>
      </c>
      <c r="O4795">
        <v>53</v>
      </c>
      <c r="P4795">
        <v>28</v>
      </c>
      <c r="Q4795">
        <v>0</v>
      </c>
      <c r="R4795">
        <v>0</v>
      </c>
      <c r="S4795">
        <v>1</v>
      </c>
      <c r="T4795">
        <v>58</v>
      </c>
      <c r="U4795">
        <v>44.681944000000001</v>
      </c>
      <c r="V4795">
        <v>23.605556</v>
      </c>
      <c r="W4795">
        <v>0</v>
      </c>
      <c r="X4795">
        <v>0</v>
      </c>
      <c r="Y4795">
        <v>0.84305600000000003</v>
      </c>
      <c r="Z4795">
        <v>48.897221999999999</v>
      </c>
    </row>
    <row r="4796" spans="1:26" x14ac:dyDescent="0.25">
      <c r="A4796">
        <v>1718511</v>
      </c>
      <c r="B4796">
        <v>1</v>
      </c>
      <c r="C4796" t="s">
        <v>76</v>
      </c>
      <c r="D4796" t="s">
        <v>102</v>
      </c>
      <c r="E4796" t="s">
        <v>164</v>
      </c>
      <c r="F4796" t="s">
        <v>13859</v>
      </c>
      <c r="G4796" t="s">
        <v>1596</v>
      </c>
      <c r="H4796" t="s">
        <v>46</v>
      </c>
      <c r="I4796" t="s">
        <v>129</v>
      </c>
      <c r="J4796" t="s">
        <v>130</v>
      </c>
      <c r="K4796" t="s">
        <v>131</v>
      </c>
      <c r="L4796" t="s">
        <v>13860</v>
      </c>
      <c r="M4796" t="s">
        <v>13861</v>
      </c>
      <c r="N4796">
        <v>1.941944444</v>
      </c>
      <c r="O4796">
        <v>0</v>
      </c>
      <c r="P4796">
        <v>507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984.565833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1718512</v>
      </c>
      <c r="B4797">
        <v>1</v>
      </c>
      <c r="C4797" t="s">
        <v>76</v>
      </c>
      <c r="D4797" t="s">
        <v>80</v>
      </c>
      <c r="E4797" t="s">
        <v>164</v>
      </c>
      <c r="F4797" t="s">
        <v>13862</v>
      </c>
      <c r="G4797" t="s">
        <v>462</v>
      </c>
      <c r="H4797" t="s">
        <v>46</v>
      </c>
      <c r="I4797" t="s">
        <v>129</v>
      </c>
      <c r="J4797" t="s">
        <v>130</v>
      </c>
      <c r="K4797" t="s">
        <v>131</v>
      </c>
      <c r="L4797" t="s">
        <v>13863</v>
      </c>
      <c r="M4797" t="s">
        <v>13864</v>
      </c>
      <c r="N4797">
        <v>0.441111111</v>
      </c>
      <c r="O4797">
        <v>1</v>
      </c>
      <c r="P4797">
        <v>935</v>
      </c>
      <c r="Q4797">
        <v>0</v>
      </c>
      <c r="R4797">
        <v>0</v>
      </c>
      <c r="S4797">
        <v>0</v>
      </c>
      <c r="T4797">
        <v>0</v>
      </c>
      <c r="U4797">
        <v>0.44111099999999998</v>
      </c>
      <c r="V4797">
        <v>412.43888900000002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1718524</v>
      </c>
      <c r="B4798">
        <v>1</v>
      </c>
      <c r="C4798" t="s">
        <v>76</v>
      </c>
      <c r="D4798" t="s">
        <v>79</v>
      </c>
      <c r="E4798" t="s">
        <v>164</v>
      </c>
      <c r="F4798" t="s">
        <v>3446</v>
      </c>
      <c r="G4798" t="s">
        <v>256</v>
      </c>
      <c r="H4798" t="s">
        <v>46</v>
      </c>
      <c r="I4798" t="s">
        <v>129</v>
      </c>
      <c r="J4798" t="s">
        <v>130</v>
      </c>
      <c r="K4798" t="s">
        <v>131</v>
      </c>
      <c r="L4798" t="s">
        <v>13865</v>
      </c>
      <c r="M4798" t="s">
        <v>13866</v>
      </c>
      <c r="N4798">
        <v>0.82611111100000001</v>
      </c>
      <c r="O4798">
        <v>2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1.6522220000000001</v>
      </c>
      <c r="V4798">
        <v>0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1718534</v>
      </c>
      <c r="B4799">
        <v>1</v>
      </c>
      <c r="C4799" t="s">
        <v>76</v>
      </c>
      <c r="D4799" t="s">
        <v>94</v>
      </c>
      <c r="E4799" t="s">
        <v>134</v>
      </c>
      <c r="F4799" t="s">
        <v>13867</v>
      </c>
      <c r="G4799" t="s">
        <v>136</v>
      </c>
      <c r="H4799" t="s">
        <v>46</v>
      </c>
      <c r="I4799" t="s">
        <v>129</v>
      </c>
      <c r="J4799" t="s">
        <v>130</v>
      </c>
      <c r="K4799" t="s">
        <v>131</v>
      </c>
      <c r="L4799" t="s">
        <v>13868</v>
      </c>
      <c r="M4799" t="s">
        <v>13869</v>
      </c>
      <c r="N4799">
        <v>2.551111111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1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2.5511110000000001</v>
      </c>
    </row>
    <row r="4800" spans="1:26" x14ac:dyDescent="0.25">
      <c r="A4800">
        <v>1718528</v>
      </c>
      <c r="B4800">
        <v>1</v>
      </c>
      <c r="C4800" t="s">
        <v>76</v>
      </c>
      <c r="D4800" t="s">
        <v>96</v>
      </c>
      <c r="E4800" t="s">
        <v>158</v>
      </c>
      <c r="F4800" t="s">
        <v>13870</v>
      </c>
      <c r="G4800" t="s">
        <v>176</v>
      </c>
      <c r="H4800" t="s">
        <v>47</v>
      </c>
      <c r="I4800" t="s">
        <v>129</v>
      </c>
      <c r="J4800" t="s">
        <v>130</v>
      </c>
      <c r="K4800" t="s">
        <v>131</v>
      </c>
      <c r="L4800" t="s">
        <v>13871</v>
      </c>
      <c r="M4800" t="s">
        <v>13872</v>
      </c>
      <c r="N4800">
        <v>0.18222222199999999</v>
      </c>
      <c r="O4800">
        <v>28</v>
      </c>
      <c r="P4800">
        <v>961</v>
      </c>
      <c r="Q4800">
        <v>0</v>
      </c>
      <c r="R4800">
        <v>0</v>
      </c>
      <c r="S4800">
        <v>0</v>
      </c>
      <c r="T4800">
        <v>0</v>
      </c>
      <c r="U4800">
        <v>5.1022220000000003</v>
      </c>
      <c r="V4800">
        <v>175.115555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1718525</v>
      </c>
      <c r="B4801">
        <v>1</v>
      </c>
      <c r="C4801" t="s">
        <v>76</v>
      </c>
      <c r="D4801" t="s">
        <v>81</v>
      </c>
      <c r="E4801" t="s">
        <v>139</v>
      </c>
      <c r="F4801" t="s">
        <v>13873</v>
      </c>
      <c r="G4801" t="s">
        <v>281</v>
      </c>
      <c r="H4801" t="s">
        <v>46</v>
      </c>
      <c r="I4801" t="s">
        <v>129</v>
      </c>
      <c r="J4801" t="s">
        <v>130</v>
      </c>
      <c r="K4801" t="s">
        <v>161</v>
      </c>
      <c r="L4801" t="s">
        <v>13874</v>
      </c>
      <c r="M4801" t="s">
        <v>13875</v>
      </c>
      <c r="N4801">
        <v>0.31527777699999998</v>
      </c>
      <c r="O4801">
        <v>0</v>
      </c>
      <c r="P4801">
        <v>219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69.045833000000002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1718527</v>
      </c>
      <c r="B4802">
        <v>1</v>
      </c>
      <c r="C4802" t="s">
        <v>76</v>
      </c>
      <c r="D4802" t="s">
        <v>100</v>
      </c>
      <c r="E4802" t="s">
        <v>212</v>
      </c>
      <c r="F4802" t="s">
        <v>13876</v>
      </c>
      <c r="G4802" t="s">
        <v>150</v>
      </c>
      <c r="H4802" t="s">
        <v>47</v>
      </c>
      <c r="I4802" t="s">
        <v>129</v>
      </c>
      <c r="J4802" t="s">
        <v>130</v>
      </c>
      <c r="K4802" t="s">
        <v>161</v>
      </c>
      <c r="L4802" t="s">
        <v>13877</v>
      </c>
      <c r="M4802" t="s">
        <v>13878</v>
      </c>
      <c r="N4802">
        <v>9.3954443999999998E-2</v>
      </c>
      <c r="O4802">
        <v>109</v>
      </c>
      <c r="P4802">
        <v>283</v>
      </c>
      <c r="Q4802">
        <v>0</v>
      </c>
      <c r="R4802">
        <v>0</v>
      </c>
      <c r="S4802">
        <v>0</v>
      </c>
      <c r="T4802">
        <v>0</v>
      </c>
      <c r="U4802">
        <v>10.241034000000001</v>
      </c>
      <c r="V4802">
        <v>26.589108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1718535</v>
      </c>
      <c r="B4803">
        <v>1</v>
      </c>
      <c r="C4803" t="s">
        <v>77</v>
      </c>
      <c r="D4803" t="s">
        <v>114</v>
      </c>
      <c r="E4803" t="s">
        <v>126</v>
      </c>
      <c r="F4803" t="s">
        <v>13879</v>
      </c>
      <c r="G4803" t="s">
        <v>145</v>
      </c>
      <c r="H4803" t="s">
        <v>47</v>
      </c>
      <c r="I4803" t="s">
        <v>129</v>
      </c>
      <c r="J4803" t="s">
        <v>130</v>
      </c>
      <c r="K4803" t="s">
        <v>131</v>
      </c>
      <c r="L4803" t="s">
        <v>13880</v>
      </c>
      <c r="M4803" t="s">
        <v>13881</v>
      </c>
      <c r="N4803">
        <v>1.4422222220000001</v>
      </c>
      <c r="O4803">
        <v>14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20.191110999999999</v>
      </c>
      <c r="V4803">
        <v>0</v>
      </c>
      <c r="W4803">
        <v>0</v>
      </c>
      <c r="X4803">
        <v>0</v>
      </c>
      <c r="Y4803">
        <v>0</v>
      </c>
      <c r="Z4803">
        <v>0</v>
      </c>
    </row>
    <row r="4804" spans="1:26" x14ac:dyDescent="0.25">
      <c r="A4804">
        <v>1718530</v>
      </c>
      <c r="B4804">
        <v>1</v>
      </c>
      <c r="C4804" t="s">
        <v>77</v>
      </c>
      <c r="D4804" t="s">
        <v>121</v>
      </c>
      <c r="E4804" t="s">
        <v>158</v>
      </c>
      <c r="F4804" t="s">
        <v>13882</v>
      </c>
      <c r="G4804" t="s">
        <v>176</v>
      </c>
      <c r="H4804" t="s">
        <v>47</v>
      </c>
      <c r="I4804" t="s">
        <v>129</v>
      </c>
      <c r="J4804" t="s">
        <v>130</v>
      </c>
      <c r="K4804" t="s">
        <v>131</v>
      </c>
      <c r="L4804" t="s">
        <v>13883</v>
      </c>
      <c r="M4804" t="s">
        <v>13884</v>
      </c>
      <c r="N4804">
        <v>0.72666666599999996</v>
      </c>
      <c r="O4804">
        <v>0</v>
      </c>
      <c r="P4804">
        <v>0</v>
      </c>
      <c r="Q4804">
        <v>25</v>
      </c>
      <c r="R4804">
        <v>3689</v>
      </c>
      <c r="S4804">
        <v>0</v>
      </c>
      <c r="T4804">
        <v>0</v>
      </c>
      <c r="U4804">
        <v>0</v>
      </c>
      <c r="V4804">
        <v>0</v>
      </c>
      <c r="W4804">
        <v>18.166667</v>
      </c>
      <c r="X4804">
        <v>2680.673331</v>
      </c>
      <c r="Y4804">
        <v>0</v>
      </c>
      <c r="Z4804">
        <v>0</v>
      </c>
    </row>
    <row r="4805" spans="1:26" x14ac:dyDescent="0.25">
      <c r="A4805">
        <v>1718539</v>
      </c>
      <c r="B4805">
        <v>1</v>
      </c>
      <c r="C4805" t="s">
        <v>76</v>
      </c>
      <c r="D4805" t="s">
        <v>79</v>
      </c>
      <c r="E4805" t="s">
        <v>134</v>
      </c>
      <c r="F4805" t="s">
        <v>13885</v>
      </c>
      <c r="G4805" t="s">
        <v>155</v>
      </c>
      <c r="H4805" t="s">
        <v>46</v>
      </c>
      <c r="I4805" t="s">
        <v>129</v>
      </c>
      <c r="J4805" t="s">
        <v>130</v>
      </c>
      <c r="K4805" t="s">
        <v>131</v>
      </c>
      <c r="L4805" t="s">
        <v>13886</v>
      </c>
      <c r="M4805" t="s">
        <v>13887</v>
      </c>
      <c r="N4805">
        <v>1.421944444</v>
      </c>
      <c r="O4805">
        <v>0</v>
      </c>
      <c r="P4805">
        <v>19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27.016943999999999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1718547</v>
      </c>
      <c r="B4806">
        <v>1</v>
      </c>
      <c r="C4806" t="s">
        <v>76</v>
      </c>
      <c r="D4806" t="s">
        <v>100</v>
      </c>
      <c r="E4806" t="s">
        <v>134</v>
      </c>
      <c r="F4806" t="s">
        <v>13888</v>
      </c>
      <c r="G4806" t="s">
        <v>136</v>
      </c>
      <c r="H4806" t="s">
        <v>46</v>
      </c>
      <c r="I4806" t="s">
        <v>129</v>
      </c>
      <c r="J4806" t="s">
        <v>130</v>
      </c>
      <c r="K4806" t="s">
        <v>131</v>
      </c>
      <c r="L4806" t="s">
        <v>13889</v>
      </c>
      <c r="M4806" t="s">
        <v>13890</v>
      </c>
      <c r="N4806">
        <v>2.6547222220000002</v>
      </c>
      <c r="O4806">
        <v>0</v>
      </c>
      <c r="P4806">
        <v>2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5.3094440000000001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1718533</v>
      </c>
      <c r="B4807">
        <v>1</v>
      </c>
      <c r="C4807" t="s">
        <v>77</v>
      </c>
      <c r="D4807" t="s">
        <v>123</v>
      </c>
      <c r="E4807" t="s">
        <v>126</v>
      </c>
      <c r="F4807" t="s">
        <v>4771</v>
      </c>
      <c r="G4807" t="s">
        <v>176</v>
      </c>
      <c r="H4807" t="s">
        <v>47</v>
      </c>
      <c r="I4807" t="s">
        <v>151</v>
      </c>
      <c r="J4807" t="s">
        <v>130</v>
      </c>
      <c r="K4807" t="s">
        <v>131</v>
      </c>
      <c r="L4807" t="s">
        <v>13891</v>
      </c>
      <c r="M4807" t="s">
        <v>13892</v>
      </c>
      <c r="N4807">
        <v>5.5555550000000002E-3</v>
      </c>
      <c r="O4807">
        <v>174</v>
      </c>
      <c r="P4807">
        <v>1409</v>
      </c>
      <c r="Q4807">
        <v>0</v>
      </c>
      <c r="R4807">
        <v>0</v>
      </c>
      <c r="S4807">
        <v>0</v>
      </c>
      <c r="T4807">
        <v>0</v>
      </c>
      <c r="U4807">
        <v>0.96666700000000005</v>
      </c>
      <c r="V4807">
        <v>7.8277770000000002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1718540</v>
      </c>
      <c r="B4808">
        <v>1</v>
      </c>
      <c r="C4808" t="s">
        <v>77</v>
      </c>
      <c r="D4808" t="s">
        <v>119</v>
      </c>
      <c r="E4808" t="s">
        <v>164</v>
      </c>
      <c r="F4808" t="s">
        <v>13893</v>
      </c>
      <c r="G4808" t="s">
        <v>256</v>
      </c>
      <c r="H4808" t="s">
        <v>46</v>
      </c>
      <c r="I4808" t="s">
        <v>129</v>
      </c>
      <c r="J4808" t="s">
        <v>130</v>
      </c>
      <c r="K4808" t="s">
        <v>131</v>
      </c>
      <c r="L4808" t="s">
        <v>13894</v>
      </c>
      <c r="M4808" t="s">
        <v>13895</v>
      </c>
      <c r="N4808">
        <v>5.5522222220000002</v>
      </c>
      <c r="O4808">
        <v>1</v>
      </c>
      <c r="P4808">
        <v>149</v>
      </c>
      <c r="Q4808">
        <v>0</v>
      </c>
      <c r="R4808">
        <v>0</v>
      </c>
      <c r="S4808">
        <v>0</v>
      </c>
      <c r="T4808">
        <v>0</v>
      </c>
      <c r="U4808">
        <v>5.5522220000000004</v>
      </c>
      <c r="V4808">
        <v>827.28111100000001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1718541</v>
      </c>
      <c r="B4809">
        <v>1</v>
      </c>
      <c r="C4809" t="s">
        <v>76</v>
      </c>
      <c r="D4809" t="s">
        <v>86</v>
      </c>
      <c r="E4809" t="s">
        <v>134</v>
      </c>
      <c r="F4809" t="s">
        <v>13896</v>
      </c>
      <c r="G4809" t="s">
        <v>136</v>
      </c>
      <c r="H4809" t="s">
        <v>46</v>
      </c>
      <c r="I4809" t="s">
        <v>129</v>
      </c>
      <c r="J4809" t="s">
        <v>130</v>
      </c>
      <c r="K4809" t="s">
        <v>131</v>
      </c>
      <c r="L4809" t="s">
        <v>13897</v>
      </c>
      <c r="M4809" t="s">
        <v>13898</v>
      </c>
      <c r="N4809">
        <v>1.3888888880000001</v>
      </c>
      <c r="O4809">
        <v>0</v>
      </c>
      <c r="P4809">
        <v>2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2.7777780000000001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1718581</v>
      </c>
      <c r="B4810">
        <v>1</v>
      </c>
      <c r="C4810" t="s">
        <v>76</v>
      </c>
      <c r="D4810" t="s">
        <v>100</v>
      </c>
      <c r="E4810" t="s">
        <v>126</v>
      </c>
      <c r="F4810" t="s">
        <v>13899</v>
      </c>
      <c r="G4810" t="s">
        <v>285</v>
      </c>
      <c r="H4810" t="s">
        <v>47</v>
      </c>
      <c r="I4810" t="s">
        <v>129</v>
      </c>
      <c r="J4810" t="s">
        <v>130</v>
      </c>
      <c r="K4810" t="s">
        <v>161</v>
      </c>
      <c r="L4810" t="s">
        <v>13900</v>
      </c>
      <c r="M4810" t="s">
        <v>13901</v>
      </c>
      <c r="N4810">
        <v>4.1722222220000003</v>
      </c>
      <c r="O4810">
        <v>0</v>
      </c>
      <c r="P4810">
        <v>41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171.06111100000001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1718538</v>
      </c>
      <c r="B4811">
        <v>1</v>
      </c>
      <c r="C4811" t="s">
        <v>77</v>
      </c>
      <c r="D4811" t="s">
        <v>114</v>
      </c>
      <c r="E4811" t="s">
        <v>126</v>
      </c>
      <c r="F4811" t="s">
        <v>13902</v>
      </c>
      <c r="G4811" t="s">
        <v>176</v>
      </c>
      <c r="H4811" t="s">
        <v>47</v>
      </c>
      <c r="I4811" t="s">
        <v>151</v>
      </c>
      <c r="J4811" t="s">
        <v>130</v>
      </c>
      <c r="K4811" t="s">
        <v>131</v>
      </c>
      <c r="L4811" t="s">
        <v>13903</v>
      </c>
      <c r="M4811" t="s">
        <v>13904</v>
      </c>
      <c r="N4811">
        <v>5.5555550000000002E-3</v>
      </c>
      <c r="O4811">
        <v>0</v>
      </c>
      <c r="P4811">
        <v>0</v>
      </c>
      <c r="Q4811">
        <v>0</v>
      </c>
      <c r="R4811">
        <v>0</v>
      </c>
      <c r="S4811">
        <v>231</v>
      </c>
      <c r="T4811">
        <v>1727</v>
      </c>
      <c r="U4811">
        <v>0</v>
      </c>
      <c r="V4811">
        <v>0</v>
      </c>
      <c r="W4811">
        <v>0</v>
      </c>
      <c r="X4811">
        <v>0</v>
      </c>
      <c r="Y4811">
        <v>1.2833330000000001</v>
      </c>
      <c r="Z4811">
        <v>9.5944430000000001</v>
      </c>
    </row>
    <row r="4812" spans="1:26" x14ac:dyDescent="0.25">
      <c r="A4812">
        <v>1718564</v>
      </c>
      <c r="B4812">
        <v>1</v>
      </c>
      <c r="C4812" t="s">
        <v>77</v>
      </c>
      <c r="D4812" t="s">
        <v>114</v>
      </c>
      <c r="E4812" t="s">
        <v>139</v>
      </c>
      <c r="F4812" t="s">
        <v>13712</v>
      </c>
      <c r="G4812" t="s">
        <v>141</v>
      </c>
      <c r="H4812" t="s">
        <v>46</v>
      </c>
      <c r="I4812" t="s">
        <v>129</v>
      </c>
      <c r="J4812" t="s">
        <v>130</v>
      </c>
      <c r="K4812" t="s">
        <v>131</v>
      </c>
      <c r="L4812" t="s">
        <v>13905</v>
      </c>
      <c r="M4812" t="s">
        <v>13906</v>
      </c>
      <c r="N4812">
        <v>2.1994444440000001</v>
      </c>
      <c r="O4812">
        <v>0</v>
      </c>
      <c r="P4812">
        <v>42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92.376666999999998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1718560</v>
      </c>
      <c r="B4813">
        <v>1</v>
      </c>
      <c r="C4813" t="s">
        <v>76</v>
      </c>
      <c r="D4813" t="s">
        <v>80</v>
      </c>
      <c r="E4813" t="s">
        <v>212</v>
      </c>
      <c r="F4813" t="s">
        <v>9739</v>
      </c>
      <c r="G4813" t="s">
        <v>176</v>
      </c>
      <c r="H4813" t="s">
        <v>47</v>
      </c>
      <c r="I4813" t="s">
        <v>129</v>
      </c>
      <c r="J4813" t="s">
        <v>130</v>
      </c>
      <c r="K4813" t="s">
        <v>131</v>
      </c>
      <c r="L4813" t="s">
        <v>13907</v>
      </c>
      <c r="M4813" t="s">
        <v>13908</v>
      </c>
      <c r="N4813">
        <v>1.900833333</v>
      </c>
      <c r="O4813">
        <v>1</v>
      </c>
      <c r="P4813">
        <v>211</v>
      </c>
      <c r="Q4813">
        <v>0</v>
      </c>
      <c r="R4813">
        <v>0</v>
      </c>
      <c r="S4813">
        <v>0</v>
      </c>
      <c r="T4813">
        <v>0</v>
      </c>
      <c r="U4813">
        <v>1.900833</v>
      </c>
      <c r="V4813">
        <v>401.07583299999999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1718553</v>
      </c>
      <c r="B4814">
        <v>1</v>
      </c>
      <c r="C4814" t="s">
        <v>77</v>
      </c>
      <c r="D4814" t="s">
        <v>124</v>
      </c>
      <c r="E4814" t="s">
        <v>126</v>
      </c>
      <c r="F4814" t="s">
        <v>13909</v>
      </c>
      <c r="G4814" t="s">
        <v>431</v>
      </c>
      <c r="H4814" t="s">
        <v>47</v>
      </c>
      <c r="I4814" t="s">
        <v>129</v>
      </c>
      <c r="J4814" t="s">
        <v>130</v>
      </c>
      <c r="K4814" t="s">
        <v>131</v>
      </c>
      <c r="L4814" t="s">
        <v>13910</v>
      </c>
      <c r="M4814" t="s">
        <v>13911</v>
      </c>
      <c r="N4814">
        <v>1.8363888880000001</v>
      </c>
      <c r="O4814">
        <v>2</v>
      </c>
      <c r="P4814">
        <v>162</v>
      </c>
      <c r="Q4814">
        <v>0</v>
      </c>
      <c r="R4814">
        <v>0</v>
      </c>
      <c r="S4814">
        <v>0</v>
      </c>
      <c r="T4814">
        <v>0</v>
      </c>
      <c r="U4814">
        <v>3.6727780000000001</v>
      </c>
      <c r="V4814">
        <v>297.495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1718558</v>
      </c>
      <c r="B4815">
        <v>1</v>
      </c>
      <c r="C4815" t="s">
        <v>77</v>
      </c>
      <c r="D4815" t="s">
        <v>113</v>
      </c>
      <c r="E4815" t="s">
        <v>158</v>
      </c>
      <c r="F4815" t="s">
        <v>13912</v>
      </c>
      <c r="G4815" t="s">
        <v>281</v>
      </c>
      <c r="H4815" t="s">
        <v>47</v>
      </c>
      <c r="I4815" t="s">
        <v>129</v>
      </c>
      <c r="J4815" t="s">
        <v>130</v>
      </c>
      <c r="K4815" t="s">
        <v>161</v>
      </c>
      <c r="L4815" t="s">
        <v>13913</v>
      </c>
      <c r="M4815" t="s">
        <v>13914</v>
      </c>
      <c r="N4815">
        <v>4.6863888879999998</v>
      </c>
      <c r="O4815">
        <v>0</v>
      </c>
      <c r="P4815">
        <v>0</v>
      </c>
      <c r="Q4815">
        <v>34</v>
      </c>
      <c r="R4815">
        <v>1411</v>
      </c>
      <c r="S4815">
        <v>0</v>
      </c>
      <c r="T4815">
        <v>0</v>
      </c>
      <c r="U4815">
        <v>0</v>
      </c>
      <c r="V4815">
        <v>0</v>
      </c>
      <c r="W4815">
        <v>159.337222</v>
      </c>
      <c r="X4815">
        <v>6612.494721</v>
      </c>
      <c r="Y4815">
        <v>0</v>
      </c>
      <c r="Z4815">
        <v>0</v>
      </c>
    </row>
    <row r="4816" spans="1:26" x14ac:dyDescent="0.25">
      <c r="A4816">
        <v>1718556</v>
      </c>
      <c r="B4816">
        <v>1</v>
      </c>
      <c r="C4816" t="s">
        <v>76</v>
      </c>
      <c r="D4816" t="s">
        <v>92</v>
      </c>
      <c r="E4816" t="s">
        <v>134</v>
      </c>
      <c r="F4816" t="s">
        <v>13915</v>
      </c>
      <c r="G4816" t="s">
        <v>289</v>
      </c>
      <c r="H4816" t="s">
        <v>46</v>
      </c>
      <c r="I4816" t="s">
        <v>129</v>
      </c>
      <c r="J4816" t="s">
        <v>130</v>
      </c>
      <c r="K4816" t="s">
        <v>131</v>
      </c>
      <c r="L4816" t="s">
        <v>13916</v>
      </c>
      <c r="M4816" t="s">
        <v>13917</v>
      </c>
      <c r="N4816">
        <v>0.73805555499999997</v>
      </c>
      <c r="O4816">
        <v>0</v>
      </c>
      <c r="P4816">
        <v>0</v>
      </c>
      <c r="Q4816">
        <v>0</v>
      </c>
      <c r="R4816">
        <v>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2.9522219999999999</v>
      </c>
      <c r="Y4816">
        <v>0</v>
      </c>
      <c r="Z4816">
        <v>0</v>
      </c>
    </row>
    <row r="4817" spans="1:26" x14ac:dyDescent="0.25">
      <c r="A4817">
        <v>1718618</v>
      </c>
      <c r="B4817">
        <v>1</v>
      </c>
      <c r="C4817" t="s">
        <v>76</v>
      </c>
      <c r="D4817" t="s">
        <v>96</v>
      </c>
      <c r="E4817" t="s">
        <v>164</v>
      </c>
      <c r="F4817" t="s">
        <v>13743</v>
      </c>
      <c r="G4817" t="s">
        <v>281</v>
      </c>
      <c r="H4817" t="s">
        <v>46</v>
      </c>
      <c r="I4817" t="s">
        <v>129</v>
      </c>
      <c r="J4817" t="s">
        <v>130</v>
      </c>
      <c r="K4817" t="s">
        <v>161</v>
      </c>
      <c r="L4817" t="s">
        <v>13918</v>
      </c>
      <c r="M4817" t="s">
        <v>13919</v>
      </c>
      <c r="N4817">
        <v>3.3197222219999998</v>
      </c>
      <c r="O4817">
        <v>1</v>
      </c>
      <c r="P4817">
        <v>290</v>
      </c>
      <c r="Q4817">
        <v>0</v>
      </c>
      <c r="R4817">
        <v>0</v>
      </c>
      <c r="S4817">
        <v>0</v>
      </c>
      <c r="T4817">
        <v>0</v>
      </c>
      <c r="U4817">
        <v>3.3197220000000001</v>
      </c>
      <c r="V4817">
        <v>962.71944399999995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1718568</v>
      </c>
      <c r="B4818">
        <v>1</v>
      </c>
      <c r="C4818" t="s">
        <v>76</v>
      </c>
      <c r="D4818" t="s">
        <v>95</v>
      </c>
      <c r="E4818" t="s">
        <v>134</v>
      </c>
      <c r="F4818" t="s">
        <v>13920</v>
      </c>
      <c r="G4818" t="s">
        <v>136</v>
      </c>
      <c r="H4818" t="s">
        <v>46</v>
      </c>
      <c r="I4818" t="s">
        <v>129</v>
      </c>
      <c r="J4818" t="s">
        <v>130</v>
      </c>
      <c r="K4818" t="s">
        <v>131</v>
      </c>
      <c r="L4818" t="s">
        <v>13921</v>
      </c>
      <c r="M4818" t="s">
        <v>13922</v>
      </c>
      <c r="N4818">
        <v>1.9002777769999999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1.9002779999999999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1718561</v>
      </c>
      <c r="B4819">
        <v>1</v>
      </c>
      <c r="C4819" t="s">
        <v>76</v>
      </c>
      <c r="D4819" t="s">
        <v>105</v>
      </c>
      <c r="E4819" t="s">
        <v>134</v>
      </c>
      <c r="F4819" t="s">
        <v>13923</v>
      </c>
      <c r="G4819" t="s">
        <v>136</v>
      </c>
      <c r="H4819" t="s">
        <v>46</v>
      </c>
      <c r="I4819" t="s">
        <v>129</v>
      </c>
      <c r="J4819" t="s">
        <v>130</v>
      </c>
      <c r="K4819" t="s">
        <v>131</v>
      </c>
      <c r="L4819" t="s">
        <v>13924</v>
      </c>
      <c r="M4819" t="s">
        <v>13925</v>
      </c>
      <c r="N4819">
        <v>1.9358333329999999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1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1.9358329999999999</v>
      </c>
    </row>
    <row r="4820" spans="1:26" x14ac:dyDescent="0.25">
      <c r="A4820">
        <v>1718595</v>
      </c>
      <c r="B4820">
        <v>1</v>
      </c>
      <c r="C4820" t="s">
        <v>76</v>
      </c>
      <c r="D4820" t="s">
        <v>93</v>
      </c>
      <c r="E4820" t="s">
        <v>139</v>
      </c>
      <c r="F4820" t="s">
        <v>13926</v>
      </c>
      <c r="G4820" t="s">
        <v>141</v>
      </c>
      <c r="H4820" t="s">
        <v>46</v>
      </c>
      <c r="I4820" t="s">
        <v>129</v>
      </c>
      <c r="J4820" t="s">
        <v>130</v>
      </c>
      <c r="K4820" t="s">
        <v>131</v>
      </c>
      <c r="L4820" t="s">
        <v>13927</v>
      </c>
      <c r="M4820" t="s">
        <v>13928</v>
      </c>
      <c r="N4820">
        <v>5.2986111109999996</v>
      </c>
      <c r="O4820">
        <v>0</v>
      </c>
      <c r="P4820">
        <v>49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259.63194399999998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1718563</v>
      </c>
      <c r="B4821">
        <v>1</v>
      </c>
      <c r="C4821" t="s">
        <v>76</v>
      </c>
      <c r="D4821" t="s">
        <v>94</v>
      </c>
      <c r="E4821" t="s">
        <v>134</v>
      </c>
      <c r="F4821" t="s">
        <v>13929</v>
      </c>
      <c r="G4821" t="s">
        <v>155</v>
      </c>
      <c r="H4821" t="s">
        <v>46</v>
      </c>
      <c r="I4821" t="s">
        <v>129</v>
      </c>
      <c r="J4821" t="s">
        <v>130</v>
      </c>
      <c r="K4821" t="s">
        <v>131</v>
      </c>
      <c r="L4821" t="s">
        <v>13930</v>
      </c>
      <c r="M4821" t="s">
        <v>13931</v>
      </c>
      <c r="N4821">
        <v>2.0480555549999999</v>
      </c>
      <c r="O4821">
        <v>0</v>
      </c>
      <c r="P4821">
        <v>0</v>
      </c>
      <c r="Q4821">
        <v>0</v>
      </c>
      <c r="R4821">
        <v>3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6.1441670000000004</v>
      </c>
      <c r="Y4821">
        <v>0</v>
      </c>
      <c r="Z4821">
        <v>0</v>
      </c>
    </row>
    <row r="4822" spans="1:26" x14ac:dyDescent="0.25">
      <c r="A4822">
        <v>1718562</v>
      </c>
      <c r="B4822">
        <v>1</v>
      </c>
      <c r="C4822" t="s">
        <v>76</v>
      </c>
      <c r="D4822" t="s">
        <v>89</v>
      </c>
      <c r="E4822" t="s">
        <v>158</v>
      </c>
      <c r="F4822" t="s">
        <v>8463</v>
      </c>
      <c r="G4822" t="s">
        <v>176</v>
      </c>
      <c r="H4822" t="s">
        <v>47</v>
      </c>
      <c r="I4822" t="s">
        <v>129</v>
      </c>
      <c r="J4822" t="s">
        <v>130</v>
      </c>
      <c r="K4822" t="s">
        <v>131</v>
      </c>
      <c r="L4822" t="s">
        <v>13932</v>
      </c>
      <c r="M4822" t="s">
        <v>13933</v>
      </c>
      <c r="N4822">
        <v>0.60666666599999997</v>
      </c>
      <c r="O4822">
        <v>13</v>
      </c>
      <c r="P4822">
        <v>63</v>
      </c>
      <c r="Q4822">
        <v>1</v>
      </c>
      <c r="R4822">
        <v>1</v>
      </c>
      <c r="S4822">
        <v>18</v>
      </c>
      <c r="T4822">
        <v>552</v>
      </c>
      <c r="U4822">
        <v>7.8866670000000001</v>
      </c>
      <c r="V4822">
        <v>38.22</v>
      </c>
      <c r="W4822">
        <v>0.60666699999999996</v>
      </c>
      <c r="X4822">
        <v>0.60666699999999996</v>
      </c>
      <c r="Y4822">
        <v>10.92</v>
      </c>
      <c r="Z4822">
        <v>334.88</v>
      </c>
    </row>
    <row r="4823" spans="1:26" x14ac:dyDescent="0.25">
      <c r="A4823">
        <v>1718587</v>
      </c>
      <c r="B4823">
        <v>1</v>
      </c>
      <c r="C4823" t="s">
        <v>76</v>
      </c>
      <c r="D4823" t="s">
        <v>100</v>
      </c>
      <c r="E4823" t="s">
        <v>134</v>
      </c>
      <c r="F4823" t="s">
        <v>13934</v>
      </c>
      <c r="G4823" t="s">
        <v>136</v>
      </c>
      <c r="H4823" t="s">
        <v>46</v>
      </c>
      <c r="I4823" t="s">
        <v>129</v>
      </c>
      <c r="J4823" t="s">
        <v>130</v>
      </c>
      <c r="K4823" t="s">
        <v>131</v>
      </c>
      <c r="L4823" t="s">
        <v>13935</v>
      </c>
      <c r="M4823" t="s">
        <v>13936</v>
      </c>
      <c r="N4823">
        <v>5.1897222220000003</v>
      </c>
      <c r="O4823">
        <v>0</v>
      </c>
      <c r="P4823">
        <v>11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57.086944000000003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1718572</v>
      </c>
      <c r="B4824">
        <v>1</v>
      </c>
      <c r="C4824" t="s">
        <v>76</v>
      </c>
      <c r="D4824" t="s">
        <v>88</v>
      </c>
      <c r="E4824" t="s">
        <v>134</v>
      </c>
      <c r="F4824" t="s">
        <v>13937</v>
      </c>
      <c r="G4824" t="s">
        <v>209</v>
      </c>
      <c r="H4824" t="s">
        <v>46</v>
      </c>
      <c r="I4824" t="s">
        <v>129</v>
      </c>
      <c r="J4824" t="s">
        <v>130</v>
      </c>
      <c r="K4824" t="s">
        <v>131</v>
      </c>
      <c r="L4824" t="s">
        <v>13938</v>
      </c>
      <c r="M4824" t="s">
        <v>13939</v>
      </c>
      <c r="N4824">
        <v>1.0125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1.0125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1718569</v>
      </c>
      <c r="B4825">
        <v>1</v>
      </c>
      <c r="C4825" t="s">
        <v>76</v>
      </c>
      <c r="D4825" t="s">
        <v>89</v>
      </c>
      <c r="E4825" t="s">
        <v>126</v>
      </c>
      <c r="F4825" t="s">
        <v>13940</v>
      </c>
      <c r="G4825" t="s">
        <v>176</v>
      </c>
      <c r="H4825" t="s">
        <v>47</v>
      </c>
      <c r="I4825" t="s">
        <v>129</v>
      </c>
      <c r="J4825" t="s">
        <v>130</v>
      </c>
      <c r="K4825" t="s">
        <v>131</v>
      </c>
      <c r="L4825" t="s">
        <v>13941</v>
      </c>
      <c r="M4825" t="s">
        <v>13942</v>
      </c>
      <c r="N4825">
        <v>0.37388888799999997</v>
      </c>
      <c r="O4825">
        <v>12</v>
      </c>
      <c r="P4825">
        <v>1207</v>
      </c>
      <c r="Q4825">
        <v>0</v>
      </c>
      <c r="R4825">
        <v>0</v>
      </c>
      <c r="S4825">
        <v>0</v>
      </c>
      <c r="T4825">
        <v>0</v>
      </c>
      <c r="U4825">
        <v>4.4866669999999997</v>
      </c>
      <c r="V4825">
        <v>451.28388799999999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1718593</v>
      </c>
      <c r="B4826">
        <v>1</v>
      </c>
      <c r="C4826" t="s">
        <v>76</v>
      </c>
      <c r="D4826" t="s">
        <v>79</v>
      </c>
      <c r="E4826" t="s">
        <v>126</v>
      </c>
      <c r="F4826" t="s">
        <v>13943</v>
      </c>
      <c r="G4826" t="s">
        <v>128</v>
      </c>
      <c r="H4826" t="s">
        <v>47</v>
      </c>
      <c r="I4826" t="s">
        <v>129</v>
      </c>
      <c r="J4826" t="s">
        <v>130</v>
      </c>
      <c r="K4826" t="s">
        <v>131</v>
      </c>
      <c r="L4826" t="s">
        <v>13944</v>
      </c>
      <c r="M4826" t="s">
        <v>13945</v>
      </c>
      <c r="N4826">
        <v>1.643611111</v>
      </c>
      <c r="O4826">
        <v>1</v>
      </c>
      <c r="P4826">
        <v>42</v>
      </c>
      <c r="Q4826">
        <v>0</v>
      </c>
      <c r="R4826">
        <v>0</v>
      </c>
      <c r="S4826">
        <v>0</v>
      </c>
      <c r="T4826">
        <v>0</v>
      </c>
      <c r="U4826">
        <v>1.6436109999999999</v>
      </c>
      <c r="V4826">
        <v>69.031666999999999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1718577</v>
      </c>
      <c r="B4827">
        <v>1</v>
      </c>
      <c r="C4827" t="s">
        <v>77</v>
      </c>
      <c r="D4827" t="s">
        <v>124</v>
      </c>
      <c r="E4827" t="s">
        <v>134</v>
      </c>
      <c r="F4827" t="s">
        <v>13946</v>
      </c>
      <c r="G4827" t="s">
        <v>209</v>
      </c>
      <c r="H4827" t="s">
        <v>46</v>
      </c>
      <c r="I4827" t="s">
        <v>129</v>
      </c>
      <c r="J4827" t="s">
        <v>130</v>
      </c>
      <c r="K4827" t="s">
        <v>131</v>
      </c>
      <c r="L4827" t="s">
        <v>13947</v>
      </c>
      <c r="M4827" t="s">
        <v>13948</v>
      </c>
      <c r="N4827">
        <v>9.9388888879999993</v>
      </c>
      <c r="O4827">
        <v>0</v>
      </c>
      <c r="P4827">
        <v>27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268.35000000000002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1718582</v>
      </c>
      <c r="B4828">
        <v>1</v>
      </c>
      <c r="C4828" t="s">
        <v>77</v>
      </c>
      <c r="D4828" t="s">
        <v>124</v>
      </c>
      <c r="E4828" t="s">
        <v>139</v>
      </c>
      <c r="F4828" t="s">
        <v>13949</v>
      </c>
      <c r="G4828" t="s">
        <v>141</v>
      </c>
      <c r="H4828" t="s">
        <v>46</v>
      </c>
      <c r="I4828" t="s">
        <v>129</v>
      </c>
      <c r="J4828" t="s">
        <v>130</v>
      </c>
      <c r="K4828" t="s">
        <v>131</v>
      </c>
      <c r="L4828" t="s">
        <v>13950</v>
      </c>
      <c r="M4828" t="s">
        <v>13951</v>
      </c>
      <c r="N4828">
        <v>2.2497222219999999</v>
      </c>
      <c r="O4828">
        <v>0</v>
      </c>
      <c r="P4828">
        <v>39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87.739166999999995</v>
      </c>
      <c r="W4828">
        <v>0</v>
      </c>
      <c r="X4828">
        <v>0</v>
      </c>
      <c r="Y4828">
        <v>0</v>
      </c>
      <c r="Z4828">
        <v>0</v>
      </c>
    </row>
    <row r="4829" spans="1:26" x14ac:dyDescent="0.25">
      <c r="A4829">
        <v>1718580</v>
      </c>
      <c r="B4829">
        <v>1</v>
      </c>
      <c r="C4829" t="s">
        <v>76</v>
      </c>
      <c r="D4829" t="s">
        <v>86</v>
      </c>
      <c r="E4829" t="s">
        <v>134</v>
      </c>
      <c r="F4829" t="s">
        <v>13952</v>
      </c>
      <c r="G4829" t="s">
        <v>136</v>
      </c>
      <c r="H4829" t="s">
        <v>46</v>
      </c>
      <c r="I4829" t="s">
        <v>129</v>
      </c>
      <c r="J4829" t="s">
        <v>130</v>
      </c>
      <c r="K4829" t="s">
        <v>131</v>
      </c>
      <c r="L4829" t="s">
        <v>13953</v>
      </c>
      <c r="M4829" t="s">
        <v>13954</v>
      </c>
      <c r="N4829">
        <v>5.2533333329999996</v>
      </c>
      <c r="O4829">
        <v>0</v>
      </c>
      <c r="P4829">
        <v>4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21.013332999999999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1718603</v>
      </c>
      <c r="B4830">
        <v>1</v>
      </c>
      <c r="C4830" t="s">
        <v>76</v>
      </c>
      <c r="D4830" t="s">
        <v>97</v>
      </c>
      <c r="E4830" t="s">
        <v>139</v>
      </c>
      <c r="F4830" t="s">
        <v>13955</v>
      </c>
      <c r="G4830" t="s">
        <v>182</v>
      </c>
      <c r="H4830" t="s">
        <v>46</v>
      </c>
      <c r="I4830" t="s">
        <v>129</v>
      </c>
      <c r="J4830" t="s">
        <v>130</v>
      </c>
      <c r="K4830" t="s">
        <v>131</v>
      </c>
      <c r="L4830" t="s">
        <v>13956</v>
      </c>
      <c r="M4830" t="s">
        <v>13957</v>
      </c>
      <c r="N4830">
        <v>2.6816666659999999</v>
      </c>
      <c r="O4830">
        <v>0</v>
      </c>
      <c r="P4830">
        <v>187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501.47166700000002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1718576</v>
      </c>
      <c r="B4831">
        <v>1</v>
      </c>
      <c r="C4831" t="s">
        <v>76</v>
      </c>
      <c r="D4831" t="s">
        <v>89</v>
      </c>
      <c r="E4831" t="s">
        <v>164</v>
      </c>
      <c r="F4831" t="s">
        <v>1430</v>
      </c>
      <c r="G4831" t="s">
        <v>281</v>
      </c>
      <c r="H4831" t="s">
        <v>46</v>
      </c>
      <c r="I4831" t="s">
        <v>129</v>
      </c>
      <c r="J4831" t="s">
        <v>130</v>
      </c>
      <c r="K4831" t="s">
        <v>161</v>
      </c>
      <c r="L4831" t="s">
        <v>13958</v>
      </c>
      <c r="M4831" t="s">
        <v>13959</v>
      </c>
      <c r="N4831">
        <v>2.5600377769999998</v>
      </c>
      <c r="O4831">
        <v>0</v>
      </c>
      <c r="P4831">
        <v>4</v>
      </c>
      <c r="Q4831">
        <v>0</v>
      </c>
      <c r="R4831">
        <v>0</v>
      </c>
      <c r="S4831">
        <v>2</v>
      </c>
      <c r="T4831">
        <v>16</v>
      </c>
      <c r="U4831">
        <v>0</v>
      </c>
      <c r="V4831">
        <v>10.240150999999999</v>
      </c>
      <c r="W4831">
        <v>0</v>
      </c>
      <c r="X4831">
        <v>0</v>
      </c>
      <c r="Y4831">
        <v>5.1200760000000001</v>
      </c>
      <c r="Z4831">
        <v>40.960603999999996</v>
      </c>
    </row>
    <row r="4832" spans="1:26" x14ac:dyDescent="0.25">
      <c r="A4832">
        <v>1718596</v>
      </c>
      <c r="B4832">
        <v>1</v>
      </c>
      <c r="C4832" t="s">
        <v>76</v>
      </c>
      <c r="D4832" t="s">
        <v>104</v>
      </c>
      <c r="E4832" t="s">
        <v>134</v>
      </c>
      <c r="F4832" t="s">
        <v>13960</v>
      </c>
      <c r="G4832" t="s">
        <v>136</v>
      </c>
      <c r="H4832" t="s">
        <v>46</v>
      </c>
      <c r="I4832" t="s">
        <v>129</v>
      </c>
      <c r="J4832" t="s">
        <v>130</v>
      </c>
      <c r="K4832" t="s">
        <v>131</v>
      </c>
      <c r="L4832" t="s">
        <v>13961</v>
      </c>
      <c r="M4832" t="s">
        <v>13962</v>
      </c>
      <c r="N4832">
        <v>2.715833333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1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2.7158329999999999</v>
      </c>
    </row>
    <row r="4833" spans="1:26" x14ac:dyDescent="0.25">
      <c r="A4833">
        <v>1718597</v>
      </c>
      <c r="B4833">
        <v>1</v>
      </c>
      <c r="C4833" t="s">
        <v>77</v>
      </c>
      <c r="D4833" t="s">
        <v>109</v>
      </c>
      <c r="E4833" t="s">
        <v>139</v>
      </c>
      <c r="F4833" t="s">
        <v>13963</v>
      </c>
      <c r="G4833" t="s">
        <v>141</v>
      </c>
      <c r="H4833" t="s">
        <v>46</v>
      </c>
      <c r="I4833" t="s">
        <v>129</v>
      </c>
      <c r="J4833" t="s">
        <v>130</v>
      </c>
      <c r="K4833" t="s">
        <v>131</v>
      </c>
      <c r="L4833" t="s">
        <v>13964</v>
      </c>
      <c r="M4833" t="s">
        <v>13965</v>
      </c>
      <c r="N4833">
        <v>0.61833333300000004</v>
      </c>
      <c r="O4833">
        <v>0</v>
      </c>
      <c r="P4833">
        <v>11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6.8016670000000001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1718591</v>
      </c>
      <c r="B4834">
        <v>1</v>
      </c>
      <c r="C4834" t="s">
        <v>77</v>
      </c>
      <c r="D4834" t="s">
        <v>121</v>
      </c>
      <c r="E4834" t="s">
        <v>126</v>
      </c>
      <c r="F4834" t="s">
        <v>13966</v>
      </c>
      <c r="G4834" t="s">
        <v>176</v>
      </c>
      <c r="H4834" t="s">
        <v>47</v>
      </c>
      <c r="I4834" t="s">
        <v>129</v>
      </c>
      <c r="J4834" t="s">
        <v>130</v>
      </c>
      <c r="K4834" t="s">
        <v>131</v>
      </c>
      <c r="L4834" t="s">
        <v>13967</v>
      </c>
      <c r="M4834" t="s">
        <v>13968</v>
      </c>
      <c r="N4834">
        <v>1.6002777770000001</v>
      </c>
      <c r="O4834">
        <v>0</v>
      </c>
      <c r="P4834">
        <v>0</v>
      </c>
      <c r="Q4834">
        <v>5</v>
      </c>
      <c r="R4834">
        <v>503</v>
      </c>
      <c r="S4834">
        <v>0</v>
      </c>
      <c r="T4834">
        <v>0</v>
      </c>
      <c r="U4834">
        <v>0</v>
      </c>
      <c r="V4834">
        <v>0</v>
      </c>
      <c r="W4834">
        <v>8.0013889999999996</v>
      </c>
      <c r="X4834">
        <v>804.93972199999996</v>
      </c>
      <c r="Y4834">
        <v>0</v>
      </c>
      <c r="Z4834">
        <v>0</v>
      </c>
    </row>
    <row r="4835" spans="1:26" x14ac:dyDescent="0.25">
      <c r="A4835">
        <v>1718585</v>
      </c>
      <c r="B4835">
        <v>1</v>
      </c>
      <c r="C4835" t="s">
        <v>77</v>
      </c>
      <c r="D4835" t="s">
        <v>116</v>
      </c>
      <c r="E4835" t="s">
        <v>126</v>
      </c>
      <c r="F4835" t="s">
        <v>13969</v>
      </c>
      <c r="G4835" t="s">
        <v>176</v>
      </c>
      <c r="H4835" t="s">
        <v>47</v>
      </c>
      <c r="I4835" t="s">
        <v>129</v>
      </c>
      <c r="J4835" t="s">
        <v>130</v>
      </c>
      <c r="K4835" t="s">
        <v>131</v>
      </c>
      <c r="L4835" t="s">
        <v>13970</v>
      </c>
      <c r="M4835" t="s">
        <v>13971</v>
      </c>
      <c r="N4835">
        <v>0.44638888799999998</v>
      </c>
      <c r="O4835">
        <v>23</v>
      </c>
      <c r="P4835">
        <v>461</v>
      </c>
      <c r="Q4835">
        <v>0</v>
      </c>
      <c r="R4835">
        <v>0</v>
      </c>
      <c r="S4835">
        <v>0</v>
      </c>
      <c r="T4835">
        <v>0</v>
      </c>
      <c r="U4835">
        <v>10.266944000000001</v>
      </c>
      <c r="V4835">
        <v>205.78527700000001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1718586</v>
      </c>
      <c r="B4836">
        <v>1</v>
      </c>
      <c r="C4836" t="s">
        <v>77</v>
      </c>
      <c r="D4836" t="s">
        <v>109</v>
      </c>
      <c r="E4836" t="s">
        <v>126</v>
      </c>
      <c r="F4836" t="s">
        <v>13972</v>
      </c>
      <c r="G4836" t="s">
        <v>176</v>
      </c>
      <c r="H4836" t="s">
        <v>47</v>
      </c>
      <c r="I4836" t="s">
        <v>129</v>
      </c>
      <c r="J4836" t="s">
        <v>130</v>
      </c>
      <c r="K4836" t="s">
        <v>131</v>
      </c>
      <c r="L4836" t="s">
        <v>13973</v>
      </c>
      <c r="M4836" t="s">
        <v>13974</v>
      </c>
      <c r="N4836">
        <v>0.65249999999999997</v>
      </c>
      <c r="O4836">
        <v>17</v>
      </c>
      <c r="P4836">
        <v>2067</v>
      </c>
      <c r="Q4836">
        <v>0</v>
      </c>
      <c r="R4836">
        <v>0</v>
      </c>
      <c r="S4836">
        <v>0</v>
      </c>
      <c r="T4836">
        <v>0</v>
      </c>
      <c r="U4836">
        <v>11.092499999999999</v>
      </c>
      <c r="V4836">
        <v>1348.7175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1718602</v>
      </c>
      <c r="B4837">
        <v>1</v>
      </c>
      <c r="C4837" t="s">
        <v>77</v>
      </c>
      <c r="D4837" t="s">
        <v>119</v>
      </c>
      <c r="E4837" t="s">
        <v>134</v>
      </c>
      <c r="F4837" t="s">
        <v>13975</v>
      </c>
      <c r="G4837" t="s">
        <v>136</v>
      </c>
      <c r="H4837" t="s">
        <v>46</v>
      </c>
      <c r="I4837" t="s">
        <v>129</v>
      </c>
      <c r="J4837" t="s">
        <v>130</v>
      </c>
      <c r="K4837" t="s">
        <v>131</v>
      </c>
      <c r="L4837" t="s">
        <v>13976</v>
      </c>
      <c r="M4837" t="s">
        <v>13977</v>
      </c>
      <c r="N4837">
        <v>2.5566666659999999</v>
      </c>
      <c r="O4837">
        <v>0</v>
      </c>
      <c r="P4837">
        <v>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23.01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1718608</v>
      </c>
      <c r="B4838">
        <v>1</v>
      </c>
      <c r="C4838" t="s">
        <v>77</v>
      </c>
      <c r="D4838" t="s">
        <v>108</v>
      </c>
      <c r="E4838" t="s">
        <v>139</v>
      </c>
      <c r="F4838" t="s">
        <v>13978</v>
      </c>
      <c r="G4838" t="s">
        <v>141</v>
      </c>
      <c r="H4838" t="s">
        <v>46</v>
      </c>
      <c r="I4838" t="s">
        <v>129</v>
      </c>
      <c r="J4838" t="s">
        <v>130</v>
      </c>
      <c r="K4838" t="s">
        <v>131</v>
      </c>
      <c r="L4838" t="s">
        <v>13979</v>
      </c>
      <c r="M4838" t="s">
        <v>13980</v>
      </c>
      <c r="N4838">
        <v>0.961388888</v>
      </c>
      <c r="O4838">
        <v>0</v>
      </c>
      <c r="P4838">
        <v>55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52.876389000000003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1718600</v>
      </c>
      <c r="B4839">
        <v>1</v>
      </c>
      <c r="C4839" t="s">
        <v>77</v>
      </c>
      <c r="D4839" t="s">
        <v>114</v>
      </c>
      <c r="E4839" t="s">
        <v>126</v>
      </c>
      <c r="F4839" t="s">
        <v>13981</v>
      </c>
      <c r="G4839" t="s">
        <v>293</v>
      </c>
      <c r="H4839" t="s">
        <v>160</v>
      </c>
      <c r="I4839" t="s">
        <v>129</v>
      </c>
      <c r="J4839" t="s">
        <v>130</v>
      </c>
      <c r="K4839" t="s">
        <v>161</v>
      </c>
      <c r="L4839" t="s">
        <v>13982</v>
      </c>
      <c r="M4839" t="s">
        <v>13983</v>
      </c>
      <c r="N4839">
        <v>5.664455555</v>
      </c>
      <c r="O4839">
        <v>80</v>
      </c>
      <c r="P4839">
        <v>3125</v>
      </c>
      <c r="Q4839">
        <v>0</v>
      </c>
      <c r="R4839">
        <v>0</v>
      </c>
      <c r="S4839">
        <v>0</v>
      </c>
      <c r="T4839">
        <v>0</v>
      </c>
      <c r="U4839">
        <v>453.15644400000002</v>
      </c>
      <c r="V4839">
        <v>17701.423609000001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1718613</v>
      </c>
      <c r="B4840">
        <v>1</v>
      </c>
      <c r="C4840" t="s">
        <v>77</v>
      </c>
      <c r="D4840" t="s">
        <v>124</v>
      </c>
      <c r="E4840" t="s">
        <v>134</v>
      </c>
      <c r="F4840" t="s">
        <v>13984</v>
      </c>
      <c r="G4840" t="s">
        <v>462</v>
      </c>
      <c r="H4840" t="s">
        <v>46</v>
      </c>
      <c r="I4840" t="s">
        <v>129</v>
      </c>
      <c r="J4840" t="s">
        <v>130</v>
      </c>
      <c r="K4840" t="s">
        <v>131</v>
      </c>
      <c r="L4840" t="s">
        <v>13985</v>
      </c>
      <c r="M4840" t="s">
        <v>13986</v>
      </c>
      <c r="N4840">
        <v>4.4252777769999998</v>
      </c>
      <c r="O4840">
        <v>0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4.4252779999999996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1718624</v>
      </c>
      <c r="B4841">
        <v>1</v>
      </c>
      <c r="C4841" t="s">
        <v>76</v>
      </c>
      <c r="D4841" t="s">
        <v>80</v>
      </c>
      <c r="E4841" t="s">
        <v>191</v>
      </c>
      <c r="F4841" t="s">
        <v>13987</v>
      </c>
      <c r="G4841" t="s">
        <v>3526</v>
      </c>
      <c r="H4841" t="s">
        <v>46</v>
      </c>
      <c r="I4841" t="s">
        <v>129</v>
      </c>
      <c r="J4841" t="s">
        <v>130</v>
      </c>
      <c r="K4841" t="s">
        <v>131</v>
      </c>
      <c r="L4841" t="s">
        <v>13988</v>
      </c>
      <c r="M4841" t="s">
        <v>13989</v>
      </c>
      <c r="N4841">
        <v>4.0549999999999997</v>
      </c>
      <c r="O4841">
        <v>0</v>
      </c>
      <c r="P4841">
        <v>20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81.099999999999994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1718606</v>
      </c>
      <c r="B4842">
        <v>1</v>
      </c>
      <c r="C4842" t="s">
        <v>76</v>
      </c>
      <c r="D4842" t="s">
        <v>81</v>
      </c>
      <c r="E4842" t="s">
        <v>164</v>
      </c>
      <c r="F4842" t="s">
        <v>13990</v>
      </c>
      <c r="G4842" t="s">
        <v>285</v>
      </c>
      <c r="H4842" t="s">
        <v>46</v>
      </c>
      <c r="I4842" t="s">
        <v>129</v>
      </c>
      <c r="J4842" t="s">
        <v>130</v>
      </c>
      <c r="K4842" t="s">
        <v>161</v>
      </c>
      <c r="L4842" t="s">
        <v>13991</v>
      </c>
      <c r="M4842" t="s">
        <v>13992</v>
      </c>
      <c r="N4842">
        <v>2.8083333330000002</v>
      </c>
      <c r="O4842">
        <v>1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2.8083330000000002</v>
      </c>
      <c r="V4842">
        <v>0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1718607</v>
      </c>
      <c r="B4843">
        <v>1</v>
      </c>
      <c r="C4843" t="s">
        <v>77</v>
      </c>
      <c r="D4843" t="s">
        <v>114</v>
      </c>
      <c r="E4843" t="s">
        <v>212</v>
      </c>
      <c r="F4843" t="s">
        <v>2055</v>
      </c>
      <c r="G4843" t="s">
        <v>293</v>
      </c>
      <c r="H4843" t="s">
        <v>160</v>
      </c>
      <c r="I4843" t="s">
        <v>129</v>
      </c>
      <c r="J4843" t="s">
        <v>130</v>
      </c>
      <c r="K4843" t="s">
        <v>161</v>
      </c>
      <c r="L4843" t="s">
        <v>13993</v>
      </c>
      <c r="M4843" t="s">
        <v>13994</v>
      </c>
      <c r="N4843">
        <v>5.2097222219999999</v>
      </c>
      <c r="O4843">
        <v>195</v>
      </c>
      <c r="P4843">
        <v>3611</v>
      </c>
      <c r="Q4843">
        <v>0</v>
      </c>
      <c r="R4843">
        <v>0</v>
      </c>
      <c r="S4843">
        <v>28</v>
      </c>
      <c r="T4843">
        <v>576</v>
      </c>
      <c r="U4843">
        <v>1015.895833</v>
      </c>
      <c r="V4843">
        <v>18812.306944</v>
      </c>
      <c r="W4843">
        <v>0</v>
      </c>
      <c r="X4843">
        <v>0</v>
      </c>
      <c r="Y4843">
        <v>145.87222199999999</v>
      </c>
      <c r="Z4843">
        <v>3000.8</v>
      </c>
    </row>
    <row r="4844" spans="1:26" x14ac:dyDescent="0.25">
      <c r="A4844">
        <v>1718615</v>
      </c>
      <c r="B4844">
        <v>1</v>
      </c>
      <c r="C4844" t="s">
        <v>76</v>
      </c>
      <c r="D4844" t="s">
        <v>97</v>
      </c>
      <c r="E4844" t="s">
        <v>134</v>
      </c>
      <c r="F4844" t="s">
        <v>13995</v>
      </c>
      <c r="G4844" t="s">
        <v>136</v>
      </c>
      <c r="H4844" t="s">
        <v>46</v>
      </c>
      <c r="I4844" t="s">
        <v>129</v>
      </c>
      <c r="J4844" t="s">
        <v>130</v>
      </c>
      <c r="K4844" t="s">
        <v>131</v>
      </c>
      <c r="L4844" t="s">
        <v>13996</v>
      </c>
      <c r="M4844" t="s">
        <v>13997</v>
      </c>
      <c r="N4844">
        <v>2.596944444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2.5969440000000001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1718619</v>
      </c>
      <c r="B4845">
        <v>1</v>
      </c>
      <c r="C4845" t="s">
        <v>77</v>
      </c>
      <c r="D4845" t="s">
        <v>108</v>
      </c>
      <c r="E4845" t="s">
        <v>158</v>
      </c>
      <c r="F4845" t="s">
        <v>5826</v>
      </c>
      <c r="G4845" t="s">
        <v>176</v>
      </c>
      <c r="H4845" t="s">
        <v>47</v>
      </c>
      <c r="I4845" t="s">
        <v>129</v>
      </c>
      <c r="J4845" t="s">
        <v>130</v>
      </c>
      <c r="K4845" t="s">
        <v>131</v>
      </c>
      <c r="L4845" t="s">
        <v>13998</v>
      </c>
      <c r="M4845" t="s">
        <v>13999</v>
      </c>
      <c r="N4845">
        <v>1.4230555549999999</v>
      </c>
      <c r="O4845">
        <v>20</v>
      </c>
      <c r="P4845">
        <v>75</v>
      </c>
      <c r="Q4845">
        <v>0</v>
      </c>
      <c r="R4845">
        <v>0</v>
      </c>
      <c r="S4845">
        <v>0</v>
      </c>
      <c r="T4845">
        <v>0</v>
      </c>
      <c r="U4845">
        <v>28.461110999999999</v>
      </c>
      <c r="V4845">
        <v>106.729167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1718654</v>
      </c>
      <c r="B4846">
        <v>1</v>
      </c>
      <c r="C4846" t="s">
        <v>76</v>
      </c>
      <c r="D4846" t="s">
        <v>103</v>
      </c>
      <c r="E4846" t="s">
        <v>139</v>
      </c>
      <c r="F4846" t="s">
        <v>1818</v>
      </c>
      <c r="G4846" t="s">
        <v>141</v>
      </c>
      <c r="H4846" t="s">
        <v>46</v>
      </c>
      <c r="I4846" t="s">
        <v>129</v>
      </c>
      <c r="J4846" t="s">
        <v>130</v>
      </c>
      <c r="K4846" t="s">
        <v>131</v>
      </c>
      <c r="L4846" t="s">
        <v>14000</v>
      </c>
      <c r="M4846" t="s">
        <v>14001</v>
      </c>
      <c r="N4846">
        <v>4.4788888880000002</v>
      </c>
      <c r="O4846">
        <v>0</v>
      </c>
      <c r="P4846">
        <v>0</v>
      </c>
      <c r="Q4846">
        <v>0</v>
      </c>
      <c r="R4846">
        <v>79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353.832222</v>
      </c>
      <c r="Y4846">
        <v>0</v>
      </c>
      <c r="Z4846">
        <v>0</v>
      </c>
    </row>
    <row r="4847" spans="1:26" x14ac:dyDescent="0.25">
      <c r="A4847">
        <v>1718632</v>
      </c>
      <c r="B4847">
        <v>1</v>
      </c>
      <c r="C4847" t="s">
        <v>76</v>
      </c>
      <c r="D4847" t="s">
        <v>104</v>
      </c>
      <c r="E4847" t="s">
        <v>134</v>
      </c>
      <c r="F4847" t="s">
        <v>14002</v>
      </c>
      <c r="G4847" t="s">
        <v>136</v>
      </c>
      <c r="H4847" t="s">
        <v>46</v>
      </c>
      <c r="I4847" t="s">
        <v>129</v>
      </c>
      <c r="J4847" t="s">
        <v>130</v>
      </c>
      <c r="K4847" t="s">
        <v>131</v>
      </c>
      <c r="L4847" t="s">
        <v>14003</v>
      </c>
      <c r="M4847" t="s">
        <v>14004</v>
      </c>
      <c r="N4847">
        <v>1.1830555549999999</v>
      </c>
      <c r="O4847">
        <v>0</v>
      </c>
      <c r="P4847">
        <v>0</v>
      </c>
      <c r="Q4847">
        <v>0</v>
      </c>
      <c r="R4847">
        <v>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2.3661110000000001</v>
      </c>
      <c r="Y4847">
        <v>0</v>
      </c>
      <c r="Z4847">
        <v>0</v>
      </c>
    </row>
    <row r="4848" spans="1:26" x14ac:dyDescent="0.25">
      <c r="A4848">
        <v>1718635</v>
      </c>
      <c r="B4848">
        <v>1</v>
      </c>
      <c r="C4848" t="s">
        <v>77</v>
      </c>
      <c r="D4848" t="s">
        <v>123</v>
      </c>
      <c r="E4848" t="s">
        <v>212</v>
      </c>
      <c r="F4848" t="s">
        <v>14005</v>
      </c>
      <c r="G4848" t="s">
        <v>176</v>
      </c>
      <c r="H4848" t="s">
        <v>47</v>
      </c>
      <c r="I4848" t="s">
        <v>129</v>
      </c>
      <c r="J4848" t="s">
        <v>130</v>
      </c>
      <c r="K4848" t="s">
        <v>131</v>
      </c>
      <c r="L4848" t="s">
        <v>14006</v>
      </c>
      <c r="M4848" t="s">
        <v>14007</v>
      </c>
      <c r="N4848">
        <v>1.0519444440000001</v>
      </c>
      <c r="O4848">
        <v>181</v>
      </c>
      <c r="P4848">
        <v>1414</v>
      </c>
      <c r="Q4848">
        <v>0</v>
      </c>
      <c r="R4848">
        <v>0</v>
      </c>
      <c r="S4848">
        <v>0</v>
      </c>
      <c r="T4848">
        <v>0</v>
      </c>
      <c r="U4848">
        <v>190.40194399999999</v>
      </c>
      <c r="V4848">
        <v>1487.4494440000001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1718627</v>
      </c>
      <c r="B4849">
        <v>1</v>
      </c>
      <c r="C4849" t="s">
        <v>76</v>
      </c>
      <c r="D4849" t="s">
        <v>94</v>
      </c>
      <c r="E4849" t="s">
        <v>134</v>
      </c>
      <c r="F4849" t="s">
        <v>14008</v>
      </c>
      <c r="G4849" t="s">
        <v>136</v>
      </c>
      <c r="H4849" t="s">
        <v>46</v>
      </c>
      <c r="I4849" t="s">
        <v>129</v>
      </c>
      <c r="J4849" t="s">
        <v>130</v>
      </c>
      <c r="K4849" t="s">
        <v>131</v>
      </c>
      <c r="L4849" t="s">
        <v>14009</v>
      </c>
      <c r="M4849" t="s">
        <v>14010</v>
      </c>
      <c r="N4849">
        <v>1.530277777</v>
      </c>
      <c r="O4849">
        <v>0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1.530278</v>
      </c>
      <c r="Y4849">
        <v>0</v>
      </c>
      <c r="Z4849">
        <v>0</v>
      </c>
    </row>
    <row r="4850" spans="1:26" x14ac:dyDescent="0.25">
      <c r="A4850">
        <v>1718633</v>
      </c>
      <c r="B4850">
        <v>1</v>
      </c>
      <c r="C4850" t="s">
        <v>76</v>
      </c>
      <c r="D4850" t="s">
        <v>96</v>
      </c>
      <c r="E4850" t="s">
        <v>134</v>
      </c>
      <c r="F4850" t="s">
        <v>14011</v>
      </c>
      <c r="G4850" t="s">
        <v>155</v>
      </c>
      <c r="H4850" t="s">
        <v>46</v>
      </c>
      <c r="I4850" t="s">
        <v>129</v>
      </c>
      <c r="J4850" t="s">
        <v>130</v>
      </c>
      <c r="K4850" t="s">
        <v>131</v>
      </c>
      <c r="L4850" t="s">
        <v>14012</v>
      </c>
      <c r="M4850" t="s">
        <v>14013</v>
      </c>
      <c r="N4850">
        <v>3.0944444440000001</v>
      </c>
      <c r="O4850">
        <v>0</v>
      </c>
      <c r="P4850">
        <v>2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6.1888889999999996</v>
      </c>
      <c r="W4850">
        <v>0</v>
      </c>
      <c r="X4850">
        <v>0</v>
      </c>
      <c r="Y4850">
        <v>0</v>
      </c>
      <c r="Z4850">
        <v>0</v>
      </c>
    </row>
    <row r="4851" spans="1:26" x14ac:dyDescent="0.25">
      <c r="A4851">
        <v>1718637</v>
      </c>
      <c r="B4851">
        <v>1</v>
      </c>
      <c r="C4851" t="s">
        <v>76</v>
      </c>
      <c r="D4851" t="s">
        <v>79</v>
      </c>
      <c r="E4851" t="s">
        <v>164</v>
      </c>
      <c r="F4851" t="s">
        <v>3446</v>
      </c>
      <c r="G4851" t="s">
        <v>256</v>
      </c>
      <c r="H4851" t="s">
        <v>46</v>
      </c>
      <c r="I4851" t="s">
        <v>129</v>
      </c>
      <c r="J4851" t="s">
        <v>130</v>
      </c>
      <c r="K4851" t="s">
        <v>131</v>
      </c>
      <c r="L4851" t="s">
        <v>14014</v>
      </c>
      <c r="M4851" t="s">
        <v>14015</v>
      </c>
      <c r="N4851">
        <v>1.9588888879999999</v>
      </c>
      <c r="O4851">
        <v>2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3.9177780000000002</v>
      </c>
      <c r="V4851">
        <v>0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1718630</v>
      </c>
      <c r="B4852">
        <v>1</v>
      </c>
      <c r="C4852" t="s">
        <v>77</v>
      </c>
      <c r="D4852" t="s">
        <v>119</v>
      </c>
      <c r="E4852" t="s">
        <v>158</v>
      </c>
      <c r="F4852" t="s">
        <v>4612</v>
      </c>
      <c r="G4852" t="s">
        <v>176</v>
      </c>
      <c r="H4852" t="s">
        <v>47</v>
      </c>
      <c r="I4852" t="s">
        <v>129</v>
      </c>
      <c r="J4852" t="s">
        <v>130</v>
      </c>
      <c r="K4852" t="s">
        <v>131</v>
      </c>
      <c r="L4852" t="s">
        <v>14016</v>
      </c>
      <c r="M4852" t="s">
        <v>14017</v>
      </c>
      <c r="N4852">
        <v>0.76166666599999999</v>
      </c>
      <c r="O4852">
        <v>18</v>
      </c>
      <c r="P4852">
        <v>2757</v>
      </c>
      <c r="Q4852">
        <v>0</v>
      </c>
      <c r="R4852">
        <v>0</v>
      </c>
      <c r="S4852">
        <v>0</v>
      </c>
      <c r="T4852">
        <v>0</v>
      </c>
      <c r="U4852">
        <v>13.71</v>
      </c>
      <c r="V4852">
        <v>2099.9149980000002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1718631</v>
      </c>
      <c r="B4853">
        <v>1</v>
      </c>
      <c r="C4853" t="s">
        <v>77</v>
      </c>
      <c r="D4853" t="s">
        <v>111</v>
      </c>
      <c r="E4853" t="s">
        <v>212</v>
      </c>
      <c r="F4853" t="s">
        <v>11810</v>
      </c>
      <c r="G4853" t="s">
        <v>176</v>
      </c>
      <c r="H4853" t="s">
        <v>47</v>
      </c>
      <c r="I4853" t="s">
        <v>151</v>
      </c>
      <c r="J4853" t="s">
        <v>130</v>
      </c>
      <c r="K4853" t="s">
        <v>131</v>
      </c>
      <c r="L4853" t="s">
        <v>14018</v>
      </c>
      <c r="M4853" t="s">
        <v>14019</v>
      </c>
      <c r="N4853">
        <v>8.3333330000000001E-3</v>
      </c>
      <c r="O4853">
        <v>0</v>
      </c>
      <c r="P4853">
        <v>0</v>
      </c>
      <c r="Q4853">
        <v>0</v>
      </c>
      <c r="R4853">
        <v>0</v>
      </c>
      <c r="S4853">
        <v>35</v>
      </c>
      <c r="T4853">
        <v>1454</v>
      </c>
      <c r="U4853">
        <v>0</v>
      </c>
      <c r="V4853">
        <v>0</v>
      </c>
      <c r="W4853">
        <v>0</v>
      </c>
      <c r="X4853">
        <v>0</v>
      </c>
      <c r="Y4853">
        <v>0.29166700000000001</v>
      </c>
      <c r="Z4853">
        <v>12.116666</v>
      </c>
    </row>
    <row r="4854" spans="1:26" x14ac:dyDescent="0.25">
      <c r="A4854">
        <v>1718634</v>
      </c>
      <c r="B4854">
        <v>1</v>
      </c>
      <c r="C4854" t="s">
        <v>76</v>
      </c>
      <c r="D4854" t="s">
        <v>84</v>
      </c>
      <c r="E4854" t="s">
        <v>134</v>
      </c>
      <c r="F4854" t="s">
        <v>14020</v>
      </c>
      <c r="G4854" t="s">
        <v>136</v>
      </c>
      <c r="H4854" t="s">
        <v>46</v>
      </c>
      <c r="I4854" t="s">
        <v>129</v>
      </c>
      <c r="J4854" t="s">
        <v>130</v>
      </c>
      <c r="K4854" t="s">
        <v>131</v>
      </c>
      <c r="L4854" t="s">
        <v>14021</v>
      </c>
      <c r="M4854" t="s">
        <v>14022</v>
      </c>
      <c r="N4854">
        <v>2.5036111110000001</v>
      </c>
      <c r="O4854">
        <v>0</v>
      </c>
      <c r="P4854">
        <v>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7.5108329999999999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1718646</v>
      </c>
      <c r="B4855">
        <v>1</v>
      </c>
      <c r="C4855" t="s">
        <v>76</v>
      </c>
      <c r="D4855" t="s">
        <v>89</v>
      </c>
      <c r="E4855" t="s">
        <v>126</v>
      </c>
      <c r="F4855" t="s">
        <v>14023</v>
      </c>
      <c r="G4855" t="s">
        <v>145</v>
      </c>
      <c r="H4855" t="s">
        <v>47</v>
      </c>
      <c r="I4855" t="s">
        <v>129</v>
      </c>
      <c r="J4855" t="s">
        <v>130</v>
      </c>
      <c r="K4855" t="s">
        <v>131</v>
      </c>
      <c r="L4855" t="s">
        <v>14024</v>
      </c>
      <c r="M4855" t="s">
        <v>14025</v>
      </c>
      <c r="N4855">
        <v>2.596944444</v>
      </c>
      <c r="O4855">
        <v>0</v>
      </c>
      <c r="P4855">
        <v>0</v>
      </c>
      <c r="Q4855">
        <v>0</v>
      </c>
      <c r="R4855">
        <v>0</v>
      </c>
      <c r="S4855">
        <v>1</v>
      </c>
      <c r="T4855">
        <v>326</v>
      </c>
      <c r="U4855">
        <v>0</v>
      </c>
      <c r="V4855">
        <v>0</v>
      </c>
      <c r="W4855">
        <v>0</v>
      </c>
      <c r="X4855">
        <v>0</v>
      </c>
      <c r="Y4855">
        <v>2.5969440000000001</v>
      </c>
      <c r="Z4855">
        <v>846.60388899999998</v>
      </c>
    </row>
    <row r="4856" spans="1:26" x14ac:dyDescent="0.25">
      <c r="A4856">
        <v>1718647</v>
      </c>
      <c r="B4856">
        <v>1</v>
      </c>
      <c r="C4856" t="s">
        <v>76</v>
      </c>
      <c r="D4856" t="s">
        <v>83</v>
      </c>
      <c r="E4856" t="s">
        <v>134</v>
      </c>
      <c r="F4856" t="s">
        <v>14026</v>
      </c>
      <c r="G4856" t="s">
        <v>209</v>
      </c>
      <c r="H4856" t="s">
        <v>46</v>
      </c>
      <c r="I4856" t="s">
        <v>129</v>
      </c>
      <c r="J4856" t="s">
        <v>130</v>
      </c>
      <c r="K4856" t="s">
        <v>131</v>
      </c>
      <c r="L4856" t="s">
        <v>14027</v>
      </c>
      <c r="M4856" t="s">
        <v>14028</v>
      </c>
      <c r="N4856">
        <v>1.0719444440000001</v>
      </c>
      <c r="O4856">
        <v>0</v>
      </c>
      <c r="P4856">
        <v>14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15.007222000000001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1718656</v>
      </c>
      <c r="B4857">
        <v>1</v>
      </c>
      <c r="C4857" t="s">
        <v>76</v>
      </c>
      <c r="D4857" t="s">
        <v>88</v>
      </c>
      <c r="E4857" t="s">
        <v>134</v>
      </c>
      <c r="F4857" t="s">
        <v>14029</v>
      </c>
      <c r="G4857" t="s">
        <v>136</v>
      </c>
      <c r="H4857" t="s">
        <v>46</v>
      </c>
      <c r="I4857" t="s">
        <v>129</v>
      </c>
      <c r="J4857" t="s">
        <v>130</v>
      </c>
      <c r="K4857" t="s">
        <v>131</v>
      </c>
      <c r="L4857" t="s">
        <v>14030</v>
      </c>
      <c r="M4857" t="s">
        <v>14031</v>
      </c>
      <c r="N4857">
        <v>3.8136111110000002</v>
      </c>
      <c r="O4857">
        <v>0</v>
      </c>
      <c r="P4857">
        <v>9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34.322499999999998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1718649</v>
      </c>
      <c r="B4858">
        <v>1</v>
      </c>
      <c r="C4858" t="s">
        <v>77</v>
      </c>
      <c r="D4858" t="s">
        <v>109</v>
      </c>
      <c r="E4858" t="s">
        <v>134</v>
      </c>
      <c r="F4858" t="s">
        <v>14032</v>
      </c>
      <c r="G4858" t="s">
        <v>136</v>
      </c>
      <c r="H4858" t="s">
        <v>46</v>
      </c>
      <c r="I4858" t="s">
        <v>129</v>
      </c>
      <c r="J4858" t="s">
        <v>130</v>
      </c>
      <c r="K4858" t="s">
        <v>131</v>
      </c>
      <c r="L4858" t="s">
        <v>14033</v>
      </c>
      <c r="M4858" t="s">
        <v>14034</v>
      </c>
      <c r="N4858">
        <v>0.55527777700000003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0.55527800000000005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1718663</v>
      </c>
      <c r="B4859">
        <v>1</v>
      </c>
      <c r="C4859" t="s">
        <v>77</v>
      </c>
      <c r="D4859" t="s">
        <v>109</v>
      </c>
      <c r="E4859" t="s">
        <v>139</v>
      </c>
      <c r="F4859" t="s">
        <v>14035</v>
      </c>
      <c r="G4859" t="s">
        <v>141</v>
      </c>
      <c r="H4859" t="s">
        <v>46</v>
      </c>
      <c r="I4859" t="s">
        <v>129</v>
      </c>
      <c r="J4859" t="s">
        <v>130</v>
      </c>
      <c r="K4859" t="s">
        <v>131</v>
      </c>
      <c r="L4859" t="s">
        <v>14036</v>
      </c>
      <c r="M4859" t="s">
        <v>14037</v>
      </c>
      <c r="N4859">
        <v>1.5847222219999999</v>
      </c>
      <c r="O4859">
        <v>0</v>
      </c>
      <c r="P4859">
        <v>0</v>
      </c>
      <c r="Q4859">
        <v>0</v>
      </c>
      <c r="R4859">
        <v>26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41.202778000000002</v>
      </c>
      <c r="Y4859">
        <v>0</v>
      </c>
      <c r="Z4859">
        <v>0</v>
      </c>
    </row>
    <row r="4860" spans="1:26" x14ac:dyDescent="0.25">
      <c r="A4860">
        <v>1718668</v>
      </c>
      <c r="B4860">
        <v>1</v>
      </c>
      <c r="C4860" t="s">
        <v>77</v>
      </c>
      <c r="D4860" t="s">
        <v>116</v>
      </c>
      <c r="E4860" t="s">
        <v>139</v>
      </c>
      <c r="F4860" t="s">
        <v>14038</v>
      </c>
      <c r="G4860" t="s">
        <v>269</v>
      </c>
      <c r="H4860" t="s">
        <v>46</v>
      </c>
      <c r="I4860" t="s">
        <v>129</v>
      </c>
      <c r="J4860" t="s">
        <v>130</v>
      </c>
      <c r="K4860" t="s">
        <v>131</v>
      </c>
      <c r="L4860" t="s">
        <v>14039</v>
      </c>
      <c r="M4860" t="s">
        <v>14040</v>
      </c>
      <c r="N4860">
        <v>1.0877777769999999</v>
      </c>
      <c r="O4860">
        <v>0</v>
      </c>
      <c r="P4860">
        <v>24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26.106667000000002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1718659</v>
      </c>
      <c r="B4861">
        <v>1</v>
      </c>
      <c r="C4861" t="s">
        <v>77</v>
      </c>
      <c r="D4861" t="s">
        <v>117</v>
      </c>
      <c r="E4861" t="s">
        <v>158</v>
      </c>
      <c r="F4861" t="s">
        <v>3210</v>
      </c>
      <c r="G4861" t="s">
        <v>176</v>
      </c>
      <c r="H4861" t="s">
        <v>47</v>
      </c>
      <c r="I4861" t="s">
        <v>151</v>
      </c>
      <c r="J4861" t="s">
        <v>130</v>
      </c>
      <c r="K4861" t="s">
        <v>131</v>
      </c>
      <c r="L4861" t="s">
        <v>14041</v>
      </c>
      <c r="M4861" t="s">
        <v>14042</v>
      </c>
      <c r="N4861">
        <v>4.1388887999999999E-2</v>
      </c>
      <c r="O4861">
        <v>0</v>
      </c>
      <c r="P4861">
        <v>0</v>
      </c>
      <c r="Q4861">
        <v>7</v>
      </c>
      <c r="R4861">
        <v>211</v>
      </c>
      <c r="S4861">
        <v>37</v>
      </c>
      <c r="T4861">
        <v>1138</v>
      </c>
      <c r="U4861">
        <v>0</v>
      </c>
      <c r="V4861">
        <v>0</v>
      </c>
      <c r="W4861">
        <v>0.28972199999999998</v>
      </c>
      <c r="X4861">
        <v>8.7330550000000002</v>
      </c>
      <c r="Y4861">
        <v>1.5313889999999999</v>
      </c>
      <c r="Z4861">
        <v>47.100555</v>
      </c>
    </row>
    <row r="4862" spans="1:26" x14ac:dyDescent="0.25">
      <c r="A4862">
        <v>1718669</v>
      </c>
      <c r="B4862">
        <v>1</v>
      </c>
      <c r="C4862" t="s">
        <v>77</v>
      </c>
      <c r="D4862" t="s">
        <v>114</v>
      </c>
      <c r="E4862" t="s">
        <v>134</v>
      </c>
      <c r="F4862" t="s">
        <v>14043</v>
      </c>
      <c r="G4862" t="s">
        <v>136</v>
      </c>
      <c r="H4862" t="s">
        <v>46</v>
      </c>
      <c r="I4862" t="s">
        <v>129</v>
      </c>
      <c r="J4862" t="s">
        <v>130</v>
      </c>
      <c r="K4862" t="s">
        <v>131</v>
      </c>
      <c r="L4862" t="s">
        <v>14044</v>
      </c>
      <c r="M4862" t="s">
        <v>14045</v>
      </c>
      <c r="N4862">
        <v>0.66472222199999997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0.66472200000000004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1718673</v>
      </c>
      <c r="B4863">
        <v>1</v>
      </c>
      <c r="C4863" t="s">
        <v>76</v>
      </c>
      <c r="D4863" t="s">
        <v>92</v>
      </c>
      <c r="E4863" t="s">
        <v>134</v>
      </c>
      <c r="F4863" t="s">
        <v>13915</v>
      </c>
      <c r="G4863" t="s">
        <v>209</v>
      </c>
      <c r="H4863" t="s">
        <v>46</v>
      </c>
      <c r="I4863" t="s">
        <v>129</v>
      </c>
      <c r="J4863" t="s">
        <v>130</v>
      </c>
      <c r="K4863" t="s">
        <v>131</v>
      </c>
      <c r="L4863" t="s">
        <v>14046</v>
      </c>
      <c r="M4863" t="s">
        <v>14047</v>
      </c>
      <c r="N4863">
        <v>0.948333333</v>
      </c>
      <c r="O4863">
        <v>0</v>
      </c>
      <c r="P4863">
        <v>0</v>
      </c>
      <c r="Q4863">
        <v>0</v>
      </c>
      <c r="R4863">
        <v>4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3.7933330000000001</v>
      </c>
      <c r="Y4863">
        <v>0</v>
      </c>
      <c r="Z4863">
        <v>0</v>
      </c>
    </row>
    <row r="4864" spans="1:26" x14ac:dyDescent="0.25">
      <c r="A4864">
        <v>1718679</v>
      </c>
      <c r="B4864">
        <v>1</v>
      </c>
      <c r="C4864" t="s">
        <v>76</v>
      </c>
      <c r="D4864" t="s">
        <v>91</v>
      </c>
      <c r="E4864" t="s">
        <v>139</v>
      </c>
      <c r="F4864" t="s">
        <v>14048</v>
      </c>
      <c r="G4864" t="s">
        <v>141</v>
      </c>
      <c r="H4864" t="s">
        <v>46</v>
      </c>
      <c r="I4864" t="s">
        <v>129</v>
      </c>
      <c r="J4864" t="s">
        <v>130</v>
      </c>
      <c r="K4864" t="s">
        <v>131</v>
      </c>
      <c r="L4864" t="s">
        <v>14049</v>
      </c>
      <c r="M4864" t="s">
        <v>14050</v>
      </c>
      <c r="N4864">
        <v>0.64861111100000002</v>
      </c>
      <c r="O4864">
        <v>0</v>
      </c>
      <c r="P4864">
        <v>8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5.1888889999999996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1718686</v>
      </c>
      <c r="B4865">
        <v>1</v>
      </c>
      <c r="C4865" t="s">
        <v>76</v>
      </c>
      <c r="D4865" t="s">
        <v>95</v>
      </c>
      <c r="E4865" t="s">
        <v>134</v>
      </c>
      <c r="F4865" t="s">
        <v>12083</v>
      </c>
      <c r="G4865" t="s">
        <v>136</v>
      </c>
      <c r="H4865" t="s">
        <v>46</v>
      </c>
      <c r="I4865" t="s">
        <v>129</v>
      </c>
      <c r="J4865" t="s">
        <v>130</v>
      </c>
      <c r="K4865" t="s">
        <v>131</v>
      </c>
      <c r="L4865" t="s">
        <v>14051</v>
      </c>
      <c r="M4865" t="s">
        <v>14052</v>
      </c>
      <c r="N4865">
        <v>2.8777777769999999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2.8777780000000002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1718683</v>
      </c>
      <c r="B4866">
        <v>1</v>
      </c>
      <c r="C4866" t="s">
        <v>76</v>
      </c>
      <c r="D4866" t="s">
        <v>93</v>
      </c>
      <c r="E4866" t="s">
        <v>164</v>
      </c>
      <c r="F4866" t="s">
        <v>14053</v>
      </c>
      <c r="G4866" t="s">
        <v>256</v>
      </c>
      <c r="H4866" t="s">
        <v>46</v>
      </c>
      <c r="I4866" t="s">
        <v>129</v>
      </c>
      <c r="J4866" t="s">
        <v>130</v>
      </c>
      <c r="K4866" t="s">
        <v>131</v>
      </c>
      <c r="L4866" t="s">
        <v>14054</v>
      </c>
      <c r="M4866" t="s">
        <v>14055</v>
      </c>
      <c r="N4866">
        <v>0.561111111</v>
      </c>
      <c r="O4866">
        <v>2</v>
      </c>
      <c r="P4866">
        <v>219</v>
      </c>
      <c r="Q4866">
        <v>0</v>
      </c>
      <c r="R4866">
        <v>0</v>
      </c>
      <c r="S4866">
        <v>0</v>
      </c>
      <c r="T4866">
        <v>0</v>
      </c>
      <c r="U4866">
        <v>1.1222220000000001</v>
      </c>
      <c r="V4866">
        <v>122.88333299999999</v>
      </c>
      <c r="W4866">
        <v>0</v>
      </c>
      <c r="X4866">
        <v>0</v>
      </c>
      <c r="Y4866">
        <v>0</v>
      </c>
      <c r="Z4866">
        <v>0</v>
      </c>
    </row>
    <row r="4867" spans="1:26" x14ac:dyDescent="0.25">
      <c r="A4867">
        <v>1718690</v>
      </c>
      <c r="B4867">
        <v>1</v>
      </c>
      <c r="C4867" t="s">
        <v>77</v>
      </c>
      <c r="D4867" t="s">
        <v>109</v>
      </c>
      <c r="E4867" t="s">
        <v>134</v>
      </c>
      <c r="F4867" t="s">
        <v>14056</v>
      </c>
      <c r="G4867" t="s">
        <v>136</v>
      </c>
      <c r="H4867" t="s">
        <v>46</v>
      </c>
      <c r="I4867" t="s">
        <v>129</v>
      </c>
      <c r="J4867" t="s">
        <v>130</v>
      </c>
      <c r="K4867" t="s">
        <v>131</v>
      </c>
      <c r="L4867" t="s">
        <v>14057</v>
      </c>
      <c r="M4867" t="s">
        <v>14058</v>
      </c>
      <c r="N4867">
        <v>2.5552777770000001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1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2.5552779999999999</v>
      </c>
    </row>
    <row r="4868" spans="1:26" x14ac:dyDescent="0.25">
      <c r="A4868">
        <v>1718704</v>
      </c>
      <c r="B4868">
        <v>1</v>
      </c>
      <c r="C4868" t="s">
        <v>76</v>
      </c>
      <c r="D4868" t="s">
        <v>102</v>
      </c>
      <c r="E4868" t="s">
        <v>212</v>
      </c>
      <c r="F4868" t="s">
        <v>14059</v>
      </c>
      <c r="G4868" t="s">
        <v>176</v>
      </c>
      <c r="H4868" t="s">
        <v>47</v>
      </c>
      <c r="I4868" t="s">
        <v>129</v>
      </c>
      <c r="J4868" t="s">
        <v>130</v>
      </c>
      <c r="K4868" t="s">
        <v>131</v>
      </c>
      <c r="L4868" t="s">
        <v>14060</v>
      </c>
      <c r="M4868" t="s">
        <v>14061</v>
      </c>
      <c r="N4868">
        <v>2.34</v>
      </c>
      <c r="O4868">
        <v>14</v>
      </c>
      <c r="P4868">
        <v>78</v>
      </c>
      <c r="Q4868">
        <v>0</v>
      </c>
      <c r="R4868">
        <v>0</v>
      </c>
      <c r="S4868">
        <v>0</v>
      </c>
      <c r="T4868">
        <v>0</v>
      </c>
      <c r="U4868">
        <v>32.76</v>
      </c>
      <c r="V4868">
        <v>182.52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1718684</v>
      </c>
      <c r="B4869">
        <v>1</v>
      </c>
      <c r="C4869" t="s">
        <v>76</v>
      </c>
      <c r="D4869" t="s">
        <v>99</v>
      </c>
      <c r="E4869" t="s">
        <v>158</v>
      </c>
      <c r="F4869" t="s">
        <v>2892</v>
      </c>
      <c r="G4869" t="s">
        <v>176</v>
      </c>
      <c r="H4869" t="s">
        <v>47</v>
      </c>
      <c r="I4869" t="s">
        <v>129</v>
      </c>
      <c r="J4869" t="s">
        <v>130</v>
      </c>
      <c r="K4869" t="s">
        <v>131</v>
      </c>
      <c r="L4869" t="s">
        <v>14062</v>
      </c>
      <c r="M4869" t="s">
        <v>14063</v>
      </c>
      <c r="N4869">
        <v>0.22666666599999999</v>
      </c>
      <c r="O4869">
        <v>8</v>
      </c>
      <c r="P4869">
        <v>346</v>
      </c>
      <c r="Q4869">
        <v>0</v>
      </c>
      <c r="R4869">
        <v>0</v>
      </c>
      <c r="S4869">
        <v>0</v>
      </c>
      <c r="T4869">
        <v>0</v>
      </c>
      <c r="U4869">
        <v>1.8133330000000001</v>
      </c>
      <c r="V4869">
        <v>78.426665999999997</v>
      </c>
      <c r="W4869">
        <v>0</v>
      </c>
      <c r="X4869">
        <v>0</v>
      </c>
      <c r="Y4869">
        <v>0</v>
      </c>
      <c r="Z4869">
        <v>0</v>
      </c>
    </row>
    <row r="4870" spans="1:26" x14ac:dyDescent="0.25">
      <c r="A4870">
        <v>1718693</v>
      </c>
      <c r="B4870">
        <v>1</v>
      </c>
      <c r="C4870" t="s">
        <v>77</v>
      </c>
      <c r="D4870" t="s">
        <v>119</v>
      </c>
      <c r="E4870" t="s">
        <v>139</v>
      </c>
      <c r="F4870" t="s">
        <v>14064</v>
      </c>
      <c r="G4870" t="s">
        <v>289</v>
      </c>
      <c r="H4870" t="s">
        <v>46</v>
      </c>
      <c r="I4870" t="s">
        <v>129</v>
      </c>
      <c r="J4870" t="s">
        <v>15</v>
      </c>
      <c r="K4870" t="s">
        <v>131</v>
      </c>
      <c r="L4870" t="s">
        <v>14065</v>
      </c>
      <c r="M4870" t="s">
        <v>14066</v>
      </c>
      <c r="N4870">
        <v>1.1158333330000001</v>
      </c>
      <c r="O4870">
        <v>0</v>
      </c>
      <c r="P4870">
        <v>294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328.05500000000001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1718696</v>
      </c>
      <c r="B4871">
        <v>1</v>
      </c>
      <c r="C4871" t="s">
        <v>76</v>
      </c>
      <c r="D4871" t="s">
        <v>93</v>
      </c>
      <c r="E4871" t="s">
        <v>134</v>
      </c>
      <c r="F4871" t="s">
        <v>14067</v>
      </c>
      <c r="G4871" t="s">
        <v>136</v>
      </c>
      <c r="H4871" t="s">
        <v>46</v>
      </c>
      <c r="I4871" t="s">
        <v>129</v>
      </c>
      <c r="J4871" t="s">
        <v>130</v>
      </c>
      <c r="K4871" t="s">
        <v>131</v>
      </c>
      <c r="L4871" t="s">
        <v>14068</v>
      </c>
      <c r="M4871" t="s">
        <v>14069</v>
      </c>
      <c r="N4871">
        <v>2.4472222220000002</v>
      </c>
      <c r="O4871">
        <v>0</v>
      </c>
      <c r="P4871">
        <v>1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2.447222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1718692</v>
      </c>
      <c r="B4872">
        <v>1</v>
      </c>
      <c r="C4872" t="s">
        <v>76</v>
      </c>
      <c r="D4872" t="s">
        <v>102</v>
      </c>
      <c r="E4872" t="s">
        <v>158</v>
      </c>
      <c r="F4872" t="s">
        <v>14070</v>
      </c>
      <c r="G4872" t="s">
        <v>176</v>
      </c>
      <c r="H4872" t="s">
        <v>47</v>
      </c>
      <c r="I4872" t="s">
        <v>129</v>
      </c>
      <c r="J4872" t="s">
        <v>130</v>
      </c>
      <c r="K4872" t="s">
        <v>131</v>
      </c>
      <c r="L4872" t="s">
        <v>14071</v>
      </c>
      <c r="M4872" t="s">
        <v>14072</v>
      </c>
      <c r="N4872">
        <v>6.9444443999999994E-2</v>
      </c>
      <c r="O4872">
        <v>144</v>
      </c>
      <c r="P4872">
        <v>1638</v>
      </c>
      <c r="Q4872">
        <v>13</v>
      </c>
      <c r="R4872">
        <v>6</v>
      </c>
      <c r="S4872">
        <v>1</v>
      </c>
      <c r="T4872">
        <v>0</v>
      </c>
      <c r="U4872">
        <v>10</v>
      </c>
      <c r="V4872">
        <v>113.749999</v>
      </c>
      <c r="W4872">
        <v>0.90277799999999997</v>
      </c>
      <c r="X4872">
        <v>0.41666700000000001</v>
      </c>
      <c r="Y4872">
        <v>6.9444000000000006E-2</v>
      </c>
      <c r="Z4872">
        <v>0</v>
      </c>
    </row>
    <row r="4873" spans="1:26" x14ac:dyDescent="0.25">
      <c r="A4873">
        <v>1718695</v>
      </c>
      <c r="B4873">
        <v>1</v>
      </c>
      <c r="C4873" t="s">
        <v>76</v>
      </c>
      <c r="D4873" t="s">
        <v>85</v>
      </c>
      <c r="E4873" t="s">
        <v>134</v>
      </c>
      <c r="F4873" t="s">
        <v>12721</v>
      </c>
      <c r="G4873" t="s">
        <v>136</v>
      </c>
      <c r="H4873" t="s">
        <v>46</v>
      </c>
      <c r="I4873" t="s">
        <v>129</v>
      </c>
      <c r="J4873" t="s">
        <v>130</v>
      </c>
      <c r="K4873" t="s">
        <v>131</v>
      </c>
      <c r="L4873" t="s">
        <v>14073</v>
      </c>
      <c r="M4873" t="s">
        <v>14074</v>
      </c>
      <c r="N4873">
        <v>2.1344444440000001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2.1344439999999998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1718700</v>
      </c>
      <c r="B4874">
        <v>1</v>
      </c>
      <c r="C4874" t="s">
        <v>76</v>
      </c>
      <c r="D4874" t="s">
        <v>88</v>
      </c>
      <c r="E4874" t="s">
        <v>134</v>
      </c>
      <c r="F4874" t="s">
        <v>14075</v>
      </c>
      <c r="G4874" t="s">
        <v>289</v>
      </c>
      <c r="H4874" t="s">
        <v>46</v>
      </c>
      <c r="I4874" t="s">
        <v>129</v>
      </c>
      <c r="J4874" t="s">
        <v>130</v>
      </c>
      <c r="K4874" t="s">
        <v>131</v>
      </c>
      <c r="L4874" t="s">
        <v>14076</v>
      </c>
      <c r="M4874" t="s">
        <v>14077</v>
      </c>
      <c r="N4874">
        <v>2.3047222220000001</v>
      </c>
      <c r="O4874">
        <v>0</v>
      </c>
      <c r="P4874">
        <v>2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4.6094439999999999</v>
      </c>
      <c r="W4874">
        <v>0</v>
      </c>
      <c r="X4874">
        <v>0</v>
      </c>
      <c r="Y4874">
        <v>0</v>
      </c>
      <c r="Z4874">
        <v>0</v>
      </c>
    </row>
    <row r="4875" spans="1:26" x14ac:dyDescent="0.25">
      <c r="A4875">
        <v>1718719</v>
      </c>
      <c r="B4875">
        <v>1</v>
      </c>
      <c r="C4875" t="s">
        <v>76</v>
      </c>
      <c r="D4875" t="s">
        <v>100</v>
      </c>
      <c r="E4875" t="s">
        <v>134</v>
      </c>
      <c r="F4875" t="s">
        <v>14078</v>
      </c>
      <c r="G4875" t="s">
        <v>155</v>
      </c>
      <c r="H4875" t="s">
        <v>46</v>
      </c>
      <c r="I4875" t="s">
        <v>129</v>
      </c>
      <c r="J4875" t="s">
        <v>130</v>
      </c>
      <c r="K4875" t="s">
        <v>131</v>
      </c>
      <c r="L4875" t="s">
        <v>14079</v>
      </c>
      <c r="M4875" t="s">
        <v>14080</v>
      </c>
      <c r="N4875">
        <v>3.8661111109999999</v>
      </c>
      <c r="O4875">
        <v>0</v>
      </c>
      <c r="P4875">
        <v>7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27.062778000000002</v>
      </c>
      <c r="W4875">
        <v>0</v>
      </c>
      <c r="X4875">
        <v>0</v>
      </c>
      <c r="Y4875">
        <v>0</v>
      </c>
      <c r="Z4875">
        <v>0</v>
      </c>
    </row>
    <row r="4876" spans="1:26" x14ac:dyDescent="0.25">
      <c r="A4876">
        <v>1718710</v>
      </c>
      <c r="B4876">
        <v>1</v>
      </c>
      <c r="C4876" t="s">
        <v>77</v>
      </c>
      <c r="D4876" t="s">
        <v>109</v>
      </c>
      <c r="E4876" t="s">
        <v>134</v>
      </c>
      <c r="F4876" t="s">
        <v>14081</v>
      </c>
      <c r="G4876" t="s">
        <v>136</v>
      </c>
      <c r="H4876" t="s">
        <v>46</v>
      </c>
      <c r="I4876" t="s">
        <v>129</v>
      </c>
      <c r="J4876" t="s">
        <v>130</v>
      </c>
      <c r="K4876" t="s">
        <v>131</v>
      </c>
      <c r="L4876" t="s">
        <v>14082</v>
      </c>
      <c r="M4876" t="s">
        <v>14083</v>
      </c>
      <c r="N4876">
        <v>2.2238888879999998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1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2.2238889999999998</v>
      </c>
    </row>
    <row r="4877" spans="1:26" x14ac:dyDescent="0.25">
      <c r="A4877">
        <v>1718706</v>
      </c>
      <c r="B4877">
        <v>1</v>
      </c>
      <c r="C4877" t="s">
        <v>76</v>
      </c>
      <c r="D4877" t="s">
        <v>96</v>
      </c>
      <c r="E4877" t="s">
        <v>139</v>
      </c>
      <c r="F4877" t="s">
        <v>14084</v>
      </c>
      <c r="G4877" t="s">
        <v>197</v>
      </c>
      <c r="H4877" t="s">
        <v>46</v>
      </c>
      <c r="I4877" t="s">
        <v>129</v>
      </c>
      <c r="J4877" t="s">
        <v>130</v>
      </c>
      <c r="K4877" t="s">
        <v>131</v>
      </c>
      <c r="L4877" t="s">
        <v>14085</v>
      </c>
      <c r="M4877" t="s">
        <v>14086</v>
      </c>
      <c r="N4877">
        <v>1.150833333</v>
      </c>
      <c r="O4877">
        <v>0</v>
      </c>
      <c r="P4877">
        <v>8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9.2066669999999995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1718708</v>
      </c>
      <c r="B4878">
        <v>1</v>
      </c>
      <c r="C4878" t="s">
        <v>76</v>
      </c>
      <c r="D4878" t="s">
        <v>105</v>
      </c>
      <c r="E4878" t="s">
        <v>139</v>
      </c>
      <c r="F4878" t="s">
        <v>14087</v>
      </c>
      <c r="G4878" t="s">
        <v>269</v>
      </c>
      <c r="H4878" t="s">
        <v>46</v>
      </c>
      <c r="I4878" t="s">
        <v>129</v>
      </c>
      <c r="J4878" t="s">
        <v>130</v>
      </c>
      <c r="K4878" t="s">
        <v>131</v>
      </c>
      <c r="L4878" t="s">
        <v>14088</v>
      </c>
      <c r="M4878" t="s">
        <v>14089</v>
      </c>
      <c r="N4878">
        <v>0.70861111099999996</v>
      </c>
      <c r="O4878">
        <v>0</v>
      </c>
      <c r="P4878">
        <v>0</v>
      </c>
      <c r="Q4878">
        <v>0</v>
      </c>
      <c r="R4878">
        <v>65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46.059722000000001</v>
      </c>
      <c r="Y4878">
        <v>0</v>
      </c>
      <c r="Z4878">
        <v>0</v>
      </c>
    </row>
    <row r="4879" spans="1:26" x14ac:dyDescent="0.25">
      <c r="A4879">
        <v>1718709</v>
      </c>
      <c r="B4879">
        <v>1</v>
      </c>
      <c r="C4879" t="s">
        <v>76</v>
      </c>
      <c r="D4879" t="s">
        <v>92</v>
      </c>
      <c r="E4879" t="s">
        <v>134</v>
      </c>
      <c r="F4879" t="s">
        <v>14090</v>
      </c>
      <c r="G4879" t="s">
        <v>136</v>
      </c>
      <c r="H4879" t="s">
        <v>46</v>
      </c>
      <c r="I4879" t="s">
        <v>129</v>
      </c>
      <c r="J4879" t="s">
        <v>130</v>
      </c>
      <c r="K4879" t="s">
        <v>131</v>
      </c>
      <c r="L4879" t="s">
        <v>14091</v>
      </c>
      <c r="M4879" t="s">
        <v>14092</v>
      </c>
      <c r="N4879">
        <v>1.721666666</v>
      </c>
      <c r="O4879">
        <v>0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1.7216670000000001</v>
      </c>
      <c r="Y4879">
        <v>0</v>
      </c>
      <c r="Z4879">
        <v>0</v>
      </c>
    </row>
    <row r="4880" spans="1:26" x14ac:dyDescent="0.25">
      <c r="A4880">
        <v>1718714</v>
      </c>
      <c r="B4880">
        <v>1</v>
      </c>
      <c r="C4880" t="s">
        <v>76</v>
      </c>
      <c r="D4880" t="s">
        <v>95</v>
      </c>
      <c r="E4880" t="s">
        <v>134</v>
      </c>
      <c r="F4880" t="s">
        <v>14093</v>
      </c>
      <c r="G4880" t="s">
        <v>155</v>
      </c>
      <c r="H4880" t="s">
        <v>46</v>
      </c>
      <c r="I4880" t="s">
        <v>129</v>
      </c>
      <c r="J4880" t="s">
        <v>130</v>
      </c>
      <c r="K4880" t="s">
        <v>131</v>
      </c>
      <c r="L4880" t="s">
        <v>14094</v>
      </c>
      <c r="M4880" t="s">
        <v>14095</v>
      </c>
      <c r="N4880">
        <v>5.5122222220000001</v>
      </c>
      <c r="O4880">
        <v>0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5.5122220000000004</v>
      </c>
      <c r="Y4880">
        <v>0</v>
      </c>
      <c r="Z4880">
        <v>0</v>
      </c>
    </row>
    <row r="4881" spans="1:26" x14ac:dyDescent="0.25">
      <c r="A4881">
        <v>1718711</v>
      </c>
      <c r="B4881">
        <v>1</v>
      </c>
      <c r="C4881" t="s">
        <v>76</v>
      </c>
      <c r="D4881" t="s">
        <v>101</v>
      </c>
      <c r="E4881" t="s">
        <v>139</v>
      </c>
      <c r="F4881" t="s">
        <v>14096</v>
      </c>
      <c r="G4881" t="s">
        <v>141</v>
      </c>
      <c r="H4881" t="s">
        <v>46</v>
      </c>
      <c r="I4881" t="s">
        <v>129</v>
      </c>
      <c r="J4881" t="s">
        <v>130</v>
      </c>
      <c r="K4881" t="s">
        <v>131</v>
      </c>
      <c r="L4881" t="s">
        <v>14097</v>
      </c>
      <c r="M4881" t="s">
        <v>14098</v>
      </c>
      <c r="N4881">
        <v>0.248611111</v>
      </c>
      <c r="O4881">
        <v>0</v>
      </c>
      <c r="P4881">
        <v>158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39.280555999999997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1718720</v>
      </c>
      <c r="B4882">
        <v>1</v>
      </c>
      <c r="C4882" t="s">
        <v>76</v>
      </c>
      <c r="D4882" t="s">
        <v>99</v>
      </c>
      <c r="E4882" t="s">
        <v>134</v>
      </c>
      <c r="F4882" t="s">
        <v>14099</v>
      </c>
      <c r="G4882" t="s">
        <v>289</v>
      </c>
      <c r="H4882" t="s">
        <v>46</v>
      </c>
      <c r="I4882" t="s">
        <v>129</v>
      </c>
      <c r="J4882" t="s">
        <v>130</v>
      </c>
      <c r="K4882" t="s">
        <v>131</v>
      </c>
      <c r="L4882" t="s">
        <v>14100</v>
      </c>
      <c r="M4882" t="s">
        <v>14101</v>
      </c>
      <c r="N4882">
        <v>2.0502777769999998</v>
      </c>
      <c r="O4882">
        <v>0</v>
      </c>
      <c r="P4882">
        <v>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2.050278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1718712</v>
      </c>
      <c r="B4883">
        <v>1</v>
      </c>
      <c r="C4883" t="s">
        <v>76</v>
      </c>
      <c r="D4883" t="s">
        <v>104</v>
      </c>
      <c r="E4883" t="s">
        <v>212</v>
      </c>
      <c r="F4883" t="s">
        <v>4720</v>
      </c>
      <c r="G4883" t="s">
        <v>176</v>
      </c>
      <c r="H4883" t="s">
        <v>47</v>
      </c>
      <c r="I4883" t="s">
        <v>129</v>
      </c>
      <c r="J4883" t="s">
        <v>130</v>
      </c>
      <c r="K4883" t="s">
        <v>131</v>
      </c>
      <c r="L4883" t="s">
        <v>14102</v>
      </c>
      <c r="M4883" t="s">
        <v>14103</v>
      </c>
      <c r="N4883">
        <v>0.42527777700000002</v>
      </c>
      <c r="O4883">
        <v>0</v>
      </c>
      <c r="P4883">
        <v>0</v>
      </c>
      <c r="Q4883">
        <v>10</v>
      </c>
      <c r="R4883">
        <v>195</v>
      </c>
      <c r="S4883">
        <v>23</v>
      </c>
      <c r="T4883">
        <v>372</v>
      </c>
      <c r="U4883">
        <v>0</v>
      </c>
      <c r="V4883">
        <v>0</v>
      </c>
      <c r="W4883">
        <v>4.2527780000000002</v>
      </c>
      <c r="X4883">
        <v>82.929167000000007</v>
      </c>
      <c r="Y4883">
        <v>9.7813890000000008</v>
      </c>
      <c r="Z4883">
        <v>158.20333299999999</v>
      </c>
    </row>
    <row r="4884" spans="1:26" x14ac:dyDescent="0.25">
      <c r="A4884">
        <v>1718717</v>
      </c>
      <c r="B4884">
        <v>1</v>
      </c>
      <c r="C4884" t="s">
        <v>76</v>
      </c>
      <c r="D4884" t="s">
        <v>89</v>
      </c>
      <c r="E4884" t="s">
        <v>134</v>
      </c>
      <c r="F4884" t="s">
        <v>14104</v>
      </c>
      <c r="G4884" t="s">
        <v>136</v>
      </c>
      <c r="H4884" t="s">
        <v>46</v>
      </c>
      <c r="I4884" t="s">
        <v>129</v>
      </c>
      <c r="J4884" t="s">
        <v>130</v>
      </c>
      <c r="K4884" t="s">
        <v>131</v>
      </c>
      <c r="L4884" t="s">
        <v>14105</v>
      </c>
      <c r="M4884" t="s">
        <v>14106</v>
      </c>
      <c r="N4884">
        <v>4.3949999999999996</v>
      </c>
      <c r="O4884">
        <v>0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4.3949999999999996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1718725</v>
      </c>
      <c r="B4885">
        <v>1</v>
      </c>
      <c r="C4885" t="s">
        <v>77</v>
      </c>
      <c r="D4885" t="s">
        <v>114</v>
      </c>
      <c r="E4885" t="s">
        <v>139</v>
      </c>
      <c r="F4885" t="s">
        <v>14107</v>
      </c>
      <c r="G4885" t="s">
        <v>141</v>
      </c>
      <c r="H4885" t="s">
        <v>46</v>
      </c>
      <c r="I4885" t="s">
        <v>129</v>
      </c>
      <c r="J4885" t="s">
        <v>130</v>
      </c>
      <c r="K4885" t="s">
        <v>131</v>
      </c>
      <c r="L4885" t="s">
        <v>14108</v>
      </c>
      <c r="M4885" t="s">
        <v>14109</v>
      </c>
      <c r="N4885">
        <v>2.423611111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5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12.118055999999999</v>
      </c>
    </row>
    <row r="4886" spans="1:26" x14ac:dyDescent="0.25">
      <c r="A4886">
        <v>1718721</v>
      </c>
      <c r="B4886">
        <v>1</v>
      </c>
      <c r="C4886" t="s">
        <v>76</v>
      </c>
      <c r="D4886" t="s">
        <v>78</v>
      </c>
      <c r="E4886" t="s">
        <v>139</v>
      </c>
      <c r="F4886" t="s">
        <v>7587</v>
      </c>
      <c r="G4886" t="s">
        <v>141</v>
      </c>
      <c r="H4886" t="s">
        <v>46</v>
      </c>
      <c r="I4886" t="s">
        <v>129</v>
      </c>
      <c r="J4886" t="s">
        <v>130</v>
      </c>
      <c r="K4886" t="s">
        <v>131</v>
      </c>
      <c r="L4886" t="s">
        <v>14110</v>
      </c>
      <c r="M4886" t="s">
        <v>14111</v>
      </c>
      <c r="N4886">
        <v>0.68361111100000005</v>
      </c>
      <c r="O4886">
        <v>0</v>
      </c>
      <c r="P4886">
        <v>199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136.038611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1718728</v>
      </c>
      <c r="B4887">
        <v>1</v>
      </c>
      <c r="C4887" t="s">
        <v>77</v>
      </c>
      <c r="D4887" t="s">
        <v>114</v>
      </c>
      <c r="E4887" t="s">
        <v>191</v>
      </c>
      <c r="F4887" t="s">
        <v>14112</v>
      </c>
      <c r="G4887" t="s">
        <v>3671</v>
      </c>
      <c r="H4887" t="s">
        <v>46</v>
      </c>
      <c r="I4887" t="s">
        <v>129</v>
      </c>
      <c r="J4887" t="s">
        <v>130</v>
      </c>
      <c r="K4887" t="s">
        <v>131</v>
      </c>
      <c r="L4887" t="s">
        <v>14113</v>
      </c>
      <c r="M4887" t="s">
        <v>14114</v>
      </c>
      <c r="N4887">
        <v>0.76972222199999996</v>
      </c>
      <c r="O4887">
        <v>0</v>
      </c>
      <c r="P4887">
        <v>183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140.85916700000001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1718727</v>
      </c>
      <c r="B4888">
        <v>1</v>
      </c>
      <c r="C4888" t="s">
        <v>76</v>
      </c>
      <c r="D4888" t="s">
        <v>99</v>
      </c>
      <c r="E4888" t="s">
        <v>139</v>
      </c>
      <c r="F4888" t="s">
        <v>14115</v>
      </c>
      <c r="G4888" t="s">
        <v>141</v>
      </c>
      <c r="H4888" t="s">
        <v>46</v>
      </c>
      <c r="I4888" t="s">
        <v>129</v>
      </c>
      <c r="J4888" t="s">
        <v>130</v>
      </c>
      <c r="K4888" t="s">
        <v>131</v>
      </c>
      <c r="L4888" t="s">
        <v>14116</v>
      </c>
      <c r="M4888" t="s">
        <v>14117</v>
      </c>
      <c r="N4888">
        <v>0.68111111099999999</v>
      </c>
      <c r="O4888">
        <v>0</v>
      </c>
      <c r="P4888">
        <v>95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64.705556000000001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1718724</v>
      </c>
      <c r="B4889">
        <v>1</v>
      </c>
      <c r="C4889" t="s">
        <v>77</v>
      </c>
      <c r="D4889" t="s">
        <v>115</v>
      </c>
      <c r="E4889" t="s">
        <v>139</v>
      </c>
      <c r="F4889" t="s">
        <v>14118</v>
      </c>
      <c r="G4889" t="s">
        <v>141</v>
      </c>
      <c r="H4889" t="s">
        <v>46</v>
      </c>
      <c r="I4889" t="s">
        <v>129</v>
      </c>
      <c r="J4889" t="s">
        <v>130</v>
      </c>
      <c r="K4889" t="s">
        <v>131</v>
      </c>
      <c r="L4889" t="s">
        <v>14119</v>
      </c>
      <c r="M4889" t="s">
        <v>14120</v>
      </c>
      <c r="N4889">
        <v>0.92361111100000004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59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54.493056000000003</v>
      </c>
    </row>
    <row r="4890" spans="1:26" x14ac:dyDescent="0.25">
      <c r="A4890">
        <v>1718730</v>
      </c>
      <c r="B4890">
        <v>1</v>
      </c>
      <c r="C4890" t="s">
        <v>76</v>
      </c>
      <c r="D4890" t="s">
        <v>102</v>
      </c>
      <c r="E4890" t="s">
        <v>134</v>
      </c>
      <c r="F4890" t="s">
        <v>14121</v>
      </c>
      <c r="G4890" t="s">
        <v>136</v>
      </c>
      <c r="H4890" t="s">
        <v>46</v>
      </c>
      <c r="I4890" t="s">
        <v>129</v>
      </c>
      <c r="J4890" t="s">
        <v>130</v>
      </c>
      <c r="K4890" t="s">
        <v>131</v>
      </c>
      <c r="L4890" t="s">
        <v>14122</v>
      </c>
      <c r="M4890" t="s">
        <v>14123</v>
      </c>
      <c r="N4890">
        <v>1.598055555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1.5980559999999999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1718729</v>
      </c>
      <c r="B4891">
        <v>1</v>
      </c>
      <c r="C4891" t="s">
        <v>76</v>
      </c>
      <c r="D4891" t="s">
        <v>103</v>
      </c>
      <c r="E4891" t="s">
        <v>134</v>
      </c>
      <c r="F4891" t="s">
        <v>14124</v>
      </c>
      <c r="G4891" t="s">
        <v>155</v>
      </c>
      <c r="H4891" t="s">
        <v>46</v>
      </c>
      <c r="I4891" t="s">
        <v>129</v>
      </c>
      <c r="J4891" t="s">
        <v>130</v>
      </c>
      <c r="K4891" t="s">
        <v>131</v>
      </c>
      <c r="L4891" t="s">
        <v>14125</v>
      </c>
      <c r="M4891" t="s">
        <v>14126</v>
      </c>
      <c r="N4891">
        <v>0.99888888799999997</v>
      </c>
      <c r="O4891">
        <v>0</v>
      </c>
      <c r="P4891">
        <v>0</v>
      </c>
      <c r="Q4891">
        <v>0</v>
      </c>
      <c r="R4891">
        <v>24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23.973333</v>
      </c>
      <c r="Y4891">
        <v>0</v>
      </c>
      <c r="Z4891">
        <v>0</v>
      </c>
    </row>
    <row r="4892" spans="1:26" x14ac:dyDescent="0.25">
      <c r="A4892">
        <v>1718732</v>
      </c>
      <c r="B4892">
        <v>1</v>
      </c>
      <c r="C4892" t="s">
        <v>76</v>
      </c>
      <c r="D4892" t="s">
        <v>90</v>
      </c>
      <c r="E4892" t="s">
        <v>139</v>
      </c>
      <c r="F4892" t="s">
        <v>14127</v>
      </c>
      <c r="G4892" t="s">
        <v>141</v>
      </c>
      <c r="H4892" t="s">
        <v>46</v>
      </c>
      <c r="I4892" t="s">
        <v>129</v>
      </c>
      <c r="J4892" t="s">
        <v>130</v>
      </c>
      <c r="K4892" t="s">
        <v>131</v>
      </c>
      <c r="L4892" t="s">
        <v>14128</v>
      </c>
      <c r="M4892" t="s">
        <v>14129</v>
      </c>
      <c r="N4892">
        <v>0.54500000000000004</v>
      </c>
      <c r="O4892">
        <v>0</v>
      </c>
      <c r="P4892">
        <v>85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46.325000000000003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1718731</v>
      </c>
      <c r="B4893">
        <v>1</v>
      </c>
      <c r="C4893" t="s">
        <v>77</v>
      </c>
      <c r="D4893" t="s">
        <v>116</v>
      </c>
      <c r="E4893" t="s">
        <v>139</v>
      </c>
      <c r="F4893" t="s">
        <v>14130</v>
      </c>
      <c r="G4893" t="s">
        <v>141</v>
      </c>
      <c r="H4893" t="s">
        <v>46</v>
      </c>
      <c r="I4893" t="s">
        <v>129</v>
      </c>
      <c r="J4893" t="s">
        <v>130</v>
      </c>
      <c r="K4893" t="s">
        <v>131</v>
      </c>
      <c r="L4893" t="s">
        <v>14131</v>
      </c>
      <c r="M4893" t="s">
        <v>14132</v>
      </c>
      <c r="N4893">
        <v>1.9741666659999999</v>
      </c>
      <c r="O4893">
        <v>0</v>
      </c>
      <c r="P4893">
        <v>4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7.8966669999999999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1718733</v>
      </c>
      <c r="B4894">
        <v>1</v>
      </c>
      <c r="C4894" t="s">
        <v>76</v>
      </c>
      <c r="D4894" t="s">
        <v>93</v>
      </c>
      <c r="E4894" t="s">
        <v>134</v>
      </c>
      <c r="F4894" t="s">
        <v>13839</v>
      </c>
      <c r="G4894" t="s">
        <v>462</v>
      </c>
      <c r="H4894" t="s">
        <v>46</v>
      </c>
      <c r="I4894" t="s">
        <v>129</v>
      </c>
      <c r="J4894" t="s">
        <v>130</v>
      </c>
      <c r="K4894" t="s">
        <v>131</v>
      </c>
      <c r="L4894" t="s">
        <v>14133</v>
      </c>
      <c r="M4894" t="s">
        <v>14134</v>
      </c>
      <c r="N4894">
        <v>3.111388888</v>
      </c>
      <c r="O4894">
        <v>0</v>
      </c>
      <c r="P4894">
        <v>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3.111389</v>
      </c>
      <c r="W4894">
        <v>0</v>
      </c>
      <c r="X4894">
        <v>0</v>
      </c>
      <c r="Y4894">
        <v>0</v>
      </c>
      <c r="Z4894">
        <v>0</v>
      </c>
    </row>
    <row r="4895" spans="1:26" x14ac:dyDescent="0.25">
      <c r="A4895">
        <v>1718737</v>
      </c>
      <c r="B4895">
        <v>1</v>
      </c>
      <c r="C4895" t="s">
        <v>77</v>
      </c>
      <c r="D4895" t="s">
        <v>115</v>
      </c>
      <c r="E4895" t="s">
        <v>134</v>
      </c>
      <c r="F4895" t="s">
        <v>14135</v>
      </c>
      <c r="G4895" t="s">
        <v>136</v>
      </c>
      <c r="H4895" t="s">
        <v>46</v>
      </c>
      <c r="I4895" t="s">
        <v>129</v>
      </c>
      <c r="J4895" t="s">
        <v>130</v>
      </c>
      <c r="K4895" t="s">
        <v>131</v>
      </c>
      <c r="L4895" t="s">
        <v>14136</v>
      </c>
      <c r="M4895" t="s">
        <v>14137</v>
      </c>
      <c r="N4895">
        <v>1.4241666660000001</v>
      </c>
      <c r="O4895">
        <v>0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1.424167</v>
      </c>
      <c r="Y4895">
        <v>0</v>
      </c>
      <c r="Z4895">
        <v>0</v>
      </c>
    </row>
    <row r="4896" spans="1:26" x14ac:dyDescent="0.25">
      <c r="A4896">
        <v>1718738</v>
      </c>
      <c r="B4896">
        <v>1</v>
      </c>
      <c r="C4896" t="s">
        <v>77</v>
      </c>
      <c r="D4896" t="s">
        <v>123</v>
      </c>
      <c r="E4896" t="s">
        <v>134</v>
      </c>
      <c r="F4896" t="s">
        <v>14138</v>
      </c>
      <c r="G4896" t="s">
        <v>136</v>
      </c>
      <c r="H4896" t="s">
        <v>46</v>
      </c>
      <c r="I4896" t="s">
        <v>129</v>
      </c>
      <c r="J4896" t="s">
        <v>130</v>
      </c>
      <c r="K4896" t="s">
        <v>131</v>
      </c>
      <c r="L4896" t="s">
        <v>14139</v>
      </c>
      <c r="M4896" t="s">
        <v>14140</v>
      </c>
      <c r="N4896">
        <v>4.3905555549999997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4.3905560000000001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1718740</v>
      </c>
      <c r="B4897">
        <v>1</v>
      </c>
      <c r="C4897" t="s">
        <v>76</v>
      </c>
      <c r="D4897" t="s">
        <v>78</v>
      </c>
      <c r="E4897" t="s">
        <v>134</v>
      </c>
      <c r="F4897" t="s">
        <v>14141</v>
      </c>
      <c r="G4897" t="s">
        <v>136</v>
      </c>
      <c r="H4897" t="s">
        <v>46</v>
      </c>
      <c r="I4897" t="s">
        <v>129</v>
      </c>
      <c r="J4897" t="s">
        <v>130</v>
      </c>
      <c r="K4897" t="s">
        <v>131</v>
      </c>
      <c r="L4897" t="s">
        <v>14142</v>
      </c>
      <c r="M4897" t="s">
        <v>14143</v>
      </c>
      <c r="N4897">
        <v>1.4666666660000001</v>
      </c>
      <c r="O4897">
        <v>2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2.9333330000000002</v>
      </c>
      <c r="V4897">
        <v>0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1718755</v>
      </c>
      <c r="B4898">
        <v>1</v>
      </c>
      <c r="C4898" t="s">
        <v>77</v>
      </c>
      <c r="D4898" t="s">
        <v>114</v>
      </c>
      <c r="E4898" t="s">
        <v>191</v>
      </c>
      <c r="F4898" t="s">
        <v>14144</v>
      </c>
      <c r="G4898" t="s">
        <v>907</v>
      </c>
      <c r="H4898" t="s">
        <v>46</v>
      </c>
      <c r="I4898" t="s">
        <v>129</v>
      </c>
      <c r="J4898" t="s">
        <v>130</v>
      </c>
      <c r="K4898" t="s">
        <v>131</v>
      </c>
      <c r="L4898" t="s">
        <v>14145</v>
      </c>
      <c r="M4898" t="s">
        <v>14146</v>
      </c>
      <c r="N4898">
        <v>0.80277777699999997</v>
      </c>
      <c r="O4898">
        <v>0</v>
      </c>
      <c r="P4898">
        <v>97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77.869444000000001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1718750</v>
      </c>
      <c r="B4899">
        <v>1</v>
      </c>
      <c r="C4899" t="s">
        <v>76</v>
      </c>
      <c r="D4899" t="s">
        <v>93</v>
      </c>
      <c r="E4899" t="s">
        <v>126</v>
      </c>
      <c r="F4899" t="s">
        <v>14147</v>
      </c>
      <c r="G4899" t="s">
        <v>145</v>
      </c>
      <c r="H4899" t="s">
        <v>47</v>
      </c>
      <c r="I4899" t="s">
        <v>129</v>
      </c>
      <c r="J4899" t="s">
        <v>130</v>
      </c>
      <c r="K4899" t="s">
        <v>131</v>
      </c>
      <c r="L4899" t="s">
        <v>14148</v>
      </c>
      <c r="M4899" t="s">
        <v>14149</v>
      </c>
      <c r="N4899">
        <v>5.0208333329999997</v>
      </c>
      <c r="O4899">
        <v>0</v>
      </c>
      <c r="P4899">
        <v>11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55.229166999999997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1718752</v>
      </c>
      <c r="B4900">
        <v>1</v>
      </c>
      <c r="C4900" t="s">
        <v>77</v>
      </c>
      <c r="D4900" t="s">
        <v>118</v>
      </c>
      <c r="E4900" t="s">
        <v>191</v>
      </c>
      <c r="F4900" t="s">
        <v>14150</v>
      </c>
      <c r="G4900" t="s">
        <v>907</v>
      </c>
      <c r="H4900" t="s">
        <v>46</v>
      </c>
      <c r="I4900" t="s">
        <v>129</v>
      </c>
      <c r="J4900" t="s">
        <v>130</v>
      </c>
      <c r="K4900" t="s">
        <v>131</v>
      </c>
      <c r="L4900" t="s">
        <v>14151</v>
      </c>
      <c r="M4900" t="s">
        <v>14152</v>
      </c>
      <c r="N4900">
        <v>1.9269444440000001</v>
      </c>
      <c r="O4900">
        <v>0</v>
      </c>
      <c r="P4900">
        <v>206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396.95055500000001</v>
      </c>
      <c r="W4900">
        <v>0</v>
      </c>
      <c r="X4900">
        <v>0</v>
      </c>
      <c r="Y4900">
        <v>0</v>
      </c>
      <c r="Z4900">
        <v>0</v>
      </c>
    </row>
    <row r="4901" spans="1:26" x14ac:dyDescent="0.25">
      <c r="A4901">
        <v>1718764</v>
      </c>
      <c r="B4901">
        <v>1</v>
      </c>
      <c r="C4901" t="s">
        <v>76</v>
      </c>
      <c r="D4901" t="s">
        <v>102</v>
      </c>
      <c r="E4901" t="s">
        <v>139</v>
      </c>
      <c r="F4901" t="s">
        <v>14153</v>
      </c>
      <c r="G4901" t="s">
        <v>141</v>
      </c>
      <c r="H4901" t="s">
        <v>46</v>
      </c>
      <c r="I4901" t="s">
        <v>129</v>
      </c>
      <c r="J4901" t="s">
        <v>130</v>
      </c>
      <c r="K4901" t="s">
        <v>131</v>
      </c>
      <c r="L4901" t="s">
        <v>14154</v>
      </c>
      <c r="M4901" t="s">
        <v>14155</v>
      </c>
      <c r="N4901">
        <v>2.054444444</v>
      </c>
      <c r="O4901">
        <v>0</v>
      </c>
      <c r="P4901">
        <v>24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49.306666999999997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1718758</v>
      </c>
      <c r="B4902">
        <v>1</v>
      </c>
      <c r="C4902" t="s">
        <v>77</v>
      </c>
      <c r="D4902" t="s">
        <v>123</v>
      </c>
      <c r="E4902" t="s">
        <v>134</v>
      </c>
      <c r="F4902" t="s">
        <v>14156</v>
      </c>
      <c r="G4902" t="s">
        <v>136</v>
      </c>
      <c r="H4902" t="s">
        <v>46</v>
      </c>
      <c r="I4902" t="s">
        <v>129</v>
      </c>
      <c r="J4902" t="s">
        <v>130</v>
      </c>
      <c r="K4902" t="s">
        <v>131</v>
      </c>
      <c r="L4902" t="s">
        <v>14157</v>
      </c>
      <c r="M4902" t="s">
        <v>14158</v>
      </c>
      <c r="N4902">
        <v>1.6725000000000001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1.6725000000000001</v>
      </c>
      <c r="W4902">
        <v>0</v>
      </c>
      <c r="X4902">
        <v>0</v>
      </c>
      <c r="Y4902">
        <v>0</v>
      </c>
      <c r="Z4902">
        <v>0</v>
      </c>
    </row>
    <row r="4903" spans="1:26" x14ac:dyDescent="0.25">
      <c r="A4903">
        <v>1718756</v>
      </c>
      <c r="B4903">
        <v>1</v>
      </c>
      <c r="C4903" t="s">
        <v>77</v>
      </c>
      <c r="D4903" t="s">
        <v>123</v>
      </c>
      <c r="E4903" t="s">
        <v>212</v>
      </c>
      <c r="F4903" t="s">
        <v>14159</v>
      </c>
      <c r="G4903" t="s">
        <v>176</v>
      </c>
      <c r="H4903" t="s">
        <v>47</v>
      </c>
      <c r="I4903" t="s">
        <v>129</v>
      </c>
      <c r="J4903" t="s">
        <v>130</v>
      </c>
      <c r="K4903" t="s">
        <v>131</v>
      </c>
      <c r="L4903" t="s">
        <v>14160</v>
      </c>
      <c r="M4903" t="s">
        <v>14092</v>
      </c>
      <c r="N4903">
        <v>0.39027777699999999</v>
      </c>
      <c r="O4903">
        <v>22</v>
      </c>
      <c r="P4903">
        <v>24</v>
      </c>
      <c r="Q4903">
        <v>0</v>
      </c>
      <c r="R4903">
        <v>0</v>
      </c>
      <c r="S4903">
        <v>0</v>
      </c>
      <c r="T4903">
        <v>0</v>
      </c>
      <c r="U4903">
        <v>8.5861110000000007</v>
      </c>
      <c r="V4903">
        <v>9.3666669999999996</v>
      </c>
      <c r="W4903">
        <v>0</v>
      </c>
      <c r="X4903">
        <v>0</v>
      </c>
      <c r="Y4903">
        <v>0</v>
      </c>
      <c r="Z4903">
        <v>0</v>
      </c>
    </row>
    <row r="4904" spans="1:26" x14ac:dyDescent="0.25">
      <c r="A4904">
        <v>1718760</v>
      </c>
      <c r="B4904">
        <v>1</v>
      </c>
      <c r="C4904" t="s">
        <v>77</v>
      </c>
      <c r="D4904" t="s">
        <v>108</v>
      </c>
      <c r="E4904" t="s">
        <v>134</v>
      </c>
      <c r="F4904" t="s">
        <v>14161</v>
      </c>
      <c r="G4904" t="s">
        <v>136</v>
      </c>
      <c r="H4904" t="s">
        <v>46</v>
      </c>
      <c r="I4904" t="s">
        <v>129</v>
      </c>
      <c r="J4904" t="s">
        <v>130</v>
      </c>
      <c r="K4904" t="s">
        <v>131</v>
      </c>
      <c r="L4904" t="s">
        <v>14162</v>
      </c>
      <c r="M4904" t="s">
        <v>14163</v>
      </c>
      <c r="N4904">
        <v>0.85166666599999996</v>
      </c>
      <c r="O4904">
        <v>0</v>
      </c>
      <c r="P4904">
        <v>2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1.703333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1718761</v>
      </c>
      <c r="B4905">
        <v>1</v>
      </c>
      <c r="C4905" t="s">
        <v>76</v>
      </c>
      <c r="D4905" t="s">
        <v>99</v>
      </c>
      <c r="E4905" t="s">
        <v>164</v>
      </c>
      <c r="F4905" t="s">
        <v>14164</v>
      </c>
      <c r="G4905" t="s">
        <v>256</v>
      </c>
      <c r="H4905" t="s">
        <v>46</v>
      </c>
      <c r="I4905" t="s">
        <v>129</v>
      </c>
      <c r="J4905" t="s">
        <v>130</v>
      </c>
      <c r="K4905" t="s">
        <v>131</v>
      </c>
      <c r="L4905" t="s">
        <v>14165</v>
      </c>
      <c r="M4905" t="s">
        <v>14166</v>
      </c>
      <c r="N4905">
        <v>0.71388888800000005</v>
      </c>
      <c r="O4905">
        <v>1</v>
      </c>
      <c r="P4905">
        <v>134</v>
      </c>
      <c r="Q4905">
        <v>0</v>
      </c>
      <c r="R4905">
        <v>0</v>
      </c>
      <c r="S4905">
        <v>0</v>
      </c>
      <c r="T4905">
        <v>0</v>
      </c>
      <c r="U4905">
        <v>0.713889</v>
      </c>
      <c r="V4905">
        <v>95.661111000000005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1718774</v>
      </c>
      <c r="B4906">
        <v>1</v>
      </c>
      <c r="C4906" t="s">
        <v>76</v>
      </c>
      <c r="D4906" t="s">
        <v>100</v>
      </c>
      <c r="E4906" t="s">
        <v>134</v>
      </c>
      <c r="F4906" t="s">
        <v>14167</v>
      </c>
      <c r="G4906" t="s">
        <v>136</v>
      </c>
      <c r="H4906" t="s">
        <v>46</v>
      </c>
      <c r="I4906" t="s">
        <v>129</v>
      </c>
      <c r="J4906" t="s">
        <v>130</v>
      </c>
      <c r="K4906" t="s">
        <v>131</v>
      </c>
      <c r="L4906" t="s">
        <v>14168</v>
      </c>
      <c r="M4906" t="s">
        <v>14169</v>
      </c>
      <c r="N4906">
        <v>1.7252777770000001</v>
      </c>
      <c r="O4906">
        <v>0</v>
      </c>
      <c r="P4906">
        <v>2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3.4505560000000002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1718763</v>
      </c>
      <c r="B4907">
        <v>1</v>
      </c>
      <c r="C4907" t="s">
        <v>76</v>
      </c>
      <c r="D4907" t="s">
        <v>97</v>
      </c>
      <c r="E4907" t="s">
        <v>191</v>
      </c>
      <c r="F4907" t="s">
        <v>14170</v>
      </c>
      <c r="G4907" t="s">
        <v>907</v>
      </c>
      <c r="H4907" t="s">
        <v>46</v>
      </c>
      <c r="I4907" t="s">
        <v>129</v>
      </c>
      <c r="J4907" t="s">
        <v>130</v>
      </c>
      <c r="K4907" t="s">
        <v>131</v>
      </c>
      <c r="L4907" t="s">
        <v>14171</v>
      </c>
      <c r="M4907" t="s">
        <v>14172</v>
      </c>
      <c r="N4907">
        <v>1.719166666</v>
      </c>
      <c r="O4907">
        <v>0</v>
      </c>
      <c r="P4907">
        <v>69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118.6225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1718765</v>
      </c>
      <c r="B4908">
        <v>1</v>
      </c>
      <c r="C4908" t="s">
        <v>77</v>
      </c>
      <c r="D4908" t="s">
        <v>110</v>
      </c>
      <c r="E4908" t="s">
        <v>126</v>
      </c>
      <c r="F4908" t="s">
        <v>14173</v>
      </c>
      <c r="G4908" t="s">
        <v>145</v>
      </c>
      <c r="H4908" t="s">
        <v>47</v>
      </c>
      <c r="I4908" t="s">
        <v>129</v>
      </c>
      <c r="J4908" t="s">
        <v>130</v>
      </c>
      <c r="K4908" t="s">
        <v>131</v>
      </c>
      <c r="L4908" t="s">
        <v>14174</v>
      </c>
      <c r="M4908" t="s">
        <v>14175</v>
      </c>
      <c r="N4908">
        <v>1.875555555</v>
      </c>
      <c r="O4908">
        <v>0</v>
      </c>
      <c r="P4908">
        <v>0</v>
      </c>
      <c r="Q4908">
        <v>0</v>
      </c>
      <c r="R4908">
        <v>0</v>
      </c>
      <c r="S4908">
        <v>3</v>
      </c>
      <c r="T4908">
        <v>63</v>
      </c>
      <c r="U4908">
        <v>0</v>
      </c>
      <c r="V4908">
        <v>0</v>
      </c>
      <c r="W4908">
        <v>0</v>
      </c>
      <c r="X4908">
        <v>0</v>
      </c>
      <c r="Y4908">
        <v>5.6266670000000003</v>
      </c>
      <c r="Z4908">
        <v>118.16</v>
      </c>
    </row>
    <row r="4909" spans="1:26" x14ac:dyDescent="0.25">
      <c r="A4909">
        <v>1718817</v>
      </c>
      <c r="B4909">
        <v>1</v>
      </c>
      <c r="C4909" t="s">
        <v>76</v>
      </c>
      <c r="D4909" t="s">
        <v>80</v>
      </c>
      <c r="E4909" t="s">
        <v>134</v>
      </c>
      <c r="F4909" t="s">
        <v>14176</v>
      </c>
      <c r="G4909" t="s">
        <v>136</v>
      </c>
      <c r="H4909" t="s">
        <v>46</v>
      </c>
      <c r="I4909" t="s">
        <v>129</v>
      </c>
      <c r="J4909" t="s">
        <v>130</v>
      </c>
      <c r="K4909" t="s">
        <v>131</v>
      </c>
      <c r="L4909" t="s">
        <v>14177</v>
      </c>
      <c r="M4909" t="s">
        <v>14178</v>
      </c>
      <c r="N4909">
        <v>3.0152777770000001</v>
      </c>
      <c r="O4909">
        <v>0</v>
      </c>
      <c r="P4909">
        <v>3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9.045833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1718769</v>
      </c>
      <c r="B4910">
        <v>1</v>
      </c>
      <c r="C4910" t="s">
        <v>77</v>
      </c>
      <c r="D4910" t="s">
        <v>121</v>
      </c>
      <c r="E4910" t="s">
        <v>134</v>
      </c>
      <c r="F4910" t="s">
        <v>14179</v>
      </c>
      <c r="G4910" t="s">
        <v>136</v>
      </c>
      <c r="H4910" t="s">
        <v>46</v>
      </c>
      <c r="I4910" t="s">
        <v>129</v>
      </c>
      <c r="J4910" t="s">
        <v>130</v>
      </c>
      <c r="K4910" t="s">
        <v>131</v>
      </c>
      <c r="L4910" t="s">
        <v>14180</v>
      </c>
      <c r="M4910" t="s">
        <v>14181</v>
      </c>
      <c r="N4910">
        <v>2.0652777769999999</v>
      </c>
      <c r="O4910">
        <v>0</v>
      </c>
      <c r="P4910">
        <v>0</v>
      </c>
      <c r="Q4910">
        <v>0</v>
      </c>
      <c r="R4910">
        <v>2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4.1305560000000003</v>
      </c>
      <c r="Y4910">
        <v>0</v>
      </c>
      <c r="Z4910">
        <v>0</v>
      </c>
    </row>
    <row r="4911" spans="1:26" x14ac:dyDescent="0.25">
      <c r="A4911">
        <v>1718776</v>
      </c>
      <c r="B4911">
        <v>1</v>
      </c>
      <c r="C4911" t="s">
        <v>76</v>
      </c>
      <c r="D4911" t="s">
        <v>87</v>
      </c>
      <c r="E4911" t="s">
        <v>139</v>
      </c>
      <c r="F4911" t="s">
        <v>14182</v>
      </c>
      <c r="G4911" t="s">
        <v>141</v>
      </c>
      <c r="H4911" t="s">
        <v>46</v>
      </c>
      <c r="I4911" t="s">
        <v>129</v>
      </c>
      <c r="J4911" t="s">
        <v>130</v>
      </c>
      <c r="K4911" t="s">
        <v>131</v>
      </c>
      <c r="L4911" t="s">
        <v>14183</v>
      </c>
      <c r="M4911" t="s">
        <v>14184</v>
      </c>
      <c r="N4911">
        <v>0.89749999999999996</v>
      </c>
      <c r="O4911">
        <v>0</v>
      </c>
      <c r="P4911">
        <v>9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8.0775000000000006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1718771</v>
      </c>
      <c r="B4912">
        <v>1</v>
      </c>
      <c r="C4912" t="s">
        <v>76</v>
      </c>
      <c r="D4912" t="s">
        <v>103</v>
      </c>
      <c r="E4912" t="s">
        <v>139</v>
      </c>
      <c r="F4912" t="s">
        <v>14185</v>
      </c>
      <c r="G4912" t="s">
        <v>462</v>
      </c>
      <c r="H4912" t="s">
        <v>46</v>
      </c>
      <c r="I4912" t="s">
        <v>129</v>
      </c>
      <c r="J4912" t="s">
        <v>130</v>
      </c>
      <c r="K4912" t="s">
        <v>131</v>
      </c>
      <c r="L4912" t="s">
        <v>14186</v>
      </c>
      <c r="M4912" t="s">
        <v>14187</v>
      </c>
      <c r="N4912">
        <v>0.63500000000000001</v>
      </c>
      <c r="O4912">
        <v>0</v>
      </c>
      <c r="P4912">
        <v>0</v>
      </c>
      <c r="Q4912">
        <v>0</v>
      </c>
      <c r="R4912">
        <v>199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126.36499999999999</v>
      </c>
      <c r="Y4912">
        <v>0</v>
      </c>
      <c r="Z4912">
        <v>0</v>
      </c>
    </row>
    <row r="4913" spans="1:26" x14ac:dyDescent="0.25">
      <c r="A4913">
        <v>1718768</v>
      </c>
      <c r="B4913">
        <v>1</v>
      </c>
      <c r="C4913" t="s">
        <v>77</v>
      </c>
      <c r="D4913" t="s">
        <v>116</v>
      </c>
      <c r="E4913" t="s">
        <v>126</v>
      </c>
      <c r="F4913" t="s">
        <v>14188</v>
      </c>
      <c r="G4913" t="s">
        <v>176</v>
      </c>
      <c r="H4913" t="s">
        <v>47</v>
      </c>
      <c r="I4913" t="s">
        <v>151</v>
      </c>
      <c r="J4913" t="s">
        <v>130</v>
      </c>
      <c r="K4913" t="s">
        <v>131</v>
      </c>
      <c r="L4913" t="s">
        <v>14189</v>
      </c>
      <c r="M4913" t="s">
        <v>14190</v>
      </c>
      <c r="N4913">
        <v>8.3333330000000001E-3</v>
      </c>
      <c r="O4913">
        <v>132</v>
      </c>
      <c r="P4913">
        <v>1323</v>
      </c>
      <c r="Q4913">
        <v>0</v>
      </c>
      <c r="R4913">
        <v>0</v>
      </c>
      <c r="S4913">
        <v>0</v>
      </c>
      <c r="T4913">
        <v>0</v>
      </c>
      <c r="U4913">
        <v>1.1000000000000001</v>
      </c>
      <c r="V4913">
        <v>11.025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1718775</v>
      </c>
      <c r="B4914">
        <v>1</v>
      </c>
      <c r="C4914" t="s">
        <v>76</v>
      </c>
      <c r="D4914" t="s">
        <v>90</v>
      </c>
      <c r="E4914" t="s">
        <v>158</v>
      </c>
      <c r="F4914" t="s">
        <v>14191</v>
      </c>
      <c r="G4914" t="s">
        <v>176</v>
      </c>
      <c r="H4914" t="s">
        <v>47</v>
      </c>
      <c r="I4914" t="s">
        <v>151</v>
      </c>
      <c r="J4914" t="s">
        <v>130</v>
      </c>
      <c r="K4914" t="s">
        <v>131</v>
      </c>
      <c r="L4914" t="s">
        <v>14192</v>
      </c>
      <c r="M4914" t="s">
        <v>14193</v>
      </c>
      <c r="N4914">
        <v>4.0277777000000001E-2</v>
      </c>
      <c r="O4914">
        <v>27</v>
      </c>
      <c r="P4914">
        <v>3915</v>
      </c>
      <c r="Q4914">
        <v>0</v>
      </c>
      <c r="R4914">
        <v>0</v>
      </c>
      <c r="S4914">
        <v>0</v>
      </c>
      <c r="T4914">
        <v>0</v>
      </c>
      <c r="U4914">
        <v>1.0874999999999999</v>
      </c>
      <c r="V4914">
        <v>157.68749700000001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1718778</v>
      </c>
      <c r="B4915">
        <v>1</v>
      </c>
      <c r="C4915" t="s">
        <v>76</v>
      </c>
      <c r="D4915" t="s">
        <v>81</v>
      </c>
      <c r="E4915" t="s">
        <v>134</v>
      </c>
      <c r="F4915" t="s">
        <v>14194</v>
      </c>
      <c r="G4915" t="s">
        <v>136</v>
      </c>
      <c r="H4915" t="s">
        <v>46</v>
      </c>
      <c r="I4915" t="s">
        <v>129</v>
      </c>
      <c r="J4915" t="s">
        <v>130</v>
      </c>
      <c r="K4915" t="s">
        <v>131</v>
      </c>
      <c r="L4915" t="s">
        <v>14195</v>
      </c>
      <c r="M4915" t="s">
        <v>14196</v>
      </c>
      <c r="N4915">
        <v>1.1088888880000001</v>
      </c>
      <c r="O4915">
        <v>0</v>
      </c>
      <c r="P4915">
        <v>11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12.197778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1718777</v>
      </c>
      <c r="B4916">
        <v>1</v>
      </c>
      <c r="C4916" t="s">
        <v>77</v>
      </c>
      <c r="D4916" t="s">
        <v>109</v>
      </c>
      <c r="E4916" t="s">
        <v>134</v>
      </c>
      <c r="F4916" t="s">
        <v>14197</v>
      </c>
      <c r="G4916" t="s">
        <v>136</v>
      </c>
      <c r="H4916" t="s">
        <v>46</v>
      </c>
      <c r="I4916" t="s">
        <v>129</v>
      </c>
      <c r="J4916" t="s">
        <v>130</v>
      </c>
      <c r="K4916" t="s">
        <v>131</v>
      </c>
      <c r="L4916" t="s">
        <v>14198</v>
      </c>
      <c r="M4916" t="s">
        <v>14199</v>
      </c>
      <c r="N4916">
        <v>2.6813888879999999</v>
      </c>
      <c r="O4916">
        <v>0</v>
      </c>
      <c r="P4916">
        <v>1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2.6813889999999998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1718781</v>
      </c>
      <c r="B4917">
        <v>1</v>
      </c>
      <c r="C4917" t="s">
        <v>76</v>
      </c>
      <c r="D4917" t="s">
        <v>99</v>
      </c>
      <c r="E4917" t="s">
        <v>126</v>
      </c>
      <c r="F4917" t="s">
        <v>14200</v>
      </c>
      <c r="G4917" t="s">
        <v>145</v>
      </c>
      <c r="H4917" t="s">
        <v>47</v>
      </c>
      <c r="I4917" t="s">
        <v>129</v>
      </c>
      <c r="J4917" t="s">
        <v>130</v>
      </c>
      <c r="K4917" t="s">
        <v>131</v>
      </c>
      <c r="L4917" t="s">
        <v>14201</v>
      </c>
      <c r="M4917" t="s">
        <v>14202</v>
      </c>
      <c r="N4917">
        <v>0.85416666600000002</v>
      </c>
      <c r="O4917">
        <v>1</v>
      </c>
      <c r="P4917">
        <v>67</v>
      </c>
      <c r="Q4917">
        <v>0</v>
      </c>
      <c r="R4917">
        <v>0</v>
      </c>
      <c r="S4917">
        <v>0</v>
      </c>
      <c r="T4917">
        <v>0</v>
      </c>
      <c r="U4917">
        <v>0.85416700000000001</v>
      </c>
      <c r="V4917">
        <v>57.229166999999997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1718783</v>
      </c>
      <c r="B4918">
        <v>1</v>
      </c>
      <c r="C4918" t="s">
        <v>77</v>
      </c>
      <c r="D4918" t="s">
        <v>114</v>
      </c>
      <c r="E4918" t="s">
        <v>139</v>
      </c>
      <c r="F4918" t="s">
        <v>14203</v>
      </c>
      <c r="G4918" t="s">
        <v>141</v>
      </c>
      <c r="H4918" t="s">
        <v>46</v>
      </c>
      <c r="I4918" t="s">
        <v>129</v>
      </c>
      <c r="J4918" t="s">
        <v>130</v>
      </c>
      <c r="K4918" t="s">
        <v>131</v>
      </c>
      <c r="L4918" t="s">
        <v>14204</v>
      </c>
      <c r="M4918" t="s">
        <v>14205</v>
      </c>
      <c r="N4918">
        <v>4.5419444440000003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2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9.0838889999999992</v>
      </c>
    </row>
    <row r="4919" spans="1:26" x14ac:dyDescent="0.25">
      <c r="A4919">
        <v>1718780</v>
      </c>
      <c r="B4919">
        <v>1</v>
      </c>
      <c r="C4919" t="s">
        <v>76</v>
      </c>
      <c r="D4919" t="s">
        <v>89</v>
      </c>
      <c r="E4919" t="s">
        <v>139</v>
      </c>
      <c r="F4919" t="s">
        <v>14206</v>
      </c>
      <c r="G4919" t="s">
        <v>141</v>
      </c>
      <c r="H4919" t="s">
        <v>46</v>
      </c>
      <c r="I4919" t="s">
        <v>129</v>
      </c>
      <c r="J4919" t="s">
        <v>130</v>
      </c>
      <c r="K4919" t="s">
        <v>131</v>
      </c>
      <c r="L4919" t="s">
        <v>14207</v>
      </c>
      <c r="M4919" t="s">
        <v>14208</v>
      </c>
      <c r="N4919">
        <v>1.2055555549999999</v>
      </c>
      <c r="O4919">
        <v>0</v>
      </c>
      <c r="P4919">
        <v>7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8.4388889999999996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1718782</v>
      </c>
      <c r="B4920">
        <v>1</v>
      </c>
      <c r="C4920" t="s">
        <v>76</v>
      </c>
      <c r="D4920" t="s">
        <v>79</v>
      </c>
      <c r="E4920" t="s">
        <v>164</v>
      </c>
      <c r="F4920" t="s">
        <v>3446</v>
      </c>
      <c r="G4920" t="s">
        <v>256</v>
      </c>
      <c r="H4920" t="s">
        <v>46</v>
      </c>
      <c r="I4920" t="s">
        <v>129</v>
      </c>
      <c r="J4920" t="s">
        <v>130</v>
      </c>
      <c r="K4920" t="s">
        <v>131</v>
      </c>
      <c r="L4920" t="s">
        <v>14209</v>
      </c>
      <c r="M4920" t="s">
        <v>14210</v>
      </c>
      <c r="N4920">
        <v>1.1511111110000001</v>
      </c>
      <c r="O4920">
        <v>2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2.302222</v>
      </c>
      <c r="V4920">
        <v>0</v>
      </c>
      <c r="W4920">
        <v>0</v>
      </c>
      <c r="X4920">
        <v>0</v>
      </c>
      <c r="Y4920">
        <v>0</v>
      </c>
      <c r="Z4920">
        <v>0</v>
      </c>
    </row>
    <row r="4921" spans="1:26" x14ac:dyDescent="0.25">
      <c r="A4921">
        <v>1718788</v>
      </c>
      <c r="B4921">
        <v>1</v>
      </c>
      <c r="C4921" t="s">
        <v>76</v>
      </c>
      <c r="D4921" t="s">
        <v>86</v>
      </c>
      <c r="E4921" t="s">
        <v>134</v>
      </c>
      <c r="F4921" t="s">
        <v>14211</v>
      </c>
      <c r="G4921" t="s">
        <v>136</v>
      </c>
      <c r="H4921" t="s">
        <v>46</v>
      </c>
      <c r="I4921" t="s">
        <v>129</v>
      </c>
      <c r="J4921" t="s">
        <v>130</v>
      </c>
      <c r="K4921" t="s">
        <v>131</v>
      </c>
      <c r="L4921" t="s">
        <v>14212</v>
      </c>
      <c r="M4921" t="s">
        <v>14213</v>
      </c>
      <c r="N4921">
        <v>1.218611111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1.2186110000000001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1718785</v>
      </c>
      <c r="B4922">
        <v>1</v>
      </c>
      <c r="C4922" t="s">
        <v>77</v>
      </c>
      <c r="D4922" t="s">
        <v>116</v>
      </c>
      <c r="E4922" t="s">
        <v>139</v>
      </c>
      <c r="F4922" t="s">
        <v>14214</v>
      </c>
      <c r="G4922" t="s">
        <v>141</v>
      </c>
      <c r="H4922" t="s">
        <v>46</v>
      </c>
      <c r="I4922" t="s">
        <v>129</v>
      </c>
      <c r="J4922" t="s">
        <v>130</v>
      </c>
      <c r="K4922" t="s">
        <v>131</v>
      </c>
      <c r="L4922" t="s">
        <v>14215</v>
      </c>
      <c r="M4922" t="s">
        <v>14216</v>
      </c>
      <c r="N4922">
        <v>6.744444444</v>
      </c>
      <c r="O4922">
        <v>0</v>
      </c>
      <c r="P4922">
        <v>86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580.02222200000006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1718789</v>
      </c>
      <c r="B4923">
        <v>1</v>
      </c>
      <c r="C4923" t="s">
        <v>76</v>
      </c>
      <c r="D4923" t="s">
        <v>81</v>
      </c>
      <c r="E4923" t="s">
        <v>134</v>
      </c>
      <c r="F4923" t="s">
        <v>14217</v>
      </c>
      <c r="G4923" t="s">
        <v>155</v>
      </c>
      <c r="H4923" t="s">
        <v>46</v>
      </c>
      <c r="I4923" t="s">
        <v>129</v>
      </c>
      <c r="J4923" t="s">
        <v>130</v>
      </c>
      <c r="K4923" t="s">
        <v>131</v>
      </c>
      <c r="L4923" t="s">
        <v>14218</v>
      </c>
      <c r="M4923" t="s">
        <v>14219</v>
      </c>
      <c r="N4923">
        <v>1.8174999999999999</v>
      </c>
      <c r="O4923">
        <v>0</v>
      </c>
      <c r="P4923">
        <v>10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18.175000000000001</v>
      </c>
      <c r="W4923">
        <v>0</v>
      </c>
      <c r="X4923">
        <v>0</v>
      </c>
      <c r="Y4923">
        <v>0</v>
      </c>
      <c r="Z4923">
        <v>0</v>
      </c>
    </row>
    <row r="4924" spans="1:26" x14ac:dyDescent="0.25">
      <c r="A4924">
        <v>1718805</v>
      </c>
      <c r="B4924">
        <v>1</v>
      </c>
      <c r="C4924" t="s">
        <v>76</v>
      </c>
      <c r="D4924" t="s">
        <v>78</v>
      </c>
      <c r="E4924" t="s">
        <v>134</v>
      </c>
      <c r="F4924" t="s">
        <v>14220</v>
      </c>
      <c r="G4924" t="s">
        <v>209</v>
      </c>
      <c r="H4924" t="s">
        <v>46</v>
      </c>
      <c r="I4924" t="s">
        <v>129</v>
      </c>
      <c r="J4924" t="s">
        <v>130</v>
      </c>
      <c r="K4924" t="s">
        <v>131</v>
      </c>
      <c r="L4924" t="s">
        <v>14221</v>
      </c>
      <c r="M4924" t="s">
        <v>14222</v>
      </c>
      <c r="N4924">
        <v>7.9905555550000003</v>
      </c>
      <c r="O4924">
        <v>0</v>
      </c>
      <c r="P4924">
        <v>13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103.877222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1718808</v>
      </c>
      <c r="B4925">
        <v>1</v>
      </c>
      <c r="C4925" t="s">
        <v>76</v>
      </c>
      <c r="D4925" t="s">
        <v>78</v>
      </c>
      <c r="E4925" t="s">
        <v>134</v>
      </c>
      <c r="F4925" t="s">
        <v>14223</v>
      </c>
      <c r="G4925" t="s">
        <v>136</v>
      </c>
      <c r="H4925" t="s">
        <v>46</v>
      </c>
      <c r="I4925" t="s">
        <v>129</v>
      </c>
      <c r="J4925" t="s">
        <v>130</v>
      </c>
      <c r="K4925" t="s">
        <v>131</v>
      </c>
      <c r="L4925" t="s">
        <v>14224</v>
      </c>
      <c r="M4925" t="s">
        <v>14225</v>
      </c>
      <c r="N4925">
        <v>1.4511111109999999</v>
      </c>
      <c r="O4925">
        <v>0</v>
      </c>
      <c r="P4925">
        <v>2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2.9022220000000001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1718807</v>
      </c>
      <c r="B4926">
        <v>1</v>
      </c>
      <c r="C4926" t="s">
        <v>77</v>
      </c>
      <c r="D4926" t="s">
        <v>124</v>
      </c>
      <c r="E4926" t="s">
        <v>126</v>
      </c>
      <c r="F4926" t="s">
        <v>8147</v>
      </c>
      <c r="G4926" t="s">
        <v>361</v>
      </c>
      <c r="H4926" t="s">
        <v>47</v>
      </c>
      <c r="I4926" t="s">
        <v>129</v>
      </c>
      <c r="J4926" t="s">
        <v>130</v>
      </c>
      <c r="K4926" t="s">
        <v>131</v>
      </c>
      <c r="L4926" t="s">
        <v>14226</v>
      </c>
      <c r="M4926" t="s">
        <v>14227</v>
      </c>
      <c r="N4926">
        <v>1.5494444439999999</v>
      </c>
      <c r="O4926">
        <v>1</v>
      </c>
      <c r="P4926">
        <v>90</v>
      </c>
      <c r="Q4926">
        <v>0</v>
      </c>
      <c r="R4926">
        <v>0</v>
      </c>
      <c r="S4926">
        <v>0</v>
      </c>
      <c r="T4926">
        <v>0</v>
      </c>
      <c r="U4926">
        <v>1.549444</v>
      </c>
      <c r="V4926">
        <v>139.44999999999999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1718811</v>
      </c>
      <c r="B4927">
        <v>1</v>
      </c>
      <c r="C4927" t="s">
        <v>77</v>
      </c>
      <c r="D4927" t="s">
        <v>119</v>
      </c>
      <c r="E4927" t="s">
        <v>139</v>
      </c>
      <c r="F4927" t="s">
        <v>14228</v>
      </c>
      <c r="G4927" t="s">
        <v>141</v>
      </c>
      <c r="H4927" t="s">
        <v>46</v>
      </c>
      <c r="I4927" t="s">
        <v>129</v>
      </c>
      <c r="J4927" t="s">
        <v>130</v>
      </c>
      <c r="K4927" t="s">
        <v>131</v>
      </c>
      <c r="L4927" t="s">
        <v>14229</v>
      </c>
      <c r="M4927" t="s">
        <v>14230</v>
      </c>
      <c r="N4927">
        <v>2.599444444</v>
      </c>
      <c r="O4927">
        <v>0</v>
      </c>
      <c r="P4927">
        <v>58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150.76777799999999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1718812</v>
      </c>
      <c r="B4928">
        <v>1</v>
      </c>
      <c r="C4928" t="s">
        <v>76</v>
      </c>
      <c r="D4928" t="s">
        <v>94</v>
      </c>
      <c r="E4928" t="s">
        <v>164</v>
      </c>
      <c r="F4928" t="s">
        <v>14231</v>
      </c>
      <c r="G4928" t="s">
        <v>256</v>
      </c>
      <c r="H4928" t="s">
        <v>46</v>
      </c>
      <c r="I4928" t="s">
        <v>129</v>
      </c>
      <c r="J4928" t="s">
        <v>130</v>
      </c>
      <c r="K4928" t="s">
        <v>131</v>
      </c>
      <c r="L4928" t="s">
        <v>14232</v>
      </c>
      <c r="M4928" t="s">
        <v>14233</v>
      </c>
      <c r="N4928">
        <v>0.397777777</v>
      </c>
      <c r="O4928">
        <v>0</v>
      </c>
      <c r="P4928">
        <v>0</v>
      </c>
      <c r="Q4928">
        <v>1</v>
      </c>
      <c r="R4928">
        <v>208</v>
      </c>
      <c r="S4928">
        <v>0</v>
      </c>
      <c r="T4928">
        <v>0</v>
      </c>
      <c r="U4928">
        <v>0</v>
      </c>
      <c r="V4928">
        <v>0</v>
      </c>
      <c r="W4928">
        <v>0.39777800000000002</v>
      </c>
      <c r="X4928">
        <v>82.737778000000006</v>
      </c>
      <c r="Y4928">
        <v>0</v>
      </c>
      <c r="Z4928">
        <v>0</v>
      </c>
    </row>
    <row r="4929" spans="1:26" x14ac:dyDescent="0.25">
      <c r="A4929">
        <v>1718813</v>
      </c>
      <c r="B4929">
        <v>1</v>
      </c>
      <c r="C4929" t="s">
        <v>76</v>
      </c>
      <c r="D4929" t="s">
        <v>101</v>
      </c>
      <c r="E4929" t="s">
        <v>134</v>
      </c>
      <c r="F4929" t="s">
        <v>14234</v>
      </c>
      <c r="G4929" t="s">
        <v>155</v>
      </c>
      <c r="H4929" t="s">
        <v>46</v>
      </c>
      <c r="I4929" t="s">
        <v>129</v>
      </c>
      <c r="J4929" t="s">
        <v>130</v>
      </c>
      <c r="K4929" t="s">
        <v>131</v>
      </c>
      <c r="L4929" t="s">
        <v>14235</v>
      </c>
      <c r="M4929" t="s">
        <v>14236</v>
      </c>
      <c r="N4929">
        <v>0.69305555500000005</v>
      </c>
      <c r="O4929">
        <v>0</v>
      </c>
      <c r="P4929">
        <v>9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6.2374999999999998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1718816</v>
      </c>
      <c r="B4930">
        <v>1</v>
      </c>
      <c r="C4930" t="s">
        <v>76</v>
      </c>
      <c r="D4930" t="s">
        <v>86</v>
      </c>
      <c r="E4930" t="s">
        <v>134</v>
      </c>
      <c r="F4930" t="s">
        <v>14237</v>
      </c>
      <c r="G4930" t="s">
        <v>136</v>
      </c>
      <c r="H4930" t="s">
        <v>46</v>
      </c>
      <c r="I4930" t="s">
        <v>129</v>
      </c>
      <c r="J4930" t="s">
        <v>130</v>
      </c>
      <c r="K4930" t="s">
        <v>131</v>
      </c>
      <c r="L4930" t="s">
        <v>14238</v>
      </c>
      <c r="M4930" t="s">
        <v>14239</v>
      </c>
      <c r="N4930">
        <v>0.97416666600000001</v>
      </c>
      <c r="O4930">
        <v>0</v>
      </c>
      <c r="P4930">
        <v>7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6.8191670000000002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1718818</v>
      </c>
      <c r="B4931">
        <v>1</v>
      </c>
      <c r="C4931" t="s">
        <v>76</v>
      </c>
      <c r="D4931" t="s">
        <v>78</v>
      </c>
      <c r="E4931" t="s">
        <v>134</v>
      </c>
      <c r="F4931" t="s">
        <v>14240</v>
      </c>
      <c r="G4931" t="s">
        <v>136</v>
      </c>
      <c r="H4931" t="s">
        <v>46</v>
      </c>
      <c r="I4931" t="s">
        <v>129</v>
      </c>
      <c r="J4931" t="s">
        <v>130</v>
      </c>
      <c r="K4931" t="s">
        <v>131</v>
      </c>
      <c r="L4931" t="s">
        <v>14241</v>
      </c>
      <c r="M4931" t="s">
        <v>14242</v>
      </c>
      <c r="N4931">
        <v>1.7541666659999999</v>
      </c>
      <c r="O4931">
        <v>0</v>
      </c>
      <c r="P4931">
        <v>10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17.541667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1718819</v>
      </c>
      <c r="B4932">
        <v>1</v>
      </c>
      <c r="C4932" t="s">
        <v>77</v>
      </c>
      <c r="D4932" t="s">
        <v>112</v>
      </c>
      <c r="E4932" t="s">
        <v>139</v>
      </c>
      <c r="F4932" t="s">
        <v>14243</v>
      </c>
      <c r="G4932" t="s">
        <v>141</v>
      </c>
      <c r="H4932" t="s">
        <v>46</v>
      </c>
      <c r="I4932" t="s">
        <v>129</v>
      </c>
      <c r="J4932" t="s">
        <v>130</v>
      </c>
      <c r="K4932" t="s">
        <v>131</v>
      </c>
      <c r="L4932" t="s">
        <v>14241</v>
      </c>
      <c r="M4932" t="s">
        <v>14244</v>
      </c>
      <c r="N4932">
        <v>0.48861111099999999</v>
      </c>
      <c r="O4932">
        <v>0</v>
      </c>
      <c r="P4932">
        <v>0</v>
      </c>
      <c r="Q4932">
        <v>0</v>
      </c>
      <c r="R4932">
        <v>65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31.759722</v>
      </c>
      <c r="Y4932">
        <v>0</v>
      </c>
      <c r="Z4932">
        <v>0</v>
      </c>
    </row>
    <row r="4933" spans="1:26" x14ac:dyDescent="0.25">
      <c r="A4933">
        <v>1718822</v>
      </c>
      <c r="B4933">
        <v>1</v>
      </c>
      <c r="C4933" t="s">
        <v>76</v>
      </c>
      <c r="D4933" t="s">
        <v>92</v>
      </c>
      <c r="E4933" t="s">
        <v>134</v>
      </c>
      <c r="F4933" t="s">
        <v>14245</v>
      </c>
      <c r="G4933" t="s">
        <v>136</v>
      </c>
      <c r="H4933" t="s">
        <v>46</v>
      </c>
      <c r="I4933" t="s">
        <v>129</v>
      </c>
      <c r="J4933" t="s">
        <v>130</v>
      </c>
      <c r="K4933" t="s">
        <v>131</v>
      </c>
      <c r="L4933" t="s">
        <v>14246</v>
      </c>
      <c r="M4933" t="s">
        <v>14247</v>
      </c>
      <c r="N4933">
        <v>3.358055555</v>
      </c>
      <c r="O4933">
        <v>0</v>
      </c>
      <c r="P4933">
        <v>0</v>
      </c>
      <c r="Q4933">
        <v>0</v>
      </c>
      <c r="R4933">
        <v>4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13.432221999999999</v>
      </c>
      <c r="Y4933">
        <v>0</v>
      </c>
      <c r="Z4933">
        <v>0</v>
      </c>
    </row>
    <row r="4934" spans="1:26" x14ac:dyDescent="0.25">
      <c r="A4934">
        <v>1718821</v>
      </c>
      <c r="B4934">
        <v>1</v>
      </c>
      <c r="C4934" t="s">
        <v>76</v>
      </c>
      <c r="D4934" t="s">
        <v>106</v>
      </c>
      <c r="E4934" t="s">
        <v>134</v>
      </c>
      <c r="F4934" t="s">
        <v>14248</v>
      </c>
      <c r="G4934" t="s">
        <v>141</v>
      </c>
      <c r="H4934" t="s">
        <v>46</v>
      </c>
      <c r="I4934" t="s">
        <v>129</v>
      </c>
      <c r="J4934" t="s">
        <v>130</v>
      </c>
      <c r="K4934" t="s">
        <v>131</v>
      </c>
      <c r="L4934" t="s">
        <v>14249</v>
      </c>
      <c r="M4934" t="s">
        <v>14250</v>
      </c>
      <c r="N4934">
        <v>3.0522222220000002</v>
      </c>
      <c r="O4934">
        <v>0</v>
      </c>
      <c r="P4934">
        <v>3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9.1566670000000006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1718824</v>
      </c>
      <c r="B4935">
        <v>1</v>
      </c>
      <c r="C4935" t="s">
        <v>76</v>
      </c>
      <c r="D4935" t="s">
        <v>88</v>
      </c>
      <c r="E4935" t="s">
        <v>139</v>
      </c>
      <c r="F4935" t="s">
        <v>12156</v>
      </c>
      <c r="G4935" t="s">
        <v>1839</v>
      </c>
      <c r="H4935" t="s">
        <v>46</v>
      </c>
      <c r="I4935" t="s">
        <v>129</v>
      </c>
      <c r="J4935" t="s">
        <v>130</v>
      </c>
      <c r="K4935" t="s">
        <v>131</v>
      </c>
      <c r="L4935" t="s">
        <v>14251</v>
      </c>
      <c r="M4935" t="s">
        <v>14252</v>
      </c>
      <c r="N4935">
        <v>1.3358333330000001</v>
      </c>
      <c r="O4935">
        <v>0</v>
      </c>
      <c r="P4935">
        <v>25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33.395833000000003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1718825</v>
      </c>
      <c r="B4936">
        <v>1</v>
      </c>
      <c r="C4936" t="s">
        <v>77</v>
      </c>
      <c r="D4936" t="s">
        <v>114</v>
      </c>
      <c r="E4936" t="s">
        <v>191</v>
      </c>
      <c r="F4936" t="s">
        <v>14253</v>
      </c>
      <c r="G4936" t="s">
        <v>462</v>
      </c>
      <c r="H4936" t="s">
        <v>46</v>
      </c>
      <c r="I4936" t="s">
        <v>129</v>
      </c>
      <c r="J4936" t="s">
        <v>130</v>
      </c>
      <c r="K4936" t="s">
        <v>131</v>
      </c>
      <c r="L4936" t="s">
        <v>14254</v>
      </c>
      <c r="M4936" t="s">
        <v>14255</v>
      </c>
      <c r="N4936">
        <v>1.725833333</v>
      </c>
      <c r="O4936">
        <v>0</v>
      </c>
      <c r="P4936">
        <v>52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89.743333000000007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1718826</v>
      </c>
      <c r="B4937">
        <v>1</v>
      </c>
      <c r="C4937" t="s">
        <v>77</v>
      </c>
      <c r="D4937" t="s">
        <v>111</v>
      </c>
      <c r="E4937" t="s">
        <v>134</v>
      </c>
      <c r="F4937" t="s">
        <v>14256</v>
      </c>
      <c r="G4937" t="s">
        <v>155</v>
      </c>
      <c r="H4937" t="s">
        <v>46</v>
      </c>
      <c r="I4937" t="s">
        <v>129</v>
      </c>
      <c r="J4937" t="s">
        <v>130</v>
      </c>
      <c r="K4937" t="s">
        <v>131</v>
      </c>
      <c r="L4937" t="s">
        <v>14257</v>
      </c>
      <c r="M4937" t="s">
        <v>14258</v>
      </c>
      <c r="N4937">
        <v>1.3833333329999999</v>
      </c>
      <c r="O4937">
        <v>0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1.3833329999999999</v>
      </c>
      <c r="Y4937">
        <v>0</v>
      </c>
      <c r="Z4937">
        <v>0</v>
      </c>
    </row>
    <row r="4938" spans="1:26" x14ac:dyDescent="0.25">
      <c r="A4938">
        <v>1718828</v>
      </c>
      <c r="B4938">
        <v>1</v>
      </c>
      <c r="C4938" t="s">
        <v>77</v>
      </c>
      <c r="D4938" t="s">
        <v>117</v>
      </c>
      <c r="E4938" t="s">
        <v>139</v>
      </c>
      <c r="F4938" t="s">
        <v>14259</v>
      </c>
      <c r="G4938" t="s">
        <v>141</v>
      </c>
      <c r="H4938" t="s">
        <v>46</v>
      </c>
      <c r="I4938" t="s">
        <v>129</v>
      </c>
      <c r="J4938" t="s">
        <v>130</v>
      </c>
      <c r="K4938" t="s">
        <v>131</v>
      </c>
      <c r="L4938" t="s">
        <v>14260</v>
      </c>
      <c r="M4938" t="s">
        <v>14261</v>
      </c>
      <c r="N4938">
        <v>0.99083333299999998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18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17.835000000000001</v>
      </c>
    </row>
    <row r="4939" spans="1:26" x14ac:dyDescent="0.25">
      <c r="A4939">
        <v>1718830</v>
      </c>
      <c r="B4939">
        <v>1</v>
      </c>
      <c r="C4939" t="s">
        <v>77</v>
      </c>
      <c r="D4939" t="s">
        <v>124</v>
      </c>
      <c r="E4939" t="s">
        <v>134</v>
      </c>
      <c r="F4939" t="s">
        <v>14262</v>
      </c>
      <c r="G4939" t="s">
        <v>136</v>
      </c>
      <c r="H4939" t="s">
        <v>46</v>
      </c>
      <c r="I4939" t="s">
        <v>129</v>
      </c>
      <c r="J4939" t="s">
        <v>130</v>
      </c>
      <c r="K4939" t="s">
        <v>131</v>
      </c>
      <c r="L4939" t="s">
        <v>14263</v>
      </c>
      <c r="M4939" t="s">
        <v>14264</v>
      </c>
      <c r="N4939">
        <v>5.005833333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1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5.005833</v>
      </c>
    </row>
    <row r="4940" spans="1:26" x14ac:dyDescent="0.25">
      <c r="A4940">
        <v>1718827</v>
      </c>
      <c r="B4940">
        <v>1</v>
      </c>
      <c r="C4940" t="s">
        <v>77</v>
      </c>
      <c r="D4940" t="s">
        <v>116</v>
      </c>
      <c r="E4940" t="s">
        <v>158</v>
      </c>
      <c r="F4940" t="s">
        <v>14265</v>
      </c>
      <c r="G4940" t="s">
        <v>176</v>
      </c>
      <c r="H4940" t="s">
        <v>47</v>
      </c>
      <c r="I4940" t="s">
        <v>151</v>
      </c>
      <c r="J4940" t="s">
        <v>130</v>
      </c>
      <c r="K4940" t="s">
        <v>131</v>
      </c>
      <c r="L4940" t="s">
        <v>14266</v>
      </c>
      <c r="M4940" t="s">
        <v>14267</v>
      </c>
      <c r="N4940">
        <v>1.0277777E-2</v>
      </c>
      <c r="O4940">
        <v>1898</v>
      </c>
      <c r="P4940">
        <v>21798</v>
      </c>
      <c r="Q4940">
        <v>0</v>
      </c>
      <c r="R4940">
        <v>0</v>
      </c>
      <c r="S4940">
        <v>35</v>
      </c>
      <c r="T4940">
        <v>287</v>
      </c>
      <c r="U4940">
        <v>19.507221000000001</v>
      </c>
      <c r="V4940">
        <v>224.03498300000001</v>
      </c>
      <c r="W4940">
        <v>0</v>
      </c>
      <c r="X4940">
        <v>0</v>
      </c>
      <c r="Y4940">
        <v>0.35972199999999999</v>
      </c>
      <c r="Z4940">
        <v>2.949722</v>
      </c>
    </row>
    <row r="4941" spans="1:26" x14ac:dyDescent="0.25">
      <c r="A4941">
        <v>1718831</v>
      </c>
      <c r="B4941">
        <v>1</v>
      </c>
      <c r="C4941" t="s">
        <v>77</v>
      </c>
      <c r="D4941" t="s">
        <v>116</v>
      </c>
      <c r="E4941" t="s">
        <v>158</v>
      </c>
      <c r="F4941" t="s">
        <v>14268</v>
      </c>
      <c r="G4941" t="s">
        <v>3358</v>
      </c>
      <c r="H4941" t="s">
        <v>47</v>
      </c>
      <c r="I4941" t="s">
        <v>129</v>
      </c>
      <c r="J4941" t="s">
        <v>130</v>
      </c>
      <c r="K4941" t="s">
        <v>131</v>
      </c>
      <c r="L4941" t="s">
        <v>14269</v>
      </c>
      <c r="M4941" t="s">
        <v>14270</v>
      </c>
      <c r="N4941">
        <v>3.7519444439999998</v>
      </c>
      <c r="O4941">
        <v>420</v>
      </c>
      <c r="P4941">
        <v>4217</v>
      </c>
      <c r="Q4941">
        <v>0</v>
      </c>
      <c r="R4941">
        <v>0</v>
      </c>
      <c r="S4941">
        <v>24</v>
      </c>
      <c r="T4941">
        <v>240</v>
      </c>
      <c r="U4941">
        <v>1575.8166659999999</v>
      </c>
      <c r="V4941">
        <v>15821.949720000001</v>
      </c>
      <c r="W4941">
        <v>0</v>
      </c>
      <c r="X4941">
        <v>0</v>
      </c>
      <c r="Y4941">
        <v>90.046666999999999</v>
      </c>
      <c r="Z4941">
        <v>900.46666700000003</v>
      </c>
    </row>
    <row r="4942" spans="1:26" x14ac:dyDescent="0.25">
      <c r="A4942">
        <v>1718829</v>
      </c>
      <c r="B4942">
        <v>1</v>
      </c>
      <c r="C4942" t="s">
        <v>77</v>
      </c>
      <c r="D4942" t="s">
        <v>124</v>
      </c>
      <c r="E4942" t="s">
        <v>158</v>
      </c>
      <c r="F4942" t="s">
        <v>8166</v>
      </c>
      <c r="G4942" t="s">
        <v>176</v>
      </c>
      <c r="H4942" t="s">
        <v>47</v>
      </c>
      <c r="I4942" t="s">
        <v>129</v>
      </c>
      <c r="J4942" t="s">
        <v>130</v>
      </c>
      <c r="K4942" t="s">
        <v>131</v>
      </c>
      <c r="L4942" t="s">
        <v>14271</v>
      </c>
      <c r="M4942" t="s">
        <v>14272</v>
      </c>
      <c r="N4942">
        <v>0.69527777700000004</v>
      </c>
      <c r="O4942">
        <v>53</v>
      </c>
      <c r="P4942">
        <v>92</v>
      </c>
      <c r="Q4942">
        <v>0</v>
      </c>
      <c r="R4942">
        <v>0</v>
      </c>
      <c r="S4942">
        <v>0</v>
      </c>
      <c r="T4942">
        <v>0</v>
      </c>
      <c r="U4942">
        <v>36.849722</v>
      </c>
      <c r="V4942">
        <v>63.965555000000002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1718837</v>
      </c>
      <c r="B4943">
        <v>1</v>
      </c>
      <c r="C4943" t="s">
        <v>77</v>
      </c>
      <c r="D4943" t="s">
        <v>114</v>
      </c>
      <c r="E4943" t="s">
        <v>139</v>
      </c>
      <c r="F4943" t="s">
        <v>12319</v>
      </c>
      <c r="G4943" t="s">
        <v>141</v>
      </c>
      <c r="H4943" t="s">
        <v>46</v>
      </c>
      <c r="I4943" t="s">
        <v>129</v>
      </c>
      <c r="J4943" t="s">
        <v>130</v>
      </c>
      <c r="K4943" t="s">
        <v>131</v>
      </c>
      <c r="L4943" t="s">
        <v>14273</v>
      </c>
      <c r="M4943" t="s">
        <v>14274</v>
      </c>
      <c r="N4943">
        <v>0.76777777700000005</v>
      </c>
      <c r="O4943">
        <v>0</v>
      </c>
      <c r="P4943">
        <v>76</v>
      </c>
      <c r="Q4943">
        <v>0</v>
      </c>
      <c r="R4943">
        <v>0</v>
      </c>
      <c r="S4943">
        <v>0</v>
      </c>
      <c r="T4943">
        <v>12</v>
      </c>
      <c r="U4943">
        <v>0</v>
      </c>
      <c r="V4943">
        <v>58.351111000000003</v>
      </c>
      <c r="W4943">
        <v>0</v>
      </c>
      <c r="X4943">
        <v>0</v>
      </c>
      <c r="Y4943">
        <v>0</v>
      </c>
      <c r="Z4943">
        <v>9.2133330000000004</v>
      </c>
    </row>
    <row r="4944" spans="1:26" x14ac:dyDescent="0.25">
      <c r="A4944">
        <v>1718836</v>
      </c>
      <c r="B4944">
        <v>1</v>
      </c>
      <c r="C4944" t="s">
        <v>76</v>
      </c>
      <c r="D4944" t="s">
        <v>96</v>
      </c>
      <c r="E4944" t="s">
        <v>134</v>
      </c>
      <c r="F4944" t="s">
        <v>14275</v>
      </c>
      <c r="G4944" t="s">
        <v>136</v>
      </c>
      <c r="H4944" t="s">
        <v>46</v>
      </c>
      <c r="I4944" t="s">
        <v>129</v>
      </c>
      <c r="J4944" t="s">
        <v>130</v>
      </c>
      <c r="K4944" t="s">
        <v>131</v>
      </c>
      <c r="L4944" t="s">
        <v>14276</v>
      </c>
      <c r="M4944" t="s">
        <v>14277</v>
      </c>
      <c r="N4944">
        <v>0.87111111100000005</v>
      </c>
      <c r="O4944">
        <v>0</v>
      </c>
      <c r="P4944">
        <v>3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2.6133329999999999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1718843</v>
      </c>
      <c r="B4945">
        <v>1</v>
      </c>
      <c r="C4945" t="s">
        <v>77</v>
      </c>
      <c r="D4945" t="s">
        <v>114</v>
      </c>
      <c r="E4945" t="s">
        <v>139</v>
      </c>
      <c r="F4945" t="s">
        <v>14278</v>
      </c>
      <c r="G4945" t="s">
        <v>3671</v>
      </c>
      <c r="H4945" t="s">
        <v>46</v>
      </c>
      <c r="I4945" t="s">
        <v>129</v>
      </c>
      <c r="J4945" t="s">
        <v>130</v>
      </c>
      <c r="K4945" t="s">
        <v>131</v>
      </c>
      <c r="L4945" t="s">
        <v>14279</v>
      </c>
      <c r="M4945" t="s">
        <v>14280</v>
      </c>
      <c r="N4945">
        <v>1.082777777</v>
      </c>
      <c r="O4945">
        <v>0</v>
      </c>
      <c r="P4945">
        <v>251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271.77722199999999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1718839</v>
      </c>
      <c r="B4946">
        <v>1</v>
      </c>
      <c r="C4946" t="s">
        <v>76</v>
      </c>
      <c r="D4946" t="s">
        <v>79</v>
      </c>
      <c r="E4946" t="s">
        <v>134</v>
      </c>
      <c r="F4946" t="s">
        <v>14281</v>
      </c>
      <c r="G4946" t="s">
        <v>155</v>
      </c>
      <c r="H4946" t="s">
        <v>46</v>
      </c>
      <c r="I4946" t="s">
        <v>129</v>
      </c>
      <c r="J4946" t="s">
        <v>130</v>
      </c>
      <c r="K4946" t="s">
        <v>131</v>
      </c>
      <c r="L4946" t="s">
        <v>14282</v>
      </c>
      <c r="M4946" t="s">
        <v>14283</v>
      </c>
      <c r="N4946">
        <v>1.4741666659999999</v>
      </c>
      <c r="O4946">
        <v>1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1.474167</v>
      </c>
      <c r="V4946">
        <v>0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1718838</v>
      </c>
      <c r="B4947">
        <v>1</v>
      </c>
      <c r="C4947" t="s">
        <v>77</v>
      </c>
      <c r="D4947" t="s">
        <v>114</v>
      </c>
      <c r="E4947" t="s">
        <v>212</v>
      </c>
      <c r="F4947" t="s">
        <v>7990</v>
      </c>
      <c r="G4947" t="s">
        <v>176</v>
      </c>
      <c r="H4947" t="s">
        <v>47</v>
      </c>
      <c r="I4947" t="s">
        <v>129</v>
      </c>
      <c r="J4947" t="s">
        <v>130</v>
      </c>
      <c r="K4947" t="s">
        <v>131</v>
      </c>
      <c r="L4947" t="s">
        <v>14284</v>
      </c>
      <c r="M4947" t="s">
        <v>14285</v>
      </c>
      <c r="N4947">
        <v>0.42388888800000002</v>
      </c>
      <c r="O4947">
        <v>0</v>
      </c>
      <c r="P4947">
        <v>0</v>
      </c>
      <c r="Q4947">
        <v>0</v>
      </c>
      <c r="R4947">
        <v>0</v>
      </c>
      <c r="S4947">
        <v>25</v>
      </c>
      <c r="T4947">
        <v>451</v>
      </c>
      <c r="U4947">
        <v>0</v>
      </c>
      <c r="V4947">
        <v>0</v>
      </c>
      <c r="W4947">
        <v>0</v>
      </c>
      <c r="X4947">
        <v>0</v>
      </c>
      <c r="Y4947">
        <v>10.597222</v>
      </c>
      <c r="Z4947">
        <v>191.17388800000001</v>
      </c>
    </row>
    <row r="4948" spans="1:26" x14ac:dyDescent="0.25">
      <c r="A4948">
        <v>1718849</v>
      </c>
      <c r="B4948">
        <v>1</v>
      </c>
      <c r="C4948" t="s">
        <v>76</v>
      </c>
      <c r="D4948" t="s">
        <v>83</v>
      </c>
      <c r="E4948" t="s">
        <v>164</v>
      </c>
      <c r="F4948" t="s">
        <v>14286</v>
      </c>
      <c r="G4948" t="s">
        <v>141</v>
      </c>
      <c r="H4948" t="s">
        <v>46</v>
      </c>
      <c r="I4948" t="s">
        <v>129</v>
      </c>
      <c r="J4948" t="s">
        <v>130</v>
      </c>
      <c r="K4948" t="s">
        <v>131</v>
      </c>
      <c r="L4948" t="s">
        <v>14287</v>
      </c>
      <c r="M4948" t="s">
        <v>14288</v>
      </c>
      <c r="N4948">
        <v>1.484722222</v>
      </c>
      <c r="O4948">
        <v>1</v>
      </c>
      <c r="P4948">
        <v>29</v>
      </c>
      <c r="Q4948">
        <v>0</v>
      </c>
      <c r="R4948">
        <v>0</v>
      </c>
      <c r="S4948">
        <v>0</v>
      </c>
      <c r="T4948">
        <v>0</v>
      </c>
      <c r="U4948">
        <v>1.4847220000000001</v>
      </c>
      <c r="V4948">
        <v>43.056944000000001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1718847</v>
      </c>
      <c r="B4949">
        <v>1</v>
      </c>
      <c r="C4949" t="s">
        <v>76</v>
      </c>
      <c r="D4949" t="s">
        <v>92</v>
      </c>
      <c r="E4949" t="s">
        <v>134</v>
      </c>
      <c r="F4949" t="s">
        <v>14289</v>
      </c>
      <c r="G4949" t="s">
        <v>209</v>
      </c>
      <c r="H4949" t="s">
        <v>46</v>
      </c>
      <c r="I4949" t="s">
        <v>129</v>
      </c>
      <c r="J4949" t="s">
        <v>130</v>
      </c>
      <c r="K4949" t="s">
        <v>131</v>
      </c>
      <c r="L4949" t="s">
        <v>14290</v>
      </c>
      <c r="M4949" t="s">
        <v>14291</v>
      </c>
      <c r="N4949">
        <v>2.8438888879999999</v>
      </c>
      <c r="O4949">
        <v>0</v>
      </c>
      <c r="P4949">
        <v>0</v>
      </c>
      <c r="Q4949">
        <v>0</v>
      </c>
      <c r="R4949">
        <v>2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5.6877779999999998</v>
      </c>
      <c r="Y4949">
        <v>0</v>
      </c>
      <c r="Z4949">
        <v>0</v>
      </c>
    </row>
    <row r="4950" spans="1:26" x14ac:dyDescent="0.25">
      <c r="A4950">
        <v>1718845</v>
      </c>
      <c r="B4950">
        <v>1</v>
      </c>
      <c r="C4950" t="s">
        <v>77</v>
      </c>
      <c r="D4950" t="s">
        <v>116</v>
      </c>
      <c r="E4950" t="s">
        <v>212</v>
      </c>
      <c r="F4950" t="s">
        <v>14292</v>
      </c>
      <c r="G4950" t="s">
        <v>176</v>
      </c>
      <c r="H4950" t="s">
        <v>47</v>
      </c>
      <c r="I4950" t="s">
        <v>151</v>
      </c>
      <c r="J4950" t="s">
        <v>130</v>
      </c>
      <c r="K4950" t="s">
        <v>131</v>
      </c>
      <c r="L4950" t="s">
        <v>14293</v>
      </c>
      <c r="M4950" t="s">
        <v>14294</v>
      </c>
      <c r="N4950">
        <v>8.3333330000000001E-3</v>
      </c>
      <c r="O4950">
        <v>295</v>
      </c>
      <c r="P4950">
        <v>3911</v>
      </c>
      <c r="Q4950">
        <v>0</v>
      </c>
      <c r="R4950">
        <v>0</v>
      </c>
      <c r="S4950">
        <v>0</v>
      </c>
      <c r="T4950">
        <v>0</v>
      </c>
      <c r="U4950">
        <v>2.4583330000000001</v>
      </c>
      <c r="V4950">
        <v>32.591664999999999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1718852</v>
      </c>
      <c r="B4951">
        <v>1</v>
      </c>
      <c r="C4951" t="s">
        <v>76</v>
      </c>
      <c r="D4951" t="s">
        <v>97</v>
      </c>
      <c r="E4951" t="s">
        <v>139</v>
      </c>
      <c r="F4951" t="s">
        <v>14295</v>
      </c>
      <c r="G4951" t="s">
        <v>462</v>
      </c>
      <c r="H4951" t="s">
        <v>46</v>
      </c>
      <c r="I4951" t="s">
        <v>129</v>
      </c>
      <c r="J4951" t="s">
        <v>130</v>
      </c>
      <c r="K4951" t="s">
        <v>131</v>
      </c>
      <c r="L4951" t="s">
        <v>14296</v>
      </c>
      <c r="M4951" t="s">
        <v>14297</v>
      </c>
      <c r="N4951">
        <v>1.449166666</v>
      </c>
      <c r="O4951">
        <v>0</v>
      </c>
      <c r="P4951">
        <v>140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202.88333299999999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1718853</v>
      </c>
      <c r="B4952">
        <v>1</v>
      </c>
      <c r="C4952" t="s">
        <v>77</v>
      </c>
      <c r="D4952" t="s">
        <v>114</v>
      </c>
      <c r="E4952" t="s">
        <v>139</v>
      </c>
      <c r="F4952" t="s">
        <v>14298</v>
      </c>
      <c r="G4952" t="s">
        <v>141</v>
      </c>
      <c r="H4952" t="s">
        <v>46</v>
      </c>
      <c r="I4952" t="s">
        <v>129</v>
      </c>
      <c r="J4952" t="s">
        <v>130</v>
      </c>
      <c r="K4952" t="s">
        <v>131</v>
      </c>
      <c r="L4952" t="s">
        <v>14299</v>
      </c>
      <c r="M4952" t="s">
        <v>14300</v>
      </c>
      <c r="N4952">
        <v>0.97861111099999998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29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28.379722000000001</v>
      </c>
    </row>
    <row r="4953" spans="1:26" x14ac:dyDescent="0.25">
      <c r="A4953">
        <v>1718860</v>
      </c>
      <c r="B4953">
        <v>1</v>
      </c>
      <c r="C4953" t="s">
        <v>77</v>
      </c>
      <c r="D4953" t="s">
        <v>124</v>
      </c>
      <c r="E4953" t="s">
        <v>139</v>
      </c>
      <c r="F4953" t="s">
        <v>14301</v>
      </c>
      <c r="G4953" t="s">
        <v>1596</v>
      </c>
      <c r="H4953" t="s">
        <v>46</v>
      </c>
      <c r="I4953" t="s">
        <v>129</v>
      </c>
      <c r="J4953" t="s">
        <v>130</v>
      </c>
      <c r="K4953" t="s">
        <v>131</v>
      </c>
      <c r="L4953" t="s">
        <v>14302</v>
      </c>
      <c r="M4953" t="s">
        <v>14303</v>
      </c>
      <c r="N4953">
        <v>2.8633333329999999</v>
      </c>
      <c r="O4953">
        <v>0</v>
      </c>
      <c r="P4953">
        <v>55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157.48333299999999</v>
      </c>
      <c r="W4953">
        <v>0</v>
      </c>
      <c r="X4953">
        <v>0</v>
      </c>
      <c r="Y4953">
        <v>0</v>
      </c>
      <c r="Z4953">
        <v>0</v>
      </c>
    </row>
    <row r="4954" spans="1:26" x14ac:dyDescent="0.25">
      <c r="A4954">
        <v>1718861</v>
      </c>
      <c r="B4954">
        <v>1</v>
      </c>
      <c r="C4954" t="s">
        <v>76</v>
      </c>
      <c r="D4954" t="s">
        <v>90</v>
      </c>
      <c r="E4954" t="s">
        <v>134</v>
      </c>
      <c r="F4954" t="s">
        <v>14304</v>
      </c>
      <c r="G4954" t="s">
        <v>155</v>
      </c>
      <c r="H4954" t="s">
        <v>46</v>
      </c>
      <c r="I4954" t="s">
        <v>129</v>
      </c>
      <c r="J4954" t="s">
        <v>130</v>
      </c>
      <c r="K4954" t="s">
        <v>131</v>
      </c>
      <c r="L4954" t="s">
        <v>14305</v>
      </c>
      <c r="M4954" t="s">
        <v>14306</v>
      </c>
      <c r="N4954">
        <v>3.2833333329999999</v>
      </c>
      <c r="O4954">
        <v>0</v>
      </c>
      <c r="P4954">
        <v>3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9.85</v>
      </c>
      <c r="W4954">
        <v>0</v>
      </c>
      <c r="X4954">
        <v>0</v>
      </c>
      <c r="Y4954">
        <v>0</v>
      </c>
      <c r="Z4954">
        <v>0</v>
      </c>
    </row>
    <row r="4955" spans="1:26" x14ac:dyDescent="0.25">
      <c r="A4955">
        <v>1718862</v>
      </c>
      <c r="B4955">
        <v>1</v>
      </c>
      <c r="C4955" t="s">
        <v>76</v>
      </c>
      <c r="D4955" t="s">
        <v>90</v>
      </c>
      <c r="E4955" t="s">
        <v>134</v>
      </c>
      <c r="F4955" t="s">
        <v>14307</v>
      </c>
      <c r="G4955" t="s">
        <v>155</v>
      </c>
      <c r="H4955" t="s">
        <v>46</v>
      </c>
      <c r="I4955" t="s">
        <v>129</v>
      </c>
      <c r="J4955" t="s">
        <v>130</v>
      </c>
      <c r="K4955" t="s">
        <v>131</v>
      </c>
      <c r="L4955" t="s">
        <v>14308</v>
      </c>
      <c r="M4955" t="s">
        <v>14309</v>
      </c>
      <c r="N4955">
        <v>2.528611111</v>
      </c>
      <c r="O4955">
        <v>0</v>
      </c>
      <c r="P4955">
        <v>2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5.0572220000000003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1718865</v>
      </c>
      <c r="B4956">
        <v>1</v>
      </c>
      <c r="C4956" t="s">
        <v>76</v>
      </c>
      <c r="D4956" t="s">
        <v>97</v>
      </c>
      <c r="E4956" t="s">
        <v>134</v>
      </c>
      <c r="F4956" t="s">
        <v>14310</v>
      </c>
      <c r="G4956" t="s">
        <v>155</v>
      </c>
      <c r="H4956" t="s">
        <v>46</v>
      </c>
      <c r="I4956" t="s">
        <v>129</v>
      </c>
      <c r="J4956" t="s">
        <v>130</v>
      </c>
      <c r="K4956" t="s">
        <v>131</v>
      </c>
      <c r="L4956" t="s">
        <v>14311</v>
      </c>
      <c r="M4956" t="s">
        <v>14312</v>
      </c>
      <c r="N4956">
        <v>1.6683333330000001</v>
      </c>
      <c r="O4956">
        <v>0</v>
      </c>
      <c r="P4956">
        <v>5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8.3416669999999993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1718859</v>
      </c>
      <c r="B4957">
        <v>1</v>
      </c>
      <c r="C4957" t="s">
        <v>76</v>
      </c>
      <c r="D4957" t="s">
        <v>96</v>
      </c>
      <c r="E4957" t="s">
        <v>212</v>
      </c>
      <c r="F4957" t="s">
        <v>9254</v>
      </c>
      <c r="G4957" t="s">
        <v>176</v>
      </c>
      <c r="H4957" t="s">
        <v>47</v>
      </c>
      <c r="I4957" t="s">
        <v>129</v>
      </c>
      <c r="J4957" t="s">
        <v>130</v>
      </c>
      <c r="K4957" t="s">
        <v>131</v>
      </c>
      <c r="L4957" t="s">
        <v>14313</v>
      </c>
      <c r="M4957" t="s">
        <v>14314</v>
      </c>
      <c r="N4957">
        <v>0.76388888799999999</v>
      </c>
      <c r="O4957">
        <v>17</v>
      </c>
      <c r="P4957">
        <v>78</v>
      </c>
      <c r="Q4957">
        <v>0</v>
      </c>
      <c r="R4957">
        <v>0</v>
      </c>
      <c r="S4957">
        <v>0</v>
      </c>
      <c r="T4957">
        <v>0</v>
      </c>
      <c r="U4957">
        <v>12.986110999999999</v>
      </c>
      <c r="V4957">
        <v>59.583333000000003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1718858</v>
      </c>
      <c r="B4958">
        <v>1</v>
      </c>
      <c r="C4958" t="s">
        <v>77</v>
      </c>
      <c r="D4958" t="s">
        <v>114</v>
      </c>
      <c r="E4958" t="s">
        <v>134</v>
      </c>
      <c r="F4958" t="s">
        <v>14315</v>
      </c>
      <c r="G4958" t="s">
        <v>136</v>
      </c>
      <c r="H4958" t="s">
        <v>46</v>
      </c>
      <c r="I4958" t="s">
        <v>129</v>
      </c>
      <c r="J4958" t="s">
        <v>130</v>
      </c>
      <c r="K4958" t="s">
        <v>131</v>
      </c>
      <c r="L4958" t="s">
        <v>14316</v>
      </c>
      <c r="M4958" t="s">
        <v>14317</v>
      </c>
      <c r="N4958">
        <v>2.1816666659999999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2.181667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1718887</v>
      </c>
      <c r="B4959">
        <v>1</v>
      </c>
      <c r="C4959" t="s">
        <v>76</v>
      </c>
      <c r="D4959" t="s">
        <v>90</v>
      </c>
      <c r="E4959" t="s">
        <v>126</v>
      </c>
      <c r="F4959" t="s">
        <v>14318</v>
      </c>
      <c r="G4959" t="s">
        <v>431</v>
      </c>
      <c r="H4959" t="s">
        <v>47</v>
      </c>
      <c r="I4959" t="s">
        <v>129</v>
      </c>
      <c r="J4959" t="s">
        <v>130</v>
      </c>
      <c r="K4959" t="s">
        <v>131</v>
      </c>
      <c r="L4959" t="s">
        <v>14319</v>
      </c>
      <c r="M4959" t="s">
        <v>14320</v>
      </c>
      <c r="N4959">
        <v>2.1025</v>
      </c>
      <c r="O4959">
        <v>8</v>
      </c>
      <c r="P4959">
        <v>1122</v>
      </c>
      <c r="Q4959">
        <v>0</v>
      </c>
      <c r="R4959">
        <v>0</v>
      </c>
      <c r="S4959">
        <v>0</v>
      </c>
      <c r="T4959">
        <v>0</v>
      </c>
      <c r="U4959">
        <v>16.82</v>
      </c>
      <c r="V4959">
        <v>2359.0050000000001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1718864</v>
      </c>
      <c r="B4960">
        <v>1</v>
      </c>
      <c r="C4960" t="s">
        <v>77</v>
      </c>
      <c r="D4960" t="s">
        <v>109</v>
      </c>
      <c r="E4960" t="s">
        <v>139</v>
      </c>
      <c r="F4960" t="s">
        <v>14321</v>
      </c>
      <c r="G4960" t="s">
        <v>182</v>
      </c>
      <c r="H4960" t="s">
        <v>46</v>
      </c>
      <c r="I4960" t="s">
        <v>129</v>
      </c>
      <c r="J4960" t="s">
        <v>130</v>
      </c>
      <c r="K4960" t="s">
        <v>131</v>
      </c>
      <c r="L4960" t="s">
        <v>14322</v>
      </c>
      <c r="M4960" t="s">
        <v>14323</v>
      </c>
      <c r="N4960">
        <v>2.355277777</v>
      </c>
      <c r="O4960">
        <v>0</v>
      </c>
      <c r="P4960">
        <v>24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56.526667000000003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1718866</v>
      </c>
      <c r="B4961">
        <v>1</v>
      </c>
      <c r="C4961" t="s">
        <v>77</v>
      </c>
      <c r="D4961" t="s">
        <v>114</v>
      </c>
      <c r="E4961" t="s">
        <v>134</v>
      </c>
      <c r="F4961" t="s">
        <v>14324</v>
      </c>
      <c r="G4961" t="s">
        <v>136</v>
      </c>
      <c r="H4961" t="s">
        <v>46</v>
      </c>
      <c r="I4961" t="s">
        <v>129</v>
      </c>
      <c r="J4961" t="s">
        <v>130</v>
      </c>
      <c r="K4961" t="s">
        <v>131</v>
      </c>
      <c r="L4961" t="s">
        <v>14325</v>
      </c>
      <c r="M4961" t="s">
        <v>14326</v>
      </c>
      <c r="N4961">
        <v>0.78472222199999997</v>
      </c>
      <c r="O4961">
        <v>0</v>
      </c>
      <c r="P4961">
        <v>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0.78472200000000003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1718867</v>
      </c>
      <c r="B4962">
        <v>1</v>
      </c>
      <c r="C4962" t="s">
        <v>76</v>
      </c>
      <c r="D4962" t="s">
        <v>84</v>
      </c>
      <c r="E4962" t="s">
        <v>191</v>
      </c>
      <c r="F4962" t="s">
        <v>14327</v>
      </c>
      <c r="G4962" t="s">
        <v>289</v>
      </c>
      <c r="H4962" t="s">
        <v>46</v>
      </c>
      <c r="I4962" t="s">
        <v>129</v>
      </c>
      <c r="J4962" t="s">
        <v>130</v>
      </c>
      <c r="K4962" t="s">
        <v>131</v>
      </c>
      <c r="L4962" t="s">
        <v>14328</v>
      </c>
      <c r="M4962" t="s">
        <v>14329</v>
      </c>
      <c r="N4962">
        <v>2.659444444</v>
      </c>
      <c r="O4962">
        <v>0</v>
      </c>
      <c r="P4962">
        <v>79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210.09611100000001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1718868</v>
      </c>
      <c r="B4963">
        <v>1</v>
      </c>
      <c r="C4963" t="s">
        <v>76</v>
      </c>
      <c r="D4963" t="s">
        <v>87</v>
      </c>
      <c r="E4963" t="s">
        <v>158</v>
      </c>
      <c r="F4963" t="s">
        <v>14330</v>
      </c>
      <c r="G4963" t="s">
        <v>176</v>
      </c>
      <c r="H4963" t="s">
        <v>47</v>
      </c>
      <c r="I4963" t="s">
        <v>129</v>
      </c>
      <c r="J4963" t="s">
        <v>130</v>
      </c>
      <c r="K4963" t="s">
        <v>131</v>
      </c>
      <c r="L4963" t="s">
        <v>14331</v>
      </c>
      <c r="M4963" t="s">
        <v>14332</v>
      </c>
      <c r="N4963">
        <v>0.23277777699999999</v>
      </c>
      <c r="O4963">
        <v>30</v>
      </c>
      <c r="P4963">
        <v>346</v>
      </c>
      <c r="Q4963">
        <v>7</v>
      </c>
      <c r="R4963">
        <v>27</v>
      </c>
      <c r="S4963">
        <v>0</v>
      </c>
      <c r="T4963">
        <v>0</v>
      </c>
      <c r="U4963">
        <v>6.983333</v>
      </c>
      <c r="V4963">
        <v>80.541111000000001</v>
      </c>
      <c r="W4963">
        <v>1.6294439999999999</v>
      </c>
      <c r="X4963">
        <v>6.2850000000000001</v>
      </c>
      <c r="Y4963">
        <v>0</v>
      </c>
      <c r="Z4963">
        <v>0</v>
      </c>
    </row>
    <row r="4964" spans="1:26" x14ac:dyDescent="0.25">
      <c r="A4964">
        <v>1718869</v>
      </c>
      <c r="B4964">
        <v>1</v>
      </c>
      <c r="C4964" t="s">
        <v>76</v>
      </c>
      <c r="D4964" t="s">
        <v>87</v>
      </c>
      <c r="E4964" t="s">
        <v>126</v>
      </c>
      <c r="F4964" t="s">
        <v>14333</v>
      </c>
      <c r="G4964" t="s">
        <v>351</v>
      </c>
      <c r="H4964" t="s">
        <v>47</v>
      </c>
      <c r="I4964" t="s">
        <v>129</v>
      </c>
      <c r="J4964" t="s">
        <v>130</v>
      </c>
      <c r="K4964" t="s">
        <v>131</v>
      </c>
      <c r="L4964" t="s">
        <v>14334</v>
      </c>
      <c r="M4964" t="s">
        <v>14335</v>
      </c>
      <c r="N4964">
        <v>0.49166666599999997</v>
      </c>
      <c r="O4964">
        <v>0</v>
      </c>
      <c r="P4964">
        <v>2</v>
      </c>
      <c r="Q4964">
        <v>0</v>
      </c>
      <c r="R4964">
        <v>8</v>
      </c>
      <c r="S4964">
        <v>0</v>
      </c>
      <c r="T4964">
        <v>0</v>
      </c>
      <c r="U4964">
        <v>0</v>
      </c>
      <c r="V4964">
        <v>0.98333300000000001</v>
      </c>
      <c r="W4964">
        <v>0</v>
      </c>
      <c r="X4964">
        <v>3.9333330000000002</v>
      </c>
      <c r="Y4964">
        <v>0</v>
      </c>
      <c r="Z4964">
        <v>0</v>
      </c>
    </row>
    <row r="4965" spans="1:26" x14ac:dyDescent="0.25">
      <c r="A4965">
        <v>1718871</v>
      </c>
      <c r="B4965">
        <v>1</v>
      </c>
      <c r="C4965" t="s">
        <v>77</v>
      </c>
      <c r="D4965" t="s">
        <v>114</v>
      </c>
      <c r="E4965" t="s">
        <v>134</v>
      </c>
      <c r="F4965" t="s">
        <v>14336</v>
      </c>
      <c r="G4965" t="s">
        <v>136</v>
      </c>
      <c r="H4965" t="s">
        <v>46</v>
      </c>
      <c r="I4965" t="s">
        <v>129</v>
      </c>
      <c r="J4965" t="s">
        <v>130</v>
      </c>
      <c r="K4965" t="s">
        <v>131</v>
      </c>
      <c r="L4965" t="s">
        <v>14337</v>
      </c>
      <c r="M4965" t="s">
        <v>14338</v>
      </c>
      <c r="N4965">
        <v>0.98555555500000003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1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0.98555599999999999</v>
      </c>
    </row>
    <row r="4966" spans="1:26" x14ac:dyDescent="0.25">
      <c r="A4966">
        <v>1718873</v>
      </c>
      <c r="B4966">
        <v>1</v>
      </c>
      <c r="C4966" t="s">
        <v>77</v>
      </c>
      <c r="D4966" t="s">
        <v>111</v>
      </c>
      <c r="E4966" t="s">
        <v>139</v>
      </c>
      <c r="F4966" t="s">
        <v>14339</v>
      </c>
      <c r="G4966" t="s">
        <v>141</v>
      </c>
      <c r="H4966" t="s">
        <v>46</v>
      </c>
      <c r="I4966" t="s">
        <v>129</v>
      </c>
      <c r="J4966" t="s">
        <v>130</v>
      </c>
      <c r="K4966" t="s">
        <v>131</v>
      </c>
      <c r="L4966" t="s">
        <v>14340</v>
      </c>
      <c r="M4966" t="s">
        <v>14341</v>
      </c>
      <c r="N4966">
        <v>2.1038888880000002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8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16.831111</v>
      </c>
    </row>
    <row r="4967" spans="1:26" x14ac:dyDescent="0.25">
      <c r="A4967">
        <v>1718876</v>
      </c>
      <c r="B4967">
        <v>1</v>
      </c>
      <c r="C4967" t="s">
        <v>77</v>
      </c>
      <c r="D4967" t="s">
        <v>109</v>
      </c>
      <c r="E4967" t="s">
        <v>134</v>
      </c>
      <c r="F4967" t="s">
        <v>14342</v>
      </c>
      <c r="G4967" t="s">
        <v>136</v>
      </c>
      <c r="H4967" t="s">
        <v>46</v>
      </c>
      <c r="I4967" t="s">
        <v>129</v>
      </c>
      <c r="J4967" t="s">
        <v>130</v>
      </c>
      <c r="K4967" t="s">
        <v>131</v>
      </c>
      <c r="L4967" t="s">
        <v>14343</v>
      </c>
      <c r="M4967" t="s">
        <v>14344</v>
      </c>
      <c r="N4967">
        <v>0.90972222199999997</v>
      </c>
      <c r="O4967">
        <v>0</v>
      </c>
      <c r="P4967">
        <v>3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2.7291669999999999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1718878</v>
      </c>
      <c r="B4968">
        <v>1</v>
      </c>
      <c r="C4968" t="s">
        <v>76</v>
      </c>
      <c r="D4968" t="s">
        <v>99</v>
      </c>
      <c r="E4968" t="s">
        <v>139</v>
      </c>
      <c r="F4968" t="s">
        <v>1760</v>
      </c>
      <c r="G4968" t="s">
        <v>141</v>
      </c>
      <c r="H4968" t="s">
        <v>46</v>
      </c>
      <c r="I4968" t="s">
        <v>129</v>
      </c>
      <c r="J4968" t="s">
        <v>130</v>
      </c>
      <c r="K4968" t="s">
        <v>131</v>
      </c>
      <c r="L4968" t="s">
        <v>14345</v>
      </c>
      <c r="M4968" t="s">
        <v>14346</v>
      </c>
      <c r="N4968">
        <v>1.681944444</v>
      </c>
      <c r="O4968">
        <v>0</v>
      </c>
      <c r="P4968">
        <v>7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11.773611000000001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1718875</v>
      </c>
      <c r="B4969">
        <v>1</v>
      </c>
      <c r="C4969" t="s">
        <v>76</v>
      </c>
      <c r="D4969" t="s">
        <v>91</v>
      </c>
      <c r="E4969" t="s">
        <v>139</v>
      </c>
      <c r="F4969" t="s">
        <v>14347</v>
      </c>
      <c r="G4969" t="s">
        <v>462</v>
      </c>
      <c r="H4969" t="s">
        <v>46</v>
      </c>
      <c r="I4969" t="s">
        <v>129</v>
      </c>
      <c r="J4969" t="s">
        <v>130</v>
      </c>
      <c r="K4969" t="s">
        <v>131</v>
      </c>
      <c r="L4969" t="s">
        <v>14348</v>
      </c>
      <c r="M4969" t="s">
        <v>14349</v>
      </c>
      <c r="N4969">
        <v>0.79472222199999998</v>
      </c>
      <c r="O4969">
        <v>0</v>
      </c>
      <c r="P4969">
        <v>89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70.730277999999998</v>
      </c>
      <c r="W4969">
        <v>0</v>
      </c>
      <c r="X4969">
        <v>0</v>
      </c>
      <c r="Y4969">
        <v>0</v>
      </c>
      <c r="Z4969">
        <v>0</v>
      </c>
    </row>
    <row r="4970" spans="1:26" x14ac:dyDescent="0.25">
      <c r="A4970">
        <v>1718882</v>
      </c>
      <c r="B4970">
        <v>1</v>
      </c>
      <c r="C4970" t="s">
        <v>76</v>
      </c>
      <c r="D4970" t="s">
        <v>100</v>
      </c>
      <c r="E4970" t="s">
        <v>134</v>
      </c>
      <c r="F4970" t="s">
        <v>14350</v>
      </c>
      <c r="G4970" t="s">
        <v>155</v>
      </c>
      <c r="H4970" t="s">
        <v>46</v>
      </c>
      <c r="I4970" t="s">
        <v>129</v>
      </c>
      <c r="J4970" t="s">
        <v>130</v>
      </c>
      <c r="K4970" t="s">
        <v>131</v>
      </c>
      <c r="L4970" t="s">
        <v>14351</v>
      </c>
      <c r="M4970" t="s">
        <v>14352</v>
      </c>
      <c r="N4970">
        <v>2.1625000000000001</v>
      </c>
      <c r="O4970">
        <v>0</v>
      </c>
      <c r="P4970">
        <v>2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4.3250000000000002</v>
      </c>
      <c r="W4970">
        <v>0</v>
      </c>
      <c r="X4970">
        <v>0</v>
      </c>
      <c r="Y4970">
        <v>0</v>
      </c>
      <c r="Z4970">
        <v>0</v>
      </c>
    </row>
    <row r="4971" spans="1:26" x14ac:dyDescent="0.25">
      <c r="A4971">
        <v>1718881</v>
      </c>
      <c r="B4971">
        <v>1</v>
      </c>
      <c r="C4971" t="s">
        <v>77</v>
      </c>
      <c r="D4971" t="s">
        <v>114</v>
      </c>
      <c r="E4971" t="s">
        <v>139</v>
      </c>
      <c r="F4971" t="s">
        <v>14353</v>
      </c>
      <c r="G4971" t="s">
        <v>141</v>
      </c>
      <c r="H4971" t="s">
        <v>46</v>
      </c>
      <c r="I4971" t="s">
        <v>129</v>
      </c>
      <c r="J4971" t="s">
        <v>130</v>
      </c>
      <c r="K4971" t="s">
        <v>131</v>
      </c>
      <c r="L4971" t="s">
        <v>14354</v>
      </c>
      <c r="M4971" t="s">
        <v>14355</v>
      </c>
      <c r="N4971">
        <v>1.6769444440000001</v>
      </c>
      <c r="O4971">
        <v>0</v>
      </c>
      <c r="P4971">
        <v>33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55.339167000000003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1718884</v>
      </c>
      <c r="B4972">
        <v>1</v>
      </c>
      <c r="C4972" t="s">
        <v>76</v>
      </c>
      <c r="D4972" t="s">
        <v>101</v>
      </c>
      <c r="E4972" t="s">
        <v>164</v>
      </c>
      <c r="F4972" t="s">
        <v>14356</v>
      </c>
      <c r="G4972" t="s">
        <v>256</v>
      </c>
      <c r="H4972" t="s">
        <v>46</v>
      </c>
      <c r="I4972" t="s">
        <v>129</v>
      </c>
      <c r="J4972" t="s">
        <v>130</v>
      </c>
      <c r="K4972" t="s">
        <v>131</v>
      </c>
      <c r="L4972" t="s">
        <v>14357</v>
      </c>
      <c r="M4972" t="s">
        <v>14358</v>
      </c>
      <c r="N4972">
        <v>0.748611111</v>
      </c>
      <c r="O4972">
        <v>1</v>
      </c>
      <c r="P4972">
        <v>335</v>
      </c>
      <c r="Q4972">
        <v>0</v>
      </c>
      <c r="R4972">
        <v>0</v>
      </c>
      <c r="S4972">
        <v>0</v>
      </c>
      <c r="T4972">
        <v>0</v>
      </c>
      <c r="U4972">
        <v>0.74861100000000003</v>
      </c>
      <c r="V4972">
        <v>250.78472199999999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1718885</v>
      </c>
      <c r="B4973">
        <v>1</v>
      </c>
      <c r="C4973" t="s">
        <v>76</v>
      </c>
      <c r="D4973" t="s">
        <v>93</v>
      </c>
      <c r="E4973" t="s">
        <v>126</v>
      </c>
      <c r="F4973" t="s">
        <v>14359</v>
      </c>
      <c r="G4973" t="s">
        <v>431</v>
      </c>
      <c r="H4973" t="s">
        <v>47</v>
      </c>
      <c r="I4973" t="s">
        <v>129</v>
      </c>
      <c r="J4973" t="s">
        <v>130</v>
      </c>
      <c r="K4973" t="s">
        <v>131</v>
      </c>
      <c r="L4973" t="s">
        <v>14360</v>
      </c>
      <c r="M4973" t="s">
        <v>14361</v>
      </c>
      <c r="N4973">
        <v>0.30555555499999998</v>
      </c>
      <c r="O4973">
        <v>1</v>
      </c>
      <c r="P4973">
        <v>25</v>
      </c>
      <c r="Q4973">
        <v>0</v>
      </c>
      <c r="R4973">
        <v>0</v>
      </c>
      <c r="S4973">
        <v>0</v>
      </c>
      <c r="T4973">
        <v>0</v>
      </c>
      <c r="U4973">
        <v>0.30555599999999999</v>
      </c>
      <c r="V4973">
        <v>7.6388889999999998</v>
      </c>
      <c r="W4973">
        <v>0</v>
      </c>
      <c r="X4973">
        <v>0</v>
      </c>
      <c r="Y4973">
        <v>0</v>
      </c>
      <c r="Z4973">
        <v>0</v>
      </c>
    </row>
    <row r="4974" spans="1:26" x14ac:dyDescent="0.25">
      <c r="A4974">
        <v>1718888</v>
      </c>
      <c r="B4974">
        <v>1</v>
      </c>
      <c r="C4974" t="s">
        <v>76</v>
      </c>
      <c r="D4974" t="s">
        <v>101</v>
      </c>
      <c r="E4974" t="s">
        <v>139</v>
      </c>
      <c r="F4974" t="s">
        <v>14362</v>
      </c>
      <c r="G4974" t="s">
        <v>141</v>
      </c>
      <c r="H4974" t="s">
        <v>46</v>
      </c>
      <c r="I4974" t="s">
        <v>129</v>
      </c>
      <c r="J4974" t="s">
        <v>130</v>
      </c>
      <c r="K4974" t="s">
        <v>131</v>
      </c>
      <c r="L4974" t="s">
        <v>14363</v>
      </c>
      <c r="M4974" t="s">
        <v>14364</v>
      </c>
      <c r="N4974">
        <v>0.93888888800000003</v>
      </c>
      <c r="O4974">
        <v>0</v>
      </c>
      <c r="P4974">
        <v>115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107.972222</v>
      </c>
      <c r="W4974">
        <v>0</v>
      </c>
      <c r="X4974">
        <v>0</v>
      </c>
      <c r="Y4974">
        <v>0</v>
      </c>
      <c r="Z4974">
        <v>0</v>
      </c>
    </row>
    <row r="4975" spans="1:26" x14ac:dyDescent="0.25">
      <c r="A4975">
        <v>1718889</v>
      </c>
      <c r="B4975">
        <v>1</v>
      </c>
      <c r="C4975" t="s">
        <v>76</v>
      </c>
      <c r="D4975" t="s">
        <v>94</v>
      </c>
      <c r="E4975" t="s">
        <v>126</v>
      </c>
      <c r="F4975" t="s">
        <v>14365</v>
      </c>
      <c r="G4975" t="s">
        <v>145</v>
      </c>
      <c r="H4975" t="s">
        <v>47</v>
      </c>
      <c r="I4975" t="s">
        <v>129</v>
      </c>
      <c r="J4975" t="s">
        <v>130</v>
      </c>
      <c r="K4975" t="s">
        <v>131</v>
      </c>
      <c r="L4975" t="s">
        <v>14366</v>
      </c>
      <c r="M4975" t="s">
        <v>14367</v>
      </c>
      <c r="N4975">
        <v>1.3647222219999999</v>
      </c>
      <c r="O4975">
        <v>0</v>
      </c>
      <c r="P4975">
        <v>0</v>
      </c>
      <c r="Q4975">
        <v>0</v>
      </c>
      <c r="R4975">
        <v>4</v>
      </c>
      <c r="S4975">
        <v>1</v>
      </c>
      <c r="T4975">
        <v>55</v>
      </c>
      <c r="U4975">
        <v>0</v>
      </c>
      <c r="V4975">
        <v>0</v>
      </c>
      <c r="W4975">
        <v>0</v>
      </c>
      <c r="X4975">
        <v>5.4588890000000001</v>
      </c>
      <c r="Y4975">
        <v>1.364722</v>
      </c>
      <c r="Z4975">
        <v>75.059721999999994</v>
      </c>
    </row>
    <row r="4976" spans="1:26" x14ac:dyDescent="0.25">
      <c r="A4976">
        <v>1718890</v>
      </c>
      <c r="B4976">
        <v>1</v>
      </c>
      <c r="C4976" t="s">
        <v>76</v>
      </c>
      <c r="D4976" t="s">
        <v>79</v>
      </c>
      <c r="E4976" t="s">
        <v>134</v>
      </c>
      <c r="F4976" t="s">
        <v>14368</v>
      </c>
      <c r="G4976" t="s">
        <v>136</v>
      </c>
      <c r="H4976" t="s">
        <v>46</v>
      </c>
      <c r="I4976" t="s">
        <v>129</v>
      </c>
      <c r="J4976" t="s">
        <v>130</v>
      </c>
      <c r="K4976" t="s">
        <v>131</v>
      </c>
      <c r="L4976" t="s">
        <v>14369</v>
      </c>
      <c r="M4976" t="s">
        <v>14370</v>
      </c>
      <c r="N4976">
        <v>2.284444444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2.2844440000000001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1718892</v>
      </c>
      <c r="B4977">
        <v>1</v>
      </c>
      <c r="C4977" t="s">
        <v>77</v>
      </c>
      <c r="D4977" t="s">
        <v>114</v>
      </c>
      <c r="E4977" t="s">
        <v>191</v>
      </c>
      <c r="F4977" t="s">
        <v>14371</v>
      </c>
      <c r="G4977" t="s">
        <v>907</v>
      </c>
      <c r="H4977" t="s">
        <v>46</v>
      </c>
      <c r="I4977" t="s">
        <v>129</v>
      </c>
      <c r="J4977" t="s">
        <v>130</v>
      </c>
      <c r="K4977" t="s">
        <v>131</v>
      </c>
      <c r="L4977" t="s">
        <v>14372</v>
      </c>
      <c r="M4977" t="s">
        <v>14373</v>
      </c>
      <c r="N4977">
        <v>0.34</v>
      </c>
      <c r="O4977">
        <v>0</v>
      </c>
      <c r="P4977">
        <v>46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15.64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1718893</v>
      </c>
      <c r="B4978">
        <v>1</v>
      </c>
      <c r="C4978" t="s">
        <v>76</v>
      </c>
      <c r="D4978" t="s">
        <v>89</v>
      </c>
      <c r="E4978" t="s">
        <v>139</v>
      </c>
      <c r="F4978" t="s">
        <v>14374</v>
      </c>
      <c r="G4978" t="s">
        <v>269</v>
      </c>
      <c r="H4978" t="s">
        <v>46</v>
      </c>
      <c r="I4978" t="s">
        <v>129</v>
      </c>
      <c r="J4978" t="s">
        <v>130</v>
      </c>
      <c r="K4978" t="s">
        <v>131</v>
      </c>
      <c r="L4978" t="s">
        <v>14375</v>
      </c>
      <c r="M4978" t="s">
        <v>14376</v>
      </c>
      <c r="N4978">
        <v>0.84833333300000002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14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11.876666999999999</v>
      </c>
    </row>
    <row r="4979" spans="1:26" x14ac:dyDescent="0.25">
      <c r="A4979">
        <v>1718898</v>
      </c>
      <c r="B4979">
        <v>1</v>
      </c>
      <c r="C4979" t="s">
        <v>76</v>
      </c>
      <c r="D4979" t="s">
        <v>97</v>
      </c>
      <c r="E4979" t="s">
        <v>126</v>
      </c>
      <c r="F4979" t="s">
        <v>14377</v>
      </c>
      <c r="G4979" t="s">
        <v>176</v>
      </c>
      <c r="H4979" t="s">
        <v>47</v>
      </c>
      <c r="I4979" t="s">
        <v>129</v>
      </c>
      <c r="J4979" t="s">
        <v>130</v>
      </c>
      <c r="K4979" t="s">
        <v>131</v>
      </c>
      <c r="L4979" t="s">
        <v>14378</v>
      </c>
      <c r="M4979" t="s">
        <v>14379</v>
      </c>
      <c r="N4979">
        <v>0.57305555500000005</v>
      </c>
      <c r="O4979">
        <v>25</v>
      </c>
      <c r="P4979">
        <v>3980</v>
      </c>
      <c r="Q4979">
        <v>0</v>
      </c>
      <c r="R4979">
        <v>0</v>
      </c>
      <c r="S4979">
        <v>0</v>
      </c>
      <c r="T4979">
        <v>0</v>
      </c>
      <c r="U4979">
        <v>14.326389000000001</v>
      </c>
      <c r="V4979">
        <v>2280.761109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1718900</v>
      </c>
      <c r="B4980">
        <v>1</v>
      </c>
      <c r="C4980" t="s">
        <v>76</v>
      </c>
      <c r="D4980" t="s">
        <v>98</v>
      </c>
      <c r="E4980" t="s">
        <v>158</v>
      </c>
      <c r="F4980" t="s">
        <v>14380</v>
      </c>
      <c r="G4980" t="s">
        <v>176</v>
      </c>
      <c r="H4980" t="s">
        <v>47</v>
      </c>
      <c r="I4980" t="s">
        <v>151</v>
      </c>
      <c r="J4980" t="s">
        <v>130</v>
      </c>
      <c r="K4980" t="s">
        <v>131</v>
      </c>
      <c r="L4980" t="s">
        <v>14381</v>
      </c>
      <c r="M4980" t="s">
        <v>14382</v>
      </c>
      <c r="N4980">
        <v>1.9444444000000002E-2</v>
      </c>
      <c r="O4980">
        <v>5</v>
      </c>
      <c r="P4980">
        <v>103</v>
      </c>
      <c r="Q4980">
        <v>4</v>
      </c>
      <c r="R4980">
        <v>101</v>
      </c>
      <c r="S4980">
        <v>39</v>
      </c>
      <c r="T4980">
        <v>1249</v>
      </c>
      <c r="U4980">
        <v>9.7222000000000003E-2</v>
      </c>
      <c r="V4980">
        <v>2.0027780000000002</v>
      </c>
      <c r="W4980">
        <v>7.7778E-2</v>
      </c>
      <c r="X4980">
        <v>1.963889</v>
      </c>
      <c r="Y4980">
        <v>0.75833300000000003</v>
      </c>
      <c r="Z4980">
        <v>24.286110999999998</v>
      </c>
    </row>
    <row r="4981" spans="1:26" x14ac:dyDescent="0.25">
      <c r="A4981">
        <v>1718903</v>
      </c>
      <c r="B4981">
        <v>1</v>
      </c>
      <c r="C4981" t="s">
        <v>76</v>
      </c>
      <c r="D4981" t="s">
        <v>97</v>
      </c>
      <c r="E4981" t="s">
        <v>126</v>
      </c>
      <c r="F4981" t="s">
        <v>14383</v>
      </c>
      <c r="G4981" t="s">
        <v>176</v>
      </c>
      <c r="H4981" t="s">
        <v>47</v>
      </c>
      <c r="I4981" t="s">
        <v>129</v>
      </c>
      <c r="J4981" t="s">
        <v>130</v>
      </c>
      <c r="K4981" t="s">
        <v>131</v>
      </c>
      <c r="L4981" t="s">
        <v>14384</v>
      </c>
      <c r="M4981" t="s">
        <v>14385</v>
      </c>
      <c r="N4981">
        <v>0.62666666599999998</v>
      </c>
      <c r="O4981">
        <v>5</v>
      </c>
      <c r="P4981">
        <v>525</v>
      </c>
      <c r="Q4981">
        <v>0</v>
      </c>
      <c r="R4981">
        <v>0</v>
      </c>
      <c r="S4981">
        <v>0</v>
      </c>
      <c r="T4981">
        <v>0</v>
      </c>
      <c r="U4981">
        <v>3.1333329999999999</v>
      </c>
      <c r="V4981">
        <v>329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1718902</v>
      </c>
      <c r="B4982">
        <v>1</v>
      </c>
      <c r="C4982" t="s">
        <v>76</v>
      </c>
      <c r="D4982" t="s">
        <v>98</v>
      </c>
      <c r="E4982" t="s">
        <v>158</v>
      </c>
      <c r="F4982" t="s">
        <v>14380</v>
      </c>
      <c r="G4982" t="s">
        <v>176</v>
      </c>
      <c r="H4982" t="s">
        <v>47</v>
      </c>
      <c r="I4982" t="s">
        <v>151</v>
      </c>
      <c r="J4982" t="s">
        <v>130</v>
      </c>
      <c r="K4982" t="s">
        <v>131</v>
      </c>
      <c r="L4982" t="s">
        <v>14386</v>
      </c>
      <c r="M4982" t="s">
        <v>14387</v>
      </c>
      <c r="N4982">
        <v>1.7500000000000002E-2</v>
      </c>
      <c r="O4982">
        <v>5</v>
      </c>
      <c r="P4982">
        <v>103</v>
      </c>
      <c r="Q4982">
        <v>4</v>
      </c>
      <c r="R4982">
        <v>101</v>
      </c>
      <c r="S4982">
        <v>39</v>
      </c>
      <c r="T4982">
        <v>1249</v>
      </c>
      <c r="U4982">
        <v>8.7499999999999994E-2</v>
      </c>
      <c r="V4982">
        <v>1.8025</v>
      </c>
      <c r="W4982">
        <v>7.0000000000000007E-2</v>
      </c>
      <c r="X4982">
        <v>1.7675000000000001</v>
      </c>
      <c r="Y4982">
        <v>0.6825</v>
      </c>
      <c r="Z4982">
        <v>21.857500000000002</v>
      </c>
    </row>
    <row r="4983" spans="1:26" x14ac:dyDescent="0.25">
      <c r="A4983">
        <v>1718907</v>
      </c>
      <c r="B4983">
        <v>1</v>
      </c>
      <c r="C4983" t="s">
        <v>76</v>
      </c>
      <c r="D4983" t="s">
        <v>81</v>
      </c>
      <c r="E4983" t="s">
        <v>139</v>
      </c>
      <c r="F4983" t="s">
        <v>14388</v>
      </c>
      <c r="G4983" t="s">
        <v>141</v>
      </c>
      <c r="H4983" t="s">
        <v>46</v>
      </c>
      <c r="I4983" t="s">
        <v>129</v>
      </c>
      <c r="J4983" t="s">
        <v>130</v>
      </c>
      <c r="K4983" t="s">
        <v>131</v>
      </c>
      <c r="L4983" t="s">
        <v>14389</v>
      </c>
      <c r="M4983" t="s">
        <v>14390</v>
      </c>
      <c r="N4983">
        <v>1.6572222219999999</v>
      </c>
      <c r="O4983">
        <v>0</v>
      </c>
      <c r="P4983">
        <v>76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125.94888899999999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1718911</v>
      </c>
      <c r="B4984">
        <v>1</v>
      </c>
      <c r="C4984" t="s">
        <v>76</v>
      </c>
      <c r="D4984" t="s">
        <v>101</v>
      </c>
      <c r="E4984" t="s">
        <v>126</v>
      </c>
      <c r="F4984" t="s">
        <v>14391</v>
      </c>
      <c r="G4984" t="s">
        <v>145</v>
      </c>
      <c r="H4984" t="s">
        <v>47</v>
      </c>
      <c r="I4984" t="s">
        <v>129</v>
      </c>
      <c r="J4984" t="s">
        <v>130</v>
      </c>
      <c r="K4984" t="s">
        <v>131</v>
      </c>
      <c r="L4984" t="s">
        <v>14392</v>
      </c>
      <c r="M4984" t="s">
        <v>14393</v>
      </c>
      <c r="N4984">
        <v>1.525555555</v>
      </c>
      <c r="O4984">
        <v>2</v>
      </c>
      <c r="P4984">
        <v>238</v>
      </c>
      <c r="Q4984">
        <v>0</v>
      </c>
      <c r="R4984">
        <v>0</v>
      </c>
      <c r="S4984">
        <v>0</v>
      </c>
      <c r="T4984">
        <v>0</v>
      </c>
      <c r="U4984">
        <v>3.0511110000000001</v>
      </c>
      <c r="V4984">
        <v>363.082222</v>
      </c>
      <c r="W4984">
        <v>0</v>
      </c>
      <c r="X4984">
        <v>0</v>
      </c>
      <c r="Y4984">
        <v>0</v>
      </c>
      <c r="Z4984">
        <v>0</v>
      </c>
    </row>
    <row r="4985" spans="1:26" x14ac:dyDescent="0.25">
      <c r="A4985">
        <v>1718912</v>
      </c>
      <c r="B4985">
        <v>1</v>
      </c>
      <c r="C4985" t="s">
        <v>77</v>
      </c>
      <c r="D4985" t="s">
        <v>124</v>
      </c>
      <c r="E4985" t="s">
        <v>164</v>
      </c>
      <c r="F4985" t="s">
        <v>14394</v>
      </c>
      <c r="G4985" t="s">
        <v>256</v>
      </c>
      <c r="H4985" t="s">
        <v>46</v>
      </c>
      <c r="I4985" t="s">
        <v>129</v>
      </c>
      <c r="J4985" t="s">
        <v>130</v>
      </c>
      <c r="K4985" t="s">
        <v>131</v>
      </c>
      <c r="L4985" t="s">
        <v>14395</v>
      </c>
      <c r="M4985" t="s">
        <v>14396</v>
      </c>
      <c r="N4985">
        <v>2.7652777770000001</v>
      </c>
      <c r="O4985">
        <v>0</v>
      </c>
      <c r="P4985">
        <v>9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24.887499999999999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1718910</v>
      </c>
      <c r="B4986">
        <v>1</v>
      </c>
      <c r="C4986" t="s">
        <v>76</v>
      </c>
      <c r="D4986" t="s">
        <v>93</v>
      </c>
      <c r="E4986" t="s">
        <v>158</v>
      </c>
      <c r="F4986" t="s">
        <v>6061</v>
      </c>
      <c r="G4986" t="s">
        <v>176</v>
      </c>
      <c r="H4986" t="s">
        <v>47</v>
      </c>
      <c r="I4986" t="s">
        <v>129</v>
      </c>
      <c r="J4986" t="s">
        <v>130</v>
      </c>
      <c r="K4986" t="s">
        <v>131</v>
      </c>
      <c r="L4986" t="s">
        <v>14397</v>
      </c>
      <c r="M4986" t="s">
        <v>14398</v>
      </c>
      <c r="N4986">
        <v>9.1111110999999995E-2</v>
      </c>
      <c r="O4986">
        <v>43</v>
      </c>
      <c r="P4986">
        <v>898</v>
      </c>
      <c r="Q4986">
        <v>0</v>
      </c>
      <c r="R4986">
        <v>0</v>
      </c>
      <c r="S4986">
        <v>33</v>
      </c>
      <c r="T4986">
        <v>618</v>
      </c>
      <c r="U4986">
        <v>3.9177780000000002</v>
      </c>
      <c r="V4986">
        <v>81.817778000000004</v>
      </c>
      <c r="W4986">
        <v>0</v>
      </c>
      <c r="X4986">
        <v>0</v>
      </c>
      <c r="Y4986">
        <v>3.0066670000000002</v>
      </c>
      <c r="Z4986">
        <v>56.306666999999997</v>
      </c>
    </row>
    <row r="4987" spans="1:26" x14ac:dyDescent="0.25">
      <c r="A4987">
        <v>1718915</v>
      </c>
      <c r="B4987">
        <v>1</v>
      </c>
      <c r="C4987" t="s">
        <v>76</v>
      </c>
      <c r="D4987" t="s">
        <v>85</v>
      </c>
      <c r="E4987" t="s">
        <v>158</v>
      </c>
      <c r="F4987" t="s">
        <v>8683</v>
      </c>
      <c r="G4987" t="s">
        <v>176</v>
      </c>
      <c r="H4987" t="s">
        <v>47</v>
      </c>
      <c r="I4987" t="s">
        <v>129</v>
      </c>
      <c r="J4987" t="s">
        <v>130</v>
      </c>
      <c r="K4987" t="s">
        <v>131</v>
      </c>
      <c r="L4987" t="s">
        <v>14399</v>
      </c>
      <c r="M4987" t="s">
        <v>14400</v>
      </c>
      <c r="N4987">
        <v>0.36944444399999998</v>
      </c>
      <c r="O4987">
        <v>11</v>
      </c>
      <c r="P4987">
        <v>1069</v>
      </c>
      <c r="Q4987">
        <v>0</v>
      </c>
      <c r="R4987">
        <v>0</v>
      </c>
      <c r="S4987">
        <v>0</v>
      </c>
      <c r="T4987">
        <v>0</v>
      </c>
      <c r="U4987">
        <v>4.0638889999999996</v>
      </c>
      <c r="V4987">
        <v>394.93611099999998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1718914</v>
      </c>
      <c r="B4988">
        <v>1</v>
      </c>
      <c r="C4988" t="s">
        <v>77</v>
      </c>
      <c r="D4988" t="s">
        <v>113</v>
      </c>
      <c r="E4988" t="s">
        <v>191</v>
      </c>
      <c r="F4988" t="s">
        <v>14401</v>
      </c>
      <c r="G4988" t="s">
        <v>907</v>
      </c>
      <c r="H4988" t="s">
        <v>46</v>
      </c>
      <c r="I4988" t="s">
        <v>129</v>
      </c>
      <c r="J4988" t="s">
        <v>130</v>
      </c>
      <c r="K4988" t="s">
        <v>131</v>
      </c>
      <c r="L4988" t="s">
        <v>14402</v>
      </c>
      <c r="M4988" t="s">
        <v>14403</v>
      </c>
      <c r="N4988">
        <v>0.47499999999999998</v>
      </c>
      <c r="O4988">
        <v>0</v>
      </c>
      <c r="P4988">
        <v>0</v>
      </c>
      <c r="Q4988">
        <v>0</v>
      </c>
      <c r="R4988">
        <v>22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10.45</v>
      </c>
      <c r="Y4988">
        <v>0</v>
      </c>
      <c r="Z4988">
        <v>0</v>
      </c>
    </row>
    <row r="4989" spans="1:26" x14ac:dyDescent="0.25">
      <c r="A4989">
        <v>1718916</v>
      </c>
      <c r="B4989">
        <v>1</v>
      </c>
      <c r="C4989" t="s">
        <v>77</v>
      </c>
      <c r="D4989" t="s">
        <v>113</v>
      </c>
      <c r="E4989" t="s">
        <v>126</v>
      </c>
      <c r="F4989" t="s">
        <v>14404</v>
      </c>
      <c r="G4989" t="s">
        <v>281</v>
      </c>
      <c r="H4989" t="s">
        <v>47</v>
      </c>
      <c r="I4989" t="s">
        <v>129</v>
      </c>
      <c r="J4989" t="s">
        <v>130</v>
      </c>
      <c r="K4989" t="s">
        <v>161</v>
      </c>
      <c r="L4989" t="s">
        <v>14405</v>
      </c>
      <c r="M4989" t="s">
        <v>14406</v>
      </c>
      <c r="N4989">
        <v>0.36486111100000002</v>
      </c>
      <c r="O4989">
        <v>0</v>
      </c>
      <c r="P4989">
        <v>0</v>
      </c>
      <c r="Q4989">
        <v>2</v>
      </c>
      <c r="R4989">
        <v>89</v>
      </c>
      <c r="S4989">
        <v>0</v>
      </c>
      <c r="T4989">
        <v>0</v>
      </c>
      <c r="U4989">
        <v>0</v>
      </c>
      <c r="V4989">
        <v>0</v>
      </c>
      <c r="W4989">
        <v>0.72972199999999998</v>
      </c>
      <c r="X4989">
        <v>32.472639000000001</v>
      </c>
      <c r="Y4989">
        <v>0</v>
      </c>
      <c r="Z4989">
        <v>0</v>
      </c>
    </row>
    <row r="4990" spans="1:26" x14ac:dyDescent="0.25">
      <c r="A4990">
        <v>1718920</v>
      </c>
      <c r="B4990">
        <v>1</v>
      </c>
      <c r="C4990" t="s">
        <v>77</v>
      </c>
      <c r="D4990" t="s">
        <v>121</v>
      </c>
      <c r="E4990" t="s">
        <v>126</v>
      </c>
      <c r="F4990" t="s">
        <v>14407</v>
      </c>
      <c r="G4990" t="s">
        <v>145</v>
      </c>
      <c r="H4990" t="s">
        <v>47</v>
      </c>
      <c r="I4990" t="s">
        <v>129</v>
      </c>
      <c r="J4990" t="s">
        <v>130</v>
      </c>
      <c r="K4990" t="s">
        <v>131</v>
      </c>
      <c r="L4990" t="s">
        <v>14408</v>
      </c>
      <c r="M4990" t="s">
        <v>14409</v>
      </c>
      <c r="N4990">
        <v>1.578888888</v>
      </c>
      <c r="O4990">
        <v>0</v>
      </c>
      <c r="P4990">
        <v>0</v>
      </c>
      <c r="Q4990">
        <v>2</v>
      </c>
      <c r="R4990">
        <v>189</v>
      </c>
      <c r="S4990">
        <v>0</v>
      </c>
      <c r="T4990">
        <v>0</v>
      </c>
      <c r="U4990">
        <v>0</v>
      </c>
      <c r="V4990">
        <v>0</v>
      </c>
      <c r="W4990">
        <v>3.157778</v>
      </c>
      <c r="X4990">
        <v>298.41000000000003</v>
      </c>
      <c r="Y4990">
        <v>0</v>
      </c>
      <c r="Z4990">
        <v>0</v>
      </c>
    </row>
    <row r="4991" spans="1:26" x14ac:dyDescent="0.25">
      <c r="A4991">
        <v>1718919</v>
      </c>
      <c r="B4991">
        <v>1</v>
      </c>
      <c r="C4991" t="s">
        <v>76</v>
      </c>
      <c r="D4991" t="s">
        <v>85</v>
      </c>
      <c r="E4991" t="s">
        <v>158</v>
      </c>
      <c r="F4991" t="s">
        <v>8683</v>
      </c>
      <c r="G4991" t="s">
        <v>176</v>
      </c>
      <c r="H4991" t="s">
        <v>47</v>
      </c>
      <c r="I4991" t="s">
        <v>129</v>
      </c>
      <c r="J4991" t="s">
        <v>130</v>
      </c>
      <c r="K4991" t="s">
        <v>131</v>
      </c>
      <c r="L4991" t="s">
        <v>14410</v>
      </c>
      <c r="M4991" t="s">
        <v>14411</v>
      </c>
      <c r="N4991">
        <v>0.44805555499999999</v>
      </c>
      <c r="O4991">
        <v>11</v>
      </c>
      <c r="P4991">
        <v>1069</v>
      </c>
      <c r="Q4991">
        <v>0</v>
      </c>
      <c r="R4991">
        <v>0</v>
      </c>
      <c r="S4991">
        <v>0</v>
      </c>
      <c r="T4991">
        <v>0</v>
      </c>
      <c r="U4991">
        <v>4.9286110000000001</v>
      </c>
      <c r="V4991">
        <v>478.97138799999999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1718924</v>
      </c>
      <c r="B4992">
        <v>1</v>
      </c>
      <c r="C4992" t="s">
        <v>76</v>
      </c>
      <c r="D4992" t="s">
        <v>87</v>
      </c>
      <c r="E4992" t="s">
        <v>126</v>
      </c>
      <c r="F4992" t="s">
        <v>14412</v>
      </c>
      <c r="G4992" t="s">
        <v>145</v>
      </c>
      <c r="H4992" t="s">
        <v>47</v>
      </c>
      <c r="I4992" t="s">
        <v>129</v>
      </c>
      <c r="J4992" t="s">
        <v>130</v>
      </c>
      <c r="K4992" t="s">
        <v>131</v>
      </c>
      <c r="L4992" t="s">
        <v>14413</v>
      </c>
      <c r="M4992" t="s">
        <v>14414</v>
      </c>
      <c r="N4992">
        <v>6.9336111110000003</v>
      </c>
      <c r="O4992">
        <v>0</v>
      </c>
      <c r="P4992">
        <v>0</v>
      </c>
      <c r="Q4992">
        <v>0</v>
      </c>
      <c r="R4992">
        <v>27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187.20750000000001</v>
      </c>
      <c r="Y4992">
        <v>0</v>
      </c>
      <c r="Z4992">
        <v>0</v>
      </c>
    </row>
    <row r="4993" spans="1:26" x14ac:dyDescent="0.25">
      <c r="A4993">
        <v>1718921</v>
      </c>
      <c r="B4993">
        <v>1</v>
      </c>
      <c r="C4993" t="s">
        <v>76</v>
      </c>
      <c r="D4993" t="s">
        <v>102</v>
      </c>
      <c r="E4993" t="s">
        <v>158</v>
      </c>
      <c r="F4993" t="s">
        <v>14415</v>
      </c>
      <c r="G4993" t="s">
        <v>176</v>
      </c>
      <c r="H4993" t="s">
        <v>47</v>
      </c>
      <c r="I4993" t="s">
        <v>129</v>
      </c>
      <c r="J4993" t="s">
        <v>130</v>
      </c>
      <c r="K4993" t="s">
        <v>131</v>
      </c>
      <c r="L4993" t="s">
        <v>14416</v>
      </c>
      <c r="M4993" t="s">
        <v>14417</v>
      </c>
      <c r="N4993">
        <v>0.91944444400000003</v>
      </c>
      <c r="O4993">
        <v>58</v>
      </c>
      <c r="P4993">
        <v>931</v>
      </c>
      <c r="Q4993">
        <v>0</v>
      </c>
      <c r="R4993">
        <v>0</v>
      </c>
      <c r="S4993">
        <v>1</v>
      </c>
      <c r="T4993">
        <v>0</v>
      </c>
      <c r="U4993">
        <v>53.327778000000002</v>
      </c>
      <c r="V4993">
        <v>856.00277700000004</v>
      </c>
      <c r="W4993">
        <v>0</v>
      </c>
      <c r="X4993">
        <v>0</v>
      </c>
      <c r="Y4993">
        <v>0.91944400000000004</v>
      </c>
      <c r="Z4993">
        <v>0</v>
      </c>
    </row>
    <row r="4994" spans="1:26" x14ac:dyDescent="0.25">
      <c r="A4994">
        <v>1718922</v>
      </c>
      <c r="B4994">
        <v>1</v>
      </c>
      <c r="C4994" t="s">
        <v>76</v>
      </c>
      <c r="D4994" t="s">
        <v>85</v>
      </c>
      <c r="E4994" t="s">
        <v>158</v>
      </c>
      <c r="F4994" t="s">
        <v>8683</v>
      </c>
      <c r="G4994" t="s">
        <v>176</v>
      </c>
      <c r="H4994" t="s">
        <v>47</v>
      </c>
      <c r="I4994" t="s">
        <v>129</v>
      </c>
      <c r="J4994" t="s">
        <v>130</v>
      </c>
      <c r="K4994" t="s">
        <v>131</v>
      </c>
      <c r="L4994" t="s">
        <v>14418</v>
      </c>
      <c r="M4994" t="s">
        <v>14419</v>
      </c>
      <c r="N4994">
        <v>0.35333333300000003</v>
      </c>
      <c r="O4994">
        <v>11</v>
      </c>
      <c r="P4994">
        <v>1069</v>
      </c>
      <c r="Q4994">
        <v>0</v>
      </c>
      <c r="R4994">
        <v>0</v>
      </c>
      <c r="S4994">
        <v>0</v>
      </c>
      <c r="T4994">
        <v>0</v>
      </c>
      <c r="U4994">
        <v>3.8866670000000001</v>
      </c>
      <c r="V4994">
        <v>377.71333299999998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1718923</v>
      </c>
      <c r="B4995">
        <v>1</v>
      </c>
      <c r="C4995" t="s">
        <v>76</v>
      </c>
      <c r="D4995" t="s">
        <v>99</v>
      </c>
      <c r="E4995" t="s">
        <v>158</v>
      </c>
      <c r="F4995" t="s">
        <v>14420</v>
      </c>
      <c r="G4995" t="s">
        <v>176</v>
      </c>
      <c r="H4995" t="s">
        <v>47</v>
      </c>
      <c r="I4995" t="s">
        <v>129</v>
      </c>
      <c r="J4995" t="s">
        <v>130</v>
      </c>
      <c r="K4995" t="s">
        <v>131</v>
      </c>
      <c r="L4995" t="s">
        <v>14421</v>
      </c>
      <c r="M4995" t="s">
        <v>14422</v>
      </c>
      <c r="N4995">
        <v>1.175</v>
      </c>
      <c r="O4995">
        <v>49</v>
      </c>
      <c r="P4995">
        <v>2070</v>
      </c>
      <c r="Q4995">
        <v>0</v>
      </c>
      <c r="R4995">
        <v>0</v>
      </c>
      <c r="S4995">
        <v>0</v>
      </c>
      <c r="T4995">
        <v>0</v>
      </c>
      <c r="U4995">
        <v>57.575000000000003</v>
      </c>
      <c r="V4995">
        <v>2432.25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1718926</v>
      </c>
      <c r="B4996">
        <v>1</v>
      </c>
      <c r="C4996" t="s">
        <v>76</v>
      </c>
      <c r="D4996" t="s">
        <v>99</v>
      </c>
      <c r="E4996" t="s">
        <v>126</v>
      </c>
      <c r="F4996" t="s">
        <v>14423</v>
      </c>
      <c r="G4996" t="s">
        <v>176</v>
      </c>
      <c r="H4996" t="s">
        <v>47</v>
      </c>
      <c r="I4996" t="s">
        <v>129</v>
      </c>
      <c r="J4996" t="s">
        <v>130</v>
      </c>
      <c r="K4996" t="s">
        <v>131</v>
      </c>
      <c r="L4996" t="s">
        <v>14424</v>
      </c>
      <c r="M4996" t="s">
        <v>14425</v>
      </c>
      <c r="N4996">
        <v>4.9169444440000003</v>
      </c>
      <c r="O4996">
        <v>2</v>
      </c>
      <c r="P4996">
        <v>87</v>
      </c>
      <c r="Q4996">
        <v>0</v>
      </c>
      <c r="R4996">
        <v>0</v>
      </c>
      <c r="S4996">
        <v>0</v>
      </c>
      <c r="T4996">
        <v>0</v>
      </c>
      <c r="U4996">
        <v>9.8338889999999992</v>
      </c>
      <c r="V4996">
        <v>427.77416699999998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1718925</v>
      </c>
      <c r="B4997">
        <v>1</v>
      </c>
      <c r="C4997" t="s">
        <v>77</v>
      </c>
      <c r="D4997" t="s">
        <v>116</v>
      </c>
      <c r="E4997" t="s">
        <v>126</v>
      </c>
      <c r="F4997" t="s">
        <v>14426</v>
      </c>
      <c r="G4997" t="s">
        <v>176</v>
      </c>
      <c r="H4997" t="s">
        <v>47</v>
      </c>
      <c r="I4997" t="s">
        <v>129</v>
      </c>
      <c r="J4997" t="s">
        <v>130</v>
      </c>
      <c r="K4997" t="s">
        <v>131</v>
      </c>
      <c r="L4997" t="s">
        <v>14427</v>
      </c>
      <c r="M4997" t="s">
        <v>14428</v>
      </c>
      <c r="N4997">
        <v>1.380833333</v>
      </c>
      <c r="O4997">
        <v>2</v>
      </c>
      <c r="P4997">
        <v>72</v>
      </c>
      <c r="Q4997">
        <v>0</v>
      </c>
      <c r="R4997">
        <v>0</v>
      </c>
      <c r="S4997">
        <v>0</v>
      </c>
      <c r="T4997">
        <v>0</v>
      </c>
      <c r="U4997">
        <v>2.7616670000000001</v>
      </c>
      <c r="V4997">
        <v>99.42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1718928</v>
      </c>
      <c r="B4998">
        <v>1</v>
      </c>
      <c r="C4998" t="s">
        <v>76</v>
      </c>
      <c r="D4998" t="s">
        <v>85</v>
      </c>
      <c r="E4998" t="s">
        <v>158</v>
      </c>
      <c r="F4998" t="s">
        <v>8683</v>
      </c>
      <c r="G4998" t="s">
        <v>176</v>
      </c>
      <c r="H4998" t="s">
        <v>47</v>
      </c>
      <c r="I4998" t="s">
        <v>129</v>
      </c>
      <c r="J4998" t="s">
        <v>130</v>
      </c>
      <c r="K4998" t="s">
        <v>131</v>
      </c>
      <c r="L4998" t="s">
        <v>14429</v>
      </c>
      <c r="M4998" t="s">
        <v>14430</v>
      </c>
      <c r="N4998">
        <v>0.85</v>
      </c>
      <c r="O4998">
        <v>11</v>
      </c>
      <c r="P4998">
        <v>1069</v>
      </c>
      <c r="Q4998">
        <v>0</v>
      </c>
      <c r="R4998">
        <v>0</v>
      </c>
      <c r="S4998">
        <v>0</v>
      </c>
      <c r="T4998">
        <v>0</v>
      </c>
      <c r="U4998">
        <v>9.35</v>
      </c>
      <c r="V4998">
        <v>908.65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1718927</v>
      </c>
      <c r="B4999">
        <v>1</v>
      </c>
      <c r="C4999" t="s">
        <v>76</v>
      </c>
      <c r="D4999" t="s">
        <v>85</v>
      </c>
      <c r="E4999" t="s">
        <v>158</v>
      </c>
      <c r="F4999" t="s">
        <v>6455</v>
      </c>
      <c r="G4999" t="s">
        <v>176</v>
      </c>
      <c r="H4999" t="s">
        <v>47</v>
      </c>
      <c r="I4999" t="s">
        <v>129</v>
      </c>
      <c r="J4999" t="s">
        <v>130</v>
      </c>
      <c r="K4999" t="s">
        <v>131</v>
      </c>
      <c r="L4999" t="s">
        <v>14431</v>
      </c>
      <c r="M4999" t="s">
        <v>14432</v>
      </c>
      <c r="N4999">
        <v>0.18805555500000001</v>
      </c>
      <c r="O4999">
        <v>46</v>
      </c>
      <c r="P4999">
        <v>6500</v>
      </c>
      <c r="Q4999">
        <v>0</v>
      </c>
      <c r="R4999">
        <v>0</v>
      </c>
      <c r="S4999">
        <v>0</v>
      </c>
      <c r="T4999">
        <v>0</v>
      </c>
      <c r="U4999">
        <v>8.6505559999999999</v>
      </c>
      <c r="V4999">
        <v>1222.3611080000001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1718929</v>
      </c>
      <c r="B5000">
        <v>1</v>
      </c>
      <c r="C5000" t="s">
        <v>76</v>
      </c>
      <c r="D5000" t="s">
        <v>91</v>
      </c>
      <c r="E5000" t="s">
        <v>139</v>
      </c>
      <c r="F5000" t="s">
        <v>14433</v>
      </c>
      <c r="G5000" t="s">
        <v>141</v>
      </c>
      <c r="H5000" t="s">
        <v>46</v>
      </c>
      <c r="I5000" t="s">
        <v>129</v>
      </c>
      <c r="J5000" t="s">
        <v>130</v>
      </c>
      <c r="K5000" t="s">
        <v>131</v>
      </c>
      <c r="L5000" t="s">
        <v>14434</v>
      </c>
      <c r="M5000" t="s">
        <v>14435</v>
      </c>
      <c r="N5000">
        <v>0.95444444399999995</v>
      </c>
      <c r="O5000">
        <v>0</v>
      </c>
      <c r="P5000">
        <v>91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86.854444000000001</v>
      </c>
      <c r="W5000">
        <v>0</v>
      </c>
      <c r="X5000">
        <v>0</v>
      </c>
      <c r="Y5000">
        <v>0</v>
      </c>
      <c r="Z5000">
        <v>0</v>
      </c>
    </row>
    <row r="5001" spans="1:26" x14ac:dyDescent="0.25">
      <c r="A5001">
        <v>1718930</v>
      </c>
      <c r="B5001">
        <v>1</v>
      </c>
      <c r="C5001" t="s">
        <v>77</v>
      </c>
      <c r="D5001" t="s">
        <v>110</v>
      </c>
      <c r="E5001" t="s">
        <v>134</v>
      </c>
      <c r="F5001" t="s">
        <v>14436</v>
      </c>
      <c r="G5001" t="s">
        <v>618</v>
      </c>
      <c r="H5001" t="s">
        <v>46</v>
      </c>
      <c r="I5001" t="s">
        <v>129</v>
      </c>
      <c r="J5001" t="s">
        <v>17</v>
      </c>
      <c r="K5001" t="s">
        <v>131</v>
      </c>
      <c r="L5001" t="s">
        <v>14437</v>
      </c>
      <c r="M5001" t="s">
        <v>14438</v>
      </c>
      <c r="N5001">
        <v>1.7580555550000001</v>
      </c>
      <c r="O5001">
        <v>0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1.7580560000000001</v>
      </c>
      <c r="Y5001">
        <v>0</v>
      </c>
      <c r="Z5001">
        <v>0</v>
      </c>
    </row>
    <row r="5002" spans="1:26" x14ac:dyDescent="0.25">
      <c r="A5002">
        <v>1718931</v>
      </c>
      <c r="B5002">
        <v>1</v>
      </c>
      <c r="C5002" t="s">
        <v>76</v>
      </c>
      <c r="D5002" t="s">
        <v>99</v>
      </c>
      <c r="E5002" t="s">
        <v>158</v>
      </c>
      <c r="F5002" t="s">
        <v>14439</v>
      </c>
      <c r="G5002" t="s">
        <v>176</v>
      </c>
      <c r="H5002" t="s">
        <v>47</v>
      </c>
      <c r="I5002" t="s">
        <v>129</v>
      </c>
      <c r="J5002" t="s">
        <v>130</v>
      </c>
      <c r="K5002" t="s">
        <v>131</v>
      </c>
      <c r="L5002" t="s">
        <v>14440</v>
      </c>
      <c r="M5002" t="s">
        <v>14441</v>
      </c>
      <c r="N5002">
        <v>0.396666666</v>
      </c>
      <c r="O5002">
        <v>70</v>
      </c>
      <c r="P5002">
        <v>1984</v>
      </c>
      <c r="Q5002">
        <v>0</v>
      </c>
      <c r="R5002">
        <v>0</v>
      </c>
      <c r="S5002">
        <v>0</v>
      </c>
      <c r="T5002">
        <v>0</v>
      </c>
      <c r="U5002">
        <v>27.766667000000002</v>
      </c>
      <c r="V5002">
        <v>786.98666500000002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1718937</v>
      </c>
      <c r="B5003">
        <v>1</v>
      </c>
      <c r="C5003" t="s">
        <v>77</v>
      </c>
      <c r="D5003" t="s">
        <v>118</v>
      </c>
      <c r="E5003" t="s">
        <v>126</v>
      </c>
      <c r="F5003" t="s">
        <v>14442</v>
      </c>
      <c r="G5003" t="s">
        <v>1505</v>
      </c>
      <c r="H5003" t="s">
        <v>47</v>
      </c>
      <c r="I5003" t="s">
        <v>129</v>
      </c>
      <c r="J5003" t="s">
        <v>130</v>
      </c>
      <c r="K5003" t="s">
        <v>131</v>
      </c>
      <c r="L5003" t="s">
        <v>14443</v>
      </c>
      <c r="M5003" t="s">
        <v>14444</v>
      </c>
      <c r="N5003">
        <v>4.5333333329999999</v>
      </c>
      <c r="O5003">
        <v>2</v>
      </c>
      <c r="P5003">
        <v>131</v>
      </c>
      <c r="Q5003">
        <v>0</v>
      </c>
      <c r="R5003">
        <v>0</v>
      </c>
      <c r="S5003">
        <v>0</v>
      </c>
      <c r="T5003">
        <v>0</v>
      </c>
      <c r="U5003">
        <v>9.0666670000000007</v>
      </c>
      <c r="V5003">
        <v>593.86666700000001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1718933</v>
      </c>
      <c r="B5004">
        <v>1</v>
      </c>
      <c r="C5004" t="s">
        <v>76</v>
      </c>
      <c r="D5004" t="s">
        <v>103</v>
      </c>
      <c r="E5004" t="s">
        <v>134</v>
      </c>
      <c r="F5004" t="s">
        <v>14445</v>
      </c>
      <c r="G5004" t="s">
        <v>136</v>
      </c>
      <c r="H5004" t="s">
        <v>46</v>
      </c>
      <c r="I5004" t="s">
        <v>129</v>
      </c>
      <c r="J5004" t="s">
        <v>130</v>
      </c>
      <c r="K5004" t="s">
        <v>131</v>
      </c>
      <c r="L5004" t="s">
        <v>14446</v>
      </c>
      <c r="M5004" t="s">
        <v>14447</v>
      </c>
      <c r="N5004">
        <v>4.2538888879999996</v>
      </c>
      <c r="O5004">
        <v>0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4.253889</v>
      </c>
      <c r="Y5004">
        <v>0</v>
      </c>
      <c r="Z5004">
        <v>0</v>
      </c>
    </row>
    <row r="5005" spans="1:26" x14ac:dyDescent="0.25">
      <c r="A5005">
        <v>1718939</v>
      </c>
      <c r="B5005">
        <v>1</v>
      </c>
      <c r="C5005" t="s">
        <v>76</v>
      </c>
      <c r="D5005" t="s">
        <v>96</v>
      </c>
      <c r="E5005" t="s">
        <v>134</v>
      </c>
      <c r="F5005" t="s">
        <v>14448</v>
      </c>
      <c r="G5005" t="s">
        <v>136</v>
      </c>
      <c r="H5005" t="s">
        <v>46</v>
      </c>
      <c r="I5005" t="s">
        <v>129</v>
      </c>
      <c r="J5005" t="s">
        <v>130</v>
      </c>
      <c r="K5005" t="s">
        <v>131</v>
      </c>
      <c r="L5005" t="s">
        <v>14449</v>
      </c>
      <c r="M5005" t="s">
        <v>14450</v>
      </c>
      <c r="N5005">
        <v>3.861388888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3.861389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1718936</v>
      </c>
      <c r="B5006">
        <v>1</v>
      </c>
      <c r="C5006" t="s">
        <v>76</v>
      </c>
      <c r="D5006" t="s">
        <v>82</v>
      </c>
      <c r="E5006" t="s">
        <v>126</v>
      </c>
      <c r="F5006" t="s">
        <v>14451</v>
      </c>
      <c r="G5006" t="s">
        <v>176</v>
      </c>
      <c r="H5006" t="s">
        <v>47</v>
      </c>
      <c r="I5006" t="s">
        <v>129</v>
      </c>
      <c r="J5006" t="s">
        <v>130</v>
      </c>
      <c r="K5006" t="s">
        <v>131</v>
      </c>
      <c r="L5006" t="s">
        <v>14452</v>
      </c>
      <c r="M5006" t="s">
        <v>14453</v>
      </c>
      <c r="N5006">
        <v>3.4280555549999998</v>
      </c>
      <c r="O5006">
        <v>1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3.4280560000000002</v>
      </c>
      <c r="V5006">
        <v>0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1718940</v>
      </c>
      <c r="B5007">
        <v>1</v>
      </c>
      <c r="C5007" t="s">
        <v>76</v>
      </c>
      <c r="D5007" t="s">
        <v>99</v>
      </c>
      <c r="E5007" t="s">
        <v>158</v>
      </c>
      <c r="F5007" t="s">
        <v>14439</v>
      </c>
      <c r="G5007" t="s">
        <v>176</v>
      </c>
      <c r="H5007" t="s">
        <v>47</v>
      </c>
      <c r="I5007" t="s">
        <v>129</v>
      </c>
      <c r="J5007" t="s">
        <v>130</v>
      </c>
      <c r="K5007" t="s">
        <v>131</v>
      </c>
      <c r="L5007" t="s">
        <v>14454</v>
      </c>
      <c r="M5007" t="s">
        <v>14455</v>
      </c>
      <c r="N5007">
        <v>0.96527777699999995</v>
      </c>
      <c r="O5007">
        <v>72</v>
      </c>
      <c r="P5007">
        <v>2071</v>
      </c>
      <c r="Q5007">
        <v>0</v>
      </c>
      <c r="R5007">
        <v>0</v>
      </c>
      <c r="S5007">
        <v>0</v>
      </c>
      <c r="T5007">
        <v>0</v>
      </c>
      <c r="U5007">
        <v>69.5</v>
      </c>
      <c r="V5007">
        <v>1999.0902759999999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1718942</v>
      </c>
      <c r="B5008">
        <v>1</v>
      </c>
      <c r="C5008" t="s">
        <v>76</v>
      </c>
      <c r="D5008" t="s">
        <v>93</v>
      </c>
      <c r="E5008" t="s">
        <v>158</v>
      </c>
      <c r="F5008" t="s">
        <v>14456</v>
      </c>
      <c r="G5008" t="s">
        <v>176</v>
      </c>
      <c r="H5008" t="s">
        <v>47</v>
      </c>
      <c r="I5008" t="s">
        <v>129</v>
      </c>
      <c r="J5008" t="s">
        <v>130</v>
      </c>
      <c r="K5008" t="s">
        <v>131</v>
      </c>
      <c r="L5008" t="s">
        <v>14457</v>
      </c>
      <c r="M5008" t="s">
        <v>14458</v>
      </c>
      <c r="N5008">
        <v>0.90666666600000001</v>
      </c>
      <c r="O5008">
        <v>18</v>
      </c>
      <c r="P5008">
        <v>1026</v>
      </c>
      <c r="Q5008">
        <v>0</v>
      </c>
      <c r="R5008">
        <v>0</v>
      </c>
      <c r="S5008">
        <v>0</v>
      </c>
      <c r="T5008">
        <v>0</v>
      </c>
      <c r="U5008">
        <v>16.32</v>
      </c>
      <c r="V5008">
        <v>930.23999900000001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1718944</v>
      </c>
      <c r="B5009">
        <v>1</v>
      </c>
      <c r="C5009" t="s">
        <v>76</v>
      </c>
      <c r="D5009" t="s">
        <v>95</v>
      </c>
      <c r="E5009" t="s">
        <v>139</v>
      </c>
      <c r="F5009" t="s">
        <v>14459</v>
      </c>
      <c r="G5009" t="s">
        <v>232</v>
      </c>
      <c r="H5009" t="s">
        <v>46</v>
      </c>
      <c r="I5009" t="s">
        <v>129</v>
      </c>
      <c r="J5009" t="s">
        <v>130</v>
      </c>
      <c r="K5009" t="s">
        <v>131</v>
      </c>
      <c r="L5009" t="s">
        <v>14460</v>
      </c>
      <c r="M5009" t="s">
        <v>14461</v>
      </c>
      <c r="N5009">
        <v>3.7111111110000001</v>
      </c>
      <c r="O5009">
        <v>0</v>
      </c>
      <c r="P5009">
        <v>0</v>
      </c>
      <c r="Q5009">
        <v>0</v>
      </c>
      <c r="R5009">
        <v>33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122.466667</v>
      </c>
      <c r="Y5009">
        <v>0</v>
      </c>
      <c r="Z5009">
        <v>0</v>
      </c>
    </row>
    <row r="5010" spans="1:26" x14ac:dyDescent="0.25">
      <c r="A5010">
        <v>1718945</v>
      </c>
      <c r="B5010">
        <v>1</v>
      </c>
      <c r="C5010" t="s">
        <v>77</v>
      </c>
      <c r="D5010" t="s">
        <v>111</v>
      </c>
      <c r="E5010" t="s">
        <v>158</v>
      </c>
      <c r="F5010" t="s">
        <v>6945</v>
      </c>
      <c r="G5010" t="s">
        <v>176</v>
      </c>
      <c r="H5010" t="s">
        <v>47</v>
      </c>
      <c r="I5010" t="s">
        <v>151</v>
      </c>
      <c r="J5010" t="s">
        <v>130</v>
      </c>
      <c r="K5010" t="s">
        <v>131</v>
      </c>
      <c r="L5010" t="s">
        <v>14462</v>
      </c>
      <c r="M5010" t="s">
        <v>14463</v>
      </c>
      <c r="N5010">
        <v>8.3333330000000001E-3</v>
      </c>
      <c r="O5010">
        <v>0</v>
      </c>
      <c r="P5010">
        <v>0</v>
      </c>
      <c r="Q5010">
        <v>28</v>
      </c>
      <c r="R5010">
        <v>336</v>
      </c>
      <c r="S5010">
        <v>41</v>
      </c>
      <c r="T5010">
        <v>605</v>
      </c>
      <c r="U5010">
        <v>0</v>
      </c>
      <c r="V5010">
        <v>0</v>
      </c>
      <c r="W5010">
        <v>0.23333300000000001</v>
      </c>
      <c r="X5010">
        <v>2.8</v>
      </c>
      <c r="Y5010">
        <v>0.341667</v>
      </c>
      <c r="Z5010">
        <v>5.0416660000000002</v>
      </c>
    </row>
    <row r="5011" spans="1:26" x14ac:dyDescent="0.25">
      <c r="A5011">
        <v>1718951</v>
      </c>
      <c r="B5011">
        <v>1</v>
      </c>
      <c r="C5011" t="s">
        <v>76</v>
      </c>
      <c r="D5011" t="s">
        <v>100</v>
      </c>
      <c r="E5011" t="s">
        <v>212</v>
      </c>
      <c r="F5011" t="s">
        <v>14464</v>
      </c>
      <c r="G5011" t="s">
        <v>176</v>
      </c>
      <c r="H5011" t="s">
        <v>47</v>
      </c>
      <c r="I5011" t="s">
        <v>129</v>
      </c>
      <c r="J5011" t="s">
        <v>130</v>
      </c>
      <c r="K5011" t="s">
        <v>131</v>
      </c>
      <c r="L5011" t="s">
        <v>14465</v>
      </c>
      <c r="M5011" t="s">
        <v>14466</v>
      </c>
      <c r="N5011">
        <v>1.657777777</v>
      </c>
      <c r="O5011">
        <v>16</v>
      </c>
      <c r="P5011">
        <v>147</v>
      </c>
      <c r="Q5011">
        <v>0</v>
      </c>
      <c r="R5011">
        <v>0</v>
      </c>
      <c r="S5011">
        <v>0</v>
      </c>
      <c r="T5011">
        <v>0</v>
      </c>
      <c r="U5011">
        <v>26.524443999999999</v>
      </c>
      <c r="V5011">
        <v>243.693333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1718950</v>
      </c>
      <c r="B5012">
        <v>1</v>
      </c>
      <c r="C5012" t="s">
        <v>76</v>
      </c>
      <c r="D5012" t="s">
        <v>92</v>
      </c>
      <c r="E5012" t="s">
        <v>164</v>
      </c>
      <c r="F5012" t="s">
        <v>14467</v>
      </c>
      <c r="G5012" t="s">
        <v>1596</v>
      </c>
      <c r="H5012" t="s">
        <v>46</v>
      </c>
      <c r="I5012" t="s">
        <v>129</v>
      </c>
      <c r="J5012" t="s">
        <v>130</v>
      </c>
      <c r="K5012" t="s">
        <v>131</v>
      </c>
      <c r="L5012" t="s">
        <v>14468</v>
      </c>
      <c r="M5012" t="s">
        <v>14469</v>
      </c>
      <c r="N5012">
        <v>2.1188888879999999</v>
      </c>
      <c r="O5012">
        <v>0</v>
      </c>
      <c r="P5012">
        <v>0</v>
      </c>
      <c r="Q5012">
        <v>0</v>
      </c>
      <c r="R5012">
        <v>66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139.846667</v>
      </c>
      <c r="Y5012">
        <v>0</v>
      </c>
      <c r="Z5012">
        <v>0</v>
      </c>
    </row>
    <row r="5013" spans="1:26" x14ac:dyDescent="0.25">
      <c r="A5013">
        <v>1718953</v>
      </c>
      <c r="B5013">
        <v>1</v>
      </c>
      <c r="C5013" t="s">
        <v>76</v>
      </c>
      <c r="D5013" t="s">
        <v>96</v>
      </c>
      <c r="E5013" t="s">
        <v>158</v>
      </c>
      <c r="F5013" t="s">
        <v>14470</v>
      </c>
      <c r="G5013" t="s">
        <v>176</v>
      </c>
      <c r="H5013" t="s">
        <v>47</v>
      </c>
      <c r="I5013" t="s">
        <v>129</v>
      </c>
      <c r="J5013" t="s">
        <v>130</v>
      </c>
      <c r="K5013" t="s">
        <v>131</v>
      </c>
      <c r="L5013" t="s">
        <v>14471</v>
      </c>
      <c r="M5013" t="s">
        <v>14472</v>
      </c>
      <c r="N5013">
        <v>0.3175</v>
      </c>
      <c r="O5013">
        <v>94</v>
      </c>
      <c r="P5013">
        <v>1687</v>
      </c>
      <c r="Q5013">
        <v>0</v>
      </c>
      <c r="R5013">
        <v>0</v>
      </c>
      <c r="S5013">
        <v>0</v>
      </c>
      <c r="T5013">
        <v>0</v>
      </c>
      <c r="U5013">
        <v>29.844999999999999</v>
      </c>
      <c r="V5013">
        <v>535.62249999999995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1718955</v>
      </c>
      <c r="B5014">
        <v>1</v>
      </c>
      <c r="C5014" t="s">
        <v>77</v>
      </c>
      <c r="D5014" t="s">
        <v>114</v>
      </c>
      <c r="E5014" t="s">
        <v>139</v>
      </c>
      <c r="F5014" t="s">
        <v>14473</v>
      </c>
      <c r="G5014" t="s">
        <v>182</v>
      </c>
      <c r="H5014" t="s">
        <v>46</v>
      </c>
      <c r="I5014" t="s">
        <v>129</v>
      </c>
      <c r="J5014" t="s">
        <v>130</v>
      </c>
      <c r="K5014" t="s">
        <v>131</v>
      </c>
      <c r="L5014" t="s">
        <v>14474</v>
      </c>
      <c r="M5014" t="s">
        <v>14475</v>
      </c>
      <c r="N5014">
        <v>2.5133333329999998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54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135.72</v>
      </c>
    </row>
    <row r="5015" spans="1:26" x14ac:dyDescent="0.25">
      <c r="A5015">
        <v>1718954</v>
      </c>
      <c r="B5015">
        <v>1</v>
      </c>
      <c r="C5015" t="s">
        <v>76</v>
      </c>
      <c r="D5015" t="s">
        <v>104</v>
      </c>
      <c r="E5015" t="s">
        <v>139</v>
      </c>
      <c r="F5015" t="s">
        <v>14476</v>
      </c>
      <c r="G5015" t="s">
        <v>269</v>
      </c>
      <c r="H5015" t="s">
        <v>46</v>
      </c>
      <c r="I5015" t="s">
        <v>129</v>
      </c>
      <c r="J5015" t="s">
        <v>130</v>
      </c>
      <c r="K5015" t="s">
        <v>131</v>
      </c>
      <c r="L5015" t="s">
        <v>14477</v>
      </c>
      <c r="M5015" t="s">
        <v>14478</v>
      </c>
      <c r="N5015">
        <v>5.4074999999999998</v>
      </c>
      <c r="O5015">
        <v>0</v>
      </c>
      <c r="P5015">
        <v>0</v>
      </c>
      <c r="Q5015">
        <v>0</v>
      </c>
      <c r="R5015">
        <v>9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48.667499999999997</v>
      </c>
      <c r="Y5015">
        <v>0</v>
      </c>
      <c r="Z5015">
        <v>0</v>
      </c>
    </row>
    <row r="5016" spans="1:26" x14ac:dyDescent="0.25">
      <c r="A5016">
        <v>1718960</v>
      </c>
      <c r="B5016">
        <v>1</v>
      </c>
      <c r="C5016" t="s">
        <v>76</v>
      </c>
      <c r="D5016" t="s">
        <v>99</v>
      </c>
      <c r="E5016" t="s">
        <v>158</v>
      </c>
      <c r="F5016" t="s">
        <v>10252</v>
      </c>
      <c r="G5016" t="s">
        <v>176</v>
      </c>
      <c r="H5016" t="s">
        <v>47</v>
      </c>
      <c r="I5016" t="s">
        <v>129</v>
      </c>
      <c r="J5016" t="s">
        <v>130</v>
      </c>
      <c r="K5016" t="s">
        <v>131</v>
      </c>
      <c r="L5016" t="s">
        <v>14479</v>
      </c>
      <c r="M5016" t="s">
        <v>14480</v>
      </c>
      <c r="N5016">
        <v>0.94055555499999999</v>
      </c>
      <c r="O5016">
        <v>17</v>
      </c>
      <c r="P5016">
        <v>1207</v>
      </c>
      <c r="Q5016">
        <v>0</v>
      </c>
      <c r="R5016">
        <v>0</v>
      </c>
      <c r="S5016">
        <v>0</v>
      </c>
      <c r="T5016">
        <v>0</v>
      </c>
      <c r="U5016">
        <v>15.989444000000001</v>
      </c>
      <c r="V5016">
        <v>1135.2505550000001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1718964</v>
      </c>
      <c r="B5017">
        <v>1</v>
      </c>
      <c r="C5017" t="s">
        <v>77</v>
      </c>
      <c r="D5017" t="s">
        <v>124</v>
      </c>
      <c r="E5017" t="s">
        <v>134</v>
      </c>
      <c r="F5017" t="s">
        <v>7665</v>
      </c>
      <c r="G5017" t="s">
        <v>209</v>
      </c>
      <c r="H5017" t="s">
        <v>46</v>
      </c>
      <c r="I5017" t="s">
        <v>129</v>
      </c>
      <c r="J5017" t="s">
        <v>130</v>
      </c>
      <c r="K5017" t="s">
        <v>131</v>
      </c>
      <c r="L5017" t="s">
        <v>14481</v>
      </c>
      <c r="M5017" t="s">
        <v>14482</v>
      </c>
      <c r="N5017">
        <v>4.5783333329999998</v>
      </c>
      <c r="O5017">
        <v>0</v>
      </c>
      <c r="P5017">
        <v>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4.5783329999999998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1718957</v>
      </c>
      <c r="B5018">
        <v>1</v>
      </c>
      <c r="C5018" t="s">
        <v>76</v>
      </c>
      <c r="D5018" t="s">
        <v>101</v>
      </c>
      <c r="E5018" t="s">
        <v>139</v>
      </c>
      <c r="F5018" t="s">
        <v>14483</v>
      </c>
      <c r="G5018" t="s">
        <v>141</v>
      </c>
      <c r="H5018" t="s">
        <v>46</v>
      </c>
      <c r="I5018" t="s">
        <v>129</v>
      </c>
      <c r="J5018" t="s">
        <v>130</v>
      </c>
      <c r="K5018" t="s">
        <v>131</v>
      </c>
      <c r="L5018" t="s">
        <v>14484</v>
      </c>
      <c r="M5018" t="s">
        <v>14485</v>
      </c>
      <c r="N5018">
        <v>0.22027777700000001</v>
      </c>
      <c r="O5018">
        <v>0</v>
      </c>
      <c r="P5018">
        <v>37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8.1502780000000001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1718956</v>
      </c>
      <c r="B5019">
        <v>1</v>
      </c>
      <c r="C5019" t="s">
        <v>77</v>
      </c>
      <c r="D5019" t="s">
        <v>114</v>
      </c>
      <c r="E5019" t="s">
        <v>212</v>
      </c>
      <c r="F5019" t="s">
        <v>2055</v>
      </c>
      <c r="G5019" t="s">
        <v>293</v>
      </c>
      <c r="H5019" t="s">
        <v>160</v>
      </c>
      <c r="I5019" t="s">
        <v>129</v>
      </c>
      <c r="J5019" t="s">
        <v>130</v>
      </c>
      <c r="K5019" t="s">
        <v>161</v>
      </c>
      <c r="L5019" t="s">
        <v>14486</v>
      </c>
      <c r="M5019" t="s">
        <v>14487</v>
      </c>
      <c r="N5019">
        <v>4.9842138880000002</v>
      </c>
      <c r="O5019">
        <v>195</v>
      </c>
      <c r="P5019">
        <v>3611</v>
      </c>
      <c r="Q5019">
        <v>0</v>
      </c>
      <c r="R5019">
        <v>0</v>
      </c>
      <c r="S5019">
        <v>28</v>
      </c>
      <c r="T5019">
        <v>576</v>
      </c>
      <c r="U5019">
        <v>971.92170799999997</v>
      </c>
      <c r="V5019">
        <v>17997.996350000001</v>
      </c>
      <c r="W5019">
        <v>0</v>
      </c>
      <c r="X5019">
        <v>0</v>
      </c>
      <c r="Y5019">
        <v>139.55798899999999</v>
      </c>
      <c r="Z5019">
        <v>2870.9071990000002</v>
      </c>
    </row>
    <row r="5020" spans="1:26" x14ac:dyDescent="0.25">
      <c r="A5020">
        <v>1718961</v>
      </c>
      <c r="B5020">
        <v>1</v>
      </c>
      <c r="C5020" t="s">
        <v>76</v>
      </c>
      <c r="D5020" t="s">
        <v>97</v>
      </c>
      <c r="E5020" t="s">
        <v>134</v>
      </c>
      <c r="F5020" t="s">
        <v>14488</v>
      </c>
      <c r="G5020" t="s">
        <v>155</v>
      </c>
      <c r="H5020" t="s">
        <v>46</v>
      </c>
      <c r="I5020" t="s">
        <v>129</v>
      </c>
      <c r="J5020" t="s">
        <v>130</v>
      </c>
      <c r="K5020" t="s">
        <v>131</v>
      </c>
      <c r="L5020" t="s">
        <v>14489</v>
      </c>
      <c r="M5020" t="s">
        <v>14490</v>
      </c>
      <c r="N5020">
        <v>1.062777777</v>
      </c>
      <c r="O5020">
        <v>0</v>
      </c>
      <c r="P5020">
        <v>10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10.627777999999999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1718970</v>
      </c>
      <c r="B5021">
        <v>1</v>
      </c>
      <c r="C5021" t="s">
        <v>77</v>
      </c>
      <c r="D5021" t="s">
        <v>124</v>
      </c>
      <c r="E5021" t="s">
        <v>139</v>
      </c>
      <c r="F5021" t="s">
        <v>13489</v>
      </c>
      <c r="G5021" t="s">
        <v>141</v>
      </c>
      <c r="H5021" t="s">
        <v>46</v>
      </c>
      <c r="I5021" t="s">
        <v>129</v>
      </c>
      <c r="J5021" t="s">
        <v>130</v>
      </c>
      <c r="K5021" t="s">
        <v>131</v>
      </c>
      <c r="L5021" t="s">
        <v>14491</v>
      </c>
      <c r="M5021" t="s">
        <v>14492</v>
      </c>
      <c r="N5021">
        <v>3.0566666659999999</v>
      </c>
      <c r="O5021">
        <v>0</v>
      </c>
      <c r="P5021">
        <v>188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574.65333299999998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1718963</v>
      </c>
      <c r="B5022">
        <v>1</v>
      </c>
      <c r="C5022" t="s">
        <v>77</v>
      </c>
      <c r="D5022" t="s">
        <v>114</v>
      </c>
      <c r="E5022" t="s">
        <v>126</v>
      </c>
      <c r="F5022" t="s">
        <v>14493</v>
      </c>
      <c r="G5022" t="s">
        <v>293</v>
      </c>
      <c r="H5022" t="s">
        <v>160</v>
      </c>
      <c r="I5022" t="s">
        <v>129</v>
      </c>
      <c r="J5022" t="s">
        <v>130</v>
      </c>
      <c r="K5022" t="s">
        <v>161</v>
      </c>
      <c r="L5022" t="s">
        <v>14494</v>
      </c>
      <c r="M5022" t="s">
        <v>14495</v>
      </c>
      <c r="N5022">
        <v>4.8786111109999997</v>
      </c>
      <c r="O5022">
        <v>180</v>
      </c>
      <c r="P5022">
        <v>2737</v>
      </c>
      <c r="Q5022">
        <v>0</v>
      </c>
      <c r="R5022">
        <v>0</v>
      </c>
      <c r="S5022">
        <v>28</v>
      </c>
      <c r="T5022">
        <v>576</v>
      </c>
      <c r="U5022">
        <v>878.15</v>
      </c>
      <c r="V5022">
        <v>13352.758610999999</v>
      </c>
      <c r="W5022">
        <v>0</v>
      </c>
      <c r="X5022">
        <v>0</v>
      </c>
      <c r="Y5022">
        <v>136.601111</v>
      </c>
      <c r="Z5022">
        <v>2810.08</v>
      </c>
    </row>
    <row r="5023" spans="1:26" x14ac:dyDescent="0.25">
      <c r="A5023">
        <v>1718966</v>
      </c>
      <c r="B5023">
        <v>1</v>
      </c>
      <c r="C5023" t="s">
        <v>76</v>
      </c>
      <c r="D5023" t="s">
        <v>99</v>
      </c>
      <c r="E5023" t="s">
        <v>158</v>
      </c>
      <c r="F5023" t="s">
        <v>14439</v>
      </c>
      <c r="G5023" t="s">
        <v>176</v>
      </c>
      <c r="H5023" t="s">
        <v>47</v>
      </c>
      <c r="I5023" t="s">
        <v>129</v>
      </c>
      <c r="J5023" t="s">
        <v>130</v>
      </c>
      <c r="K5023" t="s">
        <v>131</v>
      </c>
      <c r="L5023" t="s">
        <v>14496</v>
      </c>
      <c r="M5023" t="s">
        <v>14497</v>
      </c>
      <c r="N5023">
        <v>0.61194444400000003</v>
      </c>
      <c r="O5023">
        <v>55</v>
      </c>
      <c r="P5023">
        <v>864</v>
      </c>
      <c r="Q5023">
        <v>0</v>
      </c>
      <c r="R5023">
        <v>0</v>
      </c>
      <c r="S5023">
        <v>0</v>
      </c>
      <c r="T5023">
        <v>0</v>
      </c>
      <c r="U5023">
        <v>33.656944000000003</v>
      </c>
      <c r="V5023">
        <v>528.72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1718974</v>
      </c>
      <c r="B5024">
        <v>1</v>
      </c>
      <c r="C5024" t="s">
        <v>76</v>
      </c>
      <c r="D5024" t="s">
        <v>92</v>
      </c>
      <c r="E5024" t="s">
        <v>134</v>
      </c>
      <c r="F5024" t="s">
        <v>14498</v>
      </c>
      <c r="G5024" t="s">
        <v>209</v>
      </c>
      <c r="H5024" t="s">
        <v>46</v>
      </c>
      <c r="I5024" t="s">
        <v>129</v>
      </c>
      <c r="J5024" t="s">
        <v>130</v>
      </c>
      <c r="K5024" t="s">
        <v>131</v>
      </c>
      <c r="L5024" t="s">
        <v>14499</v>
      </c>
      <c r="M5024" t="s">
        <v>14500</v>
      </c>
      <c r="N5024">
        <v>2.966388888</v>
      </c>
      <c r="O5024">
        <v>0</v>
      </c>
      <c r="P5024">
        <v>0</v>
      </c>
      <c r="Q5024">
        <v>2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5.9327779999999999</v>
      </c>
      <c r="X5024">
        <v>0</v>
      </c>
      <c r="Y5024">
        <v>0</v>
      </c>
      <c r="Z5024">
        <v>0</v>
      </c>
    </row>
    <row r="5025" spans="1:26" x14ac:dyDescent="0.25">
      <c r="A5025">
        <v>1718968</v>
      </c>
      <c r="B5025">
        <v>1</v>
      </c>
      <c r="C5025" t="s">
        <v>76</v>
      </c>
      <c r="D5025" t="s">
        <v>99</v>
      </c>
      <c r="E5025" t="s">
        <v>148</v>
      </c>
      <c r="F5025" t="s">
        <v>14501</v>
      </c>
      <c r="G5025" t="s">
        <v>176</v>
      </c>
      <c r="H5025" t="s">
        <v>47</v>
      </c>
      <c r="I5025" t="s">
        <v>129</v>
      </c>
      <c r="J5025" t="s">
        <v>130</v>
      </c>
      <c r="K5025" t="s">
        <v>131</v>
      </c>
      <c r="L5025" t="s">
        <v>14502</v>
      </c>
      <c r="M5025" t="s">
        <v>14503</v>
      </c>
      <c r="N5025">
        <v>0.576944444</v>
      </c>
      <c r="O5025">
        <v>35</v>
      </c>
      <c r="P5025">
        <v>1902</v>
      </c>
      <c r="Q5025">
        <v>0</v>
      </c>
      <c r="R5025">
        <v>0</v>
      </c>
      <c r="S5025">
        <v>0</v>
      </c>
      <c r="T5025">
        <v>0</v>
      </c>
      <c r="U5025">
        <v>20.193055999999999</v>
      </c>
      <c r="V5025">
        <v>1097.348332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1718982</v>
      </c>
      <c r="B5026">
        <v>1</v>
      </c>
      <c r="C5026" t="s">
        <v>76</v>
      </c>
      <c r="D5026" t="s">
        <v>81</v>
      </c>
      <c r="E5026" t="s">
        <v>134</v>
      </c>
      <c r="F5026" t="s">
        <v>9339</v>
      </c>
      <c r="G5026" t="s">
        <v>136</v>
      </c>
      <c r="H5026" t="s">
        <v>46</v>
      </c>
      <c r="I5026" t="s">
        <v>129</v>
      </c>
      <c r="J5026" t="s">
        <v>130</v>
      </c>
      <c r="K5026" t="s">
        <v>131</v>
      </c>
      <c r="L5026" t="s">
        <v>14504</v>
      </c>
      <c r="M5026" t="s">
        <v>14505</v>
      </c>
      <c r="N5026">
        <v>2.429444444</v>
      </c>
      <c r="O5026">
        <v>0</v>
      </c>
      <c r="P5026">
        <v>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2.4294440000000002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1718973</v>
      </c>
      <c r="B5027">
        <v>1</v>
      </c>
      <c r="C5027" t="s">
        <v>77</v>
      </c>
      <c r="D5027" t="s">
        <v>112</v>
      </c>
      <c r="E5027" t="s">
        <v>126</v>
      </c>
      <c r="F5027" t="s">
        <v>14506</v>
      </c>
      <c r="G5027" t="s">
        <v>431</v>
      </c>
      <c r="H5027" t="s">
        <v>47</v>
      </c>
      <c r="I5027" t="s">
        <v>129</v>
      </c>
      <c r="J5027" t="s">
        <v>130</v>
      </c>
      <c r="K5027" t="s">
        <v>131</v>
      </c>
      <c r="L5027" t="s">
        <v>14507</v>
      </c>
      <c r="M5027" t="s">
        <v>14508</v>
      </c>
      <c r="N5027">
        <v>1.862222222</v>
      </c>
      <c r="O5027">
        <v>0</v>
      </c>
      <c r="P5027">
        <v>0</v>
      </c>
      <c r="Q5027">
        <v>0</v>
      </c>
      <c r="R5027">
        <v>0</v>
      </c>
      <c r="S5027">
        <v>3</v>
      </c>
      <c r="T5027">
        <v>164</v>
      </c>
      <c r="U5027">
        <v>0</v>
      </c>
      <c r="V5027">
        <v>0</v>
      </c>
      <c r="W5027">
        <v>0</v>
      </c>
      <c r="X5027">
        <v>0</v>
      </c>
      <c r="Y5027">
        <v>5.5866670000000003</v>
      </c>
      <c r="Z5027">
        <v>305.40444400000001</v>
      </c>
    </row>
    <row r="5028" spans="1:26" x14ac:dyDescent="0.25">
      <c r="A5028">
        <v>1718971</v>
      </c>
      <c r="B5028">
        <v>1</v>
      </c>
      <c r="C5028" t="s">
        <v>76</v>
      </c>
      <c r="D5028" t="s">
        <v>101</v>
      </c>
      <c r="E5028" t="s">
        <v>139</v>
      </c>
      <c r="F5028" t="s">
        <v>1236</v>
      </c>
      <c r="G5028" t="s">
        <v>197</v>
      </c>
      <c r="H5028" t="s">
        <v>46</v>
      </c>
      <c r="I5028" t="s">
        <v>129</v>
      </c>
      <c r="J5028" t="s">
        <v>130</v>
      </c>
      <c r="K5028" t="s">
        <v>131</v>
      </c>
      <c r="L5028" t="s">
        <v>14509</v>
      </c>
      <c r="M5028" t="s">
        <v>14510</v>
      </c>
      <c r="N5028">
        <v>2.3361111110000001</v>
      </c>
      <c r="O5028">
        <v>0</v>
      </c>
      <c r="P5028">
        <v>98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228.93888899999999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1718972</v>
      </c>
      <c r="B5029">
        <v>1</v>
      </c>
      <c r="C5029" t="s">
        <v>76</v>
      </c>
      <c r="D5029" t="s">
        <v>101</v>
      </c>
      <c r="E5029" t="s">
        <v>139</v>
      </c>
      <c r="F5029" t="s">
        <v>14511</v>
      </c>
      <c r="G5029" t="s">
        <v>197</v>
      </c>
      <c r="H5029" t="s">
        <v>46</v>
      </c>
      <c r="I5029" t="s">
        <v>129</v>
      </c>
      <c r="J5029" t="s">
        <v>130</v>
      </c>
      <c r="K5029" t="s">
        <v>131</v>
      </c>
      <c r="L5029" t="s">
        <v>14512</v>
      </c>
      <c r="M5029" t="s">
        <v>14513</v>
      </c>
      <c r="N5029">
        <v>3.585555555</v>
      </c>
      <c r="O5029">
        <v>0</v>
      </c>
      <c r="P5029">
        <v>69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247.403333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1718979</v>
      </c>
      <c r="B5030">
        <v>1</v>
      </c>
      <c r="C5030" t="s">
        <v>76</v>
      </c>
      <c r="D5030" t="s">
        <v>97</v>
      </c>
      <c r="E5030" t="s">
        <v>134</v>
      </c>
      <c r="F5030" t="s">
        <v>14514</v>
      </c>
      <c r="G5030" t="s">
        <v>289</v>
      </c>
      <c r="H5030" t="s">
        <v>46</v>
      </c>
      <c r="I5030" t="s">
        <v>129</v>
      </c>
      <c r="J5030" t="s">
        <v>130</v>
      </c>
      <c r="K5030" t="s">
        <v>131</v>
      </c>
      <c r="L5030" t="s">
        <v>14515</v>
      </c>
      <c r="M5030" t="s">
        <v>14516</v>
      </c>
      <c r="N5030">
        <v>1.8602777770000001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1.8602780000000001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1718975</v>
      </c>
      <c r="B5031">
        <v>1</v>
      </c>
      <c r="C5031" t="s">
        <v>76</v>
      </c>
      <c r="D5031" t="s">
        <v>96</v>
      </c>
      <c r="E5031" t="s">
        <v>126</v>
      </c>
      <c r="F5031" t="s">
        <v>14517</v>
      </c>
      <c r="G5031" t="s">
        <v>285</v>
      </c>
      <c r="H5031" t="s">
        <v>47</v>
      </c>
      <c r="I5031" t="s">
        <v>129</v>
      </c>
      <c r="J5031" t="s">
        <v>130</v>
      </c>
      <c r="K5031" t="s">
        <v>161</v>
      </c>
      <c r="L5031" t="s">
        <v>14518</v>
      </c>
      <c r="M5031" t="s">
        <v>14519</v>
      </c>
      <c r="N5031">
        <v>2.688055555</v>
      </c>
      <c r="O5031">
        <v>1</v>
      </c>
      <c r="P5031">
        <v>73</v>
      </c>
      <c r="Q5031">
        <v>0</v>
      </c>
      <c r="R5031">
        <v>0</v>
      </c>
      <c r="S5031">
        <v>0</v>
      </c>
      <c r="T5031">
        <v>0</v>
      </c>
      <c r="U5031">
        <v>2.688056</v>
      </c>
      <c r="V5031">
        <v>196.22805600000001</v>
      </c>
      <c r="W5031">
        <v>0</v>
      </c>
      <c r="X5031">
        <v>0</v>
      </c>
      <c r="Y5031">
        <v>0</v>
      </c>
      <c r="Z5031">
        <v>0</v>
      </c>
    </row>
    <row r="5032" spans="1:26" x14ac:dyDescent="0.25">
      <c r="A5032">
        <v>1718983</v>
      </c>
      <c r="B5032">
        <v>1</v>
      </c>
      <c r="C5032" t="s">
        <v>76</v>
      </c>
      <c r="D5032" t="s">
        <v>79</v>
      </c>
      <c r="E5032" t="s">
        <v>126</v>
      </c>
      <c r="F5032" t="s">
        <v>14520</v>
      </c>
      <c r="G5032" t="s">
        <v>128</v>
      </c>
      <c r="H5032" t="s">
        <v>47</v>
      </c>
      <c r="I5032" t="s">
        <v>129</v>
      </c>
      <c r="J5032" t="s">
        <v>130</v>
      </c>
      <c r="K5032" t="s">
        <v>131</v>
      </c>
      <c r="L5032" t="s">
        <v>14521</v>
      </c>
      <c r="M5032" t="s">
        <v>14522</v>
      </c>
      <c r="N5032">
        <v>2.1127777769999998</v>
      </c>
      <c r="O5032">
        <v>1</v>
      </c>
      <c r="P5032">
        <v>431</v>
      </c>
      <c r="Q5032">
        <v>0</v>
      </c>
      <c r="R5032">
        <v>0</v>
      </c>
      <c r="S5032">
        <v>0</v>
      </c>
      <c r="T5032">
        <v>0</v>
      </c>
      <c r="U5032">
        <v>2.112778</v>
      </c>
      <c r="V5032">
        <v>910.60722199999998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1718976</v>
      </c>
      <c r="B5033">
        <v>1</v>
      </c>
      <c r="C5033" t="s">
        <v>76</v>
      </c>
      <c r="D5033" t="s">
        <v>106</v>
      </c>
      <c r="E5033" t="s">
        <v>139</v>
      </c>
      <c r="F5033" t="s">
        <v>14523</v>
      </c>
      <c r="G5033" t="s">
        <v>281</v>
      </c>
      <c r="H5033" t="s">
        <v>46</v>
      </c>
      <c r="I5033" t="s">
        <v>129</v>
      </c>
      <c r="J5033" t="s">
        <v>130</v>
      </c>
      <c r="K5033" t="s">
        <v>161</v>
      </c>
      <c r="L5033" t="s">
        <v>14524</v>
      </c>
      <c r="M5033" t="s">
        <v>14525</v>
      </c>
      <c r="N5033">
        <v>0.395104444</v>
      </c>
      <c r="O5033">
        <v>0</v>
      </c>
      <c r="P5033">
        <v>133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52.548890999999998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1718978</v>
      </c>
      <c r="B5034">
        <v>1</v>
      </c>
      <c r="C5034" t="s">
        <v>76</v>
      </c>
      <c r="D5034" t="s">
        <v>106</v>
      </c>
      <c r="E5034" t="s">
        <v>139</v>
      </c>
      <c r="F5034" t="s">
        <v>14526</v>
      </c>
      <c r="G5034" t="s">
        <v>281</v>
      </c>
      <c r="H5034" t="s">
        <v>46</v>
      </c>
      <c r="I5034" t="s">
        <v>129</v>
      </c>
      <c r="J5034" t="s">
        <v>130</v>
      </c>
      <c r="K5034" t="s">
        <v>161</v>
      </c>
      <c r="L5034" t="s">
        <v>14527</v>
      </c>
      <c r="M5034" t="s">
        <v>14528</v>
      </c>
      <c r="N5034">
        <v>0.41483611100000001</v>
      </c>
      <c r="O5034">
        <v>0</v>
      </c>
      <c r="P5034">
        <v>148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61.395744000000001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1718980</v>
      </c>
      <c r="B5035">
        <v>1</v>
      </c>
      <c r="C5035" t="s">
        <v>76</v>
      </c>
      <c r="D5035" t="s">
        <v>106</v>
      </c>
      <c r="E5035" t="s">
        <v>139</v>
      </c>
      <c r="F5035" t="s">
        <v>14529</v>
      </c>
      <c r="G5035" t="s">
        <v>281</v>
      </c>
      <c r="H5035" t="s">
        <v>46</v>
      </c>
      <c r="I5035" t="s">
        <v>129</v>
      </c>
      <c r="J5035" t="s">
        <v>130</v>
      </c>
      <c r="K5035" t="s">
        <v>161</v>
      </c>
      <c r="L5035" t="s">
        <v>14530</v>
      </c>
      <c r="M5035" t="s">
        <v>14531</v>
      </c>
      <c r="N5035">
        <v>0.48281388800000002</v>
      </c>
      <c r="O5035">
        <v>0</v>
      </c>
      <c r="P5035">
        <v>44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21.243811000000001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1718989</v>
      </c>
      <c r="B5036">
        <v>1</v>
      </c>
      <c r="C5036" t="s">
        <v>76</v>
      </c>
      <c r="D5036" t="s">
        <v>90</v>
      </c>
      <c r="E5036" t="s">
        <v>191</v>
      </c>
      <c r="F5036" t="s">
        <v>14532</v>
      </c>
      <c r="G5036" t="s">
        <v>907</v>
      </c>
      <c r="H5036" t="s">
        <v>46</v>
      </c>
      <c r="I5036" t="s">
        <v>129</v>
      </c>
      <c r="J5036" t="s">
        <v>130</v>
      </c>
      <c r="K5036" t="s">
        <v>131</v>
      </c>
      <c r="L5036" t="s">
        <v>14533</v>
      </c>
      <c r="M5036" t="s">
        <v>14534</v>
      </c>
      <c r="N5036">
        <v>0.92722222200000004</v>
      </c>
      <c r="O5036">
        <v>0</v>
      </c>
      <c r="P5036">
        <v>16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14.835556</v>
      </c>
      <c r="W5036">
        <v>0</v>
      </c>
      <c r="X5036">
        <v>0</v>
      </c>
      <c r="Y5036">
        <v>0</v>
      </c>
      <c r="Z5036">
        <v>0</v>
      </c>
    </row>
    <row r="5037" spans="1:26" x14ac:dyDescent="0.25">
      <c r="A5037">
        <v>1718987</v>
      </c>
      <c r="B5037">
        <v>1</v>
      </c>
      <c r="C5037" t="s">
        <v>76</v>
      </c>
      <c r="D5037" t="s">
        <v>92</v>
      </c>
      <c r="E5037" t="s">
        <v>139</v>
      </c>
      <c r="F5037" t="s">
        <v>14535</v>
      </c>
      <c r="G5037" t="s">
        <v>232</v>
      </c>
      <c r="H5037" t="s">
        <v>46</v>
      </c>
      <c r="I5037" t="s">
        <v>129</v>
      </c>
      <c r="J5037" t="s">
        <v>130</v>
      </c>
      <c r="K5037" t="s">
        <v>131</v>
      </c>
      <c r="L5037" t="s">
        <v>14536</v>
      </c>
      <c r="M5037" t="s">
        <v>14537</v>
      </c>
      <c r="N5037">
        <v>1.5325</v>
      </c>
      <c r="O5037">
        <v>0</v>
      </c>
      <c r="P5037">
        <v>0</v>
      </c>
      <c r="Q5037">
        <v>0</v>
      </c>
      <c r="R5037">
        <v>12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18.39</v>
      </c>
      <c r="Y5037">
        <v>0</v>
      </c>
      <c r="Z5037">
        <v>0</v>
      </c>
    </row>
    <row r="5038" spans="1:26" x14ac:dyDescent="0.25">
      <c r="A5038">
        <v>1718997</v>
      </c>
      <c r="B5038">
        <v>1</v>
      </c>
      <c r="C5038" t="s">
        <v>76</v>
      </c>
      <c r="D5038" t="s">
        <v>100</v>
      </c>
      <c r="E5038" t="s">
        <v>134</v>
      </c>
      <c r="F5038" t="s">
        <v>14538</v>
      </c>
      <c r="G5038" t="s">
        <v>136</v>
      </c>
      <c r="H5038" t="s">
        <v>46</v>
      </c>
      <c r="I5038" t="s">
        <v>129</v>
      </c>
      <c r="J5038" t="s">
        <v>130</v>
      </c>
      <c r="K5038" t="s">
        <v>131</v>
      </c>
      <c r="L5038" t="s">
        <v>14539</v>
      </c>
      <c r="M5038" t="s">
        <v>14540</v>
      </c>
      <c r="N5038">
        <v>2.7547222219999998</v>
      </c>
      <c r="O5038">
        <v>0</v>
      </c>
      <c r="P5038">
        <v>1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2.7547220000000001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1718995</v>
      </c>
      <c r="B5039">
        <v>1</v>
      </c>
      <c r="C5039" t="s">
        <v>76</v>
      </c>
      <c r="D5039" t="s">
        <v>90</v>
      </c>
      <c r="E5039" t="s">
        <v>164</v>
      </c>
      <c r="F5039" t="s">
        <v>14541</v>
      </c>
      <c r="G5039" t="s">
        <v>256</v>
      </c>
      <c r="H5039" t="s">
        <v>46</v>
      </c>
      <c r="I5039" t="s">
        <v>129</v>
      </c>
      <c r="J5039" t="s">
        <v>130</v>
      </c>
      <c r="K5039" t="s">
        <v>131</v>
      </c>
      <c r="L5039" t="s">
        <v>14542</v>
      </c>
      <c r="M5039" t="s">
        <v>14543</v>
      </c>
      <c r="N5039">
        <v>1.700555555</v>
      </c>
      <c r="O5039">
        <v>0</v>
      </c>
      <c r="P5039">
        <v>0</v>
      </c>
      <c r="Q5039">
        <v>0</v>
      </c>
      <c r="R5039">
        <v>0</v>
      </c>
      <c r="S5039">
        <v>1</v>
      </c>
      <c r="T5039">
        <v>150</v>
      </c>
      <c r="U5039">
        <v>0</v>
      </c>
      <c r="V5039">
        <v>0</v>
      </c>
      <c r="W5039">
        <v>0</v>
      </c>
      <c r="X5039">
        <v>0</v>
      </c>
      <c r="Y5039">
        <v>1.700556</v>
      </c>
      <c r="Z5039">
        <v>255.08333300000001</v>
      </c>
    </row>
    <row r="5040" spans="1:26" x14ac:dyDescent="0.25">
      <c r="A5040">
        <v>1718991</v>
      </c>
      <c r="B5040">
        <v>1</v>
      </c>
      <c r="C5040" t="s">
        <v>76</v>
      </c>
      <c r="D5040" t="s">
        <v>94</v>
      </c>
      <c r="E5040" t="s">
        <v>212</v>
      </c>
      <c r="F5040" t="s">
        <v>7358</v>
      </c>
      <c r="G5040" t="s">
        <v>150</v>
      </c>
      <c r="H5040" t="s">
        <v>47</v>
      </c>
      <c r="I5040" t="s">
        <v>129</v>
      </c>
      <c r="J5040" t="s">
        <v>130</v>
      </c>
      <c r="K5040" t="s">
        <v>131</v>
      </c>
      <c r="L5040" t="s">
        <v>14544</v>
      </c>
      <c r="M5040" t="s">
        <v>14545</v>
      </c>
      <c r="N5040">
        <v>0.36749999999999999</v>
      </c>
      <c r="O5040">
        <v>52</v>
      </c>
      <c r="P5040">
        <v>659</v>
      </c>
      <c r="Q5040">
        <v>0</v>
      </c>
      <c r="R5040">
        <v>0</v>
      </c>
      <c r="S5040">
        <v>0</v>
      </c>
      <c r="T5040">
        <v>0</v>
      </c>
      <c r="U5040">
        <v>19.11</v>
      </c>
      <c r="V5040">
        <v>242.1825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1718990</v>
      </c>
      <c r="B5041">
        <v>1</v>
      </c>
      <c r="C5041" t="s">
        <v>76</v>
      </c>
      <c r="D5041" t="s">
        <v>106</v>
      </c>
      <c r="E5041" t="s">
        <v>164</v>
      </c>
      <c r="F5041" t="s">
        <v>14546</v>
      </c>
      <c r="G5041" t="s">
        <v>285</v>
      </c>
      <c r="H5041" t="s">
        <v>46</v>
      </c>
      <c r="I5041" t="s">
        <v>129</v>
      </c>
      <c r="J5041" t="s">
        <v>130</v>
      </c>
      <c r="K5041" t="s">
        <v>161</v>
      </c>
      <c r="L5041" t="s">
        <v>14547</v>
      </c>
      <c r="M5041" t="s">
        <v>14548</v>
      </c>
      <c r="N5041">
        <v>6.5740444440000001</v>
      </c>
      <c r="O5041">
        <v>0</v>
      </c>
      <c r="P5041">
        <v>798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5246.0874659999999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1719005</v>
      </c>
      <c r="B5042">
        <v>1</v>
      </c>
      <c r="C5042" t="s">
        <v>76</v>
      </c>
      <c r="D5042" t="s">
        <v>78</v>
      </c>
      <c r="E5042" t="s">
        <v>164</v>
      </c>
      <c r="F5042" t="s">
        <v>14549</v>
      </c>
      <c r="G5042" t="s">
        <v>285</v>
      </c>
      <c r="H5042" t="s">
        <v>46</v>
      </c>
      <c r="I5042" t="s">
        <v>129</v>
      </c>
      <c r="J5042" t="s">
        <v>130</v>
      </c>
      <c r="K5042" t="s">
        <v>161</v>
      </c>
      <c r="L5042" t="s">
        <v>14550</v>
      </c>
      <c r="M5042" t="s">
        <v>14551</v>
      </c>
      <c r="N5042">
        <v>7.2261111109999998</v>
      </c>
      <c r="O5042">
        <v>2</v>
      </c>
      <c r="P5042">
        <v>1233</v>
      </c>
      <c r="Q5042">
        <v>0</v>
      </c>
      <c r="R5042">
        <v>0</v>
      </c>
      <c r="S5042">
        <v>0</v>
      </c>
      <c r="T5042">
        <v>0</v>
      </c>
      <c r="U5042">
        <v>14.452222000000001</v>
      </c>
      <c r="V5042">
        <v>8909.7950000000001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1719000</v>
      </c>
      <c r="B5043">
        <v>1</v>
      </c>
      <c r="C5043" t="s">
        <v>76</v>
      </c>
      <c r="D5043" t="s">
        <v>99</v>
      </c>
      <c r="E5043" t="s">
        <v>158</v>
      </c>
      <c r="F5043" t="s">
        <v>14552</v>
      </c>
      <c r="G5043" t="s">
        <v>468</v>
      </c>
      <c r="H5043" t="s">
        <v>47</v>
      </c>
      <c r="I5043" t="s">
        <v>129</v>
      </c>
      <c r="J5043" t="s">
        <v>130</v>
      </c>
      <c r="K5043" t="s">
        <v>131</v>
      </c>
      <c r="L5043" t="s">
        <v>14553</v>
      </c>
      <c r="M5043" t="s">
        <v>14554</v>
      </c>
      <c r="N5043">
        <v>3.054444444</v>
      </c>
      <c r="O5043">
        <v>1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3.0544440000000002</v>
      </c>
      <c r="V5043">
        <v>0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1718993</v>
      </c>
      <c r="B5044">
        <v>1</v>
      </c>
      <c r="C5044" t="s">
        <v>77</v>
      </c>
      <c r="D5044" t="s">
        <v>114</v>
      </c>
      <c r="E5044" t="s">
        <v>212</v>
      </c>
      <c r="F5044" t="s">
        <v>10686</v>
      </c>
      <c r="G5044" t="s">
        <v>281</v>
      </c>
      <c r="H5044" t="s">
        <v>47</v>
      </c>
      <c r="I5044" t="s">
        <v>129</v>
      </c>
      <c r="J5044" t="s">
        <v>130</v>
      </c>
      <c r="K5044" t="s">
        <v>161</v>
      </c>
      <c r="L5044" t="s">
        <v>14555</v>
      </c>
      <c r="M5044" t="s">
        <v>14556</v>
      </c>
      <c r="N5044">
        <v>8.0477777770000003</v>
      </c>
      <c r="O5044">
        <v>22</v>
      </c>
      <c r="P5044">
        <v>146</v>
      </c>
      <c r="Q5044">
        <v>0</v>
      </c>
      <c r="R5044">
        <v>0</v>
      </c>
      <c r="S5044">
        <v>192</v>
      </c>
      <c r="T5044">
        <v>1577</v>
      </c>
      <c r="U5044">
        <v>177.05111099999999</v>
      </c>
      <c r="V5044">
        <v>1174.975555</v>
      </c>
      <c r="W5044">
        <v>0</v>
      </c>
      <c r="X5044">
        <v>0</v>
      </c>
      <c r="Y5044">
        <v>1545.173333</v>
      </c>
      <c r="Z5044">
        <v>12691.345554</v>
      </c>
    </row>
    <row r="5045" spans="1:26" x14ac:dyDescent="0.25">
      <c r="A5045">
        <v>1718994</v>
      </c>
      <c r="B5045">
        <v>1</v>
      </c>
      <c r="C5045" t="s">
        <v>77</v>
      </c>
      <c r="D5045" t="s">
        <v>116</v>
      </c>
      <c r="E5045" t="s">
        <v>212</v>
      </c>
      <c r="F5045" t="s">
        <v>11218</v>
      </c>
      <c r="G5045" t="s">
        <v>285</v>
      </c>
      <c r="H5045" t="s">
        <v>47</v>
      </c>
      <c r="I5045" t="s">
        <v>129</v>
      </c>
      <c r="J5045" t="s">
        <v>130</v>
      </c>
      <c r="K5045" t="s">
        <v>161</v>
      </c>
      <c r="L5045" t="s">
        <v>14557</v>
      </c>
      <c r="M5045" t="s">
        <v>14558</v>
      </c>
      <c r="N5045">
        <v>10.215</v>
      </c>
      <c r="O5045">
        <v>34</v>
      </c>
      <c r="P5045">
        <v>565</v>
      </c>
      <c r="Q5045">
        <v>0</v>
      </c>
      <c r="R5045">
        <v>0</v>
      </c>
      <c r="S5045">
        <v>3</v>
      </c>
      <c r="T5045">
        <v>18</v>
      </c>
      <c r="U5045">
        <v>347.31</v>
      </c>
      <c r="V5045">
        <v>5771.4750000000004</v>
      </c>
      <c r="W5045">
        <v>0</v>
      </c>
      <c r="X5045">
        <v>0</v>
      </c>
      <c r="Y5045">
        <v>30.645</v>
      </c>
      <c r="Z5045">
        <v>183.87</v>
      </c>
    </row>
    <row r="5046" spans="1:26" x14ac:dyDescent="0.25">
      <c r="A5046">
        <v>1719003</v>
      </c>
      <c r="B5046">
        <v>1</v>
      </c>
      <c r="C5046" t="s">
        <v>76</v>
      </c>
      <c r="D5046" t="s">
        <v>86</v>
      </c>
      <c r="E5046" t="s">
        <v>134</v>
      </c>
      <c r="F5046" t="s">
        <v>14559</v>
      </c>
      <c r="G5046" t="s">
        <v>136</v>
      </c>
      <c r="H5046" t="s">
        <v>46</v>
      </c>
      <c r="I5046" t="s">
        <v>129</v>
      </c>
      <c r="J5046" t="s">
        <v>130</v>
      </c>
      <c r="K5046" t="s">
        <v>131</v>
      </c>
      <c r="L5046" t="s">
        <v>14560</v>
      </c>
      <c r="M5046" t="s">
        <v>14561</v>
      </c>
      <c r="N5046">
        <v>1.5674999999999999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1.5674999999999999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1718998</v>
      </c>
      <c r="B5047">
        <v>1</v>
      </c>
      <c r="C5047" t="s">
        <v>76</v>
      </c>
      <c r="D5047" t="s">
        <v>81</v>
      </c>
      <c r="E5047" t="s">
        <v>164</v>
      </c>
      <c r="F5047" t="s">
        <v>9502</v>
      </c>
      <c r="G5047" t="s">
        <v>285</v>
      </c>
      <c r="H5047" t="s">
        <v>46</v>
      </c>
      <c r="I5047" t="s">
        <v>129</v>
      </c>
      <c r="J5047" t="s">
        <v>130</v>
      </c>
      <c r="K5047" t="s">
        <v>161</v>
      </c>
      <c r="L5047" t="s">
        <v>14562</v>
      </c>
      <c r="M5047" t="s">
        <v>14563</v>
      </c>
      <c r="N5047">
        <v>2.2723833330000001</v>
      </c>
      <c r="O5047">
        <v>2</v>
      </c>
      <c r="P5047">
        <v>366</v>
      </c>
      <c r="Q5047">
        <v>0</v>
      </c>
      <c r="R5047">
        <v>0</v>
      </c>
      <c r="S5047">
        <v>0</v>
      </c>
      <c r="T5047">
        <v>0</v>
      </c>
      <c r="U5047">
        <v>4.5447670000000002</v>
      </c>
      <c r="V5047">
        <v>831.69230000000005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1718999</v>
      </c>
      <c r="B5048">
        <v>1</v>
      </c>
      <c r="C5048" t="s">
        <v>76</v>
      </c>
      <c r="D5048" t="s">
        <v>94</v>
      </c>
      <c r="E5048" t="s">
        <v>126</v>
      </c>
      <c r="F5048" t="s">
        <v>14564</v>
      </c>
      <c r="G5048" t="s">
        <v>285</v>
      </c>
      <c r="H5048" t="s">
        <v>47</v>
      </c>
      <c r="I5048" t="s">
        <v>129</v>
      </c>
      <c r="J5048" t="s">
        <v>130</v>
      </c>
      <c r="K5048" t="s">
        <v>161</v>
      </c>
      <c r="L5048" t="s">
        <v>14565</v>
      </c>
      <c r="M5048" t="s">
        <v>14566</v>
      </c>
      <c r="N5048">
        <v>9.1666666659999994</v>
      </c>
      <c r="O5048">
        <v>1</v>
      </c>
      <c r="P5048">
        <v>52</v>
      </c>
      <c r="Q5048">
        <v>0</v>
      </c>
      <c r="R5048">
        <v>0</v>
      </c>
      <c r="S5048">
        <v>0</v>
      </c>
      <c r="T5048">
        <v>0</v>
      </c>
      <c r="U5048">
        <v>9.1666670000000003</v>
      </c>
      <c r="V5048">
        <v>476.66666700000002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1719010</v>
      </c>
      <c r="B5049">
        <v>1</v>
      </c>
      <c r="C5049" t="s">
        <v>76</v>
      </c>
      <c r="D5049" t="s">
        <v>80</v>
      </c>
      <c r="E5049" t="s">
        <v>134</v>
      </c>
      <c r="F5049" t="s">
        <v>14567</v>
      </c>
      <c r="G5049" t="s">
        <v>136</v>
      </c>
      <c r="H5049" t="s">
        <v>46</v>
      </c>
      <c r="I5049" t="s">
        <v>129</v>
      </c>
      <c r="J5049" t="s">
        <v>130</v>
      </c>
      <c r="K5049" t="s">
        <v>131</v>
      </c>
      <c r="L5049" t="s">
        <v>14568</v>
      </c>
      <c r="M5049" t="s">
        <v>14569</v>
      </c>
      <c r="N5049">
        <v>1.7625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1.7625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1719006</v>
      </c>
      <c r="B5050">
        <v>1</v>
      </c>
      <c r="C5050" t="s">
        <v>77</v>
      </c>
      <c r="D5050" t="s">
        <v>108</v>
      </c>
      <c r="E5050" t="s">
        <v>164</v>
      </c>
      <c r="F5050" t="s">
        <v>14570</v>
      </c>
      <c r="G5050" t="s">
        <v>141</v>
      </c>
      <c r="H5050" t="s">
        <v>46</v>
      </c>
      <c r="I5050" t="s">
        <v>129</v>
      </c>
      <c r="J5050" t="s">
        <v>130</v>
      </c>
      <c r="K5050" t="s">
        <v>131</v>
      </c>
      <c r="L5050" t="s">
        <v>14571</v>
      </c>
      <c r="M5050" t="s">
        <v>14572</v>
      </c>
      <c r="N5050">
        <v>4.5919444440000001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4.5919439999999998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1719004</v>
      </c>
      <c r="B5051">
        <v>1</v>
      </c>
      <c r="C5051" t="s">
        <v>77</v>
      </c>
      <c r="D5051" t="s">
        <v>111</v>
      </c>
      <c r="E5051" t="s">
        <v>139</v>
      </c>
      <c r="F5051" t="s">
        <v>14573</v>
      </c>
      <c r="G5051" t="s">
        <v>269</v>
      </c>
      <c r="H5051" t="s">
        <v>46</v>
      </c>
      <c r="I5051" t="s">
        <v>129</v>
      </c>
      <c r="J5051" t="s">
        <v>130</v>
      </c>
      <c r="K5051" t="s">
        <v>131</v>
      </c>
      <c r="L5051" t="s">
        <v>14574</v>
      </c>
      <c r="M5051" t="s">
        <v>14575</v>
      </c>
      <c r="N5051">
        <v>5.4497222220000001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16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87.195555999999996</v>
      </c>
    </row>
    <row r="5052" spans="1:26" x14ac:dyDescent="0.25">
      <c r="A5052">
        <v>1718992</v>
      </c>
      <c r="B5052">
        <v>1</v>
      </c>
      <c r="C5052" t="s">
        <v>76</v>
      </c>
      <c r="D5052" t="s">
        <v>101</v>
      </c>
      <c r="E5052" t="s">
        <v>191</v>
      </c>
      <c r="F5052" t="s">
        <v>14576</v>
      </c>
      <c r="G5052" t="s">
        <v>285</v>
      </c>
      <c r="H5052" t="s">
        <v>46</v>
      </c>
      <c r="I5052" t="s">
        <v>129</v>
      </c>
      <c r="J5052" t="s">
        <v>130</v>
      </c>
      <c r="K5052" t="s">
        <v>161</v>
      </c>
      <c r="L5052" t="s">
        <v>14577</v>
      </c>
      <c r="M5052" t="s">
        <v>14578</v>
      </c>
      <c r="N5052">
        <v>2.37</v>
      </c>
      <c r="O5052">
        <v>0</v>
      </c>
      <c r="P5052">
        <v>195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462.15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1719009</v>
      </c>
      <c r="B5053">
        <v>1</v>
      </c>
      <c r="C5053" t="s">
        <v>77</v>
      </c>
      <c r="D5053" t="s">
        <v>115</v>
      </c>
      <c r="E5053" t="s">
        <v>164</v>
      </c>
      <c r="F5053" t="s">
        <v>14579</v>
      </c>
      <c r="G5053" t="s">
        <v>256</v>
      </c>
      <c r="H5053" t="s">
        <v>46</v>
      </c>
      <c r="I5053" t="s">
        <v>129</v>
      </c>
      <c r="J5053" t="s">
        <v>130</v>
      </c>
      <c r="K5053" t="s">
        <v>131</v>
      </c>
      <c r="L5053" t="s">
        <v>14580</v>
      </c>
      <c r="M5053" t="s">
        <v>14581</v>
      </c>
      <c r="N5053">
        <v>3.2669444439999999</v>
      </c>
      <c r="O5053">
        <v>0</v>
      </c>
      <c r="P5053">
        <v>0</v>
      </c>
      <c r="Q5053">
        <v>1</v>
      </c>
      <c r="R5053">
        <v>113</v>
      </c>
      <c r="S5053">
        <v>0</v>
      </c>
      <c r="T5053">
        <v>0</v>
      </c>
      <c r="U5053">
        <v>0</v>
      </c>
      <c r="V5053">
        <v>0</v>
      </c>
      <c r="W5053">
        <v>3.2669440000000001</v>
      </c>
      <c r="X5053">
        <v>369.16472199999998</v>
      </c>
      <c r="Y5053">
        <v>0</v>
      </c>
      <c r="Z5053">
        <v>0</v>
      </c>
    </row>
    <row r="5054" spans="1:26" x14ac:dyDescent="0.25">
      <c r="A5054">
        <v>1719007</v>
      </c>
      <c r="B5054">
        <v>1</v>
      </c>
      <c r="C5054" t="s">
        <v>76</v>
      </c>
      <c r="D5054" t="s">
        <v>90</v>
      </c>
      <c r="E5054" t="s">
        <v>139</v>
      </c>
      <c r="F5054" t="s">
        <v>14582</v>
      </c>
      <c r="G5054" t="s">
        <v>285</v>
      </c>
      <c r="H5054" t="s">
        <v>46</v>
      </c>
      <c r="I5054" t="s">
        <v>129</v>
      </c>
      <c r="J5054" t="s">
        <v>130</v>
      </c>
      <c r="K5054" t="s">
        <v>161</v>
      </c>
      <c r="L5054" t="s">
        <v>14583</v>
      </c>
      <c r="M5054" t="s">
        <v>14584</v>
      </c>
      <c r="N5054">
        <v>6.5849675000000003</v>
      </c>
      <c r="O5054">
        <v>0</v>
      </c>
      <c r="P5054">
        <v>173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1139.199378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1719013</v>
      </c>
      <c r="B5055">
        <v>1</v>
      </c>
      <c r="C5055" t="s">
        <v>76</v>
      </c>
      <c r="D5055" t="s">
        <v>78</v>
      </c>
      <c r="E5055" t="s">
        <v>164</v>
      </c>
      <c r="F5055" t="s">
        <v>14585</v>
      </c>
      <c r="G5055" t="s">
        <v>285</v>
      </c>
      <c r="H5055" t="s">
        <v>46</v>
      </c>
      <c r="I5055" t="s">
        <v>129</v>
      </c>
      <c r="J5055" t="s">
        <v>130</v>
      </c>
      <c r="K5055" t="s">
        <v>161</v>
      </c>
      <c r="L5055" t="s">
        <v>14586</v>
      </c>
      <c r="M5055" t="s">
        <v>14587</v>
      </c>
      <c r="N5055">
        <v>3.201944444</v>
      </c>
      <c r="O5055">
        <v>1</v>
      </c>
      <c r="P5055">
        <v>478</v>
      </c>
      <c r="Q5055">
        <v>0</v>
      </c>
      <c r="R5055">
        <v>0</v>
      </c>
      <c r="S5055">
        <v>0</v>
      </c>
      <c r="T5055">
        <v>0</v>
      </c>
      <c r="U5055">
        <v>3.2019440000000001</v>
      </c>
      <c r="V5055">
        <v>1530.529444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1719017</v>
      </c>
      <c r="B5056">
        <v>1</v>
      </c>
      <c r="C5056" t="s">
        <v>76</v>
      </c>
      <c r="D5056" t="s">
        <v>92</v>
      </c>
      <c r="E5056" t="s">
        <v>139</v>
      </c>
      <c r="F5056" t="s">
        <v>14588</v>
      </c>
      <c r="G5056" t="s">
        <v>285</v>
      </c>
      <c r="H5056" t="s">
        <v>46</v>
      </c>
      <c r="I5056" t="s">
        <v>129</v>
      </c>
      <c r="J5056" t="s">
        <v>130</v>
      </c>
      <c r="K5056" t="s">
        <v>161</v>
      </c>
      <c r="L5056" t="s">
        <v>14589</v>
      </c>
      <c r="M5056" t="s">
        <v>14590</v>
      </c>
      <c r="N5056">
        <v>7.9213888880000001</v>
      </c>
      <c r="O5056">
        <v>0</v>
      </c>
      <c r="P5056">
        <v>0</v>
      </c>
      <c r="Q5056">
        <v>0</v>
      </c>
      <c r="R5056">
        <v>58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459.44055600000002</v>
      </c>
      <c r="Y5056">
        <v>0</v>
      </c>
      <c r="Z5056">
        <v>0</v>
      </c>
    </row>
    <row r="5057" spans="1:26" x14ac:dyDescent="0.25">
      <c r="A5057">
        <v>1719008</v>
      </c>
      <c r="B5057">
        <v>1</v>
      </c>
      <c r="C5057" t="s">
        <v>76</v>
      </c>
      <c r="D5057" t="s">
        <v>89</v>
      </c>
      <c r="E5057" t="s">
        <v>158</v>
      </c>
      <c r="F5057" t="s">
        <v>8463</v>
      </c>
      <c r="G5057" t="s">
        <v>176</v>
      </c>
      <c r="H5057" t="s">
        <v>47</v>
      </c>
      <c r="I5057" t="s">
        <v>129</v>
      </c>
      <c r="J5057" t="s">
        <v>130</v>
      </c>
      <c r="K5057" t="s">
        <v>131</v>
      </c>
      <c r="L5057" t="s">
        <v>14591</v>
      </c>
      <c r="M5057" t="s">
        <v>14592</v>
      </c>
      <c r="N5057">
        <v>1.055555555</v>
      </c>
      <c r="O5057">
        <v>13</v>
      </c>
      <c r="P5057">
        <v>63</v>
      </c>
      <c r="Q5057">
        <v>1</v>
      </c>
      <c r="R5057">
        <v>1</v>
      </c>
      <c r="S5057">
        <v>18</v>
      </c>
      <c r="T5057">
        <v>552</v>
      </c>
      <c r="U5057">
        <v>13.722222</v>
      </c>
      <c r="V5057">
        <v>66.5</v>
      </c>
      <c r="W5057">
        <v>1.0555559999999999</v>
      </c>
      <c r="X5057">
        <v>1.0555559999999999</v>
      </c>
      <c r="Y5057">
        <v>19</v>
      </c>
      <c r="Z5057">
        <v>582.66666599999996</v>
      </c>
    </row>
    <row r="5058" spans="1:26" x14ac:dyDescent="0.25">
      <c r="A5058">
        <v>1719018</v>
      </c>
      <c r="B5058">
        <v>1</v>
      </c>
      <c r="C5058" t="s">
        <v>76</v>
      </c>
      <c r="D5058" t="s">
        <v>92</v>
      </c>
      <c r="E5058" t="s">
        <v>139</v>
      </c>
      <c r="F5058" t="s">
        <v>1358</v>
      </c>
      <c r="G5058" t="s">
        <v>285</v>
      </c>
      <c r="H5058" t="s">
        <v>46</v>
      </c>
      <c r="I5058" t="s">
        <v>129</v>
      </c>
      <c r="J5058" t="s">
        <v>130</v>
      </c>
      <c r="K5058" t="s">
        <v>161</v>
      </c>
      <c r="L5058" t="s">
        <v>14593</v>
      </c>
      <c r="M5058" t="s">
        <v>14594</v>
      </c>
      <c r="N5058">
        <v>7.938055555</v>
      </c>
      <c r="O5058">
        <v>0</v>
      </c>
      <c r="P5058">
        <v>0</v>
      </c>
      <c r="Q5058">
        <v>0</v>
      </c>
      <c r="R5058">
        <v>99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785.86749999999995</v>
      </c>
      <c r="Y5058">
        <v>0</v>
      </c>
      <c r="Z5058">
        <v>0</v>
      </c>
    </row>
    <row r="5059" spans="1:26" x14ac:dyDescent="0.25">
      <c r="A5059">
        <v>1719022</v>
      </c>
      <c r="B5059">
        <v>1</v>
      </c>
      <c r="C5059" t="s">
        <v>76</v>
      </c>
      <c r="D5059" t="s">
        <v>92</v>
      </c>
      <c r="E5059" t="s">
        <v>139</v>
      </c>
      <c r="F5059" t="s">
        <v>14595</v>
      </c>
      <c r="G5059" t="s">
        <v>285</v>
      </c>
      <c r="H5059" t="s">
        <v>46</v>
      </c>
      <c r="I5059" t="s">
        <v>129</v>
      </c>
      <c r="J5059" t="s">
        <v>130</v>
      </c>
      <c r="K5059" t="s">
        <v>161</v>
      </c>
      <c r="L5059" t="s">
        <v>14596</v>
      </c>
      <c r="M5059" t="s">
        <v>14597</v>
      </c>
      <c r="N5059">
        <v>7.9325000000000001</v>
      </c>
      <c r="O5059">
        <v>0</v>
      </c>
      <c r="P5059">
        <v>0</v>
      </c>
      <c r="Q5059">
        <v>0</v>
      </c>
      <c r="R5059">
        <v>196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1554.77</v>
      </c>
      <c r="Y5059">
        <v>0</v>
      </c>
      <c r="Z5059">
        <v>0</v>
      </c>
    </row>
    <row r="5060" spans="1:26" x14ac:dyDescent="0.25">
      <c r="A5060">
        <v>1719023</v>
      </c>
      <c r="B5060">
        <v>1</v>
      </c>
      <c r="C5060" t="s">
        <v>77</v>
      </c>
      <c r="D5060" t="s">
        <v>123</v>
      </c>
      <c r="E5060" t="s">
        <v>126</v>
      </c>
      <c r="F5060" t="s">
        <v>14598</v>
      </c>
      <c r="G5060" t="s">
        <v>2288</v>
      </c>
      <c r="H5060" t="s">
        <v>47</v>
      </c>
      <c r="I5060" t="s">
        <v>129</v>
      </c>
      <c r="J5060" t="s">
        <v>130</v>
      </c>
      <c r="K5060" t="s">
        <v>131</v>
      </c>
      <c r="L5060" t="s">
        <v>14599</v>
      </c>
      <c r="M5060" t="s">
        <v>14600</v>
      </c>
      <c r="N5060">
        <v>4.4477777769999998</v>
      </c>
      <c r="O5060">
        <v>0</v>
      </c>
      <c r="P5060">
        <v>2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8.8955559999999991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1719011</v>
      </c>
      <c r="B5061">
        <v>1</v>
      </c>
      <c r="C5061" t="s">
        <v>76</v>
      </c>
      <c r="D5061" t="s">
        <v>87</v>
      </c>
      <c r="E5061" t="s">
        <v>126</v>
      </c>
      <c r="F5061" t="s">
        <v>14601</v>
      </c>
      <c r="G5061" t="s">
        <v>150</v>
      </c>
      <c r="H5061" t="s">
        <v>47</v>
      </c>
      <c r="I5061" t="s">
        <v>129</v>
      </c>
      <c r="J5061" t="s">
        <v>130</v>
      </c>
      <c r="K5061" t="s">
        <v>131</v>
      </c>
      <c r="L5061" t="s">
        <v>14602</v>
      </c>
      <c r="M5061" t="s">
        <v>14603</v>
      </c>
      <c r="N5061">
        <v>0.240277777</v>
      </c>
      <c r="O5061">
        <v>0</v>
      </c>
      <c r="P5061">
        <v>0</v>
      </c>
      <c r="Q5061">
        <v>27</v>
      </c>
      <c r="R5061">
        <v>5527</v>
      </c>
      <c r="S5061">
        <v>0</v>
      </c>
      <c r="T5061">
        <v>0</v>
      </c>
      <c r="U5061">
        <v>0</v>
      </c>
      <c r="V5061">
        <v>0</v>
      </c>
      <c r="W5061">
        <v>6.4874999999999998</v>
      </c>
      <c r="X5061">
        <v>1328.015273</v>
      </c>
      <c r="Y5061">
        <v>0</v>
      </c>
      <c r="Z5061">
        <v>0</v>
      </c>
    </row>
    <row r="5062" spans="1:26" x14ac:dyDescent="0.25">
      <c r="A5062">
        <v>1719015</v>
      </c>
      <c r="B5062">
        <v>1</v>
      </c>
      <c r="C5062" t="s">
        <v>77</v>
      </c>
      <c r="D5062" t="s">
        <v>111</v>
      </c>
      <c r="E5062" t="s">
        <v>191</v>
      </c>
      <c r="F5062" t="s">
        <v>14604</v>
      </c>
      <c r="G5062" t="s">
        <v>3526</v>
      </c>
      <c r="H5062" t="s">
        <v>46</v>
      </c>
      <c r="I5062" t="s">
        <v>129</v>
      </c>
      <c r="J5062" t="s">
        <v>130</v>
      </c>
      <c r="K5062" t="s">
        <v>131</v>
      </c>
      <c r="L5062" t="s">
        <v>14605</v>
      </c>
      <c r="M5062" t="s">
        <v>14606</v>
      </c>
      <c r="N5062">
        <v>2.3805555549999999</v>
      </c>
      <c r="O5062">
        <v>0</v>
      </c>
      <c r="P5062">
        <v>0</v>
      </c>
      <c r="Q5062">
        <v>0</v>
      </c>
      <c r="R5062">
        <v>104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247.577778</v>
      </c>
      <c r="Y5062">
        <v>0</v>
      </c>
      <c r="Z5062">
        <v>0</v>
      </c>
    </row>
    <row r="5063" spans="1:26" x14ac:dyDescent="0.25">
      <c r="A5063">
        <v>1719024</v>
      </c>
      <c r="B5063">
        <v>1</v>
      </c>
      <c r="C5063" t="s">
        <v>77</v>
      </c>
      <c r="D5063" t="s">
        <v>123</v>
      </c>
      <c r="E5063" t="s">
        <v>126</v>
      </c>
      <c r="F5063" t="s">
        <v>1400</v>
      </c>
      <c r="G5063" t="s">
        <v>176</v>
      </c>
      <c r="H5063" t="s">
        <v>47</v>
      </c>
      <c r="I5063" t="s">
        <v>129</v>
      </c>
      <c r="J5063" t="s">
        <v>130</v>
      </c>
      <c r="K5063" t="s">
        <v>131</v>
      </c>
      <c r="L5063" t="s">
        <v>14607</v>
      </c>
      <c r="M5063" t="s">
        <v>14608</v>
      </c>
      <c r="N5063">
        <v>4.9863888879999996</v>
      </c>
      <c r="O5063">
        <v>173</v>
      </c>
      <c r="P5063">
        <v>6</v>
      </c>
      <c r="Q5063">
        <v>0</v>
      </c>
      <c r="R5063">
        <v>0</v>
      </c>
      <c r="S5063">
        <v>0</v>
      </c>
      <c r="T5063">
        <v>0</v>
      </c>
      <c r="U5063">
        <v>862.64527799999996</v>
      </c>
      <c r="V5063">
        <v>29.918333000000001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1719014</v>
      </c>
      <c r="B5064">
        <v>1</v>
      </c>
      <c r="C5064" t="s">
        <v>77</v>
      </c>
      <c r="D5064" t="s">
        <v>108</v>
      </c>
      <c r="E5064" t="s">
        <v>134</v>
      </c>
      <c r="F5064" t="s">
        <v>14609</v>
      </c>
      <c r="G5064" t="s">
        <v>155</v>
      </c>
      <c r="H5064" t="s">
        <v>46</v>
      </c>
      <c r="I5064" t="s">
        <v>129</v>
      </c>
      <c r="J5064" t="s">
        <v>130</v>
      </c>
      <c r="K5064" t="s">
        <v>131</v>
      </c>
      <c r="L5064" t="s">
        <v>14610</v>
      </c>
      <c r="M5064" t="s">
        <v>14611</v>
      </c>
      <c r="N5064">
        <v>1.0405555550000001</v>
      </c>
      <c r="O5064">
        <v>0</v>
      </c>
      <c r="P5064">
        <v>4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4.1622219999999999</v>
      </c>
      <c r="W5064">
        <v>0</v>
      </c>
      <c r="X5064">
        <v>0</v>
      </c>
      <c r="Y5064">
        <v>0</v>
      </c>
      <c r="Z5064">
        <v>0</v>
      </c>
    </row>
    <row r="5065" spans="1:26" x14ac:dyDescent="0.25">
      <c r="A5065">
        <v>1719025</v>
      </c>
      <c r="B5065">
        <v>1</v>
      </c>
      <c r="C5065" t="s">
        <v>76</v>
      </c>
      <c r="D5065" t="s">
        <v>96</v>
      </c>
      <c r="E5065" t="s">
        <v>158</v>
      </c>
      <c r="F5065" t="s">
        <v>14612</v>
      </c>
      <c r="G5065" t="s">
        <v>281</v>
      </c>
      <c r="H5065" t="s">
        <v>47</v>
      </c>
      <c r="I5065" t="s">
        <v>129</v>
      </c>
      <c r="J5065" t="s">
        <v>130</v>
      </c>
      <c r="K5065" t="s">
        <v>161</v>
      </c>
      <c r="L5065" t="s">
        <v>14613</v>
      </c>
      <c r="M5065" t="s">
        <v>14614</v>
      </c>
      <c r="N5065">
        <v>2.3205555549999999</v>
      </c>
      <c r="O5065">
        <v>2</v>
      </c>
      <c r="P5065">
        <v>130</v>
      </c>
      <c r="Q5065">
        <v>0</v>
      </c>
      <c r="R5065">
        <v>0</v>
      </c>
      <c r="S5065">
        <v>0</v>
      </c>
      <c r="T5065">
        <v>0</v>
      </c>
      <c r="U5065">
        <v>4.6411110000000004</v>
      </c>
      <c r="V5065">
        <v>301.67222199999998</v>
      </c>
      <c r="W5065">
        <v>0</v>
      </c>
      <c r="X5065">
        <v>0</v>
      </c>
      <c r="Y5065">
        <v>0</v>
      </c>
      <c r="Z5065">
        <v>0</v>
      </c>
    </row>
    <row r="5066" spans="1:26" x14ac:dyDescent="0.25">
      <c r="A5066">
        <v>1719032</v>
      </c>
      <c r="B5066">
        <v>1</v>
      </c>
      <c r="C5066" t="s">
        <v>76</v>
      </c>
      <c r="D5066" t="s">
        <v>87</v>
      </c>
      <c r="E5066" t="s">
        <v>126</v>
      </c>
      <c r="F5066" t="s">
        <v>14615</v>
      </c>
      <c r="G5066" t="s">
        <v>285</v>
      </c>
      <c r="H5066" t="s">
        <v>47</v>
      </c>
      <c r="I5066" t="s">
        <v>129</v>
      </c>
      <c r="J5066" t="s">
        <v>130</v>
      </c>
      <c r="K5066" t="s">
        <v>161</v>
      </c>
      <c r="L5066" t="s">
        <v>14616</v>
      </c>
      <c r="M5066" t="s">
        <v>14617</v>
      </c>
      <c r="N5066">
        <v>7.0769444439999996</v>
      </c>
      <c r="O5066">
        <v>0</v>
      </c>
      <c r="P5066">
        <v>0</v>
      </c>
      <c r="Q5066">
        <v>2</v>
      </c>
      <c r="R5066">
        <v>410</v>
      </c>
      <c r="S5066">
        <v>0</v>
      </c>
      <c r="T5066">
        <v>0</v>
      </c>
      <c r="U5066">
        <v>0</v>
      </c>
      <c r="V5066">
        <v>0</v>
      </c>
      <c r="W5066">
        <v>14.153888999999999</v>
      </c>
      <c r="X5066">
        <v>2901.5472220000001</v>
      </c>
      <c r="Y5066">
        <v>0</v>
      </c>
      <c r="Z5066">
        <v>0</v>
      </c>
    </row>
    <row r="5067" spans="1:26" x14ac:dyDescent="0.25">
      <c r="A5067">
        <v>1719016</v>
      </c>
      <c r="B5067">
        <v>1</v>
      </c>
      <c r="C5067" t="s">
        <v>77</v>
      </c>
      <c r="D5067" t="s">
        <v>108</v>
      </c>
      <c r="E5067" t="s">
        <v>139</v>
      </c>
      <c r="F5067" t="s">
        <v>14618</v>
      </c>
      <c r="G5067" t="s">
        <v>285</v>
      </c>
      <c r="H5067" t="s">
        <v>46</v>
      </c>
      <c r="I5067" t="s">
        <v>129</v>
      </c>
      <c r="J5067" t="s">
        <v>130</v>
      </c>
      <c r="K5067" t="s">
        <v>161</v>
      </c>
      <c r="L5067" t="s">
        <v>14619</v>
      </c>
      <c r="M5067" t="s">
        <v>14620</v>
      </c>
      <c r="N5067">
        <v>1.648285</v>
      </c>
      <c r="O5067">
        <v>0</v>
      </c>
      <c r="P5067">
        <v>146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240.64961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1719021</v>
      </c>
      <c r="B5068">
        <v>1</v>
      </c>
      <c r="C5068" t="s">
        <v>77</v>
      </c>
      <c r="D5068" t="s">
        <v>113</v>
      </c>
      <c r="E5068" t="s">
        <v>164</v>
      </c>
      <c r="F5068" t="s">
        <v>14621</v>
      </c>
      <c r="G5068" t="s">
        <v>256</v>
      </c>
      <c r="H5068" t="s">
        <v>46</v>
      </c>
      <c r="I5068" t="s">
        <v>129</v>
      </c>
      <c r="J5068" t="s">
        <v>130</v>
      </c>
      <c r="K5068" t="s">
        <v>131</v>
      </c>
      <c r="L5068" t="s">
        <v>14622</v>
      </c>
      <c r="M5068" t="s">
        <v>14623</v>
      </c>
      <c r="N5068">
        <v>1.424722222</v>
      </c>
      <c r="O5068">
        <v>0</v>
      </c>
      <c r="P5068">
        <v>0</v>
      </c>
      <c r="Q5068">
        <v>0</v>
      </c>
      <c r="R5068">
        <v>0</v>
      </c>
      <c r="S5068">
        <v>2</v>
      </c>
      <c r="T5068">
        <v>23</v>
      </c>
      <c r="U5068">
        <v>0</v>
      </c>
      <c r="V5068">
        <v>0</v>
      </c>
      <c r="W5068">
        <v>0</v>
      </c>
      <c r="X5068">
        <v>0</v>
      </c>
      <c r="Y5068">
        <v>2.8494440000000001</v>
      </c>
      <c r="Z5068">
        <v>32.768611</v>
      </c>
    </row>
    <row r="5069" spans="1:26" x14ac:dyDescent="0.25">
      <c r="A5069">
        <v>1719031</v>
      </c>
      <c r="B5069">
        <v>1</v>
      </c>
      <c r="C5069" t="s">
        <v>76</v>
      </c>
      <c r="D5069" t="s">
        <v>92</v>
      </c>
      <c r="E5069" t="s">
        <v>134</v>
      </c>
      <c r="F5069" t="s">
        <v>14624</v>
      </c>
      <c r="G5069" t="s">
        <v>209</v>
      </c>
      <c r="H5069" t="s">
        <v>46</v>
      </c>
      <c r="I5069" t="s">
        <v>129</v>
      </c>
      <c r="J5069" t="s">
        <v>130</v>
      </c>
      <c r="K5069" t="s">
        <v>131</v>
      </c>
      <c r="L5069" t="s">
        <v>14625</v>
      </c>
      <c r="M5069" t="s">
        <v>14626</v>
      </c>
      <c r="N5069">
        <v>2.6755555549999999</v>
      </c>
      <c r="O5069">
        <v>0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2.6755559999999998</v>
      </c>
      <c r="Y5069">
        <v>0</v>
      </c>
      <c r="Z5069">
        <v>0</v>
      </c>
    </row>
    <row r="5070" spans="1:26" x14ac:dyDescent="0.25">
      <c r="A5070">
        <v>1719026</v>
      </c>
      <c r="B5070">
        <v>1</v>
      </c>
      <c r="C5070" t="s">
        <v>77</v>
      </c>
      <c r="D5070" t="s">
        <v>110</v>
      </c>
      <c r="E5070" t="s">
        <v>139</v>
      </c>
      <c r="F5070" t="s">
        <v>14627</v>
      </c>
      <c r="G5070" t="s">
        <v>285</v>
      </c>
      <c r="H5070" t="s">
        <v>46</v>
      </c>
      <c r="I5070" t="s">
        <v>129</v>
      </c>
      <c r="J5070" t="s">
        <v>130</v>
      </c>
      <c r="K5070" t="s">
        <v>161</v>
      </c>
      <c r="L5070" t="s">
        <v>14628</v>
      </c>
      <c r="M5070" t="s">
        <v>14629</v>
      </c>
      <c r="N5070">
        <v>6.5770305550000003</v>
      </c>
      <c r="O5070">
        <v>0</v>
      </c>
      <c r="P5070">
        <v>0</v>
      </c>
      <c r="Q5070">
        <v>0</v>
      </c>
      <c r="R5070">
        <v>116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762.93554400000005</v>
      </c>
      <c r="Y5070">
        <v>0</v>
      </c>
      <c r="Z5070">
        <v>0</v>
      </c>
    </row>
    <row r="5071" spans="1:26" x14ac:dyDescent="0.25">
      <c r="A5071">
        <v>1719027</v>
      </c>
      <c r="B5071">
        <v>1</v>
      </c>
      <c r="C5071" t="s">
        <v>77</v>
      </c>
      <c r="D5071" t="s">
        <v>115</v>
      </c>
      <c r="E5071" t="s">
        <v>158</v>
      </c>
      <c r="F5071" t="s">
        <v>14630</v>
      </c>
      <c r="G5071" t="s">
        <v>281</v>
      </c>
      <c r="H5071" t="s">
        <v>47</v>
      </c>
      <c r="I5071" t="s">
        <v>129</v>
      </c>
      <c r="J5071" t="s">
        <v>130</v>
      </c>
      <c r="K5071" t="s">
        <v>161</v>
      </c>
      <c r="L5071" t="s">
        <v>14631</v>
      </c>
      <c r="M5071" t="s">
        <v>14632</v>
      </c>
      <c r="N5071">
        <v>5.6726480549999998</v>
      </c>
      <c r="O5071">
        <v>0</v>
      </c>
      <c r="P5071">
        <v>0</v>
      </c>
      <c r="Q5071">
        <v>38</v>
      </c>
      <c r="R5071">
        <v>215</v>
      </c>
      <c r="S5071">
        <v>14</v>
      </c>
      <c r="T5071">
        <v>112</v>
      </c>
      <c r="U5071">
        <v>0</v>
      </c>
      <c r="V5071">
        <v>0</v>
      </c>
      <c r="W5071">
        <v>215.56062600000001</v>
      </c>
      <c r="X5071">
        <v>1219.619332</v>
      </c>
      <c r="Y5071">
        <v>79.417073000000002</v>
      </c>
      <c r="Z5071">
        <v>635.33658200000002</v>
      </c>
    </row>
    <row r="5072" spans="1:26" x14ac:dyDescent="0.25">
      <c r="A5072">
        <v>1719103</v>
      </c>
      <c r="B5072">
        <v>1</v>
      </c>
      <c r="C5072" t="s">
        <v>76</v>
      </c>
      <c r="D5072" t="s">
        <v>92</v>
      </c>
      <c r="E5072" t="s">
        <v>134</v>
      </c>
      <c r="F5072" t="s">
        <v>14633</v>
      </c>
      <c r="G5072" t="s">
        <v>155</v>
      </c>
      <c r="H5072" t="s">
        <v>46</v>
      </c>
      <c r="I5072" t="s">
        <v>129</v>
      </c>
      <c r="J5072" t="s">
        <v>130</v>
      </c>
      <c r="K5072" t="s">
        <v>131</v>
      </c>
      <c r="L5072" t="s">
        <v>14634</v>
      </c>
      <c r="M5072" t="s">
        <v>14635</v>
      </c>
      <c r="N5072">
        <v>1.662222222</v>
      </c>
      <c r="O5072">
        <v>0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1.6622220000000001</v>
      </c>
      <c r="Y5072">
        <v>0</v>
      </c>
      <c r="Z5072">
        <v>0</v>
      </c>
    </row>
    <row r="5073" spans="1:26" x14ac:dyDescent="0.25">
      <c r="A5073">
        <v>1719042</v>
      </c>
      <c r="B5073">
        <v>1</v>
      </c>
      <c r="C5073" t="s">
        <v>76</v>
      </c>
      <c r="D5073" t="s">
        <v>97</v>
      </c>
      <c r="E5073" t="s">
        <v>139</v>
      </c>
      <c r="F5073" t="s">
        <v>14636</v>
      </c>
      <c r="G5073" t="s">
        <v>462</v>
      </c>
      <c r="H5073" t="s">
        <v>46</v>
      </c>
      <c r="I5073" t="s">
        <v>129</v>
      </c>
      <c r="J5073" t="s">
        <v>130</v>
      </c>
      <c r="K5073" t="s">
        <v>131</v>
      </c>
      <c r="L5073" t="s">
        <v>14637</v>
      </c>
      <c r="M5073" t="s">
        <v>14638</v>
      </c>
      <c r="N5073">
        <v>0.87638888800000003</v>
      </c>
      <c r="O5073">
        <v>0</v>
      </c>
      <c r="P5073">
        <v>69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60.470832999999999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1719066</v>
      </c>
      <c r="B5074">
        <v>1</v>
      </c>
      <c r="C5074" t="s">
        <v>76</v>
      </c>
      <c r="D5074" t="s">
        <v>88</v>
      </c>
      <c r="E5074" t="s">
        <v>134</v>
      </c>
      <c r="F5074" t="s">
        <v>14639</v>
      </c>
      <c r="G5074" t="s">
        <v>155</v>
      </c>
      <c r="H5074" t="s">
        <v>46</v>
      </c>
      <c r="I5074" t="s">
        <v>129</v>
      </c>
      <c r="J5074" t="s">
        <v>130</v>
      </c>
      <c r="K5074" t="s">
        <v>131</v>
      </c>
      <c r="L5074" t="s">
        <v>14640</v>
      </c>
      <c r="M5074" t="s">
        <v>14641</v>
      </c>
      <c r="N5074">
        <v>4.096944444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4.0969439999999997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1719035</v>
      </c>
      <c r="B5075">
        <v>1</v>
      </c>
      <c r="C5075" t="s">
        <v>76</v>
      </c>
      <c r="D5075" t="s">
        <v>96</v>
      </c>
      <c r="E5075" t="s">
        <v>164</v>
      </c>
      <c r="F5075" t="s">
        <v>14642</v>
      </c>
      <c r="G5075" t="s">
        <v>281</v>
      </c>
      <c r="H5075" t="s">
        <v>46</v>
      </c>
      <c r="I5075" t="s">
        <v>129</v>
      </c>
      <c r="J5075" t="s">
        <v>130</v>
      </c>
      <c r="K5075" t="s">
        <v>161</v>
      </c>
      <c r="L5075" t="s">
        <v>14643</v>
      </c>
      <c r="M5075" t="s">
        <v>14644</v>
      </c>
      <c r="N5075">
        <v>5.9190988879999997</v>
      </c>
      <c r="O5075">
        <v>1</v>
      </c>
      <c r="P5075">
        <v>504</v>
      </c>
      <c r="Q5075">
        <v>0</v>
      </c>
      <c r="R5075">
        <v>0</v>
      </c>
      <c r="S5075">
        <v>0</v>
      </c>
      <c r="T5075">
        <v>0</v>
      </c>
      <c r="U5075">
        <v>5.9190990000000001</v>
      </c>
      <c r="V5075">
        <v>2983.2258400000001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1719049</v>
      </c>
      <c r="B5076">
        <v>1</v>
      </c>
      <c r="C5076" t="s">
        <v>76</v>
      </c>
      <c r="D5076" t="s">
        <v>92</v>
      </c>
      <c r="E5076" t="s">
        <v>139</v>
      </c>
      <c r="F5076" t="s">
        <v>12589</v>
      </c>
      <c r="G5076" t="s">
        <v>285</v>
      </c>
      <c r="H5076" t="s">
        <v>46</v>
      </c>
      <c r="I5076" t="s">
        <v>129</v>
      </c>
      <c r="J5076" t="s">
        <v>130</v>
      </c>
      <c r="K5076" t="s">
        <v>161</v>
      </c>
      <c r="L5076" t="s">
        <v>14645</v>
      </c>
      <c r="M5076" t="s">
        <v>14646</v>
      </c>
      <c r="N5076">
        <v>6.0038888879999996</v>
      </c>
      <c r="O5076">
        <v>0</v>
      </c>
      <c r="P5076">
        <v>0</v>
      </c>
      <c r="Q5076">
        <v>0</v>
      </c>
      <c r="R5076">
        <v>213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1278.8283329999999</v>
      </c>
      <c r="Y5076">
        <v>0</v>
      </c>
      <c r="Z5076">
        <v>0</v>
      </c>
    </row>
    <row r="5077" spans="1:26" x14ac:dyDescent="0.25">
      <c r="A5077">
        <v>1719044</v>
      </c>
      <c r="B5077">
        <v>1</v>
      </c>
      <c r="C5077" t="s">
        <v>77</v>
      </c>
      <c r="D5077" t="s">
        <v>112</v>
      </c>
      <c r="E5077" t="s">
        <v>126</v>
      </c>
      <c r="F5077" t="s">
        <v>14647</v>
      </c>
      <c r="G5077" t="s">
        <v>281</v>
      </c>
      <c r="H5077" t="s">
        <v>47</v>
      </c>
      <c r="I5077" t="s">
        <v>129</v>
      </c>
      <c r="J5077" t="s">
        <v>130</v>
      </c>
      <c r="K5077" t="s">
        <v>161</v>
      </c>
      <c r="L5077" t="s">
        <v>14648</v>
      </c>
      <c r="M5077" t="s">
        <v>14649</v>
      </c>
      <c r="N5077">
        <v>1.413888888</v>
      </c>
      <c r="O5077">
        <v>0</v>
      </c>
      <c r="P5077">
        <v>0</v>
      </c>
      <c r="Q5077">
        <v>18</v>
      </c>
      <c r="R5077">
        <v>3718</v>
      </c>
      <c r="S5077">
        <v>0</v>
      </c>
      <c r="T5077">
        <v>0</v>
      </c>
      <c r="U5077">
        <v>0</v>
      </c>
      <c r="V5077">
        <v>0</v>
      </c>
      <c r="W5077">
        <v>25.45</v>
      </c>
      <c r="X5077">
        <v>5256.8388859999995</v>
      </c>
      <c r="Y5077">
        <v>0</v>
      </c>
      <c r="Z5077">
        <v>0</v>
      </c>
    </row>
    <row r="5078" spans="1:26" x14ac:dyDescent="0.25">
      <c r="A5078">
        <v>1719040</v>
      </c>
      <c r="B5078">
        <v>1</v>
      </c>
      <c r="C5078" t="s">
        <v>76</v>
      </c>
      <c r="D5078" t="s">
        <v>79</v>
      </c>
      <c r="E5078" t="s">
        <v>139</v>
      </c>
      <c r="F5078" t="s">
        <v>14650</v>
      </c>
      <c r="G5078" t="s">
        <v>707</v>
      </c>
      <c r="H5078" t="s">
        <v>46</v>
      </c>
      <c r="I5078" t="s">
        <v>129</v>
      </c>
      <c r="J5078" t="s">
        <v>130</v>
      </c>
      <c r="K5078" t="s">
        <v>131</v>
      </c>
      <c r="L5078" t="s">
        <v>14651</v>
      </c>
      <c r="M5078" t="s">
        <v>14652</v>
      </c>
      <c r="N5078">
        <v>1.2111111109999999</v>
      </c>
      <c r="O5078">
        <v>0</v>
      </c>
      <c r="P5078">
        <v>166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201.044444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1719067</v>
      </c>
      <c r="B5079">
        <v>1</v>
      </c>
      <c r="C5079" t="s">
        <v>76</v>
      </c>
      <c r="D5079" t="s">
        <v>102</v>
      </c>
      <c r="E5079" t="s">
        <v>158</v>
      </c>
      <c r="F5079" t="s">
        <v>14653</v>
      </c>
      <c r="G5079" t="s">
        <v>285</v>
      </c>
      <c r="H5079" t="s">
        <v>47</v>
      </c>
      <c r="I5079" t="s">
        <v>129</v>
      </c>
      <c r="J5079" t="s">
        <v>130</v>
      </c>
      <c r="K5079" t="s">
        <v>161</v>
      </c>
      <c r="L5079" t="s">
        <v>14654</v>
      </c>
      <c r="M5079" t="s">
        <v>14655</v>
      </c>
      <c r="N5079">
        <v>1.0425</v>
      </c>
      <c r="O5079">
        <v>8</v>
      </c>
      <c r="P5079">
        <v>1303</v>
      </c>
      <c r="Q5079">
        <v>0</v>
      </c>
      <c r="R5079">
        <v>0</v>
      </c>
      <c r="S5079">
        <v>0</v>
      </c>
      <c r="T5079">
        <v>0</v>
      </c>
      <c r="U5079">
        <v>8.34</v>
      </c>
      <c r="V5079">
        <v>1358.3775000000001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1719051</v>
      </c>
      <c r="B5080">
        <v>1</v>
      </c>
      <c r="C5080" t="s">
        <v>76</v>
      </c>
      <c r="D5080" t="s">
        <v>92</v>
      </c>
      <c r="E5080" t="s">
        <v>134</v>
      </c>
      <c r="F5080" t="s">
        <v>14656</v>
      </c>
      <c r="G5080" t="s">
        <v>289</v>
      </c>
      <c r="H5080" t="s">
        <v>46</v>
      </c>
      <c r="I5080" t="s">
        <v>129</v>
      </c>
      <c r="J5080" t="s">
        <v>130</v>
      </c>
      <c r="K5080" t="s">
        <v>131</v>
      </c>
      <c r="L5080" t="s">
        <v>14657</v>
      </c>
      <c r="M5080" t="s">
        <v>14658</v>
      </c>
      <c r="N5080">
        <v>11.178333332999999</v>
      </c>
      <c r="O5080">
        <v>0</v>
      </c>
      <c r="P5080">
        <v>0</v>
      </c>
      <c r="Q5080">
        <v>0</v>
      </c>
      <c r="R5080">
        <v>2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22.356667000000002</v>
      </c>
      <c r="Y5080">
        <v>0</v>
      </c>
      <c r="Z5080">
        <v>0</v>
      </c>
    </row>
    <row r="5081" spans="1:26" x14ac:dyDescent="0.25">
      <c r="A5081">
        <v>1719057</v>
      </c>
      <c r="B5081">
        <v>1</v>
      </c>
      <c r="C5081" t="s">
        <v>77</v>
      </c>
      <c r="D5081" t="s">
        <v>123</v>
      </c>
      <c r="E5081" t="s">
        <v>134</v>
      </c>
      <c r="F5081" t="s">
        <v>14659</v>
      </c>
      <c r="G5081" t="s">
        <v>209</v>
      </c>
      <c r="H5081" t="s">
        <v>46</v>
      </c>
      <c r="I5081" t="s">
        <v>129</v>
      </c>
      <c r="J5081" t="s">
        <v>130</v>
      </c>
      <c r="K5081" t="s">
        <v>131</v>
      </c>
      <c r="L5081" t="s">
        <v>14660</v>
      </c>
      <c r="M5081" t="s">
        <v>14661</v>
      </c>
      <c r="N5081">
        <v>2.6427777770000001</v>
      </c>
      <c r="O5081">
        <v>0</v>
      </c>
      <c r="P5081">
        <v>1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2.6427779999999998</v>
      </c>
      <c r="W5081">
        <v>0</v>
      </c>
      <c r="X5081">
        <v>0</v>
      </c>
      <c r="Y5081">
        <v>0</v>
      </c>
      <c r="Z5081">
        <v>0</v>
      </c>
    </row>
    <row r="5082" spans="1:26" x14ac:dyDescent="0.25">
      <c r="A5082">
        <v>1719046</v>
      </c>
      <c r="B5082">
        <v>1</v>
      </c>
      <c r="C5082" t="s">
        <v>77</v>
      </c>
      <c r="D5082" t="s">
        <v>118</v>
      </c>
      <c r="E5082" t="s">
        <v>126</v>
      </c>
      <c r="F5082" t="s">
        <v>14662</v>
      </c>
      <c r="G5082" t="s">
        <v>1209</v>
      </c>
      <c r="H5082" t="s">
        <v>47</v>
      </c>
      <c r="I5082" t="s">
        <v>129</v>
      </c>
      <c r="J5082" t="s">
        <v>15</v>
      </c>
      <c r="K5082" t="s">
        <v>131</v>
      </c>
      <c r="L5082" t="s">
        <v>14663</v>
      </c>
      <c r="M5082" t="s">
        <v>14664</v>
      </c>
      <c r="N5082">
        <v>0.79166666600000002</v>
      </c>
      <c r="O5082">
        <v>5</v>
      </c>
      <c r="P5082">
        <v>749</v>
      </c>
      <c r="Q5082">
        <v>0</v>
      </c>
      <c r="R5082">
        <v>0</v>
      </c>
      <c r="S5082">
        <v>0</v>
      </c>
      <c r="T5082">
        <v>0</v>
      </c>
      <c r="U5082">
        <v>3.9583330000000001</v>
      </c>
      <c r="V5082">
        <v>592.95833300000004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1719047</v>
      </c>
      <c r="B5083">
        <v>1</v>
      </c>
      <c r="C5083" t="s">
        <v>77</v>
      </c>
      <c r="D5083" t="s">
        <v>110</v>
      </c>
      <c r="E5083" t="s">
        <v>139</v>
      </c>
      <c r="F5083" t="s">
        <v>3027</v>
      </c>
      <c r="G5083" t="s">
        <v>285</v>
      </c>
      <c r="H5083" t="s">
        <v>46</v>
      </c>
      <c r="I5083" t="s">
        <v>129</v>
      </c>
      <c r="J5083" t="s">
        <v>130</v>
      </c>
      <c r="K5083" t="s">
        <v>161</v>
      </c>
      <c r="L5083" t="s">
        <v>14665</v>
      </c>
      <c r="M5083" t="s">
        <v>14666</v>
      </c>
      <c r="N5083">
        <v>6.8234444439999997</v>
      </c>
      <c r="O5083">
        <v>0</v>
      </c>
      <c r="P5083">
        <v>0</v>
      </c>
      <c r="Q5083">
        <v>0</v>
      </c>
      <c r="R5083">
        <v>229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1562.5687780000001</v>
      </c>
      <c r="Y5083">
        <v>0</v>
      </c>
      <c r="Z5083">
        <v>0</v>
      </c>
    </row>
    <row r="5084" spans="1:26" x14ac:dyDescent="0.25">
      <c r="A5084">
        <v>1719062</v>
      </c>
      <c r="B5084">
        <v>1</v>
      </c>
      <c r="C5084" t="s">
        <v>76</v>
      </c>
      <c r="D5084" t="s">
        <v>89</v>
      </c>
      <c r="E5084" t="s">
        <v>139</v>
      </c>
      <c r="F5084" t="s">
        <v>14667</v>
      </c>
      <c r="G5084" t="s">
        <v>269</v>
      </c>
      <c r="H5084" t="s">
        <v>46</v>
      </c>
      <c r="I5084" t="s">
        <v>129</v>
      </c>
      <c r="J5084" t="s">
        <v>130</v>
      </c>
      <c r="K5084" t="s">
        <v>131</v>
      </c>
      <c r="L5084" t="s">
        <v>14668</v>
      </c>
      <c r="M5084" t="s">
        <v>14669</v>
      </c>
      <c r="N5084">
        <v>2.6258333330000001</v>
      </c>
      <c r="O5084">
        <v>0</v>
      </c>
      <c r="P5084">
        <v>0</v>
      </c>
      <c r="Q5084">
        <v>0</v>
      </c>
      <c r="R5084">
        <v>27</v>
      </c>
      <c r="S5084">
        <v>0</v>
      </c>
      <c r="T5084">
        <v>12</v>
      </c>
      <c r="U5084">
        <v>0</v>
      </c>
      <c r="V5084">
        <v>0</v>
      </c>
      <c r="W5084">
        <v>0</v>
      </c>
      <c r="X5084">
        <v>70.897499999999994</v>
      </c>
      <c r="Y5084">
        <v>0</v>
      </c>
      <c r="Z5084">
        <v>31.51</v>
      </c>
    </row>
    <row r="5085" spans="1:26" x14ac:dyDescent="0.25">
      <c r="A5085">
        <v>1719064</v>
      </c>
      <c r="B5085">
        <v>1</v>
      </c>
      <c r="C5085" t="s">
        <v>76</v>
      </c>
      <c r="D5085" t="s">
        <v>78</v>
      </c>
      <c r="E5085" t="s">
        <v>164</v>
      </c>
      <c r="F5085" t="s">
        <v>14670</v>
      </c>
      <c r="G5085" t="s">
        <v>10185</v>
      </c>
      <c r="H5085" t="s">
        <v>46</v>
      </c>
      <c r="I5085" t="s">
        <v>129</v>
      </c>
      <c r="J5085" t="s">
        <v>130</v>
      </c>
      <c r="K5085" t="s">
        <v>131</v>
      </c>
      <c r="L5085" t="s">
        <v>14671</v>
      </c>
      <c r="M5085" t="s">
        <v>14672</v>
      </c>
      <c r="N5085">
        <v>0.591388888</v>
      </c>
      <c r="O5085">
        <v>1</v>
      </c>
      <c r="P5085">
        <v>857</v>
      </c>
      <c r="Q5085">
        <v>0</v>
      </c>
      <c r="R5085">
        <v>0</v>
      </c>
      <c r="S5085">
        <v>0</v>
      </c>
      <c r="T5085">
        <v>0</v>
      </c>
      <c r="U5085">
        <v>0.59138900000000005</v>
      </c>
      <c r="V5085">
        <v>506.82027699999998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1719053</v>
      </c>
      <c r="B5086">
        <v>1</v>
      </c>
      <c r="C5086" t="s">
        <v>76</v>
      </c>
      <c r="D5086" t="s">
        <v>93</v>
      </c>
      <c r="E5086" t="s">
        <v>134</v>
      </c>
      <c r="F5086" t="s">
        <v>14673</v>
      </c>
      <c r="G5086" t="s">
        <v>136</v>
      </c>
      <c r="H5086" t="s">
        <v>46</v>
      </c>
      <c r="I5086" t="s">
        <v>129</v>
      </c>
      <c r="J5086" t="s">
        <v>130</v>
      </c>
      <c r="K5086" t="s">
        <v>131</v>
      </c>
      <c r="L5086" t="s">
        <v>14674</v>
      </c>
      <c r="M5086" t="s">
        <v>14675</v>
      </c>
      <c r="N5086">
        <v>8.6588888879999999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17.317778000000001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1719050</v>
      </c>
      <c r="B5087">
        <v>1</v>
      </c>
      <c r="C5087" t="s">
        <v>76</v>
      </c>
      <c r="D5087" t="s">
        <v>94</v>
      </c>
      <c r="E5087" t="s">
        <v>158</v>
      </c>
      <c r="F5087" t="s">
        <v>14676</v>
      </c>
      <c r="G5087" t="s">
        <v>285</v>
      </c>
      <c r="H5087" t="s">
        <v>47</v>
      </c>
      <c r="I5087" t="s">
        <v>129</v>
      </c>
      <c r="J5087" t="s">
        <v>130</v>
      </c>
      <c r="K5087" t="s">
        <v>161</v>
      </c>
      <c r="L5087" t="s">
        <v>14677</v>
      </c>
      <c r="M5087" t="s">
        <v>14678</v>
      </c>
      <c r="N5087">
        <v>1.088733333</v>
      </c>
      <c r="O5087">
        <v>244</v>
      </c>
      <c r="P5087">
        <v>11048</v>
      </c>
      <c r="Q5087">
        <v>112</v>
      </c>
      <c r="R5087">
        <v>5519</v>
      </c>
      <c r="S5087">
        <v>108</v>
      </c>
      <c r="T5087">
        <v>2687</v>
      </c>
      <c r="U5087">
        <v>265.65093300000001</v>
      </c>
      <c r="V5087">
        <v>12028.325863</v>
      </c>
      <c r="W5087">
        <v>121.93813299999999</v>
      </c>
      <c r="X5087">
        <v>6008.7192649999997</v>
      </c>
      <c r="Y5087">
        <v>117.58320000000001</v>
      </c>
      <c r="Z5087">
        <v>2925.4264659999999</v>
      </c>
    </row>
    <row r="5088" spans="1:26" x14ac:dyDescent="0.25">
      <c r="A5088">
        <v>1719076</v>
      </c>
      <c r="B5088">
        <v>1</v>
      </c>
      <c r="C5088" t="s">
        <v>76</v>
      </c>
      <c r="D5088" t="s">
        <v>79</v>
      </c>
      <c r="E5088" t="s">
        <v>191</v>
      </c>
      <c r="F5088" t="s">
        <v>14679</v>
      </c>
      <c r="G5088" t="s">
        <v>141</v>
      </c>
      <c r="H5088" t="s">
        <v>46</v>
      </c>
      <c r="I5088" t="s">
        <v>129</v>
      </c>
      <c r="J5088" t="s">
        <v>130</v>
      </c>
      <c r="K5088" t="s">
        <v>131</v>
      </c>
      <c r="L5088" t="s">
        <v>14680</v>
      </c>
      <c r="M5088" t="s">
        <v>14681</v>
      </c>
      <c r="N5088">
        <v>1.480277777</v>
      </c>
      <c r="O5088">
        <v>0</v>
      </c>
      <c r="P5088">
        <v>30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44.408332999999999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1719072</v>
      </c>
      <c r="B5089">
        <v>1</v>
      </c>
      <c r="C5089" t="s">
        <v>76</v>
      </c>
      <c r="D5089" t="s">
        <v>93</v>
      </c>
      <c r="E5089" t="s">
        <v>134</v>
      </c>
      <c r="F5089" t="s">
        <v>14682</v>
      </c>
      <c r="G5089" t="s">
        <v>155</v>
      </c>
      <c r="H5089" t="s">
        <v>46</v>
      </c>
      <c r="I5089" t="s">
        <v>129</v>
      </c>
      <c r="J5089" t="s">
        <v>130</v>
      </c>
      <c r="K5089" t="s">
        <v>131</v>
      </c>
      <c r="L5089" t="s">
        <v>14683</v>
      </c>
      <c r="M5089" t="s">
        <v>14684</v>
      </c>
      <c r="N5089">
        <v>1.9797222219999999</v>
      </c>
      <c r="O5089">
        <v>0</v>
      </c>
      <c r="P5089">
        <v>1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1.979722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1719059</v>
      </c>
      <c r="B5090">
        <v>1</v>
      </c>
      <c r="C5090" t="s">
        <v>76</v>
      </c>
      <c r="D5090" t="s">
        <v>89</v>
      </c>
      <c r="E5090" t="s">
        <v>126</v>
      </c>
      <c r="F5090" t="s">
        <v>14685</v>
      </c>
      <c r="G5090" t="s">
        <v>145</v>
      </c>
      <c r="H5090" t="s">
        <v>47</v>
      </c>
      <c r="I5090" t="s">
        <v>129</v>
      </c>
      <c r="J5090" t="s">
        <v>130</v>
      </c>
      <c r="K5090" t="s">
        <v>131</v>
      </c>
      <c r="L5090" t="s">
        <v>14686</v>
      </c>
      <c r="M5090" t="s">
        <v>14687</v>
      </c>
      <c r="N5090">
        <v>4.4233333330000004</v>
      </c>
      <c r="O5090">
        <v>1</v>
      </c>
      <c r="P5090">
        <v>33</v>
      </c>
      <c r="Q5090">
        <v>0</v>
      </c>
      <c r="R5090">
        <v>0</v>
      </c>
      <c r="S5090">
        <v>0</v>
      </c>
      <c r="T5090">
        <v>0</v>
      </c>
      <c r="U5090">
        <v>4.4233330000000004</v>
      </c>
      <c r="V5090">
        <v>145.97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1719069</v>
      </c>
      <c r="B5091">
        <v>1</v>
      </c>
      <c r="C5091" t="s">
        <v>76</v>
      </c>
      <c r="D5091" t="s">
        <v>81</v>
      </c>
      <c r="E5091" t="s">
        <v>139</v>
      </c>
      <c r="F5091" t="s">
        <v>14688</v>
      </c>
      <c r="G5091" t="s">
        <v>289</v>
      </c>
      <c r="H5091" t="s">
        <v>46</v>
      </c>
      <c r="I5091" t="s">
        <v>129</v>
      </c>
      <c r="J5091" t="s">
        <v>130</v>
      </c>
      <c r="K5091" t="s">
        <v>131</v>
      </c>
      <c r="L5091" t="s">
        <v>14689</v>
      </c>
      <c r="M5091" t="s">
        <v>14690</v>
      </c>
      <c r="N5091">
        <v>4.1358333329999999</v>
      </c>
      <c r="O5091">
        <v>0</v>
      </c>
      <c r="P5091">
        <v>27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111.6675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1719052</v>
      </c>
      <c r="B5092">
        <v>1</v>
      </c>
      <c r="C5092" t="s">
        <v>77</v>
      </c>
      <c r="D5092" t="s">
        <v>109</v>
      </c>
      <c r="E5092" t="s">
        <v>158</v>
      </c>
      <c r="F5092" t="s">
        <v>14691</v>
      </c>
      <c r="G5092" t="s">
        <v>281</v>
      </c>
      <c r="H5092" t="s">
        <v>47</v>
      </c>
      <c r="I5092" t="s">
        <v>129</v>
      </c>
      <c r="J5092" t="s">
        <v>130</v>
      </c>
      <c r="K5092" t="s">
        <v>161</v>
      </c>
      <c r="L5092" t="s">
        <v>14692</v>
      </c>
      <c r="M5092" t="s">
        <v>14693</v>
      </c>
      <c r="N5092">
        <v>5.4469925000000003</v>
      </c>
      <c r="O5092">
        <v>0</v>
      </c>
      <c r="P5092">
        <v>0</v>
      </c>
      <c r="Q5092">
        <v>43</v>
      </c>
      <c r="R5092">
        <v>1647</v>
      </c>
      <c r="S5092">
        <v>42</v>
      </c>
      <c r="T5092">
        <v>1635</v>
      </c>
      <c r="U5092">
        <v>0</v>
      </c>
      <c r="V5092">
        <v>0</v>
      </c>
      <c r="W5092">
        <v>234.22067799999999</v>
      </c>
      <c r="X5092">
        <v>8971.1966479999992</v>
      </c>
      <c r="Y5092">
        <v>228.773685</v>
      </c>
      <c r="Z5092">
        <v>8905.8327379999992</v>
      </c>
    </row>
    <row r="5093" spans="1:26" x14ac:dyDescent="0.25">
      <c r="A5093">
        <v>1719065</v>
      </c>
      <c r="B5093">
        <v>1</v>
      </c>
      <c r="C5093" t="s">
        <v>76</v>
      </c>
      <c r="D5093" t="s">
        <v>106</v>
      </c>
      <c r="E5093" t="s">
        <v>139</v>
      </c>
      <c r="F5093" t="s">
        <v>14694</v>
      </c>
      <c r="G5093" t="s">
        <v>281</v>
      </c>
      <c r="H5093" t="s">
        <v>46</v>
      </c>
      <c r="I5093" t="s">
        <v>129</v>
      </c>
      <c r="J5093" t="s">
        <v>130</v>
      </c>
      <c r="K5093" t="s">
        <v>161</v>
      </c>
      <c r="L5093" t="s">
        <v>14695</v>
      </c>
      <c r="M5093" t="s">
        <v>14696</v>
      </c>
      <c r="N5093">
        <v>0.58083333299999995</v>
      </c>
      <c r="O5093">
        <v>0</v>
      </c>
      <c r="P5093">
        <v>182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105.71166700000001</v>
      </c>
      <c r="W5093">
        <v>0</v>
      </c>
      <c r="X5093">
        <v>0</v>
      </c>
      <c r="Y5093">
        <v>0</v>
      </c>
      <c r="Z5093">
        <v>0</v>
      </c>
    </row>
    <row r="5094" spans="1:26" x14ac:dyDescent="0.25">
      <c r="A5094">
        <v>1719058</v>
      </c>
      <c r="B5094">
        <v>1</v>
      </c>
      <c r="C5094" t="s">
        <v>76</v>
      </c>
      <c r="D5094" t="s">
        <v>94</v>
      </c>
      <c r="E5094" t="s">
        <v>139</v>
      </c>
      <c r="F5094" t="s">
        <v>14697</v>
      </c>
      <c r="G5094" t="s">
        <v>269</v>
      </c>
      <c r="H5094" t="s">
        <v>46</v>
      </c>
      <c r="I5094" t="s">
        <v>129</v>
      </c>
      <c r="J5094" t="s">
        <v>130</v>
      </c>
      <c r="K5094" t="s">
        <v>131</v>
      </c>
      <c r="L5094" t="s">
        <v>14698</v>
      </c>
      <c r="M5094" t="s">
        <v>14699</v>
      </c>
      <c r="N5094">
        <v>3.813055555</v>
      </c>
      <c r="O5094">
        <v>0</v>
      </c>
      <c r="P5094">
        <v>58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221.15722199999999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1719128</v>
      </c>
      <c r="B5095">
        <v>1</v>
      </c>
      <c r="C5095" t="s">
        <v>77</v>
      </c>
      <c r="D5095" t="s">
        <v>118</v>
      </c>
      <c r="E5095" t="s">
        <v>164</v>
      </c>
      <c r="F5095" t="s">
        <v>14700</v>
      </c>
      <c r="G5095" t="s">
        <v>281</v>
      </c>
      <c r="H5095" t="s">
        <v>46</v>
      </c>
      <c r="I5095" t="s">
        <v>129</v>
      </c>
      <c r="J5095" t="s">
        <v>130</v>
      </c>
      <c r="K5095" t="s">
        <v>161</v>
      </c>
      <c r="L5095" t="s">
        <v>14701</v>
      </c>
      <c r="M5095" t="s">
        <v>14702</v>
      </c>
      <c r="N5095">
        <v>1.529722222</v>
      </c>
      <c r="O5095">
        <v>0</v>
      </c>
      <c r="P5095">
        <v>189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289.11750000000001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1719068</v>
      </c>
      <c r="B5096">
        <v>1</v>
      </c>
      <c r="C5096" t="s">
        <v>76</v>
      </c>
      <c r="D5096" t="s">
        <v>92</v>
      </c>
      <c r="E5096" t="s">
        <v>191</v>
      </c>
      <c r="F5096" t="s">
        <v>14703</v>
      </c>
      <c r="G5096" t="s">
        <v>269</v>
      </c>
      <c r="H5096" t="s">
        <v>46</v>
      </c>
      <c r="I5096" t="s">
        <v>129</v>
      </c>
      <c r="J5096" t="s">
        <v>130</v>
      </c>
      <c r="K5096" t="s">
        <v>131</v>
      </c>
      <c r="L5096" t="s">
        <v>14704</v>
      </c>
      <c r="M5096" t="s">
        <v>14705</v>
      </c>
      <c r="N5096">
        <v>1.5661111109999999</v>
      </c>
      <c r="O5096">
        <v>0</v>
      </c>
      <c r="P5096">
        <v>0</v>
      </c>
      <c r="Q5096">
        <v>0</v>
      </c>
      <c r="R5096">
        <v>18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28.19</v>
      </c>
      <c r="Y5096">
        <v>0</v>
      </c>
      <c r="Z5096">
        <v>0</v>
      </c>
    </row>
    <row r="5097" spans="1:26" x14ac:dyDescent="0.25">
      <c r="A5097">
        <v>1719056</v>
      </c>
      <c r="B5097">
        <v>1</v>
      </c>
      <c r="C5097" t="s">
        <v>76</v>
      </c>
      <c r="D5097" t="s">
        <v>87</v>
      </c>
      <c r="E5097" t="s">
        <v>139</v>
      </c>
      <c r="F5097" t="s">
        <v>14706</v>
      </c>
      <c r="G5097" t="s">
        <v>285</v>
      </c>
      <c r="H5097" t="s">
        <v>46</v>
      </c>
      <c r="I5097" t="s">
        <v>129</v>
      </c>
      <c r="J5097" t="s">
        <v>130</v>
      </c>
      <c r="K5097" t="s">
        <v>161</v>
      </c>
      <c r="L5097" t="s">
        <v>14707</v>
      </c>
      <c r="M5097" t="s">
        <v>14708</v>
      </c>
      <c r="N5097">
        <v>1.392953611</v>
      </c>
      <c r="O5097">
        <v>0</v>
      </c>
      <c r="P5097">
        <v>89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123.972871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1719060</v>
      </c>
      <c r="B5098">
        <v>1</v>
      </c>
      <c r="C5098" t="s">
        <v>77</v>
      </c>
      <c r="D5098" t="s">
        <v>114</v>
      </c>
      <c r="E5098" t="s">
        <v>139</v>
      </c>
      <c r="F5098" t="s">
        <v>13389</v>
      </c>
      <c r="G5098" t="s">
        <v>197</v>
      </c>
      <c r="H5098" t="s">
        <v>46</v>
      </c>
      <c r="I5098" t="s">
        <v>129</v>
      </c>
      <c r="J5098" t="s">
        <v>130</v>
      </c>
      <c r="K5098" t="s">
        <v>131</v>
      </c>
      <c r="L5098" t="s">
        <v>14709</v>
      </c>
      <c r="M5098" t="s">
        <v>14710</v>
      </c>
      <c r="N5098">
        <v>0.95972222200000001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11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10.556944</v>
      </c>
    </row>
    <row r="5099" spans="1:26" x14ac:dyDescent="0.25">
      <c r="A5099">
        <v>1719108</v>
      </c>
      <c r="B5099">
        <v>1</v>
      </c>
      <c r="C5099" t="s">
        <v>76</v>
      </c>
      <c r="D5099" t="s">
        <v>106</v>
      </c>
      <c r="E5099" t="s">
        <v>134</v>
      </c>
      <c r="F5099" t="s">
        <v>14711</v>
      </c>
      <c r="G5099" t="s">
        <v>136</v>
      </c>
      <c r="H5099" t="s">
        <v>46</v>
      </c>
      <c r="I5099" t="s">
        <v>129</v>
      </c>
      <c r="J5099" t="s">
        <v>130</v>
      </c>
      <c r="K5099" t="s">
        <v>131</v>
      </c>
      <c r="L5099" t="s">
        <v>14712</v>
      </c>
      <c r="M5099" t="s">
        <v>14713</v>
      </c>
      <c r="N5099">
        <v>2.8166666660000002</v>
      </c>
      <c r="O5099">
        <v>0</v>
      </c>
      <c r="P5099">
        <v>12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33.799999999999997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1719070</v>
      </c>
      <c r="B5100">
        <v>1</v>
      </c>
      <c r="C5100" t="s">
        <v>77</v>
      </c>
      <c r="D5100" t="s">
        <v>124</v>
      </c>
      <c r="E5100" t="s">
        <v>134</v>
      </c>
      <c r="F5100" t="s">
        <v>9044</v>
      </c>
      <c r="G5100" t="s">
        <v>209</v>
      </c>
      <c r="H5100" t="s">
        <v>46</v>
      </c>
      <c r="I5100" t="s">
        <v>129</v>
      </c>
      <c r="J5100" t="s">
        <v>130</v>
      </c>
      <c r="K5100" t="s">
        <v>131</v>
      </c>
      <c r="L5100" t="s">
        <v>14714</v>
      </c>
      <c r="M5100" t="s">
        <v>14715</v>
      </c>
      <c r="N5100">
        <v>1.893888888</v>
      </c>
      <c r="O5100">
        <v>0</v>
      </c>
      <c r="P5100">
        <v>3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5.681667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1719061</v>
      </c>
      <c r="B5101">
        <v>1</v>
      </c>
      <c r="C5101" t="s">
        <v>76</v>
      </c>
      <c r="D5101" t="s">
        <v>103</v>
      </c>
      <c r="E5101" t="s">
        <v>158</v>
      </c>
      <c r="F5101" t="s">
        <v>512</v>
      </c>
      <c r="G5101" t="s">
        <v>2288</v>
      </c>
      <c r="H5101" t="s">
        <v>47</v>
      </c>
      <c r="I5101" t="s">
        <v>129</v>
      </c>
      <c r="J5101" t="s">
        <v>130</v>
      </c>
      <c r="K5101" t="s">
        <v>131</v>
      </c>
      <c r="L5101" t="s">
        <v>14716</v>
      </c>
      <c r="M5101" t="s">
        <v>14717</v>
      </c>
      <c r="N5101">
        <v>1.4775</v>
      </c>
      <c r="O5101">
        <v>0</v>
      </c>
      <c r="P5101">
        <v>0</v>
      </c>
      <c r="Q5101">
        <v>46</v>
      </c>
      <c r="R5101">
        <v>1233</v>
      </c>
      <c r="S5101">
        <v>0</v>
      </c>
      <c r="T5101">
        <v>0</v>
      </c>
      <c r="U5101">
        <v>0</v>
      </c>
      <c r="V5101">
        <v>0</v>
      </c>
      <c r="W5101">
        <v>67.965000000000003</v>
      </c>
      <c r="X5101">
        <v>1821.7574999999999</v>
      </c>
      <c r="Y5101">
        <v>0</v>
      </c>
      <c r="Z5101">
        <v>0</v>
      </c>
    </row>
    <row r="5102" spans="1:26" x14ac:dyDescent="0.25">
      <c r="A5102">
        <v>1719055</v>
      </c>
      <c r="B5102">
        <v>1</v>
      </c>
      <c r="C5102" t="s">
        <v>76</v>
      </c>
      <c r="D5102" t="s">
        <v>93</v>
      </c>
      <c r="E5102" t="s">
        <v>139</v>
      </c>
      <c r="F5102" t="s">
        <v>14718</v>
      </c>
      <c r="G5102" t="s">
        <v>285</v>
      </c>
      <c r="H5102" t="s">
        <v>46</v>
      </c>
      <c r="I5102" t="s">
        <v>129</v>
      </c>
      <c r="J5102" t="s">
        <v>130</v>
      </c>
      <c r="K5102" t="s">
        <v>161</v>
      </c>
      <c r="L5102" t="s">
        <v>14475</v>
      </c>
      <c r="M5102" t="s">
        <v>14719</v>
      </c>
      <c r="N5102">
        <v>9.0411111109999993</v>
      </c>
      <c r="O5102">
        <v>0</v>
      </c>
      <c r="P5102">
        <v>64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578.63111100000003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1719088</v>
      </c>
      <c r="B5103">
        <v>1</v>
      </c>
      <c r="C5103" t="s">
        <v>77</v>
      </c>
      <c r="D5103" t="s">
        <v>123</v>
      </c>
      <c r="E5103" t="s">
        <v>139</v>
      </c>
      <c r="F5103" t="s">
        <v>14720</v>
      </c>
      <c r="G5103" t="s">
        <v>141</v>
      </c>
      <c r="H5103" t="s">
        <v>46</v>
      </c>
      <c r="I5103" t="s">
        <v>129</v>
      </c>
      <c r="J5103" t="s">
        <v>130</v>
      </c>
      <c r="K5103" t="s">
        <v>131</v>
      </c>
      <c r="L5103" t="s">
        <v>14721</v>
      </c>
      <c r="M5103" t="s">
        <v>14722</v>
      </c>
      <c r="N5103">
        <v>2.176388888</v>
      </c>
      <c r="O5103">
        <v>0</v>
      </c>
      <c r="P5103">
        <v>8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17.411110999999998</v>
      </c>
      <c r="W5103">
        <v>0</v>
      </c>
      <c r="X5103">
        <v>0</v>
      </c>
      <c r="Y5103">
        <v>0</v>
      </c>
      <c r="Z5103">
        <v>0</v>
      </c>
    </row>
    <row r="5104" spans="1:26" x14ac:dyDescent="0.25">
      <c r="A5104">
        <v>1719081</v>
      </c>
      <c r="B5104">
        <v>1</v>
      </c>
      <c r="C5104" t="s">
        <v>77</v>
      </c>
      <c r="D5104" t="s">
        <v>108</v>
      </c>
      <c r="E5104" t="s">
        <v>139</v>
      </c>
      <c r="F5104" t="s">
        <v>14723</v>
      </c>
      <c r="G5104" t="s">
        <v>141</v>
      </c>
      <c r="H5104" t="s">
        <v>46</v>
      </c>
      <c r="I5104" t="s">
        <v>129</v>
      </c>
      <c r="J5104" t="s">
        <v>130</v>
      </c>
      <c r="K5104" t="s">
        <v>131</v>
      </c>
      <c r="L5104" t="s">
        <v>14724</v>
      </c>
      <c r="M5104" t="s">
        <v>14725</v>
      </c>
      <c r="N5104">
        <v>4.7666666659999999</v>
      </c>
      <c r="O5104">
        <v>0</v>
      </c>
      <c r="P5104">
        <v>35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166.83333300000001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1719073</v>
      </c>
      <c r="B5105">
        <v>1</v>
      </c>
      <c r="C5105" t="s">
        <v>76</v>
      </c>
      <c r="D5105" t="s">
        <v>82</v>
      </c>
      <c r="E5105" t="s">
        <v>139</v>
      </c>
      <c r="F5105" t="s">
        <v>14726</v>
      </c>
      <c r="G5105" t="s">
        <v>269</v>
      </c>
      <c r="H5105" t="s">
        <v>46</v>
      </c>
      <c r="I5105" t="s">
        <v>129</v>
      </c>
      <c r="J5105" t="s">
        <v>130</v>
      </c>
      <c r="K5105" t="s">
        <v>131</v>
      </c>
      <c r="L5105" t="s">
        <v>14727</v>
      </c>
      <c r="M5105" t="s">
        <v>14728</v>
      </c>
      <c r="N5105">
        <v>0.28416666600000001</v>
      </c>
      <c r="O5105">
        <v>0</v>
      </c>
      <c r="P5105">
        <v>13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3.6941670000000002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1719075</v>
      </c>
      <c r="B5106">
        <v>1</v>
      </c>
      <c r="C5106" t="s">
        <v>77</v>
      </c>
      <c r="D5106" t="s">
        <v>116</v>
      </c>
      <c r="E5106" t="s">
        <v>212</v>
      </c>
      <c r="F5106" t="s">
        <v>14729</v>
      </c>
      <c r="G5106" t="s">
        <v>285</v>
      </c>
      <c r="H5106" t="s">
        <v>47</v>
      </c>
      <c r="I5106" t="s">
        <v>129</v>
      </c>
      <c r="J5106" t="s">
        <v>130</v>
      </c>
      <c r="K5106" t="s">
        <v>161</v>
      </c>
      <c r="L5106" t="s">
        <v>14730</v>
      </c>
      <c r="M5106" t="s">
        <v>14731</v>
      </c>
      <c r="N5106">
        <v>7.7968230549999999</v>
      </c>
      <c r="O5106">
        <v>41</v>
      </c>
      <c r="P5106">
        <v>678</v>
      </c>
      <c r="Q5106">
        <v>0</v>
      </c>
      <c r="R5106">
        <v>0</v>
      </c>
      <c r="S5106">
        <v>0</v>
      </c>
      <c r="T5106">
        <v>0</v>
      </c>
      <c r="U5106">
        <v>319.66974499999998</v>
      </c>
      <c r="V5106">
        <v>5286.2460309999997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1719078</v>
      </c>
      <c r="B5107">
        <v>1</v>
      </c>
      <c r="C5107" t="s">
        <v>76</v>
      </c>
      <c r="D5107" t="s">
        <v>92</v>
      </c>
      <c r="E5107" t="s">
        <v>134</v>
      </c>
      <c r="F5107" t="s">
        <v>14732</v>
      </c>
      <c r="G5107" t="s">
        <v>136</v>
      </c>
      <c r="H5107" t="s">
        <v>46</v>
      </c>
      <c r="I5107" t="s">
        <v>129</v>
      </c>
      <c r="J5107" t="s">
        <v>130</v>
      </c>
      <c r="K5107" t="s">
        <v>131</v>
      </c>
      <c r="L5107" t="s">
        <v>14733</v>
      </c>
      <c r="M5107" t="s">
        <v>14734</v>
      </c>
      <c r="N5107">
        <v>8.256388888</v>
      </c>
      <c r="O5107">
        <v>0</v>
      </c>
      <c r="P5107">
        <v>0</v>
      </c>
      <c r="Q5107">
        <v>0</v>
      </c>
      <c r="R5107">
        <v>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16.512778000000001</v>
      </c>
      <c r="Y5107">
        <v>0</v>
      </c>
      <c r="Z5107">
        <v>0</v>
      </c>
    </row>
    <row r="5108" spans="1:26" x14ac:dyDescent="0.25">
      <c r="A5108">
        <v>1719101</v>
      </c>
      <c r="B5108">
        <v>1</v>
      </c>
      <c r="C5108" t="s">
        <v>77</v>
      </c>
      <c r="D5108" t="s">
        <v>116</v>
      </c>
      <c r="E5108" t="s">
        <v>164</v>
      </c>
      <c r="F5108" t="s">
        <v>14735</v>
      </c>
      <c r="G5108" t="s">
        <v>141</v>
      </c>
      <c r="H5108" t="s">
        <v>46</v>
      </c>
      <c r="I5108" t="s">
        <v>129</v>
      </c>
      <c r="J5108" t="s">
        <v>130</v>
      </c>
      <c r="K5108" t="s">
        <v>131</v>
      </c>
      <c r="L5108" t="s">
        <v>14736</v>
      </c>
      <c r="M5108" t="s">
        <v>14737</v>
      </c>
      <c r="N5108">
        <v>3.6502777769999999</v>
      </c>
      <c r="O5108">
        <v>0</v>
      </c>
      <c r="P5108">
        <v>12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43.803333000000002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1719084</v>
      </c>
      <c r="B5109">
        <v>1</v>
      </c>
      <c r="C5109" t="s">
        <v>76</v>
      </c>
      <c r="D5109" t="s">
        <v>87</v>
      </c>
      <c r="E5109" t="s">
        <v>158</v>
      </c>
      <c r="F5109" t="s">
        <v>7644</v>
      </c>
      <c r="G5109" t="s">
        <v>150</v>
      </c>
      <c r="H5109" t="s">
        <v>47</v>
      </c>
      <c r="I5109" t="s">
        <v>129</v>
      </c>
      <c r="J5109" t="s">
        <v>130</v>
      </c>
      <c r="K5109" t="s">
        <v>131</v>
      </c>
      <c r="L5109" t="s">
        <v>14738</v>
      </c>
      <c r="M5109" t="s">
        <v>14739</v>
      </c>
      <c r="N5109">
        <v>0.1225</v>
      </c>
      <c r="O5109">
        <v>0</v>
      </c>
      <c r="P5109">
        <v>0</v>
      </c>
      <c r="Q5109">
        <v>101</v>
      </c>
      <c r="R5109">
        <v>493</v>
      </c>
      <c r="S5109">
        <v>0</v>
      </c>
      <c r="T5109">
        <v>0</v>
      </c>
      <c r="U5109">
        <v>0</v>
      </c>
      <c r="V5109">
        <v>0</v>
      </c>
      <c r="W5109">
        <v>12.3725</v>
      </c>
      <c r="X5109">
        <v>60.392499999999998</v>
      </c>
      <c r="Y5109">
        <v>0</v>
      </c>
      <c r="Z5109">
        <v>0</v>
      </c>
    </row>
    <row r="5110" spans="1:26" x14ac:dyDescent="0.25">
      <c r="A5110">
        <v>1719090</v>
      </c>
      <c r="B5110">
        <v>1</v>
      </c>
      <c r="C5110" t="s">
        <v>77</v>
      </c>
      <c r="D5110" t="s">
        <v>119</v>
      </c>
      <c r="E5110" t="s">
        <v>126</v>
      </c>
      <c r="F5110" t="s">
        <v>14740</v>
      </c>
      <c r="G5110" t="s">
        <v>14741</v>
      </c>
      <c r="H5110" t="s">
        <v>47</v>
      </c>
      <c r="I5110" t="s">
        <v>129</v>
      </c>
      <c r="J5110" t="s">
        <v>130</v>
      </c>
      <c r="K5110" t="s">
        <v>131</v>
      </c>
      <c r="L5110" t="s">
        <v>14742</v>
      </c>
      <c r="M5110" t="s">
        <v>14743</v>
      </c>
      <c r="N5110">
        <v>5.1247222219999999</v>
      </c>
      <c r="O5110">
        <v>0</v>
      </c>
      <c r="P5110">
        <v>0</v>
      </c>
      <c r="Q5110">
        <v>0</v>
      </c>
      <c r="R5110">
        <v>0</v>
      </c>
      <c r="S5110">
        <v>1</v>
      </c>
      <c r="T5110">
        <v>120</v>
      </c>
      <c r="U5110">
        <v>0</v>
      </c>
      <c r="V5110">
        <v>0</v>
      </c>
      <c r="W5110">
        <v>0</v>
      </c>
      <c r="X5110">
        <v>0</v>
      </c>
      <c r="Y5110">
        <v>5.1247220000000002</v>
      </c>
      <c r="Z5110">
        <v>614.96666700000003</v>
      </c>
    </row>
    <row r="5111" spans="1:26" x14ac:dyDescent="0.25">
      <c r="A5111">
        <v>1719095</v>
      </c>
      <c r="B5111">
        <v>1</v>
      </c>
      <c r="C5111" t="s">
        <v>76</v>
      </c>
      <c r="D5111" t="s">
        <v>93</v>
      </c>
      <c r="E5111" t="s">
        <v>134</v>
      </c>
      <c r="F5111" t="s">
        <v>5041</v>
      </c>
      <c r="G5111" t="s">
        <v>155</v>
      </c>
      <c r="H5111" t="s">
        <v>46</v>
      </c>
      <c r="I5111" t="s">
        <v>129</v>
      </c>
      <c r="J5111" t="s">
        <v>130</v>
      </c>
      <c r="K5111" t="s">
        <v>131</v>
      </c>
      <c r="L5111" t="s">
        <v>14744</v>
      </c>
      <c r="M5111" t="s">
        <v>14745</v>
      </c>
      <c r="N5111">
        <v>2.5988888879999998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2.5988889999999998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1719102</v>
      </c>
      <c r="B5112">
        <v>1</v>
      </c>
      <c r="C5112" t="s">
        <v>76</v>
      </c>
      <c r="D5112" t="s">
        <v>79</v>
      </c>
      <c r="E5112" t="s">
        <v>164</v>
      </c>
      <c r="F5112" t="s">
        <v>3446</v>
      </c>
      <c r="G5112" t="s">
        <v>256</v>
      </c>
      <c r="H5112" t="s">
        <v>46</v>
      </c>
      <c r="I5112" t="s">
        <v>129</v>
      </c>
      <c r="J5112" t="s">
        <v>130</v>
      </c>
      <c r="K5112" t="s">
        <v>131</v>
      </c>
      <c r="L5112" t="s">
        <v>14746</v>
      </c>
      <c r="M5112" t="s">
        <v>14747</v>
      </c>
      <c r="N5112">
        <v>1.0986111110000001</v>
      </c>
      <c r="O5112">
        <v>2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2.197222</v>
      </c>
      <c r="V5112">
        <v>0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1719105</v>
      </c>
      <c r="B5113">
        <v>1</v>
      </c>
      <c r="C5113" t="s">
        <v>76</v>
      </c>
      <c r="D5113" t="s">
        <v>94</v>
      </c>
      <c r="E5113" t="s">
        <v>134</v>
      </c>
      <c r="F5113" t="s">
        <v>14748</v>
      </c>
      <c r="G5113" t="s">
        <v>136</v>
      </c>
      <c r="H5113" t="s">
        <v>46</v>
      </c>
      <c r="I5113" t="s">
        <v>129</v>
      </c>
      <c r="J5113" t="s">
        <v>130</v>
      </c>
      <c r="K5113" t="s">
        <v>131</v>
      </c>
      <c r="L5113" t="s">
        <v>14749</v>
      </c>
      <c r="M5113" t="s">
        <v>14750</v>
      </c>
      <c r="N5113">
        <v>1.726388888</v>
      </c>
      <c r="O5113">
        <v>0</v>
      </c>
      <c r="P5113">
        <v>0</v>
      </c>
      <c r="Q5113">
        <v>0</v>
      </c>
      <c r="R5113">
        <v>0</v>
      </c>
      <c r="S5113">
        <v>1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1.726389</v>
      </c>
      <c r="Z5113">
        <v>0</v>
      </c>
    </row>
    <row r="5114" spans="1:26" x14ac:dyDescent="0.25">
      <c r="A5114">
        <v>1719107</v>
      </c>
      <c r="B5114">
        <v>1</v>
      </c>
      <c r="C5114" t="s">
        <v>76</v>
      </c>
      <c r="D5114" t="s">
        <v>102</v>
      </c>
      <c r="E5114" t="s">
        <v>134</v>
      </c>
      <c r="F5114" t="s">
        <v>9041</v>
      </c>
      <c r="G5114" t="s">
        <v>136</v>
      </c>
      <c r="H5114" t="s">
        <v>46</v>
      </c>
      <c r="I5114" t="s">
        <v>129</v>
      </c>
      <c r="J5114" t="s">
        <v>130</v>
      </c>
      <c r="K5114" t="s">
        <v>131</v>
      </c>
      <c r="L5114" t="s">
        <v>14751</v>
      </c>
      <c r="M5114" t="s">
        <v>14752</v>
      </c>
      <c r="N5114">
        <v>0.61972222200000004</v>
      </c>
      <c r="O5114">
        <v>0</v>
      </c>
      <c r="P5114">
        <v>2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1.239444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1719123</v>
      </c>
      <c r="B5115">
        <v>1</v>
      </c>
      <c r="C5115" t="s">
        <v>77</v>
      </c>
      <c r="D5115" t="s">
        <v>109</v>
      </c>
      <c r="E5115" t="s">
        <v>139</v>
      </c>
      <c r="F5115" t="s">
        <v>14753</v>
      </c>
      <c r="G5115" t="s">
        <v>1596</v>
      </c>
      <c r="H5115" t="s">
        <v>46</v>
      </c>
      <c r="I5115" t="s">
        <v>129</v>
      </c>
      <c r="J5115" t="s">
        <v>130</v>
      </c>
      <c r="K5115" t="s">
        <v>131</v>
      </c>
      <c r="L5115" t="s">
        <v>14754</v>
      </c>
      <c r="M5115" t="s">
        <v>14755</v>
      </c>
      <c r="N5115">
        <v>2.673611111</v>
      </c>
      <c r="O5115">
        <v>0</v>
      </c>
      <c r="P5115">
        <v>0</v>
      </c>
      <c r="Q5115">
        <v>0</v>
      </c>
      <c r="R5115">
        <v>92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245.97222199999999</v>
      </c>
      <c r="Y5115">
        <v>0</v>
      </c>
      <c r="Z5115">
        <v>0</v>
      </c>
    </row>
    <row r="5116" spans="1:26" x14ac:dyDescent="0.25">
      <c r="A5116">
        <v>1719110</v>
      </c>
      <c r="B5116">
        <v>1</v>
      </c>
      <c r="C5116" t="s">
        <v>76</v>
      </c>
      <c r="D5116" t="s">
        <v>99</v>
      </c>
      <c r="E5116" t="s">
        <v>134</v>
      </c>
      <c r="F5116" t="s">
        <v>14756</v>
      </c>
      <c r="G5116" t="s">
        <v>136</v>
      </c>
      <c r="H5116" t="s">
        <v>46</v>
      </c>
      <c r="I5116" t="s">
        <v>129</v>
      </c>
      <c r="J5116" t="s">
        <v>130</v>
      </c>
      <c r="K5116" t="s">
        <v>131</v>
      </c>
      <c r="L5116" t="s">
        <v>14757</v>
      </c>
      <c r="M5116" t="s">
        <v>14758</v>
      </c>
      <c r="N5116">
        <v>0.96555555500000001</v>
      </c>
      <c r="O5116">
        <v>0</v>
      </c>
      <c r="P5116">
        <v>2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1.931111</v>
      </c>
      <c r="W5116">
        <v>0</v>
      </c>
      <c r="X5116">
        <v>0</v>
      </c>
      <c r="Y5116">
        <v>0</v>
      </c>
      <c r="Z5116">
        <v>0</v>
      </c>
    </row>
    <row r="5117" spans="1:26" x14ac:dyDescent="0.25">
      <c r="A5117">
        <v>1719118</v>
      </c>
      <c r="B5117">
        <v>1</v>
      </c>
      <c r="C5117" t="s">
        <v>77</v>
      </c>
      <c r="D5117" t="s">
        <v>124</v>
      </c>
      <c r="E5117" t="s">
        <v>134</v>
      </c>
      <c r="F5117" t="s">
        <v>14759</v>
      </c>
      <c r="G5117" t="s">
        <v>136</v>
      </c>
      <c r="H5117" t="s">
        <v>46</v>
      </c>
      <c r="I5117" t="s">
        <v>129</v>
      </c>
      <c r="J5117" t="s">
        <v>130</v>
      </c>
      <c r="K5117" t="s">
        <v>131</v>
      </c>
      <c r="L5117" t="s">
        <v>14760</v>
      </c>
      <c r="M5117" t="s">
        <v>14761</v>
      </c>
      <c r="N5117">
        <v>2.9522222220000001</v>
      </c>
      <c r="O5117">
        <v>0</v>
      </c>
      <c r="P5117">
        <v>2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5.9044439999999998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1719152</v>
      </c>
      <c r="B5118">
        <v>1</v>
      </c>
      <c r="C5118" t="s">
        <v>76</v>
      </c>
      <c r="D5118" t="s">
        <v>89</v>
      </c>
      <c r="E5118" t="s">
        <v>158</v>
      </c>
      <c r="F5118" t="s">
        <v>8487</v>
      </c>
      <c r="G5118" t="s">
        <v>176</v>
      </c>
      <c r="H5118" t="s">
        <v>47</v>
      </c>
      <c r="I5118" t="s">
        <v>129</v>
      </c>
      <c r="J5118" t="s">
        <v>130</v>
      </c>
      <c r="K5118" t="s">
        <v>131</v>
      </c>
      <c r="L5118" t="s">
        <v>14762</v>
      </c>
      <c r="M5118" t="s">
        <v>14763</v>
      </c>
      <c r="N5118">
        <v>1.023055555</v>
      </c>
      <c r="O5118">
        <v>16</v>
      </c>
      <c r="P5118">
        <v>239</v>
      </c>
      <c r="Q5118">
        <v>0</v>
      </c>
      <c r="R5118">
        <v>0</v>
      </c>
      <c r="S5118">
        <v>0</v>
      </c>
      <c r="T5118">
        <v>0</v>
      </c>
      <c r="U5118">
        <v>16.368888999999999</v>
      </c>
      <c r="V5118">
        <v>244.510278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1719126</v>
      </c>
      <c r="B5119">
        <v>1</v>
      </c>
      <c r="C5119" t="s">
        <v>77</v>
      </c>
      <c r="D5119" t="s">
        <v>108</v>
      </c>
      <c r="E5119" t="s">
        <v>134</v>
      </c>
      <c r="F5119" t="s">
        <v>14764</v>
      </c>
      <c r="G5119" t="s">
        <v>136</v>
      </c>
      <c r="H5119" t="s">
        <v>46</v>
      </c>
      <c r="I5119" t="s">
        <v>129</v>
      </c>
      <c r="J5119" t="s">
        <v>130</v>
      </c>
      <c r="K5119" t="s">
        <v>131</v>
      </c>
      <c r="L5119" t="s">
        <v>14765</v>
      </c>
      <c r="M5119" t="s">
        <v>14766</v>
      </c>
      <c r="N5119">
        <v>1.8008333329999999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1.8008329999999999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1719120</v>
      </c>
      <c r="B5120">
        <v>1</v>
      </c>
      <c r="C5120" t="s">
        <v>76</v>
      </c>
      <c r="D5120" t="s">
        <v>94</v>
      </c>
      <c r="E5120" t="s">
        <v>164</v>
      </c>
      <c r="F5120" t="s">
        <v>14767</v>
      </c>
      <c r="G5120" t="s">
        <v>269</v>
      </c>
      <c r="H5120" t="s">
        <v>46</v>
      </c>
      <c r="I5120" t="s">
        <v>129</v>
      </c>
      <c r="J5120" t="s">
        <v>130</v>
      </c>
      <c r="K5120" t="s">
        <v>131</v>
      </c>
      <c r="L5120" t="s">
        <v>14768</v>
      </c>
      <c r="M5120" t="s">
        <v>14769</v>
      </c>
      <c r="N5120">
        <v>1.710555555</v>
      </c>
      <c r="O5120">
        <v>1</v>
      </c>
      <c r="P5120">
        <v>95</v>
      </c>
      <c r="Q5120">
        <v>0</v>
      </c>
      <c r="R5120">
        <v>0</v>
      </c>
      <c r="S5120">
        <v>0</v>
      </c>
      <c r="T5120">
        <v>0</v>
      </c>
      <c r="U5120">
        <v>1.710556</v>
      </c>
      <c r="V5120">
        <v>162.50277800000001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1719134</v>
      </c>
      <c r="B5121">
        <v>1</v>
      </c>
      <c r="C5121" t="s">
        <v>76</v>
      </c>
      <c r="D5121" t="s">
        <v>79</v>
      </c>
      <c r="E5121" t="s">
        <v>134</v>
      </c>
      <c r="F5121" t="s">
        <v>14770</v>
      </c>
      <c r="G5121" t="s">
        <v>155</v>
      </c>
      <c r="H5121" t="s">
        <v>46</v>
      </c>
      <c r="I5121" t="s">
        <v>129</v>
      </c>
      <c r="J5121" t="s">
        <v>130</v>
      </c>
      <c r="K5121" t="s">
        <v>131</v>
      </c>
      <c r="L5121" t="s">
        <v>14771</v>
      </c>
      <c r="M5121" t="s">
        <v>14772</v>
      </c>
      <c r="N5121">
        <v>1.168055555</v>
      </c>
      <c r="O5121">
        <v>0</v>
      </c>
      <c r="P5121">
        <v>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1.168056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1719150</v>
      </c>
      <c r="B5122">
        <v>1</v>
      </c>
      <c r="C5122" t="s">
        <v>76</v>
      </c>
      <c r="D5122" t="s">
        <v>96</v>
      </c>
      <c r="E5122" t="s">
        <v>134</v>
      </c>
      <c r="F5122" t="s">
        <v>14773</v>
      </c>
      <c r="G5122" t="s">
        <v>136</v>
      </c>
      <c r="H5122" t="s">
        <v>46</v>
      </c>
      <c r="I5122" t="s">
        <v>129</v>
      </c>
      <c r="J5122" t="s">
        <v>130</v>
      </c>
      <c r="K5122" t="s">
        <v>131</v>
      </c>
      <c r="L5122" t="s">
        <v>14774</v>
      </c>
      <c r="M5122" t="s">
        <v>14775</v>
      </c>
      <c r="N5122">
        <v>1.639444444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1.6394439999999999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1719122</v>
      </c>
      <c r="B5123">
        <v>1</v>
      </c>
      <c r="C5123" t="s">
        <v>76</v>
      </c>
      <c r="D5123" t="s">
        <v>92</v>
      </c>
      <c r="E5123" t="s">
        <v>134</v>
      </c>
      <c r="F5123" t="s">
        <v>14776</v>
      </c>
      <c r="G5123" t="s">
        <v>209</v>
      </c>
      <c r="H5123" t="s">
        <v>46</v>
      </c>
      <c r="I5123" t="s">
        <v>129</v>
      </c>
      <c r="J5123" t="s">
        <v>130</v>
      </c>
      <c r="K5123" t="s">
        <v>131</v>
      </c>
      <c r="L5123" t="s">
        <v>14777</v>
      </c>
      <c r="M5123" t="s">
        <v>14778</v>
      </c>
      <c r="N5123">
        <v>3.4175</v>
      </c>
      <c r="O5123">
        <v>0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3.4175</v>
      </c>
      <c r="Y5123">
        <v>0</v>
      </c>
      <c r="Z5123">
        <v>0</v>
      </c>
    </row>
    <row r="5124" spans="1:26" x14ac:dyDescent="0.25">
      <c r="A5124">
        <v>1719146</v>
      </c>
      <c r="B5124">
        <v>1</v>
      </c>
      <c r="C5124" t="s">
        <v>76</v>
      </c>
      <c r="D5124" t="s">
        <v>96</v>
      </c>
      <c r="E5124" t="s">
        <v>134</v>
      </c>
      <c r="F5124" t="s">
        <v>14779</v>
      </c>
      <c r="G5124" t="s">
        <v>136</v>
      </c>
      <c r="H5124" t="s">
        <v>46</v>
      </c>
      <c r="I5124" t="s">
        <v>129</v>
      </c>
      <c r="J5124" t="s">
        <v>130</v>
      </c>
      <c r="K5124" t="s">
        <v>131</v>
      </c>
      <c r="L5124" t="s">
        <v>14780</v>
      </c>
      <c r="M5124" t="s">
        <v>14781</v>
      </c>
      <c r="N5124">
        <v>4.0016666660000002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4.0016670000000003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1719132</v>
      </c>
      <c r="B5125">
        <v>1</v>
      </c>
      <c r="C5125" t="s">
        <v>76</v>
      </c>
      <c r="D5125" t="s">
        <v>92</v>
      </c>
      <c r="E5125" t="s">
        <v>134</v>
      </c>
      <c r="F5125" t="s">
        <v>14782</v>
      </c>
      <c r="G5125" t="s">
        <v>136</v>
      </c>
      <c r="H5125" t="s">
        <v>46</v>
      </c>
      <c r="I5125" t="s">
        <v>129</v>
      </c>
      <c r="J5125" t="s">
        <v>130</v>
      </c>
      <c r="K5125" t="s">
        <v>131</v>
      </c>
      <c r="L5125" t="s">
        <v>14783</v>
      </c>
      <c r="M5125" t="s">
        <v>14784</v>
      </c>
      <c r="N5125">
        <v>8.6752777769999998</v>
      </c>
      <c r="O5125">
        <v>0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8.6752780000000005</v>
      </c>
      <c r="Y5125">
        <v>0</v>
      </c>
      <c r="Z5125">
        <v>0</v>
      </c>
    </row>
    <row r="5126" spans="1:26" x14ac:dyDescent="0.25">
      <c r="A5126">
        <v>1719125</v>
      </c>
      <c r="B5126">
        <v>1</v>
      </c>
      <c r="C5126" t="s">
        <v>76</v>
      </c>
      <c r="D5126" t="s">
        <v>93</v>
      </c>
      <c r="E5126" t="s">
        <v>126</v>
      </c>
      <c r="F5126" t="s">
        <v>14785</v>
      </c>
      <c r="G5126" t="s">
        <v>176</v>
      </c>
      <c r="H5126" t="s">
        <v>47</v>
      </c>
      <c r="I5126" t="s">
        <v>129</v>
      </c>
      <c r="J5126" t="s">
        <v>130</v>
      </c>
      <c r="K5126" t="s">
        <v>131</v>
      </c>
      <c r="L5126" t="s">
        <v>14786</v>
      </c>
      <c r="M5126" t="s">
        <v>14787</v>
      </c>
      <c r="N5126">
        <v>0.50305555499999999</v>
      </c>
      <c r="O5126">
        <v>2</v>
      </c>
      <c r="P5126">
        <v>143</v>
      </c>
      <c r="Q5126">
        <v>0</v>
      </c>
      <c r="R5126">
        <v>0</v>
      </c>
      <c r="S5126">
        <v>0</v>
      </c>
      <c r="T5126">
        <v>0</v>
      </c>
      <c r="U5126">
        <v>1.006111</v>
      </c>
      <c r="V5126">
        <v>71.936943999999997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1719127</v>
      </c>
      <c r="B5127">
        <v>1</v>
      </c>
      <c r="C5127" t="s">
        <v>76</v>
      </c>
      <c r="D5127" t="s">
        <v>106</v>
      </c>
      <c r="E5127" t="s">
        <v>191</v>
      </c>
      <c r="F5127" t="s">
        <v>14788</v>
      </c>
      <c r="G5127" t="s">
        <v>281</v>
      </c>
      <c r="H5127" t="s">
        <v>46</v>
      </c>
      <c r="I5127" t="s">
        <v>129</v>
      </c>
      <c r="J5127" t="s">
        <v>130</v>
      </c>
      <c r="K5127" t="s">
        <v>161</v>
      </c>
      <c r="L5127" t="s">
        <v>14789</v>
      </c>
      <c r="M5127" t="s">
        <v>14790</v>
      </c>
      <c r="N5127">
        <v>0.68687388800000004</v>
      </c>
      <c r="O5127">
        <v>0</v>
      </c>
      <c r="P5127">
        <v>162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111.27357000000001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1719153</v>
      </c>
      <c r="B5128">
        <v>1</v>
      </c>
      <c r="C5128" t="s">
        <v>76</v>
      </c>
      <c r="D5128" t="s">
        <v>88</v>
      </c>
      <c r="E5128" t="s">
        <v>134</v>
      </c>
      <c r="F5128" t="s">
        <v>14791</v>
      </c>
      <c r="G5128" t="s">
        <v>136</v>
      </c>
      <c r="H5128" t="s">
        <v>46</v>
      </c>
      <c r="I5128" t="s">
        <v>129</v>
      </c>
      <c r="J5128" t="s">
        <v>130</v>
      </c>
      <c r="K5128" t="s">
        <v>131</v>
      </c>
      <c r="L5128" t="s">
        <v>14792</v>
      </c>
      <c r="M5128" t="s">
        <v>14793</v>
      </c>
      <c r="N5128">
        <v>4.9577777770000004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4.9577780000000002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1719131</v>
      </c>
      <c r="B5129">
        <v>1</v>
      </c>
      <c r="C5129" t="s">
        <v>76</v>
      </c>
      <c r="D5129" t="s">
        <v>106</v>
      </c>
      <c r="E5129" t="s">
        <v>139</v>
      </c>
      <c r="F5129" t="s">
        <v>14794</v>
      </c>
      <c r="G5129" t="s">
        <v>141</v>
      </c>
      <c r="H5129" t="s">
        <v>46</v>
      </c>
      <c r="I5129" t="s">
        <v>129</v>
      </c>
      <c r="J5129" t="s">
        <v>130</v>
      </c>
      <c r="K5129" t="s">
        <v>131</v>
      </c>
      <c r="L5129" t="s">
        <v>14795</v>
      </c>
      <c r="M5129" t="s">
        <v>14796</v>
      </c>
      <c r="N5129">
        <v>0.93277777699999997</v>
      </c>
      <c r="O5129">
        <v>0</v>
      </c>
      <c r="P5129">
        <v>329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306.88388900000001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1719135</v>
      </c>
      <c r="B5130">
        <v>1</v>
      </c>
      <c r="C5130" t="s">
        <v>76</v>
      </c>
      <c r="D5130" t="s">
        <v>90</v>
      </c>
      <c r="E5130" t="s">
        <v>158</v>
      </c>
      <c r="F5130" t="s">
        <v>7416</v>
      </c>
      <c r="G5130" t="s">
        <v>2288</v>
      </c>
      <c r="H5130" t="s">
        <v>47</v>
      </c>
      <c r="I5130" t="s">
        <v>129</v>
      </c>
      <c r="J5130" t="s">
        <v>130</v>
      </c>
      <c r="K5130" t="s">
        <v>131</v>
      </c>
      <c r="L5130" t="s">
        <v>14797</v>
      </c>
      <c r="M5130" t="s">
        <v>14798</v>
      </c>
      <c r="N5130">
        <v>0.17249999999999999</v>
      </c>
      <c r="O5130">
        <v>4</v>
      </c>
      <c r="P5130">
        <v>27</v>
      </c>
      <c r="Q5130">
        <v>8</v>
      </c>
      <c r="R5130">
        <v>5</v>
      </c>
      <c r="S5130">
        <v>64</v>
      </c>
      <c r="T5130">
        <v>1263</v>
      </c>
      <c r="U5130">
        <v>0.69</v>
      </c>
      <c r="V5130">
        <v>4.6574999999999998</v>
      </c>
      <c r="W5130">
        <v>1.38</v>
      </c>
      <c r="X5130">
        <v>0.86250000000000004</v>
      </c>
      <c r="Y5130">
        <v>11.04</v>
      </c>
      <c r="Z5130">
        <v>217.86750000000001</v>
      </c>
    </row>
    <row r="5131" spans="1:26" x14ac:dyDescent="0.25">
      <c r="A5131">
        <v>1719137</v>
      </c>
      <c r="B5131">
        <v>1</v>
      </c>
      <c r="C5131" t="s">
        <v>76</v>
      </c>
      <c r="D5131" t="s">
        <v>99</v>
      </c>
      <c r="E5131" t="s">
        <v>158</v>
      </c>
      <c r="F5131" t="s">
        <v>14799</v>
      </c>
      <c r="G5131" t="s">
        <v>150</v>
      </c>
      <c r="H5131" t="s">
        <v>47</v>
      </c>
      <c r="I5131" t="s">
        <v>129</v>
      </c>
      <c r="J5131" t="s">
        <v>130</v>
      </c>
      <c r="K5131" t="s">
        <v>131</v>
      </c>
      <c r="L5131" t="s">
        <v>14800</v>
      </c>
      <c r="M5131" t="s">
        <v>14801</v>
      </c>
      <c r="N5131">
        <v>0.145555555</v>
      </c>
      <c r="O5131">
        <v>58</v>
      </c>
      <c r="P5131">
        <v>2070</v>
      </c>
      <c r="Q5131">
        <v>0</v>
      </c>
      <c r="R5131">
        <v>0</v>
      </c>
      <c r="S5131">
        <v>0</v>
      </c>
      <c r="T5131">
        <v>0</v>
      </c>
      <c r="U5131">
        <v>8.4422219999999992</v>
      </c>
      <c r="V5131">
        <v>301.29999900000001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1719139</v>
      </c>
      <c r="B5132">
        <v>1</v>
      </c>
      <c r="C5132" t="s">
        <v>76</v>
      </c>
      <c r="D5132" t="s">
        <v>91</v>
      </c>
      <c r="E5132" t="s">
        <v>139</v>
      </c>
      <c r="F5132" t="s">
        <v>14802</v>
      </c>
      <c r="G5132" t="s">
        <v>141</v>
      </c>
      <c r="H5132" t="s">
        <v>46</v>
      </c>
      <c r="I5132" t="s">
        <v>129</v>
      </c>
      <c r="J5132" t="s">
        <v>130</v>
      </c>
      <c r="K5132" t="s">
        <v>131</v>
      </c>
      <c r="L5132" t="s">
        <v>14803</v>
      </c>
      <c r="M5132" t="s">
        <v>14804</v>
      </c>
      <c r="N5132">
        <v>1.1555555550000001</v>
      </c>
      <c r="O5132">
        <v>0</v>
      </c>
      <c r="P5132">
        <v>160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184.88888900000001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1719164</v>
      </c>
      <c r="B5133">
        <v>1</v>
      </c>
      <c r="C5133" t="s">
        <v>76</v>
      </c>
      <c r="D5133" t="s">
        <v>87</v>
      </c>
      <c r="E5133" t="s">
        <v>191</v>
      </c>
      <c r="F5133" t="s">
        <v>14805</v>
      </c>
      <c r="G5133" t="s">
        <v>285</v>
      </c>
      <c r="H5133" t="s">
        <v>46</v>
      </c>
      <c r="I5133" t="s">
        <v>129</v>
      </c>
      <c r="J5133" t="s">
        <v>130</v>
      </c>
      <c r="K5133" t="s">
        <v>161</v>
      </c>
      <c r="L5133" t="s">
        <v>14806</v>
      </c>
      <c r="M5133" t="s">
        <v>14807</v>
      </c>
      <c r="N5133">
        <v>4.1372222220000001</v>
      </c>
      <c r="O5133">
        <v>0</v>
      </c>
      <c r="P5133">
        <v>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8.2744440000000008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1719149</v>
      </c>
      <c r="B5134">
        <v>1</v>
      </c>
      <c r="C5134" t="s">
        <v>76</v>
      </c>
      <c r="D5134" t="s">
        <v>86</v>
      </c>
      <c r="E5134" t="s">
        <v>139</v>
      </c>
      <c r="F5134" t="s">
        <v>14808</v>
      </c>
      <c r="G5134" t="s">
        <v>1596</v>
      </c>
      <c r="H5134" t="s">
        <v>46</v>
      </c>
      <c r="I5134" t="s">
        <v>129</v>
      </c>
      <c r="J5134" t="s">
        <v>130</v>
      </c>
      <c r="K5134" t="s">
        <v>131</v>
      </c>
      <c r="L5134" t="s">
        <v>14809</v>
      </c>
      <c r="M5134" t="s">
        <v>14810</v>
      </c>
      <c r="N5134">
        <v>1.898055555</v>
      </c>
      <c r="O5134">
        <v>0</v>
      </c>
      <c r="P5134">
        <v>141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267.625833</v>
      </c>
      <c r="W5134">
        <v>0</v>
      </c>
      <c r="X5134">
        <v>0</v>
      </c>
      <c r="Y5134">
        <v>0</v>
      </c>
      <c r="Z5134">
        <v>0</v>
      </c>
    </row>
    <row r="5135" spans="1:26" x14ac:dyDescent="0.25">
      <c r="A5135">
        <v>1719148</v>
      </c>
      <c r="B5135">
        <v>1</v>
      </c>
      <c r="C5135" t="s">
        <v>76</v>
      </c>
      <c r="D5135" t="s">
        <v>92</v>
      </c>
      <c r="E5135" t="s">
        <v>134</v>
      </c>
      <c r="F5135" t="s">
        <v>14811</v>
      </c>
      <c r="G5135" t="s">
        <v>136</v>
      </c>
      <c r="H5135" t="s">
        <v>46</v>
      </c>
      <c r="I5135" t="s">
        <v>129</v>
      </c>
      <c r="J5135" t="s">
        <v>130</v>
      </c>
      <c r="K5135" t="s">
        <v>131</v>
      </c>
      <c r="L5135" t="s">
        <v>14812</v>
      </c>
      <c r="M5135" t="s">
        <v>14813</v>
      </c>
      <c r="N5135">
        <v>1.5205555550000001</v>
      </c>
      <c r="O5135">
        <v>0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1.520556</v>
      </c>
      <c r="Y5135">
        <v>0</v>
      </c>
      <c r="Z5135">
        <v>0</v>
      </c>
    </row>
    <row r="5136" spans="1:26" x14ac:dyDescent="0.25">
      <c r="A5136">
        <v>1719151</v>
      </c>
      <c r="B5136">
        <v>1</v>
      </c>
      <c r="C5136" t="s">
        <v>76</v>
      </c>
      <c r="D5136" t="s">
        <v>78</v>
      </c>
      <c r="E5136" t="s">
        <v>164</v>
      </c>
      <c r="F5136" t="s">
        <v>14814</v>
      </c>
      <c r="G5136" t="s">
        <v>462</v>
      </c>
      <c r="H5136" t="s">
        <v>46</v>
      </c>
      <c r="I5136" t="s">
        <v>129</v>
      </c>
      <c r="J5136" t="s">
        <v>130</v>
      </c>
      <c r="K5136" t="s">
        <v>131</v>
      </c>
      <c r="L5136" t="s">
        <v>14815</v>
      </c>
      <c r="M5136" t="s">
        <v>14816</v>
      </c>
      <c r="N5136">
        <v>0.55722222200000004</v>
      </c>
      <c r="O5136">
        <v>1</v>
      </c>
      <c r="P5136">
        <v>815</v>
      </c>
      <c r="Q5136">
        <v>0</v>
      </c>
      <c r="R5136">
        <v>0</v>
      </c>
      <c r="S5136">
        <v>0</v>
      </c>
      <c r="T5136">
        <v>0</v>
      </c>
      <c r="U5136">
        <v>0.557222</v>
      </c>
      <c r="V5136">
        <v>454.13611100000003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1719169</v>
      </c>
      <c r="B5137">
        <v>1</v>
      </c>
      <c r="C5137" t="s">
        <v>77</v>
      </c>
      <c r="D5137" t="s">
        <v>118</v>
      </c>
      <c r="E5137" t="s">
        <v>164</v>
      </c>
      <c r="F5137" t="s">
        <v>14817</v>
      </c>
      <c r="G5137" t="s">
        <v>281</v>
      </c>
      <c r="H5137" t="s">
        <v>46</v>
      </c>
      <c r="I5137" t="s">
        <v>129</v>
      </c>
      <c r="J5137" t="s">
        <v>130</v>
      </c>
      <c r="K5137" t="s">
        <v>161</v>
      </c>
      <c r="L5137" t="s">
        <v>14818</v>
      </c>
      <c r="M5137" t="s">
        <v>14819</v>
      </c>
      <c r="N5137">
        <v>2.2430555550000002</v>
      </c>
      <c r="O5137">
        <v>0</v>
      </c>
      <c r="P5137">
        <v>337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755.90972199999999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1719155</v>
      </c>
      <c r="B5138">
        <v>1</v>
      </c>
      <c r="C5138" t="s">
        <v>76</v>
      </c>
      <c r="D5138" t="s">
        <v>102</v>
      </c>
      <c r="E5138" t="s">
        <v>191</v>
      </c>
      <c r="F5138" t="s">
        <v>14820</v>
      </c>
      <c r="G5138" t="s">
        <v>907</v>
      </c>
      <c r="H5138" t="s">
        <v>46</v>
      </c>
      <c r="I5138" t="s">
        <v>129</v>
      </c>
      <c r="J5138" t="s">
        <v>130</v>
      </c>
      <c r="K5138" t="s">
        <v>131</v>
      </c>
      <c r="L5138" t="s">
        <v>14821</v>
      </c>
      <c r="M5138" t="s">
        <v>14822</v>
      </c>
      <c r="N5138">
        <v>0.49888888799999997</v>
      </c>
      <c r="O5138">
        <v>0</v>
      </c>
      <c r="P5138">
        <v>178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88.802222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1719163</v>
      </c>
      <c r="B5139">
        <v>1</v>
      </c>
      <c r="C5139" t="s">
        <v>76</v>
      </c>
      <c r="D5139" t="s">
        <v>81</v>
      </c>
      <c r="E5139" t="s">
        <v>134</v>
      </c>
      <c r="F5139" t="s">
        <v>14823</v>
      </c>
      <c r="G5139" t="s">
        <v>136</v>
      </c>
      <c r="H5139" t="s">
        <v>46</v>
      </c>
      <c r="I5139" t="s">
        <v>129</v>
      </c>
      <c r="J5139" t="s">
        <v>130</v>
      </c>
      <c r="K5139" t="s">
        <v>131</v>
      </c>
      <c r="L5139" t="s">
        <v>14824</v>
      </c>
      <c r="M5139" t="s">
        <v>14825</v>
      </c>
      <c r="N5139">
        <v>1.0477777770000001</v>
      </c>
      <c r="O5139">
        <v>0</v>
      </c>
      <c r="P5139">
        <v>5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5.2388890000000004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1719166</v>
      </c>
      <c r="B5140">
        <v>1</v>
      </c>
      <c r="C5140" t="s">
        <v>77</v>
      </c>
      <c r="D5140" t="s">
        <v>123</v>
      </c>
      <c r="E5140" t="s">
        <v>212</v>
      </c>
      <c r="F5140" t="s">
        <v>14826</v>
      </c>
      <c r="G5140" t="s">
        <v>176</v>
      </c>
      <c r="H5140" t="s">
        <v>47</v>
      </c>
      <c r="I5140" t="s">
        <v>129</v>
      </c>
      <c r="J5140" t="s">
        <v>130</v>
      </c>
      <c r="K5140" t="s">
        <v>131</v>
      </c>
      <c r="L5140" t="s">
        <v>14827</v>
      </c>
      <c r="M5140" t="s">
        <v>14828</v>
      </c>
      <c r="N5140">
        <v>3.1330555549999999</v>
      </c>
      <c r="O5140">
        <v>49</v>
      </c>
      <c r="P5140">
        <v>167</v>
      </c>
      <c r="Q5140">
        <v>0</v>
      </c>
      <c r="R5140">
        <v>0</v>
      </c>
      <c r="S5140">
        <v>0</v>
      </c>
      <c r="T5140">
        <v>0</v>
      </c>
      <c r="U5140">
        <v>153.519722</v>
      </c>
      <c r="V5140">
        <v>523.22027800000001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1719159</v>
      </c>
      <c r="B5141">
        <v>1</v>
      </c>
      <c r="C5141" t="s">
        <v>76</v>
      </c>
      <c r="D5141" t="s">
        <v>105</v>
      </c>
      <c r="E5141" t="s">
        <v>134</v>
      </c>
      <c r="F5141" t="s">
        <v>14829</v>
      </c>
      <c r="G5141" t="s">
        <v>136</v>
      </c>
      <c r="H5141" t="s">
        <v>46</v>
      </c>
      <c r="I5141" t="s">
        <v>129</v>
      </c>
      <c r="J5141" t="s">
        <v>130</v>
      </c>
      <c r="K5141" t="s">
        <v>131</v>
      </c>
      <c r="L5141" t="s">
        <v>14830</v>
      </c>
      <c r="M5141" t="s">
        <v>14831</v>
      </c>
      <c r="N5141">
        <v>1.690833333</v>
      </c>
      <c r="O5141">
        <v>0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1.690833</v>
      </c>
      <c r="Y5141">
        <v>0</v>
      </c>
      <c r="Z5141">
        <v>0</v>
      </c>
    </row>
    <row r="5142" spans="1:26" x14ac:dyDescent="0.25">
      <c r="A5142">
        <v>1719157</v>
      </c>
      <c r="B5142">
        <v>1</v>
      </c>
      <c r="C5142" t="s">
        <v>76</v>
      </c>
      <c r="D5142" t="s">
        <v>88</v>
      </c>
      <c r="E5142" t="s">
        <v>158</v>
      </c>
      <c r="F5142" t="s">
        <v>14832</v>
      </c>
      <c r="G5142" t="s">
        <v>281</v>
      </c>
      <c r="H5142" t="s">
        <v>47</v>
      </c>
      <c r="I5142" t="s">
        <v>129</v>
      </c>
      <c r="J5142" t="s">
        <v>130</v>
      </c>
      <c r="K5142" t="s">
        <v>161</v>
      </c>
      <c r="L5142" t="s">
        <v>14833</v>
      </c>
      <c r="M5142" t="s">
        <v>14834</v>
      </c>
      <c r="N5142">
        <v>0.83290361099999999</v>
      </c>
      <c r="O5142">
        <v>25</v>
      </c>
      <c r="P5142">
        <v>413</v>
      </c>
      <c r="Q5142">
        <v>0</v>
      </c>
      <c r="R5142">
        <v>0</v>
      </c>
      <c r="S5142">
        <v>0</v>
      </c>
      <c r="T5142">
        <v>0</v>
      </c>
      <c r="U5142">
        <v>20.822590000000002</v>
      </c>
      <c r="V5142">
        <v>343.98919100000001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1719160</v>
      </c>
      <c r="B5143">
        <v>1</v>
      </c>
      <c r="C5143" t="s">
        <v>76</v>
      </c>
      <c r="D5143" t="s">
        <v>101</v>
      </c>
      <c r="E5143" t="s">
        <v>139</v>
      </c>
      <c r="F5143" t="s">
        <v>14835</v>
      </c>
      <c r="G5143" t="s">
        <v>285</v>
      </c>
      <c r="H5143" t="s">
        <v>46</v>
      </c>
      <c r="I5143" t="s">
        <v>129</v>
      </c>
      <c r="J5143" t="s">
        <v>130</v>
      </c>
      <c r="K5143" t="s">
        <v>161</v>
      </c>
      <c r="L5143" t="s">
        <v>14836</v>
      </c>
      <c r="M5143" t="s">
        <v>14837</v>
      </c>
      <c r="N5143">
        <v>2.2829100000000002</v>
      </c>
      <c r="O5143">
        <v>0</v>
      </c>
      <c r="P5143">
        <v>49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111.86259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1719158</v>
      </c>
      <c r="B5144">
        <v>1</v>
      </c>
      <c r="C5144" t="s">
        <v>76</v>
      </c>
      <c r="D5144" t="s">
        <v>88</v>
      </c>
      <c r="E5144" t="s">
        <v>158</v>
      </c>
      <c r="F5144" t="s">
        <v>14838</v>
      </c>
      <c r="G5144" t="s">
        <v>281</v>
      </c>
      <c r="H5144" t="s">
        <v>47</v>
      </c>
      <c r="I5144" t="s">
        <v>129</v>
      </c>
      <c r="J5144" t="s">
        <v>130</v>
      </c>
      <c r="K5144" t="s">
        <v>161</v>
      </c>
      <c r="L5144" t="s">
        <v>14839</v>
      </c>
      <c r="M5144" t="s">
        <v>14840</v>
      </c>
      <c r="N5144">
        <v>0.75416666600000004</v>
      </c>
      <c r="O5144">
        <v>14</v>
      </c>
      <c r="P5144">
        <v>113</v>
      </c>
      <c r="Q5144">
        <v>0</v>
      </c>
      <c r="R5144">
        <v>0</v>
      </c>
      <c r="S5144">
        <v>0</v>
      </c>
      <c r="T5144">
        <v>0</v>
      </c>
      <c r="U5144">
        <v>10.558332999999999</v>
      </c>
      <c r="V5144">
        <v>85.220832999999999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1719182</v>
      </c>
      <c r="B5145">
        <v>1</v>
      </c>
      <c r="C5145" t="s">
        <v>76</v>
      </c>
      <c r="D5145" t="s">
        <v>79</v>
      </c>
      <c r="E5145" t="s">
        <v>134</v>
      </c>
      <c r="F5145" t="s">
        <v>14841</v>
      </c>
      <c r="G5145" t="s">
        <v>136</v>
      </c>
      <c r="H5145" t="s">
        <v>46</v>
      </c>
      <c r="I5145" t="s">
        <v>129</v>
      </c>
      <c r="J5145" t="s">
        <v>130</v>
      </c>
      <c r="K5145" t="s">
        <v>131</v>
      </c>
      <c r="L5145" t="s">
        <v>14842</v>
      </c>
      <c r="M5145" t="s">
        <v>14843</v>
      </c>
      <c r="N5145">
        <v>2.2772222219999998</v>
      </c>
      <c r="O5145">
        <v>0</v>
      </c>
      <c r="P5145">
        <v>3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6.8316670000000004</v>
      </c>
      <c r="W5145">
        <v>0</v>
      </c>
      <c r="X5145">
        <v>0</v>
      </c>
      <c r="Y5145">
        <v>0</v>
      </c>
      <c r="Z5145">
        <v>0</v>
      </c>
    </row>
    <row r="5146" spans="1:26" x14ac:dyDescent="0.25">
      <c r="A5146">
        <v>1719168</v>
      </c>
      <c r="B5146">
        <v>1</v>
      </c>
      <c r="C5146" t="s">
        <v>76</v>
      </c>
      <c r="D5146" t="s">
        <v>84</v>
      </c>
      <c r="E5146" t="s">
        <v>126</v>
      </c>
      <c r="F5146" t="s">
        <v>14844</v>
      </c>
      <c r="G5146" t="s">
        <v>176</v>
      </c>
      <c r="H5146" t="s">
        <v>47</v>
      </c>
      <c r="I5146" t="s">
        <v>129</v>
      </c>
      <c r="J5146" t="s">
        <v>130</v>
      </c>
      <c r="K5146" t="s">
        <v>131</v>
      </c>
      <c r="L5146" t="s">
        <v>14845</v>
      </c>
      <c r="M5146" t="s">
        <v>14846</v>
      </c>
      <c r="N5146">
        <v>1.2211111109999999</v>
      </c>
      <c r="O5146">
        <v>3</v>
      </c>
      <c r="P5146">
        <v>2</v>
      </c>
      <c r="Q5146">
        <v>0</v>
      </c>
      <c r="R5146">
        <v>0</v>
      </c>
      <c r="S5146">
        <v>0</v>
      </c>
      <c r="T5146">
        <v>0</v>
      </c>
      <c r="U5146">
        <v>3.6633330000000002</v>
      </c>
      <c r="V5146">
        <v>2.4422220000000001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1719175</v>
      </c>
      <c r="B5147">
        <v>1</v>
      </c>
      <c r="C5147" t="s">
        <v>76</v>
      </c>
      <c r="D5147" t="s">
        <v>94</v>
      </c>
      <c r="E5147" t="s">
        <v>134</v>
      </c>
      <c r="F5147" t="s">
        <v>14847</v>
      </c>
      <c r="G5147" t="s">
        <v>136</v>
      </c>
      <c r="H5147" t="s">
        <v>46</v>
      </c>
      <c r="I5147" t="s">
        <v>129</v>
      </c>
      <c r="J5147" t="s">
        <v>130</v>
      </c>
      <c r="K5147" t="s">
        <v>131</v>
      </c>
      <c r="L5147" t="s">
        <v>14848</v>
      </c>
      <c r="M5147" t="s">
        <v>14849</v>
      </c>
      <c r="N5147">
        <v>1.631388888</v>
      </c>
      <c r="O5147">
        <v>0</v>
      </c>
      <c r="P5147">
        <v>1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1.631389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1719178</v>
      </c>
      <c r="B5148">
        <v>1</v>
      </c>
      <c r="C5148" t="s">
        <v>77</v>
      </c>
      <c r="D5148" t="s">
        <v>123</v>
      </c>
      <c r="E5148" t="s">
        <v>134</v>
      </c>
      <c r="F5148" t="s">
        <v>14850</v>
      </c>
      <c r="G5148" t="s">
        <v>155</v>
      </c>
      <c r="H5148" t="s">
        <v>46</v>
      </c>
      <c r="I5148" t="s">
        <v>129</v>
      </c>
      <c r="J5148" t="s">
        <v>130</v>
      </c>
      <c r="K5148" t="s">
        <v>131</v>
      </c>
      <c r="L5148" t="s">
        <v>14851</v>
      </c>
      <c r="M5148" t="s">
        <v>14852</v>
      </c>
      <c r="N5148">
        <v>1.0294444439999999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1.029444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1719220</v>
      </c>
      <c r="B5149">
        <v>1</v>
      </c>
      <c r="C5149" t="s">
        <v>76</v>
      </c>
      <c r="D5149" t="s">
        <v>84</v>
      </c>
      <c r="E5149" t="s">
        <v>134</v>
      </c>
      <c r="F5149" t="s">
        <v>14853</v>
      </c>
      <c r="G5149" t="s">
        <v>155</v>
      </c>
      <c r="H5149" t="s">
        <v>46</v>
      </c>
      <c r="I5149" t="s">
        <v>129</v>
      </c>
      <c r="J5149" t="s">
        <v>130</v>
      </c>
      <c r="K5149" t="s">
        <v>131</v>
      </c>
      <c r="L5149" t="s">
        <v>14854</v>
      </c>
      <c r="M5149" t="s">
        <v>14855</v>
      </c>
      <c r="N5149">
        <v>1.9255555550000001</v>
      </c>
      <c r="O5149">
        <v>0</v>
      </c>
      <c r="P5149">
        <v>3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5.7766669999999998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1719181</v>
      </c>
      <c r="B5150">
        <v>1</v>
      </c>
      <c r="C5150" t="s">
        <v>76</v>
      </c>
      <c r="D5150" t="s">
        <v>81</v>
      </c>
      <c r="E5150" t="s">
        <v>134</v>
      </c>
      <c r="F5150" t="s">
        <v>14856</v>
      </c>
      <c r="G5150" t="s">
        <v>155</v>
      </c>
      <c r="H5150" t="s">
        <v>46</v>
      </c>
      <c r="I5150" t="s">
        <v>129</v>
      </c>
      <c r="J5150" t="s">
        <v>130</v>
      </c>
      <c r="K5150" t="s">
        <v>131</v>
      </c>
      <c r="L5150" t="s">
        <v>14857</v>
      </c>
      <c r="M5150" t="s">
        <v>14858</v>
      </c>
      <c r="N5150">
        <v>2.2108333330000001</v>
      </c>
      <c r="O5150">
        <v>0</v>
      </c>
      <c r="P5150">
        <v>10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22.108332999999998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1719185</v>
      </c>
      <c r="B5151">
        <v>1</v>
      </c>
      <c r="C5151" t="s">
        <v>76</v>
      </c>
      <c r="D5151" t="s">
        <v>95</v>
      </c>
      <c r="E5151" t="s">
        <v>212</v>
      </c>
      <c r="F5151" t="s">
        <v>14859</v>
      </c>
      <c r="G5151" t="s">
        <v>145</v>
      </c>
      <c r="H5151" t="s">
        <v>47</v>
      </c>
      <c r="I5151" t="s">
        <v>129</v>
      </c>
      <c r="J5151" t="s">
        <v>130</v>
      </c>
      <c r="K5151" t="s">
        <v>131</v>
      </c>
      <c r="L5151" t="s">
        <v>14860</v>
      </c>
      <c r="M5151" t="s">
        <v>14861</v>
      </c>
      <c r="N5151">
        <v>2.1797222220000001</v>
      </c>
      <c r="O5151">
        <v>0</v>
      </c>
      <c r="P5151">
        <v>0</v>
      </c>
      <c r="Q5151">
        <v>0</v>
      </c>
      <c r="R5151">
        <v>0</v>
      </c>
      <c r="S5151">
        <v>5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10.898611000000001</v>
      </c>
      <c r="Z5151">
        <v>0</v>
      </c>
    </row>
    <row r="5152" spans="1:26" x14ac:dyDescent="0.25">
      <c r="A5152">
        <v>1719188</v>
      </c>
      <c r="B5152">
        <v>1</v>
      </c>
      <c r="C5152" t="s">
        <v>76</v>
      </c>
      <c r="D5152" t="s">
        <v>89</v>
      </c>
      <c r="E5152" t="s">
        <v>139</v>
      </c>
      <c r="F5152" t="s">
        <v>14862</v>
      </c>
      <c r="G5152" t="s">
        <v>141</v>
      </c>
      <c r="H5152" t="s">
        <v>46</v>
      </c>
      <c r="I5152" t="s">
        <v>129</v>
      </c>
      <c r="J5152" t="s">
        <v>130</v>
      </c>
      <c r="K5152" t="s">
        <v>131</v>
      </c>
      <c r="L5152" t="s">
        <v>14863</v>
      </c>
      <c r="M5152" t="s">
        <v>14864</v>
      </c>
      <c r="N5152">
        <v>6.4675000000000002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2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12.935</v>
      </c>
    </row>
    <row r="5153" spans="1:26" x14ac:dyDescent="0.25">
      <c r="A5153">
        <v>1719183</v>
      </c>
      <c r="B5153">
        <v>1</v>
      </c>
      <c r="C5153" t="s">
        <v>76</v>
      </c>
      <c r="D5153" t="s">
        <v>99</v>
      </c>
      <c r="E5153" t="s">
        <v>158</v>
      </c>
      <c r="F5153" t="s">
        <v>14420</v>
      </c>
      <c r="G5153" t="s">
        <v>150</v>
      </c>
      <c r="H5153" t="s">
        <v>47</v>
      </c>
      <c r="I5153" t="s">
        <v>129</v>
      </c>
      <c r="J5153" t="s">
        <v>130</v>
      </c>
      <c r="K5153" t="s">
        <v>131</v>
      </c>
      <c r="L5153" t="s">
        <v>14865</v>
      </c>
      <c r="M5153" t="s">
        <v>14866</v>
      </c>
      <c r="N5153">
        <v>0.21222222199999999</v>
      </c>
      <c r="O5153">
        <v>49</v>
      </c>
      <c r="P5153">
        <v>2070</v>
      </c>
      <c r="Q5153">
        <v>0</v>
      </c>
      <c r="R5153">
        <v>0</v>
      </c>
      <c r="S5153">
        <v>0</v>
      </c>
      <c r="T5153">
        <v>0</v>
      </c>
      <c r="U5153">
        <v>10.398889</v>
      </c>
      <c r="V5153">
        <v>439.3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1719186</v>
      </c>
      <c r="B5154">
        <v>1</v>
      </c>
      <c r="C5154" t="s">
        <v>76</v>
      </c>
      <c r="D5154" t="s">
        <v>79</v>
      </c>
      <c r="E5154" t="s">
        <v>164</v>
      </c>
      <c r="F5154" t="s">
        <v>3446</v>
      </c>
      <c r="G5154" t="s">
        <v>256</v>
      </c>
      <c r="H5154" t="s">
        <v>46</v>
      </c>
      <c r="I5154" t="s">
        <v>129</v>
      </c>
      <c r="J5154" t="s">
        <v>130</v>
      </c>
      <c r="K5154" t="s">
        <v>131</v>
      </c>
      <c r="L5154" t="s">
        <v>14867</v>
      </c>
      <c r="M5154" t="s">
        <v>14868</v>
      </c>
      <c r="N5154">
        <v>1.3658333330000001</v>
      </c>
      <c r="O5154">
        <v>2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2.7316669999999998</v>
      </c>
      <c r="V5154">
        <v>0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1719184</v>
      </c>
      <c r="B5155">
        <v>1</v>
      </c>
      <c r="C5155" t="s">
        <v>76</v>
      </c>
      <c r="D5155" t="s">
        <v>96</v>
      </c>
      <c r="E5155" t="s">
        <v>164</v>
      </c>
      <c r="F5155" t="s">
        <v>14869</v>
      </c>
      <c r="G5155" t="s">
        <v>281</v>
      </c>
      <c r="H5155" t="s">
        <v>46</v>
      </c>
      <c r="I5155" t="s">
        <v>129</v>
      </c>
      <c r="J5155" t="s">
        <v>130</v>
      </c>
      <c r="K5155" t="s">
        <v>161</v>
      </c>
      <c r="L5155" t="s">
        <v>14870</v>
      </c>
      <c r="M5155" t="s">
        <v>14871</v>
      </c>
      <c r="N5155">
        <v>0.56897861100000002</v>
      </c>
      <c r="O5155">
        <v>1</v>
      </c>
      <c r="P5155">
        <v>120</v>
      </c>
      <c r="Q5155">
        <v>0</v>
      </c>
      <c r="R5155">
        <v>0</v>
      </c>
      <c r="S5155">
        <v>0</v>
      </c>
      <c r="T5155">
        <v>0</v>
      </c>
      <c r="U5155">
        <v>0.56897900000000001</v>
      </c>
      <c r="V5155">
        <v>68.277433000000002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1719179</v>
      </c>
      <c r="B5156">
        <v>1</v>
      </c>
      <c r="C5156" t="s">
        <v>76</v>
      </c>
      <c r="D5156" t="s">
        <v>99</v>
      </c>
      <c r="E5156" t="s">
        <v>164</v>
      </c>
      <c r="F5156" t="s">
        <v>14872</v>
      </c>
      <c r="G5156" t="s">
        <v>1012</v>
      </c>
      <c r="H5156" t="s">
        <v>46</v>
      </c>
      <c r="I5156" t="s">
        <v>129</v>
      </c>
      <c r="J5156" t="s">
        <v>130</v>
      </c>
      <c r="K5156" t="s">
        <v>131</v>
      </c>
      <c r="L5156" t="s">
        <v>14873</v>
      </c>
      <c r="M5156" t="s">
        <v>14874</v>
      </c>
      <c r="N5156">
        <v>0.224722222</v>
      </c>
      <c r="O5156">
        <v>1</v>
      </c>
      <c r="P5156">
        <v>312</v>
      </c>
      <c r="Q5156">
        <v>0</v>
      </c>
      <c r="R5156">
        <v>0</v>
      </c>
      <c r="S5156">
        <v>0</v>
      </c>
      <c r="T5156">
        <v>0</v>
      </c>
      <c r="U5156">
        <v>0.22472200000000001</v>
      </c>
      <c r="V5156">
        <v>70.113332999999997</v>
      </c>
      <c r="W5156">
        <v>0</v>
      </c>
      <c r="X5156">
        <v>0</v>
      </c>
      <c r="Y5156">
        <v>0</v>
      </c>
      <c r="Z5156">
        <v>0</v>
      </c>
    </row>
    <row r="5157" spans="1:26" x14ac:dyDescent="0.25">
      <c r="A5157">
        <v>1719189</v>
      </c>
      <c r="B5157">
        <v>1</v>
      </c>
      <c r="C5157" t="s">
        <v>76</v>
      </c>
      <c r="D5157" t="s">
        <v>94</v>
      </c>
      <c r="E5157" t="s">
        <v>158</v>
      </c>
      <c r="F5157" t="s">
        <v>14875</v>
      </c>
      <c r="G5157" t="s">
        <v>150</v>
      </c>
      <c r="H5157" t="s">
        <v>47</v>
      </c>
      <c r="I5157" t="s">
        <v>129</v>
      </c>
      <c r="J5157" t="s">
        <v>130</v>
      </c>
      <c r="K5157" t="s">
        <v>161</v>
      </c>
      <c r="L5157" t="s">
        <v>14876</v>
      </c>
      <c r="M5157" t="s">
        <v>14877</v>
      </c>
      <c r="N5157">
        <v>0.151388888</v>
      </c>
      <c r="O5157">
        <v>244</v>
      </c>
      <c r="P5157">
        <v>11044</v>
      </c>
      <c r="Q5157">
        <v>111</v>
      </c>
      <c r="R5157">
        <v>5478</v>
      </c>
      <c r="S5157">
        <v>64</v>
      </c>
      <c r="T5157">
        <v>1953</v>
      </c>
      <c r="U5157">
        <v>36.938889000000003</v>
      </c>
      <c r="V5157">
        <v>1671.938879</v>
      </c>
      <c r="W5157">
        <v>16.804167</v>
      </c>
      <c r="X5157">
        <v>829.30832799999996</v>
      </c>
      <c r="Y5157">
        <v>9.6888889999999996</v>
      </c>
      <c r="Z5157">
        <v>295.66249800000003</v>
      </c>
    </row>
    <row r="5158" spans="1:26" x14ac:dyDescent="0.25">
      <c r="A5158">
        <v>1719190</v>
      </c>
      <c r="B5158">
        <v>1</v>
      </c>
      <c r="C5158" t="s">
        <v>76</v>
      </c>
      <c r="D5158" t="s">
        <v>96</v>
      </c>
      <c r="E5158" t="s">
        <v>139</v>
      </c>
      <c r="F5158" t="s">
        <v>14878</v>
      </c>
      <c r="G5158" t="s">
        <v>462</v>
      </c>
      <c r="H5158" t="s">
        <v>46</v>
      </c>
      <c r="I5158" t="s">
        <v>129</v>
      </c>
      <c r="J5158" t="s">
        <v>130</v>
      </c>
      <c r="K5158" t="s">
        <v>131</v>
      </c>
      <c r="L5158" t="s">
        <v>14879</v>
      </c>
      <c r="M5158" t="s">
        <v>14880</v>
      </c>
      <c r="N5158">
        <v>1.5241666659999999</v>
      </c>
      <c r="O5158">
        <v>0</v>
      </c>
      <c r="P5158">
        <v>28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42.676667000000002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1719198</v>
      </c>
      <c r="B5159">
        <v>1</v>
      </c>
      <c r="C5159" t="s">
        <v>77</v>
      </c>
      <c r="D5159" t="s">
        <v>124</v>
      </c>
      <c r="E5159" t="s">
        <v>139</v>
      </c>
      <c r="F5159" t="s">
        <v>14881</v>
      </c>
      <c r="G5159" t="s">
        <v>269</v>
      </c>
      <c r="H5159" t="s">
        <v>46</v>
      </c>
      <c r="I5159" t="s">
        <v>129</v>
      </c>
      <c r="J5159" t="s">
        <v>130</v>
      </c>
      <c r="K5159" t="s">
        <v>131</v>
      </c>
      <c r="L5159" t="s">
        <v>14882</v>
      </c>
      <c r="M5159" t="s">
        <v>14883</v>
      </c>
      <c r="N5159">
        <v>10.137222222</v>
      </c>
      <c r="O5159">
        <v>0</v>
      </c>
      <c r="P5159">
        <v>10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101.37222199999999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1719199</v>
      </c>
      <c r="B5160">
        <v>1</v>
      </c>
      <c r="C5160" t="s">
        <v>77</v>
      </c>
      <c r="D5160" t="s">
        <v>124</v>
      </c>
      <c r="E5160" t="s">
        <v>134</v>
      </c>
      <c r="F5160" t="s">
        <v>14884</v>
      </c>
      <c r="G5160" t="s">
        <v>462</v>
      </c>
      <c r="H5160" t="s">
        <v>46</v>
      </c>
      <c r="I5160" t="s">
        <v>129</v>
      </c>
      <c r="J5160" t="s">
        <v>130</v>
      </c>
      <c r="K5160" t="s">
        <v>131</v>
      </c>
      <c r="L5160" t="s">
        <v>14885</v>
      </c>
      <c r="M5160" t="s">
        <v>14886</v>
      </c>
      <c r="N5160">
        <v>2.457222222</v>
      </c>
      <c r="O5160">
        <v>0</v>
      </c>
      <c r="P5160">
        <v>10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24.572222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1719194</v>
      </c>
      <c r="B5161">
        <v>1</v>
      </c>
      <c r="C5161" t="s">
        <v>76</v>
      </c>
      <c r="D5161" t="s">
        <v>104</v>
      </c>
      <c r="E5161" t="s">
        <v>164</v>
      </c>
      <c r="F5161" t="s">
        <v>14887</v>
      </c>
      <c r="G5161" t="s">
        <v>281</v>
      </c>
      <c r="H5161" t="s">
        <v>46</v>
      </c>
      <c r="I5161" t="s">
        <v>129</v>
      </c>
      <c r="J5161" t="s">
        <v>130</v>
      </c>
      <c r="K5161" t="s">
        <v>161</v>
      </c>
      <c r="L5161" t="s">
        <v>14888</v>
      </c>
      <c r="M5161" t="s">
        <v>14889</v>
      </c>
      <c r="N5161">
        <v>2.6585100000000002</v>
      </c>
      <c r="O5161">
        <v>0</v>
      </c>
      <c r="P5161">
        <v>0</v>
      </c>
      <c r="Q5161">
        <v>1</v>
      </c>
      <c r="R5161">
        <v>55</v>
      </c>
      <c r="S5161">
        <v>0</v>
      </c>
      <c r="T5161">
        <v>0</v>
      </c>
      <c r="U5161">
        <v>0</v>
      </c>
      <c r="V5161">
        <v>0</v>
      </c>
      <c r="W5161">
        <v>2.6585100000000002</v>
      </c>
      <c r="X5161">
        <v>146.21805000000001</v>
      </c>
      <c r="Y5161">
        <v>0</v>
      </c>
      <c r="Z5161">
        <v>0</v>
      </c>
    </row>
    <row r="5162" spans="1:26" x14ac:dyDescent="0.25">
      <c r="A5162">
        <v>1719196</v>
      </c>
      <c r="B5162">
        <v>1</v>
      </c>
      <c r="C5162" t="s">
        <v>76</v>
      </c>
      <c r="D5162" t="s">
        <v>99</v>
      </c>
      <c r="E5162" t="s">
        <v>164</v>
      </c>
      <c r="F5162" t="s">
        <v>14890</v>
      </c>
      <c r="G5162" t="s">
        <v>1012</v>
      </c>
      <c r="H5162" t="s">
        <v>46</v>
      </c>
      <c r="I5162" t="s">
        <v>129</v>
      </c>
      <c r="J5162" t="s">
        <v>130</v>
      </c>
      <c r="K5162" t="s">
        <v>131</v>
      </c>
      <c r="L5162" t="s">
        <v>14891</v>
      </c>
      <c r="M5162" t="s">
        <v>14892</v>
      </c>
      <c r="N5162">
        <v>1.75</v>
      </c>
      <c r="O5162">
        <v>2</v>
      </c>
      <c r="P5162">
        <v>376</v>
      </c>
      <c r="Q5162">
        <v>0</v>
      </c>
      <c r="R5162">
        <v>0</v>
      </c>
      <c r="S5162">
        <v>0</v>
      </c>
      <c r="T5162">
        <v>0</v>
      </c>
      <c r="U5162">
        <v>3.5</v>
      </c>
      <c r="V5162">
        <v>658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1719200</v>
      </c>
      <c r="B5163">
        <v>1</v>
      </c>
      <c r="C5163" t="s">
        <v>77</v>
      </c>
      <c r="D5163" t="s">
        <v>113</v>
      </c>
      <c r="E5163" t="s">
        <v>139</v>
      </c>
      <c r="F5163" t="s">
        <v>14893</v>
      </c>
      <c r="G5163" t="s">
        <v>141</v>
      </c>
      <c r="H5163" t="s">
        <v>46</v>
      </c>
      <c r="I5163" t="s">
        <v>129</v>
      </c>
      <c r="J5163" t="s">
        <v>130</v>
      </c>
      <c r="K5163" t="s">
        <v>131</v>
      </c>
      <c r="L5163" t="s">
        <v>14894</v>
      </c>
      <c r="M5163" t="s">
        <v>14895</v>
      </c>
      <c r="N5163">
        <v>0.64361111100000001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14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9.0105559999999993</v>
      </c>
    </row>
    <row r="5164" spans="1:26" x14ac:dyDescent="0.25">
      <c r="A5164">
        <v>1719205</v>
      </c>
      <c r="B5164">
        <v>1</v>
      </c>
      <c r="C5164" t="s">
        <v>76</v>
      </c>
      <c r="D5164" t="s">
        <v>99</v>
      </c>
      <c r="E5164" t="s">
        <v>139</v>
      </c>
      <c r="F5164" t="s">
        <v>14896</v>
      </c>
      <c r="G5164" t="s">
        <v>141</v>
      </c>
      <c r="H5164" t="s">
        <v>46</v>
      </c>
      <c r="I5164" t="s">
        <v>129</v>
      </c>
      <c r="J5164" t="s">
        <v>130</v>
      </c>
      <c r="K5164" t="s">
        <v>131</v>
      </c>
      <c r="L5164" t="s">
        <v>14897</v>
      </c>
      <c r="M5164" t="s">
        <v>14898</v>
      </c>
      <c r="N5164">
        <v>0.96861111099999997</v>
      </c>
      <c r="O5164">
        <v>0</v>
      </c>
      <c r="P5164">
        <v>8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7.7488890000000001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1719213</v>
      </c>
      <c r="B5165">
        <v>1</v>
      </c>
      <c r="C5165" t="s">
        <v>76</v>
      </c>
      <c r="D5165" t="s">
        <v>80</v>
      </c>
      <c r="E5165" t="s">
        <v>134</v>
      </c>
      <c r="F5165" t="s">
        <v>14899</v>
      </c>
      <c r="G5165" t="s">
        <v>136</v>
      </c>
      <c r="H5165" t="s">
        <v>46</v>
      </c>
      <c r="I5165" t="s">
        <v>129</v>
      </c>
      <c r="J5165" t="s">
        <v>130</v>
      </c>
      <c r="K5165" t="s">
        <v>131</v>
      </c>
      <c r="L5165" t="s">
        <v>14900</v>
      </c>
      <c r="M5165" t="s">
        <v>14901</v>
      </c>
      <c r="N5165">
        <v>1.866944444</v>
      </c>
      <c r="O5165">
        <v>0</v>
      </c>
      <c r="P5165">
        <v>5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9.3347219999999993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1719202</v>
      </c>
      <c r="B5166">
        <v>1</v>
      </c>
      <c r="C5166" t="s">
        <v>76</v>
      </c>
      <c r="D5166" t="s">
        <v>91</v>
      </c>
      <c r="E5166" t="s">
        <v>139</v>
      </c>
      <c r="F5166" t="s">
        <v>11175</v>
      </c>
      <c r="G5166" t="s">
        <v>707</v>
      </c>
      <c r="H5166" t="s">
        <v>46</v>
      </c>
      <c r="I5166" t="s">
        <v>129</v>
      </c>
      <c r="J5166" t="s">
        <v>130</v>
      </c>
      <c r="K5166" t="s">
        <v>131</v>
      </c>
      <c r="L5166" t="s">
        <v>14902</v>
      </c>
      <c r="M5166" t="s">
        <v>14903</v>
      </c>
      <c r="N5166">
        <v>2.596666666</v>
      </c>
      <c r="O5166">
        <v>0</v>
      </c>
      <c r="P5166">
        <v>0</v>
      </c>
      <c r="Q5166">
        <v>0</v>
      </c>
      <c r="R5166">
        <v>58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150.60666699999999</v>
      </c>
      <c r="Y5166">
        <v>0</v>
      </c>
      <c r="Z5166">
        <v>0</v>
      </c>
    </row>
    <row r="5167" spans="1:26" x14ac:dyDescent="0.25">
      <c r="A5167">
        <v>1719225</v>
      </c>
      <c r="B5167">
        <v>1</v>
      </c>
      <c r="C5167" t="s">
        <v>76</v>
      </c>
      <c r="D5167" t="s">
        <v>94</v>
      </c>
      <c r="E5167" t="s">
        <v>212</v>
      </c>
      <c r="F5167" t="s">
        <v>14904</v>
      </c>
      <c r="G5167" t="s">
        <v>176</v>
      </c>
      <c r="H5167" t="s">
        <v>47</v>
      </c>
      <c r="I5167" t="s">
        <v>129</v>
      </c>
      <c r="J5167" t="s">
        <v>130</v>
      </c>
      <c r="K5167" t="s">
        <v>131</v>
      </c>
      <c r="L5167" t="s">
        <v>14905</v>
      </c>
      <c r="M5167" t="s">
        <v>14906</v>
      </c>
      <c r="N5167">
        <v>1.7050000000000001</v>
      </c>
      <c r="O5167">
        <v>14</v>
      </c>
      <c r="P5167">
        <v>78</v>
      </c>
      <c r="Q5167">
        <v>0</v>
      </c>
      <c r="R5167">
        <v>0</v>
      </c>
      <c r="S5167">
        <v>0</v>
      </c>
      <c r="T5167">
        <v>0</v>
      </c>
      <c r="U5167">
        <v>23.87</v>
      </c>
      <c r="V5167">
        <v>132.99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1719223</v>
      </c>
      <c r="B5168">
        <v>1</v>
      </c>
      <c r="C5168" t="s">
        <v>77</v>
      </c>
      <c r="D5168" t="s">
        <v>117</v>
      </c>
      <c r="E5168" t="s">
        <v>212</v>
      </c>
      <c r="F5168" t="s">
        <v>14907</v>
      </c>
      <c r="G5168" t="s">
        <v>176</v>
      </c>
      <c r="H5168" t="s">
        <v>47</v>
      </c>
      <c r="I5168" t="s">
        <v>129</v>
      </c>
      <c r="J5168" t="s">
        <v>130</v>
      </c>
      <c r="K5168" t="s">
        <v>131</v>
      </c>
      <c r="L5168" t="s">
        <v>14908</v>
      </c>
      <c r="M5168" t="s">
        <v>14909</v>
      </c>
      <c r="N5168">
        <v>1.552777777</v>
      </c>
      <c r="O5168">
        <v>0</v>
      </c>
      <c r="P5168">
        <v>0</v>
      </c>
      <c r="Q5168">
        <v>0</v>
      </c>
      <c r="R5168">
        <v>0</v>
      </c>
      <c r="S5168">
        <v>5</v>
      </c>
      <c r="T5168">
        <v>58</v>
      </c>
      <c r="U5168">
        <v>0</v>
      </c>
      <c r="V5168">
        <v>0</v>
      </c>
      <c r="W5168">
        <v>0</v>
      </c>
      <c r="X5168">
        <v>0</v>
      </c>
      <c r="Y5168">
        <v>7.7638889999999998</v>
      </c>
      <c r="Z5168">
        <v>90.061110999999997</v>
      </c>
    </row>
    <row r="5169" spans="1:26" x14ac:dyDescent="0.25">
      <c r="A5169">
        <v>1719206</v>
      </c>
      <c r="B5169">
        <v>1</v>
      </c>
      <c r="C5169" t="s">
        <v>76</v>
      </c>
      <c r="D5169" t="s">
        <v>106</v>
      </c>
      <c r="E5169" t="s">
        <v>139</v>
      </c>
      <c r="F5169" t="s">
        <v>14910</v>
      </c>
      <c r="G5169" t="s">
        <v>281</v>
      </c>
      <c r="H5169" t="s">
        <v>46</v>
      </c>
      <c r="I5169" t="s">
        <v>129</v>
      </c>
      <c r="J5169" t="s">
        <v>130</v>
      </c>
      <c r="K5169" t="s">
        <v>161</v>
      </c>
      <c r="L5169" t="s">
        <v>14911</v>
      </c>
      <c r="M5169" t="s">
        <v>14912</v>
      </c>
      <c r="N5169">
        <v>0.78764805500000001</v>
      </c>
      <c r="O5169">
        <v>0</v>
      </c>
      <c r="P5169">
        <v>85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66.950085000000001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1719214</v>
      </c>
      <c r="B5170">
        <v>1</v>
      </c>
      <c r="C5170" t="s">
        <v>76</v>
      </c>
      <c r="D5170" t="s">
        <v>81</v>
      </c>
      <c r="E5170" t="s">
        <v>164</v>
      </c>
      <c r="F5170" t="s">
        <v>14913</v>
      </c>
      <c r="G5170" t="s">
        <v>285</v>
      </c>
      <c r="H5170" t="s">
        <v>46</v>
      </c>
      <c r="I5170" t="s">
        <v>129</v>
      </c>
      <c r="J5170" t="s">
        <v>130</v>
      </c>
      <c r="K5170" t="s">
        <v>161</v>
      </c>
      <c r="L5170" t="s">
        <v>14487</v>
      </c>
      <c r="M5170" t="s">
        <v>14914</v>
      </c>
      <c r="N5170">
        <v>2.5919444440000001</v>
      </c>
      <c r="O5170">
        <v>2</v>
      </c>
      <c r="P5170">
        <v>378</v>
      </c>
      <c r="Q5170">
        <v>0</v>
      </c>
      <c r="R5170">
        <v>0</v>
      </c>
      <c r="S5170">
        <v>0</v>
      </c>
      <c r="T5170">
        <v>0</v>
      </c>
      <c r="U5170">
        <v>5.1838889999999997</v>
      </c>
      <c r="V5170">
        <v>979.755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1719211</v>
      </c>
      <c r="B5171">
        <v>1</v>
      </c>
      <c r="C5171" t="s">
        <v>77</v>
      </c>
      <c r="D5171" t="s">
        <v>114</v>
      </c>
      <c r="E5171" t="s">
        <v>212</v>
      </c>
      <c r="F5171" t="s">
        <v>2055</v>
      </c>
      <c r="G5171" t="s">
        <v>293</v>
      </c>
      <c r="H5171" t="s">
        <v>160</v>
      </c>
      <c r="I5171" t="s">
        <v>129</v>
      </c>
      <c r="J5171" t="s">
        <v>130</v>
      </c>
      <c r="K5171" t="s">
        <v>161</v>
      </c>
      <c r="L5171" t="s">
        <v>14915</v>
      </c>
      <c r="M5171" t="s">
        <v>14916</v>
      </c>
      <c r="N5171">
        <v>3.1927777769999999</v>
      </c>
      <c r="O5171">
        <v>115</v>
      </c>
      <c r="P5171">
        <v>486</v>
      </c>
      <c r="Q5171">
        <v>0</v>
      </c>
      <c r="R5171">
        <v>0</v>
      </c>
      <c r="S5171">
        <v>28</v>
      </c>
      <c r="T5171">
        <v>576</v>
      </c>
      <c r="U5171">
        <v>367.169444</v>
      </c>
      <c r="V5171">
        <v>1551.69</v>
      </c>
      <c r="W5171">
        <v>0</v>
      </c>
      <c r="X5171">
        <v>0</v>
      </c>
      <c r="Y5171">
        <v>89.397778000000002</v>
      </c>
      <c r="Z5171">
        <v>1839.04</v>
      </c>
    </row>
    <row r="5172" spans="1:26" x14ac:dyDescent="0.25">
      <c r="A5172">
        <v>1719228</v>
      </c>
      <c r="B5172">
        <v>1</v>
      </c>
      <c r="C5172" t="s">
        <v>76</v>
      </c>
      <c r="D5172" t="s">
        <v>89</v>
      </c>
      <c r="E5172" t="s">
        <v>139</v>
      </c>
      <c r="F5172" t="s">
        <v>14917</v>
      </c>
      <c r="G5172" t="s">
        <v>141</v>
      </c>
      <c r="H5172" t="s">
        <v>46</v>
      </c>
      <c r="I5172" t="s">
        <v>129</v>
      </c>
      <c r="J5172" t="s">
        <v>130</v>
      </c>
      <c r="K5172" t="s">
        <v>131</v>
      </c>
      <c r="L5172" t="s">
        <v>14918</v>
      </c>
      <c r="M5172" t="s">
        <v>14919</v>
      </c>
      <c r="N5172">
        <v>3.554444444</v>
      </c>
      <c r="O5172">
        <v>0</v>
      </c>
      <c r="P5172">
        <v>15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53.316667000000002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1719218</v>
      </c>
      <c r="B5173">
        <v>1</v>
      </c>
      <c r="C5173" t="s">
        <v>76</v>
      </c>
      <c r="D5173" t="s">
        <v>78</v>
      </c>
      <c r="E5173" t="s">
        <v>134</v>
      </c>
      <c r="F5173" t="s">
        <v>14920</v>
      </c>
      <c r="G5173" t="s">
        <v>136</v>
      </c>
      <c r="H5173" t="s">
        <v>46</v>
      </c>
      <c r="I5173" t="s">
        <v>129</v>
      </c>
      <c r="J5173" t="s">
        <v>130</v>
      </c>
      <c r="K5173" t="s">
        <v>131</v>
      </c>
      <c r="L5173" t="s">
        <v>14921</v>
      </c>
      <c r="M5173" t="s">
        <v>14922</v>
      </c>
      <c r="N5173">
        <v>3.3022222220000002</v>
      </c>
      <c r="O5173">
        <v>0</v>
      </c>
      <c r="P5173">
        <v>3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9.9066670000000006</v>
      </c>
      <c r="W5173">
        <v>0</v>
      </c>
      <c r="X5173">
        <v>0</v>
      </c>
      <c r="Y5173">
        <v>0</v>
      </c>
      <c r="Z5173">
        <v>0</v>
      </c>
    </row>
    <row r="5174" spans="1:26" x14ac:dyDescent="0.25">
      <c r="A5174">
        <v>1719215</v>
      </c>
      <c r="B5174">
        <v>1</v>
      </c>
      <c r="C5174" t="s">
        <v>76</v>
      </c>
      <c r="D5174" t="s">
        <v>90</v>
      </c>
      <c r="E5174" t="s">
        <v>158</v>
      </c>
      <c r="F5174" t="s">
        <v>7416</v>
      </c>
      <c r="G5174" t="s">
        <v>2288</v>
      </c>
      <c r="H5174" t="s">
        <v>47</v>
      </c>
      <c r="I5174" t="s">
        <v>129</v>
      </c>
      <c r="J5174" t="s">
        <v>130</v>
      </c>
      <c r="K5174" t="s">
        <v>131</v>
      </c>
      <c r="L5174" t="s">
        <v>14923</v>
      </c>
      <c r="M5174" t="s">
        <v>14924</v>
      </c>
      <c r="N5174">
        <v>1.365277777</v>
      </c>
      <c r="O5174">
        <v>4</v>
      </c>
      <c r="P5174">
        <v>27</v>
      </c>
      <c r="Q5174">
        <v>8</v>
      </c>
      <c r="R5174">
        <v>5</v>
      </c>
      <c r="S5174">
        <v>64</v>
      </c>
      <c r="T5174">
        <v>1263</v>
      </c>
      <c r="U5174">
        <v>5.4611109999999998</v>
      </c>
      <c r="V5174">
        <v>36.862499999999997</v>
      </c>
      <c r="W5174">
        <v>10.922222</v>
      </c>
      <c r="X5174">
        <v>6.8263889999999998</v>
      </c>
      <c r="Y5174">
        <v>87.377778000000006</v>
      </c>
      <c r="Z5174">
        <v>1724.345832</v>
      </c>
    </row>
    <row r="5175" spans="1:26" x14ac:dyDescent="0.25">
      <c r="A5175">
        <v>1719222</v>
      </c>
      <c r="B5175">
        <v>1</v>
      </c>
      <c r="C5175" t="s">
        <v>77</v>
      </c>
      <c r="D5175" t="s">
        <v>114</v>
      </c>
      <c r="E5175" t="s">
        <v>126</v>
      </c>
      <c r="F5175" t="s">
        <v>14493</v>
      </c>
      <c r="G5175" t="s">
        <v>293</v>
      </c>
      <c r="H5175" t="s">
        <v>160</v>
      </c>
      <c r="I5175" t="s">
        <v>129</v>
      </c>
      <c r="J5175" t="s">
        <v>130</v>
      </c>
      <c r="K5175" t="s">
        <v>161</v>
      </c>
      <c r="L5175" t="s">
        <v>14925</v>
      </c>
      <c r="M5175" t="s">
        <v>14926</v>
      </c>
      <c r="N5175">
        <v>2.4064711110000001</v>
      </c>
      <c r="O5175">
        <v>65</v>
      </c>
      <c r="P5175">
        <v>2251</v>
      </c>
      <c r="Q5175">
        <v>0</v>
      </c>
      <c r="R5175">
        <v>0</v>
      </c>
      <c r="S5175">
        <v>0</v>
      </c>
      <c r="T5175">
        <v>0</v>
      </c>
      <c r="U5175">
        <v>156.42062200000001</v>
      </c>
      <c r="V5175">
        <v>5416.9664709999997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1719233</v>
      </c>
      <c r="B5176">
        <v>1</v>
      </c>
      <c r="C5176" t="s">
        <v>76</v>
      </c>
      <c r="D5176" t="s">
        <v>87</v>
      </c>
      <c r="E5176" t="s">
        <v>126</v>
      </c>
      <c r="F5176" t="s">
        <v>14927</v>
      </c>
      <c r="G5176" t="s">
        <v>361</v>
      </c>
      <c r="H5176" t="s">
        <v>47</v>
      </c>
      <c r="I5176" t="s">
        <v>129</v>
      </c>
      <c r="J5176" t="s">
        <v>130</v>
      </c>
      <c r="K5176" t="s">
        <v>131</v>
      </c>
      <c r="L5176" t="s">
        <v>14928</v>
      </c>
      <c r="M5176" t="s">
        <v>14929</v>
      </c>
      <c r="N5176">
        <v>1.0519444440000001</v>
      </c>
      <c r="O5176">
        <v>0</v>
      </c>
      <c r="P5176">
        <v>12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12.623333000000001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1719234</v>
      </c>
      <c r="B5177">
        <v>1</v>
      </c>
      <c r="C5177" t="s">
        <v>76</v>
      </c>
      <c r="D5177" t="s">
        <v>103</v>
      </c>
      <c r="E5177" t="s">
        <v>134</v>
      </c>
      <c r="F5177" t="s">
        <v>14930</v>
      </c>
      <c r="G5177" t="s">
        <v>155</v>
      </c>
      <c r="H5177" t="s">
        <v>46</v>
      </c>
      <c r="I5177" t="s">
        <v>129</v>
      </c>
      <c r="J5177" t="s">
        <v>130</v>
      </c>
      <c r="K5177" t="s">
        <v>131</v>
      </c>
      <c r="L5177" t="s">
        <v>14931</v>
      </c>
      <c r="M5177" t="s">
        <v>14932</v>
      </c>
      <c r="N5177">
        <v>2.298888888</v>
      </c>
      <c r="O5177">
        <v>0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2.298889</v>
      </c>
      <c r="Y5177">
        <v>0</v>
      </c>
      <c r="Z5177">
        <v>0</v>
      </c>
    </row>
    <row r="5178" spans="1:26" x14ac:dyDescent="0.25">
      <c r="A5178">
        <v>1719238</v>
      </c>
      <c r="B5178">
        <v>1</v>
      </c>
      <c r="C5178" t="s">
        <v>76</v>
      </c>
      <c r="D5178" t="s">
        <v>92</v>
      </c>
      <c r="E5178" t="s">
        <v>134</v>
      </c>
      <c r="F5178" t="s">
        <v>14933</v>
      </c>
      <c r="G5178" t="s">
        <v>136</v>
      </c>
      <c r="H5178" t="s">
        <v>46</v>
      </c>
      <c r="I5178" t="s">
        <v>129</v>
      </c>
      <c r="J5178" t="s">
        <v>130</v>
      </c>
      <c r="K5178" t="s">
        <v>131</v>
      </c>
      <c r="L5178" t="s">
        <v>14934</v>
      </c>
      <c r="M5178" t="s">
        <v>14935</v>
      </c>
      <c r="N5178">
        <v>1.431944444</v>
      </c>
      <c r="O5178">
        <v>0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1.4319440000000001</v>
      </c>
      <c r="Y5178">
        <v>0</v>
      </c>
      <c r="Z5178">
        <v>0</v>
      </c>
    </row>
    <row r="5179" spans="1:26" x14ac:dyDescent="0.25">
      <c r="A5179">
        <v>1719237</v>
      </c>
      <c r="B5179">
        <v>1</v>
      </c>
      <c r="C5179" t="s">
        <v>76</v>
      </c>
      <c r="D5179" t="s">
        <v>80</v>
      </c>
      <c r="E5179" t="s">
        <v>158</v>
      </c>
      <c r="F5179" t="s">
        <v>14936</v>
      </c>
      <c r="G5179" t="s">
        <v>289</v>
      </c>
      <c r="H5179" t="s">
        <v>47</v>
      </c>
      <c r="I5179" t="s">
        <v>129</v>
      </c>
      <c r="J5179" t="s">
        <v>15</v>
      </c>
      <c r="K5179" t="s">
        <v>131</v>
      </c>
      <c r="L5179" t="s">
        <v>14937</v>
      </c>
      <c r="M5179" t="s">
        <v>14938</v>
      </c>
      <c r="N5179">
        <v>0.60222222199999997</v>
      </c>
      <c r="O5179">
        <v>1</v>
      </c>
      <c r="P5179">
        <v>460</v>
      </c>
      <c r="Q5179">
        <v>0</v>
      </c>
      <c r="R5179">
        <v>0</v>
      </c>
      <c r="S5179">
        <v>0</v>
      </c>
      <c r="T5179">
        <v>0</v>
      </c>
      <c r="U5179">
        <v>0.60222200000000004</v>
      </c>
      <c r="V5179">
        <v>277.022222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1719239</v>
      </c>
      <c r="B5180">
        <v>1</v>
      </c>
      <c r="C5180" t="s">
        <v>77</v>
      </c>
      <c r="D5180" t="s">
        <v>114</v>
      </c>
      <c r="E5180" t="s">
        <v>139</v>
      </c>
      <c r="F5180" t="s">
        <v>14939</v>
      </c>
      <c r="G5180" t="s">
        <v>197</v>
      </c>
      <c r="H5180" t="s">
        <v>46</v>
      </c>
      <c r="I5180" t="s">
        <v>129</v>
      </c>
      <c r="J5180" t="s">
        <v>130</v>
      </c>
      <c r="K5180" t="s">
        <v>131</v>
      </c>
      <c r="L5180" t="s">
        <v>14940</v>
      </c>
      <c r="M5180" t="s">
        <v>14941</v>
      </c>
      <c r="N5180">
        <v>0.63555555500000005</v>
      </c>
      <c r="O5180">
        <v>0</v>
      </c>
      <c r="P5180">
        <v>303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192.57333299999999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1719242</v>
      </c>
      <c r="B5181">
        <v>1</v>
      </c>
      <c r="C5181" t="s">
        <v>76</v>
      </c>
      <c r="D5181" t="s">
        <v>89</v>
      </c>
      <c r="E5181" t="s">
        <v>158</v>
      </c>
      <c r="F5181" t="s">
        <v>14942</v>
      </c>
      <c r="G5181" t="s">
        <v>176</v>
      </c>
      <c r="H5181" t="s">
        <v>47</v>
      </c>
      <c r="I5181" t="s">
        <v>129</v>
      </c>
      <c r="J5181" t="s">
        <v>130</v>
      </c>
      <c r="K5181" t="s">
        <v>131</v>
      </c>
      <c r="L5181" t="s">
        <v>14943</v>
      </c>
      <c r="M5181" t="s">
        <v>14944</v>
      </c>
      <c r="N5181">
        <v>1.2211111109999999</v>
      </c>
      <c r="O5181">
        <v>13</v>
      </c>
      <c r="P5181">
        <v>63</v>
      </c>
      <c r="Q5181">
        <v>1</v>
      </c>
      <c r="R5181">
        <v>1</v>
      </c>
      <c r="S5181">
        <v>18</v>
      </c>
      <c r="T5181">
        <v>552</v>
      </c>
      <c r="U5181">
        <v>15.874444</v>
      </c>
      <c r="V5181">
        <v>76.930000000000007</v>
      </c>
      <c r="W5181">
        <v>1.2211110000000001</v>
      </c>
      <c r="X5181">
        <v>1.2211110000000001</v>
      </c>
      <c r="Y5181">
        <v>21.98</v>
      </c>
      <c r="Z5181">
        <v>674.05333299999995</v>
      </c>
    </row>
    <row r="5182" spans="1:26" x14ac:dyDescent="0.25">
      <c r="A5182">
        <v>1719246</v>
      </c>
      <c r="B5182">
        <v>1</v>
      </c>
      <c r="C5182" t="s">
        <v>77</v>
      </c>
      <c r="D5182" t="s">
        <v>112</v>
      </c>
      <c r="E5182" t="s">
        <v>212</v>
      </c>
      <c r="F5182" t="s">
        <v>14945</v>
      </c>
      <c r="G5182" t="s">
        <v>176</v>
      </c>
      <c r="H5182" t="s">
        <v>47</v>
      </c>
      <c r="I5182" t="s">
        <v>129</v>
      </c>
      <c r="J5182" t="s">
        <v>130</v>
      </c>
      <c r="K5182" t="s">
        <v>131</v>
      </c>
      <c r="L5182" t="s">
        <v>14946</v>
      </c>
      <c r="M5182" t="s">
        <v>14947</v>
      </c>
      <c r="N5182">
        <v>0.443333333</v>
      </c>
      <c r="O5182">
        <v>0</v>
      </c>
      <c r="P5182">
        <v>0</v>
      </c>
      <c r="Q5182">
        <v>0</v>
      </c>
      <c r="R5182">
        <v>0</v>
      </c>
      <c r="S5182">
        <v>9</v>
      </c>
      <c r="T5182">
        <v>608</v>
      </c>
      <c r="U5182">
        <v>0</v>
      </c>
      <c r="V5182">
        <v>0</v>
      </c>
      <c r="W5182">
        <v>0</v>
      </c>
      <c r="X5182">
        <v>0</v>
      </c>
      <c r="Y5182">
        <v>3.99</v>
      </c>
      <c r="Z5182">
        <v>269.54666600000002</v>
      </c>
    </row>
    <row r="5183" spans="1:26" x14ac:dyDescent="0.25">
      <c r="A5183">
        <v>1719243</v>
      </c>
      <c r="B5183">
        <v>1</v>
      </c>
      <c r="C5183" t="s">
        <v>76</v>
      </c>
      <c r="D5183" t="s">
        <v>106</v>
      </c>
      <c r="E5183" t="s">
        <v>139</v>
      </c>
      <c r="F5183" t="s">
        <v>14948</v>
      </c>
      <c r="G5183" t="s">
        <v>707</v>
      </c>
      <c r="H5183" t="s">
        <v>46</v>
      </c>
      <c r="I5183" t="s">
        <v>129</v>
      </c>
      <c r="J5183" t="s">
        <v>130</v>
      </c>
      <c r="K5183" t="s">
        <v>131</v>
      </c>
      <c r="L5183" t="s">
        <v>14949</v>
      </c>
      <c r="M5183" t="s">
        <v>14950</v>
      </c>
      <c r="N5183">
        <v>1.67</v>
      </c>
      <c r="O5183">
        <v>0</v>
      </c>
      <c r="P5183">
        <v>75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125.25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1719248</v>
      </c>
      <c r="B5184">
        <v>1</v>
      </c>
      <c r="C5184" t="s">
        <v>76</v>
      </c>
      <c r="D5184" t="s">
        <v>86</v>
      </c>
      <c r="E5184" t="s">
        <v>139</v>
      </c>
      <c r="F5184" t="s">
        <v>14951</v>
      </c>
      <c r="G5184" t="s">
        <v>141</v>
      </c>
      <c r="H5184" t="s">
        <v>46</v>
      </c>
      <c r="I5184" t="s">
        <v>129</v>
      </c>
      <c r="J5184" t="s">
        <v>130</v>
      </c>
      <c r="K5184" t="s">
        <v>131</v>
      </c>
      <c r="L5184" t="s">
        <v>14952</v>
      </c>
      <c r="M5184" t="s">
        <v>14953</v>
      </c>
      <c r="N5184">
        <v>1.467222222</v>
      </c>
      <c r="O5184">
        <v>0</v>
      </c>
      <c r="P5184">
        <v>104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152.59111100000001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1719282</v>
      </c>
      <c r="B5185">
        <v>1</v>
      </c>
      <c r="C5185" t="s">
        <v>76</v>
      </c>
      <c r="D5185" t="s">
        <v>89</v>
      </c>
      <c r="E5185" t="s">
        <v>158</v>
      </c>
      <c r="F5185" t="s">
        <v>8487</v>
      </c>
      <c r="G5185" t="s">
        <v>176</v>
      </c>
      <c r="H5185" t="s">
        <v>47</v>
      </c>
      <c r="I5185" t="s">
        <v>129</v>
      </c>
      <c r="J5185" t="s">
        <v>130</v>
      </c>
      <c r="K5185" t="s">
        <v>131</v>
      </c>
      <c r="L5185" t="s">
        <v>14954</v>
      </c>
      <c r="M5185" t="s">
        <v>14955</v>
      </c>
      <c r="N5185">
        <v>1.490555555</v>
      </c>
      <c r="O5185">
        <v>16</v>
      </c>
      <c r="P5185">
        <v>239</v>
      </c>
      <c r="Q5185">
        <v>0</v>
      </c>
      <c r="R5185">
        <v>0</v>
      </c>
      <c r="S5185">
        <v>0</v>
      </c>
      <c r="T5185">
        <v>0</v>
      </c>
      <c r="U5185">
        <v>23.848889</v>
      </c>
      <c r="V5185">
        <v>356.24277799999999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1719252</v>
      </c>
      <c r="B5186">
        <v>1</v>
      </c>
      <c r="C5186" t="s">
        <v>76</v>
      </c>
      <c r="D5186" t="s">
        <v>92</v>
      </c>
      <c r="E5186" t="s">
        <v>139</v>
      </c>
      <c r="F5186" t="s">
        <v>14956</v>
      </c>
      <c r="G5186" t="s">
        <v>269</v>
      </c>
      <c r="H5186" t="s">
        <v>46</v>
      </c>
      <c r="I5186" t="s">
        <v>129</v>
      </c>
      <c r="J5186" t="s">
        <v>130</v>
      </c>
      <c r="K5186" t="s">
        <v>131</v>
      </c>
      <c r="L5186" t="s">
        <v>14957</v>
      </c>
      <c r="M5186" t="s">
        <v>14958</v>
      </c>
      <c r="N5186">
        <v>2.2069444439999999</v>
      </c>
      <c r="O5186">
        <v>0</v>
      </c>
      <c r="P5186">
        <v>0</v>
      </c>
      <c r="Q5186">
        <v>0</v>
      </c>
      <c r="R5186">
        <v>10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22.069444000000001</v>
      </c>
      <c r="Y5186">
        <v>0</v>
      </c>
      <c r="Z5186">
        <v>0</v>
      </c>
    </row>
    <row r="5187" spans="1:26" x14ac:dyDescent="0.25">
      <c r="A5187">
        <v>1719247</v>
      </c>
      <c r="B5187">
        <v>1</v>
      </c>
      <c r="C5187" t="s">
        <v>77</v>
      </c>
      <c r="D5187" t="s">
        <v>109</v>
      </c>
      <c r="E5187" t="s">
        <v>126</v>
      </c>
      <c r="F5187" t="s">
        <v>13972</v>
      </c>
      <c r="G5187" t="s">
        <v>176</v>
      </c>
      <c r="H5187" t="s">
        <v>47</v>
      </c>
      <c r="I5187" t="s">
        <v>129</v>
      </c>
      <c r="J5187" t="s">
        <v>130</v>
      </c>
      <c r="K5187" t="s">
        <v>131</v>
      </c>
      <c r="L5187" t="s">
        <v>14959</v>
      </c>
      <c r="M5187" t="s">
        <v>14960</v>
      </c>
      <c r="N5187">
        <v>0.36583333299999998</v>
      </c>
      <c r="O5187">
        <v>17</v>
      </c>
      <c r="P5187">
        <v>2067</v>
      </c>
      <c r="Q5187">
        <v>0</v>
      </c>
      <c r="R5187">
        <v>0</v>
      </c>
      <c r="S5187">
        <v>0</v>
      </c>
      <c r="T5187">
        <v>0</v>
      </c>
      <c r="U5187">
        <v>6.2191669999999997</v>
      </c>
      <c r="V5187">
        <v>756.17749900000001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1719254</v>
      </c>
      <c r="B5188">
        <v>1</v>
      </c>
      <c r="C5188" t="s">
        <v>76</v>
      </c>
      <c r="D5188" t="s">
        <v>92</v>
      </c>
      <c r="E5188" t="s">
        <v>134</v>
      </c>
      <c r="F5188" t="s">
        <v>14961</v>
      </c>
      <c r="G5188" t="s">
        <v>136</v>
      </c>
      <c r="H5188" t="s">
        <v>46</v>
      </c>
      <c r="I5188" t="s">
        <v>129</v>
      </c>
      <c r="J5188" t="s">
        <v>130</v>
      </c>
      <c r="K5188" t="s">
        <v>131</v>
      </c>
      <c r="L5188" t="s">
        <v>14962</v>
      </c>
      <c r="M5188" t="s">
        <v>14963</v>
      </c>
      <c r="N5188">
        <v>6.4966666660000003</v>
      </c>
      <c r="O5188">
        <v>0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6.4966670000000004</v>
      </c>
      <c r="Y5188">
        <v>0</v>
      </c>
      <c r="Z5188">
        <v>0</v>
      </c>
    </row>
    <row r="5189" spans="1:26" x14ac:dyDescent="0.25">
      <c r="A5189">
        <v>1719265</v>
      </c>
      <c r="B5189">
        <v>1</v>
      </c>
      <c r="C5189" t="s">
        <v>76</v>
      </c>
      <c r="D5189" t="s">
        <v>96</v>
      </c>
      <c r="E5189" t="s">
        <v>134</v>
      </c>
      <c r="F5189" t="s">
        <v>14964</v>
      </c>
      <c r="G5189" t="s">
        <v>136</v>
      </c>
      <c r="H5189" t="s">
        <v>46</v>
      </c>
      <c r="I5189" t="s">
        <v>129</v>
      </c>
      <c r="J5189" t="s">
        <v>130</v>
      </c>
      <c r="K5189" t="s">
        <v>131</v>
      </c>
      <c r="L5189" t="s">
        <v>14965</v>
      </c>
      <c r="M5189" t="s">
        <v>14966</v>
      </c>
      <c r="N5189">
        <v>2.497222222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2.4972219999999998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1719258</v>
      </c>
      <c r="B5190">
        <v>1</v>
      </c>
      <c r="C5190" t="s">
        <v>76</v>
      </c>
      <c r="D5190" t="s">
        <v>102</v>
      </c>
      <c r="E5190" t="s">
        <v>134</v>
      </c>
      <c r="F5190" t="s">
        <v>14967</v>
      </c>
      <c r="G5190" t="s">
        <v>136</v>
      </c>
      <c r="H5190" t="s">
        <v>46</v>
      </c>
      <c r="I5190" t="s">
        <v>129</v>
      </c>
      <c r="J5190" t="s">
        <v>130</v>
      </c>
      <c r="K5190" t="s">
        <v>131</v>
      </c>
      <c r="L5190" t="s">
        <v>14968</v>
      </c>
      <c r="M5190" t="s">
        <v>14969</v>
      </c>
      <c r="N5190">
        <v>0.49138888800000002</v>
      </c>
      <c r="O5190">
        <v>0</v>
      </c>
      <c r="P5190">
        <v>1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0.49138900000000002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1719262</v>
      </c>
      <c r="B5191">
        <v>1</v>
      </c>
      <c r="C5191" t="s">
        <v>76</v>
      </c>
      <c r="D5191" t="s">
        <v>83</v>
      </c>
      <c r="E5191" t="s">
        <v>134</v>
      </c>
      <c r="F5191" t="s">
        <v>14970</v>
      </c>
      <c r="G5191" t="s">
        <v>462</v>
      </c>
      <c r="H5191" t="s">
        <v>46</v>
      </c>
      <c r="I5191" t="s">
        <v>129</v>
      </c>
      <c r="J5191" t="s">
        <v>130</v>
      </c>
      <c r="K5191" t="s">
        <v>131</v>
      </c>
      <c r="L5191" t="s">
        <v>14971</v>
      </c>
      <c r="M5191" t="s">
        <v>14972</v>
      </c>
      <c r="N5191">
        <v>3.605277777</v>
      </c>
      <c r="O5191">
        <v>0</v>
      </c>
      <c r="P5191">
        <v>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3.6052780000000002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1719259</v>
      </c>
      <c r="B5192">
        <v>1</v>
      </c>
      <c r="C5192" t="s">
        <v>76</v>
      </c>
      <c r="D5192" t="s">
        <v>79</v>
      </c>
      <c r="E5192" t="s">
        <v>139</v>
      </c>
      <c r="F5192" t="s">
        <v>14973</v>
      </c>
      <c r="G5192" t="s">
        <v>707</v>
      </c>
      <c r="H5192" t="s">
        <v>46</v>
      </c>
      <c r="I5192" t="s">
        <v>129</v>
      </c>
      <c r="J5192" t="s">
        <v>130</v>
      </c>
      <c r="K5192" t="s">
        <v>131</v>
      </c>
      <c r="L5192" t="s">
        <v>14974</v>
      </c>
      <c r="M5192" t="s">
        <v>14975</v>
      </c>
      <c r="N5192">
        <v>0.445833333</v>
      </c>
      <c r="O5192">
        <v>0</v>
      </c>
      <c r="P5192">
        <v>278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123.941667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1719297</v>
      </c>
      <c r="B5193">
        <v>1</v>
      </c>
      <c r="C5193" t="s">
        <v>76</v>
      </c>
      <c r="D5193" t="s">
        <v>79</v>
      </c>
      <c r="E5193" t="s">
        <v>164</v>
      </c>
      <c r="F5193" t="s">
        <v>3446</v>
      </c>
      <c r="G5193" t="s">
        <v>256</v>
      </c>
      <c r="H5193" t="s">
        <v>46</v>
      </c>
      <c r="I5193" t="s">
        <v>129</v>
      </c>
      <c r="J5193" t="s">
        <v>130</v>
      </c>
      <c r="K5193" t="s">
        <v>131</v>
      </c>
      <c r="L5193" t="s">
        <v>14976</v>
      </c>
      <c r="M5193" t="s">
        <v>14977</v>
      </c>
      <c r="N5193">
        <v>2.9188888880000001</v>
      </c>
      <c r="O5193">
        <v>2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5.8377780000000001</v>
      </c>
      <c r="V5193">
        <v>0</v>
      </c>
      <c r="W5193">
        <v>0</v>
      </c>
      <c r="X5193">
        <v>0</v>
      </c>
      <c r="Y5193">
        <v>0</v>
      </c>
      <c r="Z5193">
        <v>0</v>
      </c>
    </row>
    <row r="5194" spans="1:26" x14ac:dyDescent="0.25">
      <c r="A5194">
        <v>1719263</v>
      </c>
      <c r="B5194">
        <v>1</v>
      </c>
      <c r="C5194" t="s">
        <v>77</v>
      </c>
      <c r="D5194" t="s">
        <v>109</v>
      </c>
      <c r="E5194" t="s">
        <v>164</v>
      </c>
      <c r="F5194" t="s">
        <v>14978</v>
      </c>
      <c r="G5194" t="s">
        <v>3671</v>
      </c>
      <c r="H5194" t="s">
        <v>46</v>
      </c>
      <c r="I5194" t="s">
        <v>129</v>
      </c>
      <c r="J5194" t="s">
        <v>130</v>
      </c>
      <c r="K5194" t="s">
        <v>131</v>
      </c>
      <c r="L5194" t="s">
        <v>14979</v>
      </c>
      <c r="M5194" t="s">
        <v>14980</v>
      </c>
      <c r="N5194">
        <v>0.231944444</v>
      </c>
      <c r="O5194">
        <v>0</v>
      </c>
      <c r="P5194">
        <v>0</v>
      </c>
      <c r="Q5194">
        <v>1</v>
      </c>
      <c r="R5194">
        <v>52</v>
      </c>
      <c r="S5194">
        <v>0</v>
      </c>
      <c r="T5194">
        <v>0</v>
      </c>
      <c r="U5194">
        <v>0</v>
      </c>
      <c r="V5194">
        <v>0</v>
      </c>
      <c r="W5194">
        <v>0.23194400000000001</v>
      </c>
      <c r="X5194">
        <v>12.061111</v>
      </c>
      <c r="Y5194">
        <v>0</v>
      </c>
      <c r="Z5194">
        <v>0</v>
      </c>
    </row>
    <row r="5195" spans="1:26" x14ac:dyDescent="0.25">
      <c r="A5195">
        <v>1719284</v>
      </c>
      <c r="B5195">
        <v>1</v>
      </c>
      <c r="C5195" t="s">
        <v>76</v>
      </c>
      <c r="D5195" t="s">
        <v>100</v>
      </c>
      <c r="E5195" t="s">
        <v>134</v>
      </c>
      <c r="F5195" t="s">
        <v>14981</v>
      </c>
      <c r="G5195" t="s">
        <v>155</v>
      </c>
      <c r="H5195" t="s">
        <v>46</v>
      </c>
      <c r="I5195" t="s">
        <v>129</v>
      </c>
      <c r="J5195" t="s">
        <v>130</v>
      </c>
      <c r="K5195" t="s">
        <v>131</v>
      </c>
      <c r="L5195" t="s">
        <v>14982</v>
      </c>
      <c r="M5195" t="s">
        <v>14983</v>
      </c>
      <c r="N5195">
        <v>2.2422222220000001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2.2422219999999999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1719269</v>
      </c>
      <c r="B5196">
        <v>1</v>
      </c>
      <c r="C5196" t="s">
        <v>76</v>
      </c>
      <c r="D5196" t="s">
        <v>78</v>
      </c>
      <c r="E5196" t="s">
        <v>126</v>
      </c>
      <c r="F5196" t="s">
        <v>14984</v>
      </c>
      <c r="G5196" t="s">
        <v>289</v>
      </c>
      <c r="H5196" t="s">
        <v>47</v>
      </c>
      <c r="I5196" t="s">
        <v>129</v>
      </c>
      <c r="J5196" t="s">
        <v>15</v>
      </c>
      <c r="K5196" t="s">
        <v>131</v>
      </c>
      <c r="L5196" t="s">
        <v>14985</v>
      </c>
      <c r="M5196" t="s">
        <v>14986</v>
      </c>
      <c r="N5196">
        <v>0.29666666600000002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0.29666700000000001</v>
      </c>
      <c r="V5196">
        <v>0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1719270</v>
      </c>
      <c r="B5197">
        <v>1</v>
      </c>
      <c r="C5197" t="s">
        <v>76</v>
      </c>
      <c r="D5197" t="s">
        <v>87</v>
      </c>
      <c r="E5197" t="s">
        <v>158</v>
      </c>
      <c r="F5197" t="s">
        <v>14330</v>
      </c>
      <c r="G5197" t="s">
        <v>150</v>
      </c>
      <c r="H5197" t="s">
        <v>47</v>
      </c>
      <c r="I5197" t="s">
        <v>129</v>
      </c>
      <c r="J5197" t="s">
        <v>130</v>
      </c>
      <c r="K5197" t="s">
        <v>131</v>
      </c>
      <c r="L5197" t="s">
        <v>14987</v>
      </c>
      <c r="M5197" t="s">
        <v>14988</v>
      </c>
      <c r="N5197">
        <v>0.101111111</v>
      </c>
      <c r="O5197">
        <v>30</v>
      </c>
      <c r="P5197">
        <v>348</v>
      </c>
      <c r="Q5197">
        <v>7</v>
      </c>
      <c r="R5197">
        <v>35</v>
      </c>
      <c r="S5197">
        <v>0</v>
      </c>
      <c r="T5197">
        <v>0</v>
      </c>
      <c r="U5197">
        <v>3.0333329999999998</v>
      </c>
      <c r="V5197">
        <v>35.186667</v>
      </c>
      <c r="W5197">
        <v>0.70777800000000002</v>
      </c>
      <c r="X5197">
        <v>3.5388890000000002</v>
      </c>
      <c r="Y5197">
        <v>0</v>
      </c>
      <c r="Z5197">
        <v>0</v>
      </c>
    </row>
    <row r="5198" spans="1:26" x14ac:dyDescent="0.25">
      <c r="A5198">
        <v>1719289</v>
      </c>
      <c r="B5198">
        <v>1</v>
      </c>
      <c r="C5198" t="s">
        <v>77</v>
      </c>
      <c r="D5198" t="s">
        <v>120</v>
      </c>
      <c r="E5198" t="s">
        <v>191</v>
      </c>
      <c r="F5198" t="s">
        <v>14989</v>
      </c>
      <c r="G5198" t="s">
        <v>155</v>
      </c>
      <c r="H5198" t="s">
        <v>46</v>
      </c>
      <c r="I5198" t="s">
        <v>129</v>
      </c>
      <c r="J5198" t="s">
        <v>130</v>
      </c>
      <c r="K5198" t="s">
        <v>131</v>
      </c>
      <c r="L5198" t="s">
        <v>14990</v>
      </c>
      <c r="M5198" t="s">
        <v>14991</v>
      </c>
      <c r="N5198">
        <v>1.197777777</v>
      </c>
      <c r="O5198">
        <v>0</v>
      </c>
      <c r="P5198">
        <v>0</v>
      </c>
      <c r="Q5198">
        <v>0</v>
      </c>
      <c r="R5198">
        <v>34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40.724443999999998</v>
      </c>
      <c r="Y5198">
        <v>0</v>
      </c>
      <c r="Z5198">
        <v>0</v>
      </c>
    </row>
    <row r="5199" spans="1:26" x14ac:dyDescent="0.25">
      <c r="A5199">
        <v>1719287</v>
      </c>
      <c r="B5199">
        <v>1</v>
      </c>
      <c r="C5199" t="s">
        <v>77</v>
      </c>
      <c r="D5199" t="s">
        <v>116</v>
      </c>
      <c r="E5199" t="s">
        <v>164</v>
      </c>
      <c r="F5199" t="s">
        <v>14992</v>
      </c>
      <c r="G5199" t="s">
        <v>256</v>
      </c>
      <c r="H5199" t="s">
        <v>46</v>
      </c>
      <c r="I5199" t="s">
        <v>129</v>
      </c>
      <c r="J5199" t="s">
        <v>130</v>
      </c>
      <c r="K5199" t="s">
        <v>131</v>
      </c>
      <c r="L5199" t="s">
        <v>14993</v>
      </c>
      <c r="M5199" t="s">
        <v>14994</v>
      </c>
      <c r="N5199">
        <v>0.47166666600000001</v>
      </c>
      <c r="O5199">
        <v>1</v>
      </c>
      <c r="P5199">
        <v>293</v>
      </c>
      <c r="Q5199">
        <v>0</v>
      </c>
      <c r="R5199">
        <v>0</v>
      </c>
      <c r="S5199">
        <v>0</v>
      </c>
      <c r="T5199">
        <v>0</v>
      </c>
      <c r="U5199">
        <v>0.471667</v>
      </c>
      <c r="V5199">
        <v>138.19833299999999</v>
      </c>
      <c r="W5199">
        <v>0</v>
      </c>
      <c r="X5199">
        <v>0</v>
      </c>
      <c r="Y5199">
        <v>0</v>
      </c>
      <c r="Z5199">
        <v>0</v>
      </c>
    </row>
    <row r="5200" spans="1:26" x14ac:dyDescent="0.25">
      <c r="A5200">
        <v>1719285</v>
      </c>
      <c r="B5200">
        <v>1</v>
      </c>
      <c r="C5200" t="s">
        <v>76</v>
      </c>
      <c r="D5200" t="s">
        <v>92</v>
      </c>
      <c r="E5200" t="s">
        <v>134</v>
      </c>
      <c r="F5200" t="s">
        <v>14995</v>
      </c>
      <c r="G5200" t="s">
        <v>136</v>
      </c>
      <c r="H5200" t="s">
        <v>46</v>
      </c>
      <c r="I5200" t="s">
        <v>129</v>
      </c>
      <c r="J5200" t="s">
        <v>130</v>
      </c>
      <c r="K5200" t="s">
        <v>131</v>
      </c>
      <c r="L5200" t="s">
        <v>14996</v>
      </c>
      <c r="M5200" t="s">
        <v>14997</v>
      </c>
      <c r="N5200">
        <v>5.0611111109999998</v>
      </c>
      <c r="O5200">
        <v>0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5.0611110000000004</v>
      </c>
      <c r="Y5200">
        <v>0</v>
      </c>
      <c r="Z5200">
        <v>0</v>
      </c>
    </row>
    <row r="5201" spans="1:26" x14ac:dyDescent="0.25">
      <c r="A5201">
        <v>1719283</v>
      </c>
      <c r="B5201">
        <v>1</v>
      </c>
      <c r="C5201" t="s">
        <v>76</v>
      </c>
      <c r="D5201" t="s">
        <v>99</v>
      </c>
      <c r="E5201" t="s">
        <v>191</v>
      </c>
      <c r="F5201" t="s">
        <v>14998</v>
      </c>
      <c r="G5201" t="s">
        <v>289</v>
      </c>
      <c r="H5201" t="s">
        <v>46</v>
      </c>
      <c r="I5201" t="s">
        <v>129</v>
      </c>
      <c r="J5201" t="s">
        <v>15</v>
      </c>
      <c r="K5201" t="s">
        <v>131</v>
      </c>
      <c r="L5201" t="s">
        <v>14999</v>
      </c>
      <c r="M5201" t="s">
        <v>15000</v>
      </c>
      <c r="N5201">
        <v>4.2758333329999996</v>
      </c>
      <c r="O5201">
        <v>0</v>
      </c>
      <c r="P5201">
        <v>53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226.619167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1719288</v>
      </c>
      <c r="B5202">
        <v>1</v>
      </c>
      <c r="C5202" t="s">
        <v>76</v>
      </c>
      <c r="D5202" t="s">
        <v>95</v>
      </c>
      <c r="E5202" t="s">
        <v>134</v>
      </c>
      <c r="F5202" t="s">
        <v>15001</v>
      </c>
      <c r="G5202" t="s">
        <v>136</v>
      </c>
      <c r="H5202" t="s">
        <v>46</v>
      </c>
      <c r="I5202" t="s">
        <v>129</v>
      </c>
      <c r="J5202" t="s">
        <v>130</v>
      </c>
      <c r="K5202" t="s">
        <v>131</v>
      </c>
      <c r="L5202" t="s">
        <v>15002</v>
      </c>
      <c r="M5202" t="s">
        <v>15003</v>
      </c>
      <c r="N5202">
        <v>2.8063888879999999</v>
      </c>
      <c r="O5202">
        <v>0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2.8063889999999998</v>
      </c>
      <c r="Y5202">
        <v>0</v>
      </c>
      <c r="Z5202">
        <v>0</v>
      </c>
    </row>
    <row r="5203" spans="1:26" x14ac:dyDescent="0.25">
      <c r="A5203">
        <v>1719291</v>
      </c>
      <c r="B5203">
        <v>1</v>
      </c>
      <c r="C5203" t="s">
        <v>76</v>
      </c>
      <c r="D5203" t="s">
        <v>86</v>
      </c>
      <c r="E5203" t="s">
        <v>134</v>
      </c>
      <c r="F5203" t="s">
        <v>15004</v>
      </c>
      <c r="G5203" t="s">
        <v>136</v>
      </c>
      <c r="H5203" t="s">
        <v>46</v>
      </c>
      <c r="I5203" t="s">
        <v>129</v>
      </c>
      <c r="J5203" t="s">
        <v>130</v>
      </c>
      <c r="K5203" t="s">
        <v>131</v>
      </c>
      <c r="L5203" t="s">
        <v>15005</v>
      </c>
      <c r="M5203" t="s">
        <v>15006</v>
      </c>
      <c r="N5203">
        <v>2.0361111109999999</v>
      </c>
      <c r="O5203">
        <v>0</v>
      </c>
      <c r="P5203">
        <v>1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2.036111</v>
      </c>
      <c r="W5203">
        <v>0</v>
      </c>
      <c r="X5203">
        <v>0</v>
      </c>
      <c r="Y5203">
        <v>0</v>
      </c>
      <c r="Z5203">
        <v>0</v>
      </c>
    </row>
    <row r="5204" spans="1:26" x14ac:dyDescent="0.25">
      <c r="A5204">
        <v>1719294</v>
      </c>
      <c r="B5204">
        <v>1</v>
      </c>
      <c r="C5204" t="s">
        <v>76</v>
      </c>
      <c r="D5204" t="s">
        <v>93</v>
      </c>
      <c r="E5204" t="s">
        <v>134</v>
      </c>
      <c r="F5204" t="s">
        <v>15007</v>
      </c>
      <c r="G5204" t="s">
        <v>209</v>
      </c>
      <c r="H5204" t="s">
        <v>46</v>
      </c>
      <c r="I5204" t="s">
        <v>129</v>
      </c>
      <c r="J5204" t="s">
        <v>130</v>
      </c>
      <c r="K5204" t="s">
        <v>131</v>
      </c>
      <c r="L5204" t="s">
        <v>15008</v>
      </c>
      <c r="M5204" t="s">
        <v>15009</v>
      </c>
      <c r="N5204">
        <v>6.8663888880000004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6.8663889999999999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1719295</v>
      </c>
      <c r="B5205">
        <v>1</v>
      </c>
      <c r="C5205" t="s">
        <v>76</v>
      </c>
      <c r="D5205" t="s">
        <v>86</v>
      </c>
      <c r="E5205" t="s">
        <v>134</v>
      </c>
      <c r="F5205" t="s">
        <v>15010</v>
      </c>
      <c r="G5205" t="s">
        <v>136</v>
      </c>
      <c r="H5205" t="s">
        <v>46</v>
      </c>
      <c r="I5205" t="s">
        <v>129</v>
      </c>
      <c r="J5205" t="s">
        <v>130</v>
      </c>
      <c r="K5205" t="s">
        <v>131</v>
      </c>
      <c r="L5205" t="s">
        <v>15011</v>
      </c>
      <c r="M5205" t="s">
        <v>15012</v>
      </c>
      <c r="N5205">
        <v>3.8347222219999999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3.8347220000000002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1719296</v>
      </c>
      <c r="B5206">
        <v>1</v>
      </c>
      <c r="C5206" t="s">
        <v>76</v>
      </c>
      <c r="D5206" t="s">
        <v>93</v>
      </c>
      <c r="E5206" t="s">
        <v>134</v>
      </c>
      <c r="F5206" t="s">
        <v>15013</v>
      </c>
      <c r="G5206" t="s">
        <v>136</v>
      </c>
      <c r="H5206" t="s">
        <v>46</v>
      </c>
      <c r="I5206" t="s">
        <v>129</v>
      </c>
      <c r="J5206" t="s">
        <v>130</v>
      </c>
      <c r="K5206" t="s">
        <v>131</v>
      </c>
      <c r="L5206" t="s">
        <v>15014</v>
      </c>
      <c r="M5206" t="s">
        <v>15015</v>
      </c>
      <c r="N5206">
        <v>3.6994444440000001</v>
      </c>
      <c r="O5206">
        <v>0</v>
      </c>
      <c r="P5206">
        <v>1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3.6994440000000002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1719298</v>
      </c>
      <c r="B5207">
        <v>1</v>
      </c>
      <c r="C5207" t="s">
        <v>76</v>
      </c>
      <c r="D5207" t="s">
        <v>92</v>
      </c>
      <c r="E5207" t="s">
        <v>191</v>
      </c>
      <c r="F5207" t="s">
        <v>15016</v>
      </c>
      <c r="G5207" t="s">
        <v>269</v>
      </c>
      <c r="H5207" t="s">
        <v>46</v>
      </c>
      <c r="I5207" t="s">
        <v>129</v>
      </c>
      <c r="J5207" t="s">
        <v>130</v>
      </c>
      <c r="K5207" t="s">
        <v>131</v>
      </c>
      <c r="L5207" t="s">
        <v>15017</v>
      </c>
      <c r="M5207" t="s">
        <v>15018</v>
      </c>
      <c r="N5207">
        <v>2.5263888880000001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48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121.266667</v>
      </c>
    </row>
    <row r="5208" spans="1:26" x14ac:dyDescent="0.25">
      <c r="A5208">
        <v>1719311</v>
      </c>
      <c r="B5208">
        <v>1</v>
      </c>
      <c r="C5208" t="s">
        <v>77</v>
      </c>
      <c r="D5208" t="s">
        <v>123</v>
      </c>
      <c r="E5208" t="s">
        <v>126</v>
      </c>
      <c r="F5208" t="s">
        <v>1248</v>
      </c>
      <c r="G5208" t="s">
        <v>176</v>
      </c>
      <c r="H5208" t="s">
        <v>47</v>
      </c>
      <c r="I5208" t="s">
        <v>129</v>
      </c>
      <c r="J5208" t="s">
        <v>130</v>
      </c>
      <c r="K5208" t="s">
        <v>131</v>
      </c>
      <c r="L5208" t="s">
        <v>15019</v>
      </c>
      <c r="M5208" t="s">
        <v>15020</v>
      </c>
      <c r="N5208">
        <v>3.7144444440000002</v>
      </c>
      <c r="O5208">
        <v>173</v>
      </c>
      <c r="P5208">
        <v>6</v>
      </c>
      <c r="Q5208">
        <v>0</v>
      </c>
      <c r="R5208">
        <v>0</v>
      </c>
      <c r="S5208">
        <v>0</v>
      </c>
      <c r="T5208">
        <v>0</v>
      </c>
      <c r="U5208">
        <v>642.59888899999999</v>
      </c>
      <c r="V5208">
        <v>22.286667000000001</v>
      </c>
      <c r="W5208">
        <v>0</v>
      </c>
      <c r="X5208">
        <v>0</v>
      </c>
      <c r="Y5208">
        <v>0</v>
      </c>
      <c r="Z5208">
        <v>0</v>
      </c>
    </row>
    <row r="5209" spans="1:26" x14ac:dyDescent="0.25">
      <c r="A5209">
        <v>1719307</v>
      </c>
      <c r="B5209">
        <v>1</v>
      </c>
      <c r="C5209" t="s">
        <v>76</v>
      </c>
      <c r="D5209" t="s">
        <v>81</v>
      </c>
      <c r="E5209" t="s">
        <v>134</v>
      </c>
      <c r="F5209" t="s">
        <v>15021</v>
      </c>
      <c r="G5209" t="s">
        <v>209</v>
      </c>
      <c r="H5209" t="s">
        <v>46</v>
      </c>
      <c r="I5209" t="s">
        <v>129</v>
      </c>
      <c r="J5209" t="s">
        <v>130</v>
      </c>
      <c r="K5209" t="s">
        <v>131</v>
      </c>
      <c r="L5209" t="s">
        <v>15022</v>
      </c>
      <c r="M5209" t="s">
        <v>15023</v>
      </c>
      <c r="N5209">
        <v>4.8061111109999999</v>
      </c>
      <c r="O5209">
        <v>0</v>
      </c>
      <c r="P5209">
        <v>11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52.867221999999998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1719306</v>
      </c>
      <c r="B5210">
        <v>1</v>
      </c>
      <c r="C5210" t="s">
        <v>76</v>
      </c>
      <c r="D5210" t="s">
        <v>97</v>
      </c>
      <c r="E5210" t="s">
        <v>134</v>
      </c>
      <c r="F5210" t="s">
        <v>15024</v>
      </c>
      <c r="G5210" t="s">
        <v>136</v>
      </c>
      <c r="H5210" t="s">
        <v>46</v>
      </c>
      <c r="I5210" t="s">
        <v>129</v>
      </c>
      <c r="J5210" t="s">
        <v>130</v>
      </c>
      <c r="K5210" t="s">
        <v>131</v>
      </c>
      <c r="L5210" t="s">
        <v>15025</v>
      </c>
      <c r="M5210" t="s">
        <v>15026</v>
      </c>
      <c r="N5210">
        <v>0.85027777699999996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0.85027799999999998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1719304</v>
      </c>
      <c r="B5211">
        <v>1</v>
      </c>
      <c r="C5211" t="s">
        <v>77</v>
      </c>
      <c r="D5211" t="s">
        <v>114</v>
      </c>
      <c r="E5211" t="s">
        <v>212</v>
      </c>
      <c r="F5211" t="s">
        <v>15027</v>
      </c>
      <c r="G5211" t="s">
        <v>176</v>
      </c>
      <c r="H5211" t="s">
        <v>47</v>
      </c>
      <c r="I5211" t="s">
        <v>151</v>
      </c>
      <c r="J5211" t="s">
        <v>130</v>
      </c>
      <c r="K5211" t="s">
        <v>131</v>
      </c>
      <c r="L5211" t="s">
        <v>15028</v>
      </c>
      <c r="M5211" t="s">
        <v>15029</v>
      </c>
      <c r="N5211">
        <v>1.1111111E-2</v>
      </c>
      <c r="O5211">
        <v>82</v>
      </c>
      <c r="P5211">
        <v>578</v>
      </c>
      <c r="Q5211">
        <v>0</v>
      </c>
      <c r="R5211">
        <v>0</v>
      </c>
      <c r="S5211">
        <v>0</v>
      </c>
      <c r="T5211">
        <v>0</v>
      </c>
      <c r="U5211">
        <v>0.911111</v>
      </c>
      <c r="V5211">
        <v>6.4222219999999997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1719312</v>
      </c>
      <c r="B5212">
        <v>1</v>
      </c>
      <c r="C5212" t="s">
        <v>76</v>
      </c>
      <c r="D5212" t="s">
        <v>93</v>
      </c>
      <c r="E5212" t="s">
        <v>134</v>
      </c>
      <c r="F5212" t="s">
        <v>5041</v>
      </c>
      <c r="G5212" t="s">
        <v>209</v>
      </c>
      <c r="H5212" t="s">
        <v>46</v>
      </c>
      <c r="I5212" t="s">
        <v>129</v>
      </c>
      <c r="J5212" t="s">
        <v>130</v>
      </c>
      <c r="K5212" t="s">
        <v>131</v>
      </c>
      <c r="L5212" t="s">
        <v>15030</v>
      </c>
      <c r="M5212" t="s">
        <v>15031</v>
      </c>
      <c r="N5212">
        <v>2.1913888880000001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2.191389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1719317</v>
      </c>
      <c r="B5213">
        <v>1</v>
      </c>
      <c r="C5213" t="s">
        <v>76</v>
      </c>
      <c r="D5213" t="s">
        <v>91</v>
      </c>
      <c r="E5213" t="s">
        <v>139</v>
      </c>
      <c r="F5213" t="s">
        <v>15032</v>
      </c>
      <c r="G5213" t="s">
        <v>1012</v>
      </c>
      <c r="H5213" t="s">
        <v>46</v>
      </c>
      <c r="I5213" t="s">
        <v>129</v>
      </c>
      <c r="J5213" t="s">
        <v>130</v>
      </c>
      <c r="K5213" t="s">
        <v>131</v>
      </c>
      <c r="L5213" t="s">
        <v>15033</v>
      </c>
      <c r="M5213" t="s">
        <v>15034</v>
      </c>
      <c r="N5213">
        <v>2.2905555550000001</v>
      </c>
      <c r="O5213">
        <v>0</v>
      </c>
      <c r="P5213">
        <v>0</v>
      </c>
      <c r="Q5213">
        <v>0</v>
      </c>
      <c r="R5213">
        <v>106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242.798889</v>
      </c>
      <c r="Y5213">
        <v>0</v>
      </c>
      <c r="Z5213">
        <v>0</v>
      </c>
    </row>
    <row r="5214" spans="1:26" x14ac:dyDescent="0.25">
      <c r="A5214">
        <v>1719315</v>
      </c>
      <c r="B5214">
        <v>1</v>
      </c>
      <c r="C5214" t="s">
        <v>76</v>
      </c>
      <c r="D5214" t="s">
        <v>94</v>
      </c>
      <c r="E5214" t="s">
        <v>134</v>
      </c>
      <c r="F5214" t="s">
        <v>15035</v>
      </c>
      <c r="G5214" t="s">
        <v>136</v>
      </c>
      <c r="H5214" t="s">
        <v>46</v>
      </c>
      <c r="I5214" t="s">
        <v>129</v>
      </c>
      <c r="J5214" t="s">
        <v>130</v>
      </c>
      <c r="K5214" t="s">
        <v>131</v>
      </c>
      <c r="L5214" t="s">
        <v>15036</v>
      </c>
      <c r="M5214" t="s">
        <v>15037</v>
      </c>
      <c r="N5214">
        <v>3.1658333330000001</v>
      </c>
      <c r="O5214">
        <v>0</v>
      </c>
      <c r="P5214">
        <v>0</v>
      </c>
      <c r="Q5214">
        <v>1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3.1658330000000001</v>
      </c>
      <c r="X5214">
        <v>0</v>
      </c>
      <c r="Y5214">
        <v>0</v>
      </c>
      <c r="Z5214">
        <v>0</v>
      </c>
    </row>
    <row r="5215" spans="1:26" x14ac:dyDescent="0.25">
      <c r="A5215">
        <v>1719314</v>
      </c>
      <c r="B5215">
        <v>1</v>
      </c>
      <c r="C5215" t="s">
        <v>77</v>
      </c>
      <c r="D5215" t="s">
        <v>113</v>
      </c>
      <c r="E5215" t="s">
        <v>164</v>
      </c>
      <c r="F5215" t="s">
        <v>15038</v>
      </c>
      <c r="G5215" t="s">
        <v>256</v>
      </c>
      <c r="H5215" t="s">
        <v>46</v>
      </c>
      <c r="I5215" t="s">
        <v>129</v>
      </c>
      <c r="J5215" t="s">
        <v>130</v>
      </c>
      <c r="K5215" t="s">
        <v>131</v>
      </c>
      <c r="L5215" t="s">
        <v>15039</v>
      </c>
      <c r="M5215" t="s">
        <v>15040</v>
      </c>
      <c r="N5215">
        <v>1.9966666660000001</v>
      </c>
      <c r="O5215">
        <v>0</v>
      </c>
      <c r="P5215">
        <v>0</v>
      </c>
      <c r="Q5215">
        <v>0</v>
      </c>
      <c r="R5215">
        <v>0</v>
      </c>
      <c r="S5215">
        <v>1</v>
      </c>
      <c r="T5215">
        <v>33</v>
      </c>
      <c r="U5215">
        <v>0</v>
      </c>
      <c r="V5215">
        <v>0</v>
      </c>
      <c r="W5215">
        <v>0</v>
      </c>
      <c r="X5215">
        <v>0</v>
      </c>
      <c r="Y5215">
        <v>1.996667</v>
      </c>
      <c r="Z5215">
        <v>65.89</v>
      </c>
    </row>
    <row r="5216" spans="1:26" x14ac:dyDescent="0.25">
      <c r="A5216">
        <v>1719322</v>
      </c>
      <c r="B5216">
        <v>1</v>
      </c>
      <c r="C5216" t="s">
        <v>76</v>
      </c>
      <c r="D5216" t="s">
        <v>97</v>
      </c>
      <c r="E5216" t="s">
        <v>134</v>
      </c>
      <c r="F5216" t="s">
        <v>15041</v>
      </c>
      <c r="G5216" t="s">
        <v>289</v>
      </c>
      <c r="H5216" t="s">
        <v>46</v>
      </c>
      <c r="I5216" t="s">
        <v>129</v>
      </c>
      <c r="J5216" t="s">
        <v>130</v>
      </c>
      <c r="K5216" t="s">
        <v>131</v>
      </c>
      <c r="L5216" t="s">
        <v>15042</v>
      </c>
      <c r="M5216" t="s">
        <v>15043</v>
      </c>
      <c r="N5216">
        <v>1.3319444439999999</v>
      </c>
      <c r="O5216">
        <v>0</v>
      </c>
      <c r="P5216">
        <v>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1.331944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1719320</v>
      </c>
      <c r="B5217">
        <v>1</v>
      </c>
      <c r="C5217" t="s">
        <v>77</v>
      </c>
      <c r="D5217" t="s">
        <v>111</v>
      </c>
      <c r="E5217" t="s">
        <v>134</v>
      </c>
      <c r="F5217" t="s">
        <v>15044</v>
      </c>
      <c r="G5217" t="s">
        <v>136</v>
      </c>
      <c r="H5217" t="s">
        <v>46</v>
      </c>
      <c r="I5217" t="s">
        <v>129</v>
      </c>
      <c r="J5217" t="s">
        <v>130</v>
      </c>
      <c r="K5217" t="s">
        <v>131</v>
      </c>
      <c r="L5217" t="s">
        <v>15045</v>
      </c>
      <c r="M5217" t="s">
        <v>15046</v>
      </c>
      <c r="N5217">
        <v>1.2908333329999999</v>
      </c>
      <c r="O5217">
        <v>0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1.2908329999999999</v>
      </c>
      <c r="Y5217">
        <v>0</v>
      </c>
      <c r="Z5217">
        <v>0</v>
      </c>
    </row>
    <row r="5218" spans="1:26" x14ac:dyDescent="0.25">
      <c r="A5218">
        <v>1719324</v>
      </c>
      <c r="B5218">
        <v>1</v>
      </c>
      <c r="C5218" t="s">
        <v>76</v>
      </c>
      <c r="D5218" t="s">
        <v>103</v>
      </c>
      <c r="E5218" t="s">
        <v>134</v>
      </c>
      <c r="F5218" t="s">
        <v>15047</v>
      </c>
      <c r="G5218" t="s">
        <v>209</v>
      </c>
      <c r="H5218" t="s">
        <v>46</v>
      </c>
      <c r="I5218" t="s">
        <v>129</v>
      </c>
      <c r="J5218" t="s">
        <v>130</v>
      </c>
      <c r="K5218" t="s">
        <v>131</v>
      </c>
      <c r="L5218" t="s">
        <v>15048</v>
      </c>
      <c r="M5218" t="s">
        <v>15049</v>
      </c>
      <c r="N5218">
        <v>1.787222222</v>
      </c>
      <c r="O5218">
        <v>0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1.7872220000000001</v>
      </c>
      <c r="Y5218">
        <v>0</v>
      </c>
      <c r="Z5218">
        <v>0</v>
      </c>
    </row>
    <row r="5219" spans="1:26" x14ac:dyDescent="0.25">
      <c r="A5219">
        <v>1719326</v>
      </c>
      <c r="B5219">
        <v>1</v>
      </c>
      <c r="C5219" t="s">
        <v>76</v>
      </c>
      <c r="D5219" t="s">
        <v>92</v>
      </c>
      <c r="E5219" t="s">
        <v>134</v>
      </c>
      <c r="F5219" t="s">
        <v>9142</v>
      </c>
      <c r="G5219" t="s">
        <v>136</v>
      </c>
      <c r="H5219" t="s">
        <v>46</v>
      </c>
      <c r="I5219" t="s">
        <v>129</v>
      </c>
      <c r="J5219" t="s">
        <v>130</v>
      </c>
      <c r="K5219" t="s">
        <v>131</v>
      </c>
      <c r="L5219" t="s">
        <v>15050</v>
      </c>
      <c r="M5219" t="s">
        <v>15051</v>
      </c>
      <c r="N5219">
        <v>6.6111111109999996</v>
      </c>
      <c r="O5219">
        <v>0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6.6111110000000002</v>
      </c>
      <c r="Y5219">
        <v>0</v>
      </c>
      <c r="Z5219">
        <v>0</v>
      </c>
    </row>
    <row r="5220" spans="1:26" x14ac:dyDescent="0.25">
      <c r="A5220">
        <v>1719321</v>
      </c>
      <c r="B5220">
        <v>1</v>
      </c>
      <c r="C5220" t="s">
        <v>77</v>
      </c>
      <c r="D5220" t="s">
        <v>116</v>
      </c>
      <c r="E5220" t="s">
        <v>158</v>
      </c>
      <c r="F5220" t="s">
        <v>15052</v>
      </c>
      <c r="G5220" t="s">
        <v>176</v>
      </c>
      <c r="H5220" t="s">
        <v>47</v>
      </c>
      <c r="I5220" t="s">
        <v>129</v>
      </c>
      <c r="J5220" t="s">
        <v>130</v>
      </c>
      <c r="K5220" t="s">
        <v>131</v>
      </c>
      <c r="L5220" t="s">
        <v>15053</v>
      </c>
      <c r="M5220" t="s">
        <v>15054</v>
      </c>
      <c r="N5220">
        <v>0.73833333300000004</v>
      </c>
      <c r="O5220">
        <v>6</v>
      </c>
      <c r="P5220">
        <v>545</v>
      </c>
      <c r="Q5220">
        <v>0</v>
      </c>
      <c r="R5220">
        <v>0</v>
      </c>
      <c r="S5220">
        <v>0</v>
      </c>
      <c r="T5220">
        <v>0</v>
      </c>
      <c r="U5220">
        <v>4.43</v>
      </c>
      <c r="V5220">
        <v>402.39166599999999</v>
      </c>
      <c r="W5220">
        <v>0</v>
      </c>
      <c r="X5220">
        <v>0</v>
      </c>
      <c r="Y5220">
        <v>0</v>
      </c>
      <c r="Z5220">
        <v>0</v>
      </c>
    </row>
    <row r="5221" spans="1:26" x14ac:dyDescent="0.25">
      <c r="A5221">
        <v>1719328</v>
      </c>
      <c r="B5221">
        <v>1</v>
      </c>
      <c r="C5221" t="s">
        <v>76</v>
      </c>
      <c r="D5221" t="s">
        <v>80</v>
      </c>
      <c r="E5221" t="s">
        <v>134</v>
      </c>
      <c r="F5221" t="s">
        <v>12118</v>
      </c>
      <c r="G5221" t="s">
        <v>155</v>
      </c>
      <c r="H5221" t="s">
        <v>46</v>
      </c>
      <c r="I5221" t="s">
        <v>129</v>
      </c>
      <c r="J5221" t="s">
        <v>130</v>
      </c>
      <c r="K5221" t="s">
        <v>131</v>
      </c>
      <c r="L5221" t="s">
        <v>15055</v>
      </c>
      <c r="M5221" t="s">
        <v>15056</v>
      </c>
      <c r="N5221">
        <v>2.1844444439999999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2.1844440000000001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1719327</v>
      </c>
      <c r="B5222">
        <v>1</v>
      </c>
      <c r="C5222" t="s">
        <v>77</v>
      </c>
      <c r="D5222" t="s">
        <v>122</v>
      </c>
      <c r="E5222" t="s">
        <v>126</v>
      </c>
      <c r="F5222" t="s">
        <v>15057</v>
      </c>
      <c r="G5222" t="s">
        <v>145</v>
      </c>
      <c r="H5222" t="s">
        <v>47</v>
      </c>
      <c r="I5222" t="s">
        <v>129</v>
      </c>
      <c r="J5222" t="s">
        <v>130</v>
      </c>
      <c r="K5222" t="s">
        <v>131</v>
      </c>
      <c r="L5222" t="s">
        <v>15058</v>
      </c>
      <c r="M5222" t="s">
        <v>15059</v>
      </c>
      <c r="N5222">
        <v>0.99694444400000004</v>
      </c>
      <c r="O5222">
        <v>0</v>
      </c>
      <c r="P5222">
        <v>0</v>
      </c>
      <c r="Q5222">
        <v>0</v>
      </c>
      <c r="R5222">
        <v>0</v>
      </c>
      <c r="S5222">
        <v>1</v>
      </c>
      <c r="T5222">
        <v>20</v>
      </c>
      <c r="U5222">
        <v>0</v>
      </c>
      <c r="V5222">
        <v>0</v>
      </c>
      <c r="W5222">
        <v>0</v>
      </c>
      <c r="X5222">
        <v>0</v>
      </c>
      <c r="Y5222">
        <v>0.99694400000000005</v>
      </c>
      <c r="Z5222">
        <v>19.938889</v>
      </c>
    </row>
    <row r="5223" spans="1:26" x14ac:dyDescent="0.25">
      <c r="A5223">
        <v>1719329</v>
      </c>
      <c r="B5223">
        <v>1</v>
      </c>
      <c r="C5223" t="s">
        <v>77</v>
      </c>
      <c r="D5223" t="s">
        <v>114</v>
      </c>
      <c r="E5223" t="s">
        <v>139</v>
      </c>
      <c r="F5223" t="s">
        <v>15060</v>
      </c>
      <c r="G5223" t="s">
        <v>141</v>
      </c>
      <c r="H5223" t="s">
        <v>46</v>
      </c>
      <c r="I5223" t="s">
        <v>129</v>
      </c>
      <c r="J5223" t="s">
        <v>130</v>
      </c>
      <c r="K5223" t="s">
        <v>131</v>
      </c>
      <c r="L5223" t="s">
        <v>15061</v>
      </c>
      <c r="M5223" t="s">
        <v>15062</v>
      </c>
      <c r="N5223">
        <v>0.90416666599999995</v>
      </c>
      <c r="O5223">
        <v>0</v>
      </c>
      <c r="P5223">
        <v>15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13.5625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1719334</v>
      </c>
      <c r="B5224">
        <v>1</v>
      </c>
      <c r="C5224" t="s">
        <v>77</v>
      </c>
      <c r="D5224" t="s">
        <v>118</v>
      </c>
      <c r="E5224" t="s">
        <v>126</v>
      </c>
      <c r="F5224" t="s">
        <v>15063</v>
      </c>
      <c r="G5224" t="s">
        <v>145</v>
      </c>
      <c r="H5224" t="s">
        <v>47</v>
      </c>
      <c r="I5224" t="s">
        <v>129</v>
      </c>
      <c r="J5224" t="s">
        <v>130</v>
      </c>
      <c r="K5224" t="s">
        <v>131</v>
      </c>
      <c r="L5224" t="s">
        <v>15064</v>
      </c>
      <c r="M5224" t="s">
        <v>15065</v>
      </c>
      <c r="N5224">
        <v>4.4902777770000002</v>
      </c>
      <c r="O5224">
        <v>2</v>
      </c>
      <c r="P5224">
        <v>49</v>
      </c>
      <c r="Q5224">
        <v>0</v>
      </c>
      <c r="R5224">
        <v>0</v>
      </c>
      <c r="S5224">
        <v>0</v>
      </c>
      <c r="T5224">
        <v>0</v>
      </c>
      <c r="U5224">
        <v>8.980556</v>
      </c>
      <c r="V5224">
        <v>220.02361099999999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1719330</v>
      </c>
      <c r="B5225">
        <v>1</v>
      </c>
      <c r="C5225" t="s">
        <v>76</v>
      </c>
      <c r="D5225" t="s">
        <v>84</v>
      </c>
      <c r="E5225" t="s">
        <v>148</v>
      </c>
      <c r="F5225" t="s">
        <v>15066</v>
      </c>
      <c r="G5225" t="s">
        <v>176</v>
      </c>
      <c r="H5225" t="s">
        <v>47</v>
      </c>
      <c r="I5225" t="s">
        <v>129</v>
      </c>
      <c r="J5225" t="s">
        <v>130</v>
      </c>
      <c r="K5225" t="s">
        <v>131</v>
      </c>
      <c r="L5225" t="s">
        <v>15067</v>
      </c>
      <c r="M5225" t="s">
        <v>15068</v>
      </c>
      <c r="N5225">
        <v>0.38888888799999999</v>
      </c>
      <c r="O5225">
        <v>47</v>
      </c>
      <c r="P5225">
        <v>1239</v>
      </c>
      <c r="Q5225">
        <v>0</v>
      </c>
      <c r="R5225">
        <v>0</v>
      </c>
      <c r="S5225">
        <v>0</v>
      </c>
      <c r="T5225">
        <v>0</v>
      </c>
      <c r="U5225">
        <v>18.277778000000001</v>
      </c>
      <c r="V5225">
        <v>481.83333199999998</v>
      </c>
      <c r="W5225">
        <v>0</v>
      </c>
      <c r="X5225">
        <v>0</v>
      </c>
      <c r="Y5225">
        <v>0</v>
      </c>
      <c r="Z5225">
        <v>0</v>
      </c>
    </row>
    <row r="5226" spans="1:26" x14ac:dyDescent="0.25">
      <c r="A5226">
        <v>1719348</v>
      </c>
      <c r="B5226">
        <v>1</v>
      </c>
      <c r="C5226" t="s">
        <v>76</v>
      </c>
      <c r="D5226" t="s">
        <v>87</v>
      </c>
      <c r="E5226" t="s">
        <v>139</v>
      </c>
      <c r="F5226" t="s">
        <v>15069</v>
      </c>
      <c r="G5226" t="s">
        <v>141</v>
      </c>
      <c r="H5226" t="s">
        <v>46</v>
      </c>
      <c r="I5226" t="s">
        <v>129</v>
      </c>
      <c r="J5226" t="s">
        <v>130</v>
      </c>
      <c r="K5226" t="s">
        <v>131</v>
      </c>
      <c r="L5226" t="s">
        <v>15070</v>
      </c>
      <c r="M5226" t="s">
        <v>15071</v>
      </c>
      <c r="N5226">
        <v>0.505833333</v>
      </c>
      <c r="O5226">
        <v>0</v>
      </c>
      <c r="P5226">
        <v>0</v>
      </c>
      <c r="Q5226">
        <v>0</v>
      </c>
      <c r="R5226">
        <v>75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37.9375</v>
      </c>
      <c r="Y5226">
        <v>0</v>
      </c>
      <c r="Z5226">
        <v>0</v>
      </c>
    </row>
    <row r="5227" spans="1:26" x14ac:dyDescent="0.25">
      <c r="A5227">
        <v>1719340</v>
      </c>
      <c r="B5227">
        <v>1</v>
      </c>
      <c r="C5227" t="s">
        <v>76</v>
      </c>
      <c r="D5227" t="s">
        <v>103</v>
      </c>
      <c r="E5227" t="s">
        <v>134</v>
      </c>
      <c r="F5227" t="s">
        <v>15072</v>
      </c>
      <c r="G5227" t="s">
        <v>136</v>
      </c>
      <c r="H5227" t="s">
        <v>46</v>
      </c>
      <c r="I5227" t="s">
        <v>129</v>
      </c>
      <c r="J5227" t="s">
        <v>130</v>
      </c>
      <c r="K5227" t="s">
        <v>131</v>
      </c>
      <c r="L5227" t="s">
        <v>15073</v>
      </c>
      <c r="M5227" t="s">
        <v>15074</v>
      </c>
      <c r="N5227">
        <v>2.0847222219999999</v>
      </c>
      <c r="O5227">
        <v>0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2.0847220000000002</v>
      </c>
      <c r="Y5227">
        <v>0</v>
      </c>
      <c r="Z5227">
        <v>0</v>
      </c>
    </row>
    <row r="5228" spans="1:26" x14ac:dyDescent="0.25">
      <c r="A5228">
        <v>1719351</v>
      </c>
      <c r="B5228">
        <v>1</v>
      </c>
      <c r="C5228" t="s">
        <v>76</v>
      </c>
      <c r="D5228" t="s">
        <v>89</v>
      </c>
      <c r="E5228" t="s">
        <v>134</v>
      </c>
      <c r="F5228" t="s">
        <v>15075</v>
      </c>
      <c r="G5228" t="s">
        <v>136</v>
      </c>
      <c r="H5228" t="s">
        <v>46</v>
      </c>
      <c r="I5228" t="s">
        <v>129</v>
      </c>
      <c r="J5228" t="s">
        <v>130</v>
      </c>
      <c r="K5228" t="s">
        <v>131</v>
      </c>
      <c r="L5228" t="s">
        <v>15076</v>
      </c>
      <c r="M5228" t="s">
        <v>15077</v>
      </c>
      <c r="N5228">
        <v>3.105277777</v>
      </c>
      <c r="O5228">
        <v>0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3.1052780000000002</v>
      </c>
      <c r="Y5228">
        <v>0</v>
      </c>
      <c r="Z5228">
        <v>0</v>
      </c>
    </row>
    <row r="5229" spans="1:26" x14ac:dyDescent="0.25">
      <c r="A5229">
        <v>1719353</v>
      </c>
      <c r="B5229">
        <v>1</v>
      </c>
      <c r="C5229" t="s">
        <v>76</v>
      </c>
      <c r="D5229" t="s">
        <v>104</v>
      </c>
      <c r="E5229" t="s">
        <v>134</v>
      </c>
      <c r="F5229" t="s">
        <v>15078</v>
      </c>
      <c r="G5229" t="s">
        <v>136</v>
      </c>
      <c r="H5229" t="s">
        <v>46</v>
      </c>
      <c r="I5229" t="s">
        <v>129</v>
      </c>
      <c r="J5229" t="s">
        <v>130</v>
      </c>
      <c r="K5229" t="s">
        <v>131</v>
      </c>
      <c r="L5229" t="s">
        <v>15079</v>
      </c>
      <c r="M5229" t="s">
        <v>15080</v>
      </c>
      <c r="N5229">
        <v>0.74611111100000005</v>
      </c>
      <c r="O5229">
        <v>0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0.74611099999999997</v>
      </c>
      <c r="Y5229">
        <v>0</v>
      </c>
      <c r="Z5229">
        <v>0</v>
      </c>
    </row>
    <row r="5230" spans="1:26" x14ac:dyDescent="0.25">
      <c r="A5230">
        <v>1719354</v>
      </c>
      <c r="B5230">
        <v>1</v>
      </c>
      <c r="C5230" t="s">
        <v>77</v>
      </c>
      <c r="D5230" t="s">
        <v>114</v>
      </c>
      <c r="E5230" t="s">
        <v>134</v>
      </c>
      <c r="F5230" t="s">
        <v>15081</v>
      </c>
      <c r="G5230" t="s">
        <v>136</v>
      </c>
      <c r="H5230" t="s">
        <v>46</v>
      </c>
      <c r="I5230" t="s">
        <v>129</v>
      </c>
      <c r="J5230" t="s">
        <v>130</v>
      </c>
      <c r="K5230" t="s">
        <v>131</v>
      </c>
      <c r="L5230" t="s">
        <v>15082</v>
      </c>
      <c r="M5230" t="s">
        <v>15083</v>
      </c>
      <c r="N5230">
        <v>1.5022222220000001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1.5022219999999999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1719346</v>
      </c>
      <c r="B5231">
        <v>1</v>
      </c>
      <c r="C5231" t="s">
        <v>76</v>
      </c>
      <c r="D5231" t="s">
        <v>78</v>
      </c>
      <c r="E5231" t="s">
        <v>134</v>
      </c>
      <c r="F5231" t="s">
        <v>15084</v>
      </c>
      <c r="G5231" t="s">
        <v>136</v>
      </c>
      <c r="H5231" t="s">
        <v>46</v>
      </c>
      <c r="I5231" t="s">
        <v>129</v>
      </c>
      <c r="J5231" t="s">
        <v>130</v>
      </c>
      <c r="K5231" t="s">
        <v>131</v>
      </c>
      <c r="L5231" t="s">
        <v>15085</v>
      </c>
      <c r="M5231" t="s">
        <v>15086</v>
      </c>
      <c r="N5231">
        <v>1.0744444440000001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1.074444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1719361</v>
      </c>
      <c r="B5232">
        <v>1</v>
      </c>
      <c r="C5232" t="s">
        <v>76</v>
      </c>
      <c r="D5232" t="s">
        <v>81</v>
      </c>
      <c r="E5232" t="s">
        <v>134</v>
      </c>
      <c r="F5232" t="s">
        <v>15087</v>
      </c>
      <c r="G5232" t="s">
        <v>155</v>
      </c>
      <c r="H5232" t="s">
        <v>46</v>
      </c>
      <c r="I5232" t="s">
        <v>129</v>
      </c>
      <c r="J5232" t="s">
        <v>130</v>
      </c>
      <c r="K5232" t="s">
        <v>131</v>
      </c>
      <c r="L5232" t="s">
        <v>15088</v>
      </c>
      <c r="M5232" t="s">
        <v>15089</v>
      </c>
      <c r="N5232">
        <v>5.5358333330000002</v>
      </c>
      <c r="O5232">
        <v>0</v>
      </c>
      <c r="P5232">
        <v>6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33.215000000000003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1719342</v>
      </c>
      <c r="B5233">
        <v>1</v>
      </c>
      <c r="C5233" t="s">
        <v>77</v>
      </c>
      <c r="D5233" t="s">
        <v>108</v>
      </c>
      <c r="E5233" t="s">
        <v>158</v>
      </c>
      <c r="F5233" t="s">
        <v>15090</v>
      </c>
      <c r="G5233" t="s">
        <v>1209</v>
      </c>
      <c r="H5233" t="s">
        <v>47</v>
      </c>
      <c r="I5233" t="s">
        <v>129</v>
      </c>
      <c r="J5233" t="s">
        <v>15</v>
      </c>
      <c r="K5233" t="s">
        <v>131</v>
      </c>
      <c r="L5233" t="s">
        <v>15091</v>
      </c>
      <c r="M5233" t="s">
        <v>15092</v>
      </c>
      <c r="N5233">
        <v>0.43138888800000003</v>
      </c>
      <c r="O5233">
        <v>105</v>
      </c>
      <c r="P5233">
        <v>24568</v>
      </c>
      <c r="Q5233">
        <v>0</v>
      </c>
      <c r="R5233">
        <v>0</v>
      </c>
      <c r="S5233">
        <v>0</v>
      </c>
      <c r="T5233">
        <v>0</v>
      </c>
      <c r="U5233">
        <v>45.295833000000002</v>
      </c>
      <c r="V5233">
        <v>10598.3622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1719347</v>
      </c>
      <c r="B5234">
        <v>1</v>
      </c>
      <c r="C5234" t="s">
        <v>76</v>
      </c>
      <c r="D5234" t="s">
        <v>84</v>
      </c>
      <c r="E5234" t="s">
        <v>126</v>
      </c>
      <c r="F5234" t="s">
        <v>14844</v>
      </c>
      <c r="G5234" t="s">
        <v>176</v>
      </c>
      <c r="H5234" t="s">
        <v>47</v>
      </c>
      <c r="I5234" t="s">
        <v>129</v>
      </c>
      <c r="J5234" t="s">
        <v>130</v>
      </c>
      <c r="K5234" t="s">
        <v>131</v>
      </c>
      <c r="L5234" t="s">
        <v>15093</v>
      </c>
      <c r="M5234" t="s">
        <v>15094</v>
      </c>
      <c r="N5234">
        <v>1.76</v>
      </c>
      <c r="O5234">
        <v>3</v>
      </c>
      <c r="P5234">
        <v>2</v>
      </c>
      <c r="Q5234">
        <v>0</v>
      </c>
      <c r="R5234">
        <v>0</v>
      </c>
      <c r="S5234">
        <v>0</v>
      </c>
      <c r="T5234">
        <v>0</v>
      </c>
      <c r="U5234">
        <v>5.28</v>
      </c>
      <c r="V5234">
        <v>3.52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1719362</v>
      </c>
      <c r="B5235">
        <v>1</v>
      </c>
      <c r="C5235" t="s">
        <v>76</v>
      </c>
      <c r="D5235" t="s">
        <v>96</v>
      </c>
      <c r="E5235" t="s">
        <v>134</v>
      </c>
      <c r="F5235" t="s">
        <v>15095</v>
      </c>
      <c r="G5235" t="s">
        <v>136</v>
      </c>
      <c r="H5235" t="s">
        <v>46</v>
      </c>
      <c r="I5235" t="s">
        <v>129</v>
      </c>
      <c r="J5235" t="s">
        <v>130</v>
      </c>
      <c r="K5235" t="s">
        <v>131</v>
      </c>
      <c r="L5235" t="s">
        <v>15096</v>
      </c>
      <c r="M5235" t="s">
        <v>15097</v>
      </c>
      <c r="N5235">
        <v>0.98888888799999997</v>
      </c>
      <c r="O5235">
        <v>0</v>
      </c>
      <c r="P5235">
        <v>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0.98888900000000002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1719349</v>
      </c>
      <c r="B5236">
        <v>1</v>
      </c>
      <c r="C5236" t="s">
        <v>76</v>
      </c>
      <c r="D5236" t="s">
        <v>105</v>
      </c>
      <c r="E5236" t="s">
        <v>134</v>
      </c>
      <c r="F5236" t="s">
        <v>15098</v>
      </c>
      <c r="G5236" t="s">
        <v>136</v>
      </c>
      <c r="H5236" t="s">
        <v>46</v>
      </c>
      <c r="I5236" t="s">
        <v>129</v>
      </c>
      <c r="J5236" t="s">
        <v>130</v>
      </c>
      <c r="K5236" t="s">
        <v>131</v>
      </c>
      <c r="L5236" t="s">
        <v>15099</v>
      </c>
      <c r="M5236" t="s">
        <v>15100</v>
      </c>
      <c r="N5236">
        <v>2.034444444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2.0344440000000001</v>
      </c>
    </row>
    <row r="5237" spans="1:26" x14ac:dyDescent="0.25">
      <c r="A5237">
        <v>1719358</v>
      </c>
      <c r="B5237">
        <v>1</v>
      </c>
      <c r="C5237" t="s">
        <v>77</v>
      </c>
      <c r="D5237" t="s">
        <v>124</v>
      </c>
      <c r="E5237" t="s">
        <v>134</v>
      </c>
      <c r="F5237" t="s">
        <v>15101</v>
      </c>
      <c r="G5237" t="s">
        <v>136</v>
      </c>
      <c r="H5237" t="s">
        <v>46</v>
      </c>
      <c r="I5237" t="s">
        <v>129</v>
      </c>
      <c r="J5237" t="s">
        <v>130</v>
      </c>
      <c r="K5237" t="s">
        <v>131</v>
      </c>
      <c r="L5237" t="s">
        <v>15102</v>
      </c>
      <c r="M5237" t="s">
        <v>15103</v>
      </c>
      <c r="N5237">
        <v>3.0808333330000002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3.0808330000000002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1719381</v>
      </c>
      <c r="B5238">
        <v>1</v>
      </c>
      <c r="C5238" t="s">
        <v>76</v>
      </c>
      <c r="D5238" t="s">
        <v>93</v>
      </c>
      <c r="E5238" t="s">
        <v>126</v>
      </c>
      <c r="F5238" t="s">
        <v>15104</v>
      </c>
      <c r="G5238" t="s">
        <v>145</v>
      </c>
      <c r="H5238" t="s">
        <v>47</v>
      </c>
      <c r="I5238" t="s">
        <v>129</v>
      </c>
      <c r="J5238" t="s">
        <v>130</v>
      </c>
      <c r="K5238" t="s">
        <v>131</v>
      </c>
      <c r="L5238" t="s">
        <v>15105</v>
      </c>
      <c r="M5238" t="s">
        <v>15106</v>
      </c>
      <c r="N5238">
        <v>3.6980555549999998</v>
      </c>
      <c r="O5238">
        <v>2</v>
      </c>
      <c r="P5238">
        <v>108</v>
      </c>
      <c r="Q5238">
        <v>0</v>
      </c>
      <c r="R5238">
        <v>0</v>
      </c>
      <c r="S5238">
        <v>0</v>
      </c>
      <c r="T5238">
        <v>0</v>
      </c>
      <c r="U5238">
        <v>7.3961110000000003</v>
      </c>
      <c r="V5238">
        <v>399.39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1719357</v>
      </c>
      <c r="B5239">
        <v>1</v>
      </c>
      <c r="C5239" t="s">
        <v>77</v>
      </c>
      <c r="D5239" t="s">
        <v>118</v>
      </c>
      <c r="E5239" t="s">
        <v>212</v>
      </c>
      <c r="F5239" t="s">
        <v>2097</v>
      </c>
      <c r="G5239" t="s">
        <v>176</v>
      </c>
      <c r="H5239" t="s">
        <v>47</v>
      </c>
      <c r="I5239" t="s">
        <v>129</v>
      </c>
      <c r="J5239" t="s">
        <v>130</v>
      </c>
      <c r="K5239" t="s">
        <v>131</v>
      </c>
      <c r="L5239" t="s">
        <v>15107</v>
      </c>
      <c r="M5239" t="s">
        <v>15097</v>
      </c>
      <c r="N5239">
        <v>0.821111111</v>
      </c>
      <c r="O5239">
        <v>2</v>
      </c>
      <c r="P5239">
        <v>65</v>
      </c>
      <c r="Q5239">
        <v>0</v>
      </c>
      <c r="R5239">
        <v>0</v>
      </c>
      <c r="S5239">
        <v>34</v>
      </c>
      <c r="T5239">
        <v>484</v>
      </c>
      <c r="U5239">
        <v>1.6422220000000001</v>
      </c>
      <c r="V5239">
        <v>53.372222000000001</v>
      </c>
      <c r="W5239">
        <v>0</v>
      </c>
      <c r="X5239">
        <v>0</v>
      </c>
      <c r="Y5239">
        <v>27.917777999999998</v>
      </c>
      <c r="Z5239">
        <v>397.417778</v>
      </c>
    </row>
    <row r="5240" spans="1:26" x14ac:dyDescent="0.25">
      <c r="A5240">
        <v>1719367</v>
      </c>
      <c r="B5240">
        <v>1</v>
      </c>
      <c r="C5240" t="s">
        <v>77</v>
      </c>
      <c r="D5240" t="s">
        <v>114</v>
      </c>
      <c r="E5240" t="s">
        <v>126</v>
      </c>
      <c r="F5240" t="s">
        <v>15108</v>
      </c>
      <c r="G5240" t="s">
        <v>176</v>
      </c>
      <c r="H5240" t="s">
        <v>47</v>
      </c>
      <c r="I5240" t="s">
        <v>129</v>
      </c>
      <c r="J5240" t="s">
        <v>130</v>
      </c>
      <c r="K5240" t="s">
        <v>131</v>
      </c>
      <c r="L5240" t="s">
        <v>15109</v>
      </c>
      <c r="M5240" t="s">
        <v>15110</v>
      </c>
      <c r="N5240">
        <v>3.9558333330000002</v>
      </c>
      <c r="O5240">
        <v>2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7.9116669999999996</v>
      </c>
      <c r="V5240">
        <v>0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1719370</v>
      </c>
      <c r="B5241">
        <v>1</v>
      </c>
      <c r="C5241" t="s">
        <v>77</v>
      </c>
      <c r="D5241" t="s">
        <v>109</v>
      </c>
      <c r="E5241" t="s">
        <v>139</v>
      </c>
      <c r="F5241" t="s">
        <v>15111</v>
      </c>
      <c r="G5241" t="s">
        <v>141</v>
      </c>
      <c r="H5241" t="s">
        <v>46</v>
      </c>
      <c r="I5241" t="s">
        <v>129</v>
      </c>
      <c r="J5241" t="s">
        <v>130</v>
      </c>
      <c r="K5241" t="s">
        <v>131</v>
      </c>
      <c r="L5241" t="s">
        <v>15112</v>
      </c>
      <c r="M5241" t="s">
        <v>15113</v>
      </c>
      <c r="N5241">
        <v>3.1805555550000002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3.1805560000000002</v>
      </c>
    </row>
    <row r="5242" spans="1:26" x14ac:dyDescent="0.25">
      <c r="A5242">
        <v>1719395</v>
      </c>
      <c r="B5242">
        <v>1</v>
      </c>
      <c r="C5242" t="s">
        <v>77</v>
      </c>
      <c r="D5242" t="s">
        <v>110</v>
      </c>
      <c r="E5242" t="s">
        <v>139</v>
      </c>
      <c r="F5242" t="s">
        <v>15114</v>
      </c>
      <c r="G5242" t="s">
        <v>141</v>
      </c>
      <c r="H5242" t="s">
        <v>46</v>
      </c>
      <c r="I5242" t="s">
        <v>129</v>
      </c>
      <c r="J5242" t="s">
        <v>130</v>
      </c>
      <c r="K5242" t="s">
        <v>131</v>
      </c>
      <c r="L5242" t="s">
        <v>15115</v>
      </c>
      <c r="M5242" t="s">
        <v>15116</v>
      </c>
      <c r="N5242">
        <v>3.068888888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15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46.033332999999999</v>
      </c>
    </row>
    <row r="5243" spans="1:26" x14ac:dyDescent="0.25">
      <c r="A5243">
        <v>1719368</v>
      </c>
      <c r="B5243">
        <v>1</v>
      </c>
      <c r="C5243" t="s">
        <v>76</v>
      </c>
      <c r="D5243" t="s">
        <v>104</v>
      </c>
      <c r="E5243" t="s">
        <v>139</v>
      </c>
      <c r="F5243" t="s">
        <v>15117</v>
      </c>
      <c r="G5243" t="s">
        <v>141</v>
      </c>
      <c r="H5243" t="s">
        <v>46</v>
      </c>
      <c r="I5243" t="s">
        <v>129</v>
      </c>
      <c r="J5243" t="s">
        <v>130</v>
      </c>
      <c r="K5243" t="s">
        <v>131</v>
      </c>
      <c r="L5243" t="s">
        <v>15118</v>
      </c>
      <c r="M5243" t="s">
        <v>15119</v>
      </c>
      <c r="N5243">
        <v>1.1488888880000001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3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3.4466670000000001</v>
      </c>
    </row>
    <row r="5244" spans="1:26" x14ac:dyDescent="0.25">
      <c r="A5244">
        <v>1719375</v>
      </c>
      <c r="B5244">
        <v>1</v>
      </c>
      <c r="C5244" t="s">
        <v>76</v>
      </c>
      <c r="D5244" t="s">
        <v>80</v>
      </c>
      <c r="E5244" t="s">
        <v>134</v>
      </c>
      <c r="F5244" t="s">
        <v>15120</v>
      </c>
      <c r="G5244" t="s">
        <v>136</v>
      </c>
      <c r="H5244" t="s">
        <v>46</v>
      </c>
      <c r="I5244" t="s">
        <v>129</v>
      </c>
      <c r="J5244" t="s">
        <v>130</v>
      </c>
      <c r="K5244" t="s">
        <v>131</v>
      </c>
      <c r="L5244" t="s">
        <v>15121</v>
      </c>
      <c r="M5244" t="s">
        <v>15122</v>
      </c>
      <c r="N5244">
        <v>1.663333333</v>
      </c>
      <c r="O5244">
        <v>0</v>
      </c>
      <c r="P5244">
        <v>3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4.99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1719373</v>
      </c>
      <c r="B5245">
        <v>1</v>
      </c>
      <c r="C5245" t="s">
        <v>76</v>
      </c>
      <c r="D5245" t="s">
        <v>78</v>
      </c>
      <c r="E5245" t="s">
        <v>134</v>
      </c>
      <c r="F5245" t="s">
        <v>15123</v>
      </c>
      <c r="G5245" t="s">
        <v>209</v>
      </c>
      <c r="H5245" t="s">
        <v>46</v>
      </c>
      <c r="I5245" t="s">
        <v>129</v>
      </c>
      <c r="J5245" t="s">
        <v>130</v>
      </c>
      <c r="K5245" t="s">
        <v>131</v>
      </c>
      <c r="L5245" t="s">
        <v>15124</v>
      </c>
      <c r="M5245" t="s">
        <v>15125</v>
      </c>
      <c r="N5245">
        <v>2.3824999999999998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2.3824999999999998</v>
      </c>
      <c r="W5245">
        <v>0</v>
      </c>
      <c r="X5245">
        <v>0</v>
      </c>
      <c r="Y5245">
        <v>0</v>
      </c>
      <c r="Z5245">
        <v>0</v>
      </c>
    </row>
    <row r="5246" spans="1:26" x14ac:dyDescent="0.25">
      <c r="A5246">
        <v>1719396</v>
      </c>
      <c r="B5246">
        <v>1</v>
      </c>
      <c r="C5246" t="s">
        <v>76</v>
      </c>
      <c r="D5246" t="s">
        <v>79</v>
      </c>
      <c r="E5246" t="s">
        <v>134</v>
      </c>
      <c r="F5246" t="s">
        <v>15126</v>
      </c>
      <c r="G5246" t="s">
        <v>136</v>
      </c>
      <c r="H5246" t="s">
        <v>46</v>
      </c>
      <c r="I5246" t="s">
        <v>129</v>
      </c>
      <c r="J5246" t="s">
        <v>130</v>
      </c>
      <c r="K5246" t="s">
        <v>131</v>
      </c>
      <c r="L5246" t="s">
        <v>15127</v>
      </c>
      <c r="M5246" t="s">
        <v>15128</v>
      </c>
      <c r="N5246">
        <v>1.3647222219999999</v>
      </c>
      <c r="O5246">
        <v>0</v>
      </c>
      <c r="P5246">
        <v>4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5.4588890000000001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1719371</v>
      </c>
      <c r="B5247">
        <v>1</v>
      </c>
      <c r="C5247" t="s">
        <v>77</v>
      </c>
      <c r="D5247" t="s">
        <v>109</v>
      </c>
      <c r="E5247" t="s">
        <v>139</v>
      </c>
      <c r="F5247" t="s">
        <v>15129</v>
      </c>
      <c r="G5247" t="s">
        <v>182</v>
      </c>
      <c r="H5247" t="s">
        <v>46</v>
      </c>
      <c r="I5247" t="s">
        <v>129</v>
      </c>
      <c r="J5247" t="s">
        <v>130</v>
      </c>
      <c r="K5247" t="s">
        <v>131</v>
      </c>
      <c r="L5247" t="s">
        <v>15130</v>
      </c>
      <c r="M5247" t="s">
        <v>15131</v>
      </c>
      <c r="N5247">
        <v>5.1102777770000003</v>
      </c>
      <c r="O5247">
        <v>0</v>
      </c>
      <c r="P5247">
        <v>0</v>
      </c>
      <c r="Q5247">
        <v>0</v>
      </c>
      <c r="R5247">
        <v>1</v>
      </c>
      <c r="S5247">
        <v>0</v>
      </c>
      <c r="T5247">
        <v>20</v>
      </c>
      <c r="U5247">
        <v>0</v>
      </c>
      <c r="V5247">
        <v>0</v>
      </c>
      <c r="W5247">
        <v>0</v>
      </c>
      <c r="X5247">
        <v>5.1102780000000001</v>
      </c>
      <c r="Y5247">
        <v>0</v>
      </c>
      <c r="Z5247">
        <v>102.205556</v>
      </c>
    </row>
    <row r="5248" spans="1:26" x14ac:dyDescent="0.25">
      <c r="A5248">
        <v>1719376</v>
      </c>
      <c r="B5248">
        <v>1</v>
      </c>
      <c r="C5248" t="s">
        <v>77</v>
      </c>
      <c r="D5248" t="s">
        <v>124</v>
      </c>
      <c r="E5248" t="s">
        <v>139</v>
      </c>
      <c r="F5248" t="s">
        <v>15132</v>
      </c>
      <c r="G5248" t="s">
        <v>289</v>
      </c>
      <c r="H5248" t="s">
        <v>46</v>
      </c>
      <c r="I5248" t="s">
        <v>129</v>
      </c>
      <c r="J5248" t="s">
        <v>15</v>
      </c>
      <c r="K5248" t="s">
        <v>131</v>
      </c>
      <c r="L5248" t="s">
        <v>15133</v>
      </c>
      <c r="M5248" t="s">
        <v>15134</v>
      </c>
      <c r="N5248">
        <v>4.8830555550000003</v>
      </c>
      <c r="O5248">
        <v>0</v>
      </c>
      <c r="P5248">
        <v>36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175.79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1719385</v>
      </c>
      <c r="B5249">
        <v>1</v>
      </c>
      <c r="C5249" t="s">
        <v>76</v>
      </c>
      <c r="D5249" t="s">
        <v>90</v>
      </c>
      <c r="E5249" t="s">
        <v>134</v>
      </c>
      <c r="F5249" t="s">
        <v>15135</v>
      </c>
      <c r="G5249" t="s">
        <v>289</v>
      </c>
      <c r="H5249" t="s">
        <v>46</v>
      </c>
      <c r="I5249" t="s">
        <v>129</v>
      </c>
      <c r="J5249" t="s">
        <v>130</v>
      </c>
      <c r="K5249" t="s">
        <v>131</v>
      </c>
      <c r="L5249" t="s">
        <v>15136</v>
      </c>
      <c r="M5249" t="s">
        <v>15137</v>
      </c>
      <c r="N5249">
        <v>2.517222222</v>
      </c>
      <c r="O5249">
        <v>0</v>
      </c>
      <c r="P5249">
        <v>5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12.586111000000001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1719391</v>
      </c>
      <c r="B5250">
        <v>1</v>
      </c>
      <c r="C5250" t="s">
        <v>76</v>
      </c>
      <c r="D5250" t="s">
        <v>103</v>
      </c>
      <c r="E5250" t="s">
        <v>134</v>
      </c>
      <c r="F5250" t="s">
        <v>15138</v>
      </c>
      <c r="G5250" t="s">
        <v>155</v>
      </c>
      <c r="H5250" t="s">
        <v>46</v>
      </c>
      <c r="I5250" t="s">
        <v>129</v>
      </c>
      <c r="J5250" t="s">
        <v>130</v>
      </c>
      <c r="K5250" t="s">
        <v>131</v>
      </c>
      <c r="L5250" t="s">
        <v>15139</v>
      </c>
      <c r="M5250" t="s">
        <v>15140</v>
      </c>
      <c r="N5250">
        <v>1.228611111</v>
      </c>
      <c r="O5250">
        <v>0</v>
      </c>
      <c r="P5250">
        <v>0</v>
      </c>
      <c r="Q5250">
        <v>0</v>
      </c>
      <c r="R5250">
        <v>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7.3716670000000004</v>
      </c>
      <c r="Y5250">
        <v>0</v>
      </c>
      <c r="Z5250">
        <v>0</v>
      </c>
    </row>
    <row r="5251" spans="1:26" x14ac:dyDescent="0.25">
      <c r="A5251">
        <v>1719418</v>
      </c>
      <c r="B5251">
        <v>1</v>
      </c>
      <c r="C5251" t="s">
        <v>76</v>
      </c>
      <c r="D5251" t="s">
        <v>99</v>
      </c>
      <c r="E5251" t="s">
        <v>212</v>
      </c>
      <c r="F5251" t="s">
        <v>15141</v>
      </c>
      <c r="G5251" t="s">
        <v>176</v>
      </c>
      <c r="H5251" t="s">
        <v>47</v>
      </c>
      <c r="I5251" t="s">
        <v>129</v>
      </c>
      <c r="J5251" t="s">
        <v>130</v>
      </c>
      <c r="K5251" t="s">
        <v>131</v>
      </c>
      <c r="L5251" t="s">
        <v>15142</v>
      </c>
      <c r="M5251" t="s">
        <v>15143</v>
      </c>
      <c r="N5251">
        <v>2.2397222220000002</v>
      </c>
      <c r="O5251">
        <v>16</v>
      </c>
      <c r="P5251">
        <v>3</v>
      </c>
      <c r="Q5251">
        <v>0</v>
      </c>
      <c r="R5251">
        <v>0</v>
      </c>
      <c r="S5251">
        <v>0</v>
      </c>
      <c r="T5251">
        <v>0</v>
      </c>
      <c r="U5251">
        <v>35.835555999999997</v>
      </c>
      <c r="V5251">
        <v>6.7191669999999997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1719388</v>
      </c>
      <c r="B5252">
        <v>1</v>
      </c>
      <c r="C5252" t="s">
        <v>76</v>
      </c>
      <c r="D5252" t="s">
        <v>78</v>
      </c>
      <c r="E5252" t="s">
        <v>134</v>
      </c>
      <c r="F5252" t="s">
        <v>10280</v>
      </c>
      <c r="G5252" t="s">
        <v>136</v>
      </c>
      <c r="H5252" t="s">
        <v>46</v>
      </c>
      <c r="I5252" t="s">
        <v>129</v>
      </c>
      <c r="J5252" t="s">
        <v>130</v>
      </c>
      <c r="K5252" t="s">
        <v>131</v>
      </c>
      <c r="L5252" t="s">
        <v>15144</v>
      </c>
      <c r="M5252" t="s">
        <v>15145</v>
      </c>
      <c r="N5252">
        <v>2.855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2.855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1719422</v>
      </c>
      <c r="B5253">
        <v>1</v>
      </c>
      <c r="C5253" t="s">
        <v>77</v>
      </c>
      <c r="D5253" t="s">
        <v>123</v>
      </c>
      <c r="E5253" t="s">
        <v>212</v>
      </c>
      <c r="F5253" t="s">
        <v>2857</v>
      </c>
      <c r="G5253" t="s">
        <v>176</v>
      </c>
      <c r="H5253" t="s">
        <v>47</v>
      </c>
      <c r="I5253" t="s">
        <v>129</v>
      </c>
      <c r="J5253" t="s">
        <v>130</v>
      </c>
      <c r="K5253" t="s">
        <v>131</v>
      </c>
      <c r="L5253" t="s">
        <v>15146</v>
      </c>
      <c r="M5253" t="s">
        <v>15147</v>
      </c>
      <c r="N5253">
        <v>5.0311111110000004</v>
      </c>
      <c r="O5253">
        <v>232</v>
      </c>
      <c r="P5253">
        <v>122</v>
      </c>
      <c r="Q5253">
        <v>0</v>
      </c>
      <c r="R5253">
        <v>0</v>
      </c>
      <c r="S5253">
        <v>0</v>
      </c>
      <c r="T5253">
        <v>0</v>
      </c>
      <c r="U5253">
        <v>1167.217778</v>
      </c>
      <c r="V5253">
        <v>613.79555600000003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1719389</v>
      </c>
      <c r="B5254">
        <v>1</v>
      </c>
      <c r="C5254" t="s">
        <v>76</v>
      </c>
      <c r="D5254" t="s">
        <v>78</v>
      </c>
      <c r="E5254" t="s">
        <v>139</v>
      </c>
      <c r="F5254" t="s">
        <v>7575</v>
      </c>
      <c r="G5254" t="s">
        <v>141</v>
      </c>
      <c r="H5254" t="s">
        <v>46</v>
      </c>
      <c r="I5254" t="s">
        <v>129</v>
      </c>
      <c r="J5254" t="s">
        <v>130</v>
      </c>
      <c r="K5254" t="s">
        <v>131</v>
      </c>
      <c r="L5254" t="s">
        <v>15148</v>
      </c>
      <c r="M5254" t="s">
        <v>15149</v>
      </c>
      <c r="N5254">
        <v>1.1375</v>
      </c>
      <c r="O5254">
        <v>0</v>
      </c>
      <c r="P5254">
        <v>134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152.42500000000001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1719386</v>
      </c>
      <c r="B5255">
        <v>1</v>
      </c>
      <c r="C5255" t="s">
        <v>76</v>
      </c>
      <c r="D5255" t="s">
        <v>102</v>
      </c>
      <c r="E5255" t="s">
        <v>164</v>
      </c>
      <c r="F5255" t="s">
        <v>15150</v>
      </c>
      <c r="G5255" t="s">
        <v>256</v>
      </c>
      <c r="H5255" t="s">
        <v>46</v>
      </c>
      <c r="I5255" t="s">
        <v>129</v>
      </c>
      <c r="J5255" t="s">
        <v>130</v>
      </c>
      <c r="K5255" t="s">
        <v>131</v>
      </c>
      <c r="L5255" t="s">
        <v>15151</v>
      </c>
      <c r="M5255" t="s">
        <v>15152</v>
      </c>
      <c r="N5255">
        <v>0.60916666600000002</v>
      </c>
      <c r="O5255">
        <v>1</v>
      </c>
      <c r="P5255">
        <v>54</v>
      </c>
      <c r="Q5255">
        <v>0</v>
      </c>
      <c r="R5255">
        <v>0</v>
      </c>
      <c r="S5255">
        <v>0</v>
      </c>
      <c r="T5255">
        <v>0</v>
      </c>
      <c r="U5255">
        <v>0.60916700000000001</v>
      </c>
      <c r="V5255">
        <v>32.895000000000003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1719390</v>
      </c>
      <c r="B5256">
        <v>1</v>
      </c>
      <c r="C5256" t="s">
        <v>77</v>
      </c>
      <c r="D5256" t="s">
        <v>108</v>
      </c>
      <c r="E5256" t="s">
        <v>126</v>
      </c>
      <c r="F5256" t="s">
        <v>15153</v>
      </c>
      <c r="G5256" t="s">
        <v>145</v>
      </c>
      <c r="H5256" t="s">
        <v>47</v>
      </c>
      <c r="I5256" t="s">
        <v>129</v>
      </c>
      <c r="J5256" t="s">
        <v>130</v>
      </c>
      <c r="K5256" t="s">
        <v>131</v>
      </c>
      <c r="L5256" t="s">
        <v>15154</v>
      </c>
      <c r="M5256" t="s">
        <v>15155</v>
      </c>
      <c r="N5256">
        <v>1.2838888879999999</v>
      </c>
      <c r="O5256">
        <v>3</v>
      </c>
      <c r="P5256">
        <v>498</v>
      </c>
      <c r="Q5256">
        <v>0</v>
      </c>
      <c r="R5256">
        <v>0</v>
      </c>
      <c r="S5256">
        <v>0</v>
      </c>
      <c r="T5256">
        <v>0</v>
      </c>
      <c r="U5256">
        <v>3.851667</v>
      </c>
      <c r="V5256">
        <v>639.376666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1719394</v>
      </c>
      <c r="B5257">
        <v>1</v>
      </c>
      <c r="C5257" t="s">
        <v>76</v>
      </c>
      <c r="D5257" t="s">
        <v>78</v>
      </c>
      <c r="E5257" t="s">
        <v>134</v>
      </c>
      <c r="F5257" t="s">
        <v>15156</v>
      </c>
      <c r="G5257" t="s">
        <v>136</v>
      </c>
      <c r="H5257" t="s">
        <v>46</v>
      </c>
      <c r="I5257" t="s">
        <v>129</v>
      </c>
      <c r="J5257" t="s">
        <v>130</v>
      </c>
      <c r="K5257" t="s">
        <v>131</v>
      </c>
      <c r="L5257" t="s">
        <v>15157</v>
      </c>
      <c r="M5257" t="s">
        <v>15158</v>
      </c>
      <c r="N5257">
        <v>3.9049999999999998</v>
      </c>
      <c r="O5257">
        <v>0</v>
      </c>
      <c r="P5257">
        <v>6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23.43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1719397</v>
      </c>
      <c r="B5258">
        <v>1</v>
      </c>
      <c r="C5258" t="s">
        <v>77</v>
      </c>
      <c r="D5258" t="s">
        <v>109</v>
      </c>
      <c r="E5258" t="s">
        <v>134</v>
      </c>
      <c r="F5258" t="s">
        <v>15159</v>
      </c>
      <c r="G5258" t="s">
        <v>136</v>
      </c>
      <c r="H5258" t="s">
        <v>46</v>
      </c>
      <c r="I5258" t="s">
        <v>129</v>
      </c>
      <c r="J5258" t="s">
        <v>130</v>
      </c>
      <c r="K5258" t="s">
        <v>131</v>
      </c>
      <c r="L5258" t="s">
        <v>15160</v>
      </c>
      <c r="M5258" t="s">
        <v>15161</v>
      </c>
      <c r="N5258">
        <v>3.1724999999999999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3.1724999999999999</v>
      </c>
    </row>
    <row r="5259" spans="1:26" x14ac:dyDescent="0.25">
      <c r="A5259">
        <v>1719406</v>
      </c>
      <c r="B5259">
        <v>1</v>
      </c>
      <c r="C5259" t="s">
        <v>76</v>
      </c>
      <c r="D5259" t="s">
        <v>103</v>
      </c>
      <c r="E5259" t="s">
        <v>134</v>
      </c>
      <c r="F5259" t="s">
        <v>15162</v>
      </c>
      <c r="G5259" t="s">
        <v>136</v>
      </c>
      <c r="H5259" t="s">
        <v>46</v>
      </c>
      <c r="I5259" t="s">
        <v>129</v>
      </c>
      <c r="J5259" t="s">
        <v>130</v>
      </c>
      <c r="K5259" t="s">
        <v>131</v>
      </c>
      <c r="L5259" t="s">
        <v>15163</v>
      </c>
      <c r="M5259" t="s">
        <v>15164</v>
      </c>
      <c r="N5259">
        <v>4.6950000000000003</v>
      </c>
      <c r="O5259">
        <v>0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4.6950000000000003</v>
      </c>
      <c r="Y5259">
        <v>0</v>
      </c>
      <c r="Z5259">
        <v>0</v>
      </c>
    </row>
    <row r="5260" spans="1:26" x14ac:dyDescent="0.25">
      <c r="A5260">
        <v>1719404</v>
      </c>
      <c r="B5260">
        <v>1</v>
      </c>
      <c r="C5260" t="s">
        <v>76</v>
      </c>
      <c r="D5260" t="s">
        <v>79</v>
      </c>
      <c r="E5260" t="s">
        <v>134</v>
      </c>
      <c r="F5260" t="s">
        <v>15165</v>
      </c>
      <c r="G5260" t="s">
        <v>155</v>
      </c>
      <c r="H5260" t="s">
        <v>46</v>
      </c>
      <c r="I5260" t="s">
        <v>129</v>
      </c>
      <c r="J5260" t="s">
        <v>130</v>
      </c>
      <c r="K5260" t="s">
        <v>131</v>
      </c>
      <c r="L5260" t="s">
        <v>15166</v>
      </c>
      <c r="M5260" t="s">
        <v>15167</v>
      </c>
      <c r="N5260">
        <v>3.4183333330000001</v>
      </c>
      <c r="O5260">
        <v>0</v>
      </c>
      <c r="P5260">
        <v>2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6.8366670000000003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1719405</v>
      </c>
      <c r="B5261">
        <v>1</v>
      </c>
      <c r="C5261" t="s">
        <v>76</v>
      </c>
      <c r="D5261" t="s">
        <v>78</v>
      </c>
      <c r="E5261" t="s">
        <v>134</v>
      </c>
      <c r="F5261" t="s">
        <v>15168</v>
      </c>
      <c r="G5261" t="s">
        <v>3745</v>
      </c>
      <c r="H5261" t="s">
        <v>46</v>
      </c>
      <c r="I5261" t="s">
        <v>129</v>
      </c>
      <c r="J5261" t="s">
        <v>130</v>
      </c>
      <c r="K5261" t="s">
        <v>131</v>
      </c>
      <c r="L5261" t="s">
        <v>15169</v>
      </c>
      <c r="M5261" t="s">
        <v>15170</v>
      </c>
      <c r="N5261">
        <v>4.4144444439999999</v>
      </c>
      <c r="O5261">
        <v>0</v>
      </c>
      <c r="P5261">
        <v>12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52.973332999999997</v>
      </c>
      <c r="W5261">
        <v>0</v>
      </c>
      <c r="X5261">
        <v>0</v>
      </c>
      <c r="Y5261">
        <v>0</v>
      </c>
      <c r="Z5261">
        <v>0</v>
      </c>
    </row>
    <row r="5262" spans="1:26" x14ac:dyDescent="0.25">
      <c r="A5262">
        <v>1719410</v>
      </c>
      <c r="B5262">
        <v>1</v>
      </c>
      <c r="C5262" t="s">
        <v>77</v>
      </c>
      <c r="D5262" t="s">
        <v>121</v>
      </c>
      <c r="E5262" t="s">
        <v>134</v>
      </c>
      <c r="F5262" t="s">
        <v>15171</v>
      </c>
      <c r="G5262" t="s">
        <v>136</v>
      </c>
      <c r="H5262" t="s">
        <v>46</v>
      </c>
      <c r="I5262" t="s">
        <v>129</v>
      </c>
      <c r="J5262" t="s">
        <v>130</v>
      </c>
      <c r="K5262" t="s">
        <v>131</v>
      </c>
      <c r="L5262" t="s">
        <v>15172</v>
      </c>
      <c r="M5262" t="s">
        <v>15173</v>
      </c>
      <c r="N5262">
        <v>1.8805555549999999</v>
      </c>
      <c r="O5262">
        <v>0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1.8805559999999999</v>
      </c>
      <c r="Y5262">
        <v>0</v>
      </c>
      <c r="Z5262">
        <v>0</v>
      </c>
    </row>
    <row r="5263" spans="1:26" x14ac:dyDescent="0.25">
      <c r="A5263">
        <v>1719411</v>
      </c>
      <c r="B5263">
        <v>1</v>
      </c>
      <c r="C5263" t="s">
        <v>76</v>
      </c>
      <c r="D5263" t="s">
        <v>92</v>
      </c>
      <c r="E5263" t="s">
        <v>134</v>
      </c>
      <c r="F5263" t="s">
        <v>15174</v>
      </c>
      <c r="G5263" t="s">
        <v>155</v>
      </c>
      <c r="H5263" t="s">
        <v>46</v>
      </c>
      <c r="I5263" t="s">
        <v>129</v>
      </c>
      <c r="J5263" t="s">
        <v>130</v>
      </c>
      <c r="K5263" t="s">
        <v>131</v>
      </c>
      <c r="L5263" t="s">
        <v>15175</v>
      </c>
      <c r="M5263" t="s">
        <v>15176</v>
      </c>
      <c r="N5263">
        <v>2.4741666659999999</v>
      </c>
      <c r="O5263">
        <v>0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2.474167</v>
      </c>
      <c r="Y5263">
        <v>0</v>
      </c>
      <c r="Z5263">
        <v>0</v>
      </c>
    </row>
    <row r="5264" spans="1:26" x14ac:dyDescent="0.25">
      <c r="A5264">
        <v>1719412</v>
      </c>
      <c r="B5264">
        <v>1</v>
      </c>
      <c r="C5264" t="s">
        <v>76</v>
      </c>
      <c r="D5264" t="s">
        <v>103</v>
      </c>
      <c r="E5264" t="s">
        <v>139</v>
      </c>
      <c r="F5264" t="s">
        <v>12054</v>
      </c>
      <c r="G5264" t="s">
        <v>141</v>
      </c>
      <c r="H5264" t="s">
        <v>46</v>
      </c>
      <c r="I5264" t="s">
        <v>129</v>
      </c>
      <c r="J5264" t="s">
        <v>130</v>
      </c>
      <c r="K5264" t="s">
        <v>131</v>
      </c>
      <c r="L5264" t="s">
        <v>15177</v>
      </c>
      <c r="M5264" t="s">
        <v>15178</v>
      </c>
      <c r="N5264">
        <v>1.1713888880000001</v>
      </c>
      <c r="O5264">
        <v>0</v>
      </c>
      <c r="P5264">
        <v>0</v>
      </c>
      <c r="Q5264">
        <v>0</v>
      </c>
      <c r="R5264">
        <v>48</v>
      </c>
      <c r="S5264">
        <v>0</v>
      </c>
      <c r="T5264">
        <v>12</v>
      </c>
      <c r="U5264">
        <v>0</v>
      </c>
      <c r="V5264">
        <v>0</v>
      </c>
      <c r="W5264">
        <v>0</v>
      </c>
      <c r="X5264">
        <v>56.226666999999999</v>
      </c>
      <c r="Y5264">
        <v>0</v>
      </c>
      <c r="Z5264">
        <v>14.056666999999999</v>
      </c>
    </row>
    <row r="5265" spans="1:26" x14ac:dyDescent="0.25">
      <c r="A5265">
        <v>1719420</v>
      </c>
      <c r="B5265">
        <v>1</v>
      </c>
      <c r="C5265" t="s">
        <v>76</v>
      </c>
      <c r="D5265" t="s">
        <v>106</v>
      </c>
      <c r="E5265" t="s">
        <v>134</v>
      </c>
      <c r="F5265" t="s">
        <v>15179</v>
      </c>
      <c r="G5265" t="s">
        <v>136</v>
      </c>
      <c r="H5265" t="s">
        <v>46</v>
      </c>
      <c r="I5265" t="s">
        <v>129</v>
      </c>
      <c r="J5265" t="s">
        <v>130</v>
      </c>
      <c r="K5265" t="s">
        <v>131</v>
      </c>
      <c r="L5265" t="s">
        <v>15180</v>
      </c>
      <c r="M5265" t="s">
        <v>15181</v>
      </c>
      <c r="N5265">
        <v>0.95972222200000001</v>
      </c>
      <c r="O5265">
        <v>0</v>
      </c>
      <c r="P5265">
        <v>2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1.9194439999999999</v>
      </c>
      <c r="W5265">
        <v>0</v>
      </c>
      <c r="X5265">
        <v>0</v>
      </c>
      <c r="Y5265">
        <v>0</v>
      </c>
      <c r="Z5265">
        <v>0</v>
      </c>
    </row>
    <row r="5266" spans="1:26" x14ac:dyDescent="0.25">
      <c r="A5266">
        <v>1719415</v>
      </c>
      <c r="B5266">
        <v>1</v>
      </c>
      <c r="C5266" t="s">
        <v>76</v>
      </c>
      <c r="D5266" t="s">
        <v>106</v>
      </c>
      <c r="E5266" t="s">
        <v>134</v>
      </c>
      <c r="F5266" t="s">
        <v>15182</v>
      </c>
      <c r="G5266" t="s">
        <v>136</v>
      </c>
      <c r="H5266" t="s">
        <v>46</v>
      </c>
      <c r="I5266" t="s">
        <v>129</v>
      </c>
      <c r="J5266" t="s">
        <v>130</v>
      </c>
      <c r="K5266" t="s">
        <v>131</v>
      </c>
      <c r="L5266" t="s">
        <v>15183</v>
      </c>
      <c r="M5266" t="s">
        <v>15184</v>
      </c>
      <c r="N5266">
        <v>1.420555555</v>
      </c>
      <c r="O5266">
        <v>1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1.4205559999999999</v>
      </c>
      <c r="V5266">
        <v>0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1719414</v>
      </c>
      <c r="B5267">
        <v>1</v>
      </c>
      <c r="C5267" t="s">
        <v>76</v>
      </c>
      <c r="D5267" t="s">
        <v>92</v>
      </c>
      <c r="E5267" t="s">
        <v>134</v>
      </c>
      <c r="F5267" t="s">
        <v>15185</v>
      </c>
      <c r="G5267" t="s">
        <v>136</v>
      </c>
      <c r="H5267" t="s">
        <v>46</v>
      </c>
      <c r="I5267" t="s">
        <v>129</v>
      </c>
      <c r="J5267" t="s">
        <v>130</v>
      </c>
      <c r="K5267" t="s">
        <v>131</v>
      </c>
      <c r="L5267" t="s">
        <v>15186</v>
      </c>
      <c r="M5267" t="s">
        <v>15187</v>
      </c>
      <c r="N5267">
        <v>1.64</v>
      </c>
      <c r="O5267">
        <v>0</v>
      </c>
      <c r="P5267">
        <v>0</v>
      </c>
      <c r="Q5267">
        <v>0</v>
      </c>
      <c r="R5267">
        <v>2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3.28</v>
      </c>
      <c r="Y5267">
        <v>0</v>
      </c>
      <c r="Z5267">
        <v>0</v>
      </c>
    </row>
    <row r="5268" spans="1:26" x14ac:dyDescent="0.25">
      <c r="A5268">
        <v>1719416</v>
      </c>
      <c r="B5268">
        <v>1</v>
      </c>
      <c r="C5268" t="s">
        <v>76</v>
      </c>
      <c r="D5268" t="s">
        <v>101</v>
      </c>
      <c r="E5268" t="s">
        <v>212</v>
      </c>
      <c r="F5268" t="s">
        <v>8230</v>
      </c>
      <c r="G5268" t="s">
        <v>176</v>
      </c>
      <c r="H5268" t="s">
        <v>47</v>
      </c>
      <c r="I5268" t="s">
        <v>129</v>
      </c>
      <c r="J5268" t="s">
        <v>130</v>
      </c>
      <c r="K5268" t="s">
        <v>131</v>
      </c>
      <c r="L5268" t="s">
        <v>15188</v>
      </c>
      <c r="M5268" t="s">
        <v>15189</v>
      </c>
      <c r="N5268">
        <v>0.36805555499999998</v>
      </c>
      <c r="O5268">
        <v>18</v>
      </c>
      <c r="P5268">
        <v>1718</v>
      </c>
      <c r="Q5268">
        <v>0</v>
      </c>
      <c r="R5268">
        <v>0</v>
      </c>
      <c r="S5268">
        <v>0</v>
      </c>
      <c r="T5268">
        <v>0</v>
      </c>
      <c r="U5268">
        <v>6.625</v>
      </c>
      <c r="V5268">
        <v>632.31944299999998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1719424</v>
      </c>
      <c r="B5269">
        <v>1</v>
      </c>
      <c r="C5269" t="s">
        <v>76</v>
      </c>
      <c r="D5269" t="s">
        <v>102</v>
      </c>
      <c r="E5269" t="s">
        <v>134</v>
      </c>
      <c r="F5269" t="s">
        <v>15190</v>
      </c>
      <c r="G5269" t="s">
        <v>155</v>
      </c>
      <c r="H5269" t="s">
        <v>46</v>
      </c>
      <c r="I5269" t="s">
        <v>129</v>
      </c>
      <c r="J5269" t="s">
        <v>130</v>
      </c>
      <c r="K5269" t="s">
        <v>131</v>
      </c>
      <c r="L5269" t="s">
        <v>15191</v>
      </c>
      <c r="M5269" t="s">
        <v>15192</v>
      </c>
      <c r="N5269">
        <v>1.2580555550000001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1.2580560000000001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1719425</v>
      </c>
      <c r="B5270">
        <v>1</v>
      </c>
      <c r="C5270" t="s">
        <v>76</v>
      </c>
      <c r="D5270" t="s">
        <v>84</v>
      </c>
      <c r="E5270" t="s">
        <v>126</v>
      </c>
      <c r="F5270" t="s">
        <v>15193</v>
      </c>
      <c r="G5270" t="s">
        <v>176</v>
      </c>
      <c r="H5270" t="s">
        <v>47</v>
      </c>
      <c r="I5270" t="s">
        <v>129</v>
      </c>
      <c r="J5270" t="s">
        <v>130</v>
      </c>
      <c r="K5270" t="s">
        <v>131</v>
      </c>
      <c r="L5270" t="s">
        <v>15194</v>
      </c>
      <c r="M5270" t="s">
        <v>15195</v>
      </c>
      <c r="N5270">
        <v>1.071388888</v>
      </c>
      <c r="O5270">
        <v>11</v>
      </c>
      <c r="P5270">
        <v>1637</v>
      </c>
      <c r="Q5270">
        <v>0</v>
      </c>
      <c r="R5270">
        <v>0</v>
      </c>
      <c r="S5270">
        <v>0</v>
      </c>
      <c r="T5270">
        <v>0</v>
      </c>
      <c r="U5270">
        <v>11.785278</v>
      </c>
      <c r="V5270">
        <v>1753.8636100000001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1719429</v>
      </c>
      <c r="B5271">
        <v>1</v>
      </c>
      <c r="C5271" t="s">
        <v>77</v>
      </c>
      <c r="D5271" t="s">
        <v>124</v>
      </c>
      <c r="E5271" t="s">
        <v>139</v>
      </c>
      <c r="F5271" t="s">
        <v>15196</v>
      </c>
      <c r="G5271" t="s">
        <v>269</v>
      </c>
      <c r="H5271" t="s">
        <v>46</v>
      </c>
      <c r="I5271" t="s">
        <v>129</v>
      </c>
      <c r="J5271" t="s">
        <v>130</v>
      </c>
      <c r="K5271" t="s">
        <v>131</v>
      </c>
      <c r="L5271" t="s">
        <v>15197</v>
      </c>
      <c r="M5271" t="s">
        <v>15198</v>
      </c>
      <c r="N5271">
        <v>2.0538888879999999</v>
      </c>
      <c r="O5271">
        <v>0</v>
      </c>
      <c r="P5271">
        <v>78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160.20333299999999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1719428</v>
      </c>
      <c r="B5272">
        <v>1</v>
      </c>
      <c r="C5272" t="s">
        <v>76</v>
      </c>
      <c r="D5272" t="s">
        <v>79</v>
      </c>
      <c r="E5272" t="s">
        <v>139</v>
      </c>
      <c r="F5272" t="s">
        <v>15199</v>
      </c>
      <c r="G5272" t="s">
        <v>391</v>
      </c>
      <c r="H5272" t="s">
        <v>46</v>
      </c>
      <c r="I5272" t="s">
        <v>129</v>
      </c>
      <c r="J5272" t="s">
        <v>130</v>
      </c>
      <c r="K5272" t="s">
        <v>131</v>
      </c>
      <c r="L5272" t="s">
        <v>15140</v>
      </c>
      <c r="M5272" t="s">
        <v>15200</v>
      </c>
      <c r="N5272">
        <v>7.903611111</v>
      </c>
      <c r="O5272">
        <v>0</v>
      </c>
      <c r="P5272">
        <v>67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529.54194399999994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1719427</v>
      </c>
      <c r="B5273">
        <v>1</v>
      </c>
      <c r="C5273" t="s">
        <v>77</v>
      </c>
      <c r="D5273" t="s">
        <v>118</v>
      </c>
      <c r="E5273" t="s">
        <v>134</v>
      </c>
      <c r="F5273" t="s">
        <v>15201</v>
      </c>
      <c r="G5273" t="s">
        <v>136</v>
      </c>
      <c r="H5273" t="s">
        <v>46</v>
      </c>
      <c r="I5273" t="s">
        <v>129</v>
      </c>
      <c r="J5273" t="s">
        <v>130</v>
      </c>
      <c r="K5273" t="s">
        <v>131</v>
      </c>
      <c r="L5273" t="s">
        <v>15202</v>
      </c>
      <c r="M5273" t="s">
        <v>15203</v>
      </c>
      <c r="N5273">
        <v>4.5844444439999998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1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4.5844440000000004</v>
      </c>
    </row>
    <row r="5274" spans="1:26" x14ac:dyDescent="0.25">
      <c r="A5274">
        <v>1719436</v>
      </c>
      <c r="B5274">
        <v>1</v>
      </c>
      <c r="C5274" t="s">
        <v>76</v>
      </c>
      <c r="D5274" t="s">
        <v>81</v>
      </c>
      <c r="E5274" t="s">
        <v>134</v>
      </c>
      <c r="F5274" t="s">
        <v>15204</v>
      </c>
      <c r="G5274" t="s">
        <v>136</v>
      </c>
      <c r="H5274" t="s">
        <v>46</v>
      </c>
      <c r="I5274" t="s">
        <v>129</v>
      </c>
      <c r="J5274" t="s">
        <v>130</v>
      </c>
      <c r="K5274" t="s">
        <v>131</v>
      </c>
      <c r="L5274" t="s">
        <v>15205</v>
      </c>
      <c r="M5274" t="s">
        <v>15206</v>
      </c>
      <c r="N5274">
        <v>3.0680555549999999</v>
      </c>
      <c r="O5274">
        <v>0</v>
      </c>
      <c r="P5274">
        <v>2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6.1361109999999996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1719432</v>
      </c>
      <c r="B5275">
        <v>1</v>
      </c>
      <c r="C5275" t="s">
        <v>76</v>
      </c>
      <c r="D5275" t="s">
        <v>86</v>
      </c>
      <c r="E5275" t="s">
        <v>134</v>
      </c>
      <c r="F5275" t="s">
        <v>15207</v>
      </c>
      <c r="G5275" t="s">
        <v>155</v>
      </c>
      <c r="H5275" t="s">
        <v>46</v>
      </c>
      <c r="I5275" t="s">
        <v>129</v>
      </c>
      <c r="J5275" t="s">
        <v>130</v>
      </c>
      <c r="K5275" t="s">
        <v>131</v>
      </c>
      <c r="L5275" t="s">
        <v>15208</v>
      </c>
      <c r="M5275" t="s">
        <v>15209</v>
      </c>
      <c r="N5275">
        <v>2.2766666660000001</v>
      </c>
      <c r="O5275">
        <v>0</v>
      </c>
      <c r="P5275">
        <v>2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4.5533330000000003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1719433</v>
      </c>
      <c r="B5276">
        <v>1</v>
      </c>
      <c r="C5276" t="s">
        <v>76</v>
      </c>
      <c r="D5276" t="s">
        <v>97</v>
      </c>
      <c r="E5276" t="s">
        <v>134</v>
      </c>
      <c r="F5276" t="s">
        <v>15210</v>
      </c>
      <c r="G5276" t="s">
        <v>136</v>
      </c>
      <c r="H5276" t="s">
        <v>46</v>
      </c>
      <c r="I5276" t="s">
        <v>129</v>
      </c>
      <c r="J5276" t="s">
        <v>130</v>
      </c>
      <c r="K5276" t="s">
        <v>131</v>
      </c>
      <c r="L5276" t="s">
        <v>15211</v>
      </c>
      <c r="M5276" t="s">
        <v>15212</v>
      </c>
      <c r="N5276">
        <v>1.4141666660000001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1.414167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1719431</v>
      </c>
      <c r="B5277">
        <v>1</v>
      </c>
      <c r="C5277" t="s">
        <v>77</v>
      </c>
      <c r="D5277" t="s">
        <v>110</v>
      </c>
      <c r="E5277" t="s">
        <v>134</v>
      </c>
      <c r="F5277" t="s">
        <v>15213</v>
      </c>
      <c r="G5277" t="s">
        <v>136</v>
      </c>
      <c r="H5277" t="s">
        <v>46</v>
      </c>
      <c r="I5277" t="s">
        <v>129</v>
      </c>
      <c r="J5277" t="s">
        <v>130</v>
      </c>
      <c r="K5277" t="s">
        <v>131</v>
      </c>
      <c r="L5277" t="s">
        <v>15214</v>
      </c>
      <c r="M5277" t="s">
        <v>15215</v>
      </c>
      <c r="N5277">
        <v>3.0877777769999999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1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3.0877780000000001</v>
      </c>
    </row>
    <row r="5278" spans="1:26" x14ac:dyDescent="0.25">
      <c r="A5278">
        <v>1719440</v>
      </c>
      <c r="B5278">
        <v>1</v>
      </c>
      <c r="C5278" t="s">
        <v>76</v>
      </c>
      <c r="D5278" t="s">
        <v>101</v>
      </c>
      <c r="E5278" t="s">
        <v>134</v>
      </c>
      <c r="F5278" t="s">
        <v>15216</v>
      </c>
      <c r="G5278" t="s">
        <v>136</v>
      </c>
      <c r="H5278" t="s">
        <v>46</v>
      </c>
      <c r="I5278" t="s">
        <v>129</v>
      </c>
      <c r="J5278" t="s">
        <v>130</v>
      </c>
      <c r="K5278" t="s">
        <v>131</v>
      </c>
      <c r="L5278" t="s">
        <v>15217</v>
      </c>
      <c r="M5278" t="s">
        <v>15218</v>
      </c>
      <c r="N5278">
        <v>15.109444443999999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15.109444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1719442</v>
      </c>
      <c r="B5279">
        <v>1</v>
      </c>
      <c r="C5279" t="s">
        <v>77</v>
      </c>
      <c r="D5279" t="s">
        <v>114</v>
      </c>
      <c r="E5279" t="s">
        <v>212</v>
      </c>
      <c r="F5279" t="s">
        <v>15219</v>
      </c>
      <c r="G5279" t="s">
        <v>176</v>
      </c>
      <c r="H5279" t="s">
        <v>47</v>
      </c>
      <c r="I5279" t="s">
        <v>129</v>
      </c>
      <c r="J5279" t="s">
        <v>130</v>
      </c>
      <c r="K5279" t="s">
        <v>131</v>
      </c>
      <c r="L5279" t="s">
        <v>15220</v>
      </c>
      <c r="M5279" t="s">
        <v>15221</v>
      </c>
      <c r="N5279">
        <v>1.189444444</v>
      </c>
      <c r="O5279">
        <v>81</v>
      </c>
      <c r="P5279">
        <v>474</v>
      </c>
      <c r="Q5279">
        <v>0</v>
      </c>
      <c r="R5279">
        <v>0</v>
      </c>
      <c r="S5279">
        <v>0</v>
      </c>
      <c r="T5279">
        <v>0</v>
      </c>
      <c r="U5279">
        <v>96.344999999999999</v>
      </c>
      <c r="V5279">
        <v>563.79666599999996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1719437</v>
      </c>
      <c r="B5280">
        <v>1</v>
      </c>
      <c r="C5280" t="s">
        <v>76</v>
      </c>
      <c r="D5280" t="s">
        <v>78</v>
      </c>
      <c r="E5280" t="s">
        <v>139</v>
      </c>
      <c r="F5280" t="s">
        <v>15222</v>
      </c>
      <c r="G5280" t="s">
        <v>269</v>
      </c>
      <c r="H5280" t="s">
        <v>46</v>
      </c>
      <c r="I5280" t="s">
        <v>129</v>
      </c>
      <c r="J5280" t="s">
        <v>130</v>
      </c>
      <c r="K5280" t="s">
        <v>131</v>
      </c>
      <c r="L5280" t="s">
        <v>15223</v>
      </c>
      <c r="M5280" t="s">
        <v>15224</v>
      </c>
      <c r="N5280">
        <v>4.1786111110000004</v>
      </c>
      <c r="O5280">
        <v>0</v>
      </c>
      <c r="P5280">
        <v>123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513.96916699999997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1719443</v>
      </c>
      <c r="B5281">
        <v>1</v>
      </c>
      <c r="C5281" t="s">
        <v>76</v>
      </c>
      <c r="D5281" t="s">
        <v>79</v>
      </c>
      <c r="E5281" t="s">
        <v>139</v>
      </c>
      <c r="F5281" t="s">
        <v>15225</v>
      </c>
      <c r="G5281" t="s">
        <v>141</v>
      </c>
      <c r="H5281" t="s">
        <v>46</v>
      </c>
      <c r="I5281" t="s">
        <v>129</v>
      </c>
      <c r="J5281" t="s">
        <v>130</v>
      </c>
      <c r="K5281" t="s">
        <v>131</v>
      </c>
      <c r="L5281" t="s">
        <v>15226</v>
      </c>
      <c r="M5281" t="s">
        <v>15227</v>
      </c>
      <c r="N5281">
        <v>1.3261111109999999</v>
      </c>
      <c r="O5281">
        <v>0</v>
      </c>
      <c r="P5281">
        <v>14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18.565556000000001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1719450</v>
      </c>
      <c r="B5282">
        <v>1</v>
      </c>
      <c r="C5282" t="s">
        <v>76</v>
      </c>
      <c r="D5282" t="s">
        <v>86</v>
      </c>
      <c r="E5282" t="s">
        <v>191</v>
      </c>
      <c r="F5282" t="s">
        <v>15228</v>
      </c>
      <c r="G5282" t="s">
        <v>907</v>
      </c>
      <c r="H5282" t="s">
        <v>46</v>
      </c>
      <c r="I5282" t="s">
        <v>129</v>
      </c>
      <c r="J5282" t="s">
        <v>130</v>
      </c>
      <c r="K5282" t="s">
        <v>131</v>
      </c>
      <c r="L5282" t="s">
        <v>15229</v>
      </c>
      <c r="M5282" t="s">
        <v>15230</v>
      </c>
      <c r="N5282">
        <v>2.3136111110000002</v>
      </c>
      <c r="O5282">
        <v>0</v>
      </c>
      <c r="P5282">
        <v>166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384.05944399999998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1719445</v>
      </c>
      <c r="B5283">
        <v>1</v>
      </c>
      <c r="C5283" t="s">
        <v>77</v>
      </c>
      <c r="D5283" t="s">
        <v>111</v>
      </c>
      <c r="E5283" t="s">
        <v>139</v>
      </c>
      <c r="F5283" t="s">
        <v>15231</v>
      </c>
      <c r="G5283" t="s">
        <v>141</v>
      </c>
      <c r="H5283" t="s">
        <v>46</v>
      </c>
      <c r="I5283" t="s">
        <v>129</v>
      </c>
      <c r="J5283" t="s">
        <v>130</v>
      </c>
      <c r="K5283" t="s">
        <v>131</v>
      </c>
      <c r="L5283" t="s">
        <v>15232</v>
      </c>
      <c r="M5283" t="s">
        <v>15233</v>
      </c>
      <c r="N5283">
        <v>1.4127777770000001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67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94.656110999999996</v>
      </c>
    </row>
    <row r="5284" spans="1:26" x14ac:dyDescent="0.25">
      <c r="A5284">
        <v>1719451</v>
      </c>
      <c r="B5284">
        <v>1</v>
      </c>
      <c r="C5284" t="s">
        <v>76</v>
      </c>
      <c r="D5284" t="s">
        <v>94</v>
      </c>
      <c r="E5284" t="s">
        <v>126</v>
      </c>
      <c r="F5284" t="s">
        <v>15234</v>
      </c>
      <c r="G5284" t="s">
        <v>145</v>
      </c>
      <c r="H5284" t="s">
        <v>47</v>
      </c>
      <c r="I5284" t="s">
        <v>129</v>
      </c>
      <c r="J5284" t="s">
        <v>130</v>
      </c>
      <c r="K5284" t="s">
        <v>131</v>
      </c>
      <c r="L5284" t="s">
        <v>15235</v>
      </c>
      <c r="M5284" t="s">
        <v>15236</v>
      </c>
      <c r="N5284">
        <v>1.3891666659999999</v>
      </c>
      <c r="O5284">
        <v>2</v>
      </c>
      <c r="P5284">
        <v>106</v>
      </c>
      <c r="Q5284">
        <v>0</v>
      </c>
      <c r="R5284">
        <v>0</v>
      </c>
      <c r="S5284">
        <v>0</v>
      </c>
      <c r="T5284">
        <v>0</v>
      </c>
      <c r="U5284">
        <v>2.7783329999999999</v>
      </c>
      <c r="V5284">
        <v>147.251667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1719449</v>
      </c>
      <c r="B5285">
        <v>1</v>
      </c>
      <c r="C5285" t="s">
        <v>77</v>
      </c>
      <c r="D5285" t="s">
        <v>108</v>
      </c>
      <c r="E5285" t="s">
        <v>134</v>
      </c>
      <c r="F5285" t="s">
        <v>15237</v>
      </c>
      <c r="G5285" t="s">
        <v>136</v>
      </c>
      <c r="H5285" t="s">
        <v>46</v>
      </c>
      <c r="I5285" t="s">
        <v>129</v>
      </c>
      <c r="J5285" t="s">
        <v>130</v>
      </c>
      <c r="K5285" t="s">
        <v>131</v>
      </c>
      <c r="L5285" t="s">
        <v>15238</v>
      </c>
      <c r="M5285" t="s">
        <v>15239</v>
      </c>
      <c r="N5285">
        <v>1.9769444439999999</v>
      </c>
      <c r="O5285">
        <v>0</v>
      </c>
      <c r="P5285">
        <v>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1.976944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1719453</v>
      </c>
      <c r="B5286">
        <v>1</v>
      </c>
      <c r="C5286" t="s">
        <v>76</v>
      </c>
      <c r="D5286" t="s">
        <v>80</v>
      </c>
      <c r="E5286" t="s">
        <v>134</v>
      </c>
      <c r="F5286" t="s">
        <v>15240</v>
      </c>
      <c r="G5286" t="s">
        <v>136</v>
      </c>
      <c r="H5286" t="s">
        <v>46</v>
      </c>
      <c r="I5286" t="s">
        <v>129</v>
      </c>
      <c r="J5286" t="s">
        <v>130</v>
      </c>
      <c r="K5286" t="s">
        <v>131</v>
      </c>
      <c r="L5286" t="s">
        <v>15241</v>
      </c>
      <c r="M5286" t="s">
        <v>15242</v>
      </c>
      <c r="N5286">
        <v>2.7102777769999999</v>
      </c>
      <c r="O5286">
        <v>0</v>
      </c>
      <c r="P5286">
        <v>12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32.523333000000001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1719481</v>
      </c>
      <c r="B5287">
        <v>1</v>
      </c>
      <c r="C5287" t="s">
        <v>76</v>
      </c>
      <c r="D5287" t="s">
        <v>79</v>
      </c>
      <c r="E5287" t="s">
        <v>134</v>
      </c>
      <c r="F5287" t="s">
        <v>15243</v>
      </c>
      <c r="G5287" t="s">
        <v>136</v>
      </c>
      <c r="H5287" t="s">
        <v>46</v>
      </c>
      <c r="I5287" t="s">
        <v>129</v>
      </c>
      <c r="J5287" t="s">
        <v>130</v>
      </c>
      <c r="K5287" t="s">
        <v>131</v>
      </c>
      <c r="L5287" t="s">
        <v>15244</v>
      </c>
      <c r="M5287" t="s">
        <v>15245</v>
      </c>
      <c r="N5287">
        <v>2.835555555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2.835556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1719457</v>
      </c>
      <c r="B5288">
        <v>1</v>
      </c>
      <c r="C5288" t="s">
        <v>77</v>
      </c>
      <c r="D5288" t="s">
        <v>116</v>
      </c>
      <c r="E5288" t="s">
        <v>134</v>
      </c>
      <c r="F5288" t="s">
        <v>15246</v>
      </c>
      <c r="G5288" t="s">
        <v>136</v>
      </c>
      <c r="H5288" t="s">
        <v>46</v>
      </c>
      <c r="I5288" t="s">
        <v>129</v>
      </c>
      <c r="J5288" t="s">
        <v>130</v>
      </c>
      <c r="K5288" t="s">
        <v>131</v>
      </c>
      <c r="L5288" t="s">
        <v>15247</v>
      </c>
      <c r="M5288" t="s">
        <v>15248</v>
      </c>
      <c r="N5288">
        <v>1.7152777770000001</v>
      </c>
      <c r="O5288">
        <v>0</v>
      </c>
      <c r="P5288">
        <v>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1.7152780000000001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1719456</v>
      </c>
      <c r="B5289">
        <v>1</v>
      </c>
      <c r="C5289" t="s">
        <v>76</v>
      </c>
      <c r="D5289" t="s">
        <v>84</v>
      </c>
      <c r="E5289" t="s">
        <v>126</v>
      </c>
      <c r="F5289" t="s">
        <v>15249</v>
      </c>
      <c r="G5289" t="s">
        <v>1505</v>
      </c>
      <c r="H5289" t="s">
        <v>47</v>
      </c>
      <c r="I5289" t="s">
        <v>129</v>
      </c>
      <c r="J5289" t="s">
        <v>130</v>
      </c>
      <c r="K5289" t="s">
        <v>131</v>
      </c>
      <c r="L5289" t="s">
        <v>15250</v>
      </c>
      <c r="M5289" t="s">
        <v>15251</v>
      </c>
      <c r="N5289">
        <v>4.3402777769999998</v>
      </c>
      <c r="O5289">
        <v>4</v>
      </c>
      <c r="P5289">
        <v>778</v>
      </c>
      <c r="Q5289">
        <v>0</v>
      </c>
      <c r="R5289">
        <v>0</v>
      </c>
      <c r="S5289">
        <v>0</v>
      </c>
      <c r="T5289">
        <v>0</v>
      </c>
      <c r="U5289">
        <v>17.361111000000001</v>
      </c>
      <c r="V5289">
        <v>3376.7361110000002</v>
      </c>
      <c r="W5289">
        <v>0</v>
      </c>
      <c r="X5289">
        <v>0</v>
      </c>
      <c r="Y5289">
        <v>0</v>
      </c>
      <c r="Z5289">
        <v>0</v>
      </c>
    </row>
    <row r="5290" spans="1:26" x14ac:dyDescent="0.25">
      <c r="A5290">
        <v>1719458</v>
      </c>
      <c r="B5290">
        <v>1</v>
      </c>
      <c r="C5290" t="s">
        <v>76</v>
      </c>
      <c r="D5290" t="s">
        <v>94</v>
      </c>
      <c r="E5290" t="s">
        <v>164</v>
      </c>
      <c r="F5290" t="s">
        <v>15252</v>
      </c>
      <c r="G5290" t="s">
        <v>462</v>
      </c>
      <c r="H5290" t="s">
        <v>46</v>
      </c>
      <c r="I5290" t="s">
        <v>129</v>
      </c>
      <c r="J5290" t="s">
        <v>130</v>
      </c>
      <c r="K5290" t="s">
        <v>131</v>
      </c>
      <c r="L5290" t="s">
        <v>15253</v>
      </c>
      <c r="M5290" t="s">
        <v>15254</v>
      </c>
      <c r="N5290">
        <v>0.72805555499999997</v>
      </c>
      <c r="O5290">
        <v>0</v>
      </c>
      <c r="P5290">
        <v>0</v>
      </c>
      <c r="Q5290">
        <v>0</v>
      </c>
      <c r="R5290">
        <v>0</v>
      </c>
      <c r="S5290">
        <v>1</v>
      </c>
      <c r="T5290">
        <v>74</v>
      </c>
      <c r="U5290">
        <v>0</v>
      </c>
      <c r="V5290">
        <v>0</v>
      </c>
      <c r="W5290">
        <v>0</v>
      </c>
      <c r="X5290">
        <v>0</v>
      </c>
      <c r="Y5290">
        <v>0.72805600000000004</v>
      </c>
      <c r="Z5290">
        <v>53.876111000000002</v>
      </c>
    </row>
    <row r="5291" spans="1:26" x14ac:dyDescent="0.25">
      <c r="A5291">
        <v>1719459</v>
      </c>
      <c r="B5291">
        <v>1</v>
      </c>
      <c r="C5291" t="s">
        <v>77</v>
      </c>
      <c r="D5291" t="s">
        <v>124</v>
      </c>
      <c r="E5291" t="s">
        <v>134</v>
      </c>
      <c r="F5291" t="s">
        <v>15255</v>
      </c>
      <c r="G5291" t="s">
        <v>136</v>
      </c>
      <c r="H5291" t="s">
        <v>46</v>
      </c>
      <c r="I5291" t="s">
        <v>129</v>
      </c>
      <c r="J5291" t="s">
        <v>130</v>
      </c>
      <c r="K5291" t="s">
        <v>131</v>
      </c>
      <c r="L5291" t="s">
        <v>15256</v>
      </c>
      <c r="M5291" t="s">
        <v>15257</v>
      </c>
      <c r="N5291">
        <v>3.787222222</v>
      </c>
      <c r="O5291">
        <v>0</v>
      </c>
      <c r="P5291">
        <v>1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3.7872219999999999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1719461</v>
      </c>
      <c r="B5292">
        <v>1</v>
      </c>
      <c r="C5292" t="s">
        <v>77</v>
      </c>
      <c r="D5292" t="s">
        <v>110</v>
      </c>
      <c r="E5292" t="s">
        <v>134</v>
      </c>
      <c r="F5292" t="s">
        <v>15258</v>
      </c>
      <c r="G5292" t="s">
        <v>136</v>
      </c>
      <c r="H5292" t="s">
        <v>46</v>
      </c>
      <c r="I5292" t="s">
        <v>129</v>
      </c>
      <c r="J5292" t="s">
        <v>130</v>
      </c>
      <c r="K5292" t="s">
        <v>131</v>
      </c>
      <c r="L5292" t="s">
        <v>15259</v>
      </c>
      <c r="M5292" t="s">
        <v>15260</v>
      </c>
      <c r="N5292">
        <v>3.8191666660000001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1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3.8191670000000002</v>
      </c>
    </row>
    <row r="5293" spans="1:26" x14ac:dyDescent="0.25">
      <c r="A5293">
        <v>1719462</v>
      </c>
      <c r="B5293">
        <v>1</v>
      </c>
      <c r="C5293" t="s">
        <v>76</v>
      </c>
      <c r="D5293" t="s">
        <v>78</v>
      </c>
      <c r="E5293" t="s">
        <v>164</v>
      </c>
      <c r="F5293" t="s">
        <v>3619</v>
      </c>
      <c r="G5293" t="s">
        <v>269</v>
      </c>
      <c r="H5293" t="s">
        <v>46</v>
      </c>
      <c r="I5293" t="s">
        <v>129</v>
      </c>
      <c r="J5293" t="s">
        <v>130</v>
      </c>
      <c r="K5293" t="s">
        <v>131</v>
      </c>
      <c r="L5293" t="s">
        <v>15261</v>
      </c>
      <c r="M5293" t="s">
        <v>15262</v>
      </c>
      <c r="N5293">
        <v>2.63</v>
      </c>
      <c r="O5293">
        <v>1</v>
      </c>
      <c r="P5293">
        <v>829</v>
      </c>
      <c r="Q5293">
        <v>0</v>
      </c>
      <c r="R5293">
        <v>0</v>
      </c>
      <c r="S5293">
        <v>0</v>
      </c>
      <c r="T5293">
        <v>0</v>
      </c>
      <c r="U5293">
        <v>2.63</v>
      </c>
      <c r="V5293">
        <v>2180.27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1719465</v>
      </c>
      <c r="B5294">
        <v>1</v>
      </c>
      <c r="C5294" t="s">
        <v>76</v>
      </c>
      <c r="D5294" t="s">
        <v>100</v>
      </c>
      <c r="E5294" t="s">
        <v>139</v>
      </c>
      <c r="F5294" t="s">
        <v>15263</v>
      </c>
      <c r="G5294" t="s">
        <v>141</v>
      </c>
      <c r="H5294" t="s">
        <v>46</v>
      </c>
      <c r="I5294" t="s">
        <v>129</v>
      </c>
      <c r="J5294" t="s">
        <v>130</v>
      </c>
      <c r="K5294" t="s">
        <v>131</v>
      </c>
      <c r="L5294" t="s">
        <v>15264</v>
      </c>
      <c r="M5294" t="s">
        <v>15265</v>
      </c>
      <c r="N5294">
        <v>1.6291666659999999</v>
      </c>
      <c r="O5294">
        <v>0</v>
      </c>
      <c r="P5294">
        <v>39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63.537500000000001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1719468</v>
      </c>
      <c r="B5295">
        <v>1</v>
      </c>
      <c r="C5295" t="s">
        <v>77</v>
      </c>
      <c r="D5295" t="s">
        <v>123</v>
      </c>
      <c r="E5295" t="s">
        <v>134</v>
      </c>
      <c r="F5295" t="s">
        <v>15266</v>
      </c>
      <c r="G5295" t="s">
        <v>136</v>
      </c>
      <c r="H5295" t="s">
        <v>46</v>
      </c>
      <c r="I5295" t="s">
        <v>129</v>
      </c>
      <c r="J5295" t="s">
        <v>130</v>
      </c>
      <c r="K5295" t="s">
        <v>131</v>
      </c>
      <c r="L5295" t="s">
        <v>15267</v>
      </c>
      <c r="M5295" t="s">
        <v>15268</v>
      </c>
      <c r="N5295">
        <v>0.59888888799999995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0.598889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1719471</v>
      </c>
      <c r="B5296">
        <v>1</v>
      </c>
      <c r="C5296" t="s">
        <v>76</v>
      </c>
      <c r="D5296" t="s">
        <v>102</v>
      </c>
      <c r="E5296" t="s">
        <v>134</v>
      </c>
      <c r="F5296" t="s">
        <v>15269</v>
      </c>
      <c r="G5296" t="s">
        <v>155</v>
      </c>
      <c r="H5296" t="s">
        <v>46</v>
      </c>
      <c r="I5296" t="s">
        <v>129</v>
      </c>
      <c r="J5296" t="s">
        <v>130</v>
      </c>
      <c r="K5296" t="s">
        <v>131</v>
      </c>
      <c r="L5296" t="s">
        <v>15270</v>
      </c>
      <c r="M5296" t="s">
        <v>15271</v>
      </c>
      <c r="N5296">
        <v>0.92555555499999997</v>
      </c>
      <c r="O5296">
        <v>0</v>
      </c>
      <c r="P5296">
        <v>2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1.851111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1719473</v>
      </c>
      <c r="B5297">
        <v>1</v>
      </c>
      <c r="C5297" t="s">
        <v>76</v>
      </c>
      <c r="D5297" t="s">
        <v>92</v>
      </c>
      <c r="E5297" t="s">
        <v>139</v>
      </c>
      <c r="F5297" t="s">
        <v>15272</v>
      </c>
      <c r="G5297" t="s">
        <v>269</v>
      </c>
      <c r="H5297" t="s">
        <v>46</v>
      </c>
      <c r="I5297" t="s">
        <v>129</v>
      </c>
      <c r="J5297" t="s">
        <v>130</v>
      </c>
      <c r="K5297" t="s">
        <v>131</v>
      </c>
      <c r="L5297" t="s">
        <v>15273</v>
      </c>
      <c r="M5297" t="s">
        <v>15274</v>
      </c>
      <c r="N5297">
        <v>2.9155555550000001</v>
      </c>
      <c r="O5297">
        <v>0</v>
      </c>
      <c r="P5297">
        <v>0</v>
      </c>
      <c r="Q5297">
        <v>0</v>
      </c>
      <c r="R5297">
        <v>30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87.466667000000001</v>
      </c>
      <c r="Y5297">
        <v>0</v>
      </c>
      <c r="Z5297">
        <v>0</v>
      </c>
    </row>
    <row r="5298" spans="1:26" x14ac:dyDescent="0.25">
      <c r="A5298">
        <v>1719476</v>
      </c>
      <c r="B5298">
        <v>1</v>
      </c>
      <c r="C5298" t="s">
        <v>76</v>
      </c>
      <c r="D5298" t="s">
        <v>92</v>
      </c>
      <c r="E5298" t="s">
        <v>134</v>
      </c>
      <c r="F5298" t="s">
        <v>15275</v>
      </c>
      <c r="G5298" t="s">
        <v>155</v>
      </c>
      <c r="H5298" t="s">
        <v>46</v>
      </c>
      <c r="I5298" t="s">
        <v>129</v>
      </c>
      <c r="J5298" t="s">
        <v>130</v>
      </c>
      <c r="K5298" t="s">
        <v>131</v>
      </c>
      <c r="L5298" t="s">
        <v>15276</v>
      </c>
      <c r="M5298" t="s">
        <v>15277</v>
      </c>
      <c r="N5298">
        <v>4.1858333329999997</v>
      </c>
      <c r="O5298">
        <v>0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4.1858329999999997</v>
      </c>
      <c r="Y5298">
        <v>0</v>
      </c>
      <c r="Z5298">
        <v>0</v>
      </c>
    </row>
    <row r="5299" spans="1:26" x14ac:dyDescent="0.25">
      <c r="A5299">
        <v>1719480</v>
      </c>
      <c r="B5299">
        <v>1</v>
      </c>
      <c r="C5299" t="s">
        <v>76</v>
      </c>
      <c r="D5299" t="s">
        <v>78</v>
      </c>
      <c r="E5299" t="s">
        <v>134</v>
      </c>
      <c r="F5299" t="s">
        <v>15278</v>
      </c>
      <c r="G5299" t="s">
        <v>136</v>
      </c>
      <c r="H5299" t="s">
        <v>46</v>
      </c>
      <c r="I5299" t="s">
        <v>129</v>
      </c>
      <c r="J5299" t="s">
        <v>130</v>
      </c>
      <c r="K5299" t="s">
        <v>131</v>
      </c>
      <c r="L5299" t="s">
        <v>15279</v>
      </c>
      <c r="M5299" t="s">
        <v>15280</v>
      </c>
      <c r="N5299">
        <v>6.113888888</v>
      </c>
      <c r="O5299">
        <v>0</v>
      </c>
      <c r="P5299">
        <v>1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6.1138890000000004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1719482</v>
      </c>
      <c r="B5300">
        <v>1</v>
      </c>
      <c r="C5300" t="s">
        <v>76</v>
      </c>
      <c r="D5300" t="s">
        <v>78</v>
      </c>
      <c r="E5300" t="s">
        <v>191</v>
      </c>
      <c r="F5300" t="s">
        <v>15281</v>
      </c>
      <c r="G5300" t="s">
        <v>907</v>
      </c>
      <c r="H5300" t="s">
        <v>46</v>
      </c>
      <c r="I5300" t="s">
        <v>129</v>
      </c>
      <c r="J5300" t="s">
        <v>130</v>
      </c>
      <c r="K5300" t="s">
        <v>131</v>
      </c>
      <c r="L5300" t="s">
        <v>15282</v>
      </c>
      <c r="M5300" t="s">
        <v>15283</v>
      </c>
      <c r="N5300">
        <v>4.2263888879999998</v>
      </c>
      <c r="O5300">
        <v>0</v>
      </c>
      <c r="P5300">
        <v>51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215.54583299999999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1719474</v>
      </c>
      <c r="B5301">
        <v>1</v>
      </c>
      <c r="C5301" t="s">
        <v>76</v>
      </c>
      <c r="D5301" t="s">
        <v>94</v>
      </c>
      <c r="E5301" t="s">
        <v>212</v>
      </c>
      <c r="F5301" t="s">
        <v>7358</v>
      </c>
      <c r="G5301" t="s">
        <v>150</v>
      </c>
      <c r="H5301" t="s">
        <v>47</v>
      </c>
      <c r="I5301" t="s">
        <v>129</v>
      </c>
      <c r="J5301" t="s">
        <v>130</v>
      </c>
      <c r="K5301" t="s">
        <v>131</v>
      </c>
      <c r="L5301" t="s">
        <v>15284</v>
      </c>
      <c r="M5301" t="s">
        <v>15285</v>
      </c>
      <c r="N5301">
        <v>0.28055555500000001</v>
      </c>
      <c r="O5301">
        <v>53</v>
      </c>
      <c r="P5301">
        <v>711</v>
      </c>
      <c r="Q5301">
        <v>0</v>
      </c>
      <c r="R5301">
        <v>0</v>
      </c>
      <c r="S5301">
        <v>0</v>
      </c>
      <c r="T5301">
        <v>0</v>
      </c>
      <c r="U5301">
        <v>14.869444</v>
      </c>
      <c r="V5301">
        <v>199.47499999999999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1719483</v>
      </c>
      <c r="B5302">
        <v>1</v>
      </c>
      <c r="C5302" t="s">
        <v>76</v>
      </c>
      <c r="D5302" t="s">
        <v>93</v>
      </c>
      <c r="E5302" t="s">
        <v>126</v>
      </c>
      <c r="F5302" t="s">
        <v>15286</v>
      </c>
      <c r="G5302" t="s">
        <v>145</v>
      </c>
      <c r="H5302" t="s">
        <v>47</v>
      </c>
      <c r="I5302" t="s">
        <v>129</v>
      </c>
      <c r="J5302" t="s">
        <v>130</v>
      </c>
      <c r="K5302" t="s">
        <v>131</v>
      </c>
      <c r="L5302" t="s">
        <v>15287</v>
      </c>
      <c r="M5302" t="s">
        <v>15288</v>
      </c>
      <c r="N5302">
        <v>1.36</v>
      </c>
      <c r="O5302">
        <v>1</v>
      </c>
      <c r="P5302">
        <v>242</v>
      </c>
      <c r="Q5302">
        <v>0</v>
      </c>
      <c r="R5302">
        <v>0</v>
      </c>
      <c r="S5302">
        <v>0</v>
      </c>
      <c r="T5302">
        <v>0</v>
      </c>
      <c r="U5302">
        <v>1.36</v>
      </c>
      <c r="V5302">
        <v>329.12</v>
      </c>
      <c r="W5302">
        <v>0</v>
      </c>
      <c r="X5302">
        <v>0</v>
      </c>
      <c r="Y5302">
        <v>0</v>
      </c>
      <c r="Z5302">
        <v>0</v>
      </c>
    </row>
    <row r="5303" spans="1:26" x14ac:dyDescent="0.25">
      <c r="A5303">
        <v>1719484</v>
      </c>
      <c r="B5303">
        <v>1</v>
      </c>
      <c r="C5303" t="s">
        <v>76</v>
      </c>
      <c r="D5303" t="s">
        <v>101</v>
      </c>
      <c r="E5303" t="s">
        <v>139</v>
      </c>
      <c r="F5303" t="s">
        <v>15289</v>
      </c>
      <c r="G5303" t="s">
        <v>462</v>
      </c>
      <c r="H5303" t="s">
        <v>46</v>
      </c>
      <c r="I5303" t="s">
        <v>129</v>
      </c>
      <c r="J5303" t="s">
        <v>130</v>
      </c>
      <c r="K5303" t="s">
        <v>131</v>
      </c>
      <c r="L5303" t="s">
        <v>15290</v>
      </c>
      <c r="M5303" t="s">
        <v>15291</v>
      </c>
      <c r="N5303">
        <v>0.48166666600000002</v>
      </c>
      <c r="O5303">
        <v>0</v>
      </c>
      <c r="P5303">
        <v>118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56.836666999999998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1719489</v>
      </c>
      <c r="B5304">
        <v>1</v>
      </c>
      <c r="C5304" t="s">
        <v>76</v>
      </c>
      <c r="D5304" t="s">
        <v>100</v>
      </c>
      <c r="E5304" t="s">
        <v>139</v>
      </c>
      <c r="F5304" t="s">
        <v>15292</v>
      </c>
      <c r="G5304" t="s">
        <v>141</v>
      </c>
      <c r="H5304" t="s">
        <v>46</v>
      </c>
      <c r="I5304" t="s">
        <v>129</v>
      </c>
      <c r="J5304" t="s">
        <v>130</v>
      </c>
      <c r="K5304" t="s">
        <v>131</v>
      </c>
      <c r="L5304" t="s">
        <v>15293</v>
      </c>
      <c r="M5304" t="s">
        <v>15294</v>
      </c>
      <c r="N5304">
        <v>2.096944444</v>
      </c>
      <c r="O5304">
        <v>0</v>
      </c>
      <c r="P5304">
        <v>191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400.516389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1719490</v>
      </c>
      <c r="B5305">
        <v>1</v>
      </c>
      <c r="C5305" t="s">
        <v>76</v>
      </c>
      <c r="D5305" t="s">
        <v>103</v>
      </c>
      <c r="E5305" t="s">
        <v>134</v>
      </c>
      <c r="F5305" t="s">
        <v>15295</v>
      </c>
      <c r="G5305" t="s">
        <v>136</v>
      </c>
      <c r="H5305" t="s">
        <v>46</v>
      </c>
      <c r="I5305" t="s">
        <v>129</v>
      </c>
      <c r="J5305" t="s">
        <v>130</v>
      </c>
      <c r="K5305" t="s">
        <v>131</v>
      </c>
      <c r="L5305" t="s">
        <v>15296</v>
      </c>
      <c r="M5305" t="s">
        <v>15297</v>
      </c>
      <c r="N5305">
        <v>0.60750000000000004</v>
      </c>
      <c r="O5305">
        <v>0</v>
      </c>
      <c r="P5305">
        <v>0</v>
      </c>
      <c r="Q5305">
        <v>0</v>
      </c>
      <c r="R5305">
        <v>4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2.4300000000000002</v>
      </c>
      <c r="Y5305">
        <v>0</v>
      </c>
      <c r="Z5305">
        <v>0</v>
      </c>
    </row>
    <row r="5306" spans="1:26" x14ac:dyDescent="0.25">
      <c r="A5306">
        <v>1719491</v>
      </c>
      <c r="B5306">
        <v>1</v>
      </c>
      <c r="C5306" t="s">
        <v>77</v>
      </c>
      <c r="D5306" t="s">
        <v>119</v>
      </c>
      <c r="E5306" t="s">
        <v>134</v>
      </c>
      <c r="F5306" t="s">
        <v>15298</v>
      </c>
      <c r="G5306" t="s">
        <v>136</v>
      </c>
      <c r="H5306" t="s">
        <v>46</v>
      </c>
      <c r="I5306" t="s">
        <v>129</v>
      </c>
      <c r="J5306" t="s">
        <v>130</v>
      </c>
      <c r="K5306" t="s">
        <v>131</v>
      </c>
      <c r="L5306" t="s">
        <v>15299</v>
      </c>
      <c r="M5306" t="s">
        <v>15300</v>
      </c>
      <c r="N5306">
        <v>0.65694444399999996</v>
      </c>
      <c r="O5306">
        <v>0</v>
      </c>
      <c r="P5306">
        <v>1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0.65694399999999997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1719493</v>
      </c>
      <c r="B5307">
        <v>1</v>
      </c>
      <c r="C5307" t="s">
        <v>76</v>
      </c>
      <c r="D5307" t="s">
        <v>97</v>
      </c>
      <c r="E5307" t="s">
        <v>164</v>
      </c>
      <c r="F5307" t="s">
        <v>15301</v>
      </c>
      <c r="G5307" t="s">
        <v>256</v>
      </c>
      <c r="H5307" t="s">
        <v>46</v>
      </c>
      <c r="I5307" t="s">
        <v>129</v>
      </c>
      <c r="J5307" t="s">
        <v>130</v>
      </c>
      <c r="K5307" t="s">
        <v>131</v>
      </c>
      <c r="L5307" t="s">
        <v>15302</v>
      </c>
      <c r="M5307" t="s">
        <v>15303</v>
      </c>
      <c r="N5307">
        <v>0.65222222200000002</v>
      </c>
      <c r="O5307">
        <v>2</v>
      </c>
      <c r="P5307">
        <v>323</v>
      </c>
      <c r="Q5307">
        <v>0</v>
      </c>
      <c r="R5307">
        <v>0</v>
      </c>
      <c r="S5307">
        <v>0</v>
      </c>
      <c r="T5307">
        <v>0</v>
      </c>
      <c r="U5307">
        <v>1.3044439999999999</v>
      </c>
      <c r="V5307">
        <v>210.667778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1719494</v>
      </c>
      <c r="B5308">
        <v>1</v>
      </c>
      <c r="C5308" t="s">
        <v>76</v>
      </c>
      <c r="D5308" t="s">
        <v>80</v>
      </c>
      <c r="E5308" t="s">
        <v>134</v>
      </c>
      <c r="F5308" t="s">
        <v>15304</v>
      </c>
      <c r="G5308" t="s">
        <v>155</v>
      </c>
      <c r="H5308" t="s">
        <v>46</v>
      </c>
      <c r="I5308" t="s">
        <v>129</v>
      </c>
      <c r="J5308" t="s">
        <v>130</v>
      </c>
      <c r="K5308" t="s">
        <v>131</v>
      </c>
      <c r="L5308" t="s">
        <v>15305</v>
      </c>
      <c r="M5308" t="s">
        <v>15306</v>
      </c>
      <c r="N5308">
        <v>1.5266666659999999</v>
      </c>
      <c r="O5308">
        <v>0</v>
      </c>
      <c r="P5308">
        <v>6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9.16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1719498</v>
      </c>
      <c r="B5309">
        <v>1</v>
      </c>
      <c r="C5309" t="s">
        <v>76</v>
      </c>
      <c r="D5309" t="s">
        <v>93</v>
      </c>
      <c r="E5309" t="s">
        <v>134</v>
      </c>
      <c r="F5309" t="s">
        <v>15307</v>
      </c>
      <c r="G5309" t="s">
        <v>136</v>
      </c>
      <c r="H5309" t="s">
        <v>46</v>
      </c>
      <c r="I5309" t="s">
        <v>129</v>
      </c>
      <c r="J5309" t="s">
        <v>130</v>
      </c>
      <c r="K5309" t="s">
        <v>131</v>
      </c>
      <c r="L5309" t="s">
        <v>15308</v>
      </c>
      <c r="M5309" t="s">
        <v>15309</v>
      </c>
      <c r="N5309">
        <v>2.3191666660000001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2.3191670000000002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1719501</v>
      </c>
      <c r="B5310">
        <v>1</v>
      </c>
      <c r="C5310" t="s">
        <v>76</v>
      </c>
      <c r="D5310" t="s">
        <v>78</v>
      </c>
      <c r="E5310" t="s">
        <v>139</v>
      </c>
      <c r="F5310" t="s">
        <v>15222</v>
      </c>
      <c r="G5310" t="s">
        <v>182</v>
      </c>
      <c r="H5310" t="s">
        <v>46</v>
      </c>
      <c r="I5310" t="s">
        <v>129</v>
      </c>
      <c r="J5310" t="s">
        <v>130</v>
      </c>
      <c r="K5310" t="s">
        <v>131</v>
      </c>
      <c r="L5310" t="s">
        <v>15310</v>
      </c>
      <c r="M5310" t="s">
        <v>15311</v>
      </c>
      <c r="N5310">
        <v>1.998611111</v>
      </c>
      <c r="O5310">
        <v>0</v>
      </c>
      <c r="P5310">
        <v>123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245.82916700000001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1719499</v>
      </c>
      <c r="B5311">
        <v>1</v>
      </c>
      <c r="C5311" t="s">
        <v>77</v>
      </c>
      <c r="D5311" t="s">
        <v>117</v>
      </c>
      <c r="E5311" t="s">
        <v>212</v>
      </c>
      <c r="F5311" t="s">
        <v>15312</v>
      </c>
      <c r="G5311" t="s">
        <v>176</v>
      </c>
      <c r="H5311" t="s">
        <v>47</v>
      </c>
      <c r="I5311" t="s">
        <v>129</v>
      </c>
      <c r="J5311" t="s">
        <v>130</v>
      </c>
      <c r="K5311" t="s">
        <v>131</v>
      </c>
      <c r="L5311" t="s">
        <v>15313</v>
      </c>
      <c r="M5311" t="s">
        <v>15314</v>
      </c>
      <c r="N5311">
        <v>1.059722222</v>
      </c>
      <c r="O5311">
        <v>0</v>
      </c>
      <c r="P5311">
        <v>0</v>
      </c>
      <c r="Q5311">
        <v>0</v>
      </c>
      <c r="R5311">
        <v>0</v>
      </c>
      <c r="S5311">
        <v>16</v>
      </c>
      <c r="T5311">
        <v>547</v>
      </c>
      <c r="U5311">
        <v>0</v>
      </c>
      <c r="V5311">
        <v>0</v>
      </c>
      <c r="W5311">
        <v>0</v>
      </c>
      <c r="X5311">
        <v>0</v>
      </c>
      <c r="Y5311">
        <v>16.955556000000001</v>
      </c>
      <c r="Z5311">
        <v>579.66805499999998</v>
      </c>
    </row>
    <row r="5312" spans="1:26" x14ac:dyDescent="0.25">
      <c r="A5312">
        <v>1719503</v>
      </c>
      <c r="B5312">
        <v>1</v>
      </c>
      <c r="C5312" t="s">
        <v>76</v>
      </c>
      <c r="D5312" t="s">
        <v>78</v>
      </c>
      <c r="E5312" t="s">
        <v>134</v>
      </c>
      <c r="F5312" t="s">
        <v>9257</v>
      </c>
      <c r="G5312" t="s">
        <v>136</v>
      </c>
      <c r="H5312" t="s">
        <v>46</v>
      </c>
      <c r="I5312" t="s">
        <v>129</v>
      </c>
      <c r="J5312" t="s">
        <v>130</v>
      </c>
      <c r="K5312" t="s">
        <v>131</v>
      </c>
      <c r="L5312" t="s">
        <v>15315</v>
      </c>
      <c r="M5312" t="s">
        <v>15316</v>
      </c>
      <c r="N5312">
        <v>2.247222222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2.2472219999999998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1719504</v>
      </c>
      <c r="B5313">
        <v>1</v>
      </c>
      <c r="C5313" t="s">
        <v>76</v>
      </c>
      <c r="D5313" t="s">
        <v>92</v>
      </c>
      <c r="E5313" t="s">
        <v>139</v>
      </c>
      <c r="F5313" t="s">
        <v>4975</v>
      </c>
      <c r="G5313" t="s">
        <v>141</v>
      </c>
      <c r="H5313" t="s">
        <v>46</v>
      </c>
      <c r="I5313" t="s">
        <v>129</v>
      </c>
      <c r="J5313" t="s">
        <v>130</v>
      </c>
      <c r="K5313" t="s">
        <v>131</v>
      </c>
      <c r="L5313" t="s">
        <v>15317</v>
      </c>
      <c r="M5313" t="s">
        <v>15318</v>
      </c>
      <c r="N5313">
        <v>1.755833333</v>
      </c>
      <c r="O5313">
        <v>0</v>
      </c>
      <c r="P5313">
        <v>0</v>
      </c>
      <c r="Q5313">
        <v>0</v>
      </c>
      <c r="R5313">
        <v>165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289.71249999999998</v>
      </c>
      <c r="Y5313">
        <v>0</v>
      </c>
      <c r="Z5313">
        <v>0</v>
      </c>
    </row>
    <row r="5314" spans="1:26" x14ac:dyDescent="0.25">
      <c r="A5314">
        <v>1719507</v>
      </c>
      <c r="B5314">
        <v>1</v>
      </c>
      <c r="C5314" t="s">
        <v>76</v>
      </c>
      <c r="D5314" t="s">
        <v>104</v>
      </c>
      <c r="E5314" t="s">
        <v>164</v>
      </c>
      <c r="F5314" t="s">
        <v>15319</v>
      </c>
      <c r="G5314" t="s">
        <v>10185</v>
      </c>
      <c r="H5314" t="s">
        <v>46</v>
      </c>
      <c r="I5314" t="s">
        <v>129</v>
      </c>
      <c r="J5314" t="s">
        <v>130</v>
      </c>
      <c r="K5314" t="s">
        <v>131</v>
      </c>
      <c r="L5314" t="s">
        <v>15320</v>
      </c>
      <c r="M5314" t="s">
        <v>15321</v>
      </c>
      <c r="N5314">
        <v>0.53361111100000003</v>
      </c>
      <c r="O5314">
        <v>0</v>
      </c>
      <c r="P5314">
        <v>0</v>
      </c>
      <c r="Q5314">
        <v>1</v>
      </c>
      <c r="R5314">
        <v>171</v>
      </c>
      <c r="S5314">
        <v>0</v>
      </c>
      <c r="T5314">
        <v>0</v>
      </c>
      <c r="U5314">
        <v>0</v>
      </c>
      <c r="V5314">
        <v>0</v>
      </c>
      <c r="W5314">
        <v>0.53361099999999995</v>
      </c>
      <c r="X5314">
        <v>91.247500000000002</v>
      </c>
      <c r="Y5314">
        <v>0</v>
      </c>
      <c r="Z5314">
        <v>0</v>
      </c>
    </row>
    <row r="5315" spans="1:26" x14ac:dyDescent="0.25">
      <c r="A5315">
        <v>1719510</v>
      </c>
      <c r="B5315">
        <v>1</v>
      </c>
      <c r="C5315" t="s">
        <v>77</v>
      </c>
      <c r="D5315" t="s">
        <v>118</v>
      </c>
      <c r="E5315" t="s">
        <v>126</v>
      </c>
      <c r="F5315" t="s">
        <v>15322</v>
      </c>
      <c r="G5315" t="s">
        <v>431</v>
      </c>
      <c r="H5315" t="s">
        <v>47</v>
      </c>
      <c r="I5315" t="s">
        <v>129</v>
      </c>
      <c r="J5315" t="s">
        <v>130</v>
      </c>
      <c r="K5315" t="s">
        <v>131</v>
      </c>
      <c r="L5315" t="s">
        <v>15323</v>
      </c>
      <c r="M5315" t="s">
        <v>15324</v>
      </c>
      <c r="N5315">
        <v>2.1927777769999999</v>
      </c>
      <c r="O5315">
        <v>1</v>
      </c>
      <c r="P5315">
        <v>116</v>
      </c>
      <c r="Q5315">
        <v>0</v>
      </c>
      <c r="R5315">
        <v>0</v>
      </c>
      <c r="S5315">
        <v>0</v>
      </c>
      <c r="T5315">
        <v>0</v>
      </c>
      <c r="U5315">
        <v>2.1927780000000001</v>
      </c>
      <c r="V5315">
        <v>254.362222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1719512</v>
      </c>
      <c r="B5316">
        <v>1</v>
      </c>
      <c r="C5316" t="s">
        <v>76</v>
      </c>
      <c r="D5316" t="s">
        <v>89</v>
      </c>
      <c r="E5316" t="s">
        <v>158</v>
      </c>
      <c r="F5316" t="s">
        <v>15325</v>
      </c>
      <c r="G5316" t="s">
        <v>176</v>
      </c>
      <c r="H5316" t="s">
        <v>47</v>
      </c>
      <c r="I5316" t="s">
        <v>129</v>
      </c>
      <c r="J5316" t="s">
        <v>130</v>
      </c>
      <c r="K5316" t="s">
        <v>131</v>
      </c>
      <c r="L5316" t="s">
        <v>15326</v>
      </c>
      <c r="M5316" t="s">
        <v>15327</v>
      </c>
      <c r="N5316">
        <v>1.2136111110000001</v>
      </c>
      <c r="O5316">
        <v>16</v>
      </c>
      <c r="P5316">
        <v>239</v>
      </c>
      <c r="Q5316">
        <v>0</v>
      </c>
      <c r="R5316">
        <v>0</v>
      </c>
      <c r="S5316">
        <v>0</v>
      </c>
      <c r="T5316">
        <v>0</v>
      </c>
      <c r="U5316">
        <v>19.417777999999998</v>
      </c>
      <c r="V5316">
        <v>290.05305600000003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1719513</v>
      </c>
      <c r="B5317">
        <v>1</v>
      </c>
      <c r="C5317" t="s">
        <v>77</v>
      </c>
      <c r="D5317" t="s">
        <v>118</v>
      </c>
      <c r="E5317" t="s">
        <v>158</v>
      </c>
      <c r="F5317" t="s">
        <v>7531</v>
      </c>
      <c r="G5317" t="s">
        <v>176</v>
      </c>
      <c r="H5317" t="s">
        <v>47</v>
      </c>
      <c r="I5317" t="s">
        <v>129</v>
      </c>
      <c r="J5317" t="s">
        <v>130</v>
      </c>
      <c r="K5317" t="s">
        <v>131</v>
      </c>
      <c r="L5317" t="s">
        <v>15328</v>
      </c>
      <c r="M5317" t="s">
        <v>15329</v>
      </c>
      <c r="N5317">
        <v>0.384722222</v>
      </c>
      <c r="O5317">
        <v>23</v>
      </c>
      <c r="P5317">
        <v>325</v>
      </c>
      <c r="Q5317">
        <v>0</v>
      </c>
      <c r="R5317">
        <v>0</v>
      </c>
      <c r="S5317">
        <v>27</v>
      </c>
      <c r="T5317">
        <v>688</v>
      </c>
      <c r="U5317">
        <v>8.848611</v>
      </c>
      <c r="V5317">
        <v>125.034722</v>
      </c>
      <c r="W5317">
        <v>0</v>
      </c>
      <c r="X5317">
        <v>0</v>
      </c>
      <c r="Y5317">
        <v>10.387499999999999</v>
      </c>
      <c r="Z5317">
        <v>264.68888900000002</v>
      </c>
    </row>
    <row r="5318" spans="1:26" x14ac:dyDescent="0.25">
      <c r="A5318">
        <v>1719515</v>
      </c>
      <c r="B5318">
        <v>1</v>
      </c>
      <c r="C5318" t="s">
        <v>76</v>
      </c>
      <c r="D5318" t="s">
        <v>84</v>
      </c>
      <c r="E5318" t="s">
        <v>126</v>
      </c>
      <c r="F5318" t="s">
        <v>15330</v>
      </c>
      <c r="G5318" t="s">
        <v>431</v>
      </c>
      <c r="H5318" t="s">
        <v>47</v>
      </c>
      <c r="I5318" t="s">
        <v>129</v>
      </c>
      <c r="J5318" t="s">
        <v>130</v>
      </c>
      <c r="K5318" t="s">
        <v>131</v>
      </c>
      <c r="L5318" t="s">
        <v>15331</v>
      </c>
      <c r="M5318" t="s">
        <v>15332</v>
      </c>
      <c r="N5318">
        <v>0.635833333</v>
      </c>
      <c r="O5318">
        <v>16</v>
      </c>
      <c r="P5318">
        <v>9</v>
      </c>
      <c r="Q5318">
        <v>0</v>
      </c>
      <c r="R5318">
        <v>0</v>
      </c>
      <c r="S5318">
        <v>0</v>
      </c>
      <c r="T5318">
        <v>0</v>
      </c>
      <c r="U5318">
        <v>10.173333</v>
      </c>
      <c r="V5318">
        <v>5.7225000000000001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1719516</v>
      </c>
      <c r="B5319">
        <v>1</v>
      </c>
      <c r="C5319" t="s">
        <v>77</v>
      </c>
      <c r="D5319" t="s">
        <v>115</v>
      </c>
      <c r="E5319" t="s">
        <v>212</v>
      </c>
      <c r="F5319" t="s">
        <v>15333</v>
      </c>
      <c r="G5319" t="s">
        <v>176</v>
      </c>
      <c r="H5319" t="s">
        <v>47</v>
      </c>
      <c r="I5319" t="s">
        <v>151</v>
      </c>
      <c r="J5319" t="s">
        <v>130</v>
      </c>
      <c r="K5319" t="s">
        <v>131</v>
      </c>
      <c r="L5319" t="s">
        <v>15334</v>
      </c>
      <c r="M5319" t="s">
        <v>15335</v>
      </c>
      <c r="N5319">
        <v>1.1944444E-2</v>
      </c>
      <c r="O5319">
        <v>0</v>
      </c>
      <c r="P5319">
        <v>0</v>
      </c>
      <c r="Q5319">
        <v>0</v>
      </c>
      <c r="R5319">
        <v>0</v>
      </c>
      <c r="S5319">
        <v>17</v>
      </c>
      <c r="T5319">
        <v>702</v>
      </c>
      <c r="U5319">
        <v>0</v>
      </c>
      <c r="V5319">
        <v>0</v>
      </c>
      <c r="W5319">
        <v>0</v>
      </c>
      <c r="X5319">
        <v>0</v>
      </c>
      <c r="Y5319">
        <v>0.20305599999999999</v>
      </c>
      <c r="Z5319">
        <v>8.3849999999999998</v>
      </c>
    </row>
    <row r="5320" spans="1:26" x14ac:dyDescent="0.25">
      <c r="A5320">
        <v>1719519</v>
      </c>
      <c r="B5320">
        <v>1</v>
      </c>
      <c r="C5320" t="s">
        <v>76</v>
      </c>
      <c r="D5320" t="s">
        <v>92</v>
      </c>
      <c r="E5320" t="s">
        <v>139</v>
      </c>
      <c r="F5320" t="s">
        <v>1045</v>
      </c>
      <c r="G5320" t="s">
        <v>269</v>
      </c>
      <c r="H5320" t="s">
        <v>46</v>
      </c>
      <c r="I5320" t="s">
        <v>129</v>
      </c>
      <c r="J5320" t="s">
        <v>130</v>
      </c>
      <c r="K5320" t="s">
        <v>131</v>
      </c>
      <c r="L5320" t="s">
        <v>15336</v>
      </c>
      <c r="M5320" t="s">
        <v>15337</v>
      </c>
      <c r="N5320">
        <v>1.5508333329999999</v>
      </c>
      <c r="O5320">
        <v>0</v>
      </c>
      <c r="P5320">
        <v>0</v>
      </c>
      <c r="Q5320">
        <v>0</v>
      </c>
      <c r="R5320">
        <v>64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99.253332999999998</v>
      </c>
      <c r="Y5320">
        <v>0</v>
      </c>
      <c r="Z5320">
        <v>0</v>
      </c>
    </row>
    <row r="5321" spans="1:26" x14ac:dyDescent="0.25">
      <c r="A5321">
        <v>1719520</v>
      </c>
      <c r="B5321">
        <v>1</v>
      </c>
      <c r="C5321" t="s">
        <v>76</v>
      </c>
      <c r="D5321" t="s">
        <v>101</v>
      </c>
      <c r="E5321" t="s">
        <v>139</v>
      </c>
      <c r="F5321" t="s">
        <v>15338</v>
      </c>
      <c r="G5321" t="s">
        <v>141</v>
      </c>
      <c r="H5321" t="s">
        <v>46</v>
      </c>
      <c r="I5321" t="s">
        <v>129</v>
      </c>
      <c r="J5321" t="s">
        <v>130</v>
      </c>
      <c r="K5321" t="s">
        <v>131</v>
      </c>
      <c r="L5321" t="s">
        <v>15339</v>
      </c>
      <c r="M5321" t="s">
        <v>15340</v>
      </c>
      <c r="N5321">
        <v>0.80472222199999999</v>
      </c>
      <c r="O5321">
        <v>0</v>
      </c>
      <c r="P5321">
        <v>134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107.832778</v>
      </c>
      <c r="W5321">
        <v>0</v>
      </c>
      <c r="X5321">
        <v>0</v>
      </c>
      <c r="Y5321">
        <v>0</v>
      </c>
      <c r="Z5321">
        <v>0</v>
      </c>
    </row>
    <row r="5322" spans="1:26" x14ac:dyDescent="0.25">
      <c r="A5322">
        <v>1719525</v>
      </c>
      <c r="B5322">
        <v>1</v>
      </c>
      <c r="C5322" t="s">
        <v>76</v>
      </c>
      <c r="D5322" t="s">
        <v>89</v>
      </c>
      <c r="E5322" t="s">
        <v>158</v>
      </c>
      <c r="F5322" t="s">
        <v>15325</v>
      </c>
      <c r="G5322" t="s">
        <v>176</v>
      </c>
      <c r="H5322" t="s">
        <v>47</v>
      </c>
      <c r="I5322" t="s">
        <v>129</v>
      </c>
      <c r="J5322" t="s">
        <v>130</v>
      </c>
      <c r="K5322" t="s">
        <v>131</v>
      </c>
      <c r="L5322" t="s">
        <v>15341</v>
      </c>
      <c r="M5322" t="s">
        <v>15342</v>
      </c>
      <c r="N5322">
        <v>0.81888888800000004</v>
      </c>
      <c r="O5322">
        <v>16</v>
      </c>
      <c r="P5322">
        <v>239</v>
      </c>
      <c r="Q5322">
        <v>0</v>
      </c>
      <c r="R5322">
        <v>0</v>
      </c>
      <c r="S5322">
        <v>0</v>
      </c>
      <c r="T5322">
        <v>0</v>
      </c>
      <c r="U5322">
        <v>13.102221999999999</v>
      </c>
      <c r="V5322">
        <v>195.71444399999999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1719526</v>
      </c>
      <c r="B5323">
        <v>1</v>
      </c>
      <c r="C5323" t="s">
        <v>76</v>
      </c>
      <c r="D5323" t="s">
        <v>95</v>
      </c>
      <c r="E5323" t="s">
        <v>158</v>
      </c>
      <c r="F5323" t="s">
        <v>15343</v>
      </c>
      <c r="G5323" t="s">
        <v>176</v>
      </c>
      <c r="H5323" t="s">
        <v>47</v>
      </c>
      <c r="I5323" t="s">
        <v>129</v>
      </c>
      <c r="J5323" t="s">
        <v>130</v>
      </c>
      <c r="K5323" t="s">
        <v>131</v>
      </c>
      <c r="L5323" t="s">
        <v>15344</v>
      </c>
      <c r="M5323" t="s">
        <v>15345</v>
      </c>
      <c r="N5323">
        <v>0.67611111099999999</v>
      </c>
      <c r="O5323">
        <v>5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3.3805559999999999</v>
      </c>
      <c r="V5323">
        <v>0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1719528</v>
      </c>
      <c r="B5324">
        <v>1</v>
      </c>
      <c r="C5324" t="s">
        <v>77</v>
      </c>
      <c r="D5324" t="s">
        <v>114</v>
      </c>
      <c r="E5324" t="s">
        <v>212</v>
      </c>
      <c r="F5324" t="s">
        <v>15346</v>
      </c>
      <c r="G5324" t="s">
        <v>176</v>
      </c>
      <c r="H5324" t="s">
        <v>47</v>
      </c>
      <c r="I5324" t="s">
        <v>129</v>
      </c>
      <c r="J5324" t="s">
        <v>130</v>
      </c>
      <c r="K5324" t="s">
        <v>131</v>
      </c>
      <c r="L5324" t="s">
        <v>15347</v>
      </c>
      <c r="M5324" t="s">
        <v>15348</v>
      </c>
      <c r="N5324">
        <v>0.76861111100000001</v>
      </c>
      <c r="O5324">
        <v>23</v>
      </c>
      <c r="P5324">
        <v>2105</v>
      </c>
      <c r="Q5324">
        <v>0</v>
      </c>
      <c r="R5324">
        <v>0</v>
      </c>
      <c r="S5324">
        <v>0</v>
      </c>
      <c r="T5324">
        <v>0</v>
      </c>
      <c r="U5324">
        <v>17.678056000000002</v>
      </c>
      <c r="V5324">
        <v>1617.926389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1719529</v>
      </c>
      <c r="B5325">
        <v>1</v>
      </c>
      <c r="C5325" t="s">
        <v>77</v>
      </c>
      <c r="D5325" t="s">
        <v>114</v>
      </c>
      <c r="E5325" t="s">
        <v>126</v>
      </c>
      <c r="F5325" t="s">
        <v>1540</v>
      </c>
      <c r="G5325" t="s">
        <v>176</v>
      </c>
      <c r="H5325" t="s">
        <v>47</v>
      </c>
      <c r="I5325" t="s">
        <v>129</v>
      </c>
      <c r="J5325" t="s">
        <v>130</v>
      </c>
      <c r="K5325" t="s">
        <v>131</v>
      </c>
      <c r="L5325" t="s">
        <v>15349</v>
      </c>
      <c r="M5325" t="s">
        <v>15350</v>
      </c>
      <c r="N5325">
        <v>0.52333333299999996</v>
      </c>
      <c r="O5325">
        <v>19</v>
      </c>
      <c r="P5325">
        <v>1260</v>
      </c>
      <c r="Q5325">
        <v>0</v>
      </c>
      <c r="R5325">
        <v>0</v>
      </c>
      <c r="S5325">
        <v>0</v>
      </c>
      <c r="T5325">
        <v>0</v>
      </c>
      <c r="U5325">
        <v>9.9433330000000009</v>
      </c>
      <c r="V5325">
        <v>659.4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1719532</v>
      </c>
      <c r="B5326">
        <v>1</v>
      </c>
      <c r="C5326" t="s">
        <v>76</v>
      </c>
      <c r="D5326" t="s">
        <v>99</v>
      </c>
      <c r="E5326" t="s">
        <v>212</v>
      </c>
      <c r="F5326" t="s">
        <v>15351</v>
      </c>
      <c r="G5326" t="s">
        <v>176</v>
      </c>
      <c r="H5326" t="s">
        <v>47</v>
      </c>
      <c r="I5326" t="s">
        <v>129</v>
      </c>
      <c r="J5326" t="s">
        <v>130</v>
      </c>
      <c r="K5326" t="s">
        <v>131</v>
      </c>
      <c r="L5326" t="s">
        <v>15352</v>
      </c>
      <c r="M5326" t="s">
        <v>15353</v>
      </c>
      <c r="N5326">
        <v>1.243333333</v>
      </c>
      <c r="O5326">
        <v>13</v>
      </c>
      <c r="P5326">
        <v>2</v>
      </c>
      <c r="Q5326">
        <v>0</v>
      </c>
      <c r="R5326">
        <v>0</v>
      </c>
      <c r="S5326">
        <v>0</v>
      </c>
      <c r="T5326">
        <v>0</v>
      </c>
      <c r="U5326">
        <v>16.163333000000002</v>
      </c>
      <c r="V5326">
        <v>2.4866670000000002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1719533</v>
      </c>
      <c r="B5327">
        <v>1</v>
      </c>
      <c r="C5327" t="s">
        <v>76</v>
      </c>
      <c r="D5327" t="s">
        <v>79</v>
      </c>
      <c r="E5327" t="s">
        <v>139</v>
      </c>
      <c r="F5327" t="s">
        <v>15225</v>
      </c>
      <c r="G5327" t="s">
        <v>141</v>
      </c>
      <c r="H5327" t="s">
        <v>46</v>
      </c>
      <c r="I5327" t="s">
        <v>129</v>
      </c>
      <c r="J5327" t="s">
        <v>130</v>
      </c>
      <c r="K5327" t="s">
        <v>131</v>
      </c>
      <c r="L5327" t="s">
        <v>15354</v>
      </c>
      <c r="M5327" t="s">
        <v>15355</v>
      </c>
      <c r="N5327">
        <v>0.90888888800000001</v>
      </c>
      <c r="O5327">
        <v>0</v>
      </c>
      <c r="P5327">
        <v>14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12.724444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1719531</v>
      </c>
      <c r="B5328">
        <v>1</v>
      </c>
      <c r="C5328" t="s">
        <v>77</v>
      </c>
      <c r="D5328" t="s">
        <v>124</v>
      </c>
      <c r="E5328" t="s">
        <v>212</v>
      </c>
      <c r="F5328" t="s">
        <v>5885</v>
      </c>
      <c r="G5328" t="s">
        <v>176</v>
      </c>
      <c r="H5328" t="s">
        <v>47</v>
      </c>
      <c r="I5328" t="s">
        <v>129</v>
      </c>
      <c r="J5328" t="s">
        <v>130</v>
      </c>
      <c r="K5328" t="s">
        <v>131</v>
      </c>
      <c r="L5328" t="s">
        <v>15356</v>
      </c>
      <c r="M5328" t="s">
        <v>15357</v>
      </c>
      <c r="N5328">
        <v>6.8611111000000002E-2</v>
      </c>
      <c r="O5328">
        <v>23</v>
      </c>
      <c r="P5328">
        <v>647</v>
      </c>
      <c r="Q5328">
        <v>0</v>
      </c>
      <c r="R5328">
        <v>0</v>
      </c>
      <c r="S5328">
        <v>0</v>
      </c>
      <c r="T5328">
        <v>0</v>
      </c>
      <c r="U5328">
        <v>1.5780559999999999</v>
      </c>
      <c r="V5328">
        <v>44.391388999999997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1719534</v>
      </c>
      <c r="B5329">
        <v>1</v>
      </c>
      <c r="C5329" t="s">
        <v>77</v>
      </c>
      <c r="D5329" t="s">
        <v>123</v>
      </c>
      <c r="E5329" t="s">
        <v>164</v>
      </c>
      <c r="F5329" t="s">
        <v>12476</v>
      </c>
      <c r="G5329" t="s">
        <v>256</v>
      </c>
      <c r="H5329" t="s">
        <v>46</v>
      </c>
      <c r="I5329" t="s">
        <v>129</v>
      </c>
      <c r="J5329" t="s">
        <v>130</v>
      </c>
      <c r="K5329" t="s">
        <v>131</v>
      </c>
      <c r="L5329" t="s">
        <v>15358</v>
      </c>
      <c r="M5329" t="s">
        <v>15359</v>
      </c>
      <c r="N5329">
        <v>1.0055555549999999</v>
      </c>
      <c r="O5329">
        <v>1</v>
      </c>
      <c r="P5329">
        <v>35</v>
      </c>
      <c r="Q5329">
        <v>0</v>
      </c>
      <c r="R5329">
        <v>0</v>
      </c>
      <c r="S5329">
        <v>0</v>
      </c>
      <c r="T5329">
        <v>0</v>
      </c>
      <c r="U5329">
        <v>1.0055559999999999</v>
      </c>
      <c r="V5329">
        <v>35.194443999999997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1719536</v>
      </c>
      <c r="B5330">
        <v>1</v>
      </c>
      <c r="C5330" t="s">
        <v>77</v>
      </c>
      <c r="D5330" t="s">
        <v>114</v>
      </c>
      <c r="E5330" t="s">
        <v>126</v>
      </c>
      <c r="F5330" t="s">
        <v>15360</v>
      </c>
      <c r="G5330" t="s">
        <v>176</v>
      </c>
      <c r="H5330" t="s">
        <v>47</v>
      </c>
      <c r="I5330" t="s">
        <v>129</v>
      </c>
      <c r="J5330" t="s">
        <v>130</v>
      </c>
      <c r="K5330" t="s">
        <v>131</v>
      </c>
      <c r="L5330" t="s">
        <v>15361</v>
      </c>
      <c r="M5330" t="s">
        <v>15362</v>
      </c>
      <c r="N5330">
        <v>1.405</v>
      </c>
      <c r="O5330">
        <v>2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2.81</v>
      </c>
      <c r="V5330">
        <v>0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1719535</v>
      </c>
      <c r="B5331">
        <v>1</v>
      </c>
      <c r="C5331" t="s">
        <v>76</v>
      </c>
      <c r="D5331" t="s">
        <v>78</v>
      </c>
      <c r="E5331" t="s">
        <v>139</v>
      </c>
      <c r="F5331" t="s">
        <v>15222</v>
      </c>
      <c r="G5331" t="s">
        <v>269</v>
      </c>
      <c r="H5331" t="s">
        <v>46</v>
      </c>
      <c r="I5331" t="s">
        <v>129</v>
      </c>
      <c r="J5331" t="s">
        <v>130</v>
      </c>
      <c r="K5331" t="s">
        <v>131</v>
      </c>
      <c r="L5331" t="s">
        <v>15363</v>
      </c>
      <c r="M5331" t="s">
        <v>15364</v>
      </c>
      <c r="N5331">
        <v>2.9488888879999999</v>
      </c>
      <c r="O5331">
        <v>0</v>
      </c>
      <c r="P5331">
        <v>123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362.71333299999998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1719546</v>
      </c>
      <c r="B5332">
        <v>1</v>
      </c>
      <c r="C5332" t="s">
        <v>76</v>
      </c>
      <c r="D5332" t="s">
        <v>81</v>
      </c>
      <c r="E5332" t="s">
        <v>134</v>
      </c>
      <c r="F5332" t="s">
        <v>15365</v>
      </c>
      <c r="G5332" t="s">
        <v>136</v>
      </c>
      <c r="H5332" t="s">
        <v>46</v>
      </c>
      <c r="I5332" t="s">
        <v>129</v>
      </c>
      <c r="J5332" t="s">
        <v>130</v>
      </c>
      <c r="K5332" t="s">
        <v>131</v>
      </c>
      <c r="L5332" t="s">
        <v>15366</v>
      </c>
      <c r="M5332" t="s">
        <v>15367</v>
      </c>
      <c r="N5332">
        <v>3.0975000000000001</v>
      </c>
      <c r="O5332">
        <v>0</v>
      </c>
      <c r="P5332">
        <v>3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9.2925000000000004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1719548</v>
      </c>
      <c r="B5333">
        <v>1</v>
      </c>
      <c r="C5333" t="s">
        <v>77</v>
      </c>
      <c r="D5333" t="s">
        <v>114</v>
      </c>
      <c r="E5333" t="s">
        <v>148</v>
      </c>
      <c r="F5333" t="s">
        <v>15368</v>
      </c>
      <c r="G5333" t="s">
        <v>293</v>
      </c>
      <c r="H5333" t="s">
        <v>160</v>
      </c>
      <c r="I5333" t="s">
        <v>129</v>
      </c>
      <c r="J5333" t="s">
        <v>130</v>
      </c>
      <c r="K5333" t="s">
        <v>161</v>
      </c>
      <c r="L5333" t="s">
        <v>15369</v>
      </c>
      <c r="M5333" t="s">
        <v>15370</v>
      </c>
      <c r="N5333">
        <v>4.8033333330000003</v>
      </c>
      <c r="O5333">
        <v>299</v>
      </c>
      <c r="P5333">
        <v>1443</v>
      </c>
      <c r="Q5333">
        <v>0</v>
      </c>
      <c r="R5333">
        <v>0</v>
      </c>
      <c r="S5333">
        <v>49</v>
      </c>
      <c r="T5333">
        <v>200</v>
      </c>
      <c r="U5333">
        <v>1436.1966669999999</v>
      </c>
      <c r="V5333">
        <v>6931.21</v>
      </c>
      <c r="W5333">
        <v>0</v>
      </c>
      <c r="X5333">
        <v>0</v>
      </c>
      <c r="Y5333">
        <v>235.36333300000001</v>
      </c>
      <c r="Z5333">
        <v>960.66666699999996</v>
      </c>
    </row>
    <row r="5334" spans="1:26" x14ac:dyDescent="0.25">
      <c r="A5334">
        <v>1719538</v>
      </c>
      <c r="B5334">
        <v>1</v>
      </c>
      <c r="C5334" t="s">
        <v>77</v>
      </c>
      <c r="D5334" t="s">
        <v>114</v>
      </c>
      <c r="E5334" t="s">
        <v>148</v>
      </c>
      <c r="F5334" t="s">
        <v>15371</v>
      </c>
      <c r="G5334" t="s">
        <v>293</v>
      </c>
      <c r="H5334" t="s">
        <v>160</v>
      </c>
      <c r="I5334" t="s">
        <v>129</v>
      </c>
      <c r="J5334" t="s">
        <v>130</v>
      </c>
      <c r="K5334" t="s">
        <v>161</v>
      </c>
      <c r="L5334" t="s">
        <v>15372</v>
      </c>
      <c r="M5334" t="s">
        <v>15373</v>
      </c>
      <c r="N5334">
        <v>4.7341666660000001</v>
      </c>
      <c r="O5334">
        <v>173</v>
      </c>
      <c r="P5334">
        <v>721</v>
      </c>
      <c r="Q5334">
        <v>0</v>
      </c>
      <c r="R5334">
        <v>0</v>
      </c>
      <c r="S5334">
        <v>480</v>
      </c>
      <c r="T5334">
        <v>3276</v>
      </c>
      <c r="U5334">
        <v>819.01083300000005</v>
      </c>
      <c r="V5334">
        <v>3413.3341660000001</v>
      </c>
      <c r="W5334">
        <v>0</v>
      </c>
      <c r="X5334">
        <v>0</v>
      </c>
      <c r="Y5334">
        <v>2272.4</v>
      </c>
      <c r="Z5334">
        <v>15509.129998</v>
      </c>
    </row>
    <row r="5335" spans="1:26" x14ac:dyDescent="0.25">
      <c r="A5335">
        <v>1719544</v>
      </c>
      <c r="B5335">
        <v>1</v>
      </c>
      <c r="C5335" t="s">
        <v>76</v>
      </c>
      <c r="D5335" t="s">
        <v>79</v>
      </c>
      <c r="E5335" t="s">
        <v>191</v>
      </c>
      <c r="F5335" t="s">
        <v>15374</v>
      </c>
      <c r="G5335" t="s">
        <v>193</v>
      </c>
      <c r="H5335" t="s">
        <v>46</v>
      </c>
      <c r="I5335" t="s">
        <v>129</v>
      </c>
      <c r="J5335" t="s">
        <v>130</v>
      </c>
      <c r="K5335" t="s">
        <v>131</v>
      </c>
      <c r="L5335" t="s">
        <v>15375</v>
      </c>
      <c r="M5335" t="s">
        <v>15376</v>
      </c>
      <c r="N5335">
        <v>7.2033333329999998</v>
      </c>
      <c r="O5335">
        <v>0</v>
      </c>
      <c r="P5335">
        <v>57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410.59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1719545</v>
      </c>
      <c r="B5336">
        <v>1</v>
      </c>
      <c r="C5336" t="s">
        <v>76</v>
      </c>
      <c r="D5336" t="s">
        <v>82</v>
      </c>
      <c r="E5336" t="s">
        <v>148</v>
      </c>
      <c r="F5336" t="s">
        <v>15377</v>
      </c>
      <c r="G5336" t="s">
        <v>289</v>
      </c>
      <c r="H5336" t="s">
        <v>47</v>
      </c>
      <c r="I5336" t="s">
        <v>129</v>
      </c>
      <c r="J5336" t="s">
        <v>130</v>
      </c>
      <c r="K5336" t="s">
        <v>131</v>
      </c>
      <c r="L5336" t="s">
        <v>15378</v>
      </c>
      <c r="M5336" t="s">
        <v>15379</v>
      </c>
      <c r="N5336">
        <v>1.3177777770000001</v>
      </c>
      <c r="O5336">
        <v>16</v>
      </c>
      <c r="P5336">
        <v>1192</v>
      </c>
      <c r="Q5336">
        <v>0</v>
      </c>
      <c r="R5336">
        <v>0</v>
      </c>
      <c r="S5336">
        <v>0</v>
      </c>
      <c r="T5336">
        <v>0</v>
      </c>
      <c r="U5336">
        <v>21.084444000000001</v>
      </c>
      <c r="V5336">
        <v>1570.7911099999999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1719554</v>
      </c>
      <c r="B5337">
        <v>1</v>
      </c>
      <c r="C5337" t="s">
        <v>76</v>
      </c>
      <c r="D5337" t="s">
        <v>81</v>
      </c>
      <c r="E5337" t="s">
        <v>134</v>
      </c>
      <c r="F5337" t="s">
        <v>15087</v>
      </c>
      <c r="G5337" t="s">
        <v>155</v>
      </c>
      <c r="H5337" t="s">
        <v>46</v>
      </c>
      <c r="I5337" t="s">
        <v>129</v>
      </c>
      <c r="J5337" t="s">
        <v>130</v>
      </c>
      <c r="K5337" t="s">
        <v>131</v>
      </c>
      <c r="L5337" t="s">
        <v>15380</v>
      </c>
      <c r="M5337" t="s">
        <v>15381</v>
      </c>
      <c r="N5337">
        <v>1.025555555</v>
      </c>
      <c r="O5337">
        <v>0</v>
      </c>
      <c r="P5337">
        <v>6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6.1533329999999999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1719549</v>
      </c>
      <c r="B5338">
        <v>1</v>
      </c>
      <c r="C5338" t="s">
        <v>76</v>
      </c>
      <c r="D5338" t="s">
        <v>92</v>
      </c>
      <c r="E5338" t="s">
        <v>134</v>
      </c>
      <c r="F5338" t="s">
        <v>14498</v>
      </c>
      <c r="G5338" t="s">
        <v>136</v>
      </c>
      <c r="H5338" t="s">
        <v>46</v>
      </c>
      <c r="I5338" t="s">
        <v>129</v>
      </c>
      <c r="J5338" t="s">
        <v>130</v>
      </c>
      <c r="K5338" t="s">
        <v>131</v>
      </c>
      <c r="L5338" t="s">
        <v>15382</v>
      </c>
      <c r="M5338" t="s">
        <v>15383</v>
      </c>
      <c r="N5338">
        <v>2.667777777</v>
      </c>
      <c r="O5338">
        <v>0</v>
      </c>
      <c r="P5338">
        <v>0</v>
      </c>
      <c r="Q5338">
        <v>2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5.3355560000000004</v>
      </c>
      <c r="X5338">
        <v>0</v>
      </c>
      <c r="Y5338">
        <v>0</v>
      </c>
      <c r="Z5338">
        <v>0</v>
      </c>
    </row>
    <row r="5339" spans="1:26" x14ac:dyDescent="0.25">
      <c r="A5339">
        <v>1719551</v>
      </c>
      <c r="B5339">
        <v>1</v>
      </c>
      <c r="C5339" t="s">
        <v>76</v>
      </c>
      <c r="D5339" t="s">
        <v>91</v>
      </c>
      <c r="E5339" t="s">
        <v>134</v>
      </c>
      <c r="F5339" t="s">
        <v>15384</v>
      </c>
      <c r="G5339" t="s">
        <v>155</v>
      </c>
      <c r="H5339" t="s">
        <v>46</v>
      </c>
      <c r="I5339" t="s">
        <v>129</v>
      </c>
      <c r="J5339" t="s">
        <v>130</v>
      </c>
      <c r="K5339" t="s">
        <v>131</v>
      </c>
      <c r="L5339" t="s">
        <v>15385</v>
      </c>
      <c r="M5339" t="s">
        <v>15386</v>
      </c>
      <c r="N5339">
        <v>0.67527777700000002</v>
      </c>
      <c r="O5339">
        <v>0</v>
      </c>
      <c r="P5339">
        <v>5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3.3763890000000001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1719556</v>
      </c>
      <c r="B5340">
        <v>1</v>
      </c>
      <c r="C5340" t="s">
        <v>76</v>
      </c>
      <c r="D5340" t="s">
        <v>96</v>
      </c>
      <c r="E5340" t="s">
        <v>126</v>
      </c>
      <c r="F5340" t="s">
        <v>4360</v>
      </c>
      <c r="G5340" t="s">
        <v>431</v>
      </c>
      <c r="H5340" t="s">
        <v>47</v>
      </c>
      <c r="I5340" t="s">
        <v>129</v>
      </c>
      <c r="J5340" t="s">
        <v>130</v>
      </c>
      <c r="K5340" t="s">
        <v>131</v>
      </c>
      <c r="L5340" t="s">
        <v>15387</v>
      </c>
      <c r="M5340" t="s">
        <v>15388</v>
      </c>
      <c r="N5340">
        <v>0.61666666599999997</v>
      </c>
      <c r="O5340">
        <v>5</v>
      </c>
      <c r="P5340">
        <v>11</v>
      </c>
      <c r="Q5340">
        <v>0</v>
      </c>
      <c r="R5340">
        <v>0</v>
      </c>
      <c r="S5340">
        <v>0</v>
      </c>
      <c r="T5340">
        <v>0</v>
      </c>
      <c r="U5340">
        <v>3.0833330000000001</v>
      </c>
      <c r="V5340">
        <v>6.7833329999999998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1719566</v>
      </c>
      <c r="B5341">
        <v>1</v>
      </c>
      <c r="C5341" t="s">
        <v>76</v>
      </c>
      <c r="D5341" t="s">
        <v>92</v>
      </c>
      <c r="E5341" t="s">
        <v>134</v>
      </c>
      <c r="F5341" t="s">
        <v>15389</v>
      </c>
      <c r="G5341" t="s">
        <v>289</v>
      </c>
      <c r="H5341" t="s">
        <v>46</v>
      </c>
      <c r="I5341" t="s">
        <v>129</v>
      </c>
      <c r="J5341" t="s">
        <v>130</v>
      </c>
      <c r="K5341" t="s">
        <v>131</v>
      </c>
      <c r="L5341" t="s">
        <v>15390</v>
      </c>
      <c r="M5341" t="s">
        <v>15391</v>
      </c>
      <c r="N5341">
        <v>4.4211111110000001</v>
      </c>
      <c r="O5341">
        <v>0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4.4211109999999998</v>
      </c>
      <c r="Y5341">
        <v>0</v>
      </c>
      <c r="Z5341">
        <v>0</v>
      </c>
    </row>
    <row r="5342" spans="1:26" x14ac:dyDescent="0.25">
      <c r="A5342">
        <v>1719569</v>
      </c>
      <c r="B5342">
        <v>1</v>
      </c>
      <c r="C5342" t="s">
        <v>76</v>
      </c>
      <c r="D5342" t="s">
        <v>92</v>
      </c>
      <c r="E5342" t="s">
        <v>164</v>
      </c>
      <c r="F5342" t="s">
        <v>15392</v>
      </c>
      <c r="G5342" t="s">
        <v>269</v>
      </c>
      <c r="H5342" t="s">
        <v>46</v>
      </c>
      <c r="I5342" t="s">
        <v>129</v>
      </c>
      <c r="J5342" t="s">
        <v>130</v>
      </c>
      <c r="K5342" t="s">
        <v>131</v>
      </c>
      <c r="L5342" t="s">
        <v>15393</v>
      </c>
      <c r="M5342" t="s">
        <v>15394</v>
      </c>
      <c r="N5342">
        <v>6.2316666659999997</v>
      </c>
      <c r="O5342">
        <v>0</v>
      </c>
      <c r="P5342">
        <v>0</v>
      </c>
      <c r="Q5342">
        <v>0</v>
      </c>
      <c r="R5342">
        <v>0</v>
      </c>
      <c r="S5342">
        <v>1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6.2316669999999998</v>
      </c>
      <c r="Z5342">
        <v>0</v>
      </c>
    </row>
    <row r="5343" spans="1:26" x14ac:dyDescent="0.25">
      <c r="A5343">
        <v>1719574</v>
      </c>
      <c r="B5343">
        <v>1</v>
      </c>
      <c r="C5343" t="s">
        <v>76</v>
      </c>
      <c r="D5343" t="s">
        <v>80</v>
      </c>
      <c r="E5343" t="s">
        <v>191</v>
      </c>
      <c r="F5343" t="s">
        <v>15395</v>
      </c>
      <c r="G5343" t="s">
        <v>155</v>
      </c>
      <c r="H5343" t="s">
        <v>46</v>
      </c>
      <c r="I5343" t="s">
        <v>129</v>
      </c>
      <c r="J5343" t="s">
        <v>130</v>
      </c>
      <c r="K5343" t="s">
        <v>131</v>
      </c>
      <c r="L5343" t="s">
        <v>15396</v>
      </c>
      <c r="M5343" t="s">
        <v>15397</v>
      </c>
      <c r="N5343">
        <v>0.76888888799999999</v>
      </c>
      <c r="O5343">
        <v>0</v>
      </c>
      <c r="P5343">
        <v>22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16.915555999999999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1719573</v>
      </c>
      <c r="B5344">
        <v>1</v>
      </c>
      <c r="C5344" t="s">
        <v>76</v>
      </c>
      <c r="D5344" t="s">
        <v>81</v>
      </c>
      <c r="E5344" t="s">
        <v>139</v>
      </c>
      <c r="F5344" t="s">
        <v>7520</v>
      </c>
      <c r="G5344" t="s">
        <v>141</v>
      </c>
      <c r="H5344" t="s">
        <v>46</v>
      </c>
      <c r="I5344" t="s">
        <v>129</v>
      </c>
      <c r="J5344" t="s">
        <v>130</v>
      </c>
      <c r="K5344" t="s">
        <v>131</v>
      </c>
      <c r="L5344" t="s">
        <v>15398</v>
      </c>
      <c r="M5344" t="s">
        <v>15399</v>
      </c>
      <c r="N5344">
        <v>2.0825</v>
      </c>
      <c r="O5344">
        <v>0</v>
      </c>
      <c r="P5344">
        <v>43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89.547499999999999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1719568</v>
      </c>
      <c r="B5345">
        <v>1</v>
      </c>
      <c r="C5345" t="s">
        <v>76</v>
      </c>
      <c r="D5345" t="s">
        <v>98</v>
      </c>
      <c r="E5345" t="s">
        <v>158</v>
      </c>
      <c r="F5345" t="s">
        <v>2903</v>
      </c>
      <c r="G5345" t="s">
        <v>293</v>
      </c>
      <c r="H5345" t="s">
        <v>160</v>
      </c>
      <c r="I5345" t="s">
        <v>129</v>
      </c>
      <c r="J5345" t="s">
        <v>130</v>
      </c>
      <c r="K5345" t="s">
        <v>161</v>
      </c>
      <c r="L5345" t="s">
        <v>15400</v>
      </c>
      <c r="M5345" t="s">
        <v>15401</v>
      </c>
      <c r="N5345">
        <v>6.3061111109999999</v>
      </c>
      <c r="O5345">
        <v>0</v>
      </c>
      <c r="P5345">
        <v>0</v>
      </c>
      <c r="Q5345">
        <v>19</v>
      </c>
      <c r="R5345">
        <v>407</v>
      </c>
      <c r="S5345">
        <v>27</v>
      </c>
      <c r="T5345">
        <v>732</v>
      </c>
      <c r="U5345">
        <v>0</v>
      </c>
      <c r="V5345">
        <v>0</v>
      </c>
      <c r="W5345">
        <v>119.81611100000001</v>
      </c>
      <c r="X5345">
        <v>2566.5872220000001</v>
      </c>
      <c r="Y5345">
        <v>170.26499999999999</v>
      </c>
      <c r="Z5345">
        <v>4616.0733330000003</v>
      </c>
    </row>
    <row r="5346" spans="1:26" x14ac:dyDescent="0.25">
      <c r="A5346">
        <v>1719578</v>
      </c>
      <c r="B5346">
        <v>1</v>
      </c>
      <c r="C5346" t="s">
        <v>76</v>
      </c>
      <c r="D5346" t="s">
        <v>92</v>
      </c>
      <c r="E5346" t="s">
        <v>139</v>
      </c>
      <c r="F5346" t="s">
        <v>9006</v>
      </c>
      <c r="G5346" t="s">
        <v>141</v>
      </c>
      <c r="H5346" t="s">
        <v>46</v>
      </c>
      <c r="I5346" t="s">
        <v>129</v>
      </c>
      <c r="J5346" t="s">
        <v>130</v>
      </c>
      <c r="K5346" t="s">
        <v>131</v>
      </c>
      <c r="L5346" t="s">
        <v>15402</v>
      </c>
      <c r="M5346" t="s">
        <v>15403</v>
      </c>
      <c r="N5346">
        <v>2.1911111110000001</v>
      </c>
      <c r="O5346">
        <v>0</v>
      </c>
      <c r="P5346">
        <v>0</v>
      </c>
      <c r="Q5346">
        <v>0</v>
      </c>
      <c r="R5346">
        <v>70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153.37777800000001</v>
      </c>
      <c r="Y5346">
        <v>0</v>
      </c>
      <c r="Z5346">
        <v>0</v>
      </c>
    </row>
    <row r="5347" spans="1:26" x14ac:dyDescent="0.25">
      <c r="A5347">
        <v>1719580</v>
      </c>
      <c r="B5347">
        <v>1</v>
      </c>
      <c r="C5347" t="s">
        <v>76</v>
      </c>
      <c r="D5347" t="s">
        <v>99</v>
      </c>
      <c r="E5347" t="s">
        <v>139</v>
      </c>
      <c r="F5347" t="s">
        <v>15404</v>
      </c>
      <c r="G5347" t="s">
        <v>141</v>
      </c>
      <c r="H5347" t="s">
        <v>46</v>
      </c>
      <c r="I5347" t="s">
        <v>129</v>
      </c>
      <c r="J5347" t="s">
        <v>130</v>
      </c>
      <c r="K5347" t="s">
        <v>131</v>
      </c>
      <c r="L5347" t="s">
        <v>15405</v>
      </c>
      <c r="M5347" t="s">
        <v>15406</v>
      </c>
      <c r="N5347">
        <v>0.34638888800000001</v>
      </c>
      <c r="O5347">
        <v>0</v>
      </c>
      <c r="P5347">
        <v>102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35.331667000000003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1719583</v>
      </c>
      <c r="B5348">
        <v>1</v>
      </c>
      <c r="C5348" t="s">
        <v>76</v>
      </c>
      <c r="D5348" t="s">
        <v>92</v>
      </c>
      <c r="E5348" t="s">
        <v>134</v>
      </c>
      <c r="F5348" t="s">
        <v>15407</v>
      </c>
      <c r="G5348" t="s">
        <v>136</v>
      </c>
      <c r="H5348" t="s">
        <v>46</v>
      </c>
      <c r="I5348" t="s">
        <v>129</v>
      </c>
      <c r="J5348" t="s">
        <v>130</v>
      </c>
      <c r="K5348" t="s">
        <v>131</v>
      </c>
      <c r="L5348" t="s">
        <v>15408</v>
      </c>
      <c r="M5348" t="s">
        <v>15409</v>
      </c>
      <c r="N5348">
        <v>9.7311111110000006</v>
      </c>
      <c r="O5348">
        <v>0</v>
      </c>
      <c r="P5348">
        <v>0</v>
      </c>
      <c r="Q5348">
        <v>0</v>
      </c>
      <c r="R5348">
        <v>7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68.117778000000001</v>
      </c>
      <c r="Y5348">
        <v>0</v>
      </c>
      <c r="Z5348">
        <v>0</v>
      </c>
    </row>
    <row r="5349" spans="1:26" x14ac:dyDescent="0.25">
      <c r="A5349">
        <v>1719590</v>
      </c>
      <c r="B5349">
        <v>1</v>
      </c>
      <c r="C5349" t="s">
        <v>76</v>
      </c>
      <c r="D5349" t="s">
        <v>80</v>
      </c>
      <c r="E5349" t="s">
        <v>134</v>
      </c>
      <c r="F5349" t="s">
        <v>15410</v>
      </c>
      <c r="G5349" t="s">
        <v>155</v>
      </c>
      <c r="H5349" t="s">
        <v>46</v>
      </c>
      <c r="I5349" t="s">
        <v>129</v>
      </c>
      <c r="J5349" t="s">
        <v>130</v>
      </c>
      <c r="K5349" t="s">
        <v>131</v>
      </c>
      <c r="L5349" t="s">
        <v>15411</v>
      </c>
      <c r="M5349" t="s">
        <v>15412</v>
      </c>
      <c r="N5349">
        <v>2.5991666659999999</v>
      </c>
      <c r="O5349">
        <v>0</v>
      </c>
      <c r="P5349">
        <v>5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12.995832999999999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1719572</v>
      </c>
      <c r="B5350">
        <v>1</v>
      </c>
      <c r="C5350" t="s">
        <v>76</v>
      </c>
      <c r="D5350" t="s">
        <v>98</v>
      </c>
      <c r="E5350" t="s">
        <v>158</v>
      </c>
      <c r="F5350" t="s">
        <v>15413</v>
      </c>
      <c r="G5350" t="s">
        <v>293</v>
      </c>
      <c r="H5350" t="s">
        <v>160</v>
      </c>
      <c r="I5350" t="s">
        <v>129</v>
      </c>
      <c r="J5350" t="s">
        <v>130</v>
      </c>
      <c r="K5350" t="s">
        <v>161</v>
      </c>
      <c r="L5350" t="s">
        <v>15414</v>
      </c>
      <c r="M5350" t="s">
        <v>15415</v>
      </c>
      <c r="N5350">
        <v>6.1483999999999996</v>
      </c>
      <c r="O5350">
        <v>0</v>
      </c>
      <c r="P5350">
        <v>0</v>
      </c>
      <c r="Q5350">
        <v>1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6.1483999999999996</v>
      </c>
      <c r="X5350">
        <v>0</v>
      </c>
      <c r="Y5350">
        <v>0</v>
      </c>
      <c r="Z5350">
        <v>0</v>
      </c>
    </row>
    <row r="5351" spans="1:26" x14ac:dyDescent="0.25">
      <c r="A5351">
        <v>1719575</v>
      </c>
      <c r="B5351">
        <v>1</v>
      </c>
      <c r="C5351" t="s">
        <v>76</v>
      </c>
      <c r="D5351" t="s">
        <v>98</v>
      </c>
      <c r="E5351" t="s">
        <v>158</v>
      </c>
      <c r="F5351" t="s">
        <v>3904</v>
      </c>
      <c r="G5351" t="s">
        <v>293</v>
      </c>
      <c r="H5351" t="s">
        <v>160</v>
      </c>
      <c r="I5351" t="s">
        <v>129</v>
      </c>
      <c r="J5351" t="s">
        <v>130</v>
      </c>
      <c r="K5351" t="s">
        <v>161</v>
      </c>
      <c r="L5351" t="s">
        <v>15416</v>
      </c>
      <c r="M5351" t="s">
        <v>15417</v>
      </c>
      <c r="N5351">
        <v>6.1504072220000001</v>
      </c>
      <c r="O5351">
        <v>0</v>
      </c>
      <c r="P5351">
        <v>0</v>
      </c>
      <c r="Q5351">
        <v>1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6.1504070000000004</v>
      </c>
      <c r="X5351">
        <v>0</v>
      </c>
      <c r="Y5351">
        <v>0</v>
      </c>
      <c r="Z5351">
        <v>0</v>
      </c>
    </row>
    <row r="5352" spans="1:26" x14ac:dyDescent="0.25">
      <c r="A5352">
        <v>1719599</v>
      </c>
      <c r="B5352">
        <v>1</v>
      </c>
      <c r="C5352" t="s">
        <v>76</v>
      </c>
      <c r="D5352" t="s">
        <v>88</v>
      </c>
      <c r="E5352" t="s">
        <v>134</v>
      </c>
      <c r="F5352" t="s">
        <v>15418</v>
      </c>
      <c r="G5352" t="s">
        <v>136</v>
      </c>
      <c r="H5352" t="s">
        <v>46</v>
      </c>
      <c r="I5352" t="s">
        <v>129</v>
      </c>
      <c r="J5352" t="s">
        <v>130</v>
      </c>
      <c r="K5352" t="s">
        <v>131</v>
      </c>
      <c r="L5352" t="s">
        <v>15419</v>
      </c>
      <c r="M5352" t="s">
        <v>15420</v>
      </c>
      <c r="N5352">
        <v>4.5644444440000003</v>
      </c>
      <c r="O5352">
        <v>0</v>
      </c>
      <c r="P5352">
        <v>8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36.515555999999997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1719600</v>
      </c>
      <c r="B5353">
        <v>1</v>
      </c>
      <c r="C5353" t="s">
        <v>77</v>
      </c>
      <c r="D5353" t="s">
        <v>114</v>
      </c>
      <c r="E5353" t="s">
        <v>126</v>
      </c>
      <c r="F5353" t="s">
        <v>13528</v>
      </c>
      <c r="G5353" t="s">
        <v>285</v>
      </c>
      <c r="H5353" t="s">
        <v>47</v>
      </c>
      <c r="I5353" t="s">
        <v>129</v>
      </c>
      <c r="J5353" t="s">
        <v>130</v>
      </c>
      <c r="K5353" t="s">
        <v>161</v>
      </c>
      <c r="L5353" t="s">
        <v>15421</v>
      </c>
      <c r="M5353" t="s">
        <v>15422</v>
      </c>
      <c r="N5353">
        <v>4.9827777769999999</v>
      </c>
      <c r="O5353">
        <v>0</v>
      </c>
      <c r="P5353">
        <v>0</v>
      </c>
      <c r="Q5353">
        <v>0</v>
      </c>
      <c r="R5353">
        <v>0</v>
      </c>
      <c r="S5353">
        <v>21</v>
      </c>
      <c r="T5353">
        <v>964</v>
      </c>
      <c r="U5353">
        <v>0</v>
      </c>
      <c r="V5353">
        <v>0</v>
      </c>
      <c r="W5353">
        <v>0</v>
      </c>
      <c r="X5353">
        <v>0</v>
      </c>
      <c r="Y5353">
        <v>104.638333</v>
      </c>
      <c r="Z5353">
        <v>4803.3977770000001</v>
      </c>
    </row>
    <row r="5354" spans="1:26" x14ac:dyDescent="0.25">
      <c r="A5354">
        <v>1719582</v>
      </c>
      <c r="B5354">
        <v>1</v>
      </c>
      <c r="C5354" t="s">
        <v>76</v>
      </c>
      <c r="D5354" t="s">
        <v>92</v>
      </c>
      <c r="E5354" t="s">
        <v>139</v>
      </c>
      <c r="F5354" t="s">
        <v>15423</v>
      </c>
      <c r="G5354" t="s">
        <v>285</v>
      </c>
      <c r="H5354" t="s">
        <v>46</v>
      </c>
      <c r="I5354" t="s">
        <v>129</v>
      </c>
      <c r="J5354" t="s">
        <v>130</v>
      </c>
      <c r="K5354" t="s">
        <v>161</v>
      </c>
      <c r="L5354" t="s">
        <v>15424</v>
      </c>
      <c r="M5354" t="s">
        <v>15425</v>
      </c>
      <c r="N5354">
        <v>1.57</v>
      </c>
      <c r="O5354">
        <v>0</v>
      </c>
      <c r="P5354">
        <v>0</v>
      </c>
      <c r="Q5354">
        <v>0</v>
      </c>
      <c r="R5354">
        <v>142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222.94</v>
      </c>
      <c r="Y5354">
        <v>0</v>
      </c>
      <c r="Z5354">
        <v>0</v>
      </c>
    </row>
    <row r="5355" spans="1:26" x14ac:dyDescent="0.25">
      <c r="A5355">
        <v>1719584</v>
      </c>
      <c r="B5355">
        <v>1</v>
      </c>
      <c r="C5355" t="s">
        <v>76</v>
      </c>
      <c r="D5355" t="s">
        <v>92</v>
      </c>
      <c r="E5355" t="s">
        <v>139</v>
      </c>
      <c r="F5355" t="s">
        <v>15426</v>
      </c>
      <c r="G5355" t="s">
        <v>285</v>
      </c>
      <c r="H5355" t="s">
        <v>46</v>
      </c>
      <c r="I5355" t="s">
        <v>129</v>
      </c>
      <c r="J5355" t="s">
        <v>130</v>
      </c>
      <c r="K5355" t="s">
        <v>161</v>
      </c>
      <c r="L5355" t="s">
        <v>15427</v>
      </c>
      <c r="M5355" t="s">
        <v>15428</v>
      </c>
      <c r="N5355">
        <v>1.569723888</v>
      </c>
      <c r="O5355">
        <v>0</v>
      </c>
      <c r="P5355">
        <v>0</v>
      </c>
      <c r="Q5355">
        <v>0</v>
      </c>
      <c r="R5355">
        <v>43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67.498126999999997</v>
      </c>
      <c r="Y5355">
        <v>0</v>
      </c>
      <c r="Z5355">
        <v>0</v>
      </c>
    </row>
    <row r="5356" spans="1:26" x14ac:dyDescent="0.25">
      <c r="A5356">
        <v>1719663</v>
      </c>
      <c r="B5356">
        <v>1</v>
      </c>
      <c r="C5356" t="s">
        <v>76</v>
      </c>
      <c r="D5356" t="s">
        <v>92</v>
      </c>
      <c r="E5356" t="s">
        <v>134</v>
      </c>
      <c r="F5356" t="s">
        <v>15429</v>
      </c>
      <c r="G5356" t="s">
        <v>209</v>
      </c>
      <c r="H5356" t="s">
        <v>46</v>
      </c>
      <c r="I5356" t="s">
        <v>129</v>
      </c>
      <c r="J5356" t="s">
        <v>130</v>
      </c>
      <c r="K5356" t="s">
        <v>131</v>
      </c>
      <c r="L5356" t="s">
        <v>15430</v>
      </c>
      <c r="M5356" t="s">
        <v>15431</v>
      </c>
      <c r="N5356">
        <v>3.5924999999999998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2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7.1849999999999996</v>
      </c>
    </row>
    <row r="5357" spans="1:26" x14ac:dyDescent="0.25">
      <c r="A5357">
        <v>1719595</v>
      </c>
      <c r="B5357">
        <v>1</v>
      </c>
      <c r="C5357" t="s">
        <v>76</v>
      </c>
      <c r="D5357" t="s">
        <v>79</v>
      </c>
      <c r="E5357" t="s">
        <v>134</v>
      </c>
      <c r="F5357" t="s">
        <v>15432</v>
      </c>
      <c r="G5357" t="s">
        <v>136</v>
      </c>
      <c r="H5357" t="s">
        <v>46</v>
      </c>
      <c r="I5357" t="s">
        <v>129</v>
      </c>
      <c r="J5357" t="s">
        <v>130</v>
      </c>
      <c r="K5357" t="s">
        <v>131</v>
      </c>
      <c r="L5357" t="s">
        <v>15433</v>
      </c>
      <c r="M5357" t="s">
        <v>15434</v>
      </c>
      <c r="N5357">
        <v>1.8788888880000001</v>
      </c>
      <c r="O5357">
        <v>0</v>
      </c>
      <c r="P5357">
        <v>3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5.6366670000000001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1719604</v>
      </c>
      <c r="B5358">
        <v>1</v>
      </c>
      <c r="C5358" t="s">
        <v>76</v>
      </c>
      <c r="D5358" t="s">
        <v>92</v>
      </c>
      <c r="E5358" t="s">
        <v>134</v>
      </c>
      <c r="F5358" t="s">
        <v>15435</v>
      </c>
      <c r="G5358" t="s">
        <v>136</v>
      </c>
      <c r="H5358" t="s">
        <v>46</v>
      </c>
      <c r="I5358" t="s">
        <v>129</v>
      </c>
      <c r="J5358" t="s">
        <v>130</v>
      </c>
      <c r="K5358" t="s">
        <v>131</v>
      </c>
      <c r="L5358" t="s">
        <v>15436</v>
      </c>
      <c r="M5358" t="s">
        <v>15437</v>
      </c>
      <c r="N5358">
        <v>1.5119444440000001</v>
      </c>
      <c r="O5358">
        <v>0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1.511944</v>
      </c>
      <c r="Y5358">
        <v>0</v>
      </c>
      <c r="Z5358">
        <v>0</v>
      </c>
    </row>
    <row r="5359" spans="1:26" x14ac:dyDescent="0.25">
      <c r="A5359">
        <v>1719596</v>
      </c>
      <c r="B5359">
        <v>1</v>
      </c>
      <c r="C5359" t="s">
        <v>77</v>
      </c>
      <c r="D5359" t="s">
        <v>124</v>
      </c>
      <c r="E5359" t="s">
        <v>139</v>
      </c>
      <c r="F5359" t="s">
        <v>15438</v>
      </c>
      <c r="G5359" t="s">
        <v>141</v>
      </c>
      <c r="H5359" t="s">
        <v>46</v>
      </c>
      <c r="I5359" t="s">
        <v>129</v>
      </c>
      <c r="J5359" t="s">
        <v>130</v>
      </c>
      <c r="K5359" t="s">
        <v>131</v>
      </c>
      <c r="L5359" t="s">
        <v>15439</v>
      </c>
      <c r="M5359" t="s">
        <v>15440</v>
      </c>
      <c r="N5359">
        <v>1.5066666660000001</v>
      </c>
      <c r="O5359">
        <v>0</v>
      </c>
      <c r="P5359">
        <v>36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54.24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1719598</v>
      </c>
      <c r="B5360">
        <v>1</v>
      </c>
      <c r="C5360" t="s">
        <v>77</v>
      </c>
      <c r="D5360" t="s">
        <v>124</v>
      </c>
      <c r="E5360" t="s">
        <v>134</v>
      </c>
      <c r="F5360" t="s">
        <v>15441</v>
      </c>
      <c r="G5360" t="s">
        <v>155</v>
      </c>
      <c r="H5360" t="s">
        <v>46</v>
      </c>
      <c r="I5360" t="s">
        <v>129</v>
      </c>
      <c r="J5360" t="s">
        <v>130</v>
      </c>
      <c r="K5360" t="s">
        <v>131</v>
      </c>
      <c r="L5360" t="s">
        <v>15442</v>
      </c>
      <c r="M5360" t="s">
        <v>15443</v>
      </c>
      <c r="N5360">
        <v>2.2658333329999998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2.2658330000000002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1719602</v>
      </c>
      <c r="B5361">
        <v>1</v>
      </c>
      <c r="C5361" t="s">
        <v>77</v>
      </c>
      <c r="D5361" t="s">
        <v>123</v>
      </c>
      <c r="E5361" t="s">
        <v>134</v>
      </c>
      <c r="F5361" t="s">
        <v>15444</v>
      </c>
      <c r="G5361" t="s">
        <v>136</v>
      </c>
      <c r="H5361" t="s">
        <v>46</v>
      </c>
      <c r="I5361" t="s">
        <v>129</v>
      </c>
      <c r="J5361" t="s">
        <v>130</v>
      </c>
      <c r="K5361" t="s">
        <v>131</v>
      </c>
      <c r="L5361" t="s">
        <v>15445</v>
      </c>
      <c r="M5361" t="s">
        <v>15446</v>
      </c>
      <c r="N5361">
        <v>2.233333333</v>
      </c>
      <c r="O5361">
        <v>0</v>
      </c>
      <c r="P5361">
        <v>5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11.166667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1719610</v>
      </c>
      <c r="B5362">
        <v>1</v>
      </c>
      <c r="C5362" t="s">
        <v>76</v>
      </c>
      <c r="D5362" t="s">
        <v>79</v>
      </c>
      <c r="E5362" t="s">
        <v>134</v>
      </c>
      <c r="F5362" t="s">
        <v>15447</v>
      </c>
      <c r="G5362" t="s">
        <v>136</v>
      </c>
      <c r="H5362" t="s">
        <v>46</v>
      </c>
      <c r="I5362" t="s">
        <v>129</v>
      </c>
      <c r="J5362" t="s">
        <v>130</v>
      </c>
      <c r="K5362" t="s">
        <v>131</v>
      </c>
      <c r="L5362" t="s">
        <v>15448</v>
      </c>
      <c r="M5362" t="s">
        <v>15449</v>
      </c>
      <c r="N5362">
        <v>4.665</v>
      </c>
      <c r="O5362">
        <v>0</v>
      </c>
      <c r="P5362">
        <v>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4.665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1719601</v>
      </c>
      <c r="B5363">
        <v>1</v>
      </c>
      <c r="C5363" t="s">
        <v>76</v>
      </c>
      <c r="D5363" t="s">
        <v>82</v>
      </c>
      <c r="E5363" t="s">
        <v>158</v>
      </c>
      <c r="F5363" t="s">
        <v>15450</v>
      </c>
      <c r="G5363" t="s">
        <v>150</v>
      </c>
      <c r="H5363" t="s">
        <v>47</v>
      </c>
      <c r="I5363" t="s">
        <v>151</v>
      </c>
      <c r="J5363" t="s">
        <v>130</v>
      </c>
      <c r="K5363" t="s">
        <v>131</v>
      </c>
      <c r="L5363" t="s">
        <v>15451</v>
      </c>
      <c r="M5363" t="s">
        <v>15452</v>
      </c>
      <c r="N5363">
        <v>1.8055555000000001E-2</v>
      </c>
      <c r="O5363">
        <v>7</v>
      </c>
      <c r="P5363">
        <v>2652</v>
      </c>
      <c r="Q5363">
        <v>0</v>
      </c>
      <c r="R5363">
        <v>0</v>
      </c>
      <c r="S5363">
        <v>0</v>
      </c>
      <c r="T5363">
        <v>0</v>
      </c>
      <c r="U5363">
        <v>0.126389</v>
      </c>
      <c r="V5363">
        <v>47.883332000000003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1719605</v>
      </c>
      <c r="B5364">
        <v>1</v>
      </c>
      <c r="C5364" t="s">
        <v>76</v>
      </c>
      <c r="D5364" t="s">
        <v>78</v>
      </c>
      <c r="E5364" t="s">
        <v>164</v>
      </c>
      <c r="F5364" t="s">
        <v>3619</v>
      </c>
      <c r="G5364" t="s">
        <v>462</v>
      </c>
      <c r="H5364" t="s">
        <v>46</v>
      </c>
      <c r="I5364" t="s">
        <v>129</v>
      </c>
      <c r="J5364" t="s">
        <v>130</v>
      </c>
      <c r="K5364" t="s">
        <v>131</v>
      </c>
      <c r="L5364" t="s">
        <v>15453</v>
      </c>
      <c r="M5364" t="s">
        <v>15454</v>
      </c>
      <c r="N5364">
        <v>0.234444444</v>
      </c>
      <c r="O5364">
        <v>1</v>
      </c>
      <c r="P5364">
        <v>829</v>
      </c>
      <c r="Q5364">
        <v>0</v>
      </c>
      <c r="R5364">
        <v>0</v>
      </c>
      <c r="S5364">
        <v>0</v>
      </c>
      <c r="T5364">
        <v>0</v>
      </c>
      <c r="U5364">
        <v>0.23444400000000001</v>
      </c>
      <c r="V5364">
        <v>194.354444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1719613</v>
      </c>
      <c r="B5365">
        <v>1</v>
      </c>
      <c r="C5365" t="s">
        <v>76</v>
      </c>
      <c r="D5365" t="s">
        <v>97</v>
      </c>
      <c r="E5365" t="s">
        <v>212</v>
      </c>
      <c r="F5365" t="s">
        <v>15455</v>
      </c>
      <c r="G5365" t="s">
        <v>145</v>
      </c>
      <c r="H5365" t="s">
        <v>47</v>
      </c>
      <c r="I5365" t="s">
        <v>129</v>
      </c>
      <c r="J5365" t="s">
        <v>130</v>
      </c>
      <c r="K5365" t="s">
        <v>131</v>
      </c>
      <c r="L5365" t="s">
        <v>15456</v>
      </c>
      <c r="M5365" t="s">
        <v>15457</v>
      </c>
      <c r="N5365">
        <v>2.1955555549999999</v>
      </c>
      <c r="O5365">
        <v>1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2.1955559999999998</v>
      </c>
      <c r="V5365">
        <v>0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1719606</v>
      </c>
      <c r="B5366">
        <v>1</v>
      </c>
      <c r="C5366" t="s">
        <v>76</v>
      </c>
      <c r="D5366" t="s">
        <v>82</v>
      </c>
      <c r="E5366" t="s">
        <v>126</v>
      </c>
      <c r="F5366" t="s">
        <v>15458</v>
      </c>
      <c r="G5366" t="s">
        <v>289</v>
      </c>
      <c r="H5366" t="s">
        <v>47</v>
      </c>
      <c r="I5366" t="s">
        <v>129</v>
      </c>
      <c r="J5366" t="s">
        <v>15</v>
      </c>
      <c r="K5366" t="s">
        <v>131</v>
      </c>
      <c r="L5366" t="s">
        <v>15459</v>
      </c>
      <c r="M5366" t="s">
        <v>15460</v>
      </c>
      <c r="N5366">
        <v>0.19888888800000001</v>
      </c>
      <c r="O5366">
        <v>6</v>
      </c>
      <c r="P5366">
        <v>682</v>
      </c>
      <c r="Q5366">
        <v>0</v>
      </c>
      <c r="R5366">
        <v>0</v>
      </c>
      <c r="S5366">
        <v>0</v>
      </c>
      <c r="T5366">
        <v>0</v>
      </c>
      <c r="U5366">
        <v>1.193333</v>
      </c>
      <c r="V5366">
        <v>135.642222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1719612</v>
      </c>
      <c r="B5367">
        <v>1</v>
      </c>
      <c r="C5367" t="s">
        <v>76</v>
      </c>
      <c r="D5367" t="s">
        <v>99</v>
      </c>
      <c r="E5367" t="s">
        <v>158</v>
      </c>
      <c r="F5367" t="s">
        <v>15461</v>
      </c>
      <c r="G5367" t="s">
        <v>285</v>
      </c>
      <c r="H5367" t="s">
        <v>47</v>
      </c>
      <c r="I5367" t="s">
        <v>129</v>
      </c>
      <c r="J5367" t="s">
        <v>130</v>
      </c>
      <c r="K5367" t="s">
        <v>161</v>
      </c>
      <c r="L5367" t="s">
        <v>15462</v>
      </c>
      <c r="M5367" t="s">
        <v>15463</v>
      </c>
      <c r="N5367">
        <v>1.840453611</v>
      </c>
      <c r="O5367">
        <v>1</v>
      </c>
      <c r="P5367">
        <v>43</v>
      </c>
      <c r="Q5367">
        <v>0</v>
      </c>
      <c r="R5367">
        <v>0</v>
      </c>
      <c r="S5367">
        <v>0</v>
      </c>
      <c r="T5367">
        <v>0</v>
      </c>
      <c r="U5367">
        <v>1.840454</v>
      </c>
      <c r="V5367">
        <v>79.139505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1719636</v>
      </c>
      <c r="B5368">
        <v>1</v>
      </c>
      <c r="C5368" t="s">
        <v>76</v>
      </c>
      <c r="D5368" t="s">
        <v>95</v>
      </c>
      <c r="E5368" t="s">
        <v>134</v>
      </c>
      <c r="F5368" t="s">
        <v>15464</v>
      </c>
      <c r="G5368" t="s">
        <v>209</v>
      </c>
      <c r="H5368" t="s">
        <v>46</v>
      </c>
      <c r="I5368" t="s">
        <v>129</v>
      </c>
      <c r="J5368" t="s">
        <v>130</v>
      </c>
      <c r="K5368" t="s">
        <v>131</v>
      </c>
      <c r="L5368" t="s">
        <v>15465</v>
      </c>
      <c r="M5368" t="s">
        <v>15466</v>
      </c>
      <c r="N5368">
        <v>6.0638888880000001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6.0638889999999996</v>
      </c>
      <c r="W5368">
        <v>0</v>
      </c>
      <c r="X5368">
        <v>0</v>
      </c>
      <c r="Y5368">
        <v>0</v>
      </c>
      <c r="Z5368">
        <v>0</v>
      </c>
    </row>
    <row r="5369" spans="1:26" x14ac:dyDescent="0.25">
      <c r="A5369">
        <v>1719618</v>
      </c>
      <c r="B5369">
        <v>1</v>
      </c>
      <c r="C5369" t="s">
        <v>76</v>
      </c>
      <c r="D5369" t="s">
        <v>81</v>
      </c>
      <c r="E5369" t="s">
        <v>164</v>
      </c>
      <c r="F5369" t="s">
        <v>15467</v>
      </c>
      <c r="G5369" t="s">
        <v>285</v>
      </c>
      <c r="H5369" t="s">
        <v>46</v>
      </c>
      <c r="I5369" t="s">
        <v>129</v>
      </c>
      <c r="J5369" t="s">
        <v>130</v>
      </c>
      <c r="K5369" t="s">
        <v>161</v>
      </c>
      <c r="L5369" t="s">
        <v>15468</v>
      </c>
      <c r="M5369" t="s">
        <v>15469</v>
      </c>
      <c r="N5369">
        <v>1.476111111</v>
      </c>
      <c r="O5369">
        <v>0</v>
      </c>
      <c r="P5369">
        <v>452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667.20222200000001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1719619</v>
      </c>
      <c r="B5370">
        <v>1</v>
      </c>
      <c r="C5370" t="s">
        <v>76</v>
      </c>
      <c r="D5370" t="s">
        <v>91</v>
      </c>
      <c r="E5370" t="s">
        <v>191</v>
      </c>
      <c r="F5370" t="s">
        <v>15470</v>
      </c>
      <c r="G5370" t="s">
        <v>289</v>
      </c>
      <c r="H5370" t="s">
        <v>46</v>
      </c>
      <c r="I5370" t="s">
        <v>129</v>
      </c>
      <c r="J5370" t="s">
        <v>130</v>
      </c>
      <c r="K5370" t="s">
        <v>131</v>
      </c>
      <c r="L5370" t="s">
        <v>15471</v>
      </c>
      <c r="M5370" t="s">
        <v>15472</v>
      </c>
      <c r="N5370">
        <v>2.017222222</v>
      </c>
      <c r="O5370">
        <v>0</v>
      </c>
      <c r="P5370">
        <v>17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34.292777999999998</v>
      </c>
      <c r="W5370">
        <v>0</v>
      </c>
      <c r="X5370">
        <v>0</v>
      </c>
      <c r="Y5370">
        <v>0</v>
      </c>
      <c r="Z5370">
        <v>0</v>
      </c>
    </row>
    <row r="5371" spans="1:26" x14ac:dyDescent="0.25">
      <c r="A5371">
        <v>1719629</v>
      </c>
      <c r="B5371">
        <v>1</v>
      </c>
      <c r="C5371" t="s">
        <v>77</v>
      </c>
      <c r="D5371" t="s">
        <v>109</v>
      </c>
      <c r="E5371" t="s">
        <v>212</v>
      </c>
      <c r="F5371" t="s">
        <v>15473</v>
      </c>
      <c r="G5371" t="s">
        <v>150</v>
      </c>
      <c r="H5371" t="s">
        <v>47</v>
      </c>
      <c r="I5371" t="s">
        <v>129</v>
      </c>
      <c r="J5371" t="s">
        <v>130</v>
      </c>
      <c r="K5371" t="s">
        <v>161</v>
      </c>
      <c r="L5371" t="s">
        <v>15474</v>
      </c>
      <c r="M5371" t="s">
        <v>15475</v>
      </c>
      <c r="N5371">
        <v>0.75888888799999998</v>
      </c>
      <c r="O5371">
        <v>8</v>
      </c>
      <c r="P5371">
        <v>245</v>
      </c>
      <c r="Q5371">
        <v>0</v>
      </c>
      <c r="R5371">
        <v>0</v>
      </c>
      <c r="S5371">
        <v>2</v>
      </c>
      <c r="T5371">
        <v>73</v>
      </c>
      <c r="U5371">
        <v>6.0711110000000001</v>
      </c>
      <c r="V5371">
        <v>185.92777799999999</v>
      </c>
      <c r="W5371">
        <v>0</v>
      </c>
      <c r="X5371">
        <v>0</v>
      </c>
      <c r="Y5371">
        <v>1.5177780000000001</v>
      </c>
      <c r="Z5371">
        <v>55.398888999999997</v>
      </c>
    </row>
    <row r="5372" spans="1:26" x14ac:dyDescent="0.25">
      <c r="A5372">
        <v>1719622</v>
      </c>
      <c r="B5372">
        <v>1</v>
      </c>
      <c r="C5372" t="s">
        <v>76</v>
      </c>
      <c r="D5372" t="s">
        <v>79</v>
      </c>
      <c r="E5372" t="s">
        <v>139</v>
      </c>
      <c r="F5372" t="s">
        <v>15225</v>
      </c>
      <c r="G5372" t="s">
        <v>141</v>
      </c>
      <c r="H5372" t="s">
        <v>46</v>
      </c>
      <c r="I5372" t="s">
        <v>129</v>
      </c>
      <c r="J5372" t="s">
        <v>130</v>
      </c>
      <c r="K5372" t="s">
        <v>131</v>
      </c>
      <c r="L5372" t="s">
        <v>15476</v>
      </c>
      <c r="M5372" t="s">
        <v>15477</v>
      </c>
      <c r="N5372">
        <v>1.3363888880000001</v>
      </c>
      <c r="O5372">
        <v>0</v>
      </c>
      <c r="P5372">
        <v>14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18.709444000000001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1719570</v>
      </c>
      <c r="B5373">
        <v>1</v>
      </c>
      <c r="C5373" t="s">
        <v>76</v>
      </c>
      <c r="D5373" t="s">
        <v>89</v>
      </c>
      <c r="E5373" t="s">
        <v>139</v>
      </c>
      <c r="F5373" t="s">
        <v>1087</v>
      </c>
      <c r="G5373" t="s">
        <v>285</v>
      </c>
      <c r="H5373" t="s">
        <v>46</v>
      </c>
      <c r="I5373" t="s">
        <v>129</v>
      </c>
      <c r="J5373" t="s">
        <v>130</v>
      </c>
      <c r="K5373" t="s">
        <v>161</v>
      </c>
      <c r="L5373" t="s">
        <v>15478</v>
      </c>
      <c r="M5373" t="s">
        <v>15479</v>
      </c>
      <c r="N5373">
        <v>7.1172222219999997</v>
      </c>
      <c r="O5373">
        <v>0</v>
      </c>
      <c r="P5373">
        <v>47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334.50944399999997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1719626</v>
      </c>
      <c r="B5374">
        <v>1</v>
      </c>
      <c r="C5374" t="s">
        <v>76</v>
      </c>
      <c r="D5374" t="s">
        <v>101</v>
      </c>
      <c r="E5374" t="s">
        <v>139</v>
      </c>
      <c r="F5374" t="s">
        <v>15480</v>
      </c>
      <c r="G5374" t="s">
        <v>141</v>
      </c>
      <c r="H5374" t="s">
        <v>46</v>
      </c>
      <c r="I5374" t="s">
        <v>129</v>
      </c>
      <c r="J5374" t="s">
        <v>130</v>
      </c>
      <c r="K5374" t="s">
        <v>131</v>
      </c>
      <c r="L5374" t="s">
        <v>15481</v>
      </c>
      <c r="M5374" t="s">
        <v>15482</v>
      </c>
      <c r="N5374">
        <v>0.97138888800000001</v>
      </c>
      <c r="O5374">
        <v>0</v>
      </c>
      <c r="P5374">
        <v>39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37.884166999999998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1719625</v>
      </c>
      <c r="B5375">
        <v>1</v>
      </c>
      <c r="C5375" t="s">
        <v>77</v>
      </c>
      <c r="D5375" t="s">
        <v>109</v>
      </c>
      <c r="E5375" t="s">
        <v>126</v>
      </c>
      <c r="F5375" t="s">
        <v>15483</v>
      </c>
      <c r="G5375" t="s">
        <v>281</v>
      </c>
      <c r="H5375" t="s">
        <v>47</v>
      </c>
      <c r="I5375" t="s">
        <v>129</v>
      </c>
      <c r="J5375" t="s">
        <v>130</v>
      </c>
      <c r="K5375" t="s">
        <v>161</v>
      </c>
      <c r="L5375" t="s">
        <v>15484</v>
      </c>
      <c r="M5375" t="s">
        <v>15485</v>
      </c>
      <c r="N5375">
        <v>1.355555555</v>
      </c>
      <c r="O5375">
        <v>11</v>
      </c>
      <c r="P5375">
        <v>46</v>
      </c>
      <c r="Q5375">
        <v>0</v>
      </c>
      <c r="R5375">
        <v>0</v>
      </c>
      <c r="S5375">
        <v>0</v>
      </c>
      <c r="T5375">
        <v>0</v>
      </c>
      <c r="U5375">
        <v>14.911111</v>
      </c>
      <c r="V5375">
        <v>62.355556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1719681</v>
      </c>
      <c r="B5376">
        <v>1</v>
      </c>
      <c r="C5376" t="s">
        <v>77</v>
      </c>
      <c r="D5376" t="s">
        <v>111</v>
      </c>
      <c r="E5376" t="s">
        <v>164</v>
      </c>
      <c r="F5376" t="s">
        <v>15486</v>
      </c>
      <c r="G5376" t="s">
        <v>285</v>
      </c>
      <c r="H5376" t="s">
        <v>46</v>
      </c>
      <c r="I5376" t="s">
        <v>129</v>
      </c>
      <c r="J5376" t="s">
        <v>130</v>
      </c>
      <c r="K5376" t="s">
        <v>161</v>
      </c>
      <c r="L5376" t="s">
        <v>15487</v>
      </c>
      <c r="M5376" t="s">
        <v>15488</v>
      </c>
      <c r="N5376">
        <v>3.1502777769999999</v>
      </c>
      <c r="O5376">
        <v>0</v>
      </c>
      <c r="P5376">
        <v>0</v>
      </c>
      <c r="Q5376">
        <v>0</v>
      </c>
      <c r="R5376">
        <v>0</v>
      </c>
      <c r="S5376">
        <v>2</v>
      </c>
      <c r="T5376">
        <v>135</v>
      </c>
      <c r="U5376">
        <v>0</v>
      </c>
      <c r="V5376">
        <v>0</v>
      </c>
      <c r="W5376">
        <v>0</v>
      </c>
      <c r="X5376">
        <v>0</v>
      </c>
      <c r="Y5376">
        <v>6.3005560000000003</v>
      </c>
      <c r="Z5376">
        <v>425.28750000000002</v>
      </c>
    </row>
    <row r="5377" spans="1:26" x14ac:dyDescent="0.25">
      <c r="A5377">
        <v>1719638</v>
      </c>
      <c r="B5377">
        <v>1</v>
      </c>
      <c r="C5377" t="s">
        <v>77</v>
      </c>
      <c r="D5377" t="s">
        <v>116</v>
      </c>
      <c r="E5377" t="s">
        <v>134</v>
      </c>
      <c r="F5377" t="s">
        <v>15489</v>
      </c>
      <c r="G5377" t="s">
        <v>136</v>
      </c>
      <c r="H5377" t="s">
        <v>46</v>
      </c>
      <c r="I5377" t="s">
        <v>129</v>
      </c>
      <c r="J5377" t="s">
        <v>130</v>
      </c>
      <c r="K5377" t="s">
        <v>131</v>
      </c>
      <c r="L5377" t="s">
        <v>15490</v>
      </c>
      <c r="M5377" t="s">
        <v>15491</v>
      </c>
      <c r="N5377">
        <v>2.6033333330000001</v>
      </c>
      <c r="O5377">
        <v>2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5.2066670000000004</v>
      </c>
      <c r="V5377">
        <v>0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1719633</v>
      </c>
      <c r="B5378">
        <v>1</v>
      </c>
      <c r="C5378" t="s">
        <v>76</v>
      </c>
      <c r="D5378" t="s">
        <v>86</v>
      </c>
      <c r="E5378" t="s">
        <v>134</v>
      </c>
      <c r="F5378" t="s">
        <v>15492</v>
      </c>
      <c r="G5378" t="s">
        <v>136</v>
      </c>
      <c r="H5378" t="s">
        <v>46</v>
      </c>
      <c r="I5378" t="s">
        <v>129</v>
      </c>
      <c r="J5378" t="s">
        <v>130</v>
      </c>
      <c r="K5378" t="s">
        <v>131</v>
      </c>
      <c r="L5378" t="s">
        <v>15493</v>
      </c>
      <c r="M5378" t="s">
        <v>15494</v>
      </c>
      <c r="N5378">
        <v>2.7294444439999999</v>
      </c>
      <c r="O5378">
        <v>0</v>
      </c>
      <c r="P5378">
        <v>3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8.1883330000000001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1719630</v>
      </c>
      <c r="B5379">
        <v>1</v>
      </c>
      <c r="C5379" t="s">
        <v>76</v>
      </c>
      <c r="D5379" t="s">
        <v>104</v>
      </c>
      <c r="E5379" t="s">
        <v>164</v>
      </c>
      <c r="F5379" t="s">
        <v>7758</v>
      </c>
      <c r="G5379" t="s">
        <v>281</v>
      </c>
      <c r="H5379" t="s">
        <v>46</v>
      </c>
      <c r="I5379" t="s">
        <v>129</v>
      </c>
      <c r="J5379" t="s">
        <v>130</v>
      </c>
      <c r="K5379" t="s">
        <v>161</v>
      </c>
      <c r="L5379" t="s">
        <v>15495</v>
      </c>
      <c r="M5379" t="s">
        <v>15496</v>
      </c>
      <c r="N5379">
        <v>3.838055555</v>
      </c>
      <c r="O5379">
        <v>0</v>
      </c>
      <c r="P5379">
        <v>0</v>
      </c>
      <c r="Q5379">
        <v>0</v>
      </c>
      <c r="R5379">
        <v>0</v>
      </c>
      <c r="S5379">
        <v>2</v>
      </c>
      <c r="T5379">
        <v>45</v>
      </c>
      <c r="U5379">
        <v>0</v>
      </c>
      <c r="V5379">
        <v>0</v>
      </c>
      <c r="W5379">
        <v>0</v>
      </c>
      <c r="X5379">
        <v>0</v>
      </c>
      <c r="Y5379">
        <v>7.6761109999999997</v>
      </c>
      <c r="Z5379">
        <v>172.71250000000001</v>
      </c>
    </row>
    <row r="5380" spans="1:26" x14ac:dyDescent="0.25">
      <c r="A5380">
        <v>1719640</v>
      </c>
      <c r="B5380">
        <v>1</v>
      </c>
      <c r="C5380" t="s">
        <v>76</v>
      </c>
      <c r="D5380" t="s">
        <v>92</v>
      </c>
      <c r="E5380" t="s">
        <v>134</v>
      </c>
      <c r="F5380" t="s">
        <v>15497</v>
      </c>
      <c r="G5380" t="s">
        <v>136</v>
      </c>
      <c r="H5380" t="s">
        <v>46</v>
      </c>
      <c r="I5380" t="s">
        <v>129</v>
      </c>
      <c r="J5380" t="s">
        <v>130</v>
      </c>
      <c r="K5380" t="s">
        <v>131</v>
      </c>
      <c r="L5380" t="s">
        <v>15498</v>
      </c>
      <c r="M5380" t="s">
        <v>15499</v>
      </c>
      <c r="N5380">
        <v>4.4305555549999998</v>
      </c>
      <c r="O5380">
        <v>0</v>
      </c>
      <c r="P5380">
        <v>0</v>
      </c>
      <c r="Q5380">
        <v>0</v>
      </c>
      <c r="R5380">
        <v>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17.722221999999999</v>
      </c>
      <c r="Y5380">
        <v>0</v>
      </c>
      <c r="Z5380">
        <v>0</v>
      </c>
    </row>
    <row r="5381" spans="1:26" x14ac:dyDescent="0.25">
      <c r="A5381">
        <v>1719649</v>
      </c>
      <c r="B5381">
        <v>1</v>
      </c>
      <c r="C5381" t="s">
        <v>76</v>
      </c>
      <c r="D5381" t="s">
        <v>81</v>
      </c>
      <c r="E5381" t="s">
        <v>134</v>
      </c>
      <c r="F5381" t="s">
        <v>15087</v>
      </c>
      <c r="G5381" t="s">
        <v>209</v>
      </c>
      <c r="H5381" t="s">
        <v>46</v>
      </c>
      <c r="I5381" t="s">
        <v>129</v>
      </c>
      <c r="J5381" t="s">
        <v>130</v>
      </c>
      <c r="K5381" t="s">
        <v>131</v>
      </c>
      <c r="L5381" t="s">
        <v>15500</v>
      </c>
      <c r="M5381" t="s">
        <v>15501</v>
      </c>
      <c r="N5381">
        <v>1.8716666660000001</v>
      </c>
      <c r="O5381">
        <v>0</v>
      </c>
      <c r="P5381">
        <v>6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11.23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1719671</v>
      </c>
      <c r="B5382">
        <v>1</v>
      </c>
      <c r="C5382" t="s">
        <v>76</v>
      </c>
      <c r="D5382" t="s">
        <v>93</v>
      </c>
      <c r="E5382" t="s">
        <v>134</v>
      </c>
      <c r="F5382" t="s">
        <v>15502</v>
      </c>
      <c r="G5382" t="s">
        <v>136</v>
      </c>
      <c r="H5382" t="s">
        <v>46</v>
      </c>
      <c r="I5382" t="s">
        <v>129</v>
      </c>
      <c r="J5382" t="s">
        <v>130</v>
      </c>
      <c r="K5382" t="s">
        <v>131</v>
      </c>
      <c r="L5382" t="s">
        <v>15503</v>
      </c>
      <c r="M5382" t="s">
        <v>15504</v>
      </c>
      <c r="N5382">
        <v>8.2866666660000003</v>
      </c>
      <c r="O5382">
        <v>0</v>
      </c>
      <c r="P5382">
        <v>1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8.2866669999999996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1719659</v>
      </c>
      <c r="B5383">
        <v>1</v>
      </c>
      <c r="C5383" t="s">
        <v>77</v>
      </c>
      <c r="D5383" t="s">
        <v>108</v>
      </c>
      <c r="E5383" t="s">
        <v>134</v>
      </c>
      <c r="F5383" t="s">
        <v>15505</v>
      </c>
      <c r="G5383" t="s">
        <v>136</v>
      </c>
      <c r="H5383" t="s">
        <v>46</v>
      </c>
      <c r="I5383" t="s">
        <v>129</v>
      </c>
      <c r="J5383" t="s">
        <v>130</v>
      </c>
      <c r="K5383" t="s">
        <v>131</v>
      </c>
      <c r="L5383" t="s">
        <v>15506</v>
      </c>
      <c r="M5383" t="s">
        <v>15507</v>
      </c>
      <c r="N5383">
        <v>4.9627777770000003</v>
      </c>
      <c r="O5383">
        <v>0</v>
      </c>
      <c r="P5383">
        <v>5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24.813889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1719665</v>
      </c>
      <c r="B5384">
        <v>1</v>
      </c>
      <c r="C5384" t="s">
        <v>76</v>
      </c>
      <c r="D5384" t="s">
        <v>79</v>
      </c>
      <c r="E5384" t="s">
        <v>134</v>
      </c>
      <c r="F5384" t="s">
        <v>15508</v>
      </c>
      <c r="G5384" t="s">
        <v>136</v>
      </c>
      <c r="H5384" t="s">
        <v>46</v>
      </c>
      <c r="I5384" t="s">
        <v>129</v>
      </c>
      <c r="J5384" t="s">
        <v>130</v>
      </c>
      <c r="K5384" t="s">
        <v>131</v>
      </c>
      <c r="L5384" t="s">
        <v>15509</v>
      </c>
      <c r="M5384" t="s">
        <v>15510</v>
      </c>
      <c r="N5384">
        <v>1.2613888879999999</v>
      </c>
      <c r="O5384">
        <v>0</v>
      </c>
      <c r="P5384">
        <v>1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1.2613890000000001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1719651</v>
      </c>
      <c r="B5385">
        <v>1</v>
      </c>
      <c r="C5385" t="s">
        <v>76</v>
      </c>
      <c r="D5385" t="s">
        <v>101</v>
      </c>
      <c r="E5385" t="s">
        <v>139</v>
      </c>
      <c r="F5385" t="s">
        <v>15511</v>
      </c>
      <c r="G5385" t="s">
        <v>391</v>
      </c>
      <c r="H5385" t="s">
        <v>46</v>
      </c>
      <c r="I5385" t="s">
        <v>129</v>
      </c>
      <c r="J5385" t="s">
        <v>130</v>
      </c>
      <c r="K5385" t="s">
        <v>131</v>
      </c>
      <c r="L5385" t="s">
        <v>15512</v>
      </c>
      <c r="M5385" t="s">
        <v>15513</v>
      </c>
      <c r="N5385">
        <v>1.6872222219999999</v>
      </c>
      <c r="O5385">
        <v>0</v>
      </c>
      <c r="P5385">
        <v>19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32.057222000000003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1719658</v>
      </c>
      <c r="B5386">
        <v>1</v>
      </c>
      <c r="C5386" t="s">
        <v>76</v>
      </c>
      <c r="D5386" t="s">
        <v>79</v>
      </c>
      <c r="E5386" t="s">
        <v>164</v>
      </c>
      <c r="F5386" t="s">
        <v>3446</v>
      </c>
      <c r="G5386" t="s">
        <v>256</v>
      </c>
      <c r="H5386" t="s">
        <v>46</v>
      </c>
      <c r="I5386" t="s">
        <v>129</v>
      </c>
      <c r="J5386" t="s">
        <v>130</v>
      </c>
      <c r="K5386" t="s">
        <v>131</v>
      </c>
      <c r="L5386" t="s">
        <v>15514</v>
      </c>
      <c r="M5386" t="s">
        <v>15515</v>
      </c>
      <c r="N5386">
        <v>1.797222222</v>
      </c>
      <c r="O5386">
        <v>2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3.5944440000000002</v>
      </c>
      <c r="V5386">
        <v>0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1719675</v>
      </c>
      <c r="B5387">
        <v>1</v>
      </c>
      <c r="C5387" t="s">
        <v>76</v>
      </c>
      <c r="D5387" t="s">
        <v>92</v>
      </c>
      <c r="E5387" t="s">
        <v>139</v>
      </c>
      <c r="F5387" t="s">
        <v>14588</v>
      </c>
      <c r="G5387" t="s">
        <v>141</v>
      </c>
      <c r="H5387" t="s">
        <v>46</v>
      </c>
      <c r="I5387" t="s">
        <v>129</v>
      </c>
      <c r="J5387" t="s">
        <v>130</v>
      </c>
      <c r="K5387" t="s">
        <v>131</v>
      </c>
      <c r="L5387" t="s">
        <v>15516</v>
      </c>
      <c r="M5387" t="s">
        <v>15517</v>
      </c>
      <c r="N5387">
        <v>3.5011111110000002</v>
      </c>
      <c r="O5387">
        <v>0</v>
      </c>
      <c r="P5387">
        <v>0</v>
      </c>
      <c r="Q5387">
        <v>0</v>
      </c>
      <c r="R5387">
        <v>58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203.06444400000001</v>
      </c>
      <c r="Y5387">
        <v>0</v>
      </c>
      <c r="Z5387">
        <v>0</v>
      </c>
    </row>
    <row r="5388" spans="1:26" x14ac:dyDescent="0.25">
      <c r="A5388">
        <v>1719656</v>
      </c>
      <c r="B5388">
        <v>1</v>
      </c>
      <c r="C5388" t="s">
        <v>76</v>
      </c>
      <c r="D5388" t="s">
        <v>90</v>
      </c>
      <c r="E5388" t="s">
        <v>164</v>
      </c>
      <c r="F5388" t="s">
        <v>15518</v>
      </c>
      <c r="G5388" t="s">
        <v>285</v>
      </c>
      <c r="H5388" t="s">
        <v>46</v>
      </c>
      <c r="I5388" t="s">
        <v>129</v>
      </c>
      <c r="J5388" t="s">
        <v>130</v>
      </c>
      <c r="K5388" t="s">
        <v>161</v>
      </c>
      <c r="L5388" t="s">
        <v>15519</v>
      </c>
      <c r="M5388" t="s">
        <v>15520</v>
      </c>
      <c r="N5388">
        <v>0.234444444</v>
      </c>
      <c r="O5388">
        <v>1</v>
      </c>
      <c r="P5388">
        <v>708</v>
      </c>
      <c r="Q5388">
        <v>0</v>
      </c>
      <c r="R5388">
        <v>0</v>
      </c>
      <c r="S5388">
        <v>0</v>
      </c>
      <c r="T5388">
        <v>0</v>
      </c>
      <c r="U5388">
        <v>0.23444400000000001</v>
      </c>
      <c r="V5388">
        <v>165.98666600000001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1719661</v>
      </c>
      <c r="B5389">
        <v>1</v>
      </c>
      <c r="C5389" t="s">
        <v>76</v>
      </c>
      <c r="D5389" t="s">
        <v>96</v>
      </c>
      <c r="E5389" t="s">
        <v>139</v>
      </c>
      <c r="F5389" t="s">
        <v>15521</v>
      </c>
      <c r="G5389" t="s">
        <v>269</v>
      </c>
      <c r="H5389" t="s">
        <v>46</v>
      </c>
      <c r="I5389" t="s">
        <v>129</v>
      </c>
      <c r="J5389" t="s">
        <v>130</v>
      </c>
      <c r="K5389" t="s">
        <v>131</v>
      </c>
      <c r="L5389" t="s">
        <v>15522</v>
      </c>
      <c r="M5389" t="s">
        <v>15523</v>
      </c>
      <c r="N5389">
        <v>3.6575000000000002</v>
      </c>
      <c r="O5389">
        <v>0</v>
      </c>
      <c r="P5389">
        <v>95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347.46249999999998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1719678</v>
      </c>
      <c r="B5390">
        <v>1</v>
      </c>
      <c r="C5390" t="s">
        <v>76</v>
      </c>
      <c r="D5390" t="s">
        <v>100</v>
      </c>
      <c r="E5390" t="s">
        <v>139</v>
      </c>
      <c r="F5390" t="s">
        <v>15524</v>
      </c>
      <c r="G5390" t="s">
        <v>141</v>
      </c>
      <c r="H5390" t="s">
        <v>46</v>
      </c>
      <c r="I5390" t="s">
        <v>129</v>
      </c>
      <c r="J5390" t="s">
        <v>130</v>
      </c>
      <c r="K5390" t="s">
        <v>131</v>
      </c>
      <c r="L5390" t="s">
        <v>15525</v>
      </c>
      <c r="M5390" t="s">
        <v>15526</v>
      </c>
      <c r="N5390">
        <v>1.4530555549999999</v>
      </c>
      <c r="O5390">
        <v>0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2.9061110000000001</v>
      </c>
      <c r="W5390">
        <v>0</v>
      </c>
      <c r="X5390">
        <v>0</v>
      </c>
      <c r="Y5390">
        <v>0</v>
      </c>
      <c r="Z5390">
        <v>0</v>
      </c>
    </row>
    <row r="5391" spans="1:26" x14ac:dyDescent="0.25">
      <c r="A5391">
        <v>1719677</v>
      </c>
      <c r="B5391">
        <v>1</v>
      </c>
      <c r="C5391" t="s">
        <v>77</v>
      </c>
      <c r="D5391" t="s">
        <v>109</v>
      </c>
      <c r="E5391" t="s">
        <v>126</v>
      </c>
      <c r="F5391" t="s">
        <v>12854</v>
      </c>
      <c r="G5391" t="s">
        <v>1505</v>
      </c>
      <c r="H5391" t="s">
        <v>47</v>
      </c>
      <c r="I5391" t="s">
        <v>129</v>
      </c>
      <c r="J5391" t="s">
        <v>130</v>
      </c>
      <c r="K5391" t="s">
        <v>131</v>
      </c>
      <c r="L5391" t="s">
        <v>15527</v>
      </c>
      <c r="M5391" t="s">
        <v>15528</v>
      </c>
      <c r="N5391">
        <v>1.106944444</v>
      </c>
      <c r="O5391">
        <v>29</v>
      </c>
      <c r="P5391">
        <v>1866</v>
      </c>
      <c r="Q5391">
        <v>0</v>
      </c>
      <c r="R5391">
        <v>0</v>
      </c>
      <c r="S5391">
        <v>0</v>
      </c>
      <c r="T5391">
        <v>0</v>
      </c>
      <c r="U5391">
        <v>32.101388999999998</v>
      </c>
      <c r="V5391">
        <v>2065.5583329999999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1719708</v>
      </c>
      <c r="B5392">
        <v>1</v>
      </c>
      <c r="C5392" t="s">
        <v>76</v>
      </c>
      <c r="D5392" t="s">
        <v>78</v>
      </c>
      <c r="E5392" t="s">
        <v>191</v>
      </c>
      <c r="F5392" t="s">
        <v>15529</v>
      </c>
      <c r="G5392" t="s">
        <v>141</v>
      </c>
      <c r="H5392" t="s">
        <v>46</v>
      </c>
      <c r="I5392" t="s">
        <v>129</v>
      </c>
      <c r="J5392" t="s">
        <v>130</v>
      </c>
      <c r="K5392" t="s">
        <v>131</v>
      </c>
      <c r="L5392" t="s">
        <v>15530</v>
      </c>
      <c r="M5392" t="s">
        <v>15531</v>
      </c>
      <c r="N5392">
        <v>1.010555555</v>
      </c>
      <c r="O5392">
        <v>0</v>
      </c>
      <c r="P5392">
        <v>2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2.0211109999999999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1719679</v>
      </c>
      <c r="B5393">
        <v>1</v>
      </c>
      <c r="C5393" t="s">
        <v>77</v>
      </c>
      <c r="D5393" t="s">
        <v>124</v>
      </c>
      <c r="E5393" t="s">
        <v>139</v>
      </c>
      <c r="F5393" t="s">
        <v>15532</v>
      </c>
      <c r="G5393" t="s">
        <v>707</v>
      </c>
      <c r="H5393" t="s">
        <v>46</v>
      </c>
      <c r="I5393" t="s">
        <v>129</v>
      </c>
      <c r="J5393" t="s">
        <v>130</v>
      </c>
      <c r="K5393" t="s">
        <v>131</v>
      </c>
      <c r="L5393" t="s">
        <v>15533</v>
      </c>
      <c r="M5393" t="s">
        <v>15534</v>
      </c>
      <c r="N5393">
        <v>1.0419444440000001</v>
      </c>
      <c r="O5393">
        <v>0</v>
      </c>
      <c r="P5393">
        <v>20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20.838889000000002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1719691</v>
      </c>
      <c r="B5394">
        <v>1</v>
      </c>
      <c r="C5394" t="s">
        <v>76</v>
      </c>
      <c r="D5394" t="s">
        <v>96</v>
      </c>
      <c r="E5394" t="s">
        <v>126</v>
      </c>
      <c r="F5394" t="s">
        <v>15535</v>
      </c>
      <c r="G5394" t="s">
        <v>145</v>
      </c>
      <c r="H5394" t="s">
        <v>47</v>
      </c>
      <c r="I5394" t="s">
        <v>129</v>
      </c>
      <c r="J5394" t="s">
        <v>130</v>
      </c>
      <c r="K5394" t="s">
        <v>131</v>
      </c>
      <c r="L5394" t="s">
        <v>15536</v>
      </c>
      <c r="M5394" t="s">
        <v>15537</v>
      </c>
      <c r="N5394">
        <v>2.8144444439999998</v>
      </c>
      <c r="O5394">
        <v>1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2.8144439999999999</v>
      </c>
      <c r="V5394">
        <v>0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1719688</v>
      </c>
      <c r="B5395">
        <v>1</v>
      </c>
      <c r="C5395" t="s">
        <v>76</v>
      </c>
      <c r="D5395" t="s">
        <v>92</v>
      </c>
      <c r="E5395" t="s">
        <v>134</v>
      </c>
      <c r="F5395" t="s">
        <v>15538</v>
      </c>
      <c r="G5395" t="s">
        <v>209</v>
      </c>
      <c r="H5395" t="s">
        <v>46</v>
      </c>
      <c r="I5395" t="s">
        <v>129</v>
      </c>
      <c r="J5395" t="s">
        <v>130</v>
      </c>
      <c r="K5395" t="s">
        <v>131</v>
      </c>
      <c r="L5395" t="s">
        <v>15539</v>
      </c>
      <c r="M5395" t="s">
        <v>15540</v>
      </c>
      <c r="N5395">
        <v>8.6294444440000007</v>
      </c>
      <c r="O5395">
        <v>0</v>
      </c>
      <c r="P5395">
        <v>0</v>
      </c>
      <c r="Q5395">
        <v>0</v>
      </c>
      <c r="R5395">
        <v>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17.258889</v>
      </c>
      <c r="Y5395">
        <v>0</v>
      </c>
      <c r="Z5395">
        <v>0</v>
      </c>
    </row>
    <row r="5396" spans="1:26" x14ac:dyDescent="0.25">
      <c r="A5396">
        <v>1719690</v>
      </c>
      <c r="B5396">
        <v>1</v>
      </c>
      <c r="C5396" t="s">
        <v>76</v>
      </c>
      <c r="D5396" t="s">
        <v>81</v>
      </c>
      <c r="E5396" t="s">
        <v>164</v>
      </c>
      <c r="F5396" t="s">
        <v>15541</v>
      </c>
      <c r="G5396" t="s">
        <v>462</v>
      </c>
      <c r="H5396" t="s">
        <v>46</v>
      </c>
      <c r="I5396" t="s">
        <v>129</v>
      </c>
      <c r="J5396" t="s">
        <v>130</v>
      </c>
      <c r="K5396" t="s">
        <v>131</v>
      </c>
      <c r="L5396" t="s">
        <v>15542</v>
      </c>
      <c r="M5396" t="s">
        <v>15543</v>
      </c>
      <c r="N5396">
        <v>0.80638888799999997</v>
      </c>
      <c r="O5396">
        <v>2</v>
      </c>
      <c r="P5396">
        <v>799</v>
      </c>
      <c r="Q5396">
        <v>0</v>
      </c>
      <c r="R5396">
        <v>0</v>
      </c>
      <c r="S5396">
        <v>0</v>
      </c>
      <c r="T5396">
        <v>0</v>
      </c>
      <c r="U5396">
        <v>1.612778</v>
      </c>
      <c r="V5396">
        <v>644.30472199999997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1719687</v>
      </c>
      <c r="B5397">
        <v>1</v>
      </c>
      <c r="C5397" t="s">
        <v>76</v>
      </c>
      <c r="D5397" t="s">
        <v>89</v>
      </c>
      <c r="E5397" t="s">
        <v>212</v>
      </c>
      <c r="F5397" t="s">
        <v>9541</v>
      </c>
      <c r="G5397" t="s">
        <v>176</v>
      </c>
      <c r="H5397" t="s">
        <v>47</v>
      </c>
      <c r="I5397" t="s">
        <v>151</v>
      </c>
      <c r="J5397" t="s">
        <v>130</v>
      </c>
      <c r="K5397" t="s">
        <v>131</v>
      </c>
      <c r="L5397" t="s">
        <v>15544</v>
      </c>
      <c r="M5397" t="s">
        <v>15545</v>
      </c>
      <c r="N5397">
        <v>2.7777777E-2</v>
      </c>
      <c r="O5397">
        <v>48</v>
      </c>
      <c r="P5397">
        <v>548</v>
      </c>
      <c r="Q5397">
        <v>0</v>
      </c>
      <c r="R5397">
        <v>0</v>
      </c>
      <c r="S5397">
        <v>0</v>
      </c>
      <c r="T5397">
        <v>0</v>
      </c>
      <c r="U5397">
        <v>1.3333330000000001</v>
      </c>
      <c r="V5397">
        <v>15.222222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1719710</v>
      </c>
      <c r="B5398">
        <v>1</v>
      </c>
      <c r="C5398" t="s">
        <v>76</v>
      </c>
      <c r="D5398" t="s">
        <v>79</v>
      </c>
      <c r="E5398" t="s">
        <v>134</v>
      </c>
      <c r="F5398" t="s">
        <v>15546</v>
      </c>
      <c r="G5398" t="s">
        <v>136</v>
      </c>
      <c r="H5398" t="s">
        <v>46</v>
      </c>
      <c r="I5398" t="s">
        <v>129</v>
      </c>
      <c r="J5398" t="s">
        <v>130</v>
      </c>
      <c r="K5398" t="s">
        <v>131</v>
      </c>
      <c r="L5398" t="s">
        <v>15547</v>
      </c>
      <c r="M5398" t="s">
        <v>15548</v>
      </c>
      <c r="N5398">
        <v>2.3088888879999998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2.3088890000000002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1719714</v>
      </c>
      <c r="B5399">
        <v>1</v>
      </c>
      <c r="C5399" t="s">
        <v>77</v>
      </c>
      <c r="D5399" t="s">
        <v>124</v>
      </c>
      <c r="E5399" t="s">
        <v>134</v>
      </c>
      <c r="F5399" t="s">
        <v>15549</v>
      </c>
      <c r="G5399" t="s">
        <v>136</v>
      </c>
      <c r="H5399" t="s">
        <v>46</v>
      </c>
      <c r="I5399" t="s">
        <v>129</v>
      </c>
      <c r="J5399" t="s">
        <v>130</v>
      </c>
      <c r="K5399" t="s">
        <v>131</v>
      </c>
      <c r="L5399" t="s">
        <v>15550</v>
      </c>
      <c r="M5399" t="s">
        <v>15551</v>
      </c>
      <c r="N5399">
        <v>2.4186111110000001</v>
      </c>
      <c r="O5399">
        <v>0</v>
      </c>
      <c r="P5399">
        <v>17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41.116388999999998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1719707</v>
      </c>
      <c r="B5400">
        <v>1</v>
      </c>
      <c r="C5400" t="s">
        <v>76</v>
      </c>
      <c r="D5400" t="s">
        <v>80</v>
      </c>
      <c r="E5400" t="s">
        <v>134</v>
      </c>
      <c r="F5400" t="s">
        <v>15552</v>
      </c>
      <c r="G5400" t="s">
        <v>136</v>
      </c>
      <c r="H5400" t="s">
        <v>46</v>
      </c>
      <c r="I5400" t="s">
        <v>129</v>
      </c>
      <c r="J5400" t="s">
        <v>130</v>
      </c>
      <c r="K5400" t="s">
        <v>131</v>
      </c>
      <c r="L5400" t="s">
        <v>15553</v>
      </c>
      <c r="M5400" t="s">
        <v>15554</v>
      </c>
      <c r="N5400">
        <v>3.8036111109999999</v>
      </c>
      <c r="O5400">
        <v>0</v>
      </c>
      <c r="P5400">
        <v>10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38.036110999999998</v>
      </c>
      <c r="W5400">
        <v>0</v>
      </c>
      <c r="X5400">
        <v>0</v>
      </c>
      <c r="Y5400">
        <v>0</v>
      </c>
      <c r="Z5400">
        <v>0</v>
      </c>
    </row>
    <row r="5401" spans="1:26" x14ac:dyDescent="0.25">
      <c r="A5401">
        <v>1719698</v>
      </c>
      <c r="B5401">
        <v>1</v>
      </c>
      <c r="C5401" t="s">
        <v>76</v>
      </c>
      <c r="D5401" t="s">
        <v>102</v>
      </c>
      <c r="E5401" t="s">
        <v>212</v>
      </c>
      <c r="F5401" t="s">
        <v>15555</v>
      </c>
      <c r="G5401" t="s">
        <v>176</v>
      </c>
      <c r="H5401" t="s">
        <v>47</v>
      </c>
      <c r="I5401" t="s">
        <v>151</v>
      </c>
      <c r="J5401" t="s">
        <v>130</v>
      </c>
      <c r="K5401" t="s">
        <v>131</v>
      </c>
      <c r="L5401" t="s">
        <v>15556</v>
      </c>
      <c r="M5401" t="s">
        <v>15557</v>
      </c>
      <c r="N5401">
        <v>5.5555550000000002E-3</v>
      </c>
      <c r="O5401">
        <v>106</v>
      </c>
      <c r="P5401">
        <v>1027</v>
      </c>
      <c r="Q5401">
        <v>0</v>
      </c>
      <c r="R5401">
        <v>0</v>
      </c>
      <c r="S5401">
        <v>3</v>
      </c>
      <c r="T5401">
        <v>0</v>
      </c>
      <c r="U5401">
        <v>0.588889</v>
      </c>
      <c r="V5401">
        <v>5.7055550000000004</v>
      </c>
      <c r="W5401">
        <v>0</v>
      </c>
      <c r="X5401">
        <v>0</v>
      </c>
      <c r="Y5401">
        <v>1.6667000000000001E-2</v>
      </c>
      <c r="Z5401">
        <v>0</v>
      </c>
    </row>
    <row r="5402" spans="1:26" x14ac:dyDescent="0.25">
      <c r="A5402">
        <v>1719725</v>
      </c>
      <c r="B5402">
        <v>1</v>
      </c>
      <c r="C5402" t="s">
        <v>76</v>
      </c>
      <c r="D5402" t="s">
        <v>97</v>
      </c>
      <c r="E5402" t="s">
        <v>212</v>
      </c>
      <c r="F5402" t="s">
        <v>15558</v>
      </c>
      <c r="G5402" t="s">
        <v>431</v>
      </c>
      <c r="H5402" t="s">
        <v>47</v>
      </c>
      <c r="I5402" t="s">
        <v>129</v>
      </c>
      <c r="J5402" t="s">
        <v>130</v>
      </c>
      <c r="K5402" t="s">
        <v>131</v>
      </c>
      <c r="L5402" t="s">
        <v>15559</v>
      </c>
      <c r="M5402" t="s">
        <v>15560</v>
      </c>
      <c r="N5402">
        <v>0.84194444400000001</v>
      </c>
      <c r="O5402">
        <v>174</v>
      </c>
      <c r="P5402">
        <v>4853</v>
      </c>
      <c r="Q5402">
        <v>0</v>
      </c>
      <c r="R5402">
        <v>0</v>
      </c>
      <c r="S5402">
        <v>0</v>
      </c>
      <c r="T5402">
        <v>0</v>
      </c>
      <c r="U5402">
        <v>146.498333</v>
      </c>
      <c r="V5402">
        <v>4085.9563870000002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1719715</v>
      </c>
      <c r="B5403">
        <v>1</v>
      </c>
      <c r="C5403" t="s">
        <v>76</v>
      </c>
      <c r="D5403" t="s">
        <v>102</v>
      </c>
      <c r="E5403" t="s">
        <v>212</v>
      </c>
      <c r="F5403" t="s">
        <v>15561</v>
      </c>
      <c r="G5403" t="s">
        <v>176</v>
      </c>
      <c r="H5403" t="s">
        <v>47</v>
      </c>
      <c r="I5403" t="s">
        <v>129</v>
      </c>
      <c r="J5403" t="s">
        <v>130</v>
      </c>
      <c r="K5403" t="s">
        <v>131</v>
      </c>
      <c r="L5403" t="s">
        <v>15562</v>
      </c>
      <c r="M5403" t="s">
        <v>15563</v>
      </c>
      <c r="N5403">
        <v>0.65500000000000003</v>
      </c>
      <c r="O5403">
        <v>63</v>
      </c>
      <c r="P5403">
        <v>359</v>
      </c>
      <c r="Q5403">
        <v>0</v>
      </c>
      <c r="R5403">
        <v>0</v>
      </c>
      <c r="S5403">
        <v>3</v>
      </c>
      <c r="T5403">
        <v>0</v>
      </c>
      <c r="U5403">
        <v>41.265000000000001</v>
      </c>
      <c r="V5403">
        <v>235.14500000000001</v>
      </c>
      <c r="W5403">
        <v>0</v>
      </c>
      <c r="X5403">
        <v>0</v>
      </c>
      <c r="Y5403">
        <v>1.9650000000000001</v>
      </c>
      <c r="Z5403">
        <v>0</v>
      </c>
    </row>
    <row r="5404" spans="1:26" x14ac:dyDescent="0.25">
      <c r="A5404">
        <v>1719712</v>
      </c>
      <c r="B5404">
        <v>1</v>
      </c>
      <c r="C5404" t="s">
        <v>77</v>
      </c>
      <c r="D5404" t="s">
        <v>109</v>
      </c>
      <c r="E5404" t="s">
        <v>134</v>
      </c>
      <c r="F5404" t="s">
        <v>15564</v>
      </c>
      <c r="G5404" t="s">
        <v>136</v>
      </c>
      <c r="H5404" t="s">
        <v>46</v>
      </c>
      <c r="I5404" t="s">
        <v>129</v>
      </c>
      <c r="J5404" t="s">
        <v>130</v>
      </c>
      <c r="K5404" t="s">
        <v>131</v>
      </c>
      <c r="L5404" t="s">
        <v>15565</v>
      </c>
      <c r="M5404" t="s">
        <v>15566</v>
      </c>
      <c r="N5404">
        <v>2.5472222219999998</v>
      </c>
      <c r="O5404">
        <v>0</v>
      </c>
      <c r="P5404">
        <v>0</v>
      </c>
      <c r="Q5404">
        <v>0</v>
      </c>
      <c r="R5404">
        <v>0</v>
      </c>
      <c r="S5404">
        <v>1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2.5472220000000001</v>
      </c>
      <c r="Z5404">
        <v>0</v>
      </c>
    </row>
    <row r="5405" spans="1:26" x14ac:dyDescent="0.25">
      <c r="A5405">
        <v>1719722</v>
      </c>
      <c r="B5405">
        <v>1</v>
      </c>
      <c r="C5405" t="s">
        <v>76</v>
      </c>
      <c r="D5405" t="s">
        <v>101</v>
      </c>
      <c r="E5405" t="s">
        <v>134</v>
      </c>
      <c r="F5405" t="s">
        <v>15567</v>
      </c>
      <c r="G5405" t="s">
        <v>136</v>
      </c>
      <c r="H5405" t="s">
        <v>46</v>
      </c>
      <c r="I5405" t="s">
        <v>129</v>
      </c>
      <c r="J5405" t="s">
        <v>130</v>
      </c>
      <c r="K5405" t="s">
        <v>131</v>
      </c>
      <c r="L5405" t="s">
        <v>15568</v>
      </c>
      <c r="M5405" t="s">
        <v>15569</v>
      </c>
      <c r="N5405">
        <v>2.238611111</v>
      </c>
      <c r="O5405">
        <v>0</v>
      </c>
      <c r="P5405">
        <v>7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15.670278</v>
      </c>
      <c r="W5405">
        <v>0</v>
      </c>
      <c r="X5405">
        <v>0</v>
      </c>
      <c r="Y5405">
        <v>0</v>
      </c>
      <c r="Z5405">
        <v>0</v>
      </c>
    </row>
    <row r="5406" spans="1:26" x14ac:dyDescent="0.25">
      <c r="A5406">
        <v>1719724</v>
      </c>
      <c r="B5406">
        <v>1</v>
      </c>
      <c r="C5406" t="s">
        <v>76</v>
      </c>
      <c r="D5406" t="s">
        <v>86</v>
      </c>
      <c r="E5406" t="s">
        <v>134</v>
      </c>
      <c r="F5406" t="s">
        <v>15570</v>
      </c>
      <c r="G5406" t="s">
        <v>136</v>
      </c>
      <c r="H5406" t="s">
        <v>46</v>
      </c>
      <c r="I5406" t="s">
        <v>129</v>
      </c>
      <c r="J5406" t="s">
        <v>130</v>
      </c>
      <c r="K5406" t="s">
        <v>131</v>
      </c>
      <c r="L5406" t="s">
        <v>15571</v>
      </c>
      <c r="M5406" t="s">
        <v>15572</v>
      </c>
      <c r="N5406">
        <v>3.0347222220000001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3.0347219999999999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1719745</v>
      </c>
      <c r="B5407">
        <v>1</v>
      </c>
      <c r="C5407" t="s">
        <v>76</v>
      </c>
      <c r="D5407" t="s">
        <v>80</v>
      </c>
      <c r="E5407" t="s">
        <v>134</v>
      </c>
      <c r="F5407" t="s">
        <v>15573</v>
      </c>
      <c r="G5407" t="s">
        <v>136</v>
      </c>
      <c r="H5407" t="s">
        <v>46</v>
      </c>
      <c r="I5407" t="s">
        <v>129</v>
      </c>
      <c r="J5407" t="s">
        <v>130</v>
      </c>
      <c r="K5407" t="s">
        <v>131</v>
      </c>
      <c r="L5407" t="s">
        <v>15574</v>
      </c>
      <c r="M5407" t="s">
        <v>15575</v>
      </c>
      <c r="N5407">
        <v>6.6277777770000004</v>
      </c>
      <c r="O5407">
        <v>0</v>
      </c>
      <c r="P5407">
        <v>7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46.394444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1719755</v>
      </c>
      <c r="B5408">
        <v>1</v>
      </c>
      <c r="C5408" t="s">
        <v>76</v>
      </c>
      <c r="D5408" t="s">
        <v>93</v>
      </c>
      <c r="E5408" t="s">
        <v>134</v>
      </c>
      <c r="F5408" t="s">
        <v>15576</v>
      </c>
      <c r="G5408" t="s">
        <v>136</v>
      </c>
      <c r="H5408" t="s">
        <v>46</v>
      </c>
      <c r="I5408" t="s">
        <v>129</v>
      </c>
      <c r="J5408" t="s">
        <v>130</v>
      </c>
      <c r="K5408" t="s">
        <v>131</v>
      </c>
      <c r="L5408" t="s">
        <v>15577</v>
      </c>
      <c r="M5408" t="s">
        <v>15578</v>
      </c>
      <c r="N5408">
        <v>4.0102777769999998</v>
      </c>
      <c r="O5408">
        <v>0</v>
      </c>
      <c r="P5408">
        <v>1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4.0102779999999996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1719743</v>
      </c>
      <c r="B5409">
        <v>1</v>
      </c>
      <c r="C5409" t="s">
        <v>77</v>
      </c>
      <c r="D5409" t="s">
        <v>111</v>
      </c>
      <c r="E5409" t="s">
        <v>191</v>
      </c>
      <c r="F5409" t="s">
        <v>15579</v>
      </c>
      <c r="G5409" t="s">
        <v>155</v>
      </c>
      <c r="H5409" t="s">
        <v>46</v>
      </c>
      <c r="I5409" t="s">
        <v>129</v>
      </c>
      <c r="J5409" t="s">
        <v>130</v>
      </c>
      <c r="K5409" t="s">
        <v>131</v>
      </c>
      <c r="L5409" t="s">
        <v>15580</v>
      </c>
      <c r="M5409" t="s">
        <v>15581</v>
      </c>
      <c r="N5409">
        <v>1.080833333</v>
      </c>
      <c r="O5409">
        <v>0</v>
      </c>
      <c r="P5409">
        <v>0</v>
      </c>
      <c r="Q5409">
        <v>0</v>
      </c>
      <c r="R5409">
        <v>8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8.6466670000000008</v>
      </c>
      <c r="Y5409">
        <v>0</v>
      </c>
      <c r="Z5409">
        <v>0</v>
      </c>
    </row>
    <row r="5410" spans="1:26" x14ac:dyDescent="0.25">
      <c r="A5410">
        <v>1719768</v>
      </c>
      <c r="B5410">
        <v>1</v>
      </c>
      <c r="C5410" t="s">
        <v>76</v>
      </c>
      <c r="D5410" t="s">
        <v>78</v>
      </c>
      <c r="E5410" t="s">
        <v>134</v>
      </c>
      <c r="F5410" t="s">
        <v>15582</v>
      </c>
      <c r="G5410" t="s">
        <v>136</v>
      </c>
      <c r="H5410" t="s">
        <v>46</v>
      </c>
      <c r="I5410" t="s">
        <v>129</v>
      </c>
      <c r="J5410" t="s">
        <v>130</v>
      </c>
      <c r="K5410" t="s">
        <v>131</v>
      </c>
      <c r="L5410" t="s">
        <v>15583</v>
      </c>
      <c r="M5410" t="s">
        <v>15584</v>
      </c>
      <c r="N5410">
        <v>2.6455555550000001</v>
      </c>
      <c r="O5410">
        <v>0</v>
      </c>
      <c r="P5410">
        <v>2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5.2911109999999999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1719774</v>
      </c>
      <c r="B5411">
        <v>1</v>
      </c>
      <c r="C5411" t="s">
        <v>76</v>
      </c>
      <c r="D5411" t="s">
        <v>92</v>
      </c>
      <c r="E5411" t="s">
        <v>134</v>
      </c>
      <c r="F5411" t="s">
        <v>15585</v>
      </c>
      <c r="G5411" t="s">
        <v>155</v>
      </c>
      <c r="H5411" t="s">
        <v>46</v>
      </c>
      <c r="I5411" t="s">
        <v>129</v>
      </c>
      <c r="J5411" t="s">
        <v>130</v>
      </c>
      <c r="K5411" t="s">
        <v>131</v>
      </c>
      <c r="L5411" t="s">
        <v>15586</v>
      </c>
      <c r="M5411" t="s">
        <v>15587</v>
      </c>
      <c r="N5411">
        <v>9.0591666659999994</v>
      </c>
      <c r="O5411">
        <v>0</v>
      </c>
      <c r="P5411">
        <v>0</v>
      </c>
      <c r="Q5411">
        <v>2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18.118333</v>
      </c>
      <c r="X5411">
        <v>0</v>
      </c>
      <c r="Y5411">
        <v>0</v>
      </c>
      <c r="Z5411">
        <v>0</v>
      </c>
    </row>
    <row r="5412" spans="1:26" x14ac:dyDescent="0.25">
      <c r="A5412">
        <v>1719780</v>
      </c>
      <c r="B5412">
        <v>1</v>
      </c>
      <c r="C5412" t="s">
        <v>77</v>
      </c>
      <c r="D5412" t="s">
        <v>114</v>
      </c>
      <c r="E5412" t="s">
        <v>139</v>
      </c>
      <c r="F5412" t="s">
        <v>15588</v>
      </c>
      <c r="G5412" t="s">
        <v>141</v>
      </c>
      <c r="H5412" t="s">
        <v>46</v>
      </c>
      <c r="I5412" t="s">
        <v>129</v>
      </c>
      <c r="J5412" t="s">
        <v>130</v>
      </c>
      <c r="K5412" t="s">
        <v>131</v>
      </c>
      <c r="L5412" t="s">
        <v>15589</v>
      </c>
      <c r="M5412" t="s">
        <v>15590</v>
      </c>
      <c r="N5412">
        <v>1.143888888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1.1438889999999999</v>
      </c>
      <c r="W5412">
        <v>0</v>
      </c>
      <c r="X5412">
        <v>0</v>
      </c>
      <c r="Y5412">
        <v>0</v>
      </c>
      <c r="Z5412">
        <v>0</v>
      </c>
    </row>
    <row r="5413" spans="1:26" x14ac:dyDescent="0.25">
      <c r="A5413">
        <v>1719783</v>
      </c>
      <c r="B5413">
        <v>1</v>
      </c>
      <c r="C5413" t="s">
        <v>77</v>
      </c>
      <c r="D5413" t="s">
        <v>111</v>
      </c>
      <c r="E5413" t="s">
        <v>126</v>
      </c>
      <c r="F5413" t="s">
        <v>12884</v>
      </c>
      <c r="G5413" t="s">
        <v>145</v>
      </c>
      <c r="H5413" t="s">
        <v>47</v>
      </c>
      <c r="I5413" t="s">
        <v>129</v>
      </c>
      <c r="J5413" t="s">
        <v>130</v>
      </c>
      <c r="K5413" t="s">
        <v>131</v>
      </c>
      <c r="L5413" t="s">
        <v>15591</v>
      </c>
      <c r="M5413" t="s">
        <v>15592</v>
      </c>
      <c r="N5413">
        <v>4.0755555550000002</v>
      </c>
      <c r="O5413">
        <v>0</v>
      </c>
      <c r="P5413">
        <v>0</v>
      </c>
      <c r="Q5413">
        <v>0</v>
      </c>
      <c r="R5413">
        <v>0</v>
      </c>
      <c r="S5413">
        <v>2</v>
      </c>
      <c r="T5413">
        <v>65</v>
      </c>
      <c r="U5413">
        <v>0</v>
      </c>
      <c r="V5413">
        <v>0</v>
      </c>
      <c r="W5413">
        <v>0</v>
      </c>
      <c r="X5413">
        <v>0</v>
      </c>
      <c r="Y5413">
        <v>8.1511110000000002</v>
      </c>
      <c r="Z5413">
        <v>264.91111100000001</v>
      </c>
    </row>
    <row r="5414" spans="1:26" x14ac:dyDescent="0.25">
      <c r="A5414">
        <v>1719782</v>
      </c>
      <c r="B5414">
        <v>1</v>
      </c>
      <c r="C5414" t="s">
        <v>76</v>
      </c>
      <c r="D5414" t="s">
        <v>78</v>
      </c>
      <c r="E5414" t="s">
        <v>191</v>
      </c>
      <c r="F5414" t="s">
        <v>15593</v>
      </c>
      <c r="G5414" t="s">
        <v>907</v>
      </c>
      <c r="H5414" t="s">
        <v>46</v>
      </c>
      <c r="I5414" t="s">
        <v>129</v>
      </c>
      <c r="J5414" t="s">
        <v>130</v>
      </c>
      <c r="K5414" t="s">
        <v>131</v>
      </c>
      <c r="L5414" t="s">
        <v>15594</v>
      </c>
      <c r="M5414" t="s">
        <v>15595</v>
      </c>
      <c r="N5414">
        <v>1.261666666</v>
      </c>
      <c r="O5414">
        <v>0</v>
      </c>
      <c r="P5414">
        <v>46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58.036667000000001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1719788</v>
      </c>
      <c r="B5415">
        <v>1</v>
      </c>
      <c r="C5415" t="s">
        <v>76</v>
      </c>
      <c r="D5415" t="s">
        <v>101</v>
      </c>
      <c r="E5415" t="s">
        <v>134</v>
      </c>
      <c r="F5415" t="s">
        <v>15596</v>
      </c>
      <c r="G5415" t="s">
        <v>907</v>
      </c>
      <c r="H5415" t="s">
        <v>46</v>
      </c>
      <c r="I5415" t="s">
        <v>129</v>
      </c>
      <c r="J5415" t="s">
        <v>130</v>
      </c>
      <c r="K5415" t="s">
        <v>131</v>
      </c>
      <c r="L5415" t="s">
        <v>15597</v>
      </c>
      <c r="M5415" t="s">
        <v>15598</v>
      </c>
      <c r="N5415">
        <v>0.55305555500000003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0.55305599999999999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1719791</v>
      </c>
      <c r="B5416">
        <v>1</v>
      </c>
      <c r="C5416" t="s">
        <v>76</v>
      </c>
      <c r="D5416" t="s">
        <v>103</v>
      </c>
      <c r="E5416" t="s">
        <v>134</v>
      </c>
      <c r="F5416" t="s">
        <v>15599</v>
      </c>
      <c r="G5416" t="s">
        <v>136</v>
      </c>
      <c r="H5416" t="s">
        <v>46</v>
      </c>
      <c r="I5416" t="s">
        <v>129</v>
      </c>
      <c r="J5416" t="s">
        <v>130</v>
      </c>
      <c r="K5416" t="s">
        <v>131</v>
      </c>
      <c r="L5416" t="s">
        <v>15600</v>
      </c>
      <c r="M5416" t="s">
        <v>15601</v>
      </c>
      <c r="N5416">
        <v>1.2763888880000001</v>
      </c>
      <c r="O5416">
        <v>0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1.276389</v>
      </c>
      <c r="Y5416">
        <v>0</v>
      </c>
      <c r="Z5416">
        <v>0</v>
      </c>
    </row>
    <row r="5417" spans="1:26" x14ac:dyDescent="0.25">
      <c r="A5417">
        <v>1719787</v>
      </c>
      <c r="B5417">
        <v>1</v>
      </c>
      <c r="C5417" t="s">
        <v>76</v>
      </c>
      <c r="D5417" t="s">
        <v>92</v>
      </c>
      <c r="E5417" t="s">
        <v>139</v>
      </c>
      <c r="F5417" t="s">
        <v>15602</v>
      </c>
      <c r="G5417" t="s">
        <v>269</v>
      </c>
      <c r="H5417" t="s">
        <v>46</v>
      </c>
      <c r="I5417" t="s">
        <v>129</v>
      </c>
      <c r="J5417" t="s">
        <v>130</v>
      </c>
      <c r="K5417" t="s">
        <v>131</v>
      </c>
      <c r="L5417" t="s">
        <v>15603</v>
      </c>
      <c r="M5417" t="s">
        <v>15604</v>
      </c>
      <c r="N5417">
        <v>5.0761111110000003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8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40.608888999999998</v>
      </c>
    </row>
    <row r="5418" spans="1:26" x14ac:dyDescent="0.25">
      <c r="A5418">
        <v>1719790</v>
      </c>
      <c r="B5418">
        <v>1</v>
      </c>
      <c r="C5418" t="s">
        <v>76</v>
      </c>
      <c r="D5418" t="s">
        <v>78</v>
      </c>
      <c r="E5418" t="s">
        <v>134</v>
      </c>
      <c r="F5418" t="s">
        <v>15605</v>
      </c>
      <c r="G5418" t="s">
        <v>136</v>
      </c>
      <c r="H5418" t="s">
        <v>46</v>
      </c>
      <c r="I5418" t="s">
        <v>129</v>
      </c>
      <c r="J5418" t="s">
        <v>130</v>
      </c>
      <c r="K5418" t="s">
        <v>131</v>
      </c>
      <c r="L5418" t="s">
        <v>15606</v>
      </c>
      <c r="M5418" t="s">
        <v>15607</v>
      </c>
      <c r="N5418">
        <v>4.6430555550000001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4.6430559999999996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1719792</v>
      </c>
      <c r="B5419">
        <v>1</v>
      </c>
      <c r="C5419" t="s">
        <v>76</v>
      </c>
      <c r="D5419" t="s">
        <v>106</v>
      </c>
      <c r="E5419" t="s">
        <v>191</v>
      </c>
      <c r="F5419" t="s">
        <v>15608</v>
      </c>
      <c r="G5419" t="s">
        <v>141</v>
      </c>
      <c r="H5419" t="s">
        <v>46</v>
      </c>
      <c r="I5419" t="s">
        <v>129</v>
      </c>
      <c r="J5419" t="s">
        <v>130</v>
      </c>
      <c r="K5419" t="s">
        <v>131</v>
      </c>
      <c r="L5419" t="s">
        <v>15609</v>
      </c>
      <c r="M5419" t="s">
        <v>15610</v>
      </c>
      <c r="N5419">
        <v>1.1616666659999999</v>
      </c>
      <c r="O5419">
        <v>0</v>
      </c>
      <c r="P5419">
        <v>80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92.933333000000005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1719801</v>
      </c>
      <c r="B5420">
        <v>1</v>
      </c>
      <c r="C5420" t="s">
        <v>76</v>
      </c>
      <c r="D5420" t="s">
        <v>79</v>
      </c>
      <c r="E5420" t="s">
        <v>134</v>
      </c>
      <c r="F5420" t="s">
        <v>15611</v>
      </c>
      <c r="G5420" t="s">
        <v>155</v>
      </c>
      <c r="H5420" t="s">
        <v>46</v>
      </c>
      <c r="I5420" t="s">
        <v>129</v>
      </c>
      <c r="J5420" t="s">
        <v>130</v>
      </c>
      <c r="K5420" t="s">
        <v>131</v>
      </c>
      <c r="L5420" t="s">
        <v>15612</v>
      </c>
      <c r="M5420" t="s">
        <v>15613</v>
      </c>
      <c r="N5420">
        <v>2.082222222</v>
      </c>
      <c r="O5420">
        <v>0</v>
      </c>
      <c r="P5420">
        <v>1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2.0822219999999998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1719797</v>
      </c>
      <c r="B5421">
        <v>1</v>
      </c>
      <c r="C5421" t="s">
        <v>77</v>
      </c>
      <c r="D5421" t="s">
        <v>123</v>
      </c>
      <c r="E5421" t="s">
        <v>126</v>
      </c>
      <c r="F5421" t="s">
        <v>15614</v>
      </c>
      <c r="G5421" t="s">
        <v>431</v>
      </c>
      <c r="H5421" t="s">
        <v>47</v>
      </c>
      <c r="I5421" t="s">
        <v>129</v>
      </c>
      <c r="J5421" t="s">
        <v>130</v>
      </c>
      <c r="K5421" t="s">
        <v>131</v>
      </c>
      <c r="L5421" t="s">
        <v>15615</v>
      </c>
      <c r="M5421" t="s">
        <v>15616</v>
      </c>
      <c r="N5421">
        <v>2.781111111</v>
      </c>
      <c r="O5421">
        <v>2</v>
      </c>
      <c r="P5421">
        <v>80</v>
      </c>
      <c r="Q5421">
        <v>0</v>
      </c>
      <c r="R5421">
        <v>0</v>
      </c>
      <c r="S5421">
        <v>0</v>
      </c>
      <c r="T5421">
        <v>0</v>
      </c>
      <c r="U5421">
        <v>5.5622220000000002</v>
      </c>
      <c r="V5421">
        <v>222.488889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1719793</v>
      </c>
      <c r="B5422">
        <v>1</v>
      </c>
      <c r="C5422" t="s">
        <v>76</v>
      </c>
      <c r="D5422" t="s">
        <v>86</v>
      </c>
      <c r="E5422" t="s">
        <v>134</v>
      </c>
      <c r="F5422" t="s">
        <v>15617</v>
      </c>
      <c r="G5422" t="s">
        <v>136</v>
      </c>
      <c r="H5422" t="s">
        <v>46</v>
      </c>
      <c r="I5422" t="s">
        <v>129</v>
      </c>
      <c r="J5422" t="s">
        <v>130</v>
      </c>
      <c r="K5422" t="s">
        <v>131</v>
      </c>
      <c r="L5422" t="s">
        <v>15618</v>
      </c>
      <c r="M5422" t="s">
        <v>15619</v>
      </c>
      <c r="N5422">
        <v>0.76333333299999995</v>
      </c>
      <c r="O5422">
        <v>0</v>
      </c>
      <c r="P5422">
        <v>3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2.29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1719814</v>
      </c>
      <c r="B5423">
        <v>1</v>
      </c>
      <c r="C5423" t="s">
        <v>76</v>
      </c>
      <c r="D5423" t="s">
        <v>100</v>
      </c>
      <c r="E5423" t="s">
        <v>134</v>
      </c>
      <c r="F5423" t="s">
        <v>15620</v>
      </c>
      <c r="G5423" t="s">
        <v>136</v>
      </c>
      <c r="H5423" t="s">
        <v>46</v>
      </c>
      <c r="I5423" t="s">
        <v>129</v>
      </c>
      <c r="J5423" t="s">
        <v>130</v>
      </c>
      <c r="K5423" t="s">
        <v>131</v>
      </c>
      <c r="L5423" t="s">
        <v>15621</v>
      </c>
      <c r="M5423" t="s">
        <v>15622</v>
      </c>
      <c r="N5423">
        <v>2.0661111110000001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2.0661109999999998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1719796</v>
      </c>
      <c r="B5424">
        <v>1</v>
      </c>
      <c r="C5424" t="s">
        <v>76</v>
      </c>
      <c r="D5424" t="s">
        <v>97</v>
      </c>
      <c r="E5424" t="s">
        <v>134</v>
      </c>
      <c r="F5424" t="s">
        <v>15623</v>
      </c>
      <c r="G5424" t="s">
        <v>136</v>
      </c>
      <c r="H5424" t="s">
        <v>46</v>
      </c>
      <c r="I5424" t="s">
        <v>129</v>
      </c>
      <c r="J5424" t="s">
        <v>130</v>
      </c>
      <c r="K5424" t="s">
        <v>131</v>
      </c>
      <c r="L5424" t="s">
        <v>15624</v>
      </c>
      <c r="M5424" t="s">
        <v>15625</v>
      </c>
      <c r="N5424">
        <v>1.7747222220000001</v>
      </c>
      <c r="O5424">
        <v>0</v>
      </c>
      <c r="P5424">
        <v>1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1.7747219999999999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1719805</v>
      </c>
      <c r="B5425">
        <v>1</v>
      </c>
      <c r="C5425" t="s">
        <v>76</v>
      </c>
      <c r="D5425" t="s">
        <v>79</v>
      </c>
      <c r="E5425" t="s">
        <v>164</v>
      </c>
      <c r="F5425" t="s">
        <v>3446</v>
      </c>
      <c r="G5425" t="s">
        <v>256</v>
      </c>
      <c r="H5425" t="s">
        <v>46</v>
      </c>
      <c r="I5425" t="s">
        <v>129</v>
      </c>
      <c r="J5425" t="s">
        <v>130</v>
      </c>
      <c r="K5425" t="s">
        <v>131</v>
      </c>
      <c r="L5425" t="s">
        <v>15626</v>
      </c>
      <c r="M5425" t="s">
        <v>15627</v>
      </c>
      <c r="N5425">
        <v>1.2352777770000001</v>
      </c>
      <c r="O5425">
        <v>2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2.4705560000000002</v>
      </c>
      <c r="V5425">
        <v>0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1719806</v>
      </c>
      <c r="B5426">
        <v>1</v>
      </c>
      <c r="C5426" t="s">
        <v>76</v>
      </c>
      <c r="D5426" t="s">
        <v>102</v>
      </c>
      <c r="E5426" t="s">
        <v>126</v>
      </c>
      <c r="F5426" t="s">
        <v>15628</v>
      </c>
      <c r="G5426" t="s">
        <v>145</v>
      </c>
      <c r="H5426" t="s">
        <v>47</v>
      </c>
      <c r="I5426" t="s">
        <v>129</v>
      </c>
      <c r="J5426" t="s">
        <v>130</v>
      </c>
      <c r="K5426" t="s">
        <v>131</v>
      </c>
      <c r="L5426" t="s">
        <v>15629</v>
      </c>
      <c r="M5426" t="s">
        <v>15630</v>
      </c>
      <c r="N5426">
        <v>0.56999999999999995</v>
      </c>
      <c r="O5426">
        <v>1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0.56999999999999995</v>
      </c>
      <c r="V5426">
        <v>0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1719802</v>
      </c>
      <c r="B5427">
        <v>1</v>
      </c>
      <c r="C5427" t="s">
        <v>77</v>
      </c>
      <c r="D5427" t="s">
        <v>118</v>
      </c>
      <c r="E5427" t="s">
        <v>158</v>
      </c>
      <c r="F5427" t="s">
        <v>12504</v>
      </c>
      <c r="G5427" t="s">
        <v>176</v>
      </c>
      <c r="H5427" t="s">
        <v>47</v>
      </c>
      <c r="I5427" t="s">
        <v>129</v>
      </c>
      <c r="J5427" t="s">
        <v>130</v>
      </c>
      <c r="K5427" t="s">
        <v>131</v>
      </c>
      <c r="L5427" t="s">
        <v>15631</v>
      </c>
      <c r="M5427" t="s">
        <v>15632</v>
      </c>
      <c r="N5427">
        <v>0.68111111099999999</v>
      </c>
      <c r="O5427">
        <v>14</v>
      </c>
      <c r="P5427">
        <v>122</v>
      </c>
      <c r="Q5427">
        <v>3</v>
      </c>
      <c r="R5427">
        <v>78</v>
      </c>
      <c r="S5427">
        <v>0</v>
      </c>
      <c r="T5427">
        <v>0</v>
      </c>
      <c r="U5427">
        <v>9.5355559999999997</v>
      </c>
      <c r="V5427">
        <v>83.095556000000002</v>
      </c>
      <c r="W5427">
        <v>2.0433330000000001</v>
      </c>
      <c r="X5427">
        <v>53.126666999999998</v>
      </c>
      <c r="Y5427">
        <v>0</v>
      </c>
      <c r="Z5427">
        <v>0</v>
      </c>
    </row>
    <row r="5428" spans="1:26" x14ac:dyDescent="0.25">
      <c r="A5428">
        <v>1719810</v>
      </c>
      <c r="B5428">
        <v>1</v>
      </c>
      <c r="C5428" t="s">
        <v>77</v>
      </c>
      <c r="D5428" t="s">
        <v>110</v>
      </c>
      <c r="E5428" t="s">
        <v>191</v>
      </c>
      <c r="F5428" t="s">
        <v>15633</v>
      </c>
      <c r="G5428" t="s">
        <v>907</v>
      </c>
      <c r="H5428" t="s">
        <v>46</v>
      </c>
      <c r="I5428" t="s">
        <v>129</v>
      </c>
      <c r="J5428" t="s">
        <v>130</v>
      </c>
      <c r="K5428" t="s">
        <v>131</v>
      </c>
      <c r="L5428" t="s">
        <v>15634</v>
      </c>
      <c r="M5428" t="s">
        <v>15635</v>
      </c>
      <c r="N5428">
        <v>1.3347222219999999</v>
      </c>
      <c r="O5428">
        <v>0</v>
      </c>
      <c r="P5428">
        <v>0</v>
      </c>
      <c r="Q5428">
        <v>0</v>
      </c>
      <c r="R5428">
        <v>32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42.711111000000002</v>
      </c>
      <c r="Y5428">
        <v>0</v>
      </c>
      <c r="Z5428">
        <v>0</v>
      </c>
    </row>
    <row r="5429" spans="1:26" x14ac:dyDescent="0.25">
      <c r="A5429">
        <v>1719815</v>
      </c>
      <c r="B5429">
        <v>1</v>
      </c>
      <c r="C5429" t="s">
        <v>76</v>
      </c>
      <c r="D5429" t="s">
        <v>105</v>
      </c>
      <c r="E5429" t="s">
        <v>134</v>
      </c>
      <c r="F5429" t="s">
        <v>15636</v>
      </c>
      <c r="G5429" t="s">
        <v>136</v>
      </c>
      <c r="H5429" t="s">
        <v>46</v>
      </c>
      <c r="I5429" t="s">
        <v>129</v>
      </c>
      <c r="J5429" t="s">
        <v>130</v>
      </c>
      <c r="K5429" t="s">
        <v>131</v>
      </c>
      <c r="L5429" t="s">
        <v>15637</v>
      </c>
      <c r="M5429" t="s">
        <v>15638</v>
      </c>
      <c r="N5429">
        <v>1.7269444439999999</v>
      </c>
      <c r="O5429">
        <v>0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1.726944</v>
      </c>
      <c r="Y5429">
        <v>0</v>
      </c>
      <c r="Z5429">
        <v>0</v>
      </c>
    </row>
    <row r="5430" spans="1:26" x14ac:dyDescent="0.25">
      <c r="A5430">
        <v>1719823</v>
      </c>
      <c r="B5430">
        <v>1</v>
      </c>
      <c r="C5430" t="s">
        <v>76</v>
      </c>
      <c r="D5430" t="s">
        <v>99</v>
      </c>
      <c r="E5430" t="s">
        <v>139</v>
      </c>
      <c r="F5430" t="s">
        <v>1760</v>
      </c>
      <c r="G5430" t="s">
        <v>141</v>
      </c>
      <c r="H5430" t="s">
        <v>46</v>
      </c>
      <c r="I5430" t="s">
        <v>129</v>
      </c>
      <c r="J5430" t="s">
        <v>130</v>
      </c>
      <c r="K5430" t="s">
        <v>131</v>
      </c>
      <c r="L5430" t="s">
        <v>15639</v>
      </c>
      <c r="M5430" t="s">
        <v>15640</v>
      </c>
      <c r="N5430">
        <v>1.0425</v>
      </c>
      <c r="O5430">
        <v>0</v>
      </c>
      <c r="P5430">
        <v>7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7.2975000000000003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1719817</v>
      </c>
      <c r="B5431">
        <v>1</v>
      </c>
      <c r="C5431" t="s">
        <v>76</v>
      </c>
      <c r="D5431" t="s">
        <v>78</v>
      </c>
      <c r="E5431" t="s">
        <v>134</v>
      </c>
      <c r="F5431" t="s">
        <v>15641</v>
      </c>
      <c r="G5431" t="s">
        <v>136</v>
      </c>
      <c r="H5431" t="s">
        <v>46</v>
      </c>
      <c r="I5431" t="s">
        <v>129</v>
      </c>
      <c r="J5431" t="s">
        <v>130</v>
      </c>
      <c r="K5431" t="s">
        <v>131</v>
      </c>
      <c r="L5431" t="s">
        <v>15642</v>
      </c>
      <c r="M5431" t="s">
        <v>15643</v>
      </c>
      <c r="N5431">
        <v>2.8988888880000001</v>
      </c>
      <c r="O5431">
        <v>0</v>
      </c>
      <c r="P5431">
        <v>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2.898889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1719818</v>
      </c>
      <c r="B5432">
        <v>1</v>
      </c>
      <c r="C5432" t="s">
        <v>77</v>
      </c>
      <c r="D5432" t="s">
        <v>114</v>
      </c>
      <c r="E5432" t="s">
        <v>148</v>
      </c>
      <c r="F5432" t="s">
        <v>15371</v>
      </c>
      <c r="G5432" t="s">
        <v>293</v>
      </c>
      <c r="H5432" t="s">
        <v>160</v>
      </c>
      <c r="I5432" t="s">
        <v>129</v>
      </c>
      <c r="J5432" t="s">
        <v>130</v>
      </c>
      <c r="K5432" t="s">
        <v>161</v>
      </c>
      <c r="L5432" t="s">
        <v>15644</v>
      </c>
      <c r="M5432" t="s">
        <v>15645</v>
      </c>
      <c r="N5432">
        <v>5.6916666659999997</v>
      </c>
      <c r="O5432">
        <v>173</v>
      </c>
      <c r="P5432">
        <v>721</v>
      </c>
      <c r="Q5432">
        <v>0</v>
      </c>
      <c r="R5432">
        <v>0</v>
      </c>
      <c r="S5432">
        <v>480</v>
      </c>
      <c r="T5432">
        <v>3276</v>
      </c>
      <c r="U5432">
        <v>984.65833299999997</v>
      </c>
      <c r="V5432">
        <v>4103.6916659999997</v>
      </c>
      <c r="W5432">
        <v>0</v>
      </c>
      <c r="X5432">
        <v>0</v>
      </c>
      <c r="Y5432">
        <v>2732</v>
      </c>
      <c r="Z5432">
        <v>18645.899998000001</v>
      </c>
    </row>
    <row r="5433" spans="1:26" x14ac:dyDescent="0.25">
      <c r="A5433">
        <v>1719828</v>
      </c>
      <c r="B5433">
        <v>1</v>
      </c>
      <c r="C5433" t="s">
        <v>76</v>
      </c>
      <c r="D5433" t="s">
        <v>99</v>
      </c>
      <c r="E5433" t="s">
        <v>134</v>
      </c>
      <c r="F5433" t="s">
        <v>15646</v>
      </c>
      <c r="G5433" t="s">
        <v>136</v>
      </c>
      <c r="H5433" t="s">
        <v>46</v>
      </c>
      <c r="I5433" t="s">
        <v>129</v>
      </c>
      <c r="J5433" t="s">
        <v>130</v>
      </c>
      <c r="K5433" t="s">
        <v>131</v>
      </c>
      <c r="L5433" t="s">
        <v>15647</v>
      </c>
      <c r="M5433" t="s">
        <v>15648</v>
      </c>
      <c r="N5433">
        <v>0.71472222200000002</v>
      </c>
      <c r="O5433">
        <v>0</v>
      </c>
      <c r="P5433">
        <v>9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6.4325000000000001</v>
      </c>
      <c r="W5433">
        <v>0</v>
      </c>
      <c r="X5433">
        <v>0</v>
      </c>
      <c r="Y5433">
        <v>0</v>
      </c>
      <c r="Z5433">
        <v>0</v>
      </c>
    </row>
    <row r="5434" spans="1:26" x14ac:dyDescent="0.25">
      <c r="A5434">
        <v>1719822</v>
      </c>
      <c r="B5434">
        <v>1</v>
      </c>
      <c r="C5434" t="s">
        <v>76</v>
      </c>
      <c r="D5434" t="s">
        <v>81</v>
      </c>
      <c r="E5434" t="s">
        <v>191</v>
      </c>
      <c r="F5434" t="s">
        <v>15649</v>
      </c>
      <c r="G5434" t="s">
        <v>289</v>
      </c>
      <c r="H5434" t="s">
        <v>46</v>
      </c>
      <c r="I5434" t="s">
        <v>129</v>
      </c>
      <c r="J5434" t="s">
        <v>130</v>
      </c>
      <c r="K5434" t="s">
        <v>131</v>
      </c>
      <c r="L5434" t="s">
        <v>15650</v>
      </c>
      <c r="M5434" t="s">
        <v>15651</v>
      </c>
      <c r="N5434">
        <v>1.8075000000000001</v>
      </c>
      <c r="O5434">
        <v>0</v>
      </c>
      <c r="P5434">
        <v>45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81.337500000000006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1719819</v>
      </c>
      <c r="B5435">
        <v>1</v>
      </c>
      <c r="C5435" t="s">
        <v>77</v>
      </c>
      <c r="D5435" t="s">
        <v>114</v>
      </c>
      <c r="E5435" t="s">
        <v>148</v>
      </c>
      <c r="F5435" t="s">
        <v>15368</v>
      </c>
      <c r="G5435" t="s">
        <v>293</v>
      </c>
      <c r="H5435" t="s">
        <v>160</v>
      </c>
      <c r="I5435" t="s">
        <v>129</v>
      </c>
      <c r="J5435" t="s">
        <v>130</v>
      </c>
      <c r="K5435" t="s">
        <v>161</v>
      </c>
      <c r="L5435" t="s">
        <v>15652</v>
      </c>
      <c r="M5435" t="s">
        <v>15653</v>
      </c>
      <c r="N5435">
        <v>5.5922222220000002</v>
      </c>
      <c r="O5435">
        <v>299</v>
      </c>
      <c r="P5435">
        <v>1443</v>
      </c>
      <c r="Q5435">
        <v>0</v>
      </c>
      <c r="R5435">
        <v>0</v>
      </c>
      <c r="S5435">
        <v>49</v>
      </c>
      <c r="T5435">
        <v>200</v>
      </c>
      <c r="U5435">
        <v>1672.0744440000001</v>
      </c>
      <c r="V5435">
        <v>8069.5766659999999</v>
      </c>
      <c r="W5435">
        <v>0</v>
      </c>
      <c r="X5435">
        <v>0</v>
      </c>
      <c r="Y5435">
        <v>274.018889</v>
      </c>
      <c r="Z5435">
        <v>1118.444444</v>
      </c>
    </row>
    <row r="5436" spans="1:26" x14ac:dyDescent="0.25">
      <c r="A5436">
        <v>1719841</v>
      </c>
      <c r="B5436">
        <v>1</v>
      </c>
      <c r="C5436" t="s">
        <v>76</v>
      </c>
      <c r="D5436" t="s">
        <v>88</v>
      </c>
      <c r="E5436" t="s">
        <v>134</v>
      </c>
      <c r="F5436" t="s">
        <v>15654</v>
      </c>
      <c r="G5436" t="s">
        <v>136</v>
      </c>
      <c r="H5436" t="s">
        <v>46</v>
      </c>
      <c r="I5436" t="s">
        <v>129</v>
      </c>
      <c r="J5436" t="s">
        <v>130</v>
      </c>
      <c r="K5436" t="s">
        <v>131</v>
      </c>
      <c r="L5436" t="s">
        <v>15655</v>
      </c>
      <c r="M5436" t="s">
        <v>15656</v>
      </c>
      <c r="N5436">
        <v>1.6786111109999999</v>
      </c>
      <c r="O5436">
        <v>0</v>
      </c>
      <c r="P5436">
        <v>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1.6786110000000001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1719988</v>
      </c>
      <c r="B5437">
        <v>1</v>
      </c>
      <c r="C5437" t="s">
        <v>76</v>
      </c>
      <c r="D5437" t="s">
        <v>91</v>
      </c>
      <c r="E5437" t="s">
        <v>134</v>
      </c>
      <c r="F5437" t="s">
        <v>15657</v>
      </c>
      <c r="G5437" t="s">
        <v>155</v>
      </c>
      <c r="H5437" t="s">
        <v>46</v>
      </c>
      <c r="I5437" t="s">
        <v>129</v>
      </c>
      <c r="J5437" t="s">
        <v>130</v>
      </c>
      <c r="K5437" t="s">
        <v>131</v>
      </c>
      <c r="L5437" t="s">
        <v>15658</v>
      </c>
      <c r="M5437" t="s">
        <v>15659</v>
      </c>
      <c r="N5437">
        <v>3.9769444439999999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3.976944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1719834</v>
      </c>
      <c r="B5438">
        <v>1</v>
      </c>
      <c r="C5438" t="s">
        <v>76</v>
      </c>
      <c r="D5438" t="s">
        <v>102</v>
      </c>
      <c r="E5438" t="s">
        <v>158</v>
      </c>
      <c r="F5438" t="s">
        <v>14415</v>
      </c>
      <c r="G5438" t="s">
        <v>3358</v>
      </c>
      <c r="H5438" t="s">
        <v>47</v>
      </c>
      <c r="I5438" t="s">
        <v>129</v>
      </c>
      <c r="J5438" t="s">
        <v>130</v>
      </c>
      <c r="K5438" t="s">
        <v>131</v>
      </c>
      <c r="L5438" t="s">
        <v>15660</v>
      </c>
      <c r="M5438" t="s">
        <v>15661</v>
      </c>
      <c r="N5438">
        <v>0.15666666600000001</v>
      </c>
      <c r="O5438">
        <v>58</v>
      </c>
      <c r="P5438">
        <v>931</v>
      </c>
      <c r="Q5438">
        <v>0</v>
      </c>
      <c r="R5438">
        <v>0</v>
      </c>
      <c r="S5438">
        <v>1</v>
      </c>
      <c r="T5438">
        <v>0</v>
      </c>
      <c r="U5438">
        <v>9.0866670000000003</v>
      </c>
      <c r="V5438">
        <v>145.85666599999999</v>
      </c>
      <c r="W5438">
        <v>0</v>
      </c>
      <c r="X5438">
        <v>0</v>
      </c>
      <c r="Y5438">
        <v>0.156667</v>
      </c>
      <c r="Z5438">
        <v>0</v>
      </c>
    </row>
    <row r="5439" spans="1:26" x14ac:dyDescent="0.25">
      <c r="A5439">
        <v>1719839</v>
      </c>
      <c r="B5439">
        <v>1</v>
      </c>
      <c r="C5439" t="s">
        <v>76</v>
      </c>
      <c r="D5439" t="s">
        <v>107</v>
      </c>
      <c r="E5439" t="s">
        <v>191</v>
      </c>
      <c r="F5439" t="s">
        <v>15662</v>
      </c>
      <c r="G5439" t="s">
        <v>141</v>
      </c>
      <c r="H5439" t="s">
        <v>46</v>
      </c>
      <c r="I5439" t="s">
        <v>129</v>
      </c>
      <c r="J5439" t="s">
        <v>130</v>
      </c>
      <c r="K5439" t="s">
        <v>131</v>
      </c>
      <c r="L5439" t="s">
        <v>15663</v>
      </c>
      <c r="M5439" t="s">
        <v>15664</v>
      </c>
      <c r="N5439">
        <v>0.80888888800000003</v>
      </c>
      <c r="O5439">
        <v>0</v>
      </c>
      <c r="P5439">
        <v>108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87.36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1719844</v>
      </c>
      <c r="B5440">
        <v>1</v>
      </c>
      <c r="C5440" t="s">
        <v>76</v>
      </c>
      <c r="D5440" t="s">
        <v>80</v>
      </c>
      <c r="E5440" t="s">
        <v>139</v>
      </c>
      <c r="F5440" t="s">
        <v>15665</v>
      </c>
      <c r="G5440" t="s">
        <v>141</v>
      </c>
      <c r="H5440" t="s">
        <v>46</v>
      </c>
      <c r="I5440" t="s">
        <v>129</v>
      </c>
      <c r="J5440" t="s">
        <v>130</v>
      </c>
      <c r="K5440" t="s">
        <v>131</v>
      </c>
      <c r="L5440" t="s">
        <v>15666</v>
      </c>
      <c r="M5440" t="s">
        <v>15667</v>
      </c>
      <c r="N5440">
        <v>5.7972222220000003</v>
      </c>
      <c r="O5440">
        <v>0</v>
      </c>
      <c r="P5440">
        <v>147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852.19166700000005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1719842</v>
      </c>
      <c r="B5441">
        <v>1</v>
      </c>
      <c r="C5441" t="s">
        <v>76</v>
      </c>
      <c r="D5441" t="s">
        <v>91</v>
      </c>
      <c r="E5441" t="s">
        <v>148</v>
      </c>
      <c r="F5441" t="s">
        <v>10742</v>
      </c>
      <c r="G5441" t="s">
        <v>176</v>
      </c>
      <c r="H5441" t="s">
        <v>47</v>
      </c>
      <c r="I5441" t="s">
        <v>129</v>
      </c>
      <c r="J5441" t="s">
        <v>130</v>
      </c>
      <c r="K5441" t="s">
        <v>131</v>
      </c>
      <c r="L5441" t="s">
        <v>15668</v>
      </c>
      <c r="M5441" t="s">
        <v>15669</v>
      </c>
      <c r="N5441">
        <v>7.2222222000000003E-2</v>
      </c>
      <c r="O5441">
        <v>18</v>
      </c>
      <c r="P5441">
        <v>2857</v>
      </c>
      <c r="Q5441">
        <v>0</v>
      </c>
      <c r="R5441">
        <v>0</v>
      </c>
      <c r="S5441">
        <v>0</v>
      </c>
      <c r="T5441">
        <v>0</v>
      </c>
      <c r="U5441">
        <v>1.3</v>
      </c>
      <c r="V5441">
        <v>206.338888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1719849</v>
      </c>
      <c r="B5442">
        <v>1</v>
      </c>
      <c r="C5442" t="s">
        <v>77</v>
      </c>
      <c r="D5442" t="s">
        <v>123</v>
      </c>
      <c r="E5442" t="s">
        <v>134</v>
      </c>
      <c r="F5442" t="s">
        <v>15670</v>
      </c>
      <c r="G5442" t="s">
        <v>136</v>
      </c>
      <c r="H5442" t="s">
        <v>46</v>
      </c>
      <c r="I5442" t="s">
        <v>129</v>
      </c>
      <c r="J5442" t="s">
        <v>130</v>
      </c>
      <c r="K5442" t="s">
        <v>131</v>
      </c>
      <c r="L5442" t="s">
        <v>15671</v>
      </c>
      <c r="M5442" t="s">
        <v>15672</v>
      </c>
      <c r="N5442">
        <v>5.9258333329999999</v>
      </c>
      <c r="O5442">
        <v>0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5.9258329999999999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1719852</v>
      </c>
      <c r="B5443">
        <v>1</v>
      </c>
      <c r="C5443" t="s">
        <v>77</v>
      </c>
      <c r="D5443" t="s">
        <v>124</v>
      </c>
      <c r="E5443" t="s">
        <v>134</v>
      </c>
      <c r="F5443" t="s">
        <v>15673</v>
      </c>
      <c r="G5443" t="s">
        <v>136</v>
      </c>
      <c r="H5443" t="s">
        <v>46</v>
      </c>
      <c r="I5443" t="s">
        <v>129</v>
      </c>
      <c r="J5443" t="s">
        <v>130</v>
      </c>
      <c r="K5443" t="s">
        <v>131</v>
      </c>
      <c r="L5443" t="s">
        <v>15674</v>
      </c>
      <c r="M5443" t="s">
        <v>15675</v>
      </c>
      <c r="N5443">
        <v>1.7649999999999999</v>
      </c>
      <c r="O5443">
        <v>0</v>
      </c>
      <c r="P5443">
        <v>7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12.355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1719931</v>
      </c>
      <c r="B5444">
        <v>1</v>
      </c>
      <c r="C5444" t="s">
        <v>76</v>
      </c>
      <c r="D5444" t="s">
        <v>88</v>
      </c>
      <c r="E5444" t="s">
        <v>158</v>
      </c>
      <c r="F5444" t="s">
        <v>9798</v>
      </c>
      <c r="G5444" t="s">
        <v>176</v>
      </c>
      <c r="H5444" t="s">
        <v>47</v>
      </c>
      <c r="I5444" t="s">
        <v>129</v>
      </c>
      <c r="J5444" t="s">
        <v>130</v>
      </c>
      <c r="K5444" t="s">
        <v>131</v>
      </c>
      <c r="L5444" t="s">
        <v>15676</v>
      </c>
      <c r="M5444" t="s">
        <v>15677</v>
      </c>
      <c r="N5444">
        <v>3.3352777769999999</v>
      </c>
      <c r="O5444">
        <v>37</v>
      </c>
      <c r="P5444">
        <v>876</v>
      </c>
      <c r="Q5444">
        <v>0</v>
      </c>
      <c r="R5444">
        <v>0</v>
      </c>
      <c r="S5444">
        <v>0</v>
      </c>
      <c r="T5444">
        <v>0</v>
      </c>
      <c r="U5444">
        <v>123.405278</v>
      </c>
      <c r="V5444">
        <v>2921.7033329999999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1719856</v>
      </c>
      <c r="B5445">
        <v>1</v>
      </c>
      <c r="C5445" t="s">
        <v>76</v>
      </c>
      <c r="D5445" t="s">
        <v>93</v>
      </c>
      <c r="E5445" t="s">
        <v>134</v>
      </c>
      <c r="F5445" t="s">
        <v>15678</v>
      </c>
      <c r="G5445" t="s">
        <v>136</v>
      </c>
      <c r="H5445" t="s">
        <v>46</v>
      </c>
      <c r="I5445" t="s">
        <v>129</v>
      </c>
      <c r="J5445" t="s">
        <v>130</v>
      </c>
      <c r="K5445" t="s">
        <v>131</v>
      </c>
      <c r="L5445" t="s">
        <v>15679</v>
      </c>
      <c r="M5445" t="s">
        <v>15680</v>
      </c>
      <c r="N5445">
        <v>5.7022222219999996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5.7022219999999999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1719857</v>
      </c>
      <c r="B5446">
        <v>1</v>
      </c>
      <c r="C5446" t="s">
        <v>77</v>
      </c>
      <c r="D5446" t="s">
        <v>118</v>
      </c>
      <c r="E5446" t="s">
        <v>134</v>
      </c>
      <c r="F5446" t="s">
        <v>15681</v>
      </c>
      <c r="G5446" t="s">
        <v>136</v>
      </c>
      <c r="H5446" t="s">
        <v>46</v>
      </c>
      <c r="I5446" t="s">
        <v>129</v>
      </c>
      <c r="J5446" t="s">
        <v>130</v>
      </c>
      <c r="K5446" t="s">
        <v>131</v>
      </c>
      <c r="L5446" t="s">
        <v>15682</v>
      </c>
      <c r="M5446" t="s">
        <v>15683</v>
      </c>
      <c r="N5446">
        <v>1.0536111109999999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1.0536110000000001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1719851</v>
      </c>
      <c r="B5447">
        <v>1</v>
      </c>
      <c r="C5447" t="s">
        <v>76</v>
      </c>
      <c r="D5447" t="s">
        <v>78</v>
      </c>
      <c r="E5447" t="s">
        <v>134</v>
      </c>
      <c r="F5447" t="s">
        <v>15684</v>
      </c>
      <c r="G5447" t="s">
        <v>155</v>
      </c>
      <c r="H5447" t="s">
        <v>46</v>
      </c>
      <c r="I5447" t="s">
        <v>129</v>
      </c>
      <c r="J5447" t="s">
        <v>130</v>
      </c>
      <c r="K5447" t="s">
        <v>131</v>
      </c>
      <c r="L5447" t="s">
        <v>15685</v>
      </c>
      <c r="M5447" t="s">
        <v>15686</v>
      </c>
      <c r="N5447">
        <v>1.4350000000000001</v>
      </c>
      <c r="O5447">
        <v>0</v>
      </c>
      <c r="P5447">
        <v>21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30.135000000000002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1719859</v>
      </c>
      <c r="B5448">
        <v>1</v>
      </c>
      <c r="C5448" t="s">
        <v>76</v>
      </c>
      <c r="D5448" t="s">
        <v>89</v>
      </c>
      <c r="E5448" t="s">
        <v>158</v>
      </c>
      <c r="F5448" t="s">
        <v>15325</v>
      </c>
      <c r="G5448" t="s">
        <v>176</v>
      </c>
      <c r="H5448" t="s">
        <v>47</v>
      </c>
      <c r="I5448" t="s">
        <v>129</v>
      </c>
      <c r="J5448" t="s">
        <v>130</v>
      </c>
      <c r="K5448" t="s">
        <v>131</v>
      </c>
      <c r="L5448" t="s">
        <v>15687</v>
      </c>
      <c r="M5448" t="s">
        <v>15688</v>
      </c>
      <c r="N5448">
        <v>1.895277777</v>
      </c>
      <c r="O5448">
        <v>16</v>
      </c>
      <c r="P5448">
        <v>239</v>
      </c>
      <c r="Q5448">
        <v>0</v>
      </c>
      <c r="R5448">
        <v>0</v>
      </c>
      <c r="S5448">
        <v>0</v>
      </c>
      <c r="T5448">
        <v>0</v>
      </c>
      <c r="U5448">
        <v>30.324444</v>
      </c>
      <c r="V5448">
        <v>452.97138899999999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1719853</v>
      </c>
      <c r="B5449">
        <v>1</v>
      </c>
      <c r="C5449" t="s">
        <v>77</v>
      </c>
      <c r="D5449" t="s">
        <v>123</v>
      </c>
      <c r="E5449" t="s">
        <v>126</v>
      </c>
      <c r="F5449" t="s">
        <v>8196</v>
      </c>
      <c r="G5449" t="s">
        <v>176</v>
      </c>
      <c r="H5449" t="s">
        <v>47</v>
      </c>
      <c r="I5449" t="s">
        <v>129</v>
      </c>
      <c r="J5449" t="s">
        <v>130</v>
      </c>
      <c r="K5449" t="s">
        <v>131</v>
      </c>
      <c r="L5449" t="s">
        <v>15689</v>
      </c>
      <c r="M5449" t="s">
        <v>15690</v>
      </c>
      <c r="N5449">
        <v>0.230555555</v>
      </c>
      <c r="O5449">
        <v>131</v>
      </c>
      <c r="P5449">
        <v>592</v>
      </c>
      <c r="Q5449">
        <v>0</v>
      </c>
      <c r="R5449">
        <v>0</v>
      </c>
      <c r="S5449">
        <v>0</v>
      </c>
      <c r="T5449">
        <v>0</v>
      </c>
      <c r="U5449">
        <v>30.202777999999999</v>
      </c>
      <c r="V5449">
        <v>136.488889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1719889</v>
      </c>
      <c r="B5450">
        <v>1</v>
      </c>
      <c r="C5450" t="s">
        <v>76</v>
      </c>
      <c r="D5450" t="s">
        <v>99</v>
      </c>
      <c r="E5450" t="s">
        <v>164</v>
      </c>
      <c r="F5450" t="s">
        <v>15691</v>
      </c>
      <c r="G5450" t="s">
        <v>256</v>
      </c>
      <c r="H5450" t="s">
        <v>46</v>
      </c>
      <c r="I5450" t="s">
        <v>129</v>
      </c>
      <c r="J5450" t="s">
        <v>130</v>
      </c>
      <c r="K5450" t="s">
        <v>131</v>
      </c>
      <c r="L5450" t="s">
        <v>15692</v>
      </c>
      <c r="M5450" t="s">
        <v>15693</v>
      </c>
      <c r="N5450">
        <v>0.67111111099999998</v>
      </c>
      <c r="O5450">
        <v>1</v>
      </c>
      <c r="P5450">
        <v>180</v>
      </c>
      <c r="Q5450">
        <v>0</v>
      </c>
      <c r="R5450">
        <v>0</v>
      </c>
      <c r="S5450">
        <v>0</v>
      </c>
      <c r="T5450">
        <v>0</v>
      </c>
      <c r="U5450">
        <v>0.67111100000000001</v>
      </c>
      <c r="V5450">
        <v>120.8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1719866</v>
      </c>
      <c r="B5451">
        <v>1</v>
      </c>
      <c r="C5451" t="s">
        <v>77</v>
      </c>
      <c r="D5451" t="s">
        <v>109</v>
      </c>
      <c r="E5451" t="s">
        <v>139</v>
      </c>
      <c r="F5451" t="s">
        <v>15694</v>
      </c>
      <c r="G5451" t="s">
        <v>197</v>
      </c>
      <c r="H5451" t="s">
        <v>46</v>
      </c>
      <c r="I5451" t="s">
        <v>129</v>
      </c>
      <c r="J5451" t="s">
        <v>130</v>
      </c>
      <c r="K5451" t="s">
        <v>131</v>
      </c>
      <c r="L5451" t="s">
        <v>15695</v>
      </c>
      <c r="M5451" t="s">
        <v>15696</v>
      </c>
      <c r="N5451">
        <v>1.050277777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27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28.357500000000002</v>
      </c>
    </row>
    <row r="5452" spans="1:26" x14ac:dyDescent="0.25">
      <c r="A5452">
        <v>1719861</v>
      </c>
      <c r="B5452">
        <v>1</v>
      </c>
      <c r="C5452" t="s">
        <v>76</v>
      </c>
      <c r="D5452" t="s">
        <v>101</v>
      </c>
      <c r="E5452" t="s">
        <v>134</v>
      </c>
      <c r="F5452" t="s">
        <v>15697</v>
      </c>
      <c r="G5452" t="s">
        <v>209</v>
      </c>
      <c r="H5452" t="s">
        <v>46</v>
      </c>
      <c r="I5452" t="s">
        <v>129</v>
      </c>
      <c r="J5452" t="s">
        <v>130</v>
      </c>
      <c r="K5452" t="s">
        <v>131</v>
      </c>
      <c r="L5452" t="s">
        <v>15698</v>
      </c>
      <c r="M5452" t="s">
        <v>15699</v>
      </c>
      <c r="N5452">
        <v>11.832777777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11.832777999999999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1719893</v>
      </c>
      <c r="B5453">
        <v>1</v>
      </c>
      <c r="C5453" t="s">
        <v>76</v>
      </c>
      <c r="D5453" t="s">
        <v>93</v>
      </c>
      <c r="E5453" t="s">
        <v>134</v>
      </c>
      <c r="F5453" t="s">
        <v>15700</v>
      </c>
      <c r="G5453" t="s">
        <v>209</v>
      </c>
      <c r="H5453" t="s">
        <v>46</v>
      </c>
      <c r="I5453" t="s">
        <v>129</v>
      </c>
      <c r="J5453" t="s">
        <v>130</v>
      </c>
      <c r="K5453" t="s">
        <v>131</v>
      </c>
      <c r="L5453" t="s">
        <v>15701</v>
      </c>
      <c r="M5453" t="s">
        <v>15702</v>
      </c>
      <c r="N5453">
        <v>2.5808333330000002</v>
      </c>
      <c r="O5453">
        <v>0</v>
      </c>
      <c r="P5453">
        <v>3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7.7424999999999997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1719888</v>
      </c>
      <c r="B5454">
        <v>1</v>
      </c>
      <c r="C5454" t="s">
        <v>76</v>
      </c>
      <c r="D5454" t="s">
        <v>79</v>
      </c>
      <c r="E5454" t="s">
        <v>134</v>
      </c>
      <c r="F5454" t="s">
        <v>15703</v>
      </c>
      <c r="G5454" t="s">
        <v>155</v>
      </c>
      <c r="H5454" t="s">
        <v>46</v>
      </c>
      <c r="I5454" t="s">
        <v>129</v>
      </c>
      <c r="J5454" t="s">
        <v>130</v>
      </c>
      <c r="K5454" t="s">
        <v>131</v>
      </c>
      <c r="L5454" t="s">
        <v>15704</v>
      </c>
      <c r="M5454" t="s">
        <v>15705</v>
      </c>
      <c r="N5454">
        <v>2.4019444440000002</v>
      </c>
      <c r="O5454">
        <v>0</v>
      </c>
      <c r="P5454">
        <v>4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9.6077779999999997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1719908</v>
      </c>
      <c r="B5455">
        <v>1</v>
      </c>
      <c r="C5455" t="s">
        <v>76</v>
      </c>
      <c r="D5455" t="s">
        <v>80</v>
      </c>
      <c r="E5455" t="s">
        <v>134</v>
      </c>
      <c r="F5455" t="s">
        <v>15706</v>
      </c>
      <c r="G5455" t="s">
        <v>136</v>
      </c>
      <c r="H5455" t="s">
        <v>46</v>
      </c>
      <c r="I5455" t="s">
        <v>129</v>
      </c>
      <c r="J5455" t="s">
        <v>130</v>
      </c>
      <c r="K5455" t="s">
        <v>131</v>
      </c>
      <c r="L5455" t="s">
        <v>15707</v>
      </c>
      <c r="M5455" t="s">
        <v>15708</v>
      </c>
      <c r="N5455">
        <v>6.4916666660000004</v>
      </c>
      <c r="O5455">
        <v>0</v>
      </c>
      <c r="P5455">
        <v>4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25.966667000000001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1719915</v>
      </c>
      <c r="B5456">
        <v>1</v>
      </c>
      <c r="C5456" t="s">
        <v>76</v>
      </c>
      <c r="D5456" t="s">
        <v>96</v>
      </c>
      <c r="E5456" t="s">
        <v>126</v>
      </c>
      <c r="F5456" t="s">
        <v>8287</v>
      </c>
      <c r="G5456" t="s">
        <v>2576</v>
      </c>
      <c r="H5456" t="s">
        <v>47</v>
      </c>
      <c r="I5456" t="s">
        <v>129</v>
      </c>
      <c r="J5456" t="s">
        <v>130</v>
      </c>
      <c r="K5456" t="s">
        <v>131</v>
      </c>
      <c r="L5456" t="s">
        <v>15709</v>
      </c>
      <c r="M5456" t="s">
        <v>15710</v>
      </c>
      <c r="N5456">
        <v>1.956388888</v>
      </c>
      <c r="O5456">
        <v>1</v>
      </c>
      <c r="P5456">
        <v>320</v>
      </c>
      <c r="Q5456">
        <v>0</v>
      </c>
      <c r="R5456">
        <v>0</v>
      </c>
      <c r="S5456">
        <v>0</v>
      </c>
      <c r="T5456">
        <v>0</v>
      </c>
      <c r="U5456">
        <v>1.9563889999999999</v>
      </c>
      <c r="V5456">
        <v>626.044444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1719935</v>
      </c>
      <c r="B5457">
        <v>1</v>
      </c>
      <c r="C5457" t="s">
        <v>76</v>
      </c>
      <c r="D5457" t="s">
        <v>85</v>
      </c>
      <c r="E5457" t="s">
        <v>126</v>
      </c>
      <c r="F5457" t="s">
        <v>15711</v>
      </c>
      <c r="G5457" t="s">
        <v>351</v>
      </c>
      <c r="H5457" t="s">
        <v>47</v>
      </c>
      <c r="I5457" t="s">
        <v>129</v>
      </c>
      <c r="J5457" t="s">
        <v>130</v>
      </c>
      <c r="K5457" t="s">
        <v>131</v>
      </c>
      <c r="L5457" t="s">
        <v>15712</v>
      </c>
      <c r="M5457" t="s">
        <v>15713</v>
      </c>
      <c r="N5457">
        <v>4.1772222220000002</v>
      </c>
      <c r="O5457">
        <v>1</v>
      </c>
      <c r="P5457">
        <v>84</v>
      </c>
      <c r="Q5457">
        <v>0</v>
      </c>
      <c r="R5457">
        <v>0</v>
      </c>
      <c r="S5457">
        <v>0</v>
      </c>
      <c r="T5457">
        <v>0</v>
      </c>
      <c r="U5457">
        <v>4.1772220000000004</v>
      </c>
      <c r="V5457">
        <v>350.88666699999999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1719890</v>
      </c>
      <c r="B5458">
        <v>1</v>
      </c>
      <c r="C5458" t="s">
        <v>76</v>
      </c>
      <c r="D5458" t="s">
        <v>92</v>
      </c>
      <c r="E5458" t="s">
        <v>139</v>
      </c>
      <c r="F5458" t="s">
        <v>9006</v>
      </c>
      <c r="G5458" t="s">
        <v>462</v>
      </c>
      <c r="H5458" t="s">
        <v>46</v>
      </c>
      <c r="I5458" t="s">
        <v>129</v>
      </c>
      <c r="J5458" t="s">
        <v>130</v>
      </c>
      <c r="K5458" t="s">
        <v>131</v>
      </c>
      <c r="L5458" t="s">
        <v>15714</v>
      </c>
      <c r="M5458" t="s">
        <v>15715</v>
      </c>
      <c r="N5458">
        <v>2.503333333</v>
      </c>
      <c r="O5458">
        <v>0</v>
      </c>
      <c r="P5458">
        <v>0</v>
      </c>
      <c r="Q5458">
        <v>0</v>
      </c>
      <c r="R5458">
        <v>70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175.23333299999999</v>
      </c>
      <c r="Y5458">
        <v>0</v>
      </c>
      <c r="Z5458">
        <v>0</v>
      </c>
    </row>
    <row r="5459" spans="1:26" x14ac:dyDescent="0.25">
      <c r="A5459">
        <v>1719891</v>
      </c>
      <c r="B5459">
        <v>1</v>
      </c>
      <c r="C5459" t="s">
        <v>76</v>
      </c>
      <c r="D5459" t="s">
        <v>90</v>
      </c>
      <c r="E5459" t="s">
        <v>139</v>
      </c>
      <c r="F5459" t="s">
        <v>15716</v>
      </c>
      <c r="G5459" t="s">
        <v>141</v>
      </c>
      <c r="H5459" t="s">
        <v>46</v>
      </c>
      <c r="I5459" t="s">
        <v>129</v>
      </c>
      <c r="J5459" t="s">
        <v>130</v>
      </c>
      <c r="K5459" t="s">
        <v>131</v>
      </c>
      <c r="L5459" t="s">
        <v>15717</v>
      </c>
      <c r="M5459" t="s">
        <v>15718</v>
      </c>
      <c r="N5459">
        <v>1.7255555549999999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17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29.334444000000001</v>
      </c>
    </row>
    <row r="5460" spans="1:26" x14ac:dyDescent="0.25">
      <c r="A5460">
        <v>1719905</v>
      </c>
      <c r="B5460">
        <v>1</v>
      </c>
      <c r="C5460" t="s">
        <v>76</v>
      </c>
      <c r="D5460" t="s">
        <v>95</v>
      </c>
      <c r="E5460" t="s">
        <v>134</v>
      </c>
      <c r="F5460" t="s">
        <v>15719</v>
      </c>
      <c r="G5460" t="s">
        <v>209</v>
      </c>
      <c r="H5460" t="s">
        <v>46</v>
      </c>
      <c r="I5460" t="s">
        <v>129</v>
      </c>
      <c r="J5460" t="s">
        <v>130</v>
      </c>
      <c r="K5460" t="s">
        <v>131</v>
      </c>
      <c r="L5460" t="s">
        <v>15720</v>
      </c>
      <c r="M5460" t="s">
        <v>15721</v>
      </c>
      <c r="N5460">
        <v>1.3544444440000001</v>
      </c>
      <c r="O5460">
        <v>0</v>
      </c>
      <c r="P5460">
        <v>1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1.354444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1720000</v>
      </c>
      <c r="B5461">
        <v>1</v>
      </c>
      <c r="C5461" t="s">
        <v>76</v>
      </c>
      <c r="D5461" t="s">
        <v>101</v>
      </c>
      <c r="E5461" t="s">
        <v>139</v>
      </c>
      <c r="F5461" t="s">
        <v>7593</v>
      </c>
      <c r="G5461" t="s">
        <v>193</v>
      </c>
      <c r="H5461" t="s">
        <v>46</v>
      </c>
      <c r="I5461" t="s">
        <v>129</v>
      </c>
      <c r="J5461" t="s">
        <v>130</v>
      </c>
      <c r="K5461" t="s">
        <v>131</v>
      </c>
      <c r="L5461" t="s">
        <v>15722</v>
      </c>
      <c r="M5461" t="s">
        <v>15723</v>
      </c>
      <c r="N5461">
        <v>8.8038888879999995</v>
      </c>
      <c r="O5461">
        <v>0</v>
      </c>
      <c r="P5461">
        <v>203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1787.1894440000001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1719914</v>
      </c>
      <c r="B5462">
        <v>1</v>
      </c>
      <c r="C5462" t="s">
        <v>76</v>
      </c>
      <c r="D5462" t="s">
        <v>80</v>
      </c>
      <c r="E5462" t="s">
        <v>134</v>
      </c>
      <c r="F5462" t="s">
        <v>15724</v>
      </c>
      <c r="G5462" t="s">
        <v>155</v>
      </c>
      <c r="H5462" t="s">
        <v>46</v>
      </c>
      <c r="I5462" t="s">
        <v>129</v>
      </c>
      <c r="J5462" t="s">
        <v>130</v>
      </c>
      <c r="K5462" t="s">
        <v>131</v>
      </c>
      <c r="L5462" t="s">
        <v>15725</v>
      </c>
      <c r="M5462" t="s">
        <v>15726</v>
      </c>
      <c r="N5462">
        <v>4.7397222220000002</v>
      </c>
      <c r="O5462">
        <v>0</v>
      </c>
      <c r="P5462">
        <v>22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104.273889</v>
      </c>
      <c r="W5462">
        <v>0</v>
      </c>
      <c r="X5462">
        <v>0</v>
      </c>
      <c r="Y5462">
        <v>0</v>
      </c>
      <c r="Z5462">
        <v>0</v>
      </c>
    </row>
    <row r="5463" spans="1:26" x14ac:dyDescent="0.25">
      <c r="A5463">
        <v>1719907</v>
      </c>
      <c r="B5463">
        <v>1</v>
      </c>
      <c r="C5463" t="s">
        <v>76</v>
      </c>
      <c r="D5463" t="s">
        <v>101</v>
      </c>
      <c r="E5463" t="s">
        <v>139</v>
      </c>
      <c r="F5463" t="s">
        <v>15727</v>
      </c>
      <c r="G5463" t="s">
        <v>141</v>
      </c>
      <c r="H5463" t="s">
        <v>46</v>
      </c>
      <c r="I5463" t="s">
        <v>129</v>
      </c>
      <c r="J5463" t="s">
        <v>130</v>
      </c>
      <c r="K5463" t="s">
        <v>131</v>
      </c>
      <c r="L5463" t="s">
        <v>15728</v>
      </c>
      <c r="M5463" t="s">
        <v>15729</v>
      </c>
      <c r="N5463">
        <v>2.2655555550000002</v>
      </c>
      <c r="O5463">
        <v>0</v>
      </c>
      <c r="P5463">
        <v>92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208.43111099999999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1719909</v>
      </c>
      <c r="B5464">
        <v>1</v>
      </c>
      <c r="C5464" t="s">
        <v>76</v>
      </c>
      <c r="D5464" t="s">
        <v>101</v>
      </c>
      <c r="E5464" t="s">
        <v>139</v>
      </c>
      <c r="F5464" t="s">
        <v>15730</v>
      </c>
      <c r="G5464" t="s">
        <v>141</v>
      </c>
      <c r="H5464" t="s">
        <v>46</v>
      </c>
      <c r="I5464" t="s">
        <v>129</v>
      </c>
      <c r="J5464" t="s">
        <v>130</v>
      </c>
      <c r="K5464" t="s">
        <v>131</v>
      </c>
      <c r="L5464" t="s">
        <v>15731</v>
      </c>
      <c r="M5464" t="s">
        <v>15732</v>
      </c>
      <c r="N5464">
        <v>4.1355555549999998</v>
      </c>
      <c r="O5464">
        <v>0</v>
      </c>
      <c r="P5464">
        <v>253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1046.2955549999999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1719925</v>
      </c>
      <c r="B5465">
        <v>1</v>
      </c>
      <c r="C5465" t="s">
        <v>76</v>
      </c>
      <c r="D5465" t="s">
        <v>99</v>
      </c>
      <c r="E5465" t="s">
        <v>134</v>
      </c>
      <c r="F5465" t="s">
        <v>15733</v>
      </c>
      <c r="G5465" t="s">
        <v>155</v>
      </c>
      <c r="H5465" t="s">
        <v>46</v>
      </c>
      <c r="I5465" t="s">
        <v>129</v>
      </c>
      <c r="J5465" t="s">
        <v>130</v>
      </c>
      <c r="K5465" t="s">
        <v>131</v>
      </c>
      <c r="L5465" t="s">
        <v>15734</v>
      </c>
      <c r="M5465" t="s">
        <v>15735</v>
      </c>
      <c r="N5465">
        <v>0.69166666600000004</v>
      </c>
      <c r="O5465">
        <v>0</v>
      </c>
      <c r="P5465">
        <v>7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4.8416670000000002</v>
      </c>
      <c r="W5465">
        <v>0</v>
      </c>
      <c r="X5465">
        <v>0</v>
      </c>
      <c r="Y5465">
        <v>0</v>
      </c>
      <c r="Z5465">
        <v>0</v>
      </c>
    </row>
    <row r="5466" spans="1:26" x14ac:dyDescent="0.25">
      <c r="A5466">
        <v>1719926</v>
      </c>
      <c r="B5466">
        <v>1</v>
      </c>
      <c r="C5466" t="s">
        <v>76</v>
      </c>
      <c r="D5466" t="s">
        <v>79</v>
      </c>
      <c r="E5466" t="s">
        <v>164</v>
      </c>
      <c r="F5466" t="s">
        <v>3446</v>
      </c>
      <c r="G5466" t="s">
        <v>256</v>
      </c>
      <c r="H5466" t="s">
        <v>46</v>
      </c>
      <c r="I5466" t="s">
        <v>129</v>
      </c>
      <c r="J5466" t="s">
        <v>130</v>
      </c>
      <c r="K5466" t="s">
        <v>131</v>
      </c>
      <c r="L5466" t="s">
        <v>15736</v>
      </c>
      <c r="M5466" t="s">
        <v>15737</v>
      </c>
      <c r="N5466">
        <v>1.356666666</v>
      </c>
      <c r="O5466">
        <v>2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2.713333</v>
      </c>
      <c r="V5466">
        <v>0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1719913</v>
      </c>
      <c r="B5467">
        <v>1</v>
      </c>
      <c r="C5467" t="s">
        <v>76</v>
      </c>
      <c r="D5467" t="s">
        <v>91</v>
      </c>
      <c r="E5467" t="s">
        <v>148</v>
      </c>
      <c r="F5467" t="s">
        <v>10742</v>
      </c>
      <c r="G5467" t="s">
        <v>176</v>
      </c>
      <c r="H5467" t="s">
        <v>47</v>
      </c>
      <c r="I5467" t="s">
        <v>129</v>
      </c>
      <c r="J5467" t="s">
        <v>130</v>
      </c>
      <c r="K5467" t="s">
        <v>131</v>
      </c>
      <c r="L5467" t="s">
        <v>15738</v>
      </c>
      <c r="M5467" t="s">
        <v>15739</v>
      </c>
      <c r="N5467">
        <v>0.230555555</v>
      </c>
      <c r="O5467">
        <v>18</v>
      </c>
      <c r="P5467">
        <v>2857</v>
      </c>
      <c r="Q5467">
        <v>0</v>
      </c>
      <c r="R5467">
        <v>0</v>
      </c>
      <c r="S5467">
        <v>0</v>
      </c>
      <c r="T5467">
        <v>0</v>
      </c>
      <c r="U5467">
        <v>4.1500000000000004</v>
      </c>
      <c r="V5467">
        <v>658.69722100000001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1719928</v>
      </c>
      <c r="B5468">
        <v>1</v>
      </c>
      <c r="C5468" t="s">
        <v>77</v>
      </c>
      <c r="D5468" t="s">
        <v>116</v>
      </c>
      <c r="E5468" t="s">
        <v>134</v>
      </c>
      <c r="F5468" t="s">
        <v>15740</v>
      </c>
      <c r="G5468" t="s">
        <v>155</v>
      </c>
      <c r="H5468" t="s">
        <v>46</v>
      </c>
      <c r="I5468" t="s">
        <v>129</v>
      </c>
      <c r="J5468" t="s">
        <v>130</v>
      </c>
      <c r="K5468" t="s">
        <v>131</v>
      </c>
      <c r="L5468" t="s">
        <v>15741</v>
      </c>
      <c r="M5468" t="s">
        <v>15742</v>
      </c>
      <c r="N5468">
        <v>0.641666666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0.64166699999999999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1719920</v>
      </c>
      <c r="B5469">
        <v>1</v>
      </c>
      <c r="C5469" t="s">
        <v>77</v>
      </c>
      <c r="D5469" t="s">
        <v>115</v>
      </c>
      <c r="E5469" t="s">
        <v>158</v>
      </c>
      <c r="F5469" t="s">
        <v>5357</v>
      </c>
      <c r="G5469" t="s">
        <v>176</v>
      </c>
      <c r="H5469" t="s">
        <v>47</v>
      </c>
      <c r="I5469" t="s">
        <v>129</v>
      </c>
      <c r="J5469" t="s">
        <v>130</v>
      </c>
      <c r="K5469" t="s">
        <v>131</v>
      </c>
      <c r="L5469" t="s">
        <v>15743</v>
      </c>
      <c r="M5469" t="s">
        <v>15744</v>
      </c>
      <c r="N5469">
        <v>0.948333333</v>
      </c>
      <c r="O5469">
        <v>0</v>
      </c>
      <c r="P5469">
        <v>0</v>
      </c>
      <c r="Q5469">
        <v>36</v>
      </c>
      <c r="R5469">
        <v>684</v>
      </c>
      <c r="S5469">
        <v>41</v>
      </c>
      <c r="T5469">
        <v>1003</v>
      </c>
      <c r="U5469">
        <v>0</v>
      </c>
      <c r="V5469">
        <v>0</v>
      </c>
      <c r="W5469">
        <v>34.14</v>
      </c>
      <c r="X5469">
        <v>648.66</v>
      </c>
      <c r="Y5469">
        <v>38.881667</v>
      </c>
      <c r="Z5469">
        <v>951.17833299999995</v>
      </c>
    </row>
    <row r="5470" spans="1:26" x14ac:dyDescent="0.25">
      <c r="A5470">
        <v>1719937</v>
      </c>
      <c r="B5470">
        <v>1</v>
      </c>
      <c r="C5470" t="s">
        <v>76</v>
      </c>
      <c r="D5470" t="s">
        <v>101</v>
      </c>
      <c r="E5470" t="s">
        <v>164</v>
      </c>
      <c r="F5470" t="s">
        <v>15745</v>
      </c>
      <c r="G5470" t="s">
        <v>141</v>
      </c>
      <c r="H5470" t="s">
        <v>46</v>
      </c>
      <c r="I5470" t="s">
        <v>129</v>
      </c>
      <c r="J5470" t="s">
        <v>130</v>
      </c>
      <c r="K5470" t="s">
        <v>131</v>
      </c>
      <c r="L5470" t="s">
        <v>15746</v>
      </c>
      <c r="M5470" t="s">
        <v>15747</v>
      </c>
      <c r="N5470">
        <v>1.247222222</v>
      </c>
      <c r="O5470">
        <v>2</v>
      </c>
      <c r="P5470">
        <v>18</v>
      </c>
      <c r="Q5470">
        <v>0</v>
      </c>
      <c r="R5470">
        <v>0</v>
      </c>
      <c r="S5470">
        <v>0</v>
      </c>
      <c r="T5470">
        <v>0</v>
      </c>
      <c r="U5470">
        <v>2.4944440000000001</v>
      </c>
      <c r="V5470">
        <v>22.45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1719968</v>
      </c>
      <c r="B5471">
        <v>1</v>
      </c>
      <c r="C5471" t="s">
        <v>76</v>
      </c>
      <c r="D5471" t="s">
        <v>99</v>
      </c>
      <c r="E5471" t="s">
        <v>139</v>
      </c>
      <c r="F5471" t="s">
        <v>15748</v>
      </c>
      <c r="G5471" t="s">
        <v>141</v>
      </c>
      <c r="H5471" t="s">
        <v>46</v>
      </c>
      <c r="I5471" t="s">
        <v>129</v>
      </c>
      <c r="J5471" t="s">
        <v>130</v>
      </c>
      <c r="K5471" t="s">
        <v>131</v>
      </c>
      <c r="L5471" t="s">
        <v>15749</v>
      </c>
      <c r="M5471" t="s">
        <v>15750</v>
      </c>
      <c r="N5471">
        <v>1.5986111110000001</v>
      </c>
      <c r="O5471">
        <v>0</v>
      </c>
      <c r="P5471">
        <v>27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43.162500000000001</v>
      </c>
      <c r="W5471">
        <v>0</v>
      </c>
      <c r="X5471">
        <v>0</v>
      </c>
      <c r="Y5471">
        <v>0</v>
      </c>
      <c r="Z5471">
        <v>0</v>
      </c>
    </row>
    <row r="5472" spans="1:26" x14ac:dyDescent="0.25">
      <c r="A5472">
        <v>1719933</v>
      </c>
      <c r="B5472">
        <v>1</v>
      </c>
      <c r="C5472" t="s">
        <v>77</v>
      </c>
      <c r="D5472" t="s">
        <v>124</v>
      </c>
      <c r="E5472" t="s">
        <v>212</v>
      </c>
      <c r="F5472" t="s">
        <v>15751</v>
      </c>
      <c r="G5472" t="s">
        <v>176</v>
      </c>
      <c r="H5472" t="s">
        <v>47</v>
      </c>
      <c r="I5472" t="s">
        <v>129</v>
      </c>
      <c r="J5472" t="s">
        <v>130</v>
      </c>
      <c r="K5472" t="s">
        <v>131</v>
      </c>
      <c r="L5472" t="s">
        <v>15752</v>
      </c>
      <c r="M5472" t="s">
        <v>15753</v>
      </c>
      <c r="N5472">
        <v>1.271111111</v>
      </c>
      <c r="O5472">
        <v>82</v>
      </c>
      <c r="P5472">
        <v>1237</v>
      </c>
      <c r="Q5472">
        <v>0</v>
      </c>
      <c r="R5472">
        <v>0</v>
      </c>
      <c r="S5472">
        <v>0</v>
      </c>
      <c r="T5472">
        <v>0</v>
      </c>
      <c r="U5472">
        <v>104.231111</v>
      </c>
      <c r="V5472">
        <v>1572.364444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1719956</v>
      </c>
      <c r="B5473">
        <v>1</v>
      </c>
      <c r="C5473" t="s">
        <v>76</v>
      </c>
      <c r="D5473" t="s">
        <v>96</v>
      </c>
      <c r="E5473" t="s">
        <v>126</v>
      </c>
      <c r="F5473" t="s">
        <v>15754</v>
      </c>
      <c r="G5473" t="s">
        <v>145</v>
      </c>
      <c r="H5473" t="s">
        <v>47</v>
      </c>
      <c r="I5473" t="s">
        <v>129</v>
      </c>
      <c r="J5473" t="s">
        <v>130</v>
      </c>
      <c r="K5473" t="s">
        <v>131</v>
      </c>
      <c r="L5473" t="s">
        <v>15755</v>
      </c>
      <c r="M5473" t="s">
        <v>15756</v>
      </c>
      <c r="N5473">
        <v>1.0522222219999999</v>
      </c>
      <c r="O5473">
        <v>1</v>
      </c>
      <c r="P5473">
        <v>78</v>
      </c>
      <c r="Q5473">
        <v>0</v>
      </c>
      <c r="R5473">
        <v>0</v>
      </c>
      <c r="S5473">
        <v>0</v>
      </c>
      <c r="T5473">
        <v>0</v>
      </c>
      <c r="U5473">
        <v>1.052222</v>
      </c>
      <c r="V5473">
        <v>82.073333000000005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1719941</v>
      </c>
      <c r="B5474">
        <v>1</v>
      </c>
      <c r="C5474" t="s">
        <v>76</v>
      </c>
      <c r="D5474" t="s">
        <v>89</v>
      </c>
      <c r="E5474" t="s">
        <v>148</v>
      </c>
      <c r="F5474" t="s">
        <v>1176</v>
      </c>
      <c r="G5474" t="s">
        <v>176</v>
      </c>
      <c r="H5474" t="s">
        <v>47</v>
      </c>
      <c r="I5474" t="s">
        <v>129</v>
      </c>
      <c r="J5474" t="s">
        <v>130</v>
      </c>
      <c r="K5474" t="s">
        <v>131</v>
      </c>
      <c r="L5474" t="s">
        <v>15757</v>
      </c>
      <c r="M5474" t="s">
        <v>15758</v>
      </c>
      <c r="N5474">
        <v>0.36</v>
      </c>
      <c r="O5474">
        <v>5</v>
      </c>
      <c r="P5474">
        <v>27</v>
      </c>
      <c r="Q5474">
        <v>0</v>
      </c>
      <c r="R5474">
        <v>0</v>
      </c>
      <c r="S5474">
        <v>0</v>
      </c>
      <c r="T5474">
        <v>0</v>
      </c>
      <c r="U5474">
        <v>1.8</v>
      </c>
      <c r="V5474">
        <v>9.7200000000000006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1719949</v>
      </c>
      <c r="B5475">
        <v>1</v>
      </c>
      <c r="C5475" t="s">
        <v>77</v>
      </c>
      <c r="D5475" t="s">
        <v>108</v>
      </c>
      <c r="E5475" t="s">
        <v>164</v>
      </c>
      <c r="F5475" t="s">
        <v>15759</v>
      </c>
      <c r="G5475" t="s">
        <v>256</v>
      </c>
      <c r="H5475" t="s">
        <v>46</v>
      </c>
      <c r="I5475" t="s">
        <v>129</v>
      </c>
      <c r="J5475" t="s">
        <v>130</v>
      </c>
      <c r="K5475" t="s">
        <v>131</v>
      </c>
      <c r="L5475" t="s">
        <v>15760</v>
      </c>
      <c r="M5475" t="s">
        <v>15761</v>
      </c>
      <c r="N5475">
        <v>1.2561111110000001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5.0244439999999999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1719950</v>
      </c>
      <c r="B5476">
        <v>1</v>
      </c>
      <c r="C5476" t="s">
        <v>77</v>
      </c>
      <c r="D5476" t="s">
        <v>116</v>
      </c>
      <c r="E5476" t="s">
        <v>158</v>
      </c>
      <c r="F5476" t="s">
        <v>15762</v>
      </c>
      <c r="G5476" t="s">
        <v>176</v>
      </c>
      <c r="H5476" t="s">
        <v>47</v>
      </c>
      <c r="I5476" t="s">
        <v>129</v>
      </c>
      <c r="J5476" t="s">
        <v>130</v>
      </c>
      <c r="K5476" t="s">
        <v>131</v>
      </c>
      <c r="L5476" t="s">
        <v>15763</v>
      </c>
      <c r="M5476" t="s">
        <v>15764</v>
      </c>
      <c r="N5476">
        <v>1.281666666</v>
      </c>
      <c r="O5476">
        <v>16</v>
      </c>
      <c r="P5476">
        <v>613</v>
      </c>
      <c r="Q5476">
        <v>0</v>
      </c>
      <c r="R5476">
        <v>0</v>
      </c>
      <c r="S5476">
        <v>0</v>
      </c>
      <c r="T5476">
        <v>0</v>
      </c>
      <c r="U5476">
        <v>20.506667</v>
      </c>
      <c r="V5476">
        <v>785.66166599999997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1719952</v>
      </c>
      <c r="B5477">
        <v>1</v>
      </c>
      <c r="C5477" t="s">
        <v>76</v>
      </c>
      <c r="D5477" t="s">
        <v>81</v>
      </c>
      <c r="E5477" t="s">
        <v>139</v>
      </c>
      <c r="F5477" t="s">
        <v>7520</v>
      </c>
      <c r="G5477" t="s">
        <v>193</v>
      </c>
      <c r="H5477" t="s">
        <v>46</v>
      </c>
      <c r="I5477" t="s">
        <v>129</v>
      </c>
      <c r="J5477" t="s">
        <v>130</v>
      </c>
      <c r="K5477" t="s">
        <v>131</v>
      </c>
      <c r="L5477" t="s">
        <v>15765</v>
      </c>
      <c r="M5477" t="s">
        <v>15766</v>
      </c>
      <c r="N5477">
        <v>3.3902777770000001</v>
      </c>
      <c r="O5477">
        <v>0</v>
      </c>
      <c r="P5477">
        <v>43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145.78194400000001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1719954</v>
      </c>
      <c r="B5478">
        <v>1</v>
      </c>
      <c r="C5478" t="s">
        <v>76</v>
      </c>
      <c r="D5478" t="s">
        <v>101</v>
      </c>
      <c r="E5478" t="s">
        <v>158</v>
      </c>
      <c r="F5478" t="s">
        <v>15767</v>
      </c>
      <c r="G5478" t="s">
        <v>176</v>
      </c>
      <c r="H5478" t="s">
        <v>47</v>
      </c>
      <c r="I5478" t="s">
        <v>129</v>
      </c>
      <c r="J5478" t="s">
        <v>130</v>
      </c>
      <c r="K5478" t="s">
        <v>131</v>
      </c>
      <c r="L5478" t="s">
        <v>15768</v>
      </c>
      <c r="M5478" t="s">
        <v>15769</v>
      </c>
      <c r="N5478">
        <v>0.55166666600000003</v>
      </c>
      <c r="O5478">
        <v>19</v>
      </c>
      <c r="P5478">
        <v>4906</v>
      </c>
      <c r="Q5478">
        <v>0</v>
      </c>
      <c r="R5478">
        <v>0</v>
      </c>
      <c r="S5478">
        <v>0</v>
      </c>
      <c r="T5478">
        <v>0</v>
      </c>
      <c r="U5478">
        <v>10.481667</v>
      </c>
      <c r="V5478">
        <v>2706.4766629999999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1719970</v>
      </c>
      <c r="B5479">
        <v>1</v>
      </c>
      <c r="C5479" t="s">
        <v>76</v>
      </c>
      <c r="D5479" t="s">
        <v>81</v>
      </c>
      <c r="E5479" t="s">
        <v>191</v>
      </c>
      <c r="F5479" t="s">
        <v>15770</v>
      </c>
      <c r="G5479" t="s">
        <v>141</v>
      </c>
      <c r="H5479" t="s">
        <v>46</v>
      </c>
      <c r="I5479" t="s">
        <v>129</v>
      </c>
      <c r="J5479" t="s">
        <v>130</v>
      </c>
      <c r="K5479" t="s">
        <v>131</v>
      </c>
      <c r="L5479" t="s">
        <v>15771</v>
      </c>
      <c r="M5479" t="s">
        <v>15772</v>
      </c>
      <c r="N5479">
        <v>2.054444444</v>
      </c>
      <c r="O5479">
        <v>0</v>
      </c>
      <c r="P5479">
        <v>91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186.954444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1719964</v>
      </c>
      <c r="B5480">
        <v>1</v>
      </c>
      <c r="C5480" t="s">
        <v>76</v>
      </c>
      <c r="D5480" t="s">
        <v>92</v>
      </c>
      <c r="E5480" t="s">
        <v>134</v>
      </c>
      <c r="F5480" t="s">
        <v>15773</v>
      </c>
      <c r="G5480" t="s">
        <v>155</v>
      </c>
      <c r="H5480" t="s">
        <v>46</v>
      </c>
      <c r="I5480" t="s">
        <v>129</v>
      </c>
      <c r="J5480" t="s">
        <v>130</v>
      </c>
      <c r="K5480" t="s">
        <v>131</v>
      </c>
      <c r="L5480" t="s">
        <v>15774</v>
      </c>
      <c r="M5480" t="s">
        <v>15775</v>
      </c>
      <c r="N5480">
        <v>7.7113888880000001</v>
      </c>
      <c r="O5480">
        <v>0</v>
      </c>
      <c r="P5480">
        <v>0</v>
      </c>
      <c r="Q5480">
        <v>0</v>
      </c>
      <c r="R5480">
        <v>2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15.422777999999999</v>
      </c>
      <c r="Y5480">
        <v>0</v>
      </c>
      <c r="Z5480">
        <v>0</v>
      </c>
    </row>
    <row r="5481" spans="1:26" x14ac:dyDescent="0.25">
      <c r="A5481">
        <v>1719967</v>
      </c>
      <c r="B5481">
        <v>1</v>
      </c>
      <c r="C5481" t="s">
        <v>76</v>
      </c>
      <c r="D5481" t="s">
        <v>100</v>
      </c>
      <c r="E5481" t="s">
        <v>134</v>
      </c>
      <c r="F5481" t="s">
        <v>15776</v>
      </c>
      <c r="G5481" t="s">
        <v>136</v>
      </c>
      <c r="H5481" t="s">
        <v>46</v>
      </c>
      <c r="I5481" t="s">
        <v>129</v>
      </c>
      <c r="J5481" t="s">
        <v>130</v>
      </c>
      <c r="K5481" t="s">
        <v>131</v>
      </c>
      <c r="L5481" t="s">
        <v>15777</v>
      </c>
      <c r="M5481" t="s">
        <v>15778</v>
      </c>
      <c r="N5481">
        <v>2.312777777</v>
      </c>
      <c r="O5481">
        <v>0</v>
      </c>
      <c r="P5481">
        <v>4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9.2511109999999999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1719971</v>
      </c>
      <c r="B5482">
        <v>1</v>
      </c>
      <c r="C5482" t="s">
        <v>76</v>
      </c>
      <c r="D5482" t="s">
        <v>91</v>
      </c>
      <c r="E5482" t="s">
        <v>126</v>
      </c>
      <c r="F5482" t="s">
        <v>15779</v>
      </c>
      <c r="G5482" t="s">
        <v>145</v>
      </c>
      <c r="H5482" t="s">
        <v>47</v>
      </c>
      <c r="I5482" t="s">
        <v>129</v>
      </c>
      <c r="J5482" t="s">
        <v>130</v>
      </c>
      <c r="K5482" t="s">
        <v>131</v>
      </c>
      <c r="L5482" t="s">
        <v>15780</v>
      </c>
      <c r="M5482" t="s">
        <v>15781</v>
      </c>
      <c r="N5482">
        <v>0.58666666599999995</v>
      </c>
      <c r="O5482">
        <v>5</v>
      </c>
      <c r="P5482">
        <v>293</v>
      </c>
      <c r="Q5482">
        <v>0</v>
      </c>
      <c r="R5482">
        <v>0</v>
      </c>
      <c r="S5482">
        <v>0</v>
      </c>
      <c r="T5482">
        <v>0</v>
      </c>
      <c r="U5482">
        <v>2.9333330000000002</v>
      </c>
      <c r="V5482">
        <v>171.89333300000001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1719976</v>
      </c>
      <c r="B5483">
        <v>1</v>
      </c>
      <c r="C5483" t="s">
        <v>76</v>
      </c>
      <c r="D5483" t="s">
        <v>105</v>
      </c>
      <c r="E5483" t="s">
        <v>134</v>
      </c>
      <c r="F5483" t="s">
        <v>15782</v>
      </c>
      <c r="G5483" t="s">
        <v>136</v>
      </c>
      <c r="H5483" t="s">
        <v>46</v>
      </c>
      <c r="I5483" t="s">
        <v>129</v>
      </c>
      <c r="J5483" t="s">
        <v>130</v>
      </c>
      <c r="K5483" t="s">
        <v>131</v>
      </c>
      <c r="L5483" t="s">
        <v>15783</v>
      </c>
      <c r="M5483" t="s">
        <v>15784</v>
      </c>
      <c r="N5483">
        <v>0.85083333299999997</v>
      </c>
      <c r="O5483">
        <v>0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0.85083299999999995</v>
      </c>
      <c r="Y5483">
        <v>0</v>
      </c>
      <c r="Z5483">
        <v>0</v>
      </c>
    </row>
    <row r="5484" spans="1:26" x14ac:dyDescent="0.25">
      <c r="A5484">
        <v>1719977</v>
      </c>
      <c r="B5484">
        <v>1</v>
      </c>
      <c r="C5484" t="s">
        <v>77</v>
      </c>
      <c r="D5484" t="s">
        <v>124</v>
      </c>
      <c r="E5484" t="s">
        <v>139</v>
      </c>
      <c r="F5484" t="s">
        <v>4848</v>
      </c>
      <c r="G5484" t="s">
        <v>141</v>
      </c>
      <c r="H5484" t="s">
        <v>46</v>
      </c>
      <c r="I5484" t="s">
        <v>129</v>
      </c>
      <c r="J5484" t="s">
        <v>130</v>
      </c>
      <c r="K5484" t="s">
        <v>131</v>
      </c>
      <c r="L5484" t="s">
        <v>15785</v>
      </c>
      <c r="M5484" t="s">
        <v>15786</v>
      </c>
      <c r="N5484">
        <v>9.3902777769999997</v>
      </c>
      <c r="O5484">
        <v>0</v>
      </c>
      <c r="P5484">
        <v>8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75.122221999999994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1719990</v>
      </c>
      <c r="B5485">
        <v>1</v>
      </c>
      <c r="C5485" t="s">
        <v>76</v>
      </c>
      <c r="D5485" t="s">
        <v>103</v>
      </c>
      <c r="E5485" t="s">
        <v>134</v>
      </c>
      <c r="F5485" t="s">
        <v>15787</v>
      </c>
      <c r="G5485" t="s">
        <v>136</v>
      </c>
      <c r="H5485" t="s">
        <v>46</v>
      </c>
      <c r="I5485" t="s">
        <v>129</v>
      </c>
      <c r="J5485" t="s">
        <v>130</v>
      </c>
      <c r="K5485" t="s">
        <v>131</v>
      </c>
      <c r="L5485" t="s">
        <v>15788</v>
      </c>
      <c r="M5485" t="s">
        <v>15789</v>
      </c>
      <c r="N5485">
        <v>1.625277777</v>
      </c>
      <c r="O5485">
        <v>0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1.625278</v>
      </c>
      <c r="Y5485">
        <v>0</v>
      </c>
      <c r="Z5485">
        <v>0</v>
      </c>
    </row>
    <row r="5486" spans="1:26" x14ac:dyDescent="0.25">
      <c r="A5486">
        <v>1719984</v>
      </c>
      <c r="B5486">
        <v>1</v>
      </c>
      <c r="C5486" t="s">
        <v>77</v>
      </c>
      <c r="D5486" t="s">
        <v>123</v>
      </c>
      <c r="E5486" t="s">
        <v>134</v>
      </c>
      <c r="F5486" t="s">
        <v>15790</v>
      </c>
      <c r="G5486" t="s">
        <v>136</v>
      </c>
      <c r="H5486" t="s">
        <v>46</v>
      </c>
      <c r="I5486" t="s">
        <v>129</v>
      </c>
      <c r="J5486" t="s">
        <v>130</v>
      </c>
      <c r="K5486" t="s">
        <v>131</v>
      </c>
      <c r="L5486" t="s">
        <v>15791</v>
      </c>
      <c r="M5486" t="s">
        <v>15792</v>
      </c>
      <c r="N5486">
        <v>5.5175000000000001</v>
      </c>
      <c r="O5486">
        <v>0</v>
      </c>
      <c r="P5486">
        <v>1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5.5175000000000001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1719981</v>
      </c>
      <c r="B5487">
        <v>1</v>
      </c>
      <c r="C5487" t="s">
        <v>76</v>
      </c>
      <c r="D5487" t="s">
        <v>94</v>
      </c>
      <c r="E5487" t="s">
        <v>164</v>
      </c>
      <c r="F5487" t="s">
        <v>15793</v>
      </c>
      <c r="G5487" t="s">
        <v>462</v>
      </c>
      <c r="H5487" t="s">
        <v>46</v>
      </c>
      <c r="I5487" t="s">
        <v>129</v>
      </c>
      <c r="J5487" t="s">
        <v>130</v>
      </c>
      <c r="K5487" t="s">
        <v>131</v>
      </c>
      <c r="L5487" t="s">
        <v>15794</v>
      </c>
      <c r="M5487" t="s">
        <v>15795</v>
      </c>
      <c r="N5487">
        <v>0.25805555499999999</v>
      </c>
      <c r="O5487">
        <v>0</v>
      </c>
      <c r="P5487">
        <v>0</v>
      </c>
      <c r="Q5487">
        <v>1</v>
      </c>
      <c r="R5487">
        <v>42</v>
      </c>
      <c r="S5487">
        <v>0</v>
      </c>
      <c r="T5487">
        <v>0</v>
      </c>
      <c r="U5487">
        <v>0</v>
      </c>
      <c r="V5487">
        <v>0</v>
      </c>
      <c r="W5487">
        <v>0.25805600000000001</v>
      </c>
      <c r="X5487">
        <v>10.838333</v>
      </c>
      <c r="Y5487">
        <v>0</v>
      </c>
      <c r="Z5487">
        <v>0</v>
      </c>
    </row>
    <row r="5488" spans="1:26" x14ac:dyDescent="0.25">
      <c r="A5488">
        <v>1719996</v>
      </c>
      <c r="B5488">
        <v>1</v>
      </c>
      <c r="C5488" t="s">
        <v>76</v>
      </c>
      <c r="D5488" t="s">
        <v>90</v>
      </c>
      <c r="E5488" t="s">
        <v>134</v>
      </c>
      <c r="F5488" t="s">
        <v>15796</v>
      </c>
      <c r="G5488" t="s">
        <v>155</v>
      </c>
      <c r="H5488" t="s">
        <v>46</v>
      </c>
      <c r="I5488" t="s">
        <v>129</v>
      </c>
      <c r="J5488" t="s">
        <v>130</v>
      </c>
      <c r="K5488" t="s">
        <v>131</v>
      </c>
      <c r="L5488" t="s">
        <v>15797</v>
      </c>
      <c r="M5488" t="s">
        <v>15798</v>
      </c>
      <c r="N5488">
        <v>1.5925</v>
      </c>
      <c r="O5488">
        <v>0</v>
      </c>
      <c r="P5488">
        <v>3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4.7774999999999999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1719992</v>
      </c>
      <c r="B5489">
        <v>1</v>
      </c>
      <c r="C5489" t="s">
        <v>76</v>
      </c>
      <c r="D5489" t="s">
        <v>93</v>
      </c>
      <c r="E5489" t="s">
        <v>134</v>
      </c>
      <c r="F5489" t="s">
        <v>15799</v>
      </c>
      <c r="G5489" t="s">
        <v>136</v>
      </c>
      <c r="H5489" t="s">
        <v>46</v>
      </c>
      <c r="I5489" t="s">
        <v>129</v>
      </c>
      <c r="J5489" t="s">
        <v>130</v>
      </c>
      <c r="K5489" t="s">
        <v>131</v>
      </c>
      <c r="L5489" t="s">
        <v>15800</v>
      </c>
      <c r="M5489" t="s">
        <v>15801</v>
      </c>
      <c r="N5489">
        <v>3.923888888</v>
      </c>
      <c r="O5489">
        <v>0</v>
      </c>
      <c r="P5489">
        <v>2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7.8477779999999999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1719999</v>
      </c>
      <c r="B5490">
        <v>1</v>
      </c>
      <c r="C5490" t="s">
        <v>76</v>
      </c>
      <c r="D5490" t="s">
        <v>88</v>
      </c>
      <c r="E5490" t="s">
        <v>212</v>
      </c>
      <c r="F5490" t="s">
        <v>13698</v>
      </c>
      <c r="G5490" t="s">
        <v>351</v>
      </c>
      <c r="H5490" t="s">
        <v>47</v>
      </c>
      <c r="I5490" t="s">
        <v>129</v>
      </c>
      <c r="J5490" t="s">
        <v>130</v>
      </c>
      <c r="K5490" t="s">
        <v>131</v>
      </c>
      <c r="L5490" t="s">
        <v>15802</v>
      </c>
      <c r="M5490" t="s">
        <v>15803</v>
      </c>
      <c r="N5490">
        <v>0.39250000000000002</v>
      </c>
      <c r="O5490">
        <v>17</v>
      </c>
      <c r="P5490">
        <v>1412</v>
      </c>
      <c r="Q5490">
        <v>0</v>
      </c>
      <c r="R5490">
        <v>0</v>
      </c>
      <c r="S5490">
        <v>0</v>
      </c>
      <c r="T5490">
        <v>0</v>
      </c>
      <c r="U5490">
        <v>6.6725000000000003</v>
      </c>
      <c r="V5490">
        <v>554.21</v>
      </c>
      <c r="W5490">
        <v>0</v>
      </c>
      <c r="X5490">
        <v>0</v>
      </c>
      <c r="Y5490">
        <v>0</v>
      </c>
      <c r="Z5490">
        <v>0</v>
      </c>
    </row>
    <row r="5491" spans="1:26" x14ac:dyDescent="0.25">
      <c r="A5491">
        <v>1719989</v>
      </c>
      <c r="B5491">
        <v>1</v>
      </c>
      <c r="C5491" t="s">
        <v>77</v>
      </c>
      <c r="D5491" t="s">
        <v>124</v>
      </c>
      <c r="E5491" t="s">
        <v>134</v>
      </c>
      <c r="F5491" t="s">
        <v>15804</v>
      </c>
      <c r="G5491" t="s">
        <v>209</v>
      </c>
      <c r="H5491" t="s">
        <v>46</v>
      </c>
      <c r="I5491" t="s">
        <v>129</v>
      </c>
      <c r="J5491" t="s">
        <v>130</v>
      </c>
      <c r="K5491" t="s">
        <v>131</v>
      </c>
      <c r="L5491" t="s">
        <v>15805</v>
      </c>
      <c r="M5491" t="s">
        <v>15806</v>
      </c>
      <c r="N5491">
        <v>5.1341666659999996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5.1341669999999997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1719993</v>
      </c>
      <c r="B5492">
        <v>1</v>
      </c>
      <c r="C5492" t="s">
        <v>76</v>
      </c>
      <c r="D5492" t="s">
        <v>92</v>
      </c>
      <c r="E5492" t="s">
        <v>134</v>
      </c>
      <c r="F5492" t="s">
        <v>15807</v>
      </c>
      <c r="G5492" t="s">
        <v>136</v>
      </c>
      <c r="H5492" t="s">
        <v>46</v>
      </c>
      <c r="I5492" t="s">
        <v>129</v>
      </c>
      <c r="J5492" t="s">
        <v>130</v>
      </c>
      <c r="K5492" t="s">
        <v>131</v>
      </c>
      <c r="L5492" t="s">
        <v>15808</v>
      </c>
      <c r="M5492" t="s">
        <v>15809</v>
      </c>
      <c r="N5492">
        <v>1.26</v>
      </c>
      <c r="O5492">
        <v>0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1.26</v>
      </c>
      <c r="Y5492">
        <v>0</v>
      </c>
      <c r="Z5492">
        <v>0</v>
      </c>
    </row>
    <row r="5493" spans="1:26" x14ac:dyDescent="0.25">
      <c r="A5493">
        <v>1719998</v>
      </c>
      <c r="B5493">
        <v>1</v>
      </c>
      <c r="C5493" t="s">
        <v>77</v>
      </c>
      <c r="D5493" t="s">
        <v>118</v>
      </c>
      <c r="E5493" t="s">
        <v>134</v>
      </c>
      <c r="F5493" t="s">
        <v>15810</v>
      </c>
      <c r="G5493" t="s">
        <v>136</v>
      </c>
      <c r="H5493" t="s">
        <v>46</v>
      </c>
      <c r="I5493" t="s">
        <v>129</v>
      </c>
      <c r="J5493" t="s">
        <v>130</v>
      </c>
      <c r="K5493" t="s">
        <v>131</v>
      </c>
      <c r="L5493" t="s">
        <v>15811</v>
      </c>
      <c r="M5493" t="s">
        <v>15812</v>
      </c>
      <c r="N5493">
        <v>1.988611111</v>
      </c>
      <c r="O5493">
        <v>0</v>
      </c>
      <c r="P5493">
        <v>3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5.9658329999999999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1720006</v>
      </c>
      <c r="B5494">
        <v>1</v>
      </c>
      <c r="C5494" t="s">
        <v>76</v>
      </c>
      <c r="D5494" t="s">
        <v>86</v>
      </c>
      <c r="E5494" t="s">
        <v>134</v>
      </c>
      <c r="F5494" t="s">
        <v>15813</v>
      </c>
      <c r="G5494" t="s">
        <v>209</v>
      </c>
      <c r="H5494" t="s">
        <v>46</v>
      </c>
      <c r="I5494" t="s">
        <v>129</v>
      </c>
      <c r="J5494" t="s">
        <v>130</v>
      </c>
      <c r="K5494" t="s">
        <v>131</v>
      </c>
      <c r="L5494" t="s">
        <v>15814</v>
      </c>
      <c r="M5494" t="s">
        <v>15815</v>
      </c>
      <c r="N5494">
        <v>4.653888888</v>
      </c>
      <c r="O5494">
        <v>0</v>
      </c>
      <c r="P5494">
        <v>4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18.615556000000002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1720003</v>
      </c>
      <c r="B5495">
        <v>1</v>
      </c>
      <c r="C5495" t="s">
        <v>76</v>
      </c>
      <c r="D5495" t="s">
        <v>97</v>
      </c>
      <c r="E5495" t="s">
        <v>134</v>
      </c>
      <c r="F5495" t="s">
        <v>15816</v>
      </c>
      <c r="G5495" t="s">
        <v>136</v>
      </c>
      <c r="H5495" t="s">
        <v>46</v>
      </c>
      <c r="I5495" t="s">
        <v>129</v>
      </c>
      <c r="J5495" t="s">
        <v>130</v>
      </c>
      <c r="K5495" t="s">
        <v>131</v>
      </c>
      <c r="L5495" t="s">
        <v>15817</v>
      </c>
      <c r="M5495" t="s">
        <v>15818</v>
      </c>
      <c r="N5495">
        <v>5.3224999999999998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5.3224999999999998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1720004</v>
      </c>
      <c r="B5496">
        <v>1</v>
      </c>
      <c r="C5496" t="s">
        <v>77</v>
      </c>
      <c r="D5496" t="s">
        <v>109</v>
      </c>
      <c r="E5496" t="s">
        <v>158</v>
      </c>
      <c r="F5496" t="s">
        <v>1287</v>
      </c>
      <c r="G5496" t="s">
        <v>176</v>
      </c>
      <c r="H5496" t="s">
        <v>47</v>
      </c>
      <c r="I5496" t="s">
        <v>129</v>
      </c>
      <c r="J5496" t="s">
        <v>130</v>
      </c>
      <c r="K5496" t="s">
        <v>131</v>
      </c>
      <c r="L5496" t="s">
        <v>15819</v>
      </c>
      <c r="M5496" t="s">
        <v>15820</v>
      </c>
      <c r="N5496">
        <v>1.5038888880000001</v>
      </c>
      <c r="O5496">
        <v>0</v>
      </c>
      <c r="P5496">
        <v>0</v>
      </c>
      <c r="Q5496">
        <v>42</v>
      </c>
      <c r="R5496">
        <v>14</v>
      </c>
      <c r="S5496">
        <v>147</v>
      </c>
      <c r="T5496">
        <v>543</v>
      </c>
      <c r="U5496">
        <v>0</v>
      </c>
      <c r="V5496">
        <v>0</v>
      </c>
      <c r="W5496">
        <v>63.163333000000002</v>
      </c>
      <c r="X5496">
        <v>21.054444</v>
      </c>
      <c r="Y5496">
        <v>221.07166699999999</v>
      </c>
      <c r="Z5496">
        <v>816.61166600000001</v>
      </c>
    </row>
    <row r="5497" spans="1:26" x14ac:dyDescent="0.25">
      <c r="A5497">
        <v>1720008</v>
      </c>
      <c r="B5497">
        <v>1</v>
      </c>
      <c r="C5497" t="s">
        <v>76</v>
      </c>
      <c r="D5497" t="s">
        <v>96</v>
      </c>
      <c r="E5497" t="s">
        <v>139</v>
      </c>
      <c r="F5497" t="s">
        <v>15821</v>
      </c>
      <c r="G5497" t="s">
        <v>141</v>
      </c>
      <c r="H5497" t="s">
        <v>46</v>
      </c>
      <c r="I5497" t="s">
        <v>129</v>
      </c>
      <c r="J5497" t="s">
        <v>130</v>
      </c>
      <c r="K5497" t="s">
        <v>131</v>
      </c>
      <c r="L5497" t="s">
        <v>15822</v>
      </c>
      <c r="M5497" t="s">
        <v>15823</v>
      </c>
      <c r="N5497">
        <v>1.3338888879999999</v>
      </c>
      <c r="O5497">
        <v>0</v>
      </c>
      <c r="P5497">
        <v>55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73.363889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1720019</v>
      </c>
      <c r="B5498">
        <v>1</v>
      </c>
      <c r="C5498" t="s">
        <v>76</v>
      </c>
      <c r="D5498" t="s">
        <v>96</v>
      </c>
      <c r="E5498" t="s">
        <v>139</v>
      </c>
      <c r="F5498" t="s">
        <v>15824</v>
      </c>
      <c r="G5498" t="s">
        <v>1596</v>
      </c>
      <c r="H5498" t="s">
        <v>46</v>
      </c>
      <c r="I5498" t="s">
        <v>129</v>
      </c>
      <c r="J5498" t="s">
        <v>130</v>
      </c>
      <c r="K5498" t="s">
        <v>131</v>
      </c>
      <c r="L5498" t="s">
        <v>15825</v>
      </c>
      <c r="M5498" t="s">
        <v>15826</v>
      </c>
      <c r="N5498">
        <v>2.196666666</v>
      </c>
      <c r="O5498">
        <v>0</v>
      </c>
      <c r="P5498">
        <v>9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19.77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1720011</v>
      </c>
      <c r="B5499">
        <v>1</v>
      </c>
      <c r="C5499" t="s">
        <v>76</v>
      </c>
      <c r="D5499" t="s">
        <v>90</v>
      </c>
      <c r="E5499" t="s">
        <v>158</v>
      </c>
      <c r="F5499" t="s">
        <v>15827</v>
      </c>
      <c r="G5499" t="s">
        <v>176</v>
      </c>
      <c r="H5499" t="s">
        <v>47</v>
      </c>
      <c r="I5499" t="s">
        <v>129</v>
      </c>
      <c r="J5499" t="s">
        <v>130</v>
      </c>
      <c r="K5499" t="s">
        <v>131</v>
      </c>
      <c r="L5499" t="s">
        <v>15828</v>
      </c>
      <c r="M5499" t="s">
        <v>15829</v>
      </c>
      <c r="N5499">
        <v>2.1044444439999999</v>
      </c>
      <c r="O5499">
        <v>0</v>
      </c>
      <c r="P5499">
        <v>0</v>
      </c>
      <c r="Q5499">
        <v>0</v>
      </c>
      <c r="R5499">
        <v>0</v>
      </c>
      <c r="S5499">
        <v>24</v>
      </c>
      <c r="T5499">
        <v>1205</v>
      </c>
      <c r="U5499">
        <v>0</v>
      </c>
      <c r="V5499">
        <v>0</v>
      </c>
      <c r="W5499">
        <v>0</v>
      </c>
      <c r="X5499">
        <v>0</v>
      </c>
      <c r="Y5499">
        <v>50.506667</v>
      </c>
      <c r="Z5499">
        <v>2535.8555550000001</v>
      </c>
    </row>
    <row r="5500" spans="1:26" x14ac:dyDescent="0.25">
      <c r="A5500">
        <v>1720012</v>
      </c>
      <c r="B5500">
        <v>1</v>
      </c>
      <c r="C5500" t="s">
        <v>76</v>
      </c>
      <c r="D5500" t="s">
        <v>91</v>
      </c>
      <c r="E5500" t="s">
        <v>148</v>
      </c>
      <c r="F5500" t="s">
        <v>10742</v>
      </c>
      <c r="G5500" t="s">
        <v>176</v>
      </c>
      <c r="H5500" t="s">
        <v>47</v>
      </c>
      <c r="I5500" t="s">
        <v>129</v>
      </c>
      <c r="J5500" t="s">
        <v>130</v>
      </c>
      <c r="K5500" t="s">
        <v>131</v>
      </c>
      <c r="L5500" t="s">
        <v>15830</v>
      </c>
      <c r="M5500" t="s">
        <v>15831</v>
      </c>
      <c r="N5500">
        <v>0.32305555499999999</v>
      </c>
      <c r="O5500">
        <v>18</v>
      </c>
      <c r="P5500">
        <v>2857</v>
      </c>
      <c r="Q5500">
        <v>0</v>
      </c>
      <c r="R5500">
        <v>0</v>
      </c>
      <c r="S5500">
        <v>0</v>
      </c>
      <c r="T5500">
        <v>0</v>
      </c>
      <c r="U5500">
        <v>5.8150000000000004</v>
      </c>
      <c r="V5500">
        <v>922.96972100000005</v>
      </c>
      <c r="W5500">
        <v>0</v>
      </c>
      <c r="X5500">
        <v>0</v>
      </c>
      <c r="Y5500">
        <v>0</v>
      </c>
      <c r="Z5500">
        <v>0</v>
      </c>
    </row>
    <row r="5501" spans="1:26" x14ac:dyDescent="0.25">
      <c r="A5501">
        <v>1720023</v>
      </c>
      <c r="B5501">
        <v>1</v>
      </c>
      <c r="C5501" t="s">
        <v>76</v>
      </c>
      <c r="D5501" t="s">
        <v>102</v>
      </c>
      <c r="E5501" t="s">
        <v>134</v>
      </c>
      <c r="F5501" t="s">
        <v>15832</v>
      </c>
      <c r="G5501" t="s">
        <v>136</v>
      </c>
      <c r="H5501" t="s">
        <v>46</v>
      </c>
      <c r="I5501" t="s">
        <v>129</v>
      </c>
      <c r="J5501" t="s">
        <v>130</v>
      </c>
      <c r="K5501" t="s">
        <v>131</v>
      </c>
      <c r="L5501" t="s">
        <v>15833</v>
      </c>
      <c r="M5501" t="s">
        <v>15834</v>
      </c>
      <c r="N5501">
        <v>1.170833333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1.170833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1720030</v>
      </c>
      <c r="B5502">
        <v>1</v>
      </c>
      <c r="C5502" t="s">
        <v>76</v>
      </c>
      <c r="D5502" t="s">
        <v>95</v>
      </c>
      <c r="E5502" t="s">
        <v>139</v>
      </c>
      <c r="F5502" t="s">
        <v>1147</v>
      </c>
      <c r="G5502" t="s">
        <v>1596</v>
      </c>
      <c r="H5502" t="s">
        <v>46</v>
      </c>
      <c r="I5502" t="s">
        <v>129</v>
      </c>
      <c r="J5502" t="s">
        <v>130</v>
      </c>
      <c r="K5502" t="s">
        <v>131</v>
      </c>
      <c r="L5502" t="s">
        <v>15835</v>
      </c>
      <c r="M5502" t="s">
        <v>15836</v>
      </c>
      <c r="N5502">
        <v>3.1155555549999998</v>
      </c>
      <c r="O5502">
        <v>0</v>
      </c>
      <c r="P5502">
        <v>0</v>
      </c>
      <c r="Q5502">
        <v>0</v>
      </c>
      <c r="R5502">
        <v>29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90.351111000000003</v>
      </c>
      <c r="Y5502">
        <v>0</v>
      </c>
      <c r="Z5502">
        <v>0</v>
      </c>
    </row>
    <row r="5503" spans="1:26" x14ac:dyDescent="0.25">
      <c r="A5503">
        <v>1720024</v>
      </c>
      <c r="B5503">
        <v>1</v>
      </c>
      <c r="C5503" t="s">
        <v>77</v>
      </c>
      <c r="D5503" t="s">
        <v>124</v>
      </c>
      <c r="E5503" t="s">
        <v>148</v>
      </c>
      <c r="F5503" t="s">
        <v>15837</v>
      </c>
      <c r="G5503" t="s">
        <v>176</v>
      </c>
      <c r="H5503" t="s">
        <v>47</v>
      </c>
      <c r="I5503" t="s">
        <v>129</v>
      </c>
      <c r="J5503" t="s">
        <v>130</v>
      </c>
      <c r="K5503" t="s">
        <v>131</v>
      </c>
      <c r="L5503" t="s">
        <v>15838</v>
      </c>
      <c r="M5503" t="s">
        <v>15839</v>
      </c>
      <c r="N5503">
        <v>0.36472222199999998</v>
      </c>
      <c r="O5503">
        <v>82</v>
      </c>
      <c r="P5503">
        <v>1237</v>
      </c>
      <c r="Q5503">
        <v>0</v>
      </c>
      <c r="R5503">
        <v>0</v>
      </c>
      <c r="S5503">
        <v>0</v>
      </c>
      <c r="T5503">
        <v>0</v>
      </c>
      <c r="U5503">
        <v>29.907222000000001</v>
      </c>
      <c r="V5503">
        <v>451.16138899999999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1720022</v>
      </c>
      <c r="B5504">
        <v>1</v>
      </c>
      <c r="C5504" t="s">
        <v>76</v>
      </c>
      <c r="D5504" t="s">
        <v>89</v>
      </c>
      <c r="E5504" t="s">
        <v>158</v>
      </c>
      <c r="F5504" t="s">
        <v>15840</v>
      </c>
      <c r="G5504" t="s">
        <v>176</v>
      </c>
      <c r="H5504" t="s">
        <v>47</v>
      </c>
      <c r="I5504" t="s">
        <v>129</v>
      </c>
      <c r="J5504" t="s">
        <v>130</v>
      </c>
      <c r="K5504" t="s">
        <v>131</v>
      </c>
      <c r="L5504" t="s">
        <v>15841</v>
      </c>
      <c r="M5504" t="s">
        <v>15842</v>
      </c>
      <c r="N5504">
        <v>1.179444444</v>
      </c>
      <c r="O5504">
        <v>17</v>
      </c>
      <c r="P5504">
        <v>401</v>
      </c>
      <c r="Q5504">
        <v>0</v>
      </c>
      <c r="R5504">
        <v>0</v>
      </c>
      <c r="S5504">
        <v>0</v>
      </c>
      <c r="T5504">
        <v>0</v>
      </c>
      <c r="U5504">
        <v>20.050556</v>
      </c>
      <c r="V5504">
        <v>472.957222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1720029</v>
      </c>
      <c r="B5505">
        <v>1</v>
      </c>
      <c r="C5505" t="s">
        <v>76</v>
      </c>
      <c r="D5505" t="s">
        <v>86</v>
      </c>
      <c r="E5505" t="s">
        <v>134</v>
      </c>
      <c r="F5505" t="s">
        <v>15843</v>
      </c>
      <c r="G5505" t="s">
        <v>462</v>
      </c>
      <c r="H5505" t="s">
        <v>46</v>
      </c>
      <c r="I5505" t="s">
        <v>129</v>
      </c>
      <c r="J5505" t="s">
        <v>130</v>
      </c>
      <c r="K5505" t="s">
        <v>131</v>
      </c>
      <c r="L5505" t="s">
        <v>15844</v>
      </c>
      <c r="M5505" t="s">
        <v>15845</v>
      </c>
      <c r="N5505">
        <v>0.75611111099999995</v>
      </c>
      <c r="O5505">
        <v>0</v>
      </c>
      <c r="P5505">
        <v>5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3.7805559999999998</v>
      </c>
      <c r="W5505">
        <v>0</v>
      </c>
      <c r="X5505">
        <v>0</v>
      </c>
      <c r="Y5505">
        <v>0</v>
      </c>
      <c r="Z5505">
        <v>0</v>
      </c>
    </row>
    <row r="5506" spans="1:26" x14ac:dyDescent="0.25">
      <c r="A5506">
        <v>1720036</v>
      </c>
      <c r="B5506">
        <v>1</v>
      </c>
      <c r="C5506" t="s">
        <v>76</v>
      </c>
      <c r="D5506" t="s">
        <v>88</v>
      </c>
      <c r="E5506" t="s">
        <v>158</v>
      </c>
      <c r="F5506" t="s">
        <v>14838</v>
      </c>
      <c r="G5506" t="s">
        <v>145</v>
      </c>
      <c r="H5506" t="s">
        <v>47</v>
      </c>
      <c r="I5506" t="s">
        <v>129</v>
      </c>
      <c r="J5506" t="s">
        <v>130</v>
      </c>
      <c r="K5506" t="s">
        <v>131</v>
      </c>
      <c r="L5506" t="s">
        <v>15846</v>
      </c>
      <c r="M5506" t="s">
        <v>15847</v>
      </c>
      <c r="N5506">
        <v>0.27500000000000002</v>
      </c>
      <c r="O5506">
        <v>14</v>
      </c>
      <c r="P5506">
        <v>113</v>
      </c>
      <c r="Q5506">
        <v>0</v>
      </c>
      <c r="R5506">
        <v>0</v>
      </c>
      <c r="S5506">
        <v>0</v>
      </c>
      <c r="T5506">
        <v>0</v>
      </c>
      <c r="U5506">
        <v>3.85</v>
      </c>
      <c r="V5506">
        <v>31.074999999999999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1720039</v>
      </c>
      <c r="B5507">
        <v>1</v>
      </c>
      <c r="C5507" t="s">
        <v>76</v>
      </c>
      <c r="D5507" t="s">
        <v>78</v>
      </c>
      <c r="E5507" t="s">
        <v>134</v>
      </c>
      <c r="F5507" t="s">
        <v>15848</v>
      </c>
      <c r="G5507" t="s">
        <v>155</v>
      </c>
      <c r="H5507" t="s">
        <v>46</v>
      </c>
      <c r="I5507" t="s">
        <v>129</v>
      </c>
      <c r="J5507" t="s">
        <v>130</v>
      </c>
      <c r="K5507" t="s">
        <v>131</v>
      </c>
      <c r="L5507" t="s">
        <v>15849</v>
      </c>
      <c r="M5507" t="s">
        <v>15850</v>
      </c>
      <c r="N5507">
        <v>1.54</v>
      </c>
      <c r="O5507">
        <v>0</v>
      </c>
      <c r="P5507">
        <v>2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3.08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1720037</v>
      </c>
      <c r="B5508">
        <v>1</v>
      </c>
      <c r="C5508" t="s">
        <v>77</v>
      </c>
      <c r="D5508" t="s">
        <v>109</v>
      </c>
      <c r="E5508" t="s">
        <v>212</v>
      </c>
      <c r="F5508" t="s">
        <v>387</v>
      </c>
      <c r="G5508" t="s">
        <v>176</v>
      </c>
      <c r="H5508" t="s">
        <v>47</v>
      </c>
      <c r="I5508" t="s">
        <v>151</v>
      </c>
      <c r="J5508" t="s">
        <v>130</v>
      </c>
      <c r="K5508" t="s">
        <v>131</v>
      </c>
      <c r="L5508" t="s">
        <v>15851</v>
      </c>
      <c r="M5508" t="s">
        <v>15852</v>
      </c>
      <c r="N5508">
        <v>1.5555555E-2</v>
      </c>
      <c r="O5508">
        <v>112</v>
      </c>
      <c r="P5508">
        <v>395</v>
      </c>
      <c r="Q5508">
        <v>0</v>
      </c>
      <c r="R5508">
        <v>0</v>
      </c>
      <c r="S5508">
        <v>3</v>
      </c>
      <c r="T5508">
        <v>52</v>
      </c>
      <c r="U5508">
        <v>1.7422219999999999</v>
      </c>
      <c r="V5508">
        <v>6.144444</v>
      </c>
      <c r="W5508">
        <v>0</v>
      </c>
      <c r="X5508">
        <v>0</v>
      </c>
      <c r="Y5508">
        <v>4.6667E-2</v>
      </c>
      <c r="Z5508">
        <v>0.80888899999999997</v>
      </c>
    </row>
    <row r="5509" spans="1:26" x14ac:dyDescent="0.25">
      <c r="A5509">
        <v>1720046</v>
      </c>
      <c r="B5509">
        <v>1</v>
      </c>
      <c r="C5509" t="s">
        <v>76</v>
      </c>
      <c r="D5509" t="s">
        <v>89</v>
      </c>
      <c r="E5509" t="s">
        <v>134</v>
      </c>
      <c r="F5509" t="s">
        <v>15853</v>
      </c>
      <c r="G5509" t="s">
        <v>136</v>
      </c>
      <c r="H5509" t="s">
        <v>46</v>
      </c>
      <c r="I5509" t="s">
        <v>129</v>
      </c>
      <c r="J5509" t="s">
        <v>130</v>
      </c>
      <c r="K5509" t="s">
        <v>131</v>
      </c>
      <c r="L5509" t="s">
        <v>15854</v>
      </c>
      <c r="M5509" t="s">
        <v>15855</v>
      </c>
      <c r="N5509">
        <v>2.0708333329999999</v>
      </c>
      <c r="O5509">
        <v>0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2.0708329999999999</v>
      </c>
      <c r="Y5509">
        <v>0</v>
      </c>
      <c r="Z5509">
        <v>0</v>
      </c>
    </row>
    <row r="5510" spans="1:26" x14ac:dyDescent="0.25">
      <c r="A5510">
        <v>1720041</v>
      </c>
      <c r="B5510">
        <v>1</v>
      </c>
      <c r="C5510" t="s">
        <v>76</v>
      </c>
      <c r="D5510" t="s">
        <v>93</v>
      </c>
      <c r="E5510" t="s">
        <v>134</v>
      </c>
      <c r="F5510" t="s">
        <v>15856</v>
      </c>
      <c r="G5510" t="s">
        <v>136</v>
      </c>
      <c r="H5510" t="s">
        <v>46</v>
      </c>
      <c r="I5510" t="s">
        <v>129</v>
      </c>
      <c r="J5510" t="s">
        <v>130</v>
      </c>
      <c r="K5510" t="s">
        <v>131</v>
      </c>
      <c r="L5510" t="s">
        <v>15857</v>
      </c>
      <c r="M5510" t="s">
        <v>15858</v>
      </c>
      <c r="N5510">
        <v>2.2222222220000001</v>
      </c>
      <c r="O5510">
        <v>0</v>
      </c>
      <c r="P5510">
        <v>1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2.2222219999999999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1720045</v>
      </c>
      <c r="B5511">
        <v>1</v>
      </c>
      <c r="C5511" t="s">
        <v>76</v>
      </c>
      <c r="D5511" t="s">
        <v>92</v>
      </c>
      <c r="E5511" t="s">
        <v>126</v>
      </c>
      <c r="F5511" t="s">
        <v>15859</v>
      </c>
      <c r="G5511" t="s">
        <v>533</v>
      </c>
      <c r="H5511" t="s">
        <v>47</v>
      </c>
      <c r="I5511" t="s">
        <v>129</v>
      </c>
      <c r="J5511" t="s">
        <v>130</v>
      </c>
      <c r="K5511" t="s">
        <v>131</v>
      </c>
      <c r="L5511" t="s">
        <v>15860</v>
      </c>
      <c r="M5511" t="s">
        <v>15861</v>
      </c>
      <c r="N5511">
        <v>8.028611111</v>
      </c>
      <c r="O5511">
        <v>0</v>
      </c>
      <c r="P5511">
        <v>0</v>
      </c>
      <c r="Q5511">
        <v>0</v>
      </c>
      <c r="R5511">
        <v>0</v>
      </c>
      <c r="S5511">
        <v>2</v>
      </c>
      <c r="T5511">
        <v>73</v>
      </c>
      <c r="U5511">
        <v>0</v>
      </c>
      <c r="V5511">
        <v>0</v>
      </c>
      <c r="W5511">
        <v>0</v>
      </c>
      <c r="X5511">
        <v>0</v>
      </c>
      <c r="Y5511">
        <v>16.057221999999999</v>
      </c>
      <c r="Z5511">
        <v>586.08861100000001</v>
      </c>
    </row>
    <row r="5512" spans="1:26" x14ac:dyDescent="0.25">
      <c r="A5512">
        <v>1720049</v>
      </c>
      <c r="B5512">
        <v>1</v>
      </c>
      <c r="C5512" t="s">
        <v>76</v>
      </c>
      <c r="D5512" t="s">
        <v>92</v>
      </c>
      <c r="E5512" t="s">
        <v>134</v>
      </c>
      <c r="F5512" t="s">
        <v>15862</v>
      </c>
      <c r="G5512" t="s">
        <v>136</v>
      </c>
      <c r="H5512" t="s">
        <v>46</v>
      </c>
      <c r="I5512" t="s">
        <v>129</v>
      </c>
      <c r="J5512" t="s">
        <v>130</v>
      </c>
      <c r="K5512" t="s">
        <v>131</v>
      </c>
      <c r="L5512" t="s">
        <v>15863</v>
      </c>
      <c r="M5512" t="s">
        <v>15864</v>
      </c>
      <c r="N5512">
        <v>3.4644444440000002</v>
      </c>
      <c r="O5512">
        <v>0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3.4644439999999999</v>
      </c>
      <c r="Y5512">
        <v>0</v>
      </c>
      <c r="Z5512">
        <v>0</v>
      </c>
    </row>
    <row r="5513" spans="1:26" x14ac:dyDescent="0.25">
      <c r="A5513">
        <v>1720043</v>
      </c>
      <c r="B5513">
        <v>1</v>
      </c>
      <c r="C5513" t="s">
        <v>76</v>
      </c>
      <c r="D5513" t="s">
        <v>90</v>
      </c>
      <c r="E5513" t="s">
        <v>158</v>
      </c>
      <c r="F5513" t="s">
        <v>3336</v>
      </c>
      <c r="G5513" t="s">
        <v>176</v>
      </c>
      <c r="H5513" t="s">
        <v>47</v>
      </c>
      <c r="I5513" t="s">
        <v>129</v>
      </c>
      <c r="J5513" t="s">
        <v>130</v>
      </c>
      <c r="K5513" t="s">
        <v>131</v>
      </c>
      <c r="L5513" t="s">
        <v>15865</v>
      </c>
      <c r="M5513" t="s">
        <v>15866</v>
      </c>
      <c r="N5513">
        <v>1.138055555</v>
      </c>
      <c r="O5513">
        <v>17</v>
      </c>
      <c r="P5513">
        <v>4</v>
      </c>
      <c r="Q5513">
        <v>6</v>
      </c>
      <c r="R5513">
        <v>123</v>
      </c>
      <c r="S5513">
        <v>161</v>
      </c>
      <c r="T5513">
        <v>4408</v>
      </c>
      <c r="U5513">
        <v>19.346944000000001</v>
      </c>
      <c r="V5513">
        <v>4.5522220000000004</v>
      </c>
      <c r="W5513">
        <v>6.8283329999999998</v>
      </c>
      <c r="X5513">
        <v>139.98083299999999</v>
      </c>
      <c r="Y5513">
        <v>183.226944</v>
      </c>
      <c r="Z5513">
        <v>5016.5488859999996</v>
      </c>
    </row>
    <row r="5514" spans="1:26" x14ac:dyDescent="0.25">
      <c r="A5514">
        <v>1720052</v>
      </c>
      <c r="B5514">
        <v>1</v>
      </c>
      <c r="C5514" t="s">
        <v>76</v>
      </c>
      <c r="D5514" t="s">
        <v>106</v>
      </c>
      <c r="E5514" t="s">
        <v>164</v>
      </c>
      <c r="F5514" t="s">
        <v>15867</v>
      </c>
      <c r="G5514" t="s">
        <v>186</v>
      </c>
      <c r="H5514" t="s">
        <v>46</v>
      </c>
      <c r="I5514" t="s">
        <v>129</v>
      </c>
      <c r="J5514" t="s">
        <v>130</v>
      </c>
      <c r="K5514" t="s">
        <v>131</v>
      </c>
      <c r="L5514" t="s">
        <v>15868</v>
      </c>
      <c r="M5514" t="s">
        <v>15869</v>
      </c>
      <c r="N5514">
        <v>4.6863888879999998</v>
      </c>
      <c r="O5514">
        <v>0</v>
      </c>
      <c r="P5514">
        <v>441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2066.6975000000002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1720044</v>
      </c>
      <c r="B5515">
        <v>1</v>
      </c>
      <c r="C5515" t="s">
        <v>76</v>
      </c>
      <c r="D5515" t="s">
        <v>104</v>
      </c>
      <c r="E5515" t="s">
        <v>126</v>
      </c>
      <c r="F5515" t="s">
        <v>15870</v>
      </c>
      <c r="G5515" t="s">
        <v>431</v>
      </c>
      <c r="H5515" t="s">
        <v>47</v>
      </c>
      <c r="I5515" t="s">
        <v>129</v>
      </c>
      <c r="J5515" t="s">
        <v>130</v>
      </c>
      <c r="K5515" t="s">
        <v>131</v>
      </c>
      <c r="L5515" t="s">
        <v>15871</v>
      </c>
      <c r="M5515" t="s">
        <v>15872</v>
      </c>
      <c r="N5515">
        <v>1.1297222220000001</v>
      </c>
      <c r="O5515">
        <v>0</v>
      </c>
      <c r="P5515">
        <v>0</v>
      </c>
      <c r="Q5515">
        <v>1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1.1297219999999999</v>
      </c>
      <c r="X5515">
        <v>0</v>
      </c>
      <c r="Y5515">
        <v>0</v>
      </c>
      <c r="Z5515">
        <v>0</v>
      </c>
    </row>
    <row r="5516" spans="1:26" x14ac:dyDescent="0.25">
      <c r="A5516">
        <v>1720056</v>
      </c>
      <c r="B5516">
        <v>1</v>
      </c>
      <c r="C5516" t="s">
        <v>77</v>
      </c>
      <c r="D5516" t="s">
        <v>108</v>
      </c>
      <c r="E5516" t="s">
        <v>134</v>
      </c>
      <c r="F5516" t="s">
        <v>15873</v>
      </c>
      <c r="G5516" t="s">
        <v>136</v>
      </c>
      <c r="H5516" t="s">
        <v>46</v>
      </c>
      <c r="I5516" t="s">
        <v>129</v>
      </c>
      <c r="J5516" t="s">
        <v>130</v>
      </c>
      <c r="K5516" t="s">
        <v>131</v>
      </c>
      <c r="L5516" t="s">
        <v>15874</v>
      </c>
      <c r="M5516" t="s">
        <v>15875</v>
      </c>
      <c r="N5516">
        <v>1.788611111</v>
      </c>
      <c r="O5516">
        <v>0</v>
      </c>
      <c r="P5516">
        <v>10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17.886111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1720054</v>
      </c>
      <c r="B5517">
        <v>1</v>
      </c>
      <c r="C5517" t="s">
        <v>76</v>
      </c>
      <c r="D5517" t="s">
        <v>88</v>
      </c>
      <c r="E5517" t="s">
        <v>134</v>
      </c>
      <c r="F5517" t="s">
        <v>15876</v>
      </c>
      <c r="G5517" t="s">
        <v>155</v>
      </c>
      <c r="H5517" t="s">
        <v>46</v>
      </c>
      <c r="I5517" t="s">
        <v>129</v>
      </c>
      <c r="J5517" t="s">
        <v>130</v>
      </c>
      <c r="K5517" t="s">
        <v>131</v>
      </c>
      <c r="L5517" t="s">
        <v>15877</v>
      </c>
      <c r="M5517" t="s">
        <v>15878</v>
      </c>
      <c r="N5517">
        <v>1.5744444440000001</v>
      </c>
      <c r="O5517">
        <v>0</v>
      </c>
      <c r="P5517">
        <v>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1.574444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1720057</v>
      </c>
      <c r="B5518">
        <v>1</v>
      </c>
      <c r="C5518" t="s">
        <v>76</v>
      </c>
      <c r="D5518" t="s">
        <v>92</v>
      </c>
      <c r="E5518" t="s">
        <v>134</v>
      </c>
      <c r="F5518" t="s">
        <v>15879</v>
      </c>
      <c r="G5518" t="s">
        <v>155</v>
      </c>
      <c r="H5518" t="s">
        <v>46</v>
      </c>
      <c r="I5518" t="s">
        <v>129</v>
      </c>
      <c r="J5518" t="s">
        <v>130</v>
      </c>
      <c r="K5518" t="s">
        <v>131</v>
      </c>
      <c r="L5518" t="s">
        <v>15880</v>
      </c>
      <c r="M5518" t="s">
        <v>15881</v>
      </c>
      <c r="N5518">
        <v>0.88</v>
      </c>
      <c r="O5518">
        <v>0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0.88</v>
      </c>
      <c r="Y5518">
        <v>0</v>
      </c>
      <c r="Z5518">
        <v>0</v>
      </c>
    </row>
    <row r="5519" spans="1:26" x14ac:dyDescent="0.25">
      <c r="A5519">
        <v>1720059</v>
      </c>
      <c r="B5519">
        <v>1</v>
      </c>
      <c r="C5519" t="s">
        <v>76</v>
      </c>
      <c r="D5519" t="s">
        <v>95</v>
      </c>
      <c r="E5519" t="s">
        <v>134</v>
      </c>
      <c r="F5519" t="s">
        <v>12974</v>
      </c>
      <c r="G5519" t="s">
        <v>136</v>
      </c>
      <c r="H5519" t="s">
        <v>46</v>
      </c>
      <c r="I5519" t="s">
        <v>129</v>
      </c>
      <c r="J5519" t="s">
        <v>130</v>
      </c>
      <c r="K5519" t="s">
        <v>131</v>
      </c>
      <c r="L5519" t="s">
        <v>15882</v>
      </c>
      <c r="M5519" t="s">
        <v>15883</v>
      </c>
      <c r="N5519">
        <v>1.473333333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1.473333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1720062</v>
      </c>
      <c r="B5520">
        <v>1</v>
      </c>
      <c r="C5520" t="s">
        <v>77</v>
      </c>
      <c r="D5520" t="s">
        <v>109</v>
      </c>
      <c r="E5520" t="s">
        <v>139</v>
      </c>
      <c r="F5520" t="s">
        <v>15884</v>
      </c>
      <c r="G5520" t="s">
        <v>269</v>
      </c>
      <c r="H5520" t="s">
        <v>46</v>
      </c>
      <c r="I5520" t="s">
        <v>129</v>
      </c>
      <c r="J5520" t="s">
        <v>130</v>
      </c>
      <c r="K5520" t="s">
        <v>131</v>
      </c>
      <c r="L5520" t="s">
        <v>15885</v>
      </c>
      <c r="M5520" t="s">
        <v>15886</v>
      </c>
      <c r="N5520">
        <v>0.67833333299999998</v>
      </c>
      <c r="O5520">
        <v>0</v>
      </c>
      <c r="P5520">
        <v>20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13.566667000000001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1720068</v>
      </c>
      <c r="B5521">
        <v>1</v>
      </c>
      <c r="C5521" t="s">
        <v>76</v>
      </c>
      <c r="D5521" t="s">
        <v>100</v>
      </c>
      <c r="E5521" t="s">
        <v>134</v>
      </c>
      <c r="F5521" t="s">
        <v>15887</v>
      </c>
      <c r="G5521" t="s">
        <v>136</v>
      </c>
      <c r="H5521" t="s">
        <v>46</v>
      </c>
      <c r="I5521" t="s">
        <v>129</v>
      </c>
      <c r="J5521" t="s">
        <v>130</v>
      </c>
      <c r="K5521" t="s">
        <v>131</v>
      </c>
      <c r="L5521" t="s">
        <v>15888</v>
      </c>
      <c r="M5521" t="s">
        <v>15889</v>
      </c>
      <c r="N5521">
        <v>3.8777777769999999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3.8777780000000002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1720069</v>
      </c>
      <c r="B5522">
        <v>1</v>
      </c>
      <c r="C5522" t="s">
        <v>76</v>
      </c>
      <c r="D5522" t="s">
        <v>104</v>
      </c>
      <c r="E5522" t="s">
        <v>139</v>
      </c>
      <c r="F5522" t="s">
        <v>15890</v>
      </c>
      <c r="G5522" t="s">
        <v>141</v>
      </c>
      <c r="H5522" t="s">
        <v>46</v>
      </c>
      <c r="I5522" t="s">
        <v>129</v>
      </c>
      <c r="J5522" t="s">
        <v>130</v>
      </c>
      <c r="K5522" t="s">
        <v>131</v>
      </c>
      <c r="L5522" t="s">
        <v>15891</v>
      </c>
      <c r="M5522" t="s">
        <v>15892</v>
      </c>
      <c r="N5522">
        <v>1.065555555</v>
      </c>
      <c r="O5522">
        <v>0</v>
      </c>
      <c r="P5522">
        <v>0</v>
      </c>
      <c r="Q5522">
        <v>0</v>
      </c>
      <c r="R5522">
        <v>7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7.4588890000000001</v>
      </c>
      <c r="Y5522">
        <v>0</v>
      </c>
      <c r="Z5522">
        <v>0</v>
      </c>
    </row>
    <row r="5523" spans="1:26" x14ac:dyDescent="0.25">
      <c r="A5523">
        <v>1720070</v>
      </c>
      <c r="B5523">
        <v>1</v>
      </c>
      <c r="C5523" t="s">
        <v>76</v>
      </c>
      <c r="D5523" t="s">
        <v>81</v>
      </c>
      <c r="E5523" t="s">
        <v>191</v>
      </c>
      <c r="F5523" t="s">
        <v>15770</v>
      </c>
      <c r="G5523" t="s">
        <v>193</v>
      </c>
      <c r="H5523" t="s">
        <v>46</v>
      </c>
      <c r="I5523" t="s">
        <v>129</v>
      </c>
      <c r="J5523" t="s">
        <v>130</v>
      </c>
      <c r="K5523" t="s">
        <v>131</v>
      </c>
      <c r="L5523" t="s">
        <v>15893</v>
      </c>
      <c r="M5523" t="s">
        <v>15894</v>
      </c>
      <c r="N5523">
        <v>7.2675000000000001</v>
      </c>
      <c r="O5523">
        <v>0</v>
      </c>
      <c r="P5523">
        <v>91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661.34249999999997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1720076</v>
      </c>
      <c r="B5524">
        <v>1</v>
      </c>
      <c r="C5524" t="s">
        <v>77</v>
      </c>
      <c r="D5524" t="s">
        <v>124</v>
      </c>
      <c r="E5524" t="s">
        <v>134</v>
      </c>
      <c r="F5524" t="s">
        <v>15895</v>
      </c>
      <c r="G5524" t="s">
        <v>136</v>
      </c>
      <c r="H5524" t="s">
        <v>46</v>
      </c>
      <c r="I5524" t="s">
        <v>129</v>
      </c>
      <c r="J5524" t="s">
        <v>130</v>
      </c>
      <c r="K5524" t="s">
        <v>131</v>
      </c>
      <c r="L5524" t="s">
        <v>15896</v>
      </c>
      <c r="M5524" t="s">
        <v>15897</v>
      </c>
      <c r="N5524">
        <v>4.3955555549999996</v>
      </c>
      <c r="O5524">
        <v>0</v>
      </c>
      <c r="P5524">
        <v>1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4.395556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1720073</v>
      </c>
      <c r="B5525">
        <v>1</v>
      </c>
      <c r="C5525" t="s">
        <v>76</v>
      </c>
      <c r="D5525" t="s">
        <v>91</v>
      </c>
      <c r="E5525" t="s">
        <v>158</v>
      </c>
      <c r="F5525" t="s">
        <v>6318</v>
      </c>
      <c r="G5525" t="s">
        <v>176</v>
      </c>
      <c r="H5525" t="s">
        <v>47</v>
      </c>
      <c r="I5525" t="s">
        <v>129</v>
      </c>
      <c r="J5525" t="s">
        <v>130</v>
      </c>
      <c r="K5525" t="s">
        <v>131</v>
      </c>
      <c r="L5525" t="s">
        <v>15898</v>
      </c>
      <c r="M5525" t="s">
        <v>15899</v>
      </c>
      <c r="N5525">
        <v>6.0833333000000003E-2</v>
      </c>
      <c r="O5525">
        <v>5</v>
      </c>
      <c r="P5525">
        <v>89</v>
      </c>
      <c r="Q5525">
        <v>44</v>
      </c>
      <c r="R5525">
        <v>1992</v>
      </c>
      <c r="S5525">
        <v>45</v>
      </c>
      <c r="T5525">
        <v>469</v>
      </c>
      <c r="U5525">
        <v>0.30416700000000002</v>
      </c>
      <c r="V5525">
        <v>5.414167</v>
      </c>
      <c r="W5525">
        <v>2.6766670000000001</v>
      </c>
      <c r="X5525">
        <v>121.179999</v>
      </c>
      <c r="Y5525">
        <v>2.7374999999999998</v>
      </c>
      <c r="Z5525">
        <v>28.530833000000001</v>
      </c>
    </row>
    <row r="5526" spans="1:26" x14ac:dyDescent="0.25">
      <c r="A5526">
        <v>1720074</v>
      </c>
      <c r="B5526">
        <v>1</v>
      </c>
      <c r="C5526" t="s">
        <v>76</v>
      </c>
      <c r="D5526" t="s">
        <v>91</v>
      </c>
      <c r="E5526" t="s">
        <v>158</v>
      </c>
      <c r="F5526" t="s">
        <v>15900</v>
      </c>
      <c r="G5526" t="s">
        <v>176</v>
      </c>
      <c r="H5526" t="s">
        <v>47</v>
      </c>
      <c r="I5526" t="s">
        <v>129</v>
      </c>
      <c r="J5526" t="s">
        <v>130</v>
      </c>
      <c r="K5526" t="s">
        <v>131</v>
      </c>
      <c r="L5526" t="s">
        <v>15901</v>
      </c>
      <c r="M5526" t="s">
        <v>15902</v>
      </c>
      <c r="N5526">
        <v>0.53944444400000002</v>
      </c>
      <c r="O5526">
        <v>36</v>
      </c>
      <c r="P5526">
        <v>4566</v>
      </c>
      <c r="Q5526">
        <v>0</v>
      </c>
      <c r="R5526">
        <v>0</v>
      </c>
      <c r="S5526">
        <v>0</v>
      </c>
      <c r="T5526">
        <v>0</v>
      </c>
      <c r="U5526">
        <v>19.420000000000002</v>
      </c>
      <c r="V5526">
        <v>2463.1033309999998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1720079</v>
      </c>
      <c r="B5527">
        <v>1</v>
      </c>
      <c r="C5527" t="s">
        <v>76</v>
      </c>
      <c r="D5527" t="s">
        <v>79</v>
      </c>
      <c r="E5527" t="s">
        <v>134</v>
      </c>
      <c r="F5527" t="s">
        <v>15903</v>
      </c>
      <c r="G5527" t="s">
        <v>155</v>
      </c>
      <c r="H5527" t="s">
        <v>46</v>
      </c>
      <c r="I5527" t="s">
        <v>129</v>
      </c>
      <c r="J5527" t="s">
        <v>130</v>
      </c>
      <c r="K5527" t="s">
        <v>131</v>
      </c>
      <c r="L5527" t="s">
        <v>15904</v>
      </c>
      <c r="M5527" t="s">
        <v>15905</v>
      </c>
      <c r="N5527">
        <v>1.3330555550000001</v>
      </c>
      <c r="O5527">
        <v>0</v>
      </c>
      <c r="P5527">
        <v>16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21.328889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1720084</v>
      </c>
      <c r="B5528">
        <v>1</v>
      </c>
      <c r="C5528" t="s">
        <v>77</v>
      </c>
      <c r="D5528" t="s">
        <v>109</v>
      </c>
      <c r="E5528" t="s">
        <v>139</v>
      </c>
      <c r="F5528" t="s">
        <v>15906</v>
      </c>
      <c r="G5528" t="s">
        <v>1596</v>
      </c>
      <c r="H5528" t="s">
        <v>46</v>
      </c>
      <c r="I5528" t="s">
        <v>129</v>
      </c>
      <c r="J5528" t="s">
        <v>130</v>
      </c>
      <c r="K5528" t="s">
        <v>131</v>
      </c>
      <c r="L5528" t="s">
        <v>15907</v>
      </c>
      <c r="M5528" t="s">
        <v>15908</v>
      </c>
      <c r="N5528">
        <v>2.8622222220000002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59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168.87111100000001</v>
      </c>
    </row>
    <row r="5529" spans="1:26" x14ac:dyDescent="0.25">
      <c r="A5529">
        <v>1720078</v>
      </c>
      <c r="B5529">
        <v>1</v>
      </c>
      <c r="C5529" t="s">
        <v>76</v>
      </c>
      <c r="D5529" t="s">
        <v>92</v>
      </c>
      <c r="E5529" t="s">
        <v>158</v>
      </c>
      <c r="F5529" t="s">
        <v>15909</v>
      </c>
      <c r="G5529" t="s">
        <v>176</v>
      </c>
      <c r="H5529" t="s">
        <v>47</v>
      </c>
      <c r="I5529" t="s">
        <v>129</v>
      </c>
      <c r="J5529" t="s">
        <v>130</v>
      </c>
      <c r="K5529" t="s">
        <v>131</v>
      </c>
      <c r="L5529" t="s">
        <v>15653</v>
      </c>
      <c r="M5529" t="s">
        <v>15910</v>
      </c>
      <c r="N5529">
        <v>2.1061111110000001</v>
      </c>
      <c r="O5529">
        <v>0</v>
      </c>
      <c r="P5529">
        <v>0</v>
      </c>
      <c r="Q5529">
        <v>0</v>
      </c>
      <c r="R5529">
        <v>0</v>
      </c>
      <c r="S5529">
        <v>5</v>
      </c>
      <c r="T5529">
        <v>136</v>
      </c>
      <c r="U5529">
        <v>0</v>
      </c>
      <c r="V5529">
        <v>0</v>
      </c>
      <c r="W5529">
        <v>0</v>
      </c>
      <c r="X5529">
        <v>0</v>
      </c>
      <c r="Y5529">
        <v>10.530556000000001</v>
      </c>
      <c r="Z5529">
        <v>286.43111099999999</v>
      </c>
    </row>
    <row r="5530" spans="1:26" x14ac:dyDescent="0.25">
      <c r="A5530">
        <v>1720090</v>
      </c>
      <c r="B5530">
        <v>1</v>
      </c>
      <c r="C5530" t="s">
        <v>76</v>
      </c>
      <c r="D5530" t="s">
        <v>101</v>
      </c>
      <c r="E5530" t="s">
        <v>158</v>
      </c>
      <c r="F5530" t="s">
        <v>15911</v>
      </c>
      <c r="G5530" t="s">
        <v>176</v>
      </c>
      <c r="H5530" t="s">
        <v>47</v>
      </c>
      <c r="I5530" t="s">
        <v>129</v>
      </c>
      <c r="J5530" t="s">
        <v>130</v>
      </c>
      <c r="K5530" t="s">
        <v>131</v>
      </c>
      <c r="L5530" t="s">
        <v>15912</v>
      </c>
      <c r="M5530" t="s">
        <v>15913</v>
      </c>
      <c r="N5530">
        <v>0.88694444400000005</v>
      </c>
      <c r="O5530">
        <v>39</v>
      </c>
      <c r="P5530">
        <v>211</v>
      </c>
      <c r="Q5530">
        <v>0</v>
      </c>
      <c r="R5530">
        <v>0</v>
      </c>
      <c r="S5530">
        <v>0</v>
      </c>
      <c r="T5530">
        <v>0</v>
      </c>
      <c r="U5530">
        <v>34.590833000000003</v>
      </c>
      <c r="V5530">
        <v>187.14527799999999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1720086</v>
      </c>
      <c r="B5531">
        <v>1</v>
      </c>
      <c r="C5531" t="s">
        <v>76</v>
      </c>
      <c r="D5531" t="s">
        <v>94</v>
      </c>
      <c r="E5531" t="s">
        <v>134</v>
      </c>
      <c r="F5531" t="s">
        <v>15914</v>
      </c>
      <c r="G5531" t="s">
        <v>136</v>
      </c>
      <c r="H5531" t="s">
        <v>46</v>
      </c>
      <c r="I5531" t="s">
        <v>129</v>
      </c>
      <c r="J5531" t="s">
        <v>130</v>
      </c>
      <c r="K5531" t="s">
        <v>131</v>
      </c>
      <c r="L5531" t="s">
        <v>15915</v>
      </c>
      <c r="M5531" t="s">
        <v>15916</v>
      </c>
      <c r="N5531">
        <v>2.0922222220000002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2.092222</v>
      </c>
      <c r="W5531">
        <v>0</v>
      </c>
      <c r="X5531">
        <v>0</v>
      </c>
      <c r="Y5531">
        <v>0</v>
      </c>
      <c r="Z5531">
        <v>0</v>
      </c>
    </row>
    <row r="5532" spans="1:26" x14ac:dyDescent="0.25">
      <c r="A5532">
        <v>1720095</v>
      </c>
      <c r="B5532">
        <v>1</v>
      </c>
      <c r="C5532" t="s">
        <v>76</v>
      </c>
      <c r="D5532" t="s">
        <v>97</v>
      </c>
      <c r="E5532" t="s">
        <v>139</v>
      </c>
      <c r="F5532" t="s">
        <v>15917</v>
      </c>
      <c r="G5532" t="s">
        <v>232</v>
      </c>
      <c r="H5532" t="s">
        <v>46</v>
      </c>
      <c r="I5532" t="s">
        <v>129</v>
      </c>
      <c r="J5532" t="s">
        <v>130</v>
      </c>
      <c r="K5532" t="s">
        <v>131</v>
      </c>
      <c r="L5532" t="s">
        <v>15918</v>
      </c>
      <c r="M5532" t="s">
        <v>15919</v>
      </c>
      <c r="N5532">
        <v>5.6858333329999997</v>
      </c>
      <c r="O5532">
        <v>0</v>
      </c>
      <c r="P5532">
        <v>47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267.23416700000001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1720087</v>
      </c>
      <c r="B5533">
        <v>1</v>
      </c>
      <c r="C5533" t="s">
        <v>76</v>
      </c>
      <c r="D5533" t="s">
        <v>78</v>
      </c>
      <c r="E5533" t="s">
        <v>134</v>
      </c>
      <c r="F5533" t="s">
        <v>15920</v>
      </c>
      <c r="G5533" t="s">
        <v>155</v>
      </c>
      <c r="H5533" t="s">
        <v>46</v>
      </c>
      <c r="I5533" t="s">
        <v>129</v>
      </c>
      <c r="J5533" t="s">
        <v>130</v>
      </c>
      <c r="K5533" t="s">
        <v>131</v>
      </c>
      <c r="L5533" t="s">
        <v>15921</v>
      </c>
      <c r="M5533" t="s">
        <v>15922</v>
      </c>
      <c r="N5533">
        <v>0.68833333299999999</v>
      </c>
      <c r="O5533">
        <v>0</v>
      </c>
      <c r="P5533">
        <v>2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1.3766670000000001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1720091</v>
      </c>
      <c r="B5534">
        <v>1</v>
      </c>
      <c r="C5534" t="s">
        <v>76</v>
      </c>
      <c r="D5534" t="s">
        <v>92</v>
      </c>
      <c r="E5534" t="s">
        <v>134</v>
      </c>
      <c r="F5534" t="s">
        <v>15923</v>
      </c>
      <c r="G5534" t="s">
        <v>155</v>
      </c>
      <c r="H5534" t="s">
        <v>46</v>
      </c>
      <c r="I5534" t="s">
        <v>129</v>
      </c>
      <c r="J5534" t="s">
        <v>130</v>
      </c>
      <c r="K5534" t="s">
        <v>131</v>
      </c>
      <c r="L5534" t="s">
        <v>15924</v>
      </c>
      <c r="M5534" t="s">
        <v>15925</v>
      </c>
      <c r="N5534">
        <v>2.1555555549999998</v>
      </c>
      <c r="O5534">
        <v>0</v>
      </c>
      <c r="P5534">
        <v>0</v>
      </c>
      <c r="Q5534">
        <v>0</v>
      </c>
      <c r="R5534">
        <v>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4.3111110000000004</v>
      </c>
      <c r="Y5534">
        <v>0</v>
      </c>
      <c r="Z5534">
        <v>0</v>
      </c>
    </row>
    <row r="5535" spans="1:26" x14ac:dyDescent="0.25">
      <c r="A5535">
        <v>1720100</v>
      </c>
      <c r="B5535">
        <v>1</v>
      </c>
      <c r="C5535" t="s">
        <v>76</v>
      </c>
      <c r="D5535" t="s">
        <v>90</v>
      </c>
      <c r="E5535" t="s">
        <v>158</v>
      </c>
      <c r="F5535" t="s">
        <v>15926</v>
      </c>
      <c r="G5535" t="s">
        <v>1505</v>
      </c>
      <c r="H5535" t="s">
        <v>47</v>
      </c>
      <c r="I5535" t="s">
        <v>129</v>
      </c>
      <c r="J5535" t="s">
        <v>130</v>
      </c>
      <c r="K5535" t="s">
        <v>131</v>
      </c>
      <c r="L5535" t="s">
        <v>15927</v>
      </c>
      <c r="M5535" t="s">
        <v>15928</v>
      </c>
      <c r="N5535">
        <v>1.1844444439999999</v>
      </c>
      <c r="O5535">
        <v>0</v>
      </c>
      <c r="P5535">
        <v>0</v>
      </c>
      <c r="Q5535">
        <v>0</v>
      </c>
      <c r="R5535">
        <v>0</v>
      </c>
      <c r="S5535">
        <v>10</v>
      </c>
      <c r="T5535">
        <v>382</v>
      </c>
      <c r="U5535">
        <v>0</v>
      </c>
      <c r="V5535">
        <v>0</v>
      </c>
      <c r="W5535">
        <v>0</v>
      </c>
      <c r="X5535">
        <v>0</v>
      </c>
      <c r="Y5535">
        <v>11.844443999999999</v>
      </c>
      <c r="Z5535">
        <v>452.45777800000002</v>
      </c>
    </row>
    <row r="5536" spans="1:26" x14ac:dyDescent="0.25">
      <c r="A5536">
        <v>1720096</v>
      </c>
      <c r="B5536">
        <v>1</v>
      </c>
      <c r="C5536" t="s">
        <v>77</v>
      </c>
      <c r="D5536" t="s">
        <v>109</v>
      </c>
      <c r="E5536" t="s">
        <v>139</v>
      </c>
      <c r="F5536" t="s">
        <v>15929</v>
      </c>
      <c r="G5536" t="s">
        <v>141</v>
      </c>
      <c r="H5536" t="s">
        <v>46</v>
      </c>
      <c r="I5536" t="s">
        <v>129</v>
      </c>
      <c r="J5536" t="s">
        <v>130</v>
      </c>
      <c r="K5536" t="s">
        <v>131</v>
      </c>
      <c r="L5536" t="s">
        <v>15930</v>
      </c>
      <c r="M5536" t="s">
        <v>15931</v>
      </c>
      <c r="N5536">
        <v>0.79694444399999997</v>
      </c>
      <c r="O5536">
        <v>0</v>
      </c>
      <c r="P5536">
        <v>70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55.786110999999998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1720098</v>
      </c>
      <c r="B5537">
        <v>1</v>
      </c>
      <c r="C5537" t="s">
        <v>76</v>
      </c>
      <c r="D5537" t="s">
        <v>88</v>
      </c>
      <c r="E5537" t="s">
        <v>134</v>
      </c>
      <c r="F5537" t="s">
        <v>15932</v>
      </c>
      <c r="G5537" t="s">
        <v>136</v>
      </c>
      <c r="H5537" t="s">
        <v>46</v>
      </c>
      <c r="I5537" t="s">
        <v>129</v>
      </c>
      <c r="J5537" t="s">
        <v>130</v>
      </c>
      <c r="K5537" t="s">
        <v>131</v>
      </c>
      <c r="L5537" t="s">
        <v>15933</v>
      </c>
      <c r="M5537" t="s">
        <v>15934</v>
      </c>
      <c r="N5537">
        <v>2.713055555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2.7130559999999999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1720099</v>
      </c>
      <c r="B5538">
        <v>1</v>
      </c>
      <c r="C5538" t="s">
        <v>76</v>
      </c>
      <c r="D5538" t="s">
        <v>90</v>
      </c>
      <c r="E5538" t="s">
        <v>139</v>
      </c>
      <c r="F5538" t="s">
        <v>15935</v>
      </c>
      <c r="G5538" t="s">
        <v>141</v>
      </c>
      <c r="H5538" t="s">
        <v>46</v>
      </c>
      <c r="I5538" t="s">
        <v>129</v>
      </c>
      <c r="J5538" t="s">
        <v>130</v>
      </c>
      <c r="K5538" t="s">
        <v>131</v>
      </c>
      <c r="L5538" t="s">
        <v>15936</v>
      </c>
      <c r="M5538" t="s">
        <v>15937</v>
      </c>
      <c r="N5538">
        <v>4.0199999999999996</v>
      </c>
      <c r="O5538">
        <v>0</v>
      </c>
      <c r="P5538">
        <v>24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96.48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1720102</v>
      </c>
      <c r="B5539">
        <v>1</v>
      </c>
      <c r="C5539" t="s">
        <v>76</v>
      </c>
      <c r="D5539" t="s">
        <v>101</v>
      </c>
      <c r="E5539" t="s">
        <v>134</v>
      </c>
      <c r="F5539" t="s">
        <v>15938</v>
      </c>
      <c r="G5539" t="s">
        <v>136</v>
      </c>
      <c r="H5539" t="s">
        <v>46</v>
      </c>
      <c r="I5539" t="s">
        <v>129</v>
      </c>
      <c r="J5539" t="s">
        <v>130</v>
      </c>
      <c r="K5539" t="s">
        <v>131</v>
      </c>
      <c r="L5539" t="s">
        <v>15939</v>
      </c>
      <c r="M5539" t="s">
        <v>15940</v>
      </c>
      <c r="N5539">
        <v>1.1713888880000001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1.171389</v>
      </c>
      <c r="W5539">
        <v>0</v>
      </c>
      <c r="X5539">
        <v>0</v>
      </c>
      <c r="Y5539">
        <v>0</v>
      </c>
      <c r="Z5539">
        <v>0</v>
      </c>
    </row>
    <row r="5540" spans="1:26" x14ac:dyDescent="0.25">
      <c r="A5540">
        <v>1720111</v>
      </c>
      <c r="B5540">
        <v>1</v>
      </c>
      <c r="C5540" t="s">
        <v>77</v>
      </c>
      <c r="D5540" t="s">
        <v>114</v>
      </c>
      <c r="E5540" t="s">
        <v>139</v>
      </c>
      <c r="F5540" t="s">
        <v>15941</v>
      </c>
      <c r="G5540" t="s">
        <v>141</v>
      </c>
      <c r="H5540" t="s">
        <v>46</v>
      </c>
      <c r="I5540" t="s">
        <v>129</v>
      </c>
      <c r="J5540" t="s">
        <v>130</v>
      </c>
      <c r="K5540" t="s">
        <v>131</v>
      </c>
      <c r="L5540" t="s">
        <v>15942</v>
      </c>
      <c r="M5540" t="s">
        <v>15943</v>
      </c>
      <c r="N5540">
        <v>1.1597222220000001</v>
      </c>
      <c r="O5540">
        <v>0</v>
      </c>
      <c r="P5540">
        <v>24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27.833333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1720105</v>
      </c>
      <c r="B5541">
        <v>1</v>
      </c>
      <c r="C5541" t="s">
        <v>76</v>
      </c>
      <c r="D5541" t="s">
        <v>97</v>
      </c>
      <c r="E5541" t="s">
        <v>139</v>
      </c>
      <c r="F5541" t="s">
        <v>15944</v>
      </c>
      <c r="G5541" t="s">
        <v>182</v>
      </c>
      <c r="H5541" t="s">
        <v>46</v>
      </c>
      <c r="I5541" t="s">
        <v>129</v>
      </c>
      <c r="J5541" t="s">
        <v>130</v>
      </c>
      <c r="K5541" t="s">
        <v>131</v>
      </c>
      <c r="L5541" t="s">
        <v>15945</v>
      </c>
      <c r="M5541" t="s">
        <v>15946</v>
      </c>
      <c r="N5541">
        <v>1.5916666660000001</v>
      </c>
      <c r="O5541">
        <v>0</v>
      </c>
      <c r="P5541">
        <v>121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192.591667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1720107</v>
      </c>
      <c r="B5542">
        <v>1</v>
      </c>
      <c r="C5542" t="s">
        <v>76</v>
      </c>
      <c r="D5542" t="s">
        <v>93</v>
      </c>
      <c r="E5542" t="s">
        <v>134</v>
      </c>
      <c r="F5542" t="s">
        <v>15947</v>
      </c>
      <c r="G5542" t="s">
        <v>136</v>
      </c>
      <c r="H5542" t="s">
        <v>46</v>
      </c>
      <c r="I5542" t="s">
        <v>129</v>
      </c>
      <c r="J5542" t="s">
        <v>130</v>
      </c>
      <c r="K5542" t="s">
        <v>131</v>
      </c>
      <c r="L5542" t="s">
        <v>15948</v>
      </c>
      <c r="M5542" t="s">
        <v>15949</v>
      </c>
      <c r="N5542">
        <v>1.376944444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1.3769439999999999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1720109</v>
      </c>
      <c r="B5543">
        <v>1</v>
      </c>
      <c r="C5543" t="s">
        <v>76</v>
      </c>
      <c r="D5543" t="s">
        <v>92</v>
      </c>
      <c r="E5543" t="s">
        <v>158</v>
      </c>
      <c r="F5543" t="s">
        <v>11545</v>
      </c>
      <c r="G5543" t="s">
        <v>176</v>
      </c>
      <c r="H5543" t="s">
        <v>47</v>
      </c>
      <c r="I5543" t="s">
        <v>129</v>
      </c>
      <c r="J5543" t="s">
        <v>130</v>
      </c>
      <c r="K5543" t="s">
        <v>131</v>
      </c>
      <c r="L5543" t="s">
        <v>15950</v>
      </c>
      <c r="M5543" t="s">
        <v>15951</v>
      </c>
      <c r="N5543">
        <v>0.06</v>
      </c>
      <c r="O5543">
        <v>0</v>
      </c>
      <c r="P5543">
        <v>0</v>
      </c>
      <c r="Q5543">
        <v>2</v>
      </c>
      <c r="R5543">
        <v>71</v>
      </c>
      <c r="S5543">
        <v>0</v>
      </c>
      <c r="T5543">
        <v>2</v>
      </c>
      <c r="U5543">
        <v>0</v>
      </c>
      <c r="V5543">
        <v>0</v>
      </c>
      <c r="W5543">
        <v>0.12</v>
      </c>
      <c r="X5543">
        <v>4.26</v>
      </c>
      <c r="Y5543">
        <v>0</v>
      </c>
      <c r="Z5543">
        <v>0.12</v>
      </c>
    </row>
    <row r="5544" spans="1:26" x14ac:dyDescent="0.25">
      <c r="A5544">
        <v>1720114</v>
      </c>
      <c r="B5544">
        <v>1</v>
      </c>
      <c r="C5544" t="s">
        <v>77</v>
      </c>
      <c r="D5544" t="s">
        <v>114</v>
      </c>
      <c r="E5544" t="s">
        <v>134</v>
      </c>
      <c r="F5544" t="s">
        <v>15952</v>
      </c>
      <c r="G5544" t="s">
        <v>155</v>
      </c>
      <c r="H5544" t="s">
        <v>46</v>
      </c>
      <c r="I5544" t="s">
        <v>129</v>
      </c>
      <c r="J5544" t="s">
        <v>130</v>
      </c>
      <c r="K5544" t="s">
        <v>131</v>
      </c>
      <c r="L5544" t="s">
        <v>15953</v>
      </c>
      <c r="M5544" t="s">
        <v>15954</v>
      </c>
      <c r="N5544">
        <v>0.448333333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0.44833299999999998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1720115</v>
      </c>
      <c r="B5545">
        <v>1</v>
      </c>
      <c r="C5545" t="s">
        <v>76</v>
      </c>
      <c r="D5545" t="s">
        <v>103</v>
      </c>
      <c r="E5545" t="s">
        <v>134</v>
      </c>
      <c r="F5545" t="s">
        <v>15955</v>
      </c>
      <c r="G5545" t="s">
        <v>289</v>
      </c>
      <c r="H5545" t="s">
        <v>46</v>
      </c>
      <c r="I5545" t="s">
        <v>129</v>
      </c>
      <c r="J5545" t="s">
        <v>130</v>
      </c>
      <c r="K5545" t="s">
        <v>131</v>
      </c>
      <c r="L5545" t="s">
        <v>15956</v>
      </c>
      <c r="M5545" t="s">
        <v>15957</v>
      </c>
      <c r="N5545">
        <v>1.871111111</v>
      </c>
      <c r="O5545">
        <v>0</v>
      </c>
      <c r="P5545">
        <v>0</v>
      </c>
      <c r="Q5545">
        <v>0</v>
      </c>
      <c r="R5545">
        <v>10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18.711110999999999</v>
      </c>
      <c r="Y5545">
        <v>0</v>
      </c>
      <c r="Z5545">
        <v>0</v>
      </c>
    </row>
    <row r="5546" spans="1:26" x14ac:dyDescent="0.25">
      <c r="A5546">
        <v>1720116</v>
      </c>
      <c r="B5546">
        <v>1</v>
      </c>
      <c r="C5546" t="s">
        <v>77</v>
      </c>
      <c r="D5546" t="s">
        <v>108</v>
      </c>
      <c r="E5546" t="s">
        <v>134</v>
      </c>
      <c r="F5546" t="s">
        <v>15958</v>
      </c>
      <c r="G5546" t="s">
        <v>136</v>
      </c>
      <c r="H5546" t="s">
        <v>46</v>
      </c>
      <c r="I5546" t="s">
        <v>129</v>
      </c>
      <c r="J5546" t="s">
        <v>130</v>
      </c>
      <c r="K5546" t="s">
        <v>131</v>
      </c>
      <c r="L5546" t="s">
        <v>15959</v>
      </c>
      <c r="M5546" t="s">
        <v>15960</v>
      </c>
      <c r="N5546">
        <v>2.0044444440000002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4.0088889999999999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1720117</v>
      </c>
      <c r="B5547">
        <v>1</v>
      </c>
      <c r="C5547" t="s">
        <v>77</v>
      </c>
      <c r="D5547" t="s">
        <v>123</v>
      </c>
      <c r="E5547" t="s">
        <v>134</v>
      </c>
      <c r="F5547" t="s">
        <v>15961</v>
      </c>
      <c r="G5547" t="s">
        <v>136</v>
      </c>
      <c r="H5547" t="s">
        <v>46</v>
      </c>
      <c r="I5547" t="s">
        <v>129</v>
      </c>
      <c r="J5547" t="s">
        <v>130</v>
      </c>
      <c r="K5547" t="s">
        <v>131</v>
      </c>
      <c r="L5547" t="s">
        <v>15962</v>
      </c>
      <c r="M5547" t="s">
        <v>15963</v>
      </c>
      <c r="N5547">
        <v>2.4738888879999998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2.4738889999999998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1720122</v>
      </c>
      <c r="B5548">
        <v>1</v>
      </c>
      <c r="C5548" t="s">
        <v>76</v>
      </c>
      <c r="D5548" t="s">
        <v>90</v>
      </c>
      <c r="E5548" t="s">
        <v>134</v>
      </c>
      <c r="F5548" t="s">
        <v>15964</v>
      </c>
      <c r="G5548" t="s">
        <v>136</v>
      </c>
      <c r="H5548" t="s">
        <v>46</v>
      </c>
      <c r="I5548" t="s">
        <v>129</v>
      </c>
      <c r="J5548" t="s">
        <v>130</v>
      </c>
      <c r="K5548" t="s">
        <v>131</v>
      </c>
      <c r="L5548" t="s">
        <v>15965</v>
      </c>
      <c r="M5548" t="s">
        <v>15966</v>
      </c>
      <c r="N5548">
        <v>6.3511111109999998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1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6.3511110000000004</v>
      </c>
    </row>
    <row r="5549" spans="1:26" x14ac:dyDescent="0.25">
      <c r="A5549">
        <v>1720128</v>
      </c>
      <c r="B5549">
        <v>1</v>
      </c>
      <c r="C5549" t="s">
        <v>76</v>
      </c>
      <c r="D5549" t="s">
        <v>93</v>
      </c>
      <c r="E5549" t="s">
        <v>134</v>
      </c>
      <c r="F5549" t="s">
        <v>15967</v>
      </c>
      <c r="G5549" t="s">
        <v>136</v>
      </c>
      <c r="H5549" t="s">
        <v>46</v>
      </c>
      <c r="I5549" t="s">
        <v>129</v>
      </c>
      <c r="J5549" t="s">
        <v>130</v>
      </c>
      <c r="K5549" t="s">
        <v>131</v>
      </c>
      <c r="L5549" t="s">
        <v>15968</v>
      </c>
      <c r="M5549" t="s">
        <v>15969</v>
      </c>
      <c r="N5549">
        <v>2.3902777770000001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2.3902779999999999</v>
      </c>
      <c r="W5549">
        <v>0</v>
      </c>
      <c r="X5549">
        <v>0</v>
      </c>
      <c r="Y5549">
        <v>0</v>
      </c>
      <c r="Z5549">
        <v>0</v>
      </c>
    </row>
    <row r="5550" spans="1:26" x14ac:dyDescent="0.25">
      <c r="A5550">
        <v>1720138</v>
      </c>
      <c r="B5550">
        <v>1</v>
      </c>
      <c r="C5550" t="s">
        <v>76</v>
      </c>
      <c r="D5550" t="s">
        <v>80</v>
      </c>
      <c r="E5550" t="s">
        <v>134</v>
      </c>
      <c r="F5550" t="s">
        <v>15970</v>
      </c>
      <c r="G5550" t="s">
        <v>136</v>
      </c>
      <c r="H5550" t="s">
        <v>46</v>
      </c>
      <c r="I5550" t="s">
        <v>129</v>
      </c>
      <c r="J5550" t="s">
        <v>130</v>
      </c>
      <c r="K5550" t="s">
        <v>131</v>
      </c>
      <c r="L5550" t="s">
        <v>15971</v>
      </c>
      <c r="M5550" t="s">
        <v>15972</v>
      </c>
      <c r="N5550">
        <v>2.6386111109999999</v>
      </c>
      <c r="O5550">
        <v>0</v>
      </c>
      <c r="P5550">
        <v>5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13.193056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1720125</v>
      </c>
      <c r="B5551">
        <v>1</v>
      </c>
      <c r="C5551" t="s">
        <v>76</v>
      </c>
      <c r="D5551" t="s">
        <v>86</v>
      </c>
      <c r="E5551" t="s">
        <v>134</v>
      </c>
      <c r="F5551" t="s">
        <v>15973</v>
      </c>
      <c r="G5551" t="s">
        <v>136</v>
      </c>
      <c r="H5551" t="s">
        <v>46</v>
      </c>
      <c r="I5551" t="s">
        <v>129</v>
      </c>
      <c r="J5551" t="s">
        <v>130</v>
      </c>
      <c r="K5551" t="s">
        <v>131</v>
      </c>
      <c r="L5551" t="s">
        <v>15974</v>
      </c>
      <c r="M5551" t="s">
        <v>15975</v>
      </c>
      <c r="N5551">
        <v>4.4444444440000002</v>
      </c>
      <c r="O5551">
        <v>0</v>
      </c>
      <c r="P5551">
        <v>4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17.777778000000001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1720139</v>
      </c>
      <c r="B5552">
        <v>1</v>
      </c>
      <c r="C5552" t="s">
        <v>76</v>
      </c>
      <c r="D5552" t="s">
        <v>101</v>
      </c>
      <c r="E5552" t="s">
        <v>139</v>
      </c>
      <c r="F5552" t="s">
        <v>15976</v>
      </c>
      <c r="G5552" t="s">
        <v>141</v>
      </c>
      <c r="H5552" t="s">
        <v>46</v>
      </c>
      <c r="I5552" t="s">
        <v>129</v>
      </c>
      <c r="J5552" t="s">
        <v>130</v>
      </c>
      <c r="K5552" t="s">
        <v>131</v>
      </c>
      <c r="L5552" t="s">
        <v>15977</v>
      </c>
      <c r="M5552" t="s">
        <v>15978</v>
      </c>
      <c r="N5552">
        <v>6.358055555</v>
      </c>
      <c r="O5552">
        <v>0</v>
      </c>
      <c r="P5552">
        <v>15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95.370833000000005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1720145</v>
      </c>
      <c r="B5553">
        <v>1</v>
      </c>
      <c r="C5553" t="s">
        <v>77</v>
      </c>
      <c r="D5553" t="s">
        <v>114</v>
      </c>
      <c r="E5553" t="s">
        <v>139</v>
      </c>
      <c r="F5553" t="s">
        <v>15979</v>
      </c>
      <c r="G5553" t="s">
        <v>186</v>
      </c>
      <c r="H5553" t="s">
        <v>46</v>
      </c>
      <c r="I5553" t="s">
        <v>129</v>
      </c>
      <c r="J5553" t="s">
        <v>130</v>
      </c>
      <c r="K5553" t="s">
        <v>131</v>
      </c>
      <c r="L5553" t="s">
        <v>15980</v>
      </c>
      <c r="M5553" t="s">
        <v>15981</v>
      </c>
      <c r="N5553">
        <v>1.275555555</v>
      </c>
      <c r="O5553">
        <v>0</v>
      </c>
      <c r="P5553">
        <v>5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6.3777780000000002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1720140</v>
      </c>
      <c r="B5554">
        <v>1</v>
      </c>
      <c r="C5554" t="s">
        <v>76</v>
      </c>
      <c r="D5554" t="s">
        <v>93</v>
      </c>
      <c r="E5554" t="s">
        <v>134</v>
      </c>
      <c r="F5554" t="s">
        <v>15982</v>
      </c>
      <c r="G5554" t="s">
        <v>155</v>
      </c>
      <c r="H5554" t="s">
        <v>46</v>
      </c>
      <c r="I5554" t="s">
        <v>129</v>
      </c>
      <c r="J5554" t="s">
        <v>130</v>
      </c>
      <c r="K5554" t="s">
        <v>131</v>
      </c>
      <c r="L5554" t="s">
        <v>15983</v>
      </c>
      <c r="M5554" t="s">
        <v>15984</v>
      </c>
      <c r="N5554">
        <v>2.3199999999999998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2.3199999999999998</v>
      </c>
      <c r="W5554">
        <v>0</v>
      </c>
      <c r="X5554">
        <v>0</v>
      </c>
      <c r="Y5554">
        <v>0</v>
      </c>
      <c r="Z5554">
        <v>0</v>
      </c>
    </row>
    <row r="5555" spans="1:26" x14ac:dyDescent="0.25">
      <c r="A5555">
        <v>1720148</v>
      </c>
      <c r="B5555">
        <v>1</v>
      </c>
      <c r="C5555" t="s">
        <v>77</v>
      </c>
      <c r="D5555" t="s">
        <v>109</v>
      </c>
      <c r="E5555" t="s">
        <v>139</v>
      </c>
      <c r="F5555" t="s">
        <v>15985</v>
      </c>
      <c r="G5555" t="s">
        <v>141</v>
      </c>
      <c r="H5555" t="s">
        <v>46</v>
      </c>
      <c r="I5555" t="s">
        <v>129</v>
      </c>
      <c r="J5555" t="s">
        <v>130</v>
      </c>
      <c r="K5555" t="s">
        <v>131</v>
      </c>
      <c r="L5555" t="s">
        <v>15986</v>
      </c>
      <c r="M5555" t="s">
        <v>15987</v>
      </c>
      <c r="N5555">
        <v>2.4838888880000001</v>
      </c>
      <c r="O5555">
        <v>0</v>
      </c>
      <c r="P5555">
        <v>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2.483889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1720146</v>
      </c>
      <c r="B5556">
        <v>1</v>
      </c>
      <c r="C5556" t="s">
        <v>77</v>
      </c>
      <c r="D5556" t="s">
        <v>124</v>
      </c>
      <c r="E5556" t="s">
        <v>212</v>
      </c>
      <c r="F5556" t="s">
        <v>15988</v>
      </c>
      <c r="G5556" t="s">
        <v>176</v>
      </c>
      <c r="H5556" t="s">
        <v>47</v>
      </c>
      <c r="I5556" t="s">
        <v>129</v>
      </c>
      <c r="J5556" t="s">
        <v>130</v>
      </c>
      <c r="K5556" t="s">
        <v>131</v>
      </c>
      <c r="L5556" t="s">
        <v>15989</v>
      </c>
      <c r="M5556" t="s">
        <v>15990</v>
      </c>
      <c r="N5556">
        <v>2.306944444</v>
      </c>
      <c r="O5556">
        <v>1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2.3069440000000001</v>
      </c>
      <c r="V5556">
        <v>0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1720149</v>
      </c>
      <c r="B5557">
        <v>1</v>
      </c>
      <c r="C5557" t="s">
        <v>77</v>
      </c>
      <c r="D5557" t="s">
        <v>114</v>
      </c>
      <c r="E5557" t="s">
        <v>134</v>
      </c>
      <c r="F5557" t="s">
        <v>15991</v>
      </c>
      <c r="G5557" t="s">
        <v>136</v>
      </c>
      <c r="H5557" t="s">
        <v>46</v>
      </c>
      <c r="I5557" t="s">
        <v>129</v>
      </c>
      <c r="J5557" t="s">
        <v>130</v>
      </c>
      <c r="K5557" t="s">
        <v>131</v>
      </c>
      <c r="L5557" t="s">
        <v>15992</v>
      </c>
      <c r="M5557" t="s">
        <v>15993</v>
      </c>
      <c r="N5557">
        <v>2.0083333329999999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2.0083329999999999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1720155</v>
      </c>
      <c r="B5558">
        <v>1</v>
      </c>
      <c r="C5558" t="s">
        <v>76</v>
      </c>
      <c r="D5558" t="s">
        <v>92</v>
      </c>
      <c r="E5558" t="s">
        <v>134</v>
      </c>
      <c r="F5558" t="s">
        <v>15994</v>
      </c>
      <c r="G5558" t="s">
        <v>209</v>
      </c>
      <c r="H5558" t="s">
        <v>46</v>
      </c>
      <c r="I5558" t="s">
        <v>129</v>
      </c>
      <c r="J5558" t="s">
        <v>130</v>
      </c>
      <c r="K5558" t="s">
        <v>131</v>
      </c>
      <c r="L5558" t="s">
        <v>15995</v>
      </c>
      <c r="M5558" t="s">
        <v>15996</v>
      </c>
      <c r="N5558">
        <v>15.798055554999999</v>
      </c>
      <c r="O5558">
        <v>0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15.798056000000001</v>
      </c>
      <c r="Y5558">
        <v>0</v>
      </c>
      <c r="Z5558">
        <v>0</v>
      </c>
    </row>
    <row r="5559" spans="1:26" x14ac:dyDescent="0.25">
      <c r="A5559">
        <v>1720152</v>
      </c>
      <c r="B5559">
        <v>1</v>
      </c>
      <c r="C5559" t="s">
        <v>76</v>
      </c>
      <c r="D5559" t="s">
        <v>93</v>
      </c>
      <c r="E5559" t="s">
        <v>134</v>
      </c>
      <c r="F5559" t="s">
        <v>15997</v>
      </c>
      <c r="G5559" t="s">
        <v>136</v>
      </c>
      <c r="H5559" t="s">
        <v>46</v>
      </c>
      <c r="I5559" t="s">
        <v>129</v>
      </c>
      <c r="J5559" t="s">
        <v>130</v>
      </c>
      <c r="K5559" t="s">
        <v>131</v>
      </c>
      <c r="L5559" t="s">
        <v>15998</v>
      </c>
      <c r="M5559" t="s">
        <v>15999</v>
      </c>
      <c r="N5559">
        <v>2.2197222220000001</v>
      </c>
      <c r="O5559">
        <v>0</v>
      </c>
      <c r="P5559">
        <v>2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4.4394439999999999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1720150</v>
      </c>
      <c r="B5560">
        <v>1</v>
      </c>
      <c r="C5560" t="s">
        <v>76</v>
      </c>
      <c r="D5560" t="s">
        <v>79</v>
      </c>
      <c r="E5560" t="s">
        <v>134</v>
      </c>
      <c r="F5560" t="s">
        <v>16000</v>
      </c>
      <c r="G5560" t="s">
        <v>155</v>
      </c>
      <c r="H5560" t="s">
        <v>46</v>
      </c>
      <c r="I5560" t="s">
        <v>129</v>
      </c>
      <c r="J5560" t="s">
        <v>130</v>
      </c>
      <c r="K5560" t="s">
        <v>131</v>
      </c>
      <c r="L5560" t="s">
        <v>16001</v>
      </c>
      <c r="M5560" t="s">
        <v>16002</v>
      </c>
      <c r="N5560">
        <v>0.85027777699999996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0.85027799999999998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1720151</v>
      </c>
      <c r="B5561">
        <v>1</v>
      </c>
      <c r="C5561" t="s">
        <v>77</v>
      </c>
      <c r="D5561" t="s">
        <v>115</v>
      </c>
      <c r="E5561" t="s">
        <v>126</v>
      </c>
      <c r="F5561" t="s">
        <v>16003</v>
      </c>
      <c r="G5561" t="s">
        <v>176</v>
      </c>
      <c r="H5561" t="s">
        <v>47</v>
      </c>
      <c r="I5561" t="s">
        <v>129</v>
      </c>
      <c r="J5561" t="s">
        <v>130</v>
      </c>
      <c r="K5561" t="s">
        <v>131</v>
      </c>
      <c r="L5561" t="s">
        <v>16004</v>
      </c>
      <c r="M5561" t="s">
        <v>16005</v>
      </c>
      <c r="N5561">
        <v>0.54527777700000002</v>
      </c>
      <c r="O5561">
        <v>0</v>
      </c>
      <c r="P5561">
        <v>0</v>
      </c>
      <c r="Q5561">
        <v>13</v>
      </c>
      <c r="R5561">
        <v>713</v>
      </c>
      <c r="S5561">
        <v>0</v>
      </c>
      <c r="T5561">
        <v>0</v>
      </c>
      <c r="U5561">
        <v>0</v>
      </c>
      <c r="V5561">
        <v>0</v>
      </c>
      <c r="W5561">
        <v>7.0886110000000002</v>
      </c>
      <c r="X5561">
        <v>388.78305499999999</v>
      </c>
      <c r="Y5561">
        <v>0</v>
      </c>
      <c r="Z5561">
        <v>0</v>
      </c>
    </row>
    <row r="5562" spans="1:26" x14ac:dyDescent="0.25">
      <c r="A5562">
        <v>1720161</v>
      </c>
      <c r="B5562">
        <v>1</v>
      </c>
      <c r="C5562" t="s">
        <v>76</v>
      </c>
      <c r="D5562" t="s">
        <v>93</v>
      </c>
      <c r="E5562" t="s">
        <v>134</v>
      </c>
      <c r="F5562" t="s">
        <v>16006</v>
      </c>
      <c r="G5562" t="s">
        <v>136</v>
      </c>
      <c r="H5562" t="s">
        <v>46</v>
      </c>
      <c r="I5562" t="s">
        <v>129</v>
      </c>
      <c r="J5562" t="s">
        <v>130</v>
      </c>
      <c r="K5562" t="s">
        <v>131</v>
      </c>
      <c r="L5562" t="s">
        <v>16007</v>
      </c>
      <c r="M5562" t="s">
        <v>16008</v>
      </c>
      <c r="N5562">
        <v>2.4933333329999998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2.4933329999999998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1720160</v>
      </c>
      <c r="B5563">
        <v>1</v>
      </c>
      <c r="C5563" t="s">
        <v>77</v>
      </c>
      <c r="D5563" t="s">
        <v>119</v>
      </c>
      <c r="E5563" t="s">
        <v>134</v>
      </c>
      <c r="F5563" t="s">
        <v>16009</v>
      </c>
      <c r="G5563" t="s">
        <v>136</v>
      </c>
      <c r="H5563" t="s">
        <v>46</v>
      </c>
      <c r="I5563" t="s">
        <v>129</v>
      </c>
      <c r="J5563" t="s">
        <v>130</v>
      </c>
      <c r="K5563" t="s">
        <v>131</v>
      </c>
      <c r="L5563" t="s">
        <v>16010</v>
      </c>
      <c r="M5563" t="s">
        <v>16011</v>
      </c>
      <c r="N5563">
        <v>0.653888888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0.65388900000000005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1720166</v>
      </c>
      <c r="B5564">
        <v>1</v>
      </c>
      <c r="C5564" t="s">
        <v>76</v>
      </c>
      <c r="D5564" t="s">
        <v>96</v>
      </c>
      <c r="E5564" t="s">
        <v>148</v>
      </c>
      <c r="F5564" t="s">
        <v>16012</v>
      </c>
      <c r="G5564" t="s">
        <v>176</v>
      </c>
      <c r="H5564" t="s">
        <v>160</v>
      </c>
      <c r="I5564" t="s">
        <v>129</v>
      </c>
      <c r="J5564" t="s">
        <v>130</v>
      </c>
      <c r="K5564" t="s">
        <v>131</v>
      </c>
      <c r="L5564" t="s">
        <v>16013</v>
      </c>
      <c r="M5564" t="s">
        <v>16014</v>
      </c>
      <c r="N5564">
        <v>0.67805555500000003</v>
      </c>
      <c r="O5564">
        <v>232</v>
      </c>
      <c r="P5564">
        <v>17157</v>
      </c>
      <c r="Q5564">
        <v>0</v>
      </c>
      <c r="R5564">
        <v>0</v>
      </c>
      <c r="S5564">
        <v>0</v>
      </c>
      <c r="T5564">
        <v>0</v>
      </c>
      <c r="U5564">
        <v>157.30888899999999</v>
      </c>
      <c r="V5564">
        <v>11633.399157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1720168</v>
      </c>
      <c r="B5565">
        <v>1</v>
      </c>
      <c r="C5565" t="s">
        <v>76</v>
      </c>
      <c r="D5565" t="s">
        <v>96</v>
      </c>
      <c r="E5565" t="s">
        <v>158</v>
      </c>
      <c r="F5565" t="s">
        <v>16015</v>
      </c>
      <c r="G5565" t="s">
        <v>176</v>
      </c>
      <c r="H5565" t="s">
        <v>160</v>
      </c>
      <c r="I5565" t="s">
        <v>129</v>
      </c>
      <c r="J5565" t="s">
        <v>130</v>
      </c>
      <c r="K5565" t="s">
        <v>131</v>
      </c>
      <c r="L5565" t="s">
        <v>16016</v>
      </c>
      <c r="M5565" t="s">
        <v>16017</v>
      </c>
      <c r="N5565">
        <v>1.0422222219999999</v>
      </c>
      <c r="O5565">
        <v>211</v>
      </c>
      <c r="P5565">
        <v>18212</v>
      </c>
      <c r="Q5565">
        <v>0</v>
      </c>
      <c r="R5565">
        <v>0</v>
      </c>
      <c r="S5565">
        <v>0</v>
      </c>
      <c r="T5565">
        <v>0</v>
      </c>
      <c r="U5565">
        <v>219.90888899999999</v>
      </c>
      <c r="V5565">
        <v>18980.951107000001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1720165</v>
      </c>
      <c r="B5566">
        <v>1</v>
      </c>
      <c r="C5566" t="s">
        <v>76</v>
      </c>
      <c r="D5566" t="s">
        <v>96</v>
      </c>
      <c r="E5566" t="s">
        <v>212</v>
      </c>
      <c r="F5566" t="s">
        <v>6657</v>
      </c>
      <c r="G5566" t="s">
        <v>176</v>
      </c>
      <c r="H5566" t="s">
        <v>47</v>
      </c>
      <c r="I5566" t="s">
        <v>129</v>
      </c>
      <c r="J5566" t="s">
        <v>130</v>
      </c>
      <c r="K5566" t="s">
        <v>131</v>
      </c>
      <c r="L5566" t="s">
        <v>16018</v>
      </c>
      <c r="M5566" t="s">
        <v>16019</v>
      </c>
      <c r="N5566">
        <v>3.2183333329999999</v>
      </c>
      <c r="O5566">
        <v>14</v>
      </c>
      <c r="P5566">
        <v>386</v>
      </c>
      <c r="Q5566">
        <v>0</v>
      </c>
      <c r="R5566">
        <v>0</v>
      </c>
      <c r="S5566">
        <v>0</v>
      </c>
      <c r="T5566">
        <v>0</v>
      </c>
      <c r="U5566">
        <v>45.056666999999997</v>
      </c>
      <c r="V5566">
        <v>1242.2766670000001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1720167</v>
      </c>
      <c r="B5567">
        <v>1</v>
      </c>
      <c r="C5567" t="s">
        <v>76</v>
      </c>
      <c r="D5567" t="s">
        <v>96</v>
      </c>
      <c r="E5567" t="s">
        <v>148</v>
      </c>
      <c r="F5567" t="s">
        <v>16020</v>
      </c>
      <c r="G5567" t="s">
        <v>176</v>
      </c>
      <c r="H5567" t="s">
        <v>160</v>
      </c>
      <c r="I5567" t="s">
        <v>129</v>
      </c>
      <c r="J5567" t="s">
        <v>130</v>
      </c>
      <c r="K5567" t="s">
        <v>131</v>
      </c>
      <c r="L5567" t="s">
        <v>16021</v>
      </c>
      <c r="M5567" t="s">
        <v>16022</v>
      </c>
      <c r="N5567">
        <v>0.60444444399999997</v>
      </c>
      <c r="O5567">
        <v>357</v>
      </c>
      <c r="P5567">
        <v>22415</v>
      </c>
      <c r="Q5567">
        <v>0</v>
      </c>
      <c r="R5567">
        <v>0</v>
      </c>
      <c r="S5567">
        <v>0</v>
      </c>
      <c r="T5567">
        <v>0</v>
      </c>
      <c r="U5567">
        <v>215.78666699999999</v>
      </c>
      <c r="V5567">
        <v>13548.622212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1720169</v>
      </c>
      <c r="B5568">
        <v>1</v>
      </c>
      <c r="C5568" t="s">
        <v>76</v>
      </c>
      <c r="D5568" t="s">
        <v>96</v>
      </c>
      <c r="E5568" t="s">
        <v>212</v>
      </c>
      <c r="F5568" t="s">
        <v>3795</v>
      </c>
      <c r="G5568" t="s">
        <v>176</v>
      </c>
      <c r="H5568" t="s">
        <v>160</v>
      </c>
      <c r="I5568" t="s">
        <v>129</v>
      </c>
      <c r="J5568" t="s">
        <v>130</v>
      </c>
      <c r="K5568" t="s">
        <v>131</v>
      </c>
      <c r="L5568" t="s">
        <v>16023</v>
      </c>
      <c r="M5568" t="s">
        <v>16024</v>
      </c>
      <c r="N5568">
        <v>3.4055555549999998</v>
      </c>
      <c r="O5568">
        <v>15</v>
      </c>
      <c r="P5568">
        <v>386</v>
      </c>
      <c r="Q5568">
        <v>0</v>
      </c>
      <c r="R5568">
        <v>0</v>
      </c>
      <c r="S5568">
        <v>0</v>
      </c>
      <c r="T5568">
        <v>0</v>
      </c>
      <c r="U5568">
        <v>51.083333000000003</v>
      </c>
      <c r="V5568">
        <v>1314.5444440000001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1720171</v>
      </c>
      <c r="B5569">
        <v>1</v>
      </c>
      <c r="C5569" t="s">
        <v>77</v>
      </c>
      <c r="D5569" t="s">
        <v>115</v>
      </c>
      <c r="E5569" t="s">
        <v>164</v>
      </c>
      <c r="F5569" t="s">
        <v>16025</v>
      </c>
      <c r="G5569" t="s">
        <v>141</v>
      </c>
      <c r="H5569" t="s">
        <v>46</v>
      </c>
      <c r="I5569" t="s">
        <v>129</v>
      </c>
      <c r="J5569" t="s">
        <v>130</v>
      </c>
      <c r="K5569" t="s">
        <v>131</v>
      </c>
      <c r="L5569" t="s">
        <v>16026</v>
      </c>
      <c r="M5569" t="s">
        <v>16027</v>
      </c>
      <c r="N5569">
        <v>1.041388888</v>
      </c>
      <c r="O5569">
        <v>0</v>
      </c>
      <c r="P5569">
        <v>0</v>
      </c>
      <c r="Q5569">
        <v>1</v>
      </c>
      <c r="R5569">
        <v>72</v>
      </c>
      <c r="S5569">
        <v>0</v>
      </c>
      <c r="T5569">
        <v>0</v>
      </c>
      <c r="U5569">
        <v>0</v>
      </c>
      <c r="V5569">
        <v>0</v>
      </c>
      <c r="W5569">
        <v>1.0413889999999999</v>
      </c>
      <c r="X5569">
        <v>74.98</v>
      </c>
      <c r="Y5569">
        <v>0</v>
      </c>
      <c r="Z5569">
        <v>0</v>
      </c>
    </row>
    <row r="5570" spans="1:26" x14ac:dyDescent="0.25">
      <c r="A5570">
        <v>1720175</v>
      </c>
      <c r="B5570">
        <v>1</v>
      </c>
      <c r="C5570" t="s">
        <v>76</v>
      </c>
      <c r="D5570" t="s">
        <v>85</v>
      </c>
      <c r="E5570" t="s">
        <v>134</v>
      </c>
      <c r="F5570" t="s">
        <v>16028</v>
      </c>
      <c r="G5570" t="s">
        <v>136</v>
      </c>
      <c r="H5570" t="s">
        <v>46</v>
      </c>
      <c r="I5570" t="s">
        <v>129</v>
      </c>
      <c r="J5570" t="s">
        <v>130</v>
      </c>
      <c r="K5570" t="s">
        <v>131</v>
      </c>
      <c r="L5570" t="s">
        <v>16029</v>
      </c>
      <c r="M5570" t="s">
        <v>16030</v>
      </c>
      <c r="N5570">
        <v>0.96166666599999995</v>
      </c>
      <c r="O5570">
        <v>0</v>
      </c>
      <c r="P5570">
        <v>2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1.923333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1720178</v>
      </c>
      <c r="B5571">
        <v>1</v>
      </c>
      <c r="C5571" t="s">
        <v>76</v>
      </c>
      <c r="D5571" t="s">
        <v>80</v>
      </c>
      <c r="E5571" t="s">
        <v>134</v>
      </c>
      <c r="F5571" t="s">
        <v>16031</v>
      </c>
      <c r="G5571" t="s">
        <v>136</v>
      </c>
      <c r="H5571" t="s">
        <v>46</v>
      </c>
      <c r="I5571" t="s">
        <v>129</v>
      </c>
      <c r="J5571" t="s">
        <v>130</v>
      </c>
      <c r="K5571" t="s">
        <v>131</v>
      </c>
      <c r="L5571" t="s">
        <v>16032</v>
      </c>
      <c r="M5571" t="s">
        <v>16033</v>
      </c>
      <c r="N5571">
        <v>2.3711111109999998</v>
      </c>
      <c r="O5571">
        <v>0</v>
      </c>
      <c r="P5571">
        <v>2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4.7422219999999999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1720174</v>
      </c>
      <c r="B5572">
        <v>1</v>
      </c>
      <c r="C5572" t="s">
        <v>76</v>
      </c>
      <c r="D5572" t="s">
        <v>88</v>
      </c>
      <c r="E5572" t="s">
        <v>134</v>
      </c>
      <c r="F5572" t="s">
        <v>16034</v>
      </c>
      <c r="G5572" t="s">
        <v>136</v>
      </c>
      <c r="H5572" t="s">
        <v>46</v>
      </c>
      <c r="I5572" t="s">
        <v>129</v>
      </c>
      <c r="J5572" t="s">
        <v>130</v>
      </c>
      <c r="K5572" t="s">
        <v>131</v>
      </c>
      <c r="L5572" t="s">
        <v>16035</v>
      </c>
      <c r="M5572" t="s">
        <v>16036</v>
      </c>
      <c r="N5572">
        <v>1.6586111109999999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1.6586110000000001</v>
      </c>
      <c r="W5572">
        <v>0</v>
      </c>
      <c r="X5572">
        <v>0</v>
      </c>
      <c r="Y5572">
        <v>0</v>
      </c>
      <c r="Z5572">
        <v>0</v>
      </c>
    </row>
    <row r="5573" spans="1:26" x14ac:dyDescent="0.25">
      <c r="A5573">
        <v>1720177</v>
      </c>
      <c r="B5573">
        <v>1</v>
      </c>
      <c r="C5573" t="s">
        <v>76</v>
      </c>
      <c r="D5573" t="s">
        <v>89</v>
      </c>
      <c r="E5573" t="s">
        <v>126</v>
      </c>
      <c r="F5573" t="s">
        <v>16037</v>
      </c>
      <c r="G5573" t="s">
        <v>176</v>
      </c>
      <c r="H5573" t="s">
        <v>47</v>
      </c>
      <c r="I5573" t="s">
        <v>129</v>
      </c>
      <c r="J5573" t="s">
        <v>130</v>
      </c>
      <c r="K5573" t="s">
        <v>131</v>
      </c>
      <c r="L5573" t="s">
        <v>16038</v>
      </c>
      <c r="M5573" t="s">
        <v>16039</v>
      </c>
      <c r="N5573">
        <v>1.3586111110000001</v>
      </c>
      <c r="O5573">
        <v>34</v>
      </c>
      <c r="P5573">
        <v>1039</v>
      </c>
      <c r="Q5573">
        <v>0</v>
      </c>
      <c r="R5573">
        <v>0</v>
      </c>
      <c r="S5573">
        <v>0</v>
      </c>
      <c r="T5573">
        <v>0</v>
      </c>
      <c r="U5573">
        <v>46.192777999999997</v>
      </c>
      <c r="V5573">
        <v>1411.5969439999999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1720190</v>
      </c>
      <c r="B5574">
        <v>1</v>
      </c>
      <c r="C5574" t="s">
        <v>76</v>
      </c>
      <c r="D5574" t="s">
        <v>96</v>
      </c>
      <c r="E5574" t="s">
        <v>148</v>
      </c>
      <c r="F5574" t="s">
        <v>16020</v>
      </c>
      <c r="G5574" t="s">
        <v>176</v>
      </c>
      <c r="H5574" t="s">
        <v>160</v>
      </c>
      <c r="I5574" t="s">
        <v>129</v>
      </c>
      <c r="J5574" t="s">
        <v>130</v>
      </c>
      <c r="K5574" t="s">
        <v>131</v>
      </c>
      <c r="L5574" t="s">
        <v>16040</v>
      </c>
      <c r="M5574" t="s">
        <v>16041</v>
      </c>
      <c r="N5574">
        <v>2.5777777770000001</v>
      </c>
      <c r="O5574">
        <v>130</v>
      </c>
      <c r="P5574">
        <v>20333</v>
      </c>
      <c r="Q5574">
        <v>0</v>
      </c>
      <c r="R5574">
        <v>0</v>
      </c>
      <c r="S5574">
        <v>0</v>
      </c>
      <c r="T5574">
        <v>0</v>
      </c>
      <c r="U5574">
        <v>335.11111099999999</v>
      </c>
      <c r="V5574">
        <v>52413.955540000003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1720180</v>
      </c>
      <c r="B5575">
        <v>1</v>
      </c>
      <c r="C5575" t="s">
        <v>76</v>
      </c>
      <c r="D5575" t="s">
        <v>93</v>
      </c>
      <c r="E5575" t="s">
        <v>134</v>
      </c>
      <c r="F5575" t="s">
        <v>16042</v>
      </c>
      <c r="G5575" t="s">
        <v>209</v>
      </c>
      <c r="H5575" t="s">
        <v>46</v>
      </c>
      <c r="I5575" t="s">
        <v>129</v>
      </c>
      <c r="J5575" t="s">
        <v>130</v>
      </c>
      <c r="K5575" t="s">
        <v>131</v>
      </c>
      <c r="L5575" t="s">
        <v>16043</v>
      </c>
      <c r="M5575" t="s">
        <v>16044</v>
      </c>
      <c r="N5575">
        <v>3.7275</v>
      </c>
      <c r="O5575">
        <v>0</v>
      </c>
      <c r="P5575">
        <v>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3.7275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1720182</v>
      </c>
      <c r="B5576">
        <v>1</v>
      </c>
      <c r="C5576" t="s">
        <v>76</v>
      </c>
      <c r="D5576" t="s">
        <v>79</v>
      </c>
      <c r="E5576" t="s">
        <v>134</v>
      </c>
      <c r="F5576" t="s">
        <v>16045</v>
      </c>
      <c r="G5576" t="s">
        <v>209</v>
      </c>
      <c r="H5576" t="s">
        <v>46</v>
      </c>
      <c r="I5576" t="s">
        <v>129</v>
      </c>
      <c r="J5576" t="s">
        <v>130</v>
      </c>
      <c r="K5576" t="s">
        <v>131</v>
      </c>
      <c r="L5576" t="s">
        <v>16046</v>
      </c>
      <c r="M5576" t="s">
        <v>16047</v>
      </c>
      <c r="N5576">
        <v>6.9066666659999996</v>
      </c>
      <c r="O5576">
        <v>0</v>
      </c>
      <c r="P5576">
        <v>2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13.813333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1720184</v>
      </c>
      <c r="B5577">
        <v>1</v>
      </c>
      <c r="C5577" t="s">
        <v>76</v>
      </c>
      <c r="D5577" t="s">
        <v>79</v>
      </c>
      <c r="E5577" t="s">
        <v>191</v>
      </c>
      <c r="F5577" t="s">
        <v>16048</v>
      </c>
      <c r="G5577" t="s">
        <v>907</v>
      </c>
      <c r="H5577" t="s">
        <v>46</v>
      </c>
      <c r="I5577" t="s">
        <v>129</v>
      </c>
      <c r="J5577" t="s">
        <v>130</v>
      </c>
      <c r="K5577" t="s">
        <v>131</v>
      </c>
      <c r="L5577" t="s">
        <v>16049</v>
      </c>
      <c r="M5577" t="s">
        <v>16050</v>
      </c>
      <c r="N5577">
        <v>1.7555555549999999</v>
      </c>
      <c r="O5577">
        <v>0</v>
      </c>
      <c r="P5577">
        <v>33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57.933332999999998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1720189</v>
      </c>
      <c r="B5578">
        <v>1</v>
      </c>
      <c r="C5578" t="s">
        <v>76</v>
      </c>
      <c r="D5578" t="s">
        <v>96</v>
      </c>
      <c r="E5578" t="s">
        <v>158</v>
      </c>
      <c r="F5578" t="s">
        <v>16051</v>
      </c>
      <c r="G5578" t="s">
        <v>176</v>
      </c>
      <c r="H5578" t="s">
        <v>160</v>
      </c>
      <c r="I5578" t="s">
        <v>129</v>
      </c>
      <c r="J5578" t="s">
        <v>130</v>
      </c>
      <c r="K5578" t="s">
        <v>131</v>
      </c>
      <c r="L5578" t="s">
        <v>16052</v>
      </c>
      <c r="M5578" t="s">
        <v>16053</v>
      </c>
      <c r="N5578">
        <v>1.487777777</v>
      </c>
      <c r="O5578">
        <v>337</v>
      </c>
      <c r="P5578">
        <v>22388</v>
      </c>
      <c r="Q5578">
        <v>0</v>
      </c>
      <c r="R5578">
        <v>0</v>
      </c>
      <c r="S5578">
        <v>0</v>
      </c>
      <c r="T5578">
        <v>0</v>
      </c>
      <c r="U5578">
        <v>501.38111099999998</v>
      </c>
      <c r="V5578">
        <v>33308.368870999999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1720183</v>
      </c>
      <c r="B5579">
        <v>1</v>
      </c>
      <c r="C5579" t="s">
        <v>77</v>
      </c>
      <c r="D5579" t="s">
        <v>124</v>
      </c>
      <c r="E5579" t="s">
        <v>148</v>
      </c>
      <c r="F5579" t="s">
        <v>15837</v>
      </c>
      <c r="G5579" t="s">
        <v>176</v>
      </c>
      <c r="H5579" t="s">
        <v>47</v>
      </c>
      <c r="I5579" t="s">
        <v>129</v>
      </c>
      <c r="J5579" t="s">
        <v>130</v>
      </c>
      <c r="K5579" t="s">
        <v>131</v>
      </c>
      <c r="L5579" t="s">
        <v>16054</v>
      </c>
      <c r="M5579" t="s">
        <v>16055</v>
      </c>
      <c r="N5579">
        <v>1.0013888879999999</v>
      </c>
      <c r="O5579">
        <v>82</v>
      </c>
      <c r="P5579">
        <v>1237</v>
      </c>
      <c r="Q5579">
        <v>0</v>
      </c>
      <c r="R5579">
        <v>0</v>
      </c>
      <c r="S5579">
        <v>0</v>
      </c>
      <c r="T5579">
        <v>0</v>
      </c>
      <c r="U5579">
        <v>82.113889</v>
      </c>
      <c r="V5579">
        <v>1238.7180539999999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1720191</v>
      </c>
      <c r="B5580">
        <v>1</v>
      </c>
      <c r="C5580" t="s">
        <v>76</v>
      </c>
      <c r="D5580" t="s">
        <v>91</v>
      </c>
      <c r="E5580" t="s">
        <v>212</v>
      </c>
      <c r="F5580" t="s">
        <v>8512</v>
      </c>
      <c r="G5580" t="s">
        <v>176</v>
      </c>
      <c r="H5580" t="s">
        <v>47</v>
      </c>
      <c r="I5580" t="s">
        <v>129</v>
      </c>
      <c r="J5580" t="s">
        <v>130</v>
      </c>
      <c r="K5580" t="s">
        <v>131</v>
      </c>
      <c r="L5580" t="s">
        <v>16056</v>
      </c>
      <c r="M5580" t="s">
        <v>16057</v>
      </c>
      <c r="N5580">
        <v>0.84361111099999997</v>
      </c>
      <c r="O5580">
        <v>37</v>
      </c>
      <c r="P5580">
        <v>587</v>
      </c>
      <c r="Q5580">
        <v>0</v>
      </c>
      <c r="R5580">
        <v>0</v>
      </c>
      <c r="S5580">
        <v>0</v>
      </c>
      <c r="T5580">
        <v>0</v>
      </c>
      <c r="U5580">
        <v>31.213611</v>
      </c>
      <c r="V5580">
        <v>495.19972200000001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1720194</v>
      </c>
      <c r="B5581">
        <v>1</v>
      </c>
      <c r="C5581" t="s">
        <v>76</v>
      </c>
      <c r="D5581" t="s">
        <v>92</v>
      </c>
      <c r="E5581" t="s">
        <v>139</v>
      </c>
      <c r="F5581" t="s">
        <v>4975</v>
      </c>
      <c r="G5581" t="s">
        <v>141</v>
      </c>
      <c r="H5581" t="s">
        <v>46</v>
      </c>
      <c r="I5581" t="s">
        <v>129</v>
      </c>
      <c r="J5581" t="s">
        <v>130</v>
      </c>
      <c r="K5581" t="s">
        <v>131</v>
      </c>
      <c r="L5581" t="s">
        <v>16058</v>
      </c>
      <c r="M5581" t="s">
        <v>16059</v>
      </c>
      <c r="N5581">
        <v>9.2536111109999997</v>
      </c>
      <c r="O5581">
        <v>0</v>
      </c>
      <c r="P5581">
        <v>0</v>
      </c>
      <c r="Q5581">
        <v>0</v>
      </c>
      <c r="R5581">
        <v>165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1526.8458330000001</v>
      </c>
      <c r="Y5581">
        <v>0</v>
      </c>
      <c r="Z5581">
        <v>0</v>
      </c>
    </row>
    <row r="5582" spans="1:26" x14ac:dyDescent="0.25">
      <c r="A5582">
        <v>1720197</v>
      </c>
      <c r="B5582">
        <v>1</v>
      </c>
      <c r="C5582" t="s">
        <v>76</v>
      </c>
      <c r="D5582" t="s">
        <v>100</v>
      </c>
      <c r="E5582" t="s">
        <v>139</v>
      </c>
      <c r="F5582" t="s">
        <v>12773</v>
      </c>
      <c r="G5582" t="s">
        <v>141</v>
      </c>
      <c r="H5582" t="s">
        <v>46</v>
      </c>
      <c r="I5582" t="s">
        <v>129</v>
      </c>
      <c r="J5582" t="s">
        <v>130</v>
      </c>
      <c r="K5582" t="s">
        <v>131</v>
      </c>
      <c r="L5582" t="s">
        <v>16060</v>
      </c>
      <c r="M5582" t="s">
        <v>16061</v>
      </c>
      <c r="N5582">
        <v>1.9975000000000001</v>
      </c>
      <c r="O5582">
        <v>0</v>
      </c>
      <c r="P5582">
        <v>43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85.892499999999998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1720199</v>
      </c>
      <c r="B5583">
        <v>1</v>
      </c>
      <c r="C5583" t="s">
        <v>76</v>
      </c>
      <c r="D5583" t="s">
        <v>102</v>
      </c>
      <c r="E5583" t="s">
        <v>212</v>
      </c>
      <c r="F5583" t="s">
        <v>16062</v>
      </c>
      <c r="G5583" t="s">
        <v>176</v>
      </c>
      <c r="H5583" t="s">
        <v>47</v>
      </c>
      <c r="I5583" t="s">
        <v>129</v>
      </c>
      <c r="J5583" t="s">
        <v>130</v>
      </c>
      <c r="K5583" t="s">
        <v>131</v>
      </c>
      <c r="L5583" t="s">
        <v>16063</v>
      </c>
      <c r="M5583" t="s">
        <v>16064</v>
      </c>
      <c r="N5583">
        <v>2.5563888879999999</v>
      </c>
      <c r="O5583">
        <v>15</v>
      </c>
      <c r="P5583">
        <v>1</v>
      </c>
      <c r="Q5583">
        <v>0</v>
      </c>
      <c r="R5583">
        <v>0</v>
      </c>
      <c r="S5583">
        <v>0</v>
      </c>
      <c r="T5583">
        <v>0</v>
      </c>
      <c r="U5583">
        <v>38.345832999999999</v>
      </c>
      <c r="V5583">
        <v>2.5563889999999998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1720205</v>
      </c>
      <c r="B5584">
        <v>1</v>
      </c>
      <c r="C5584" t="s">
        <v>76</v>
      </c>
      <c r="D5584" t="s">
        <v>96</v>
      </c>
      <c r="E5584" t="s">
        <v>134</v>
      </c>
      <c r="F5584" t="s">
        <v>16065</v>
      </c>
      <c r="G5584" t="s">
        <v>155</v>
      </c>
      <c r="H5584" t="s">
        <v>46</v>
      </c>
      <c r="I5584" t="s">
        <v>129</v>
      </c>
      <c r="J5584" t="s">
        <v>130</v>
      </c>
      <c r="K5584" t="s">
        <v>131</v>
      </c>
      <c r="L5584" t="s">
        <v>16066</v>
      </c>
      <c r="M5584" t="s">
        <v>16067</v>
      </c>
      <c r="N5584">
        <v>0.96250000000000002</v>
      </c>
      <c r="O5584">
        <v>0</v>
      </c>
      <c r="P5584">
        <v>9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8.6624999999999996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1720213</v>
      </c>
      <c r="B5585">
        <v>1</v>
      </c>
      <c r="C5585" t="s">
        <v>76</v>
      </c>
      <c r="D5585" t="s">
        <v>96</v>
      </c>
      <c r="E5585" t="s">
        <v>126</v>
      </c>
      <c r="F5585" t="s">
        <v>16068</v>
      </c>
      <c r="G5585" t="s">
        <v>176</v>
      </c>
      <c r="H5585" t="s">
        <v>47</v>
      </c>
      <c r="I5585" t="s">
        <v>129</v>
      </c>
      <c r="J5585" t="s">
        <v>130</v>
      </c>
      <c r="K5585" t="s">
        <v>131</v>
      </c>
      <c r="L5585" t="s">
        <v>16069</v>
      </c>
      <c r="M5585" t="s">
        <v>16070</v>
      </c>
      <c r="N5585">
        <v>10.707222222</v>
      </c>
      <c r="O5585">
        <v>6</v>
      </c>
      <c r="P5585">
        <v>32</v>
      </c>
      <c r="Q5585">
        <v>0</v>
      </c>
      <c r="R5585">
        <v>0</v>
      </c>
      <c r="S5585">
        <v>0</v>
      </c>
      <c r="T5585">
        <v>0</v>
      </c>
      <c r="U5585">
        <v>64.243333000000007</v>
      </c>
      <c r="V5585">
        <v>342.63111099999998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1720207</v>
      </c>
      <c r="B5586">
        <v>1</v>
      </c>
      <c r="C5586" t="s">
        <v>76</v>
      </c>
      <c r="D5586" t="s">
        <v>78</v>
      </c>
      <c r="E5586" t="s">
        <v>134</v>
      </c>
      <c r="F5586" t="s">
        <v>16071</v>
      </c>
      <c r="G5586" t="s">
        <v>155</v>
      </c>
      <c r="H5586" t="s">
        <v>46</v>
      </c>
      <c r="I5586" t="s">
        <v>129</v>
      </c>
      <c r="J5586" t="s">
        <v>130</v>
      </c>
      <c r="K5586" t="s">
        <v>131</v>
      </c>
      <c r="L5586" t="s">
        <v>16072</v>
      </c>
      <c r="M5586" t="s">
        <v>16073</v>
      </c>
      <c r="N5586">
        <v>1.393333333</v>
      </c>
      <c r="O5586">
        <v>0</v>
      </c>
      <c r="P5586">
        <v>11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15.326667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1720208</v>
      </c>
      <c r="B5587">
        <v>1</v>
      </c>
      <c r="C5587" t="s">
        <v>77</v>
      </c>
      <c r="D5587" t="s">
        <v>117</v>
      </c>
      <c r="E5587" t="s">
        <v>126</v>
      </c>
      <c r="F5587" t="s">
        <v>16074</v>
      </c>
      <c r="G5587" t="s">
        <v>176</v>
      </c>
      <c r="H5587" t="s">
        <v>47</v>
      </c>
      <c r="I5587" t="s">
        <v>151</v>
      </c>
      <c r="J5587" t="s">
        <v>130</v>
      </c>
      <c r="K5587" t="s">
        <v>131</v>
      </c>
      <c r="L5587" t="s">
        <v>16075</v>
      </c>
      <c r="M5587" t="s">
        <v>16076</v>
      </c>
      <c r="N5587">
        <v>7.4999999999999997E-3</v>
      </c>
      <c r="O5587">
        <v>0</v>
      </c>
      <c r="P5587">
        <v>0</v>
      </c>
      <c r="Q5587">
        <v>5</v>
      </c>
      <c r="R5587">
        <v>131</v>
      </c>
      <c r="S5587">
        <v>37</v>
      </c>
      <c r="T5587">
        <v>1138</v>
      </c>
      <c r="U5587">
        <v>0</v>
      </c>
      <c r="V5587">
        <v>0</v>
      </c>
      <c r="W5587">
        <v>3.7499999999999999E-2</v>
      </c>
      <c r="X5587">
        <v>0.98250000000000004</v>
      </c>
      <c r="Y5587">
        <v>0.27750000000000002</v>
      </c>
      <c r="Z5587">
        <v>8.5350000000000001</v>
      </c>
    </row>
    <row r="5588" spans="1:26" x14ac:dyDescent="0.25">
      <c r="A5588">
        <v>1720214</v>
      </c>
      <c r="B5588">
        <v>1</v>
      </c>
      <c r="C5588" t="s">
        <v>76</v>
      </c>
      <c r="D5588" t="s">
        <v>96</v>
      </c>
      <c r="E5588" t="s">
        <v>134</v>
      </c>
      <c r="F5588" t="s">
        <v>16077</v>
      </c>
      <c r="G5588" t="s">
        <v>155</v>
      </c>
      <c r="H5588" t="s">
        <v>46</v>
      </c>
      <c r="I5588" t="s">
        <v>129</v>
      </c>
      <c r="J5588" t="s">
        <v>130</v>
      </c>
      <c r="K5588" t="s">
        <v>131</v>
      </c>
      <c r="L5588" t="s">
        <v>16078</v>
      </c>
      <c r="M5588" t="s">
        <v>16079</v>
      </c>
      <c r="N5588">
        <v>0.72527777699999996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0.72527799999999998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1720222</v>
      </c>
      <c r="B5589">
        <v>1</v>
      </c>
      <c r="C5589" t="s">
        <v>76</v>
      </c>
      <c r="D5589" t="s">
        <v>96</v>
      </c>
      <c r="E5589" t="s">
        <v>158</v>
      </c>
      <c r="F5589" t="s">
        <v>16080</v>
      </c>
      <c r="G5589" t="s">
        <v>176</v>
      </c>
      <c r="H5589" t="s">
        <v>47</v>
      </c>
      <c r="I5589" t="s">
        <v>129</v>
      </c>
      <c r="J5589" t="s">
        <v>130</v>
      </c>
      <c r="K5589" t="s">
        <v>131</v>
      </c>
      <c r="L5589" t="s">
        <v>16081</v>
      </c>
      <c r="M5589" t="s">
        <v>16082</v>
      </c>
      <c r="N5589">
        <v>3.5419444439999999</v>
      </c>
      <c r="O5589">
        <v>14</v>
      </c>
      <c r="P5589">
        <v>1902</v>
      </c>
      <c r="Q5589">
        <v>0</v>
      </c>
      <c r="R5589">
        <v>0</v>
      </c>
      <c r="S5589">
        <v>0</v>
      </c>
      <c r="T5589">
        <v>0</v>
      </c>
      <c r="U5589">
        <v>49.587221999999997</v>
      </c>
      <c r="V5589">
        <v>6736.7783319999999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1720220</v>
      </c>
      <c r="B5590">
        <v>1</v>
      </c>
      <c r="C5590" t="s">
        <v>76</v>
      </c>
      <c r="D5590" t="s">
        <v>96</v>
      </c>
      <c r="E5590" t="s">
        <v>158</v>
      </c>
      <c r="F5590" t="s">
        <v>16083</v>
      </c>
      <c r="G5590" t="s">
        <v>176</v>
      </c>
      <c r="H5590" t="s">
        <v>47</v>
      </c>
      <c r="I5590" t="s">
        <v>129</v>
      </c>
      <c r="J5590" t="s">
        <v>130</v>
      </c>
      <c r="K5590" t="s">
        <v>131</v>
      </c>
      <c r="L5590" t="s">
        <v>16084</v>
      </c>
      <c r="M5590" t="s">
        <v>16085</v>
      </c>
      <c r="N5590">
        <v>5.0838888879999997</v>
      </c>
      <c r="O5590">
        <v>203</v>
      </c>
      <c r="P5590">
        <v>608</v>
      </c>
      <c r="Q5590">
        <v>0</v>
      </c>
      <c r="R5590">
        <v>0</v>
      </c>
      <c r="S5590">
        <v>0</v>
      </c>
      <c r="T5590">
        <v>0</v>
      </c>
      <c r="U5590">
        <v>1032.029444</v>
      </c>
      <c r="V5590">
        <v>3091.0044440000001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1720216</v>
      </c>
      <c r="B5591">
        <v>1</v>
      </c>
      <c r="C5591" t="s">
        <v>76</v>
      </c>
      <c r="D5591" t="s">
        <v>92</v>
      </c>
      <c r="E5591" t="s">
        <v>158</v>
      </c>
      <c r="F5591" t="s">
        <v>15909</v>
      </c>
      <c r="G5591" t="s">
        <v>176</v>
      </c>
      <c r="H5591" t="s">
        <v>47</v>
      </c>
      <c r="I5591" t="s">
        <v>129</v>
      </c>
      <c r="J5591" t="s">
        <v>130</v>
      </c>
      <c r="K5591" t="s">
        <v>131</v>
      </c>
      <c r="L5591" t="s">
        <v>16086</v>
      </c>
      <c r="M5591" t="s">
        <v>16087</v>
      </c>
      <c r="N5591">
        <v>0.23250000000000001</v>
      </c>
      <c r="O5591">
        <v>0</v>
      </c>
      <c r="P5591">
        <v>0</v>
      </c>
      <c r="Q5591">
        <v>0</v>
      </c>
      <c r="R5591">
        <v>0</v>
      </c>
      <c r="S5591">
        <v>5</v>
      </c>
      <c r="T5591">
        <v>136</v>
      </c>
      <c r="U5591">
        <v>0</v>
      </c>
      <c r="V5591">
        <v>0</v>
      </c>
      <c r="W5591">
        <v>0</v>
      </c>
      <c r="X5591">
        <v>0</v>
      </c>
      <c r="Y5591">
        <v>1.1625000000000001</v>
      </c>
      <c r="Z5591">
        <v>31.62</v>
      </c>
    </row>
    <row r="5592" spans="1:26" x14ac:dyDescent="0.25">
      <c r="A5592">
        <v>1720219</v>
      </c>
      <c r="B5592">
        <v>1</v>
      </c>
      <c r="C5592" t="s">
        <v>76</v>
      </c>
      <c r="D5592" t="s">
        <v>99</v>
      </c>
      <c r="E5592" t="s">
        <v>212</v>
      </c>
      <c r="F5592" t="s">
        <v>16088</v>
      </c>
      <c r="G5592" t="s">
        <v>176</v>
      </c>
      <c r="H5592" t="s">
        <v>47</v>
      </c>
      <c r="I5592" t="s">
        <v>129</v>
      </c>
      <c r="J5592" t="s">
        <v>130</v>
      </c>
      <c r="K5592" t="s">
        <v>131</v>
      </c>
      <c r="L5592" t="s">
        <v>16089</v>
      </c>
      <c r="M5592" t="s">
        <v>16090</v>
      </c>
      <c r="N5592">
        <v>0.85250000000000004</v>
      </c>
      <c r="O5592">
        <v>23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19.607500000000002</v>
      </c>
      <c r="V5592">
        <v>0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1720217</v>
      </c>
      <c r="B5593">
        <v>1</v>
      </c>
      <c r="C5593" t="s">
        <v>77</v>
      </c>
      <c r="D5593" t="s">
        <v>114</v>
      </c>
      <c r="E5593" t="s">
        <v>158</v>
      </c>
      <c r="F5593" t="s">
        <v>16091</v>
      </c>
      <c r="G5593" t="s">
        <v>176</v>
      </c>
      <c r="H5593" t="s">
        <v>160</v>
      </c>
      <c r="I5593" t="s">
        <v>129</v>
      </c>
      <c r="J5593" t="s">
        <v>130</v>
      </c>
      <c r="K5593" t="s">
        <v>131</v>
      </c>
      <c r="L5593" t="s">
        <v>16092</v>
      </c>
      <c r="M5593" t="s">
        <v>16093</v>
      </c>
      <c r="N5593">
        <v>0.40055555500000001</v>
      </c>
      <c r="O5593">
        <v>224</v>
      </c>
      <c r="P5593">
        <v>28456</v>
      </c>
      <c r="Q5593">
        <v>0</v>
      </c>
      <c r="R5593">
        <v>0</v>
      </c>
      <c r="S5593">
        <v>0</v>
      </c>
      <c r="T5593">
        <v>0</v>
      </c>
      <c r="U5593">
        <v>89.724444000000005</v>
      </c>
      <c r="V5593">
        <v>11398.208873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1720218</v>
      </c>
      <c r="B5594">
        <v>1</v>
      </c>
      <c r="C5594" t="s">
        <v>76</v>
      </c>
      <c r="D5594" t="s">
        <v>92</v>
      </c>
      <c r="E5594" t="s">
        <v>158</v>
      </c>
      <c r="F5594" t="s">
        <v>15909</v>
      </c>
      <c r="G5594" t="s">
        <v>176</v>
      </c>
      <c r="H5594" t="s">
        <v>47</v>
      </c>
      <c r="I5594" t="s">
        <v>129</v>
      </c>
      <c r="J5594" t="s">
        <v>130</v>
      </c>
      <c r="K5594" t="s">
        <v>131</v>
      </c>
      <c r="L5594" t="s">
        <v>16094</v>
      </c>
      <c r="M5594" t="s">
        <v>16095</v>
      </c>
      <c r="N5594">
        <v>0.48083333299999997</v>
      </c>
      <c r="O5594">
        <v>0</v>
      </c>
      <c r="P5594">
        <v>0</v>
      </c>
      <c r="Q5594">
        <v>0</v>
      </c>
      <c r="R5594">
        <v>0</v>
      </c>
      <c r="S5594">
        <v>5</v>
      </c>
      <c r="T5594">
        <v>136</v>
      </c>
      <c r="U5594">
        <v>0</v>
      </c>
      <c r="V5594">
        <v>0</v>
      </c>
      <c r="W5594">
        <v>0</v>
      </c>
      <c r="X5594">
        <v>0</v>
      </c>
      <c r="Y5594">
        <v>2.4041670000000002</v>
      </c>
      <c r="Z5594">
        <v>65.393332999999998</v>
      </c>
    </row>
    <row r="5595" spans="1:26" x14ac:dyDescent="0.25">
      <c r="A5595">
        <v>1720223</v>
      </c>
      <c r="B5595">
        <v>1</v>
      </c>
      <c r="C5595" t="s">
        <v>77</v>
      </c>
      <c r="D5595" t="s">
        <v>111</v>
      </c>
      <c r="E5595" t="s">
        <v>126</v>
      </c>
      <c r="F5595" t="s">
        <v>16096</v>
      </c>
      <c r="G5595" t="s">
        <v>145</v>
      </c>
      <c r="H5595" t="s">
        <v>47</v>
      </c>
      <c r="I5595" t="s">
        <v>129</v>
      </c>
      <c r="J5595" t="s">
        <v>130</v>
      </c>
      <c r="K5595" t="s">
        <v>131</v>
      </c>
      <c r="L5595" t="s">
        <v>16097</v>
      </c>
      <c r="M5595" t="s">
        <v>16098</v>
      </c>
      <c r="N5595">
        <v>1.5266666659999999</v>
      </c>
      <c r="O5595">
        <v>0</v>
      </c>
      <c r="P5595">
        <v>0</v>
      </c>
      <c r="Q5595">
        <v>5</v>
      </c>
      <c r="R5595">
        <v>90</v>
      </c>
      <c r="S5595">
        <v>0</v>
      </c>
      <c r="T5595">
        <v>0</v>
      </c>
      <c r="U5595">
        <v>0</v>
      </c>
      <c r="V5595">
        <v>0</v>
      </c>
      <c r="W5595">
        <v>7.6333330000000004</v>
      </c>
      <c r="X5595">
        <v>137.4</v>
      </c>
      <c r="Y5595">
        <v>0</v>
      </c>
      <c r="Z5595">
        <v>0</v>
      </c>
    </row>
    <row r="5596" spans="1:26" x14ac:dyDescent="0.25">
      <c r="A5596">
        <v>1720225</v>
      </c>
      <c r="B5596">
        <v>1</v>
      </c>
      <c r="C5596" t="s">
        <v>76</v>
      </c>
      <c r="D5596" t="s">
        <v>78</v>
      </c>
      <c r="E5596" t="s">
        <v>139</v>
      </c>
      <c r="F5596" t="s">
        <v>16099</v>
      </c>
      <c r="G5596" t="s">
        <v>141</v>
      </c>
      <c r="H5596" t="s">
        <v>46</v>
      </c>
      <c r="I5596" t="s">
        <v>129</v>
      </c>
      <c r="J5596" t="s">
        <v>130</v>
      </c>
      <c r="K5596" t="s">
        <v>131</v>
      </c>
      <c r="L5596" t="s">
        <v>16100</v>
      </c>
      <c r="M5596" t="s">
        <v>16101</v>
      </c>
      <c r="N5596">
        <v>1.623611111</v>
      </c>
      <c r="O5596">
        <v>0</v>
      </c>
      <c r="P5596">
        <v>184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298.74444399999999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1720239</v>
      </c>
      <c r="B5597">
        <v>1</v>
      </c>
      <c r="C5597" t="s">
        <v>76</v>
      </c>
      <c r="D5597" t="s">
        <v>99</v>
      </c>
      <c r="E5597" t="s">
        <v>212</v>
      </c>
      <c r="F5597" t="s">
        <v>16088</v>
      </c>
      <c r="G5597" t="s">
        <v>176</v>
      </c>
      <c r="H5597" t="s">
        <v>47</v>
      </c>
      <c r="I5597" t="s">
        <v>129</v>
      </c>
      <c r="J5597" t="s">
        <v>130</v>
      </c>
      <c r="K5597" t="s">
        <v>131</v>
      </c>
      <c r="L5597" t="s">
        <v>16102</v>
      </c>
      <c r="M5597" t="s">
        <v>16103</v>
      </c>
      <c r="N5597">
        <v>1.146111111</v>
      </c>
      <c r="O5597">
        <v>23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26.360555999999999</v>
      </c>
      <c r="V5597">
        <v>0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1720227</v>
      </c>
      <c r="B5598">
        <v>1</v>
      </c>
      <c r="C5598" t="s">
        <v>76</v>
      </c>
      <c r="D5598" t="s">
        <v>78</v>
      </c>
      <c r="E5598" t="s">
        <v>148</v>
      </c>
      <c r="F5598" t="s">
        <v>16104</v>
      </c>
      <c r="G5598" t="s">
        <v>150</v>
      </c>
      <c r="H5598" t="s">
        <v>160</v>
      </c>
      <c r="I5598" t="s">
        <v>129</v>
      </c>
      <c r="J5598" t="s">
        <v>130</v>
      </c>
      <c r="K5598" t="s">
        <v>161</v>
      </c>
      <c r="L5598" t="s">
        <v>16105</v>
      </c>
      <c r="M5598" t="s">
        <v>16106</v>
      </c>
      <c r="N5598">
        <v>0.1825</v>
      </c>
      <c r="O5598">
        <v>40</v>
      </c>
      <c r="P5598">
        <v>4486</v>
      </c>
      <c r="Q5598">
        <v>0</v>
      </c>
      <c r="R5598">
        <v>0</v>
      </c>
      <c r="S5598">
        <v>0</v>
      </c>
      <c r="T5598">
        <v>0</v>
      </c>
      <c r="U5598">
        <v>7.3</v>
      </c>
      <c r="V5598">
        <v>818.69500000000005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1720228</v>
      </c>
      <c r="B5599">
        <v>1</v>
      </c>
      <c r="C5599" t="s">
        <v>77</v>
      </c>
      <c r="D5599" t="s">
        <v>114</v>
      </c>
      <c r="E5599" t="s">
        <v>158</v>
      </c>
      <c r="F5599" t="s">
        <v>16107</v>
      </c>
      <c r="G5599" t="s">
        <v>176</v>
      </c>
      <c r="H5599" t="s">
        <v>47</v>
      </c>
      <c r="I5599" t="s">
        <v>129</v>
      </c>
      <c r="J5599" t="s">
        <v>130</v>
      </c>
      <c r="K5599" t="s">
        <v>131</v>
      </c>
      <c r="L5599" t="s">
        <v>16108</v>
      </c>
      <c r="M5599" t="s">
        <v>16109</v>
      </c>
      <c r="N5599">
        <v>0.30666666599999998</v>
      </c>
      <c r="O5599">
        <v>49</v>
      </c>
      <c r="P5599">
        <v>8687</v>
      </c>
      <c r="Q5599">
        <v>0</v>
      </c>
      <c r="R5599">
        <v>0</v>
      </c>
      <c r="S5599">
        <v>0</v>
      </c>
      <c r="T5599">
        <v>0</v>
      </c>
      <c r="U5599">
        <v>15.026667</v>
      </c>
      <c r="V5599">
        <v>2664.013328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1720230</v>
      </c>
      <c r="B5600">
        <v>1</v>
      </c>
      <c r="C5600" t="s">
        <v>76</v>
      </c>
      <c r="D5600" t="s">
        <v>101</v>
      </c>
      <c r="E5600" t="s">
        <v>134</v>
      </c>
      <c r="F5600" t="s">
        <v>16110</v>
      </c>
      <c r="G5600" t="s">
        <v>136</v>
      </c>
      <c r="H5600" t="s">
        <v>46</v>
      </c>
      <c r="I5600" t="s">
        <v>129</v>
      </c>
      <c r="J5600" t="s">
        <v>130</v>
      </c>
      <c r="K5600" t="s">
        <v>131</v>
      </c>
      <c r="L5600" t="s">
        <v>16111</v>
      </c>
      <c r="M5600" t="s">
        <v>16112</v>
      </c>
      <c r="N5600">
        <v>9.3069444440000009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9.3069439999999997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1720236</v>
      </c>
      <c r="B5601">
        <v>1</v>
      </c>
      <c r="C5601" t="s">
        <v>76</v>
      </c>
      <c r="D5601" t="s">
        <v>78</v>
      </c>
      <c r="E5601" t="s">
        <v>148</v>
      </c>
      <c r="F5601" t="s">
        <v>16113</v>
      </c>
      <c r="G5601" t="s">
        <v>176</v>
      </c>
      <c r="H5601" t="s">
        <v>160</v>
      </c>
      <c r="I5601" t="s">
        <v>129</v>
      </c>
      <c r="J5601" t="s">
        <v>130</v>
      </c>
      <c r="K5601" t="s">
        <v>131</v>
      </c>
      <c r="L5601" t="s">
        <v>16114</v>
      </c>
      <c r="M5601" t="s">
        <v>16115</v>
      </c>
      <c r="N5601">
        <v>0.43083333299999999</v>
      </c>
      <c r="O5601">
        <v>13</v>
      </c>
      <c r="P5601">
        <v>2072</v>
      </c>
      <c r="Q5601">
        <v>0</v>
      </c>
      <c r="R5601">
        <v>0</v>
      </c>
      <c r="S5601">
        <v>0</v>
      </c>
      <c r="T5601">
        <v>0</v>
      </c>
      <c r="U5601">
        <v>5.6008329999999997</v>
      </c>
      <c r="V5601">
        <v>892.68666599999995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1720237</v>
      </c>
      <c r="B5602">
        <v>1</v>
      </c>
      <c r="C5602" t="s">
        <v>76</v>
      </c>
      <c r="D5602" t="s">
        <v>101</v>
      </c>
      <c r="E5602" t="s">
        <v>126</v>
      </c>
      <c r="F5602" t="s">
        <v>16116</v>
      </c>
      <c r="G5602" t="s">
        <v>3544</v>
      </c>
      <c r="H5602" t="s">
        <v>47</v>
      </c>
      <c r="I5602" t="s">
        <v>129</v>
      </c>
      <c r="J5602" t="s">
        <v>130</v>
      </c>
      <c r="K5602" t="s">
        <v>131</v>
      </c>
      <c r="L5602" t="s">
        <v>16117</v>
      </c>
      <c r="M5602" t="s">
        <v>16118</v>
      </c>
      <c r="N5602">
        <v>0.55000000000000004</v>
      </c>
      <c r="O5602">
        <v>0</v>
      </c>
      <c r="P5602">
        <v>26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14.3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1720241</v>
      </c>
      <c r="B5603">
        <v>1</v>
      </c>
      <c r="C5603" t="s">
        <v>77</v>
      </c>
      <c r="D5603" t="s">
        <v>111</v>
      </c>
      <c r="E5603" t="s">
        <v>212</v>
      </c>
      <c r="F5603" t="s">
        <v>16119</v>
      </c>
      <c r="G5603" t="s">
        <v>176</v>
      </c>
      <c r="H5603" t="s">
        <v>47</v>
      </c>
      <c r="I5603" t="s">
        <v>129</v>
      </c>
      <c r="J5603" t="s">
        <v>130</v>
      </c>
      <c r="K5603" t="s">
        <v>131</v>
      </c>
      <c r="L5603" t="s">
        <v>16120</v>
      </c>
      <c r="M5603" t="s">
        <v>16121</v>
      </c>
      <c r="N5603">
        <v>0.46500000000000002</v>
      </c>
      <c r="O5603">
        <v>0</v>
      </c>
      <c r="P5603">
        <v>0</v>
      </c>
      <c r="Q5603">
        <v>17</v>
      </c>
      <c r="R5603">
        <v>291</v>
      </c>
      <c r="S5603">
        <v>0</v>
      </c>
      <c r="T5603">
        <v>0</v>
      </c>
      <c r="U5603">
        <v>0</v>
      </c>
      <c r="V5603">
        <v>0</v>
      </c>
      <c r="W5603">
        <v>7.9050000000000002</v>
      </c>
      <c r="X5603">
        <v>135.315</v>
      </c>
      <c r="Y5603">
        <v>0</v>
      </c>
      <c r="Z5603">
        <v>0</v>
      </c>
    </row>
    <row r="5604" spans="1:26" x14ac:dyDescent="0.25">
      <c r="A5604">
        <v>1720242</v>
      </c>
      <c r="B5604">
        <v>1</v>
      </c>
      <c r="C5604" t="s">
        <v>77</v>
      </c>
      <c r="D5604" t="s">
        <v>111</v>
      </c>
      <c r="E5604" t="s">
        <v>126</v>
      </c>
      <c r="F5604" t="s">
        <v>16096</v>
      </c>
      <c r="G5604" t="s">
        <v>2576</v>
      </c>
      <c r="H5604" t="s">
        <v>47</v>
      </c>
      <c r="I5604" t="s">
        <v>129</v>
      </c>
      <c r="J5604" t="s">
        <v>130</v>
      </c>
      <c r="K5604" t="s">
        <v>131</v>
      </c>
      <c r="L5604" t="s">
        <v>16122</v>
      </c>
      <c r="M5604" t="s">
        <v>16123</v>
      </c>
      <c r="N5604">
        <v>2.4350000000000001</v>
      </c>
      <c r="O5604">
        <v>0</v>
      </c>
      <c r="P5604">
        <v>0</v>
      </c>
      <c r="Q5604">
        <v>5</v>
      </c>
      <c r="R5604">
        <v>90</v>
      </c>
      <c r="S5604">
        <v>0</v>
      </c>
      <c r="T5604">
        <v>0</v>
      </c>
      <c r="U5604">
        <v>0</v>
      </c>
      <c r="V5604">
        <v>0</v>
      </c>
      <c r="W5604">
        <v>12.175000000000001</v>
      </c>
      <c r="X5604">
        <v>219.15</v>
      </c>
      <c r="Y5604">
        <v>0</v>
      </c>
      <c r="Z5604">
        <v>0</v>
      </c>
    </row>
    <row r="5605" spans="1:26" x14ac:dyDescent="0.25">
      <c r="A5605">
        <v>1720247</v>
      </c>
      <c r="B5605">
        <v>1</v>
      </c>
      <c r="C5605" t="s">
        <v>76</v>
      </c>
      <c r="D5605" t="s">
        <v>100</v>
      </c>
      <c r="E5605" t="s">
        <v>158</v>
      </c>
      <c r="F5605" t="s">
        <v>16124</v>
      </c>
      <c r="G5605" t="s">
        <v>176</v>
      </c>
      <c r="H5605" t="s">
        <v>47</v>
      </c>
      <c r="I5605" t="s">
        <v>129</v>
      </c>
      <c r="J5605" t="s">
        <v>130</v>
      </c>
      <c r="K5605" t="s">
        <v>131</v>
      </c>
      <c r="L5605" t="s">
        <v>16125</v>
      </c>
      <c r="M5605" t="s">
        <v>16126</v>
      </c>
      <c r="N5605">
        <v>1.3105555550000001</v>
      </c>
      <c r="O5605">
        <v>330</v>
      </c>
      <c r="P5605">
        <v>7574</v>
      </c>
      <c r="Q5605">
        <v>0</v>
      </c>
      <c r="R5605">
        <v>0</v>
      </c>
      <c r="S5605">
        <v>0</v>
      </c>
      <c r="T5605">
        <v>0</v>
      </c>
      <c r="U5605">
        <v>432.48333300000002</v>
      </c>
      <c r="V5605">
        <v>9926.1477739999991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1720249</v>
      </c>
      <c r="B5606">
        <v>1</v>
      </c>
      <c r="C5606" t="s">
        <v>77</v>
      </c>
      <c r="D5606" t="s">
        <v>108</v>
      </c>
      <c r="E5606" t="s">
        <v>134</v>
      </c>
      <c r="F5606" t="s">
        <v>16127</v>
      </c>
      <c r="G5606" t="s">
        <v>155</v>
      </c>
      <c r="H5606" t="s">
        <v>46</v>
      </c>
      <c r="I5606" t="s">
        <v>129</v>
      </c>
      <c r="J5606" t="s">
        <v>130</v>
      </c>
      <c r="K5606" t="s">
        <v>131</v>
      </c>
      <c r="L5606" t="s">
        <v>16128</v>
      </c>
      <c r="M5606" t="s">
        <v>16129</v>
      </c>
      <c r="N5606">
        <v>1.2763888880000001</v>
      </c>
      <c r="O5606">
        <v>0</v>
      </c>
      <c r="P5606">
        <v>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1.276389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1720273</v>
      </c>
      <c r="B5607">
        <v>1</v>
      </c>
      <c r="C5607" t="s">
        <v>77</v>
      </c>
      <c r="D5607" t="s">
        <v>119</v>
      </c>
      <c r="E5607" t="s">
        <v>139</v>
      </c>
      <c r="F5607" t="s">
        <v>14228</v>
      </c>
      <c r="G5607" t="s">
        <v>141</v>
      </c>
      <c r="H5607" t="s">
        <v>46</v>
      </c>
      <c r="I5607" t="s">
        <v>129</v>
      </c>
      <c r="J5607" t="s">
        <v>130</v>
      </c>
      <c r="K5607" t="s">
        <v>131</v>
      </c>
      <c r="L5607" t="s">
        <v>16130</v>
      </c>
      <c r="M5607" t="s">
        <v>16131</v>
      </c>
      <c r="N5607">
        <v>3.89</v>
      </c>
      <c r="O5607">
        <v>0</v>
      </c>
      <c r="P5607">
        <v>58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225.62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1720251</v>
      </c>
      <c r="B5608">
        <v>1</v>
      </c>
      <c r="C5608" t="s">
        <v>77</v>
      </c>
      <c r="D5608" t="s">
        <v>117</v>
      </c>
      <c r="E5608" t="s">
        <v>164</v>
      </c>
      <c r="F5608" t="s">
        <v>16132</v>
      </c>
      <c r="G5608" t="s">
        <v>256</v>
      </c>
      <c r="H5608" t="s">
        <v>46</v>
      </c>
      <c r="I5608" t="s">
        <v>129</v>
      </c>
      <c r="J5608" t="s">
        <v>130</v>
      </c>
      <c r="K5608" t="s">
        <v>131</v>
      </c>
      <c r="L5608" t="s">
        <v>16133</v>
      </c>
      <c r="M5608" t="s">
        <v>16134</v>
      </c>
      <c r="N5608">
        <v>1.204722222</v>
      </c>
      <c r="O5608">
        <v>0</v>
      </c>
      <c r="P5608">
        <v>0</v>
      </c>
      <c r="Q5608">
        <v>0</v>
      </c>
      <c r="R5608">
        <v>0</v>
      </c>
      <c r="S5608">
        <v>1</v>
      </c>
      <c r="T5608">
        <v>39</v>
      </c>
      <c r="U5608">
        <v>0</v>
      </c>
      <c r="V5608">
        <v>0</v>
      </c>
      <c r="W5608">
        <v>0</v>
      </c>
      <c r="X5608">
        <v>0</v>
      </c>
      <c r="Y5608">
        <v>1.2047220000000001</v>
      </c>
      <c r="Z5608">
        <v>46.984166999999999</v>
      </c>
    </row>
    <row r="5609" spans="1:26" x14ac:dyDescent="0.25">
      <c r="A5609">
        <v>1720252</v>
      </c>
      <c r="B5609">
        <v>1</v>
      </c>
      <c r="C5609" t="s">
        <v>77</v>
      </c>
      <c r="D5609" t="s">
        <v>111</v>
      </c>
      <c r="E5609" t="s">
        <v>212</v>
      </c>
      <c r="F5609" t="s">
        <v>11810</v>
      </c>
      <c r="G5609" t="s">
        <v>176</v>
      </c>
      <c r="H5609" t="s">
        <v>47</v>
      </c>
      <c r="I5609" t="s">
        <v>151</v>
      </c>
      <c r="J5609" t="s">
        <v>130</v>
      </c>
      <c r="K5609" t="s">
        <v>131</v>
      </c>
      <c r="L5609" t="s">
        <v>16135</v>
      </c>
      <c r="M5609" t="s">
        <v>16136</v>
      </c>
      <c r="N5609">
        <v>6.3888879999999997E-3</v>
      </c>
      <c r="O5609">
        <v>0</v>
      </c>
      <c r="P5609">
        <v>0</v>
      </c>
      <c r="Q5609">
        <v>0</v>
      </c>
      <c r="R5609">
        <v>0</v>
      </c>
      <c r="S5609">
        <v>35</v>
      </c>
      <c r="T5609">
        <v>1454</v>
      </c>
      <c r="U5609">
        <v>0</v>
      </c>
      <c r="V5609">
        <v>0</v>
      </c>
      <c r="W5609">
        <v>0</v>
      </c>
      <c r="X5609">
        <v>0</v>
      </c>
      <c r="Y5609">
        <v>0.223611</v>
      </c>
      <c r="Z5609">
        <v>9.2894430000000003</v>
      </c>
    </row>
    <row r="5610" spans="1:26" x14ac:dyDescent="0.25">
      <c r="A5610">
        <v>1720260</v>
      </c>
      <c r="B5610">
        <v>1</v>
      </c>
      <c r="C5610" t="s">
        <v>77</v>
      </c>
      <c r="D5610" t="s">
        <v>112</v>
      </c>
      <c r="E5610" t="s">
        <v>126</v>
      </c>
      <c r="F5610" t="s">
        <v>16137</v>
      </c>
      <c r="G5610" t="s">
        <v>431</v>
      </c>
      <c r="H5610" t="s">
        <v>47</v>
      </c>
      <c r="I5610" t="s">
        <v>129</v>
      </c>
      <c r="J5610" t="s">
        <v>130</v>
      </c>
      <c r="K5610" t="s">
        <v>131</v>
      </c>
      <c r="L5610" t="s">
        <v>16138</v>
      </c>
      <c r="M5610" t="s">
        <v>16139</v>
      </c>
      <c r="N5610">
        <v>2.0788888879999998</v>
      </c>
      <c r="O5610">
        <v>0</v>
      </c>
      <c r="P5610">
        <v>0</v>
      </c>
      <c r="Q5610">
        <v>0</v>
      </c>
      <c r="R5610">
        <v>0</v>
      </c>
      <c r="S5610">
        <v>7</v>
      </c>
      <c r="T5610">
        <v>228</v>
      </c>
      <c r="U5610">
        <v>0</v>
      </c>
      <c r="V5610">
        <v>0</v>
      </c>
      <c r="W5610">
        <v>0</v>
      </c>
      <c r="X5610">
        <v>0</v>
      </c>
      <c r="Y5610">
        <v>14.552222</v>
      </c>
      <c r="Z5610">
        <v>473.98666600000001</v>
      </c>
    </row>
    <row r="5611" spans="1:26" x14ac:dyDescent="0.25">
      <c r="A5611">
        <v>1720253</v>
      </c>
      <c r="B5611">
        <v>1</v>
      </c>
      <c r="C5611" t="s">
        <v>76</v>
      </c>
      <c r="D5611" t="s">
        <v>92</v>
      </c>
      <c r="E5611" t="s">
        <v>134</v>
      </c>
      <c r="F5611" t="s">
        <v>16140</v>
      </c>
      <c r="G5611" t="s">
        <v>209</v>
      </c>
      <c r="H5611" t="s">
        <v>46</v>
      </c>
      <c r="I5611" t="s">
        <v>129</v>
      </c>
      <c r="J5611" t="s">
        <v>130</v>
      </c>
      <c r="K5611" t="s">
        <v>131</v>
      </c>
      <c r="L5611" t="s">
        <v>16141</v>
      </c>
      <c r="M5611" t="s">
        <v>16142</v>
      </c>
      <c r="N5611">
        <v>4.2016666660000004</v>
      </c>
      <c r="O5611">
        <v>0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4.2016669999999996</v>
      </c>
      <c r="Y5611">
        <v>0</v>
      </c>
      <c r="Z5611">
        <v>0</v>
      </c>
    </row>
    <row r="5612" spans="1:26" x14ac:dyDescent="0.25">
      <c r="A5612">
        <v>1720266</v>
      </c>
      <c r="B5612">
        <v>1</v>
      </c>
      <c r="C5612" t="s">
        <v>76</v>
      </c>
      <c r="D5612" t="s">
        <v>99</v>
      </c>
      <c r="E5612" t="s">
        <v>212</v>
      </c>
      <c r="F5612" t="s">
        <v>16143</v>
      </c>
      <c r="G5612" t="s">
        <v>176</v>
      </c>
      <c r="H5612" t="s">
        <v>47</v>
      </c>
      <c r="I5612" t="s">
        <v>129</v>
      </c>
      <c r="J5612" t="s">
        <v>130</v>
      </c>
      <c r="K5612" t="s">
        <v>131</v>
      </c>
      <c r="L5612" t="s">
        <v>16144</v>
      </c>
      <c r="M5612" t="s">
        <v>16145</v>
      </c>
      <c r="N5612">
        <v>1.8691666659999999</v>
      </c>
      <c r="O5612">
        <v>4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7.476667</v>
      </c>
      <c r="V5612">
        <v>0</v>
      </c>
      <c r="W5612">
        <v>0</v>
      </c>
      <c r="X5612">
        <v>0</v>
      </c>
      <c r="Y5612">
        <v>0</v>
      </c>
      <c r="Z5612">
        <v>0</v>
      </c>
    </row>
    <row r="5613" spans="1:26" x14ac:dyDescent="0.25">
      <c r="A5613">
        <v>1720262</v>
      </c>
      <c r="B5613">
        <v>1</v>
      </c>
      <c r="C5613" t="s">
        <v>76</v>
      </c>
      <c r="D5613" t="s">
        <v>102</v>
      </c>
      <c r="E5613" t="s">
        <v>212</v>
      </c>
      <c r="F5613" t="s">
        <v>16062</v>
      </c>
      <c r="G5613" t="s">
        <v>176</v>
      </c>
      <c r="H5613" t="s">
        <v>47</v>
      </c>
      <c r="I5613" t="s">
        <v>129</v>
      </c>
      <c r="J5613" t="s">
        <v>130</v>
      </c>
      <c r="K5613" t="s">
        <v>131</v>
      </c>
      <c r="L5613" t="s">
        <v>16146</v>
      </c>
      <c r="M5613" t="s">
        <v>16147</v>
      </c>
      <c r="N5613">
        <v>1.7052777770000001</v>
      </c>
      <c r="O5613">
        <v>15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25.579167000000002</v>
      </c>
      <c r="V5613">
        <v>1.7052780000000001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1720263</v>
      </c>
      <c r="B5614">
        <v>1</v>
      </c>
      <c r="C5614" t="s">
        <v>76</v>
      </c>
      <c r="D5614" t="s">
        <v>78</v>
      </c>
      <c r="E5614" t="s">
        <v>139</v>
      </c>
      <c r="F5614" t="s">
        <v>8949</v>
      </c>
      <c r="G5614" t="s">
        <v>141</v>
      </c>
      <c r="H5614" t="s">
        <v>46</v>
      </c>
      <c r="I5614" t="s">
        <v>129</v>
      </c>
      <c r="J5614" t="s">
        <v>130</v>
      </c>
      <c r="K5614" t="s">
        <v>131</v>
      </c>
      <c r="L5614" t="s">
        <v>16148</v>
      </c>
      <c r="M5614" t="s">
        <v>16149</v>
      </c>
      <c r="N5614">
        <v>2.269722222</v>
      </c>
      <c r="O5614">
        <v>0</v>
      </c>
      <c r="P5614">
        <v>3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6.8091670000000004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1720257</v>
      </c>
      <c r="B5615">
        <v>1</v>
      </c>
      <c r="C5615" t="s">
        <v>76</v>
      </c>
      <c r="D5615" t="s">
        <v>92</v>
      </c>
      <c r="E5615" t="s">
        <v>134</v>
      </c>
      <c r="F5615" t="s">
        <v>16150</v>
      </c>
      <c r="G5615" t="s">
        <v>155</v>
      </c>
      <c r="H5615" t="s">
        <v>46</v>
      </c>
      <c r="I5615" t="s">
        <v>129</v>
      </c>
      <c r="J5615" t="s">
        <v>130</v>
      </c>
      <c r="K5615" t="s">
        <v>131</v>
      </c>
      <c r="L5615" t="s">
        <v>16151</v>
      </c>
      <c r="M5615" t="s">
        <v>16152</v>
      </c>
      <c r="N5615">
        <v>5.6863888879999998</v>
      </c>
      <c r="O5615">
        <v>0</v>
      </c>
      <c r="P5615">
        <v>0</v>
      </c>
      <c r="Q5615">
        <v>0</v>
      </c>
      <c r="R5615">
        <v>2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11.372778</v>
      </c>
      <c r="Y5615">
        <v>0</v>
      </c>
      <c r="Z5615">
        <v>0</v>
      </c>
    </row>
    <row r="5616" spans="1:26" x14ac:dyDescent="0.25">
      <c r="A5616">
        <v>1720258</v>
      </c>
      <c r="B5616">
        <v>1</v>
      </c>
      <c r="C5616" t="s">
        <v>76</v>
      </c>
      <c r="D5616" t="s">
        <v>86</v>
      </c>
      <c r="E5616" t="s">
        <v>134</v>
      </c>
      <c r="F5616" t="s">
        <v>16153</v>
      </c>
      <c r="G5616" t="s">
        <v>209</v>
      </c>
      <c r="H5616" t="s">
        <v>46</v>
      </c>
      <c r="I5616" t="s">
        <v>129</v>
      </c>
      <c r="J5616" t="s">
        <v>130</v>
      </c>
      <c r="K5616" t="s">
        <v>131</v>
      </c>
      <c r="L5616" t="s">
        <v>16154</v>
      </c>
      <c r="M5616" t="s">
        <v>16155</v>
      </c>
      <c r="N5616">
        <v>8.84</v>
      </c>
      <c r="O5616">
        <v>0</v>
      </c>
      <c r="P5616">
        <v>6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53.04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1720269</v>
      </c>
      <c r="B5617">
        <v>1</v>
      </c>
      <c r="C5617" t="s">
        <v>76</v>
      </c>
      <c r="D5617" t="s">
        <v>96</v>
      </c>
      <c r="E5617" t="s">
        <v>126</v>
      </c>
      <c r="F5617" t="s">
        <v>16156</v>
      </c>
      <c r="G5617" t="s">
        <v>176</v>
      </c>
      <c r="H5617" t="s">
        <v>47</v>
      </c>
      <c r="I5617" t="s">
        <v>129</v>
      </c>
      <c r="J5617" t="s">
        <v>130</v>
      </c>
      <c r="K5617" t="s">
        <v>131</v>
      </c>
      <c r="L5617" t="s">
        <v>16157</v>
      </c>
      <c r="M5617" t="s">
        <v>16158</v>
      </c>
      <c r="N5617">
        <v>6.3252777770000002</v>
      </c>
      <c r="O5617">
        <v>1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6.325278</v>
      </c>
      <c r="V5617">
        <v>0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1720259</v>
      </c>
      <c r="B5618">
        <v>1</v>
      </c>
      <c r="C5618" t="s">
        <v>77</v>
      </c>
      <c r="D5618" t="s">
        <v>118</v>
      </c>
      <c r="E5618" t="s">
        <v>158</v>
      </c>
      <c r="F5618" t="s">
        <v>16159</v>
      </c>
      <c r="G5618" t="s">
        <v>176</v>
      </c>
      <c r="H5618" t="s">
        <v>47</v>
      </c>
      <c r="I5618" t="s">
        <v>129</v>
      </c>
      <c r="J5618" t="s">
        <v>130</v>
      </c>
      <c r="K5618" t="s">
        <v>131</v>
      </c>
      <c r="L5618" t="s">
        <v>16160</v>
      </c>
      <c r="M5618" t="s">
        <v>16161</v>
      </c>
      <c r="N5618">
        <v>0.318611111</v>
      </c>
      <c r="O5618">
        <v>44</v>
      </c>
      <c r="P5618">
        <v>16858</v>
      </c>
      <c r="Q5618">
        <v>0</v>
      </c>
      <c r="R5618">
        <v>0</v>
      </c>
      <c r="S5618">
        <v>0</v>
      </c>
      <c r="T5618">
        <v>0</v>
      </c>
      <c r="U5618">
        <v>14.018889</v>
      </c>
      <c r="V5618">
        <v>5371.1461090000003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1720294</v>
      </c>
      <c r="B5619">
        <v>1</v>
      </c>
      <c r="C5619" t="s">
        <v>76</v>
      </c>
      <c r="D5619" t="s">
        <v>101</v>
      </c>
      <c r="E5619" t="s">
        <v>212</v>
      </c>
      <c r="F5619" t="s">
        <v>16162</v>
      </c>
      <c r="G5619" t="s">
        <v>176</v>
      </c>
      <c r="H5619" t="s">
        <v>47</v>
      </c>
      <c r="I5619" t="s">
        <v>129</v>
      </c>
      <c r="J5619" t="s">
        <v>130</v>
      </c>
      <c r="K5619" t="s">
        <v>131</v>
      </c>
      <c r="L5619" t="s">
        <v>16163</v>
      </c>
      <c r="M5619" t="s">
        <v>16164</v>
      </c>
      <c r="N5619">
        <v>1.691944444</v>
      </c>
      <c r="O5619">
        <v>49</v>
      </c>
      <c r="P5619">
        <v>3677</v>
      </c>
      <c r="Q5619">
        <v>0</v>
      </c>
      <c r="R5619">
        <v>0</v>
      </c>
      <c r="S5619">
        <v>0</v>
      </c>
      <c r="T5619">
        <v>0</v>
      </c>
      <c r="U5619">
        <v>82.905277999999996</v>
      </c>
      <c r="V5619">
        <v>6221.2797209999999</v>
      </c>
      <c r="W5619">
        <v>0</v>
      </c>
      <c r="X5619">
        <v>0</v>
      </c>
      <c r="Y5619">
        <v>0</v>
      </c>
      <c r="Z5619">
        <v>0</v>
      </c>
    </row>
    <row r="5620" spans="1:26" x14ac:dyDescent="0.25">
      <c r="A5620">
        <v>1720265</v>
      </c>
      <c r="B5620">
        <v>1</v>
      </c>
      <c r="C5620" t="s">
        <v>76</v>
      </c>
      <c r="D5620" t="s">
        <v>87</v>
      </c>
      <c r="E5620" t="s">
        <v>126</v>
      </c>
      <c r="F5620" t="s">
        <v>16165</v>
      </c>
      <c r="G5620" t="s">
        <v>176</v>
      </c>
      <c r="H5620" t="s">
        <v>47</v>
      </c>
      <c r="I5620" t="s">
        <v>151</v>
      </c>
      <c r="J5620" t="s">
        <v>130</v>
      </c>
      <c r="K5620" t="s">
        <v>131</v>
      </c>
      <c r="L5620" t="s">
        <v>16166</v>
      </c>
      <c r="M5620" t="s">
        <v>16167</v>
      </c>
      <c r="N5620">
        <v>7.4999999999999997E-3</v>
      </c>
      <c r="O5620">
        <v>0</v>
      </c>
      <c r="P5620">
        <v>0</v>
      </c>
      <c r="Q5620">
        <v>37</v>
      </c>
      <c r="R5620">
        <v>7979</v>
      </c>
      <c r="S5620">
        <v>0</v>
      </c>
      <c r="T5620">
        <v>0</v>
      </c>
      <c r="U5620">
        <v>0</v>
      </c>
      <c r="V5620">
        <v>0</v>
      </c>
      <c r="W5620">
        <v>0.27750000000000002</v>
      </c>
      <c r="X5620">
        <v>59.842500000000001</v>
      </c>
      <c r="Y5620">
        <v>0</v>
      </c>
      <c r="Z5620">
        <v>0</v>
      </c>
    </row>
    <row r="5621" spans="1:26" x14ac:dyDescent="0.25">
      <c r="A5621">
        <v>1720271</v>
      </c>
      <c r="B5621">
        <v>1</v>
      </c>
      <c r="C5621" t="s">
        <v>77</v>
      </c>
      <c r="D5621" t="s">
        <v>119</v>
      </c>
      <c r="E5621" t="s">
        <v>212</v>
      </c>
      <c r="F5621" t="s">
        <v>7659</v>
      </c>
      <c r="G5621" t="s">
        <v>176</v>
      </c>
      <c r="H5621" t="s">
        <v>47</v>
      </c>
      <c r="I5621" t="s">
        <v>129</v>
      </c>
      <c r="J5621" t="s">
        <v>130</v>
      </c>
      <c r="K5621" t="s">
        <v>131</v>
      </c>
      <c r="L5621" t="s">
        <v>16168</v>
      </c>
      <c r="M5621" t="s">
        <v>16169</v>
      </c>
      <c r="N5621">
        <v>1.0113888879999999</v>
      </c>
      <c r="O5621">
        <v>11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11.125278</v>
      </c>
      <c r="V5621">
        <v>0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1720324</v>
      </c>
      <c r="B5622">
        <v>1</v>
      </c>
      <c r="C5622" t="s">
        <v>76</v>
      </c>
      <c r="D5622" t="s">
        <v>97</v>
      </c>
      <c r="E5622" t="s">
        <v>139</v>
      </c>
      <c r="F5622" t="s">
        <v>2551</v>
      </c>
      <c r="G5622" t="s">
        <v>141</v>
      </c>
      <c r="H5622" t="s">
        <v>46</v>
      </c>
      <c r="I5622" t="s">
        <v>129</v>
      </c>
      <c r="J5622" t="s">
        <v>130</v>
      </c>
      <c r="K5622" t="s">
        <v>131</v>
      </c>
      <c r="L5622" t="s">
        <v>16170</v>
      </c>
      <c r="M5622" t="s">
        <v>16171</v>
      </c>
      <c r="N5622">
        <v>3.3277777770000001</v>
      </c>
      <c r="O5622">
        <v>0</v>
      </c>
      <c r="P5622">
        <v>11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36.605556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1720274</v>
      </c>
      <c r="B5623">
        <v>1</v>
      </c>
      <c r="C5623" t="s">
        <v>76</v>
      </c>
      <c r="D5623" t="s">
        <v>100</v>
      </c>
      <c r="E5623" t="s">
        <v>158</v>
      </c>
      <c r="F5623" t="s">
        <v>2124</v>
      </c>
      <c r="G5623" t="s">
        <v>176</v>
      </c>
      <c r="H5623" t="s">
        <v>47</v>
      </c>
      <c r="I5623" t="s">
        <v>129</v>
      </c>
      <c r="J5623" t="s">
        <v>130</v>
      </c>
      <c r="K5623" t="s">
        <v>131</v>
      </c>
      <c r="L5623" t="s">
        <v>16172</v>
      </c>
      <c r="M5623" t="s">
        <v>16173</v>
      </c>
      <c r="N5623">
        <v>0.953333333</v>
      </c>
      <c r="O5623">
        <v>260</v>
      </c>
      <c r="P5623">
        <v>486</v>
      </c>
      <c r="Q5623">
        <v>0</v>
      </c>
      <c r="R5623">
        <v>0</v>
      </c>
      <c r="S5623">
        <v>0</v>
      </c>
      <c r="T5623">
        <v>0</v>
      </c>
      <c r="U5623">
        <v>247.86666700000001</v>
      </c>
      <c r="V5623">
        <v>463.32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1720268</v>
      </c>
      <c r="B5624">
        <v>1</v>
      </c>
      <c r="C5624" t="s">
        <v>76</v>
      </c>
      <c r="D5624" t="s">
        <v>101</v>
      </c>
      <c r="E5624" t="s">
        <v>126</v>
      </c>
      <c r="F5624" t="s">
        <v>16174</v>
      </c>
      <c r="G5624" t="s">
        <v>150</v>
      </c>
      <c r="H5624" t="s">
        <v>47</v>
      </c>
      <c r="I5624" t="s">
        <v>129</v>
      </c>
      <c r="J5624" t="s">
        <v>130</v>
      </c>
      <c r="K5624" t="s">
        <v>161</v>
      </c>
      <c r="L5624" t="s">
        <v>16175</v>
      </c>
      <c r="M5624" t="s">
        <v>16176</v>
      </c>
      <c r="N5624">
        <v>6.7222221999999998E-2</v>
      </c>
      <c r="O5624">
        <v>13</v>
      </c>
      <c r="P5624">
        <v>2484</v>
      </c>
      <c r="Q5624">
        <v>0</v>
      </c>
      <c r="R5624">
        <v>0</v>
      </c>
      <c r="S5624">
        <v>0</v>
      </c>
      <c r="T5624">
        <v>0</v>
      </c>
      <c r="U5624">
        <v>0.87388900000000003</v>
      </c>
      <c r="V5624">
        <v>166.97999899999999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1720272</v>
      </c>
      <c r="B5625">
        <v>1</v>
      </c>
      <c r="C5625" t="s">
        <v>76</v>
      </c>
      <c r="D5625" t="s">
        <v>88</v>
      </c>
      <c r="E5625" t="s">
        <v>134</v>
      </c>
      <c r="F5625" t="s">
        <v>16177</v>
      </c>
      <c r="G5625" t="s">
        <v>136</v>
      </c>
      <c r="H5625" t="s">
        <v>46</v>
      </c>
      <c r="I5625" t="s">
        <v>129</v>
      </c>
      <c r="J5625" t="s">
        <v>130</v>
      </c>
      <c r="K5625" t="s">
        <v>131</v>
      </c>
      <c r="L5625" t="s">
        <v>16178</v>
      </c>
      <c r="M5625" t="s">
        <v>16179</v>
      </c>
      <c r="N5625">
        <v>1.4611111109999999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1.461111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1720275</v>
      </c>
      <c r="B5626">
        <v>1</v>
      </c>
      <c r="C5626" t="s">
        <v>76</v>
      </c>
      <c r="D5626" t="s">
        <v>78</v>
      </c>
      <c r="E5626" t="s">
        <v>191</v>
      </c>
      <c r="F5626" t="s">
        <v>16180</v>
      </c>
      <c r="G5626" t="s">
        <v>907</v>
      </c>
      <c r="H5626" t="s">
        <v>46</v>
      </c>
      <c r="I5626" t="s">
        <v>129</v>
      </c>
      <c r="J5626" t="s">
        <v>130</v>
      </c>
      <c r="K5626" t="s">
        <v>131</v>
      </c>
      <c r="L5626" t="s">
        <v>16181</v>
      </c>
      <c r="M5626" t="s">
        <v>16182</v>
      </c>
      <c r="N5626">
        <v>2.1477777769999999</v>
      </c>
      <c r="O5626">
        <v>0</v>
      </c>
      <c r="P5626">
        <v>63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135.31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1720285</v>
      </c>
      <c r="B5627">
        <v>1</v>
      </c>
      <c r="C5627" t="s">
        <v>77</v>
      </c>
      <c r="D5627" t="s">
        <v>118</v>
      </c>
      <c r="E5627" t="s">
        <v>158</v>
      </c>
      <c r="F5627" t="s">
        <v>16183</v>
      </c>
      <c r="G5627" t="s">
        <v>176</v>
      </c>
      <c r="H5627" t="s">
        <v>47</v>
      </c>
      <c r="I5627" t="s">
        <v>129</v>
      </c>
      <c r="J5627" t="s">
        <v>130</v>
      </c>
      <c r="K5627" t="s">
        <v>131</v>
      </c>
      <c r="L5627" t="s">
        <v>16184</v>
      </c>
      <c r="M5627" t="s">
        <v>16185</v>
      </c>
      <c r="N5627">
        <v>0.775277777</v>
      </c>
      <c r="O5627">
        <v>188</v>
      </c>
      <c r="P5627">
        <v>3969</v>
      </c>
      <c r="Q5627">
        <v>0</v>
      </c>
      <c r="R5627">
        <v>0</v>
      </c>
      <c r="S5627">
        <v>40</v>
      </c>
      <c r="T5627">
        <v>652</v>
      </c>
      <c r="U5627">
        <v>145.75222199999999</v>
      </c>
      <c r="V5627">
        <v>3077.0774970000002</v>
      </c>
      <c r="W5627">
        <v>0</v>
      </c>
      <c r="X5627">
        <v>0</v>
      </c>
      <c r="Y5627">
        <v>31.011111</v>
      </c>
      <c r="Z5627">
        <v>505.481111</v>
      </c>
    </row>
    <row r="5628" spans="1:26" x14ac:dyDescent="0.25">
      <c r="A5628">
        <v>1720280</v>
      </c>
      <c r="B5628">
        <v>1</v>
      </c>
      <c r="C5628" t="s">
        <v>76</v>
      </c>
      <c r="D5628" t="s">
        <v>81</v>
      </c>
      <c r="E5628" t="s">
        <v>134</v>
      </c>
      <c r="F5628" t="s">
        <v>16186</v>
      </c>
      <c r="G5628" t="s">
        <v>136</v>
      </c>
      <c r="H5628" t="s">
        <v>46</v>
      </c>
      <c r="I5628" t="s">
        <v>129</v>
      </c>
      <c r="J5628" t="s">
        <v>130</v>
      </c>
      <c r="K5628" t="s">
        <v>131</v>
      </c>
      <c r="L5628" t="s">
        <v>16187</v>
      </c>
      <c r="M5628" t="s">
        <v>16188</v>
      </c>
      <c r="N5628">
        <v>1.051666666</v>
      </c>
      <c r="O5628">
        <v>0</v>
      </c>
      <c r="P5628">
        <v>18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18.93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1720303</v>
      </c>
      <c r="B5629">
        <v>1</v>
      </c>
      <c r="C5629" t="s">
        <v>76</v>
      </c>
      <c r="D5629" t="s">
        <v>93</v>
      </c>
      <c r="E5629" t="s">
        <v>126</v>
      </c>
      <c r="F5629" t="s">
        <v>3787</v>
      </c>
      <c r="G5629" t="s">
        <v>145</v>
      </c>
      <c r="H5629" t="s">
        <v>47</v>
      </c>
      <c r="I5629" t="s">
        <v>129</v>
      </c>
      <c r="J5629" t="s">
        <v>130</v>
      </c>
      <c r="K5629" t="s">
        <v>131</v>
      </c>
      <c r="L5629" t="s">
        <v>16189</v>
      </c>
      <c r="M5629" t="s">
        <v>16190</v>
      </c>
      <c r="N5629">
        <v>4.3525</v>
      </c>
      <c r="O5629">
        <v>0</v>
      </c>
      <c r="P5629">
        <v>85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369.96249999999998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1720282</v>
      </c>
      <c r="B5630">
        <v>1</v>
      </c>
      <c r="C5630" t="s">
        <v>76</v>
      </c>
      <c r="D5630" t="s">
        <v>79</v>
      </c>
      <c r="E5630" t="s">
        <v>134</v>
      </c>
      <c r="F5630" t="s">
        <v>16191</v>
      </c>
      <c r="G5630" t="s">
        <v>209</v>
      </c>
      <c r="H5630" t="s">
        <v>46</v>
      </c>
      <c r="I5630" t="s">
        <v>129</v>
      </c>
      <c r="J5630" t="s">
        <v>130</v>
      </c>
      <c r="K5630" t="s">
        <v>131</v>
      </c>
      <c r="L5630" t="s">
        <v>16192</v>
      </c>
      <c r="M5630" t="s">
        <v>16193</v>
      </c>
      <c r="N5630">
        <v>5.2836111109999999</v>
      </c>
      <c r="O5630">
        <v>0</v>
      </c>
      <c r="P5630">
        <v>44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232.47888900000001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1720289</v>
      </c>
      <c r="B5631">
        <v>1</v>
      </c>
      <c r="C5631" t="s">
        <v>76</v>
      </c>
      <c r="D5631" t="s">
        <v>101</v>
      </c>
      <c r="E5631" t="s">
        <v>158</v>
      </c>
      <c r="F5631" t="s">
        <v>15767</v>
      </c>
      <c r="G5631" t="s">
        <v>176</v>
      </c>
      <c r="H5631" t="s">
        <v>47</v>
      </c>
      <c r="I5631" t="s">
        <v>129</v>
      </c>
      <c r="J5631" t="s">
        <v>130</v>
      </c>
      <c r="K5631" t="s">
        <v>131</v>
      </c>
      <c r="L5631" t="s">
        <v>16194</v>
      </c>
      <c r="M5631" t="s">
        <v>16195</v>
      </c>
      <c r="N5631">
        <v>0.59333333300000002</v>
      </c>
      <c r="O5631">
        <v>19</v>
      </c>
      <c r="P5631">
        <v>4906</v>
      </c>
      <c r="Q5631">
        <v>0</v>
      </c>
      <c r="R5631">
        <v>0</v>
      </c>
      <c r="S5631">
        <v>0</v>
      </c>
      <c r="T5631">
        <v>0</v>
      </c>
      <c r="U5631">
        <v>11.273332999999999</v>
      </c>
      <c r="V5631">
        <v>2910.8933320000001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1720286</v>
      </c>
      <c r="B5632">
        <v>1</v>
      </c>
      <c r="C5632" t="s">
        <v>77</v>
      </c>
      <c r="D5632" t="s">
        <v>108</v>
      </c>
      <c r="E5632" t="s">
        <v>139</v>
      </c>
      <c r="F5632" t="s">
        <v>16196</v>
      </c>
      <c r="G5632" t="s">
        <v>141</v>
      </c>
      <c r="H5632" t="s">
        <v>46</v>
      </c>
      <c r="I5632" t="s">
        <v>129</v>
      </c>
      <c r="J5632" t="s">
        <v>130</v>
      </c>
      <c r="K5632" t="s">
        <v>131</v>
      </c>
      <c r="L5632" t="s">
        <v>16197</v>
      </c>
      <c r="M5632" t="s">
        <v>16198</v>
      </c>
      <c r="N5632">
        <v>1.2475000000000001</v>
      </c>
      <c r="O5632">
        <v>0</v>
      </c>
      <c r="P5632">
        <v>258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321.85500000000002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1720291</v>
      </c>
      <c r="B5633">
        <v>1</v>
      </c>
      <c r="C5633" t="s">
        <v>76</v>
      </c>
      <c r="D5633" t="s">
        <v>80</v>
      </c>
      <c r="E5633" t="s">
        <v>191</v>
      </c>
      <c r="F5633" t="s">
        <v>16199</v>
      </c>
      <c r="G5633" t="s">
        <v>141</v>
      </c>
      <c r="H5633" t="s">
        <v>46</v>
      </c>
      <c r="I5633" t="s">
        <v>129</v>
      </c>
      <c r="J5633" t="s">
        <v>130</v>
      </c>
      <c r="K5633" t="s">
        <v>131</v>
      </c>
      <c r="L5633" t="s">
        <v>16200</v>
      </c>
      <c r="M5633" t="s">
        <v>16201</v>
      </c>
      <c r="N5633">
        <v>2.415</v>
      </c>
      <c r="O5633">
        <v>0</v>
      </c>
      <c r="P5633">
        <v>59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142.48500000000001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1720288</v>
      </c>
      <c r="B5634">
        <v>1</v>
      </c>
      <c r="C5634" t="s">
        <v>77</v>
      </c>
      <c r="D5634" t="s">
        <v>109</v>
      </c>
      <c r="E5634" t="s">
        <v>212</v>
      </c>
      <c r="F5634" t="s">
        <v>16202</v>
      </c>
      <c r="G5634" t="s">
        <v>176</v>
      </c>
      <c r="H5634" t="s">
        <v>47</v>
      </c>
      <c r="I5634" t="s">
        <v>151</v>
      </c>
      <c r="J5634" t="s">
        <v>130</v>
      </c>
      <c r="K5634" t="s">
        <v>131</v>
      </c>
      <c r="L5634" t="s">
        <v>16203</v>
      </c>
      <c r="M5634" t="s">
        <v>16204</v>
      </c>
      <c r="N5634">
        <v>4.7222219999999999E-3</v>
      </c>
      <c r="O5634">
        <v>22</v>
      </c>
      <c r="P5634">
        <v>594</v>
      </c>
      <c r="Q5634">
        <v>6</v>
      </c>
      <c r="R5634">
        <v>128</v>
      </c>
      <c r="S5634">
        <v>54</v>
      </c>
      <c r="T5634">
        <v>1439</v>
      </c>
      <c r="U5634">
        <v>0.103889</v>
      </c>
      <c r="V5634">
        <v>2.8050000000000002</v>
      </c>
      <c r="W5634">
        <v>2.8333000000000001E-2</v>
      </c>
      <c r="X5634">
        <v>0.60444399999999998</v>
      </c>
      <c r="Y5634">
        <v>0.255</v>
      </c>
      <c r="Z5634">
        <v>6.7952769999999996</v>
      </c>
    </row>
    <row r="5635" spans="1:26" x14ac:dyDescent="0.25">
      <c r="A5635">
        <v>1720312</v>
      </c>
      <c r="B5635">
        <v>1</v>
      </c>
      <c r="C5635" t="s">
        <v>76</v>
      </c>
      <c r="D5635" t="s">
        <v>92</v>
      </c>
      <c r="E5635" t="s">
        <v>134</v>
      </c>
      <c r="F5635" t="s">
        <v>16205</v>
      </c>
      <c r="G5635" t="s">
        <v>209</v>
      </c>
      <c r="H5635" t="s">
        <v>46</v>
      </c>
      <c r="I5635" t="s">
        <v>129</v>
      </c>
      <c r="J5635" t="s">
        <v>130</v>
      </c>
      <c r="K5635" t="s">
        <v>131</v>
      </c>
      <c r="L5635" t="s">
        <v>16206</v>
      </c>
      <c r="M5635" t="s">
        <v>16207</v>
      </c>
      <c r="N5635">
        <v>10.283333333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4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41.133333</v>
      </c>
    </row>
    <row r="5636" spans="1:26" x14ac:dyDescent="0.25">
      <c r="A5636">
        <v>1720290</v>
      </c>
      <c r="B5636">
        <v>1</v>
      </c>
      <c r="C5636" t="s">
        <v>76</v>
      </c>
      <c r="D5636" t="s">
        <v>92</v>
      </c>
      <c r="E5636" t="s">
        <v>158</v>
      </c>
      <c r="F5636" t="s">
        <v>15909</v>
      </c>
      <c r="G5636" t="s">
        <v>176</v>
      </c>
      <c r="H5636" t="s">
        <v>47</v>
      </c>
      <c r="I5636" t="s">
        <v>129</v>
      </c>
      <c r="J5636" t="s">
        <v>130</v>
      </c>
      <c r="K5636" t="s">
        <v>131</v>
      </c>
      <c r="L5636" t="s">
        <v>16208</v>
      </c>
      <c r="M5636" t="s">
        <v>16209</v>
      </c>
      <c r="N5636">
        <v>0.19055555499999999</v>
      </c>
      <c r="O5636">
        <v>0</v>
      </c>
      <c r="P5636">
        <v>0</v>
      </c>
      <c r="Q5636">
        <v>0</v>
      </c>
      <c r="R5636">
        <v>0</v>
      </c>
      <c r="S5636">
        <v>5</v>
      </c>
      <c r="T5636">
        <v>136</v>
      </c>
      <c r="U5636">
        <v>0</v>
      </c>
      <c r="V5636">
        <v>0</v>
      </c>
      <c r="W5636">
        <v>0</v>
      </c>
      <c r="X5636">
        <v>0</v>
      </c>
      <c r="Y5636">
        <v>0.95277800000000001</v>
      </c>
      <c r="Z5636">
        <v>25.915555000000001</v>
      </c>
    </row>
    <row r="5637" spans="1:26" x14ac:dyDescent="0.25">
      <c r="A5637">
        <v>1720293</v>
      </c>
      <c r="B5637">
        <v>1</v>
      </c>
      <c r="C5637" t="s">
        <v>76</v>
      </c>
      <c r="D5637" t="s">
        <v>78</v>
      </c>
      <c r="E5637" t="s">
        <v>164</v>
      </c>
      <c r="F5637" t="s">
        <v>16210</v>
      </c>
      <c r="G5637" t="s">
        <v>269</v>
      </c>
      <c r="H5637" t="s">
        <v>46</v>
      </c>
      <c r="I5637" t="s">
        <v>129</v>
      </c>
      <c r="J5637" t="s">
        <v>130</v>
      </c>
      <c r="K5637" t="s">
        <v>131</v>
      </c>
      <c r="L5637" t="s">
        <v>16211</v>
      </c>
      <c r="M5637" t="s">
        <v>16212</v>
      </c>
      <c r="N5637">
        <v>0.51555555500000005</v>
      </c>
      <c r="O5637">
        <v>1</v>
      </c>
      <c r="P5637">
        <v>1376</v>
      </c>
      <c r="Q5637">
        <v>0</v>
      </c>
      <c r="R5637">
        <v>0</v>
      </c>
      <c r="S5637">
        <v>0</v>
      </c>
      <c r="T5637">
        <v>0</v>
      </c>
      <c r="U5637">
        <v>0.51555600000000001</v>
      </c>
      <c r="V5637">
        <v>709.40444400000001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1720298</v>
      </c>
      <c r="B5638">
        <v>1</v>
      </c>
      <c r="C5638" t="s">
        <v>76</v>
      </c>
      <c r="D5638" t="s">
        <v>106</v>
      </c>
      <c r="E5638" t="s">
        <v>134</v>
      </c>
      <c r="F5638" t="s">
        <v>15182</v>
      </c>
      <c r="G5638" t="s">
        <v>136</v>
      </c>
      <c r="H5638" t="s">
        <v>46</v>
      </c>
      <c r="I5638" t="s">
        <v>129</v>
      </c>
      <c r="J5638" t="s">
        <v>130</v>
      </c>
      <c r="K5638" t="s">
        <v>131</v>
      </c>
      <c r="L5638" t="s">
        <v>16213</v>
      </c>
      <c r="M5638" t="s">
        <v>16214</v>
      </c>
      <c r="N5638">
        <v>0.94666666600000005</v>
      </c>
      <c r="O5638">
        <v>1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0.94666700000000004</v>
      </c>
      <c r="V5638">
        <v>0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1720302</v>
      </c>
      <c r="B5639">
        <v>1</v>
      </c>
      <c r="C5639" t="s">
        <v>77</v>
      </c>
      <c r="D5639" t="s">
        <v>123</v>
      </c>
      <c r="E5639" t="s">
        <v>134</v>
      </c>
      <c r="F5639" t="s">
        <v>16215</v>
      </c>
      <c r="G5639" t="s">
        <v>155</v>
      </c>
      <c r="H5639" t="s">
        <v>46</v>
      </c>
      <c r="I5639" t="s">
        <v>129</v>
      </c>
      <c r="J5639" t="s">
        <v>130</v>
      </c>
      <c r="K5639" t="s">
        <v>131</v>
      </c>
      <c r="L5639" t="s">
        <v>16216</v>
      </c>
      <c r="M5639" t="s">
        <v>16217</v>
      </c>
      <c r="N5639">
        <v>1.0463888880000001</v>
      </c>
      <c r="O5639">
        <v>2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2.092778</v>
      </c>
      <c r="V5639">
        <v>0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1720300</v>
      </c>
      <c r="B5640">
        <v>1</v>
      </c>
      <c r="C5640" t="s">
        <v>76</v>
      </c>
      <c r="D5640" t="s">
        <v>78</v>
      </c>
      <c r="E5640" t="s">
        <v>191</v>
      </c>
      <c r="F5640" t="s">
        <v>16218</v>
      </c>
      <c r="G5640" t="s">
        <v>907</v>
      </c>
      <c r="H5640" t="s">
        <v>46</v>
      </c>
      <c r="I5640" t="s">
        <v>129</v>
      </c>
      <c r="J5640" t="s">
        <v>130</v>
      </c>
      <c r="K5640" t="s">
        <v>131</v>
      </c>
      <c r="L5640" t="s">
        <v>16219</v>
      </c>
      <c r="M5640" t="s">
        <v>16220</v>
      </c>
      <c r="N5640">
        <v>1.689166666</v>
      </c>
      <c r="O5640">
        <v>0</v>
      </c>
      <c r="P5640">
        <v>41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69.255832999999996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1720307</v>
      </c>
      <c r="B5641">
        <v>1</v>
      </c>
      <c r="C5641" t="s">
        <v>76</v>
      </c>
      <c r="D5641" t="s">
        <v>79</v>
      </c>
      <c r="E5641" t="s">
        <v>191</v>
      </c>
      <c r="F5641" t="s">
        <v>14679</v>
      </c>
      <c r="G5641" t="s">
        <v>141</v>
      </c>
      <c r="H5641" t="s">
        <v>46</v>
      </c>
      <c r="I5641" t="s">
        <v>129</v>
      </c>
      <c r="J5641" t="s">
        <v>130</v>
      </c>
      <c r="K5641" t="s">
        <v>131</v>
      </c>
      <c r="L5641" t="s">
        <v>16221</v>
      </c>
      <c r="M5641" t="s">
        <v>16222</v>
      </c>
      <c r="N5641">
        <v>1.3272222220000001</v>
      </c>
      <c r="O5641">
        <v>0</v>
      </c>
      <c r="P5641">
        <v>30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39.816667000000002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1720301</v>
      </c>
      <c r="B5642">
        <v>1</v>
      </c>
      <c r="C5642" t="s">
        <v>76</v>
      </c>
      <c r="D5642" t="s">
        <v>100</v>
      </c>
      <c r="E5642" t="s">
        <v>212</v>
      </c>
      <c r="F5642" t="s">
        <v>16223</v>
      </c>
      <c r="G5642" t="s">
        <v>176</v>
      </c>
      <c r="H5642" t="s">
        <v>47</v>
      </c>
      <c r="I5642" t="s">
        <v>129</v>
      </c>
      <c r="J5642" t="s">
        <v>130</v>
      </c>
      <c r="K5642" t="s">
        <v>131</v>
      </c>
      <c r="L5642" t="s">
        <v>16224</v>
      </c>
      <c r="M5642" t="s">
        <v>16225</v>
      </c>
      <c r="N5642">
        <v>1.076944444</v>
      </c>
      <c r="O5642">
        <v>10</v>
      </c>
      <c r="P5642">
        <v>1664</v>
      </c>
      <c r="Q5642">
        <v>0</v>
      </c>
      <c r="R5642">
        <v>0</v>
      </c>
      <c r="S5642">
        <v>0</v>
      </c>
      <c r="T5642">
        <v>0</v>
      </c>
      <c r="U5642">
        <v>10.769444</v>
      </c>
      <c r="V5642">
        <v>1792.0355549999999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1720299</v>
      </c>
      <c r="B5643">
        <v>1</v>
      </c>
      <c r="C5643" t="s">
        <v>76</v>
      </c>
      <c r="D5643" t="s">
        <v>92</v>
      </c>
      <c r="E5643" t="s">
        <v>139</v>
      </c>
      <c r="F5643" t="s">
        <v>9006</v>
      </c>
      <c r="G5643" t="s">
        <v>193</v>
      </c>
      <c r="H5643" t="s">
        <v>46</v>
      </c>
      <c r="I5643" t="s">
        <v>129</v>
      </c>
      <c r="J5643" t="s">
        <v>130</v>
      </c>
      <c r="K5643" t="s">
        <v>131</v>
      </c>
      <c r="L5643" t="s">
        <v>16226</v>
      </c>
      <c r="M5643" t="s">
        <v>16227</v>
      </c>
      <c r="N5643">
        <v>2.0794444439999999</v>
      </c>
      <c r="O5643">
        <v>0</v>
      </c>
      <c r="P5643">
        <v>0</v>
      </c>
      <c r="Q5643">
        <v>0</v>
      </c>
      <c r="R5643">
        <v>70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145.56111100000001</v>
      </c>
      <c r="Y5643">
        <v>0</v>
      </c>
      <c r="Z5643">
        <v>0</v>
      </c>
    </row>
    <row r="5644" spans="1:26" x14ac:dyDescent="0.25">
      <c r="A5644">
        <v>1720315</v>
      </c>
      <c r="B5644">
        <v>1</v>
      </c>
      <c r="C5644" t="s">
        <v>76</v>
      </c>
      <c r="D5644" t="s">
        <v>78</v>
      </c>
      <c r="E5644" t="s">
        <v>191</v>
      </c>
      <c r="F5644" t="s">
        <v>16228</v>
      </c>
      <c r="G5644" t="s">
        <v>462</v>
      </c>
      <c r="H5644" t="s">
        <v>46</v>
      </c>
      <c r="I5644" t="s">
        <v>129</v>
      </c>
      <c r="J5644" t="s">
        <v>130</v>
      </c>
      <c r="K5644" t="s">
        <v>131</v>
      </c>
      <c r="L5644" t="s">
        <v>16229</v>
      </c>
      <c r="M5644" t="s">
        <v>16230</v>
      </c>
      <c r="N5644">
        <v>2.0052777769999999</v>
      </c>
      <c r="O5644">
        <v>0</v>
      </c>
      <c r="P5644">
        <v>120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240.63333299999999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1720386</v>
      </c>
      <c r="B5645">
        <v>1</v>
      </c>
      <c r="C5645" t="s">
        <v>76</v>
      </c>
      <c r="D5645" t="s">
        <v>103</v>
      </c>
      <c r="E5645" t="s">
        <v>164</v>
      </c>
      <c r="F5645" t="s">
        <v>16231</v>
      </c>
      <c r="G5645" t="s">
        <v>256</v>
      </c>
      <c r="H5645" t="s">
        <v>46</v>
      </c>
      <c r="I5645" t="s">
        <v>129</v>
      </c>
      <c r="J5645" t="s">
        <v>130</v>
      </c>
      <c r="K5645" t="s">
        <v>131</v>
      </c>
      <c r="L5645" t="s">
        <v>16232</v>
      </c>
      <c r="M5645" t="s">
        <v>16233</v>
      </c>
      <c r="N5645">
        <v>2.68</v>
      </c>
      <c r="O5645">
        <v>0</v>
      </c>
      <c r="P5645">
        <v>0</v>
      </c>
      <c r="Q5645">
        <v>1</v>
      </c>
      <c r="R5645">
        <v>265</v>
      </c>
      <c r="S5645">
        <v>0</v>
      </c>
      <c r="T5645">
        <v>0</v>
      </c>
      <c r="U5645">
        <v>0</v>
      </c>
      <c r="V5645">
        <v>0</v>
      </c>
      <c r="W5645">
        <v>2.68</v>
      </c>
      <c r="X5645">
        <v>710.2</v>
      </c>
      <c r="Y5645">
        <v>0</v>
      </c>
      <c r="Z5645">
        <v>0</v>
      </c>
    </row>
    <row r="5646" spans="1:26" x14ac:dyDescent="0.25">
      <c r="A5646">
        <v>1720310</v>
      </c>
      <c r="B5646">
        <v>1</v>
      </c>
      <c r="C5646" t="s">
        <v>76</v>
      </c>
      <c r="D5646" t="s">
        <v>100</v>
      </c>
      <c r="E5646" t="s">
        <v>126</v>
      </c>
      <c r="F5646" t="s">
        <v>16234</v>
      </c>
      <c r="G5646" t="s">
        <v>145</v>
      </c>
      <c r="H5646" t="s">
        <v>47</v>
      </c>
      <c r="I5646" t="s">
        <v>129</v>
      </c>
      <c r="J5646" t="s">
        <v>130</v>
      </c>
      <c r="K5646" t="s">
        <v>131</v>
      </c>
      <c r="L5646" t="s">
        <v>16235</v>
      </c>
      <c r="M5646" t="s">
        <v>16236</v>
      </c>
      <c r="N5646">
        <v>2.608055555</v>
      </c>
      <c r="O5646">
        <v>1</v>
      </c>
      <c r="P5646">
        <v>77</v>
      </c>
      <c r="Q5646">
        <v>0</v>
      </c>
      <c r="R5646">
        <v>0</v>
      </c>
      <c r="S5646">
        <v>0</v>
      </c>
      <c r="T5646">
        <v>0</v>
      </c>
      <c r="U5646">
        <v>2.6080559999999999</v>
      </c>
      <c r="V5646">
        <v>200.820278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1720309</v>
      </c>
      <c r="B5647">
        <v>1</v>
      </c>
      <c r="C5647" t="s">
        <v>76</v>
      </c>
      <c r="D5647" t="s">
        <v>94</v>
      </c>
      <c r="E5647" t="s">
        <v>126</v>
      </c>
      <c r="F5647" t="s">
        <v>16237</v>
      </c>
      <c r="G5647" t="s">
        <v>285</v>
      </c>
      <c r="H5647" t="s">
        <v>47</v>
      </c>
      <c r="I5647" t="s">
        <v>129</v>
      </c>
      <c r="J5647" t="s">
        <v>130</v>
      </c>
      <c r="K5647" t="s">
        <v>161</v>
      </c>
      <c r="L5647" t="s">
        <v>16238</v>
      </c>
      <c r="M5647" t="s">
        <v>16239</v>
      </c>
      <c r="N5647">
        <v>7.8755472219999998</v>
      </c>
      <c r="O5647">
        <v>0</v>
      </c>
      <c r="P5647">
        <v>0</v>
      </c>
      <c r="Q5647">
        <v>4</v>
      </c>
      <c r="R5647">
        <v>91</v>
      </c>
      <c r="S5647">
        <v>0</v>
      </c>
      <c r="T5647">
        <v>0</v>
      </c>
      <c r="U5647">
        <v>0</v>
      </c>
      <c r="V5647">
        <v>0</v>
      </c>
      <c r="W5647">
        <v>31.502189000000001</v>
      </c>
      <c r="X5647">
        <v>716.67479700000001</v>
      </c>
      <c r="Y5647">
        <v>0</v>
      </c>
      <c r="Z5647">
        <v>0</v>
      </c>
    </row>
    <row r="5648" spans="1:26" x14ac:dyDescent="0.25">
      <c r="A5648">
        <v>1720317</v>
      </c>
      <c r="B5648">
        <v>1</v>
      </c>
      <c r="C5648" t="s">
        <v>76</v>
      </c>
      <c r="D5648" t="s">
        <v>100</v>
      </c>
      <c r="E5648" t="s">
        <v>139</v>
      </c>
      <c r="F5648" t="s">
        <v>16240</v>
      </c>
      <c r="G5648" t="s">
        <v>141</v>
      </c>
      <c r="H5648" t="s">
        <v>46</v>
      </c>
      <c r="I5648" t="s">
        <v>129</v>
      </c>
      <c r="J5648" t="s">
        <v>130</v>
      </c>
      <c r="K5648" t="s">
        <v>131</v>
      </c>
      <c r="L5648" t="s">
        <v>16241</v>
      </c>
      <c r="M5648" t="s">
        <v>16242</v>
      </c>
      <c r="N5648">
        <v>2.8958333330000001</v>
      </c>
      <c r="O5648">
        <v>0</v>
      </c>
      <c r="P5648">
        <v>9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26.0625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1720318</v>
      </c>
      <c r="B5649">
        <v>1</v>
      </c>
      <c r="C5649" t="s">
        <v>77</v>
      </c>
      <c r="D5649" t="s">
        <v>114</v>
      </c>
      <c r="E5649" t="s">
        <v>139</v>
      </c>
      <c r="F5649" t="s">
        <v>16243</v>
      </c>
      <c r="G5649" t="s">
        <v>193</v>
      </c>
      <c r="H5649" t="s">
        <v>46</v>
      </c>
      <c r="I5649" t="s">
        <v>129</v>
      </c>
      <c r="J5649" t="s">
        <v>130</v>
      </c>
      <c r="K5649" t="s">
        <v>131</v>
      </c>
      <c r="L5649" t="s">
        <v>16244</v>
      </c>
      <c r="M5649" t="s">
        <v>16245</v>
      </c>
      <c r="N5649">
        <v>2.4674999999999998</v>
      </c>
      <c r="O5649">
        <v>0</v>
      </c>
      <c r="P5649">
        <v>36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88.83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1720313</v>
      </c>
      <c r="B5650">
        <v>1</v>
      </c>
      <c r="C5650" t="s">
        <v>77</v>
      </c>
      <c r="D5650" t="s">
        <v>120</v>
      </c>
      <c r="E5650" t="s">
        <v>126</v>
      </c>
      <c r="F5650" t="s">
        <v>16246</v>
      </c>
      <c r="G5650" t="s">
        <v>285</v>
      </c>
      <c r="H5650" t="s">
        <v>47</v>
      </c>
      <c r="I5650" t="s">
        <v>129</v>
      </c>
      <c r="J5650" t="s">
        <v>130</v>
      </c>
      <c r="K5650" t="s">
        <v>161</v>
      </c>
      <c r="L5650" t="s">
        <v>16247</v>
      </c>
      <c r="M5650" t="s">
        <v>16248</v>
      </c>
      <c r="N5650">
        <v>1.8939405549999999</v>
      </c>
      <c r="O5650">
        <v>0</v>
      </c>
      <c r="P5650">
        <v>0</v>
      </c>
      <c r="Q5650">
        <v>1</v>
      </c>
      <c r="R5650">
        <v>297</v>
      </c>
      <c r="S5650">
        <v>0</v>
      </c>
      <c r="T5650">
        <v>0</v>
      </c>
      <c r="U5650">
        <v>0</v>
      </c>
      <c r="V5650">
        <v>0</v>
      </c>
      <c r="W5650">
        <v>1.8939410000000001</v>
      </c>
      <c r="X5650">
        <v>562.50034500000004</v>
      </c>
      <c r="Y5650">
        <v>0</v>
      </c>
      <c r="Z5650">
        <v>0</v>
      </c>
    </row>
    <row r="5651" spans="1:26" x14ac:dyDescent="0.25">
      <c r="A5651">
        <v>1720316</v>
      </c>
      <c r="B5651">
        <v>1</v>
      </c>
      <c r="C5651" t="s">
        <v>76</v>
      </c>
      <c r="D5651" t="s">
        <v>81</v>
      </c>
      <c r="E5651" t="s">
        <v>164</v>
      </c>
      <c r="F5651" t="s">
        <v>16249</v>
      </c>
      <c r="G5651" t="s">
        <v>707</v>
      </c>
      <c r="H5651" t="s">
        <v>46</v>
      </c>
      <c r="I5651" t="s">
        <v>129</v>
      </c>
      <c r="J5651" t="s">
        <v>130</v>
      </c>
      <c r="K5651" t="s">
        <v>131</v>
      </c>
      <c r="L5651" t="s">
        <v>16250</v>
      </c>
      <c r="M5651" t="s">
        <v>16251</v>
      </c>
      <c r="N5651">
        <v>1.956388888</v>
      </c>
      <c r="O5651">
        <v>1</v>
      </c>
      <c r="P5651">
        <v>440</v>
      </c>
      <c r="Q5651">
        <v>0</v>
      </c>
      <c r="R5651">
        <v>0</v>
      </c>
      <c r="S5651">
        <v>0</v>
      </c>
      <c r="T5651">
        <v>0</v>
      </c>
      <c r="U5651">
        <v>1.9563889999999999</v>
      </c>
      <c r="V5651">
        <v>860.81111099999998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1720320</v>
      </c>
      <c r="B5652">
        <v>1</v>
      </c>
      <c r="C5652" t="s">
        <v>76</v>
      </c>
      <c r="D5652" t="s">
        <v>78</v>
      </c>
      <c r="E5652" t="s">
        <v>164</v>
      </c>
      <c r="F5652" t="s">
        <v>16252</v>
      </c>
      <c r="G5652" t="s">
        <v>462</v>
      </c>
      <c r="H5652" t="s">
        <v>46</v>
      </c>
      <c r="I5652" t="s">
        <v>129</v>
      </c>
      <c r="J5652" t="s">
        <v>130</v>
      </c>
      <c r="K5652" t="s">
        <v>131</v>
      </c>
      <c r="L5652" t="s">
        <v>16253</v>
      </c>
      <c r="M5652" t="s">
        <v>16254</v>
      </c>
      <c r="N5652">
        <v>0.66888888800000001</v>
      </c>
      <c r="O5652">
        <v>1</v>
      </c>
      <c r="P5652">
        <v>214</v>
      </c>
      <c r="Q5652">
        <v>0</v>
      </c>
      <c r="R5652">
        <v>0</v>
      </c>
      <c r="S5652">
        <v>0</v>
      </c>
      <c r="T5652">
        <v>0</v>
      </c>
      <c r="U5652">
        <v>0.66888899999999996</v>
      </c>
      <c r="V5652">
        <v>143.142222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1720321</v>
      </c>
      <c r="B5653">
        <v>1</v>
      </c>
      <c r="C5653" t="s">
        <v>76</v>
      </c>
      <c r="D5653" t="s">
        <v>103</v>
      </c>
      <c r="E5653" t="s">
        <v>126</v>
      </c>
      <c r="F5653" t="s">
        <v>16255</v>
      </c>
      <c r="G5653" t="s">
        <v>285</v>
      </c>
      <c r="H5653" t="s">
        <v>47</v>
      </c>
      <c r="I5653" t="s">
        <v>129</v>
      </c>
      <c r="J5653" t="s">
        <v>130</v>
      </c>
      <c r="K5653" t="s">
        <v>161</v>
      </c>
      <c r="L5653" t="s">
        <v>16256</v>
      </c>
      <c r="M5653" t="s">
        <v>16257</v>
      </c>
      <c r="N5653">
        <v>3.9435888879999998</v>
      </c>
      <c r="O5653">
        <v>0</v>
      </c>
      <c r="P5653">
        <v>0</v>
      </c>
      <c r="Q5653">
        <v>2</v>
      </c>
      <c r="R5653">
        <v>265</v>
      </c>
      <c r="S5653">
        <v>0</v>
      </c>
      <c r="T5653">
        <v>0</v>
      </c>
      <c r="U5653">
        <v>0</v>
      </c>
      <c r="V5653">
        <v>0</v>
      </c>
      <c r="W5653">
        <v>7.8871779999999996</v>
      </c>
      <c r="X5653">
        <v>1045.0510549999999</v>
      </c>
      <c r="Y5653">
        <v>0</v>
      </c>
      <c r="Z5653">
        <v>0</v>
      </c>
    </row>
    <row r="5654" spans="1:26" x14ac:dyDescent="0.25">
      <c r="A5654">
        <v>1720325</v>
      </c>
      <c r="B5654">
        <v>1</v>
      </c>
      <c r="C5654" t="s">
        <v>76</v>
      </c>
      <c r="D5654" t="s">
        <v>100</v>
      </c>
      <c r="E5654" t="s">
        <v>212</v>
      </c>
      <c r="F5654" t="s">
        <v>16258</v>
      </c>
      <c r="G5654" t="s">
        <v>176</v>
      </c>
      <c r="H5654" t="s">
        <v>47</v>
      </c>
      <c r="I5654" t="s">
        <v>129</v>
      </c>
      <c r="J5654" t="s">
        <v>130</v>
      </c>
      <c r="K5654" t="s">
        <v>131</v>
      </c>
      <c r="L5654" t="s">
        <v>16259</v>
      </c>
      <c r="M5654" t="s">
        <v>16260</v>
      </c>
      <c r="N5654">
        <v>0.193333333</v>
      </c>
      <c r="O5654">
        <v>102</v>
      </c>
      <c r="P5654">
        <v>7556</v>
      </c>
      <c r="Q5654">
        <v>0</v>
      </c>
      <c r="R5654">
        <v>0</v>
      </c>
      <c r="S5654">
        <v>0</v>
      </c>
      <c r="T5654">
        <v>0</v>
      </c>
      <c r="U5654">
        <v>19.72</v>
      </c>
      <c r="V5654">
        <v>1460.8266639999999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1720328</v>
      </c>
      <c r="B5655">
        <v>1</v>
      </c>
      <c r="C5655" t="s">
        <v>77</v>
      </c>
      <c r="D5655" t="s">
        <v>118</v>
      </c>
      <c r="E5655" t="s">
        <v>158</v>
      </c>
      <c r="F5655" t="s">
        <v>16261</v>
      </c>
      <c r="G5655" t="s">
        <v>176</v>
      </c>
      <c r="H5655" t="s">
        <v>47</v>
      </c>
      <c r="I5655" t="s">
        <v>129</v>
      </c>
      <c r="J5655" t="s">
        <v>130</v>
      </c>
      <c r="K5655" t="s">
        <v>131</v>
      </c>
      <c r="L5655" t="s">
        <v>16262</v>
      </c>
      <c r="M5655" t="s">
        <v>16263</v>
      </c>
      <c r="N5655">
        <v>0.23944444400000001</v>
      </c>
      <c r="O5655">
        <v>24</v>
      </c>
      <c r="P5655">
        <v>5789</v>
      </c>
      <c r="Q5655">
        <v>0</v>
      </c>
      <c r="R5655">
        <v>0</v>
      </c>
      <c r="S5655">
        <v>0</v>
      </c>
      <c r="T5655">
        <v>0</v>
      </c>
      <c r="U5655">
        <v>5.7466670000000004</v>
      </c>
      <c r="V5655">
        <v>1386.1438860000001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1720406</v>
      </c>
      <c r="B5656">
        <v>1</v>
      </c>
      <c r="C5656" t="s">
        <v>76</v>
      </c>
      <c r="D5656" t="s">
        <v>93</v>
      </c>
      <c r="E5656" t="s">
        <v>158</v>
      </c>
      <c r="F5656" t="s">
        <v>16264</v>
      </c>
      <c r="G5656" t="s">
        <v>281</v>
      </c>
      <c r="H5656" t="s">
        <v>47</v>
      </c>
      <c r="I5656" t="s">
        <v>129</v>
      </c>
      <c r="J5656" t="s">
        <v>130</v>
      </c>
      <c r="K5656" t="s">
        <v>161</v>
      </c>
      <c r="L5656" t="s">
        <v>16265</v>
      </c>
      <c r="M5656" t="s">
        <v>16266</v>
      </c>
      <c r="N5656">
        <v>1.571666666</v>
      </c>
      <c r="O5656">
        <v>6</v>
      </c>
      <c r="P5656">
        <v>1071</v>
      </c>
      <c r="Q5656">
        <v>0</v>
      </c>
      <c r="R5656">
        <v>0</v>
      </c>
      <c r="S5656">
        <v>0</v>
      </c>
      <c r="T5656">
        <v>0</v>
      </c>
      <c r="U5656">
        <v>9.43</v>
      </c>
      <c r="V5656">
        <v>1683.254999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1720351</v>
      </c>
      <c r="B5657">
        <v>1</v>
      </c>
      <c r="C5657" t="s">
        <v>76</v>
      </c>
      <c r="D5657" t="s">
        <v>93</v>
      </c>
      <c r="E5657" t="s">
        <v>139</v>
      </c>
      <c r="F5657" t="s">
        <v>4690</v>
      </c>
      <c r="G5657" t="s">
        <v>141</v>
      </c>
      <c r="H5657" t="s">
        <v>46</v>
      </c>
      <c r="I5657" t="s">
        <v>129</v>
      </c>
      <c r="J5657" t="s">
        <v>130</v>
      </c>
      <c r="K5657" t="s">
        <v>131</v>
      </c>
      <c r="L5657" t="s">
        <v>16267</v>
      </c>
      <c r="M5657" t="s">
        <v>16268</v>
      </c>
      <c r="N5657">
        <v>2.6152777770000002</v>
      </c>
      <c r="O5657">
        <v>0</v>
      </c>
      <c r="P5657">
        <v>67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175.22361100000001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1720336</v>
      </c>
      <c r="B5658">
        <v>1</v>
      </c>
      <c r="C5658" t="s">
        <v>77</v>
      </c>
      <c r="D5658" t="s">
        <v>119</v>
      </c>
      <c r="E5658" t="s">
        <v>191</v>
      </c>
      <c r="F5658" t="s">
        <v>16269</v>
      </c>
      <c r="G5658" t="s">
        <v>141</v>
      </c>
      <c r="H5658" t="s">
        <v>46</v>
      </c>
      <c r="I5658" t="s">
        <v>129</v>
      </c>
      <c r="J5658" t="s">
        <v>130</v>
      </c>
      <c r="K5658" t="s">
        <v>131</v>
      </c>
      <c r="L5658" t="s">
        <v>16270</v>
      </c>
      <c r="M5658" t="s">
        <v>16271</v>
      </c>
      <c r="N5658">
        <v>1.0916666660000001</v>
      </c>
      <c r="O5658">
        <v>0</v>
      </c>
      <c r="P5658">
        <v>137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149.558333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1720379</v>
      </c>
      <c r="B5659">
        <v>1</v>
      </c>
      <c r="C5659" t="s">
        <v>76</v>
      </c>
      <c r="D5659" t="s">
        <v>93</v>
      </c>
      <c r="E5659" t="s">
        <v>158</v>
      </c>
      <c r="F5659" t="s">
        <v>16272</v>
      </c>
      <c r="G5659" t="s">
        <v>176</v>
      </c>
      <c r="H5659" t="s">
        <v>47</v>
      </c>
      <c r="I5659" t="s">
        <v>129</v>
      </c>
      <c r="J5659" t="s">
        <v>130</v>
      </c>
      <c r="K5659" t="s">
        <v>131</v>
      </c>
      <c r="L5659" t="s">
        <v>16273</v>
      </c>
      <c r="M5659" t="s">
        <v>16274</v>
      </c>
      <c r="N5659">
        <v>1.411944444</v>
      </c>
      <c r="O5659">
        <v>18</v>
      </c>
      <c r="P5659">
        <v>1026</v>
      </c>
      <c r="Q5659">
        <v>0</v>
      </c>
      <c r="R5659">
        <v>0</v>
      </c>
      <c r="S5659">
        <v>0</v>
      </c>
      <c r="T5659">
        <v>0</v>
      </c>
      <c r="U5659">
        <v>25.414999999999999</v>
      </c>
      <c r="V5659">
        <v>1448.655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1720335</v>
      </c>
      <c r="B5660">
        <v>1</v>
      </c>
      <c r="C5660" t="s">
        <v>76</v>
      </c>
      <c r="D5660" t="s">
        <v>95</v>
      </c>
      <c r="E5660" t="s">
        <v>134</v>
      </c>
      <c r="F5660" t="s">
        <v>16275</v>
      </c>
      <c r="G5660" t="s">
        <v>136</v>
      </c>
      <c r="H5660" t="s">
        <v>46</v>
      </c>
      <c r="I5660" t="s">
        <v>129</v>
      </c>
      <c r="J5660" t="s">
        <v>130</v>
      </c>
      <c r="K5660" t="s">
        <v>131</v>
      </c>
      <c r="L5660" t="s">
        <v>16276</v>
      </c>
      <c r="M5660" t="s">
        <v>16277</v>
      </c>
      <c r="N5660">
        <v>1.7141666659999999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1.714167</v>
      </c>
    </row>
    <row r="5661" spans="1:26" x14ac:dyDescent="0.25">
      <c r="A5661">
        <v>1720384</v>
      </c>
      <c r="B5661">
        <v>1</v>
      </c>
      <c r="C5661" t="s">
        <v>76</v>
      </c>
      <c r="D5661" t="s">
        <v>93</v>
      </c>
      <c r="E5661" t="s">
        <v>126</v>
      </c>
      <c r="F5661" t="s">
        <v>16278</v>
      </c>
      <c r="G5661" t="s">
        <v>145</v>
      </c>
      <c r="H5661" t="s">
        <v>47</v>
      </c>
      <c r="I5661" t="s">
        <v>129</v>
      </c>
      <c r="J5661" t="s">
        <v>130</v>
      </c>
      <c r="K5661" t="s">
        <v>131</v>
      </c>
      <c r="L5661" t="s">
        <v>16279</v>
      </c>
      <c r="M5661" t="s">
        <v>16280</v>
      </c>
      <c r="N5661">
        <v>1.7975000000000001</v>
      </c>
      <c r="O5661">
        <v>2</v>
      </c>
      <c r="P5661">
        <v>49</v>
      </c>
      <c r="Q5661">
        <v>0</v>
      </c>
      <c r="R5661">
        <v>0</v>
      </c>
      <c r="S5661">
        <v>0</v>
      </c>
      <c r="T5661">
        <v>0</v>
      </c>
      <c r="U5661">
        <v>3.5950000000000002</v>
      </c>
      <c r="V5661">
        <v>88.077500000000001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1720344</v>
      </c>
      <c r="B5662">
        <v>1</v>
      </c>
      <c r="C5662" t="s">
        <v>76</v>
      </c>
      <c r="D5662" t="s">
        <v>80</v>
      </c>
      <c r="E5662" t="s">
        <v>134</v>
      </c>
      <c r="F5662" t="s">
        <v>16281</v>
      </c>
      <c r="G5662" t="s">
        <v>136</v>
      </c>
      <c r="H5662" t="s">
        <v>46</v>
      </c>
      <c r="I5662" t="s">
        <v>129</v>
      </c>
      <c r="J5662" t="s">
        <v>130</v>
      </c>
      <c r="K5662" t="s">
        <v>131</v>
      </c>
      <c r="L5662" t="s">
        <v>16282</v>
      </c>
      <c r="M5662" t="s">
        <v>16283</v>
      </c>
      <c r="N5662">
        <v>4.1797222219999997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4.1797219999999999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1720357</v>
      </c>
      <c r="B5663">
        <v>1</v>
      </c>
      <c r="C5663" t="s">
        <v>76</v>
      </c>
      <c r="D5663" t="s">
        <v>92</v>
      </c>
      <c r="E5663" t="s">
        <v>139</v>
      </c>
      <c r="F5663" t="s">
        <v>16284</v>
      </c>
      <c r="G5663" t="s">
        <v>232</v>
      </c>
      <c r="H5663" t="s">
        <v>46</v>
      </c>
      <c r="I5663" t="s">
        <v>129</v>
      </c>
      <c r="J5663" t="s">
        <v>130</v>
      </c>
      <c r="K5663" t="s">
        <v>131</v>
      </c>
      <c r="L5663" t="s">
        <v>16285</v>
      </c>
      <c r="M5663" t="s">
        <v>16286</v>
      </c>
      <c r="N5663">
        <v>8.8536111109999993</v>
      </c>
      <c r="O5663">
        <v>0</v>
      </c>
      <c r="P5663">
        <v>0</v>
      </c>
      <c r="Q5663">
        <v>0</v>
      </c>
      <c r="R5663">
        <v>122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1080.1405560000001</v>
      </c>
      <c r="Y5663">
        <v>0</v>
      </c>
      <c r="Z5663">
        <v>0</v>
      </c>
    </row>
    <row r="5664" spans="1:26" x14ac:dyDescent="0.25">
      <c r="A5664">
        <v>1720343</v>
      </c>
      <c r="B5664">
        <v>1</v>
      </c>
      <c r="C5664" t="s">
        <v>77</v>
      </c>
      <c r="D5664" t="s">
        <v>124</v>
      </c>
      <c r="E5664" t="s">
        <v>158</v>
      </c>
      <c r="F5664" t="s">
        <v>5971</v>
      </c>
      <c r="G5664" t="s">
        <v>281</v>
      </c>
      <c r="H5664" t="s">
        <v>47</v>
      </c>
      <c r="I5664" t="s">
        <v>129</v>
      </c>
      <c r="J5664" t="s">
        <v>130</v>
      </c>
      <c r="K5664" t="s">
        <v>161</v>
      </c>
      <c r="L5664" t="s">
        <v>16287</v>
      </c>
      <c r="M5664" t="s">
        <v>16288</v>
      </c>
      <c r="N5664">
        <v>4.2180555550000003</v>
      </c>
      <c r="O5664">
        <v>44</v>
      </c>
      <c r="P5664">
        <v>1170</v>
      </c>
      <c r="Q5664">
        <v>0</v>
      </c>
      <c r="R5664">
        <v>0</v>
      </c>
      <c r="S5664">
        <v>0</v>
      </c>
      <c r="T5664">
        <v>0</v>
      </c>
      <c r="U5664">
        <v>185.59444400000001</v>
      </c>
      <c r="V5664">
        <v>4935.1249989999997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1720345</v>
      </c>
      <c r="B5665">
        <v>1</v>
      </c>
      <c r="C5665" t="s">
        <v>76</v>
      </c>
      <c r="D5665" t="s">
        <v>100</v>
      </c>
      <c r="E5665" t="s">
        <v>212</v>
      </c>
      <c r="F5665" t="s">
        <v>16258</v>
      </c>
      <c r="G5665" t="s">
        <v>176</v>
      </c>
      <c r="H5665" t="s">
        <v>47</v>
      </c>
      <c r="I5665" t="s">
        <v>129</v>
      </c>
      <c r="J5665" t="s">
        <v>130</v>
      </c>
      <c r="K5665" t="s">
        <v>131</v>
      </c>
      <c r="L5665" t="s">
        <v>16289</v>
      </c>
      <c r="M5665" t="s">
        <v>16198</v>
      </c>
      <c r="N5665">
        <v>6.1111111000000003E-2</v>
      </c>
      <c r="O5665">
        <v>92</v>
      </c>
      <c r="P5665">
        <v>5892</v>
      </c>
      <c r="Q5665">
        <v>0</v>
      </c>
      <c r="R5665">
        <v>0</v>
      </c>
      <c r="S5665">
        <v>0</v>
      </c>
      <c r="T5665">
        <v>0</v>
      </c>
      <c r="U5665">
        <v>5.6222219999999998</v>
      </c>
      <c r="V5665">
        <v>360.066666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1720358</v>
      </c>
      <c r="B5666">
        <v>1</v>
      </c>
      <c r="C5666" t="s">
        <v>76</v>
      </c>
      <c r="D5666" t="s">
        <v>100</v>
      </c>
      <c r="E5666" t="s">
        <v>158</v>
      </c>
      <c r="F5666" t="s">
        <v>16124</v>
      </c>
      <c r="G5666" t="s">
        <v>176</v>
      </c>
      <c r="H5666" t="s">
        <v>47</v>
      </c>
      <c r="I5666" t="s">
        <v>129</v>
      </c>
      <c r="J5666" t="s">
        <v>130</v>
      </c>
      <c r="K5666" t="s">
        <v>131</v>
      </c>
      <c r="L5666" t="s">
        <v>16290</v>
      </c>
      <c r="M5666" t="s">
        <v>16291</v>
      </c>
      <c r="N5666">
        <v>0.38194444399999999</v>
      </c>
      <c r="O5666">
        <v>330</v>
      </c>
      <c r="P5666">
        <v>7574</v>
      </c>
      <c r="Q5666">
        <v>0</v>
      </c>
      <c r="R5666">
        <v>0</v>
      </c>
      <c r="S5666">
        <v>0</v>
      </c>
      <c r="T5666">
        <v>0</v>
      </c>
      <c r="U5666">
        <v>126.041667</v>
      </c>
      <c r="V5666">
        <v>2892.8472190000002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1720353</v>
      </c>
      <c r="B5667">
        <v>1</v>
      </c>
      <c r="C5667" t="s">
        <v>76</v>
      </c>
      <c r="D5667" t="s">
        <v>78</v>
      </c>
      <c r="E5667" t="s">
        <v>134</v>
      </c>
      <c r="F5667" t="s">
        <v>16292</v>
      </c>
      <c r="G5667" t="s">
        <v>155</v>
      </c>
      <c r="H5667" t="s">
        <v>46</v>
      </c>
      <c r="I5667" t="s">
        <v>129</v>
      </c>
      <c r="J5667" t="s">
        <v>130</v>
      </c>
      <c r="K5667" t="s">
        <v>131</v>
      </c>
      <c r="L5667" t="s">
        <v>16293</v>
      </c>
      <c r="M5667" t="s">
        <v>16294</v>
      </c>
      <c r="N5667">
        <v>3.2808333329999999</v>
      </c>
      <c r="O5667">
        <v>0</v>
      </c>
      <c r="P5667">
        <v>2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6.5616669999999999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1720349</v>
      </c>
      <c r="B5668">
        <v>1</v>
      </c>
      <c r="C5668" t="s">
        <v>76</v>
      </c>
      <c r="D5668" t="s">
        <v>91</v>
      </c>
      <c r="E5668" t="s">
        <v>158</v>
      </c>
      <c r="F5668" t="s">
        <v>6318</v>
      </c>
      <c r="G5668" t="s">
        <v>176</v>
      </c>
      <c r="H5668" t="s">
        <v>47</v>
      </c>
      <c r="I5668" t="s">
        <v>129</v>
      </c>
      <c r="J5668" t="s">
        <v>130</v>
      </c>
      <c r="K5668" t="s">
        <v>131</v>
      </c>
      <c r="L5668" t="s">
        <v>16198</v>
      </c>
      <c r="M5668" t="s">
        <v>16295</v>
      </c>
      <c r="N5668">
        <v>0.34722222200000002</v>
      </c>
      <c r="O5668">
        <v>5</v>
      </c>
      <c r="P5668">
        <v>89</v>
      </c>
      <c r="Q5668">
        <v>44</v>
      </c>
      <c r="R5668">
        <v>1992</v>
      </c>
      <c r="S5668">
        <v>45</v>
      </c>
      <c r="T5668">
        <v>469</v>
      </c>
      <c r="U5668">
        <v>1.736111</v>
      </c>
      <c r="V5668">
        <v>30.902778000000001</v>
      </c>
      <c r="W5668">
        <v>15.277778</v>
      </c>
      <c r="X5668">
        <v>691.66666599999996</v>
      </c>
      <c r="Y5668">
        <v>15.625</v>
      </c>
      <c r="Z5668">
        <v>162.84722199999999</v>
      </c>
    </row>
    <row r="5669" spans="1:26" x14ac:dyDescent="0.25">
      <c r="A5669">
        <v>1720378</v>
      </c>
      <c r="B5669">
        <v>1</v>
      </c>
      <c r="C5669" t="s">
        <v>76</v>
      </c>
      <c r="D5669" t="s">
        <v>91</v>
      </c>
      <c r="E5669" t="s">
        <v>158</v>
      </c>
      <c r="F5669" t="s">
        <v>16296</v>
      </c>
      <c r="G5669" t="s">
        <v>176</v>
      </c>
      <c r="H5669" t="s">
        <v>47</v>
      </c>
      <c r="I5669" t="s">
        <v>129</v>
      </c>
      <c r="J5669" t="s">
        <v>130</v>
      </c>
      <c r="K5669" t="s">
        <v>131</v>
      </c>
      <c r="L5669" t="s">
        <v>16297</v>
      </c>
      <c r="M5669" t="s">
        <v>16298</v>
      </c>
      <c r="N5669">
        <v>1.134166666</v>
      </c>
      <c r="O5669">
        <v>19</v>
      </c>
      <c r="P5669">
        <v>633</v>
      </c>
      <c r="Q5669">
        <v>59</v>
      </c>
      <c r="R5669">
        <v>4349</v>
      </c>
      <c r="S5669">
        <v>45</v>
      </c>
      <c r="T5669">
        <v>469</v>
      </c>
      <c r="U5669">
        <v>21.549167000000001</v>
      </c>
      <c r="V5669">
        <v>717.92750000000001</v>
      </c>
      <c r="W5669">
        <v>66.915833000000006</v>
      </c>
      <c r="X5669">
        <v>4932.4908299999997</v>
      </c>
      <c r="Y5669">
        <v>51.037500000000001</v>
      </c>
      <c r="Z5669">
        <v>531.92416600000001</v>
      </c>
    </row>
    <row r="5670" spans="1:26" x14ac:dyDescent="0.25">
      <c r="A5670">
        <v>1720352</v>
      </c>
      <c r="B5670">
        <v>1</v>
      </c>
      <c r="C5670" t="s">
        <v>76</v>
      </c>
      <c r="D5670" t="s">
        <v>101</v>
      </c>
      <c r="E5670" t="s">
        <v>164</v>
      </c>
      <c r="F5670" t="s">
        <v>16299</v>
      </c>
      <c r="G5670" t="s">
        <v>285</v>
      </c>
      <c r="H5670" t="s">
        <v>46</v>
      </c>
      <c r="I5670" t="s">
        <v>129</v>
      </c>
      <c r="J5670" t="s">
        <v>130</v>
      </c>
      <c r="K5670" t="s">
        <v>161</v>
      </c>
      <c r="L5670" t="s">
        <v>16300</v>
      </c>
      <c r="M5670" t="s">
        <v>16301</v>
      </c>
      <c r="N5670">
        <v>2.8425083330000001</v>
      </c>
      <c r="O5670">
        <v>2</v>
      </c>
      <c r="P5670">
        <v>55</v>
      </c>
      <c r="Q5670">
        <v>0</v>
      </c>
      <c r="R5670">
        <v>0</v>
      </c>
      <c r="S5670">
        <v>0</v>
      </c>
      <c r="T5670">
        <v>0</v>
      </c>
      <c r="U5670">
        <v>5.6850170000000002</v>
      </c>
      <c r="V5670">
        <v>156.33795799999999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1720354</v>
      </c>
      <c r="B5671">
        <v>1</v>
      </c>
      <c r="C5671" t="s">
        <v>76</v>
      </c>
      <c r="D5671" t="s">
        <v>90</v>
      </c>
      <c r="E5671" t="s">
        <v>164</v>
      </c>
      <c r="F5671" t="s">
        <v>16302</v>
      </c>
      <c r="G5671" t="s">
        <v>285</v>
      </c>
      <c r="H5671" t="s">
        <v>46</v>
      </c>
      <c r="I5671" t="s">
        <v>129</v>
      </c>
      <c r="J5671" t="s">
        <v>130</v>
      </c>
      <c r="K5671" t="s">
        <v>161</v>
      </c>
      <c r="L5671" t="s">
        <v>16303</v>
      </c>
      <c r="M5671" t="s">
        <v>16304</v>
      </c>
      <c r="N5671">
        <v>4.483333333</v>
      </c>
      <c r="O5671">
        <v>1</v>
      </c>
      <c r="P5671">
        <v>585</v>
      </c>
      <c r="Q5671">
        <v>0</v>
      </c>
      <c r="R5671">
        <v>0</v>
      </c>
      <c r="S5671">
        <v>0</v>
      </c>
      <c r="T5671">
        <v>0</v>
      </c>
      <c r="U5671">
        <v>4.483333</v>
      </c>
      <c r="V5671">
        <v>2622.75</v>
      </c>
      <c r="W5671">
        <v>0</v>
      </c>
      <c r="X5671">
        <v>0</v>
      </c>
      <c r="Y5671">
        <v>0</v>
      </c>
      <c r="Z5671">
        <v>0</v>
      </c>
    </row>
    <row r="5672" spans="1:26" x14ac:dyDescent="0.25">
      <c r="A5672">
        <v>1720363</v>
      </c>
      <c r="B5672">
        <v>1</v>
      </c>
      <c r="C5672" t="s">
        <v>76</v>
      </c>
      <c r="D5672" t="s">
        <v>91</v>
      </c>
      <c r="E5672" t="s">
        <v>158</v>
      </c>
      <c r="F5672" t="s">
        <v>15900</v>
      </c>
      <c r="G5672" t="s">
        <v>176</v>
      </c>
      <c r="H5672" t="s">
        <v>47</v>
      </c>
      <c r="I5672" t="s">
        <v>129</v>
      </c>
      <c r="J5672" t="s">
        <v>130</v>
      </c>
      <c r="K5672" t="s">
        <v>131</v>
      </c>
      <c r="L5672" t="s">
        <v>16305</v>
      </c>
      <c r="M5672" t="s">
        <v>16306</v>
      </c>
      <c r="N5672">
        <v>0.54388888800000001</v>
      </c>
      <c r="O5672">
        <v>36</v>
      </c>
      <c r="P5672">
        <v>4566</v>
      </c>
      <c r="Q5672">
        <v>0</v>
      </c>
      <c r="R5672">
        <v>0</v>
      </c>
      <c r="S5672">
        <v>0</v>
      </c>
      <c r="T5672">
        <v>0</v>
      </c>
      <c r="U5672">
        <v>19.579999999999998</v>
      </c>
      <c r="V5672">
        <v>2483.396663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1720356</v>
      </c>
      <c r="B5673">
        <v>1</v>
      </c>
      <c r="C5673" t="s">
        <v>76</v>
      </c>
      <c r="D5673" t="s">
        <v>90</v>
      </c>
      <c r="E5673" t="s">
        <v>164</v>
      </c>
      <c r="F5673" t="s">
        <v>16307</v>
      </c>
      <c r="G5673" t="s">
        <v>285</v>
      </c>
      <c r="H5673" t="s">
        <v>46</v>
      </c>
      <c r="I5673" t="s">
        <v>129</v>
      </c>
      <c r="J5673" t="s">
        <v>130</v>
      </c>
      <c r="K5673" t="s">
        <v>161</v>
      </c>
      <c r="L5673" t="s">
        <v>16308</v>
      </c>
      <c r="M5673" t="s">
        <v>16309</v>
      </c>
      <c r="N5673">
        <v>4.5666666659999997</v>
      </c>
      <c r="O5673">
        <v>2</v>
      </c>
      <c r="P5673">
        <v>362</v>
      </c>
      <c r="Q5673">
        <v>0</v>
      </c>
      <c r="R5673">
        <v>0</v>
      </c>
      <c r="S5673">
        <v>0</v>
      </c>
      <c r="T5673">
        <v>0</v>
      </c>
      <c r="U5673">
        <v>9.1333330000000004</v>
      </c>
      <c r="V5673">
        <v>1653.133333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1720367</v>
      </c>
      <c r="B5674">
        <v>1</v>
      </c>
      <c r="C5674" t="s">
        <v>76</v>
      </c>
      <c r="D5674" t="s">
        <v>80</v>
      </c>
      <c r="E5674" t="s">
        <v>191</v>
      </c>
      <c r="F5674" t="s">
        <v>16310</v>
      </c>
      <c r="G5674" t="s">
        <v>907</v>
      </c>
      <c r="H5674" t="s">
        <v>46</v>
      </c>
      <c r="I5674" t="s">
        <v>129</v>
      </c>
      <c r="J5674" t="s">
        <v>130</v>
      </c>
      <c r="K5674" t="s">
        <v>131</v>
      </c>
      <c r="L5674" t="s">
        <v>16311</v>
      </c>
      <c r="M5674" t="s">
        <v>16312</v>
      </c>
      <c r="N5674">
        <v>2.426666666</v>
      </c>
      <c r="O5674">
        <v>0</v>
      </c>
      <c r="P5674">
        <v>84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203.84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1720368</v>
      </c>
      <c r="B5675">
        <v>1</v>
      </c>
      <c r="C5675" t="s">
        <v>77</v>
      </c>
      <c r="D5675" t="s">
        <v>118</v>
      </c>
      <c r="E5675" t="s">
        <v>126</v>
      </c>
      <c r="F5675" t="s">
        <v>2548</v>
      </c>
      <c r="G5675" t="s">
        <v>145</v>
      </c>
      <c r="H5675" t="s">
        <v>47</v>
      </c>
      <c r="I5675" t="s">
        <v>129</v>
      </c>
      <c r="J5675" t="s">
        <v>130</v>
      </c>
      <c r="K5675" t="s">
        <v>131</v>
      </c>
      <c r="L5675" t="s">
        <v>16254</v>
      </c>
      <c r="M5675" t="s">
        <v>16313</v>
      </c>
      <c r="N5675">
        <v>3.5786111109999998</v>
      </c>
      <c r="O5675">
        <v>1</v>
      </c>
      <c r="P5675">
        <v>65</v>
      </c>
      <c r="Q5675">
        <v>0</v>
      </c>
      <c r="R5675">
        <v>0</v>
      </c>
      <c r="S5675">
        <v>0</v>
      </c>
      <c r="T5675">
        <v>0</v>
      </c>
      <c r="U5675">
        <v>3.578611</v>
      </c>
      <c r="V5675">
        <v>232.609722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1720360</v>
      </c>
      <c r="B5676">
        <v>1</v>
      </c>
      <c r="C5676" t="s">
        <v>76</v>
      </c>
      <c r="D5676" t="s">
        <v>105</v>
      </c>
      <c r="E5676" t="s">
        <v>164</v>
      </c>
      <c r="F5676" t="s">
        <v>5546</v>
      </c>
      <c r="G5676" t="s">
        <v>281</v>
      </c>
      <c r="H5676" t="s">
        <v>46</v>
      </c>
      <c r="I5676" t="s">
        <v>129</v>
      </c>
      <c r="J5676" t="s">
        <v>130</v>
      </c>
      <c r="K5676" t="s">
        <v>161</v>
      </c>
      <c r="L5676" t="s">
        <v>16314</v>
      </c>
      <c r="M5676" t="s">
        <v>16315</v>
      </c>
      <c r="N5676">
        <v>1.9711766660000001</v>
      </c>
      <c r="O5676">
        <v>0</v>
      </c>
      <c r="P5676">
        <v>0</v>
      </c>
      <c r="Q5676">
        <v>0</v>
      </c>
      <c r="R5676">
        <v>0</v>
      </c>
      <c r="S5676">
        <v>1</v>
      </c>
      <c r="T5676">
        <v>50</v>
      </c>
      <c r="U5676">
        <v>0</v>
      </c>
      <c r="V5676">
        <v>0</v>
      </c>
      <c r="W5676">
        <v>0</v>
      </c>
      <c r="X5676">
        <v>0</v>
      </c>
      <c r="Y5676">
        <v>1.971177</v>
      </c>
      <c r="Z5676">
        <v>98.558833000000007</v>
      </c>
    </row>
    <row r="5677" spans="1:26" x14ac:dyDescent="0.25">
      <c r="A5677">
        <v>1720359</v>
      </c>
      <c r="B5677">
        <v>1</v>
      </c>
      <c r="C5677" t="s">
        <v>76</v>
      </c>
      <c r="D5677" t="s">
        <v>102</v>
      </c>
      <c r="E5677" t="s">
        <v>212</v>
      </c>
      <c r="F5677" t="s">
        <v>16316</v>
      </c>
      <c r="G5677" t="s">
        <v>150</v>
      </c>
      <c r="H5677" t="s">
        <v>47</v>
      </c>
      <c r="I5677" t="s">
        <v>129</v>
      </c>
      <c r="J5677" t="s">
        <v>130</v>
      </c>
      <c r="K5677" t="s">
        <v>131</v>
      </c>
      <c r="L5677" t="s">
        <v>16317</v>
      </c>
      <c r="M5677" t="s">
        <v>16318</v>
      </c>
      <c r="N5677">
        <v>0.38500000000000001</v>
      </c>
      <c r="O5677">
        <v>8</v>
      </c>
      <c r="P5677">
        <v>22</v>
      </c>
      <c r="Q5677">
        <v>0</v>
      </c>
      <c r="R5677">
        <v>0</v>
      </c>
      <c r="S5677">
        <v>20</v>
      </c>
      <c r="T5677">
        <v>244</v>
      </c>
      <c r="U5677">
        <v>3.08</v>
      </c>
      <c r="V5677">
        <v>8.4700000000000006</v>
      </c>
      <c r="W5677">
        <v>0</v>
      </c>
      <c r="X5677">
        <v>0</v>
      </c>
      <c r="Y5677">
        <v>7.7</v>
      </c>
      <c r="Z5677">
        <v>93.94</v>
      </c>
    </row>
    <row r="5678" spans="1:26" x14ac:dyDescent="0.25">
      <c r="A5678">
        <v>1720361</v>
      </c>
      <c r="B5678">
        <v>1</v>
      </c>
      <c r="C5678" t="s">
        <v>76</v>
      </c>
      <c r="D5678" t="s">
        <v>102</v>
      </c>
      <c r="E5678" t="s">
        <v>212</v>
      </c>
      <c r="F5678" t="s">
        <v>16319</v>
      </c>
      <c r="G5678" t="s">
        <v>150</v>
      </c>
      <c r="H5678" t="s">
        <v>47</v>
      </c>
      <c r="I5678" t="s">
        <v>129</v>
      </c>
      <c r="J5678" t="s">
        <v>130</v>
      </c>
      <c r="K5678" t="s">
        <v>131</v>
      </c>
      <c r="L5678" t="s">
        <v>16320</v>
      </c>
      <c r="M5678" t="s">
        <v>16321</v>
      </c>
      <c r="N5678">
        <v>0.343888888</v>
      </c>
      <c r="O5678">
        <v>0</v>
      </c>
      <c r="P5678">
        <v>0</v>
      </c>
      <c r="Q5678">
        <v>0</v>
      </c>
      <c r="R5678">
        <v>0</v>
      </c>
      <c r="S5678">
        <v>25</v>
      </c>
      <c r="T5678">
        <v>387</v>
      </c>
      <c r="U5678">
        <v>0</v>
      </c>
      <c r="V5678">
        <v>0</v>
      </c>
      <c r="W5678">
        <v>0</v>
      </c>
      <c r="X5678">
        <v>0</v>
      </c>
      <c r="Y5678">
        <v>8.5972220000000004</v>
      </c>
      <c r="Z5678">
        <v>133.08500000000001</v>
      </c>
    </row>
    <row r="5679" spans="1:26" x14ac:dyDescent="0.25">
      <c r="A5679">
        <v>1720365</v>
      </c>
      <c r="B5679">
        <v>1</v>
      </c>
      <c r="C5679" t="s">
        <v>77</v>
      </c>
      <c r="D5679" t="s">
        <v>109</v>
      </c>
      <c r="E5679" t="s">
        <v>139</v>
      </c>
      <c r="F5679" t="s">
        <v>16322</v>
      </c>
      <c r="G5679" t="s">
        <v>269</v>
      </c>
      <c r="H5679" t="s">
        <v>46</v>
      </c>
      <c r="I5679" t="s">
        <v>129</v>
      </c>
      <c r="J5679" t="s">
        <v>130</v>
      </c>
      <c r="K5679" t="s">
        <v>131</v>
      </c>
      <c r="L5679" t="s">
        <v>16323</v>
      </c>
      <c r="M5679" t="s">
        <v>16324</v>
      </c>
      <c r="N5679">
        <v>4.5258333329999996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28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126.723333</v>
      </c>
    </row>
    <row r="5680" spans="1:26" x14ac:dyDescent="0.25">
      <c r="A5680">
        <v>1720366</v>
      </c>
      <c r="B5680">
        <v>1</v>
      </c>
      <c r="C5680" t="s">
        <v>76</v>
      </c>
      <c r="D5680" t="s">
        <v>89</v>
      </c>
      <c r="E5680" t="s">
        <v>139</v>
      </c>
      <c r="F5680" t="s">
        <v>16325</v>
      </c>
      <c r="G5680" t="s">
        <v>269</v>
      </c>
      <c r="H5680" t="s">
        <v>46</v>
      </c>
      <c r="I5680" t="s">
        <v>129</v>
      </c>
      <c r="J5680" t="s">
        <v>130</v>
      </c>
      <c r="K5680" t="s">
        <v>131</v>
      </c>
      <c r="L5680" t="s">
        <v>16323</v>
      </c>
      <c r="M5680" t="s">
        <v>16326</v>
      </c>
      <c r="N5680">
        <v>1.558611111</v>
      </c>
      <c r="O5680">
        <v>0</v>
      </c>
      <c r="P5680">
        <v>0</v>
      </c>
      <c r="Q5680">
        <v>0</v>
      </c>
      <c r="R5680">
        <v>46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71.696111000000002</v>
      </c>
      <c r="Y5680">
        <v>0</v>
      </c>
      <c r="Z5680">
        <v>0</v>
      </c>
    </row>
    <row r="5681" spans="1:26" x14ac:dyDescent="0.25">
      <c r="A5681">
        <v>1720402</v>
      </c>
      <c r="B5681">
        <v>1</v>
      </c>
      <c r="C5681" t="s">
        <v>76</v>
      </c>
      <c r="D5681" t="s">
        <v>81</v>
      </c>
      <c r="E5681" t="s">
        <v>134</v>
      </c>
      <c r="F5681" t="s">
        <v>16327</v>
      </c>
      <c r="G5681" t="s">
        <v>209</v>
      </c>
      <c r="H5681" t="s">
        <v>46</v>
      </c>
      <c r="I5681" t="s">
        <v>129</v>
      </c>
      <c r="J5681" t="s">
        <v>130</v>
      </c>
      <c r="K5681" t="s">
        <v>131</v>
      </c>
      <c r="L5681" t="s">
        <v>16328</v>
      </c>
      <c r="M5681" t="s">
        <v>16329</v>
      </c>
      <c r="N5681">
        <v>9.3069444440000009</v>
      </c>
      <c r="O5681">
        <v>0</v>
      </c>
      <c r="P5681">
        <v>37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344.356944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1720381</v>
      </c>
      <c r="B5682">
        <v>1</v>
      </c>
      <c r="C5682" t="s">
        <v>76</v>
      </c>
      <c r="D5682" t="s">
        <v>81</v>
      </c>
      <c r="E5682" t="s">
        <v>139</v>
      </c>
      <c r="F5682" t="s">
        <v>16330</v>
      </c>
      <c r="G5682" t="s">
        <v>269</v>
      </c>
      <c r="H5682" t="s">
        <v>46</v>
      </c>
      <c r="I5682" t="s">
        <v>129</v>
      </c>
      <c r="J5682" t="s">
        <v>130</v>
      </c>
      <c r="K5682" t="s">
        <v>131</v>
      </c>
      <c r="L5682" t="s">
        <v>16331</v>
      </c>
      <c r="M5682" t="s">
        <v>16332</v>
      </c>
      <c r="N5682">
        <v>2.9591666659999998</v>
      </c>
      <c r="O5682">
        <v>0</v>
      </c>
      <c r="P5682">
        <v>130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384.691667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1720374</v>
      </c>
      <c r="B5683">
        <v>1</v>
      </c>
      <c r="C5683" t="s">
        <v>76</v>
      </c>
      <c r="D5683" t="s">
        <v>87</v>
      </c>
      <c r="E5683" t="s">
        <v>158</v>
      </c>
      <c r="F5683" t="s">
        <v>16333</v>
      </c>
      <c r="G5683" t="s">
        <v>150</v>
      </c>
      <c r="H5683" t="s">
        <v>47</v>
      </c>
      <c r="I5683" t="s">
        <v>151</v>
      </c>
      <c r="J5683" t="s">
        <v>130</v>
      </c>
      <c r="K5683" t="s">
        <v>131</v>
      </c>
      <c r="L5683" t="s">
        <v>16334</v>
      </c>
      <c r="M5683" t="s">
        <v>16335</v>
      </c>
      <c r="N5683">
        <v>4.1666665999999998E-2</v>
      </c>
      <c r="O5683">
        <v>129</v>
      </c>
      <c r="P5683">
        <v>1043</v>
      </c>
      <c r="Q5683">
        <v>0</v>
      </c>
      <c r="R5683">
        <v>0</v>
      </c>
      <c r="S5683">
        <v>120</v>
      </c>
      <c r="T5683">
        <v>1041</v>
      </c>
      <c r="U5683">
        <v>5.375</v>
      </c>
      <c r="V5683">
        <v>43.458333000000003</v>
      </c>
      <c r="W5683">
        <v>0</v>
      </c>
      <c r="X5683">
        <v>0</v>
      </c>
      <c r="Y5683">
        <v>5</v>
      </c>
      <c r="Z5683">
        <v>43.374999000000003</v>
      </c>
    </row>
    <row r="5684" spans="1:26" x14ac:dyDescent="0.25">
      <c r="A5684">
        <v>1720395</v>
      </c>
      <c r="B5684">
        <v>1</v>
      </c>
      <c r="C5684" t="s">
        <v>76</v>
      </c>
      <c r="D5684" t="s">
        <v>97</v>
      </c>
      <c r="E5684" t="s">
        <v>134</v>
      </c>
      <c r="F5684" t="s">
        <v>9432</v>
      </c>
      <c r="G5684" t="s">
        <v>209</v>
      </c>
      <c r="H5684" t="s">
        <v>46</v>
      </c>
      <c r="I5684" t="s">
        <v>129</v>
      </c>
      <c r="J5684" t="s">
        <v>130</v>
      </c>
      <c r="K5684" t="s">
        <v>131</v>
      </c>
      <c r="L5684" t="s">
        <v>16336</v>
      </c>
      <c r="M5684" t="s">
        <v>16337</v>
      </c>
      <c r="N5684">
        <v>3.4980555550000001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3.4980560000000001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1720377</v>
      </c>
      <c r="B5685">
        <v>1</v>
      </c>
      <c r="C5685" t="s">
        <v>76</v>
      </c>
      <c r="D5685" t="s">
        <v>81</v>
      </c>
      <c r="E5685" t="s">
        <v>164</v>
      </c>
      <c r="F5685" t="s">
        <v>16338</v>
      </c>
      <c r="G5685" t="s">
        <v>462</v>
      </c>
      <c r="H5685" t="s">
        <v>46</v>
      </c>
      <c r="I5685" t="s">
        <v>129</v>
      </c>
      <c r="J5685" t="s">
        <v>130</v>
      </c>
      <c r="K5685" t="s">
        <v>131</v>
      </c>
      <c r="L5685" t="s">
        <v>16339</v>
      </c>
      <c r="M5685" t="s">
        <v>16340</v>
      </c>
      <c r="N5685">
        <v>1.323055555</v>
      </c>
      <c r="O5685">
        <v>1</v>
      </c>
      <c r="P5685">
        <v>555</v>
      </c>
      <c r="Q5685">
        <v>0</v>
      </c>
      <c r="R5685">
        <v>0</v>
      </c>
      <c r="S5685">
        <v>0</v>
      </c>
      <c r="T5685">
        <v>0</v>
      </c>
      <c r="U5685">
        <v>1.323056</v>
      </c>
      <c r="V5685">
        <v>734.29583300000002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1720390</v>
      </c>
      <c r="B5686">
        <v>1</v>
      </c>
      <c r="C5686" t="s">
        <v>76</v>
      </c>
      <c r="D5686" t="s">
        <v>92</v>
      </c>
      <c r="E5686" t="s">
        <v>139</v>
      </c>
      <c r="F5686" t="s">
        <v>16341</v>
      </c>
      <c r="G5686" t="s">
        <v>141</v>
      </c>
      <c r="H5686" t="s">
        <v>46</v>
      </c>
      <c r="I5686" t="s">
        <v>129</v>
      </c>
      <c r="J5686" t="s">
        <v>130</v>
      </c>
      <c r="K5686" t="s">
        <v>131</v>
      </c>
      <c r="L5686" t="s">
        <v>16342</v>
      </c>
      <c r="M5686" t="s">
        <v>16343</v>
      </c>
      <c r="N5686">
        <v>4.5419444440000003</v>
      </c>
      <c r="O5686">
        <v>0</v>
      </c>
      <c r="P5686">
        <v>0</v>
      </c>
      <c r="Q5686">
        <v>0</v>
      </c>
      <c r="R5686">
        <v>36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163.51</v>
      </c>
      <c r="Y5686">
        <v>0</v>
      </c>
      <c r="Z5686">
        <v>0</v>
      </c>
    </row>
    <row r="5687" spans="1:26" x14ac:dyDescent="0.25">
      <c r="A5687">
        <v>1720382</v>
      </c>
      <c r="B5687">
        <v>1</v>
      </c>
      <c r="C5687" t="s">
        <v>76</v>
      </c>
      <c r="D5687" t="s">
        <v>96</v>
      </c>
      <c r="E5687" t="s">
        <v>139</v>
      </c>
      <c r="F5687" t="s">
        <v>16344</v>
      </c>
      <c r="G5687" t="s">
        <v>141</v>
      </c>
      <c r="H5687" t="s">
        <v>46</v>
      </c>
      <c r="I5687" t="s">
        <v>129</v>
      </c>
      <c r="J5687" t="s">
        <v>130</v>
      </c>
      <c r="K5687" t="s">
        <v>131</v>
      </c>
      <c r="L5687" t="s">
        <v>16345</v>
      </c>
      <c r="M5687" t="s">
        <v>16346</v>
      </c>
      <c r="N5687">
        <v>4.8883333330000003</v>
      </c>
      <c r="O5687">
        <v>0</v>
      </c>
      <c r="P5687">
        <v>142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694.14333299999998</v>
      </c>
      <c r="W5687">
        <v>0</v>
      </c>
      <c r="X5687">
        <v>0</v>
      </c>
      <c r="Y5687">
        <v>0</v>
      </c>
      <c r="Z5687">
        <v>0</v>
      </c>
    </row>
    <row r="5688" spans="1:26" x14ac:dyDescent="0.25">
      <c r="A5688">
        <v>1720388</v>
      </c>
      <c r="B5688">
        <v>1</v>
      </c>
      <c r="C5688" t="s">
        <v>77</v>
      </c>
      <c r="D5688" t="s">
        <v>114</v>
      </c>
      <c r="E5688" t="s">
        <v>212</v>
      </c>
      <c r="F5688" t="s">
        <v>4439</v>
      </c>
      <c r="G5688" t="s">
        <v>176</v>
      </c>
      <c r="H5688" t="s">
        <v>47</v>
      </c>
      <c r="I5688" t="s">
        <v>129</v>
      </c>
      <c r="J5688" t="s">
        <v>130</v>
      </c>
      <c r="K5688" t="s">
        <v>131</v>
      </c>
      <c r="L5688" t="s">
        <v>16347</v>
      </c>
      <c r="M5688" t="s">
        <v>16348</v>
      </c>
      <c r="N5688">
        <v>2.3430555549999998</v>
      </c>
      <c r="O5688">
        <v>53</v>
      </c>
      <c r="P5688">
        <v>186</v>
      </c>
      <c r="Q5688">
        <v>0</v>
      </c>
      <c r="R5688">
        <v>0</v>
      </c>
      <c r="S5688">
        <v>0</v>
      </c>
      <c r="T5688">
        <v>0</v>
      </c>
      <c r="U5688">
        <v>124.181944</v>
      </c>
      <c r="V5688">
        <v>435.808333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1720376</v>
      </c>
      <c r="B5689">
        <v>1</v>
      </c>
      <c r="C5689" t="s">
        <v>76</v>
      </c>
      <c r="D5689" t="s">
        <v>87</v>
      </c>
      <c r="E5689" t="s">
        <v>158</v>
      </c>
      <c r="F5689" t="s">
        <v>13348</v>
      </c>
      <c r="G5689" t="s">
        <v>281</v>
      </c>
      <c r="H5689" t="s">
        <v>47</v>
      </c>
      <c r="I5689" t="s">
        <v>129</v>
      </c>
      <c r="J5689" t="s">
        <v>130</v>
      </c>
      <c r="K5689" t="s">
        <v>161</v>
      </c>
      <c r="L5689" t="s">
        <v>16349</v>
      </c>
      <c r="M5689" t="s">
        <v>16350</v>
      </c>
      <c r="N5689">
        <v>4.3266813879999999</v>
      </c>
      <c r="O5689">
        <v>131</v>
      </c>
      <c r="P5689">
        <v>1043</v>
      </c>
      <c r="Q5689">
        <v>0</v>
      </c>
      <c r="R5689">
        <v>0</v>
      </c>
      <c r="S5689">
        <v>120</v>
      </c>
      <c r="T5689">
        <v>1041</v>
      </c>
      <c r="U5689">
        <v>566.79526199999998</v>
      </c>
      <c r="V5689">
        <v>4512.7286880000001</v>
      </c>
      <c r="W5689">
        <v>0</v>
      </c>
      <c r="X5689">
        <v>0</v>
      </c>
      <c r="Y5689">
        <v>519.20176700000002</v>
      </c>
      <c r="Z5689">
        <v>4504.0753249999998</v>
      </c>
    </row>
    <row r="5690" spans="1:26" x14ac:dyDescent="0.25">
      <c r="A5690">
        <v>1720380</v>
      </c>
      <c r="B5690">
        <v>1</v>
      </c>
      <c r="C5690" t="s">
        <v>77</v>
      </c>
      <c r="D5690" t="s">
        <v>110</v>
      </c>
      <c r="E5690" t="s">
        <v>164</v>
      </c>
      <c r="F5690" t="s">
        <v>16351</v>
      </c>
      <c r="G5690" t="s">
        <v>285</v>
      </c>
      <c r="H5690" t="s">
        <v>46</v>
      </c>
      <c r="I5690" t="s">
        <v>129</v>
      </c>
      <c r="J5690" t="s">
        <v>130</v>
      </c>
      <c r="K5690" t="s">
        <v>161</v>
      </c>
      <c r="L5690" t="s">
        <v>16352</v>
      </c>
      <c r="M5690" t="s">
        <v>16353</v>
      </c>
      <c r="N5690">
        <v>4.4763888879999998</v>
      </c>
      <c r="O5690">
        <v>0</v>
      </c>
      <c r="P5690">
        <v>0</v>
      </c>
      <c r="Q5690">
        <v>0</v>
      </c>
      <c r="R5690">
        <v>0</v>
      </c>
      <c r="S5690">
        <v>1</v>
      </c>
      <c r="T5690">
        <v>101</v>
      </c>
      <c r="U5690">
        <v>0</v>
      </c>
      <c r="V5690">
        <v>0</v>
      </c>
      <c r="W5690">
        <v>0</v>
      </c>
      <c r="X5690">
        <v>0</v>
      </c>
      <c r="Y5690">
        <v>4.4763890000000002</v>
      </c>
      <c r="Z5690">
        <v>452.11527799999999</v>
      </c>
    </row>
    <row r="5691" spans="1:26" x14ac:dyDescent="0.25">
      <c r="A5691">
        <v>1720383</v>
      </c>
      <c r="B5691">
        <v>1</v>
      </c>
      <c r="C5691" t="s">
        <v>77</v>
      </c>
      <c r="D5691" t="s">
        <v>119</v>
      </c>
      <c r="E5691" t="s">
        <v>126</v>
      </c>
      <c r="F5691" t="s">
        <v>16354</v>
      </c>
      <c r="G5691" t="s">
        <v>285</v>
      </c>
      <c r="H5691" t="s">
        <v>47</v>
      </c>
      <c r="I5691" t="s">
        <v>129</v>
      </c>
      <c r="J5691" t="s">
        <v>130</v>
      </c>
      <c r="K5691" t="s">
        <v>161</v>
      </c>
      <c r="L5691" t="s">
        <v>16355</v>
      </c>
      <c r="M5691" t="s">
        <v>16356</v>
      </c>
      <c r="N5691">
        <v>4</v>
      </c>
      <c r="O5691">
        <v>1</v>
      </c>
      <c r="P5691">
        <v>66</v>
      </c>
      <c r="Q5691">
        <v>0</v>
      </c>
      <c r="R5691">
        <v>0</v>
      </c>
      <c r="S5691">
        <v>0</v>
      </c>
      <c r="T5691">
        <v>5</v>
      </c>
      <c r="U5691">
        <v>4</v>
      </c>
      <c r="V5691">
        <v>264</v>
      </c>
      <c r="W5691">
        <v>0</v>
      </c>
      <c r="X5691">
        <v>0</v>
      </c>
      <c r="Y5691">
        <v>0</v>
      </c>
      <c r="Z5691">
        <v>20</v>
      </c>
    </row>
    <row r="5692" spans="1:26" x14ac:dyDescent="0.25">
      <c r="A5692">
        <v>1720387</v>
      </c>
      <c r="B5692">
        <v>1</v>
      </c>
      <c r="C5692" t="s">
        <v>77</v>
      </c>
      <c r="D5692" t="s">
        <v>114</v>
      </c>
      <c r="E5692" t="s">
        <v>139</v>
      </c>
      <c r="F5692" t="s">
        <v>16357</v>
      </c>
      <c r="G5692" t="s">
        <v>141</v>
      </c>
      <c r="H5692" t="s">
        <v>46</v>
      </c>
      <c r="I5692" t="s">
        <v>129</v>
      </c>
      <c r="J5692" t="s">
        <v>130</v>
      </c>
      <c r="K5692" t="s">
        <v>131</v>
      </c>
      <c r="L5692" t="s">
        <v>16358</v>
      </c>
      <c r="M5692" t="s">
        <v>16359</v>
      </c>
      <c r="N5692">
        <v>3.0105555549999998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16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48.168889</v>
      </c>
    </row>
    <row r="5693" spans="1:26" x14ac:dyDescent="0.25">
      <c r="A5693">
        <v>1720385</v>
      </c>
      <c r="B5693">
        <v>1</v>
      </c>
      <c r="C5693" t="s">
        <v>76</v>
      </c>
      <c r="D5693" t="s">
        <v>78</v>
      </c>
      <c r="E5693" t="s">
        <v>139</v>
      </c>
      <c r="F5693" t="s">
        <v>16360</v>
      </c>
      <c r="G5693" t="s">
        <v>4547</v>
      </c>
      <c r="H5693" t="s">
        <v>46</v>
      </c>
      <c r="I5693" t="s">
        <v>129</v>
      </c>
      <c r="J5693" t="s">
        <v>130</v>
      </c>
      <c r="K5693" t="s">
        <v>131</v>
      </c>
      <c r="L5693" t="s">
        <v>16361</v>
      </c>
      <c r="M5693" t="s">
        <v>16362</v>
      </c>
      <c r="N5693">
        <v>2.8811111110000001</v>
      </c>
      <c r="O5693">
        <v>0</v>
      </c>
      <c r="P5693">
        <v>40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115.244444</v>
      </c>
      <c r="W5693">
        <v>0</v>
      </c>
      <c r="X5693">
        <v>0</v>
      </c>
      <c r="Y5693">
        <v>0</v>
      </c>
      <c r="Z5693">
        <v>0</v>
      </c>
    </row>
    <row r="5694" spans="1:26" x14ac:dyDescent="0.25">
      <c r="A5694">
        <v>1720396</v>
      </c>
      <c r="B5694">
        <v>1</v>
      </c>
      <c r="C5694" t="s">
        <v>76</v>
      </c>
      <c r="D5694" t="s">
        <v>92</v>
      </c>
      <c r="E5694" t="s">
        <v>134</v>
      </c>
      <c r="F5694" t="s">
        <v>16363</v>
      </c>
      <c r="G5694" t="s">
        <v>209</v>
      </c>
      <c r="H5694" t="s">
        <v>46</v>
      </c>
      <c r="I5694" t="s">
        <v>129</v>
      </c>
      <c r="J5694" t="s">
        <v>130</v>
      </c>
      <c r="K5694" t="s">
        <v>131</v>
      </c>
      <c r="L5694" t="s">
        <v>16364</v>
      </c>
      <c r="M5694" t="s">
        <v>16365</v>
      </c>
      <c r="N5694">
        <v>4.3624999999999998</v>
      </c>
      <c r="O5694">
        <v>0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4.3624999999999998</v>
      </c>
      <c r="Y5694">
        <v>0</v>
      </c>
      <c r="Z5694">
        <v>0</v>
      </c>
    </row>
    <row r="5695" spans="1:26" x14ac:dyDescent="0.25">
      <c r="A5695">
        <v>1720392</v>
      </c>
      <c r="B5695">
        <v>1</v>
      </c>
      <c r="C5695" t="s">
        <v>76</v>
      </c>
      <c r="D5695" t="s">
        <v>96</v>
      </c>
      <c r="E5695" t="s">
        <v>158</v>
      </c>
      <c r="F5695" t="s">
        <v>16159</v>
      </c>
      <c r="G5695" t="s">
        <v>176</v>
      </c>
      <c r="H5695" t="s">
        <v>47</v>
      </c>
      <c r="I5695" t="s">
        <v>151</v>
      </c>
      <c r="J5695" t="s">
        <v>130</v>
      </c>
      <c r="K5695" t="s">
        <v>131</v>
      </c>
      <c r="L5695" t="s">
        <v>16366</v>
      </c>
      <c r="M5695" t="s">
        <v>16367</v>
      </c>
      <c r="N5695">
        <v>4.8888887999999998E-2</v>
      </c>
      <c r="O5695">
        <v>44</v>
      </c>
      <c r="P5695">
        <v>16858</v>
      </c>
      <c r="Q5695">
        <v>0</v>
      </c>
      <c r="R5695">
        <v>0</v>
      </c>
      <c r="S5695">
        <v>0</v>
      </c>
      <c r="T5695">
        <v>0</v>
      </c>
      <c r="U5695">
        <v>2.1511110000000002</v>
      </c>
      <c r="V5695">
        <v>824.16887399999996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1720400</v>
      </c>
      <c r="B5696">
        <v>1</v>
      </c>
      <c r="C5696" t="s">
        <v>76</v>
      </c>
      <c r="D5696" t="s">
        <v>99</v>
      </c>
      <c r="E5696" t="s">
        <v>134</v>
      </c>
      <c r="F5696" t="s">
        <v>16368</v>
      </c>
      <c r="G5696" t="s">
        <v>136</v>
      </c>
      <c r="H5696" t="s">
        <v>46</v>
      </c>
      <c r="I5696" t="s">
        <v>129</v>
      </c>
      <c r="J5696" t="s">
        <v>130</v>
      </c>
      <c r="K5696" t="s">
        <v>131</v>
      </c>
      <c r="L5696" t="s">
        <v>16369</v>
      </c>
      <c r="M5696" t="s">
        <v>16370</v>
      </c>
      <c r="N5696">
        <v>1.449166666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1.4491670000000001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1720401</v>
      </c>
      <c r="B5697">
        <v>1</v>
      </c>
      <c r="C5697" t="s">
        <v>76</v>
      </c>
      <c r="D5697" t="s">
        <v>91</v>
      </c>
      <c r="E5697" t="s">
        <v>148</v>
      </c>
      <c r="F5697" t="s">
        <v>16371</v>
      </c>
      <c r="G5697" t="s">
        <v>176</v>
      </c>
      <c r="H5697" t="s">
        <v>47</v>
      </c>
      <c r="I5697" t="s">
        <v>129</v>
      </c>
      <c r="J5697" t="s">
        <v>130</v>
      </c>
      <c r="K5697" t="s">
        <v>131</v>
      </c>
      <c r="L5697" t="s">
        <v>16372</v>
      </c>
      <c r="M5697" t="s">
        <v>16373</v>
      </c>
      <c r="N5697">
        <v>0.153888888</v>
      </c>
      <c r="O5697">
        <v>0</v>
      </c>
      <c r="P5697">
        <v>0</v>
      </c>
      <c r="Q5697">
        <v>12</v>
      </c>
      <c r="R5697">
        <v>350</v>
      </c>
      <c r="S5697">
        <v>5</v>
      </c>
      <c r="T5697">
        <v>0</v>
      </c>
      <c r="U5697">
        <v>0</v>
      </c>
      <c r="V5697">
        <v>0</v>
      </c>
      <c r="W5697">
        <v>1.8466670000000001</v>
      </c>
      <c r="X5697">
        <v>53.861111000000001</v>
      </c>
      <c r="Y5697">
        <v>0.76944400000000002</v>
      </c>
      <c r="Z5697">
        <v>0</v>
      </c>
    </row>
    <row r="5698" spans="1:26" x14ac:dyDescent="0.25">
      <c r="A5698">
        <v>1720371</v>
      </c>
      <c r="B5698">
        <v>1</v>
      </c>
      <c r="C5698" t="s">
        <v>76</v>
      </c>
      <c r="D5698" t="s">
        <v>91</v>
      </c>
      <c r="E5698" t="s">
        <v>126</v>
      </c>
      <c r="F5698" t="s">
        <v>16374</v>
      </c>
      <c r="G5698" t="s">
        <v>145</v>
      </c>
      <c r="H5698" t="s">
        <v>47</v>
      </c>
      <c r="I5698" t="s">
        <v>129</v>
      </c>
      <c r="J5698" t="s">
        <v>130</v>
      </c>
      <c r="K5698" t="s">
        <v>131</v>
      </c>
      <c r="L5698" t="s">
        <v>16375</v>
      </c>
      <c r="M5698" t="s">
        <v>16376</v>
      </c>
      <c r="N5698">
        <v>2.045833333</v>
      </c>
      <c r="O5698">
        <v>5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10.229167</v>
      </c>
      <c r="V5698">
        <v>0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1720408</v>
      </c>
      <c r="B5699">
        <v>1</v>
      </c>
      <c r="C5699" t="s">
        <v>76</v>
      </c>
      <c r="D5699" t="s">
        <v>91</v>
      </c>
      <c r="E5699" t="s">
        <v>158</v>
      </c>
      <c r="F5699" t="s">
        <v>15900</v>
      </c>
      <c r="G5699" t="s">
        <v>176</v>
      </c>
      <c r="H5699" t="s">
        <v>47</v>
      </c>
      <c r="I5699" t="s">
        <v>129</v>
      </c>
      <c r="J5699" t="s">
        <v>130</v>
      </c>
      <c r="K5699" t="s">
        <v>131</v>
      </c>
      <c r="L5699" t="s">
        <v>16377</v>
      </c>
      <c r="M5699" t="s">
        <v>16378</v>
      </c>
      <c r="N5699">
        <v>0.40555555500000001</v>
      </c>
      <c r="O5699">
        <v>36</v>
      </c>
      <c r="P5699">
        <v>4566</v>
      </c>
      <c r="Q5699">
        <v>0</v>
      </c>
      <c r="R5699">
        <v>0</v>
      </c>
      <c r="S5699">
        <v>0</v>
      </c>
      <c r="T5699">
        <v>0</v>
      </c>
      <c r="U5699">
        <v>14.6</v>
      </c>
      <c r="V5699">
        <v>1851.766664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1720428</v>
      </c>
      <c r="B5700">
        <v>1</v>
      </c>
      <c r="C5700" t="s">
        <v>76</v>
      </c>
      <c r="D5700" t="s">
        <v>87</v>
      </c>
      <c r="E5700" t="s">
        <v>139</v>
      </c>
      <c r="F5700" t="s">
        <v>16379</v>
      </c>
      <c r="G5700" t="s">
        <v>285</v>
      </c>
      <c r="H5700" t="s">
        <v>46</v>
      </c>
      <c r="I5700" t="s">
        <v>129</v>
      </c>
      <c r="J5700" t="s">
        <v>130</v>
      </c>
      <c r="K5700" t="s">
        <v>131</v>
      </c>
      <c r="L5700" t="s">
        <v>16380</v>
      </c>
      <c r="M5700" t="s">
        <v>16381</v>
      </c>
      <c r="N5700">
        <v>4.2888888879999998</v>
      </c>
      <c r="O5700">
        <v>0</v>
      </c>
      <c r="P5700">
        <v>0</v>
      </c>
      <c r="Q5700">
        <v>0</v>
      </c>
      <c r="R5700">
        <v>151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647.62222199999997</v>
      </c>
      <c r="Y5700">
        <v>0</v>
      </c>
      <c r="Z5700">
        <v>0</v>
      </c>
    </row>
    <row r="5701" spans="1:26" x14ac:dyDescent="0.25">
      <c r="A5701">
        <v>1720421</v>
      </c>
      <c r="B5701">
        <v>1</v>
      </c>
      <c r="C5701" t="s">
        <v>76</v>
      </c>
      <c r="D5701" t="s">
        <v>92</v>
      </c>
      <c r="E5701" t="s">
        <v>139</v>
      </c>
      <c r="F5701" t="s">
        <v>16382</v>
      </c>
      <c r="G5701" t="s">
        <v>141</v>
      </c>
      <c r="H5701" t="s">
        <v>46</v>
      </c>
      <c r="I5701" t="s">
        <v>129</v>
      </c>
      <c r="J5701" t="s">
        <v>130</v>
      </c>
      <c r="K5701" t="s">
        <v>131</v>
      </c>
      <c r="L5701" t="s">
        <v>16383</v>
      </c>
      <c r="M5701" t="s">
        <v>16384</v>
      </c>
      <c r="N5701">
        <v>12.739444444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27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343.96499999999997</v>
      </c>
    </row>
    <row r="5702" spans="1:26" x14ac:dyDescent="0.25">
      <c r="A5702">
        <v>1720417</v>
      </c>
      <c r="B5702">
        <v>1</v>
      </c>
      <c r="C5702" t="s">
        <v>76</v>
      </c>
      <c r="D5702" t="s">
        <v>101</v>
      </c>
      <c r="E5702" t="s">
        <v>134</v>
      </c>
      <c r="F5702" t="s">
        <v>16385</v>
      </c>
      <c r="G5702" t="s">
        <v>155</v>
      </c>
      <c r="H5702" t="s">
        <v>46</v>
      </c>
      <c r="I5702" t="s">
        <v>129</v>
      </c>
      <c r="J5702" t="s">
        <v>130</v>
      </c>
      <c r="K5702" t="s">
        <v>131</v>
      </c>
      <c r="L5702" t="s">
        <v>16386</v>
      </c>
      <c r="M5702" t="s">
        <v>16387</v>
      </c>
      <c r="N5702">
        <v>0.69722222199999995</v>
      </c>
      <c r="O5702">
        <v>0</v>
      </c>
      <c r="P5702">
        <v>26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18.127777999999999</v>
      </c>
      <c r="W5702">
        <v>0</v>
      </c>
      <c r="X5702">
        <v>0</v>
      </c>
      <c r="Y5702">
        <v>0</v>
      </c>
      <c r="Z5702">
        <v>0</v>
      </c>
    </row>
    <row r="5703" spans="1:26" x14ac:dyDescent="0.25">
      <c r="A5703">
        <v>1720412</v>
      </c>
      <c r="B5703">
        <v>1</v>
      </c>
      <c r="C5703" t="s">
        <v>77</v>
      </c>
      <c r="D5703" t="s">
        <v>111</v>
      </c>
      <c r="E5703" t="s">
        <v>126</v>
      </c>
      <c r="F5703" t="s">
        <v>16388</v>
      </c>
      <c r="G5703" t="s">
        <v>145</v>
      </c>
      <c r="H5703" t="s">
        <v>47</v>
      </c>
      <c r="I5703" t="s">
        <v>129</v>
      </c>
      <c r="J5703" t="s">
        <v>130</v>
      </c>
      <c r="K5703" t="s">
        <v>131</v>
      </c>
      <c r="L5703" t="s">
        <v>16389</v>
      </c>
      <c r="M5703" t="s">
        <v>16390</v>
      </c>
      <c r="N5703">
        <v>0.90249999999999997</v>
      </c>
      <c r="O5703">
        <v>0</v>
      </c>
      <c r="P5703">
        <v>0</v>
      </c>
      <c r="Q5703">
        <v>0</v>
      </c>
      <c r="R5703">
        <v>0</v>
      </c>
      <c r="S5703">
        <v>2</v>
      </c>
      <c r="T5703">
        <v>28</v>
      </c>
      <c r="U5703">
        <v>0</v>
      </c>
      <c r="V5703">
        <v>0</v>
      </c>
      <c r="W5703">
        <v>0</v>
      </c>
      <c r="X5703">
        <v>0</v>
      </c>
      <c r="Y5703">
        <v>1.8049999999999999</v>
      </c>
      <c r="Z5703">
        <v>25.27</v>
      </c>
    </row>
    <row r="5704" spans="1:26" x14ac:dyDescent="0.25">
      <c r="A5704">
        <v>1720407</v>
      </c>
      <c r="B5704">
        <v>1</v>
      </c>
      <c r="C5704" t="s">
        <v>77</v>
      </c>
      <c r="D5704" t="s">
        <v>124</v>
      </c>
      <c r="E5704" t="s">
        <v>212</v>
      </c>
      <c r="F5704" t="s">
        <v>16391</v>
      </c>
      <c r="G5704" t="s">
        <v>176</v>
      </c>
      <c r="H5704" t="s">
        <v>47</v>
      </c>
      <c r="I5704" t="s">
        <v>129</v>
      </c>
      <c r="J5704" t="s">
        <v>130</v>
      </c>
      <c r="K5704" t="s">
        <v>131</v>
      </c>
      <c r="L5704" t="s">
        <v>16392</v>
      </c>
      <c r="M5704" t="s">
        <v>16393</v>
      </c>
      <c r="N5704">
        <v>0.69</v>
      </c>
      <c r="O5704">
        <v>37</v>
      </c>
      <c r="P5704">
        <v>614</v>
      </c>
      <c r="Q5704">
        <v>0</v>
      </c>
      <c r="R5704">
        <v>0</v>
      </c>
      <c r="S5704">
        <v>0</v>
      </c>
      <c r="T5704">
        <v>0</v>
      </c>
      <c r="U5704">
        <v>25.53</v>
      </c>
      <c r="V5704">
        <v>423.66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1720411</v>
      </c>
      <c r="B5705">
        <v>1</v>
      </c>
      <c r="C5705" t="s">
        <v>77</v>
      </c>
      <c r="D5705" t="s">
        <v>114</v>
      </c>
      <c r="E5705" t="s">
        <v>212</v>
      </c>
      <c r="F5705" t="s">
        <v>16394</v>
      </c>
      <c r="G5705" t="s">
        <v>176</v>
      </c>
      <c r="H5705" t="s">
        <v>47</v>
      </c>
      <c r="I5705" t="s">
        <v>129</v>
      </c>
      <c r="J5705" t="s">
        <v>130</v>
      </c>
      <c r="K5705" t="s">
        <v>131</v>
      </c>
      <c r="L5705" t="s">
        <v>16395</v>
      </c>
      <c r="M5705" t="s">
        <v>16396</v>
      </c>
      <c r="N5705">
        <v>9.5000000000000001E-2</v>
      </c>
      <c r="O5705">
        <v>0</v>
      </c>
      <c r="P5705">
        <v>0</v>
      </c>
      <c r="Q5705">
        <v>252</v>
      </c>
      <c r="R5705">
        <v>6135</v>
      </c>
      <c r="S5705">
        <v>299</v>
      </c>
      <c r="T5705">
        <v>4604</v>
      </c>
      <c r="U5705">
        <v>0</v>
      </c>
      <c r="V5705">
        <v>0</v>
      </c>
      <c r="W5705">
        <v>23.94</v>
      </c>
      <c r="X5705">
        <v>582.82500000000005</v>
      </c>
      <c r="Y5705">
        <v>28.405000000000001</v>
      </c>
      <c r="Z5705">
        <v>437.38</v>
      </c>
    </row>
    <row r="5706" spans="1:26" x14ac:dyDescent="0.25">
      <c r="A5706">
        <v>1720438</v>
      </c>
      <c r="B5706">
        <v>1</v>
      </c>
      <c r="C5706" t="s">
        <v>76</v>
      </c>
      <c r="D5706" t="s">
        <v>101</v>
      </c>
      <c r="E5706" t="s">
        <v>126</v>
      </c>
      <c r="F5706" t="s">
        <v>16397</v>
      </c>
      <c r="G5706" t="s">
        <v>145</v>
      </c>
      <c r="H5706" t="s">
        <v>47</v>
      </c>
      <c r="I5706" t="s">
        <v>129</v>
      </c>
      <c r="J5706" t="s">
        <v>130</v>
      </c>
      <c r="K5706" t="s">
        <v>131</v>
      </c>
      <c r="L5706" t="s">
        <v>16398</v>
      </c>
      <c r="M5706" t="s">
        <v>16399</v>
      </c>
      <c r="N5706">
        <v>1.394722222</v>
      </c>
      <c r="O5706">
        <v>1</v>
      </c>
      <c r="P5706">
        <v>26</v>
      </c>
      <c r="Q5706">
        <v>0</v>
      </c>
      <c r="R5706">
        <v>0</v>
      </c>
      <c r="S5706">
        <v>0</v>
      </c>
      <c r="T5706">
        <v>0</v>
      </c>
      <c r="U5706">
        <v>1.394722</v>
      </c>
      <c r="V5706">
        <v>36.262777999999997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1720455</v>
      </c>
      <c r="B5707">
        <v>1</v>
      </c>
      <c r="C5707" t="s">
        <v>76</v>
      </c>
      <c r="D5707" t="s">
        <v>90</v>
      </c>
      <c r="E5707" t="s">
        <v>134</v>
      </c>
      <c r="F5707" t="s">
        <v>16400</v>
      </c>
      <c r="G5707" t="s">
        <v>136</v>
      </c>
      <c r="H5707" t="s">
        <v>46</v>
      </c>
      <c r="I5707" t="s">
        <v>129</v>
      </c>
      <c r="J5707" t="s">
        <v>130</v>
      </c>
      <c r="K5707" t="s">
        <v>131</v>
      </c>
      <c r="L5707" t="s">
        <v>16401</v>
      </c>
      <c r="M5707" t="s">
        <v>16402</v>
      </c>
      <c r="N5707">
        <v>2.031666666</v>
      </c>
      <c r="O5707">
        <v>0</v>
      </c>
      <c r="P5707">
        <v>0</v>
      </c>
      <c r="Q5707">
        <v>0</v>
      </c>
      <c r="R5707">
        <v>2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4.0633330000000001</v>
      </c>
      <c r="Y5707">
        <v>0</v>
      </c>
      <c r="Z5707">
        <v>0</v>
      </c>
    </row>
    <row r="5708" spans="1:26" x14ac:dyDescent="0.25">
      <c r="A5708">
        <v>1720339</v>
      </c>
      <c r="B5708">
        <v>1</v>
      </c>
      <c r="C5708" t="s">
        <v>76</v>
      </c>
      <c r="D5708" t="s">
        <v>88</v>
      </c>
      <c r="E5708" t="s">
        <v>126</v>
      </c>
      <c r="F5708" t="s">
        <v>16403</v>
      </c>
      <c r="G5708" t="s">
        <v>285</v>
      </c>
      <c r="H5708" t="s">
        <v>47</v>
      </c>
      <c r="I5708" t="s">
        <v>129</v>
      </c>
      <c r="J5708" t="s">
        <v>130</v>
      </c>
      <c r="K5708" t="s">
        <v>161</v>
      </c>
      <c r="L5708" t="s">
        <v>16404</v>
      </c>
      <c r="M5708" t="s">
        <v>16405</v>
      </c>
      <c r="N5708">
        <v>6.2294444440000003</v>
      </c>
      <c r="O5708">
        <v>1</v>
      </c>
      <c r="P5708">
        <v>118</v>
      </c>
      <c r="Q5708">
        <v>0</v>
      </c>
      <c r="R5708">
        <v>0</v>
      </c>
      <c r="S5708">
        <v>0</v>
      </c>
      <c r="T5708">
        <v>0</v>
      </c>
      <c r="U5708">
        <v>6.229444</v>
      </c>
      <c r="V5708">
        <v>735.07444399999997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1720422</v>
      </c>
      <c r="B5709">
        <v>1</v>
      </c>
      <c r="C5709" t="s">
        <v>76</v>
      </c>
      <c r="D5709" t="s">
        <v>101</v>
      </c>
      <c r="E5709" t="s">
        <v>164</v>
      </c>
      <c r="F5709" t="s">
        <v>16406</v>
      </c>
      <c r="G5709" t="s">
        <v>285</v>
      </c>
      <c r="H5709" t="s">
        <v>46</v>
      </c>
      <c r="I5709" t="s">
        <v>129</v>
      </c>
      <c r="J5709" t="s">
        <v>130</v>
      </c>
      <c r="K5709" t="s">
        <v>161</v>
      </c>
      <c r="L5709" t="s">
        <v>16407</v>
      </c>
      <c r="M5709" t="s">
        <v>16408</v>
      </c>
      <c r="N5709">
        <v>0.146666666</v>
      </c>
      <c r="O5709">
        <v>2</v>
      </c>
      <c r="P5709">
        <v>277</v>
      </c>
      <c r="Q5709">
        <v>0</v>
      </c>
      <c r="R5709">
        <v>0</v>
      </c>
      <c r="S5709">
        <v>0</v>
      </c>
      <c r="T5709">
        <v>0</v>
      </c>
      <c r="U5709">
        <v>0.29333300000000001</v>
      </c>
      <c r="V5709">
        <v>40.626666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1720429</v>
      </c>
      <c r="B5710">
        <v>1</v>
      </c>
      <c r="C5710" t="s">
        <v>76</v>
      </c>
      <c r="D5710" t="s">
        <v>81</v>
      </c>
      <c r="E5710" t="s">
        <v>134</v>
      </c>
      <c r="F5710" t="s">
        <v>15365</v>
      </c>
      <c r="G5710" t="s">
        <v>136</v>
      </c>
      <c r="H5710" t="s">
        <v>46</v>
      </c>
      <c r="I5710" t="s">
        <v>129</v>
      </c>
      <c r="J5710" t="s">
        <v>130</v>
      </c>
      <c r="K5710" t="s">
        <v>131</v>
      </c>
      <c r="L5710" t="s">
        <v>16409</v>
      </c>
      <c r="M5710" t="s">
        <v>16410</v>
      </c>
      <c r="N5710">
        <v>2.8911111109999998</v>
      </c>
      <c r="O5710">
        <v>0</v>
      </c>
      <c r="P5710">
        <v>3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8.6733329999999995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1720439</v>
      </c>
      <c r="B5711">
        <v>1</v>
      </c>
      <c r="C5711" t="s">
        <v>77</v>
      </c>
      <c r="D5711" t="s">
        <v>119</v>
      </c>
      <c r="E5711" t="s">
        <v>126</v>
      </c>
      <c r="F5711" t="s">
        <v>16411</v>
      </c>
      <c r="G5711" t="s">
        <v>176</v>
      </c>
      <c r="H5711" t="s">
        <v>47</v>
      </c>
      <c r="I5711" t="s">
        <v>129</v>
      </c>
      <c r="J5711" t="s">
        <v>130</v>
      </c>
      <c r="K5711" t="s">
        <v>131</v>
      </c>
      <c r="L5711" t="s">
        <v>16412</v>
      </c>
      <c r="M5711" t="s">
        <v>16413</v>
      </c>
      <c r="N5711">
        <v>0.91138888799999995</v>
      </c>
      <c r="O5711">
        <v>54</v>
      </c>
      <c r="P5711">
        <v>62</v>
      </c>
      <c r="Q5711">
        <v>18</v>
      </c>
      <c r="R5711">
        <v>0</v>
      </c>
      <c r="S5711">
        <v>41</v>
      </c>
      <c r="T5711">
        <v>0</v>
      </c>
      <c r="U5711">
        <v>49.215000000000003</v>
      </c>
      <c r="V5711">
        <v>56.506110999999997</v>
      </c>
      <c r="W5711">
        <v>16.405000000000001</v>
      </c>
      <c r="X5711">
        <v>0</v>
      </c>
      <c r="Y5711">
        <v>37.366943999999997</v>
      </c>
      <c r="Z5711">
        <v>0</v>
      </c>
    </row>
    <row r="5712" spans="1:26" x14ac:dyDescent="0.25">
      <c r="A5712">
        <v>1720441</v>
      </c>
      <c r="B5712">
        <v>1</v>
      </c>
      <c r="C5712" t="s">
        <v>76</v>
      </c>
      <c r="D5712" t="s">
        <v>93</v>
      </c>
      <c r="E5712" t="s">
        <v>158</v>
      </c>
      <c r="F5712" t="s">
        <v>16272</v>
      </c>
      <c r="G5712" t="s">
        <v>176</v>
      </c>
      <c r="H5712" t="s">
        <v>47</v>
      </c>
      <c r="I5712" t="s">
        <v>129</v>
      </c>
      <c r="J5712" t="s">
        <v>130</v>
      </c>
      <c r="K5712" t="s">
        <v>131</v>
      </c>
      <c r="L5712" t="s">
        <v>16414</v>
      </c>
      <c r="M5712" t="s">
        <v>16415</v>
      </c>
      <c r="N5712">
        <v>1.170555555</v>
      </c>
      <c r="O5712">
        <v>18</v>
      </c>
      <c r="P5712">
        <v>1026</v>
      </c>
      <c r="Q5712">
        <v>0</v>
      </c>
      <c r="R5712">
        <v>0</v>
      </c>
      <c r="S5712">
        <v>0</v>
      </c>
      <c r="T5712">
        <v>0</v>
      </c>
      <c r="U5712">
        <v>21.07</v>
      </c>
      <c r="V5712">
        <v>1200.9899989999999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1720435</v>
      </c>
      <c r="B5713">
        <v>1</v>
      </c>
      <c r="C5713" t="s">
        <v>76</v>
      </c>
      <c r="D5713" t="s">
        <v>78</v>
      </c>
      <c r="E5713" t="s">
        <v>191</v>
      </c>
      <c r="F5713" t="s">
        <v>16416</v>
      </c>
      <c r="G5713" t="s">
        <v>907</v>
      </c>
      <c r="H5713" t="s">
        <v>46</v>
      </c>
      <c r="I5713" t="s">
        <v>129</v>
      </c>
      <c r="J5713" t="s">
        <v>130</v>
      </c>
      <c r="K5713" t="s">
        <v>131</v>
      </c>
      <c r="L5713" t="s">
        <v>16417</v>
      </c>
      <c r="M5713" t="s">
        <v>16418</v>
      </c>
      <c r="N5713">
        <v>1.2336111110000001</v>
      </c>
      <c r="O5713">
        <v>0</v>
      </c>
      <c r="P5713">
        <v>210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259.058333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1720437</v>
      </c>
      <c r="B5714">
        <v>1</v>
      </c>
      <c r="C5714" t="s">
        <v>77</v>
      </c>
      <c r="D5714" t="s">
        <v>119</v>
      </c>
      <c r="E5714" t="s">
        <v>158</v>
      </c>
      <c r="F5714" t="s">
        <v>16419</v>
      </c>
      <c r="G5714" t="s">
        <v>176</v>
      </c>
      <c r="H5714" t="s">
        <v>47</v>
      </c>
      <c r="I5714" t="s">
        <v>129</v>
      </c>
      <c r="J5714" t="s">
        <v>130</v>
      </c>
      <c r="K5714" t="s">
        <v>131</v>
      </c>
      <c r="L5714" t="s">
        <v>16420</v>
      </c>
      <c r="M5714" t="s">
        <v>16348</v>
      </c>
      <c r="N5714">
        <v>1.288888888</v>
      </c>
      <c r="O5714">
        <v>50</v>
      </c>
      <c r="P5714">
        <v>352</v>
      </c>
      <c r="Q5714">
        <v>0</v>
      </c>
      <c r="R5714">
        <v>0</v>
      </c>
      <c r="S5714">
        <v>0</v>
      </c>
      <c r="T5714">
        <v>0</v>
      </c>
      <c r="U5714">
        <v>64.444444000000004</v>
      </c>
      <c r="V5714">
        <v>453.68888900000002</v>
      </c>
      <c r="W5714">
        <v>0</v>
      </c>
      <c r="X5714">
        <v>0</v>
      </c>
      <c r="Y5714">
        <v>0</v>
      </c>
      <c r="Z5714">
        <v>0</v>
      </c>
    </row>
    <row r="5715" spans="1:26" x14ac:dyDescent="0.25">
      <c r="A5715">
        <v>1720442</v>
      </c>
      <c r="B5715">
        <v>1</v>
      </c>
      <c r="C5715" t="s">
        <v>77</v>
      </c>
      <c r="D5715" t="s">
        <v>114</v>
      </c>
      <c r="E5715" t="s">
        <v>134</v>
      </c>
      <c r="F5715" t="s">
        <v>16421</v>
      </c>
      <c r="G5715" t="s">
        <v>136</v>
      </c>
      <c r="H5715" t="s">
        <v>46</v>
      </c>
      <c r="I5715" t="s">
        <v>129</v>
      </c>
      <c r="J5715" t="s">
        <v>130</v>
      </c>
      <c r="K5715" t="s">
        <v>131</v>
      </c>
      <c r="L5715" t="s">
        <v>16422</v>
      </c>
      <c r="M5715" t="s">
        <v>16423</v>
      </c>
      <c r="N5715">
        <v>1.484444444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1.4844440000000001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1720440</v>
      </c>
      <c r="B5716">
        <v>1</v>
      </c>
      <c r="C5716" t="s">
        <v>76</v>
      </c>
      <c r="D5716" t="s">
        <v>100</v>
      </c>
      <c r="E5716" t="s">
        <v>139</v>
      </c>
      <c r="F5716" t="s">
        <v>16424</v>
      </c>
      <c r="G5716" t="s">
        <v>141</v>
      </c>
      <c r="H5716" t="s">
        <v>46</v>
      </c>
      <c r="I5716" t="s">
        <v>129</v>
      </c>
      <c r="J5716" t="s">
        <v>130</v>
      </c>
      <c r="K5716" t="s">
        <v>131</v>
      </c>
      <c r="L5716" t="s">
        <v>16425</v>
      </c>
      <c r="M5716" t="s">
        <v>16426</v>
      </c>
      <c r="N5716">
        <v>4.2986111109999996</v>
      </c>
      <c r="O5716">
        <v>0</v>
      </c>
      <c r="P5716">
        <v>36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154.75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1720444</v>
      </c>
      <c r="B5717">
        <v>1</v>
      </c>
      <c r="C5717" t="s">
        <v>76</v>
      </c>
      <c r="D5717" t="s">
        <v>104</v>
      </c>
      <c r="E5717" t="s">
        <v>139</v>
      </c>
      <c r="F5717" t="s">
        <v>16427</v>
      </c>
      <c r="G5717" t="s">
        <v>141</v>
      </c>
      <c r="H5717" t="s">
        <v>46</v>
      </c>
      <c r="I5717" t="s">
        <v>129</v>
      </c>
      <c r="J5717" t="s">
        <v>130</v>
      </c>
      <c r="K5717" t="s">
        <v>131</v>
      </c>
      <c r="L5717" t="s">
        <v>16428</v>
      </c>
      <c r="M5717" t="s">
        <v>16429</v>
      </c>
      <c r="N5717">
        <v>2.534444444</v>
      </c>
      <c r="O5717">
        <v>0</v>
      </c>
      <c r="P5717">
        <v>0</v>
      </c>
      <c r="Q5717">
        <v>0</v>
      </c>
      <c r="R5717">
        <v>10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25.344443999999999</v>
      </c>
      <c r="Y5717">
        <v>0</v>
      </c>
      <c r="Z5717">
        <v>0</v>
      </c>
    </row>
    <row r="5718" spans="1:26" x14ac:dyDescent="0.25">
      <c r="A5718">
        <v>1720449</v>
      </c>
      <c r="B5718">
        <v>1</v>
      </c>
      <c r="C5718" t="s">
        <v>76</v>
      </c>
      <c r="D5718" t="s">
        <v>96</v>
      </c>
      <c r="E5718" t="s">
        <v>191</v>
      </c>
      <c r="F5718" t="s">
        <v>16430</v>
      </c>
      <c r="G5718" t="s">
        <v>141</v>
      </c>
      <c r="H5718" t="s">
        <v>46</v>
      </c>
      <c r="I5718" t="s">
        <v>129</v>
      </c>
      <c r="J5718" t="s">
        <v>130</v>
      </c>
      <c r="K5718" t="s">
        <v>131</v>
      </c>
      <c r="L5718" t="s">
        <v>16431</v>
      </c>
      <c r="M5718" t="s">
        <v>16432</v>
      </c>
      <c r="N5718">
        <v>2.4413888880000001</v>
      </c>
      <c r="O5718">
        <v>0</v>
      </c>
      <c r="P5718">
        <v>32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78.124443999999997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1720445</v>
      </c>
      <c r="B5719">
        <v>1</v>
      </c>
      <c r="C5719" t="s">
        <v>76</v>
      </c>
      <c r="D5719" t="s">
        <v>100</v>
      </c>
      <c r="E5719" t="s">
        <v>212</v>
      </c>
      <c r="F5719" t="s">
        <v>16258</v>
      </c>
      <c r="G5719" t="s">
        <v>3358</v>
      </c>
      <c r="H5719" t="s">
        <v>47</v>
      </c>
      <c r="I5719" t="s">
        <v>129</v>
      </c>
      <c r="J5719" t="s">
        <v>130</v>
      </c>
      <c r="K5719" t="s">
        <v>131</v>
      </c>
      <c r="L5719" t="s">
        <v>16171</v>
      </c>
      <c r="M5719" t="s">
        <v>16433</v>
      </c>
      <c r="N5719">
        <v>2.065555555</v>
      </c>
      <c r="O5719">
        <v>102</v>
      </c>
      <c r="P5719">
        <v>7556</v>
      </c>
      <c r="Q5719">
        <v>0</v>
      </c>
      <c r="R5719">
        <v>0</v>
      </c>
      <c r="S5719">
        <v>0</v>
      </c>
      <c r="T5719">
        <v>0</v>
      </c>
      <c r="U5719">
        <v>210.686667</v>
      </c>
      <c r="V5719">
        <v>15607.337774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1720452</v>
      </c>
      <c r="B5720">
        <v>1</v>
      </c>
      <c r="C5720" t="s">
        <v>76</v>
      </c>
      <c r="D5720" t="s">
        <v>101</v>
      </c>
      <c r="E5720" t="s">
        <v>139</v>
      </c>
      <c r="F5720" t="s">
        <v>16434</v>
      </c>
      <c r="G5720" t="s">
        <v>141</v>
      </c>
      <c r="H5720" t="s">
        <v>46</v>
      </c>
      <c r="I5720" t="s">
        <v>129</v>
      </c>
      <c r="J5720" t="s">
        <v>130</v>
      </c>
      <c r="K5720" t="s">
        <v>131</v>
      </c>
      <c r="L5720" t="s">
        <v>16435</v>
      </c>
      <c r="M5720" t="s">
        <v>16436</v>
      </c>
      <c r="N5720">
        <v>1.7761111110000001</v>
      </c>
      <c r="O5720">
        <v>0</v>
      </c>
      <c r="P5720">
        <v>123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218.46166700000001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1720465</v>
      </c>
      <c r="B5721">
        <v>1</v>
      </c>
      <c r="C5721" t="s">
        <v>76</v>
      </c>
      <c r="D5721" t="s">
        <v>90</v>
      </c>
      <c r="E5721" t="s">
        <v>134</v>
      </c>
      <c r="F5721" t="s">
        <v>16437</v>
      </c>
      <c r="G5721" t="s">
        <v>136</v>
      </c>
      <c r="H5721" t="s">
        <v>46</v>
      </c>
      <c r="I5721" t="s">
        <v>129</v>
      </c>
      <c r="J5721" t="s">
        <v>130</v>
      </c>
      <c r="K5721" t="s">
        <v>131</v>
      </c>
      <c r="L5721" t="s">
        <v>16438</v>
      </c>
      <c r="M5721" t="s">
        <v>16439</v>
      </c>
      <c r="N5721">
        <v>3.056944444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3.0569440000000001</v>
      </c>
    </row>
    <row r="5722" spans="1:26" x14ac:dyDescent="0.25">
      <c r="A5722">
        <v>1720448</v>
      </c>
      <c r="B5722">
        <v>1</v>
      </c>
      <c r="C5722" t="s">
        <v>76</v>
      </c>
      <c r="D5722" t="s">
        <v>78</v>
      </c>
      <c r="E5722" t="s">
        <v>191</v>
      </c>
      <c r="F5722" t="s">
        <v>15593</v>
      </c>
      <c r="G5722" t="s">
        <v>907</v>
      </c>
      <c r="H5722" t="s">
        <v>46</v>
      </c>
      <c r="I5722" t="s">
        <v>129</v>
      </c>
      <c r="J5722" t="s">
        <v>130</v>
      </c>
      <c r="K5722" t="s">
        <v>131</v>
      </c>
      <c r="L5722" t="s">
        <v>16440</v>
      </c>
      <c r="M5722" t="s">
        <v>16441</v>
      </c>
      <c r="N5722">
        <v>4.5169444439999999</v>
      </c>
      <c r="O5722">
        <v>0</v>
      </c>
      <c r="P5722">
        <v>46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207.77944400000001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1720468</v>
      </c>
      <c r="B5723">
        <v>1</v>
      </c>
      <c r="C5723" t="s">
        <v>76</v>
      </c>
      <c r="D5723" t="s">
        <v>98</v>
      </c>
      <c r="E5723" t="s">
        <v>134</v>
      </c>
      <c r="F5723" t="s">
        <v>16442</v>
      </c>
      <c r="G5723" t="s">
        <v>136</v>
      </c>
      <c r="H5723" t="s">
        <v>46</v>
      </c>
      <c r="I5723" t="s">
        <v>129</v>
      </c>
      <c r="J5723" t="s">
        <v>130</v>
      </c>
      <c r="K5723" t="s">
        <v>131</v>
      </c>
      <c r="L5723" t="s">
        <v>16443</v>
      </c>
      <c r="M5723" t="s">
        <v>16444</v>
      </c>
      <c r="N5723">
        <v>2.105</v>
      </c>
      <c r="O5723">
        <v>0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2.105</v>
      </c>
      <c r="Y5723">
        <v>0</v>
      </c>
      <c r="Z5723">
        <v>0</v>
      </c>
    </row>
    <row r="5724" spans="1:26" x14ac:dyDescent="0.25">
      <c r="A5724">
        <v>1720451</v>
      </c>
      <c r="B5724">
        <v>1</v>
      </c>
      <c r="C5724" t="s">
        <v>76</v>
      </c>
      <c r="D5724" t="s">
        <v>92</v>
      </c>
      <c r="E5724" t="s">
        <v>164</v>
      </c>
      <c r="F5724" t="s">
        <v>16445</v>
      </c>
      <c r="G5724" t="s">
        <v>269</v>
      </c>
      <c r="H5724" t="s">
        <v>46</v>
      </c>
      <c r="I5724" t="s">
        <v>129</v>
      </c>
      <c r="J5724" t="s">
        <v>130</v>
      </c>
      <c r="K5724" t="s">
        <v>131</v>
      </c>
      <c r="L5724" t="s">
        <v>16446</v>
      </c>
      <c r="M5724" t="s">
        <v>16447</v>
      </c>
      <c r="N5724">
        <v>1.696111111</v>
      </c>
      <c r="O5724">
        <v>0</v>
      </c>
      <c r="P5724">
        <v>0</v>
      </c>
      <c r="Q5724">
        <v>1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1.6961109999999999</v>
      </c>
      <c r="X5724">
        <v>0</v>
      </c>
      <c r="Y5724">
        <v>0</v>
      </c>
      <c r="Z5724">
        <v>0</v>
      </c>
    </row>
    <row r="5725" spans="1:26" x14ac:dyDescent="0.25">
      <c r="A5725">
        <v>1720521</v>
      </c>
      <c r="B5725">
        <v>1</v>
      </c>
      <c r="C5725" t="s">
        <v>76</v>
      </c>
      <c r="D5725" t="s">
        <v>100</v>
      </c>
      <c r="E5725" t="s">
        <v>158</v>
      </c>
      <c r="F5725" t="s">
        <v>16448</v>
      </c>
      <c r="G5725" t="s">
        <v>176</v>
      </c>
      <c r="H5725" t="s">
        <v>47</v>
      </c>
      <c r="I5725" t="s">
        <v>129</v>
      </c>
      <c r="J5725" t="s">
        <v>130</v>
      </c>
      <c r="K5725" t="s">
        <v>131</v>
      </c>
      <c r="L5725" t="s">
        <v>16449</v>
      </c>
      <c r="M5725" t="s">
        <v>16450</v>
      </c>
      <c r="N5725">
        <v>1.9524999999999999</v>
      </c>
      <c r="O5725">
        <v>87</v>
      </c>
      <c r="P5725">
        <v>1334</v>
      </c>
      <c r="Q5725">
        <v>0</v>
      </c>
      <c r="R5725">
        <v>0</v>
      </c>
      <c r="S5725">
        <v>0</v>
      </c>
      <c r="T5725">
        <v>0</v>
      </c>
      <c r="U5725">
        <v>169.86750000000001</v>
      </c>
      <c r="V5725">
        <v>2604.6350000000002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1720456</v>
      </c>
      <c r="B5726">
        <v>1</v>
      </c>
      <c r="C5726" t="s">
        <v>76</v>
      </c>
      <c r="D5726" t="s">
        <v>94</v>
      </c>
      <c r="E5726" t="s">
        <v>134</v>
      </c>
      <c r="F5726" t="s">
        <v>16451</v>
      </c>
      <c r="G5726" t="s">
        <v>136</v>
      </c>
      <c r="H5726" t="s">
        <v>46</v>
      </c>
      <c r="I5726" t="s">
        <v>129</v>
      </c>
      <c r="J5726" t="s">
        <v>130</v>
      </c>
      <c r="K5726" t="s">
        <v>131</v>
      </c>
      <c r="L5726" t="s">
        <v>16452</v>
      </c>
      <c r="M5726" t="s">
        <v>16453</v>
      </c>
      <c r="N5726">
        <v>4.5644444440000003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3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13.693333000000001</v>
      </c>
    </row>
    <row r="5727" spans="1:26" x14ac:dyDescent="0.25">
      <c r="A5727">
        <v>1720523</v>
      </c>
      <c r="B5727">
        <v>1</v>
      </c>
      <c r="C5727" t="s">
        <v>76</v>
      </c>
      <c r="D5727" t="s">
        <v>100</v>
      </c>
      <c r="E5727" t="s">
        <v>158</v>
      </c>
      <c r="F5727" t="s">
        <v>2124</v>
      </c>
      <c r="G5727" t="s">
        <v>176</v>
      </c>
      <c r="H5727" t="s">
        <v>47</v>
      </c>
      <c r="I5727" t="s">
        <v>129</v>
      </c>
      <c r="J5727" t="s">
        <v>130</v>
      </c>
      <c r="K5727" t="s">
        <v>131</v>
      </c>
      <c r="L5727" t="s">
        <v>16454</v>
      </c>
      <c r="M5727" t="s">
        <v>16455</v>
      </c>
      <c r="N5727">
        <v>1.89</v>
      </c>
      <c r="O5727">
        <v>260</v>
      </c>
      <c r="P5727">
        <v>486</v>
      </c>
      <c r="Q5727">
        <v>0</v>
      </c>
      <c r="R5727">
        <v>0</v>
      </c>
      <c r="S5727">
        <v>0</v>
      </c>
      <c r="T5727">
        <v>0</v>
      </c>
      <c r="U5727">
        <v>491.4</v>
      </c>
      <c r="V5727">
        <v>918.54</v>
      </c>
      <c r="W5727">
        <v>0</v>
      </c>
      <c r="X5727">
        <v>0</v>
      </c>
      <c r="Y5727">
        <v>0</v>
      </c>
      <c r="Z5727">
        <v>0</v>
      </c>
    </row>
    <row r="5728" spans="1:26" x14ac:dyDescent="0.25">
      <c r="A5728">
        <v>1720457</v>
      </c>
      <c r="B5728">
        <v>1</v>
      </c>
      <c r="C5728" t="s">
        <v>76</v>
      </c>
      <c r="D5728" t="s">
        <v>100</v>
      </c>
      <c r="E5728" t="s">
        <v>139</v>
      </c>
      <c r="F5728" t="s">
        <v>12773</v>
      </c>
      <c r="G5728" t="s">
        <v>1596</v>
      </c>
      <c r="H5728" t="s">
        <v>46</v>
      </c>
      <c r="I5728" t="s">
        <v>129</v>
      </c>
      <c r="J5728" t="s">
        <v>130</v>
      </c>
      <c r="K5728" t="s">
        <v>131</v>
      </c>
      <c r="L5728" t="s">
        <v>16456</v>
      </c>
      <c r="M5728" t="s">
        <v>16457</v>
      </c>
      <c r="N5728">
        <v>0.90833333299999997</v>
      </c>
      <c r="O5728">
        <v>0</v>
      </c>
      <c r="P5728">
        <v>43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39.058332999999998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1720454</v>
      </c>
      <c r="B5729">
        <v>1</v>
      </c>
      <c r="C5729" t="s">
        <v>77</v>
      </c>
      <c r="D5729" t="s">
        <v>111</v>
      </c>
      <c r="E5729" t="s">
        <v>139</v>
      </c>
      <c r="F5729" t="s">
        <v>9632</v>
      </c>
      <c r="G5729" t="s">
        <v>1839</v>
      </c>
      <c r="H5729" t="s">
        <v>46</v>
      </c>
      <c r="I5729" t="s">
        <v>129</v>
      </c>
      <c r="J5729" t="s">
        <v>130</v>
      </c>
      <c r="K5729" t="s">
        <v>131</v>
      </c>
      <c r="L5729" t="s">
        <v>16458</v>
      </c>
      <c r="M5729" t="s">
        <v>16459</v>
      </c>
      <c r="N5729">
        <v>1.0219444440000001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17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17.373055999999998</v>
      </c>
    </row>
    <row r="5730" spans="1:26" x14ac:dyDescent="0.25">
      <c r="A5730">
        <v>1720463</v>
      </c>
      <c r="B5730">
        <v>1</v>
      </c>
      <c r="C5730" t="s">
        <v>77</v>
      </c>
      <c r="D5730" t="s">
        <v>114</v>
      </c>
      <c r="E5730" t="s">
        <v>134</v>
      </c>
      <c r="F5730" t="s">
        <v>16460</v>
      </c>
      <c r="G5730" t="s">
        <v>136</v>
      </c>
      <c r="H5730" t="s">
        <v>46</v>
      </c>
      <c r="I5730" t="s">
        <v>129</v>
      </c>
      <c r="J5730" t="s">
        <v>130</v>
      </c>
      <c r="K5730" t="s">
        <v>131</v>
      </c>
      <c r="L5730" t="s">
        <v>16461</v>
      </c>
      <c r="M5730" t="s">
        <v>16462</v>
      </c>
      <c r="N5730">
        <v>1.85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1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1.85</v>
      </c>
    </row>
    <row r="5731" spans="1:26" x14ac:dyDescent="0.25">
      <c r="A5731">
        <v>1720475</v>
      </c>
      <c r="B5731">
        <v>1</v>
      </c>
      <c r="C5731" t="s">
        <v>76</v>
      </c>
      <c r="D5731" t="s">
        <v>79</v>
      </c>
      <c r="E5731" t="s">
        <v>134</v>
      </c>
      <c r="F5731" t="s">
        <v>16463</v>
      </c>
      <c r="G5731" t="s">
        <v>136</v>
      </c>
      <c r="H5731" t="s">
        <v>46</v>
      </c>
      <c r="I5731" t="s">
        <v>129</v>
      </c>
      <c r="J5731" t="s">
        <v>130</v>
      </c>
      <c r="K5731" t="s">
        <v>131</v>
      </c>
      <c r="L5731" t="s">
        <v>16464</v>
      </c>
      <c r="M5731" t="s">
        <v>16465</v>
      </c>
      <c r="N5731">
        <v>3.6719444440000002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3.6719439999999999</v>
      </c>
      <c r="W5731">
        <v>0</v>
      </c>
      <c r="X5731">
        <v>0</v>
      </c>
      <c r="Y5731">
        <v>0</v>
      </c>
      <c r="Z5731">
        <v>0</v>
      </c>
    </row>
    <row r="5732" spans="1:26" x14ac:dyDescent="0.25">
      <c r="A5732">
        <v>1720471</v>
      </c>
      <c r="B5732">
        <v>1</v>
      </c>
      <c r="C5732" t="s">
        <v>77</v>
      </c>
      <c r="D5732" t="s">
        <v>108</v>
      </c>
      <c r="E5732" t="s">
        <v>164</v>
      </c>
      <c r="F5732" t="s">
        <v>16466</v>
      </c>
      <c r="G5732" t="s">
        <v>141</v>
      </c>
      <c r="H5732" t="s">
        <v>46</v>
      </c>
      <c r="I5732" t="s">
        <v>129</v>
      </c>
      <c r="J5732" t="s">
        <v>130</v>
      </c>
      <c r="K5732" t="s">
        <v>131</v>
      </c>
      <c r="L5732" t="s">
        <v>16467</v>
      </c>
      <c r="M5732" t="s">
        <v>16468</v>
      </c>
      <c r="N5732">
        <v>1.795555555</v>
      </c>
      <c r="O5732">
        <v>1</v>
      </c>
      <c r="P5732">
        <v>103</v>
      </c>
      <c r="Q5732">
        <v>0</v>
      </c>
      <c r="R5732">
        <v>0</v>
      </c>
      <c r="S5732">
        <v>0</v>
      </c>
      <c r="T5732">
        <v>0</v>
      </c>
      <c r="U5732">
        <v>1.7955559999999999</v>
      </c>
      <c r="V5732">
        <v>184.94222199999999</v>
      </c>
      <c r="W5732">
        <v>0</v>
      </c>
      <c r="X5732">
        <v>0</v>
      </c>
      <c r="Y5732">
        <v>0</v>
      </c>
      <c r="Z5732">
        <v>0</v>
      </c>
    </row>
    <row r="5733" spans="1:26" x14ac:dyDescent="0.25">
      <c r="A5733">
        <v>1720477</v>
      </c>
      <c r="B5733">
        <v>1</v>
      </c>
      <c r="C5733" t="s">
        <v>76</v>
      </c>
      <c r="D5733" t="s">
        <v>88</v>
      </c>
      <c r="E5733" t="s">
        <v>134</v>
      </c>
      <c r="F5733" t="s">
        <v>16034</v>
      </c>
      <c r="G5733" t="s">
        <v>136</v>
      </c>
      <c r="H5733" t="s">
        <v>46</v>
      </c>
      <c r="I5733" t="s">
        <v>129</v>
      </c>
      <c r="J5733" t="s">
        <v>130</v>
      </c>
      <c r="K5733" t="s">
        <v>131</v>
      </c>
      <c r="L5733" t="s">
        <v>16469</v>
      </c>
      <c r="M5733" t="s">
        <v>16470</v>
      </c>
      <c r="N5733">
        <v>1.904722222</v>
      </c>
      <c r="O5733">
        <v>0</v>
      </c>
      <c r="P5733">
        <v>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1.904722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1720487</v>
      </c>
      <c r="B5734">
        <v>1</v>
      </c>
      <c r="C5734" t="s">
        <v>76</v>
      </c>
      <c r="D5734" t="s">
        <v>79</v>
      </c>
      <c r="E5734" t="s">
        <v>191</v>
      </c>
      <c r="F5734" t="s">
        <v>16048</v>
      </c>
      <c r="G5734" t="s">
        <v>141</v>
      </c>
      <c r="H5734" t="s">
        <v>46</v>
      </c>
      <c r="I5734" t="s">
        <v>129</v>
      </c>
      <c r="J5734" t="s">
        <v>130</v>
      </c>
      <c r="K5734" t="s">
        <v>131</v>
      </c>
      <c r="L5734" t="s">
        <v>16471</v>
      </c>
      <c r="M5734" t="s">
        <v>16472</v>
      </c>
      <c r="N5734">
        <v>1.5925</v>
      </c>
      <c r="O5734">
        <v>0</v>
      </c>
      <c r="P5734">
        <v>33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52.552500000000002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1720478</v>
      </c>
      <c r="B5735">
        <v>1</v>
      </c>
      <c r="C5735" t="s">
        <v>76</v>
      </c>
      <c r="D5735" t="s">
        <v>93</v>
      </c>
      <c r="E5735" t="s">
        <v>212</v>
      </c>
      <c r="F5735" t="s">
        <v>16473</v>
      </c>
      <c r="G5735" t="s">
        <v>176</v>
      </c>
      <c r="H5735" t="s">
        <v>47</v>
      </c>
      <c r="I5735" t="s">
        <v>129</v>
      </c>
      <c r="J5735" t="s">
        <v>130</v>
      </c>
      <c r="K5735" t="s">
        <v>131</v>
      </c>
      <c r="L5735" t="s">
        <v>16474</v>
      </c>
      <c r="M5735" t="s">
        <v>16475</v>
      </c>
      <c r="N5735">
        <v>3.5461111110000001</v>
      </c>
      <c r="O5735">
        <v>31</v>
      </c>
      <c r="P5735">
        <v>493</v>
      </c>
      <c r="Q5735">
        <v>0</v>
      </c>
      <c r="R5735">
        <v>0</v>
      </c>
      <c r="S5735">
        <v>0</v>
      </c>
      <c r="T5735">
        <v>0</v>
      </c>
      <c r="U5735">
        <v>109.929444</v>
      </c>
      <c r="V5735">
        <v>1748.2327780000001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1720480</v>
      </c>
      <c r="B5736">
        <v>1</v>
      </c>
      <c r="C5736" t="s">
        <v>77</v>
      </c>
      <c r="D5736" t="s">
        <v>122</v>
      </c>
      <c r="E5736" t="s">
        <v>126</v>
      </c>
      <c r="F5736" t="s">
        <v>16476</v>
      </c>
      <c r="G5736" t="s">
        <v>285</v>
      </c>
      <c r="H5736" t="s">
        <v>47</v>
      </c>
      <c r="I5736" t="s">
        <v>129</v>
      </c>
      <c r="J5736" t="s">
        <v>130</v>
      </c>
      <c r="K5736" t="s">
        <v>161</v>
      </c>
      <c r="L5736" t="s">
        <v>16477</v>
      </c>
      <c r="M5736" t="s">
        <v>16478</v>
      </c>
      <c r="N5736">
        <v>3.2921027770000002</v>
      </c>
      <c r="O5736">
        <v>0</v>
      </c>
      <c r="P5736">
        <v>0</v>
      </c>
      <c r="Q5736">
        <v>33</v>
      </c>
      <c r="R5736">
        <v>191</v>
      </c>
      <c r="S5736">
        <v>0</v>
      </c>
      <c r="T5736">
        <v>0</v>
      </c>
      <c r="U5736">
        <v>0</v>
      </c>
      <c r="V5736">
        <v>0</v>
      </c>
      <c r="W5736">
        <v>108.639392</v>
      </c>
      <c r="X5736">
        <v>628.79163000000005</v>
      </c>
      <c r="Y5736">
        <v>0</v>
      </c>
      <c r="Z5736">
        <v>0</v>
      </c>
    </row>
    <row r="5737" spans="1:26" x14ac:dyDescent="0.25">
      <c r="A5737">
        <v>1720481</v>
      </c>
      <c r="B5737">
        <v>1</v>
      </c>
      <c r="C5737" t="s">
        <v>76</v>
      </c>
      <c r="D5737" t="s">
        <v>101</v>
      </c>
      <c r="E5737" t="s">
        <v>126</v>
      </c>
      <c r="F5737" t="s">
        <v>16479</v>
      </c>
      <c r="G5737" t="s">
        <v>285</v>
      </c>
      <c r="H5737" t="s">
        <v>47</v>
      </c>
      <c r="I5737" t="s">
        <v>129</v>
      </c>
      <c r="J5737" t="s">
        <v>130</v>
      </c>
      <c r="K5737" t="s">
        <v>161</v>
      </c>
      <c r="L5737" t="s">
        <v>16480</v>
      </c>
      <c r="M5737" t="s">
        <v>16481</v>
      </c>
      <c r="N5737">
        <v>2.3217099999999999</v>
      </c>
      <c r="O5737">
        <v>4</v>
      </c>
      <c r="P5737">
        <v>349</v>
      </c>
      <c r="Q5737">
        <v>0</v>
      </c>
      <c r="R5737">
        <v>0</v>
      </c>
      <c r="S5737">
        <v>0</v>
      </c>
      <c r="T5737">
        <v>0</v>
      </c>
      <c r="U5737">
        <v>9.2868399999999998</v>
      </c>
      <c r="V5737">
        <v>810.27679000000001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1720627</v>
      </c>
      <c r="B5738">
        <v>1</v>
      </c>
      <c r="C5738" t="s">
        <v>77</v>
      </c>
      <c r="D5738" t="s">
        <v>119</v>
      </c>
      <c r="E5738" t="s">
        <v>158</v>
      </c>
      <c r="F5738" t="s">
        <v>5529</v>
      </c>
      <c r="G5738" t="s">
        <v>176</v>
      </c>
      <c r="H5738" t="s">
        <v>47</v>
      </c>
      <c r="I5738" t="s">
        <v>129</v>
      </c>
      <c r="J5738" t="s">
        <v>130</v>
      </c>
      <c r="K5738" t="s">
        <v>131</v>
      </c>
      <c r="L5738" t="s">
        <v>16482</v>
      </c>
      <c r="M5738" t="s">
        <v>16483</v>
      </c>
      <c r="N5738">
        <v>0.61666666599999997</v>
      </c>
      <c r="O5738">
        <v>95</v>
      </c>
      <c r="P5738">
        <v>80</v>
      </c>
      <c r="Q5738">
        <v>0</v>
      </c>
      <c r="R5738">
        <v>0</v>
      </c>
      <c r="S5738">
        <v>1</v>
      </c>
      <c r="T5738">
        <v>0</v>
      </c>
      <c r="U5738">
        <v>58.583333000000003</v>
      </c>
      <c r="V5738">
        <v>49.333333000000003</v>
      </c>
      <c r="W5738">
        <v>0</v>
      </c>
      <c r="X5738">
        <v>0</v>
      </c>
      <c r="Y5738">
        <v>0.61666699999999997</v>
      </c>
      <c r="Z5738">
        <v>0</v>
      </c>
    </row>
    <row r="5739" spans="1:26" x14ac:dyDescent="0.25">
      <c r="A5739">
        <v>1720493</v>
      </c>
      <c r="B5739">
        <v>1</v>
      </c>
      <c r="C5739" t="s">
        <v>77</v>
      </c>
      <c r="D5739" t="s">
        <v>119</v>
      </c>
      <c r="E5739" t="s">
        <v>212</v>
      </c>
      <c r="F5739" t="s">
        <v>16484</v>
      </c>
      <c r="G5739" t="s">
        <v>176</v>
      </c>
      <c r="H5739" t="s">
        <v>47</v>
      </c>
      <c r="I5739" t="s">
        <v>129</v>
      </c>
      <c r="J5739" t="s">
        <v>130</v>
      </c>
      <c r="K5739" t="s">
        <v>131</v>
      </c>
      <c r="L5739" t="s">
        <v>16485</v>
      </c>
      <c r="M5739" t="s">
        <v>16486</v>
      </c>
      <c r="N5739">
        <v>1.323611111</v>
      </c>
      <c r="O5739">
        <v>1</v>
      </c>
      <c r="P5739">
        <v>153</v>
      </c>
      <c r="Q5739">
        <v>0</v>
      </c>
      <c r="R5739">
        <v>0</v>
      </c>
      <c r="S5739">
        <v>0</v>
      </c>
      <c r="T5739">
        <v>0</v>
      </c>
      <c r="U5739">
        <v>1.3236110000000001</v>
      </c>
      <c r="V5739">
        <v>202.51249999999999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1720488</v>
      </c>
      <c r="B5740">
        <v>1</v>
      </c>
      <c r="C5740" t="s">
        <v>76</v>
      </c>
      <c r="D5740" t="s">
        <v>92</v>
      </c>
      <c r="E5740" t="s">
        <v>139</v>
      </c>
      <c r="F5740" t="s">
        <v>16487</v>
      </c>
      <c r="G5740" t="s">
        <v>141</v>
      </c>
      <c r="H5740" t="s">
        <v>46</v>
      </c>
      <c r="I5740" t="s">
        <v>129</v>
      </c>
      <c r="J5740" t="s">
        <v>130</v>
      </c>
      <c r="K5740" t="s">
        <v>131</v>
      </c>
      <c r="L5740" t="s">
        <v>16488</v>
      </c>
      <c r="M5740" t="s">
        <v>16489</v>
      </c>
      <c r="N5740">
        <v>1.9724999999999999</v>
      </c>
      <c r="O5740">
        <v>0</v>
      </c>
      <c r="P5740">
        <v>0</v>
      </c>
      <c r="Q5740">
        <v>0</v>
      </c>
      <c r="R5740">
        <v>24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47.34</v>
      </c>
      <c r="Y5740">
        <v>0</v>
      </c>
      <c r="Z5740">
        <v>0</v>
      </c>
    </row>
    <row r="5741" spans="1:26" x14ac:dyDescent="0.25">
      <c r="A5741">
        <v>1720509</v>
      </c>
      <c r="B5741">
        <v>1</v>
      </c>
      <c r="C5741" t="s">
        <v>76</v>
      </c>
      <c r="D5741" t="s">
        <v>88</v>
      </c>
      <c r="E5741" t="s">
        <v>134</v>
      </c>
      <c r="F5741" t="s">
        <v>16490</v>
      </c>
      <c r="G5741" t="s">
        <v>136</v>
      </c>
      <c r="H5741" t="s">
        <v>46</v>
      </c>
      <c r="I5741" t="s">
        <v>129</v>
      </c>
      <c r="J5741" t="s">
        <v>130</v>
      </c>
      <c r="K5741" t="s">
        <v>131</v>
      </c>
      <c r="L5741" t="s">
        <v>16491</v>
      </c>
      <c r="M5741" t="s">
        <v>16492</v>
      </c>
      <c r="N5741">
        <v>3.221666666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3.2216670000000001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1720498</v>
      </c>
      <c r="B5742">
        <v>1</v>
      </c>
      <c r="C5742" t="s">
        <v>76</v>
      </c>
      <c r="D5742" t="s">
        <v>101</v>
      </c>
      <c r="E5742" t="s">
        <v>191</v>
      </c>
      <c r="F5742" t="s">
        <v>16493</v>
      </c>
      <c r="G5742" t="s">
        <v>141</v>
      </c>
      <c r="H5742" t="s">
        <v>46</v>
      </c>
      <c r="I5742" t="s">
        <v>129</v>
      </c>
      <c r="J5742" t="s">
        <v>130</v>
      </c>
      <c r="K5742" t="s">
        <v>131</v>
      </c>
      <c r="L5742" t="s">
        <v>16494</v>
      </c>
      <c r="M5742" t="s">
        <v>16495</v>
      </c>
      <c r="N5742">
        <v>6.4761111109999998</v>
      </c>
      <c r="O5742">
        <v>0</v>
      </c>
      <c r="P5742">
        <v>31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200.759444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1720499</v>
      </c>
      <c r="B5743">
        <v>1</v>
      </c>
      <c r="C5743" t="s">
        <v>77</v>
      </c>
      <c r="D5743" t="s">
        <v>119</v>
      </c>
      <c r="E5743" t="s">
        <v>134</v>
      </c>
      <c r="F5743" t="s">
        <v>16496</v>
      </c>
      <c r="G5743" t="s">
        <v>136</v>
      </c>
      <c r="H5743" t="s">
        <v>46</v>
      </c>
      <c r="I5743" t="s">
        <v>129</v>
      </c>
      <c r="J5743" t="s">
        <v>130</v>
      </c>
      <c r="K5743" t="s">
        <v>131</v>
      </c>
      <c r="L5743" t="s">
        <v>16497</v>
      </c>
      <c r="M5743" t="s">
        <v>16498</v>
      </c>
      <c r="N5743">
        <v>1.275833333</v>
      </c>
      <c r="O5743">
        <v>0</v>
      </c>
      <c r="P5743">
        <v>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2.5516670000000001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1720492</v>
      </c>
      <c r="B5744">
        <v>1</v>
      </c>
      <c r="C5744" t="s">
        <v>77</v>
      </c>
      <c r="D5744" t="s">
        <v>123</v>
      </c>
      <c r="E5744" t="s">
        <v>126</v>
      </c>
      <c r="F5744" t="s">
        <v>16499</v>
      </c>
      <c r="G5744" t="s">
        <v>176</v>
      </c>
      <c r="H5744" t="s">
        <v>47</v>
      </c>
      <c r="I5744" t="s">
        <v>129</v>
      </c>
      <c r="J5744" t="s">
        <v>130</v>
      </c>
      <c r="K5744" t="s">
        <v>131</v>
      </c>
      <c r="L5744" t="s">
        <v>16500</v>
      </c>
      <c r="M5744" t="s">
        <v>16501</v>
      </c>
      <c r="N5744">
        <v>1.156111111</v>
      </c>
      <c r="O5744">
        <v>31</v>
      </c>
      <c r="P5744">
        <v>979</v>
      </c>
      <c r="Q5744">
        <v>0</v>
      </c>
      <c r="R5744">
        <v>0</v>
      </c>
      <c r="S5744">
        <v>0</v>
      </c>
      <c r="T5744">
        <v>0</v>
      </c>
      <c r="U5744">
        <v>35.839444</v>
      </c>
      <c r="V5744">
        <v>1131.832778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1720496</v>
      </c>
      <c r="B5745">
        <v>1</v>
      </c>
      <c r="C5745" t="s">
        <v>76</v>
      </c>
      <c r="D5745" t="s">
        <v>89</v>
      </c>
      <c r="E5745" t="s">
        <v>126</v>
      </c>
      <c r="F5745" t="s">
        <v>16502</v>
      </c>
      <c r="G5745" t="s">
        <v>176</v>
      </c>
      <c r="H5745" t="s">
        <v>47</v>
      </c>
      <c r="I5745" t="s">
        <v>129</v>
      </c>
      <c r="J5745" t="s">
        <v>130</v>
      </c>
      <c r="K5745" t="s">
        <v>131</v>
      </c>
      <c r="L5745" t="s">
        <v>16503</v>
      </c>
      <c r="M5745" t="s">
        <v>16504</v>
      </c>
      <c r="N5745">
        <v>0.60916666600000002</v>
      </c>
      <c r="O5745">
        <v>23</v>
      </c>
      <c r="P5745">
        <v>3149</v>
      </c>
      <c r="Q5745">
        <v>0</v>
      </c>
      <c r="R5745">
        <v>0</v>
      </c>
      <c r="S5745">
        <v>0</v>
      </c>
      <c r="T5745">
        <v>0</v>
      </c>
      <c r="U5745">
        <v>14.010833</v>
      </c>
      <c r="V5745">
        <v>1918.2658309999999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1720502</v>
      </c>
      <c r="B5746">
        <v>1</v>
      </c>
      <c r="C5746" t="s">
        <v>76</v>
      </c>
      <c r="D5746" t="s">
        <v>78</v>
      </c>
      <c r="E5746" t="s">
        <v>134</v>
      </c>
      <c r="F5746" t="s">
        <v>16505</v>
      </c>
      <c r="G5746" t="s">
        <v>136</v>
      </c>
      <c r="H5746" t="s">
        <v>46</v>
      </c>
      <c r="I5746" t="s">
        <v>129</v>
      </c>
      <c r="J5746" t="s">
        <v>130</v>
      </c>
      <c r="K5746" t="s">
        <v>131</v>
      </c>
      <c r="L5746" t="s">
        <v>16506</v>
      </c>
      <c r="M5746" t="s">
        <v>16507</v>
      </c>
      <c r="N5746">
        <v>4.6216666660000003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4.6216670000000004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1720497</v>
      </c>
      <c r="B5747">
        <v>1</v>
      </c>
      <c r="C5747" t="s">
        <v>76</v>
      </c>
      <c r="D5747" t="s">
        <v>78</v>
      </c>
      <c r="E5747" t="s">
        <v>191</v>
      </c>
      <c r="F5747" t="s">
        <v>16508</v>
      </c>
      <c r="G5747" t="s">
        <v>193</v>
      </c>
      <c r="H5747" t="s">
        <v>46</v>
      </c>
      <c r="I5747" t="s">
        <v>129</v>
      </c>
      <c r="J5747" t="s">
        <v>130</v>
      </c>
      <c r="K5747" t="s">
        <v>131</v>
      </c>
      <c r="L5747" t="s">
        <v>16509</v>
      </c>
      <c r="M5747" t="s">
        <v>16510</v>
      </c>
      <c r="N5747">
        <v>4.9502777770000002</v>
      </c>
      <c r="O5747">
        <v>0</v>
      </c>
      <c r="P5747">
        <v>54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267.315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1720527</v>
      </c>
      <c r="B5748">
        <v>1</v>
      </c>
      <c r="C5748" t="s">
        <v>76</v>
      </c>
      <c r="D5748" t="s">
        <v>99</v>
      </c>
      <c r="E5748" t="s">
        <v>191</v>
      </c>
      <c r="F5748" t="s">
        <v>16511</v>
      </c>
      <c r="G5748" t="s">
        <v>907</v>
      </c>
      <c r="H5748" t="s">
        <v>46</v>
      </c>
      <c r="I5748" t="s">
        <v>129</v>
      </c>
      <c r="J5748" t="s">
        <v>130</v>
      </c>
      <c r="K5748" t="s">
        <v>131</v>
      </c>
      <c r="L5748" t="s">
        <v>16512</v>
      </c>
      <c r="M5748" t="s">
        <v>16513</v>
      </c>
      <c r="N5748">
        <v>1.051666666</v>
      </c>
      <c r="O5748">
        <v>0</v>
      </c>
      <c r="P5748">
        <v>57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59.945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1720510</v>
      </c>
      <c r="B5749">
        <v>1</v>
      </c>
      <c r="C5749" t="s">
        <v>77</v>
      </c>
      <c r="D5749" t="s">
        <v>123</v>
      </c>
      <c r="E5749" t="s">
        <v>134</v>
      </c>
      <c r="F5749" t="s">
        <v>16514</v>
      </c>
      <c r="G5749" t="s">
        <v>462</v>
      </c>
      <c r="H5749" t="s">
        <v>46</v>
      </c>
      <c r="I5749" t="s">
        <v>129</v>
      </c>
      <c r="J5749" t="s">
        <v>130</v>
      </c>
      <c r="K5749" t="s">
        <v>131</v>
      </c>
      <c r="L5749" t="s">
        <v>16515</v>
      </c>
      <c r="M5749" t="s">
        <v>16516</v>
      </c>
      <c r="N5749">
        <v>0.92944444400000004</v>
      </c>
      <c r="O5749">
        <v>0</v>
      </c>
      <c r="P5749">
        <v>12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11.153333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1720518</v>
      </c>
      <c r="B5750">
        <v>1</v>
      </c>
      <c r="C5750" t="s">
        <v>76</v>
      </c>
      <c r="D5750" t="s">
        <v>88</v>
      </c>
      <c r="E5750" t="s">
        <v>134</v>
      </c>
      <c r="F5750" t="s">
        <v>16517</v>
      </c>
      <c r="G5750" t="s">
        <v>136</v>
      </c>
      <c r="H5750" t="s">
        <v>46</v>
      </c>
      <c r="I5750" t="s">
        <v>129</v>
      </c>
      <c r="J5750" t="s">
        <v>130</v>
      </c>
      <c r="K5750" t="s">
        <v>131</v>
      </c>
      <c r="L5750" t="s">
        <v>16518</v>
      </c>
      <c r="M5750" t="s">
        <v>16519</v>
      </c>
      <c r="N5750">
        <v>1.559722222</v>
      </c>
      <c r="O5750">
        <v>1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1.5597220000000001</v>
      </c>
      <c r="V5750">
        <v>0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1720519</v>
      </c>
      <c r="B5751">
        <v>1</v>
      </c>
      <c r="C5751" t="s">
        <v>77</v>
      </c>
      <c r="D5751" t="s">
        <v>122</v>
      </c>
      <c r="E5751" t="s">
        <v>212</v>
      </c>
      <c r="F5751" t="s">
        <v>16520</v>
      </c>
      <c r="G5751" t="s">
        <v>176</v>
      </c>
      <c r="H5751" t="s">
        <v>47</v>
      </c>
      <c r="I5751" t="s">
        <v>129</v>
      </c>
      <c r="J5751" t="s">
        <v>130</v>
      </c>
      <c r="K5751" t="s">
        <v>131</v>
      </c>
      <c r="L5751" t="s">
        <v>16521</v>
      </c>
      <c r="M5751" t="s">
        <v>16522</v>
      </c>
      <c r="N5751">
        <v>0.40944444400000002</v>
      </c>
      <c r="O5751">
        <v>0</v>
      </c>
      <c r="P5751">
        <v>0</v>
      </c>
      <c r="Q5751">
        <v>77</v>
      </c>
      <c r="R5751">
        <v>710</v>
      </c>
      <c r="S5751">
        <v>104</v>
      </c>
      <c r="T5751">
        <v>1532</v>
      </c>
      <c r="U5751">
        <v>0</v>
      </c>
      <c r="V5751">
        <v>0</v>
      </c>
      <c r="W5751">
        <v>31.527221999999998</v>
      </c>
      <c r="X5751">
        <v>290.705555</v>
      </c>
      <c r="Y5751">
        <v>42.582222000000002</v>
      </c>
      <c r="Z5751">
        <v>627.26888799999995</v>
      </c>
    </row>
    <row r="5752" spans="1:26" x14ac:dyDescent="0.25">
      <c r="A5752">
        <v>1720516</v>
      </c>
      <c r="B5752">
        <v>1</v>
      </c>
      <c r="C5752" t="s">
        <v>76</v>
      </c>
      <c r="D5752" t="s">
        <v>86</v>
      </c>
      <c r="E5752" t="s">
        <v>139</v>
      </c>
      <c r="F5752" t="s">
        <v>16523</v>
      </c>
      <c r="G5752" t="s">
        <v>141</v>
      </c>
      <c r="H5752" t="s">
        <v>46</v>
      </c>
      <c r="I5752" t="s">
        <v>129</v>
      </c>
      <c r="J5752" t="s">
        <v>130</v>
      </c>
      <c r="K5752" t="s">
        <v>131</v>
      </c>
      <c r="L5752" t="s">
        <v>16524</v>
      </c>
      <c r="M5752" t="s">
        <v>16525</v>
      </c>
      <c r="N5752">
        <v>1.738611111</v>
      </c>
      <c r="O5752">
        <v>0</v>
      </c>
      <c r="P5752">
        <v>64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111.271111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1720525</v>
      </c>
      <c r="B5753">
        <v>1</v>
      </c>
      <c r="C5753" t="s">
        <v>77</v>
      </c>
      <c r="D5753" t="s">
        <v>109</v>
      </c>
      <c r="E5753" t="s">
        <v>139</v>
      </c>
      <c r="F5753" t="s">
        <v>16526</v>
      </c>
      <c r="G5753" t="s">
        <v>141</v>
      </c>
      <c r="H5753" t="s">
        <v>46</v>
      </c>
      <c r="I5753" t="s">
        <v>129</v>
      </c>
      <c r="J5753" t="s">
        <v>130</v>
      </c>
      <c r="K5753" t="s">
        <v>131</v>
      </c>
      <c r="L5753" t="s">
        <v>16527</v>
      </c>
      <c r="M5753" t="s">
        <v>16528</v>
      </c>
      <c r="N5753">
        <v>3.6438888880000002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12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43.726666999999999</v>
      </c>
    </row>
    <row r="5754" spans="1:26" x14ac:dyDescent="0.25">
      <c r="A5754">
        <v>1720528</v>
      </c>
      <c r="B5754">
        <v>1</v>
      </c>
      <c r="C5754" t="s">
        <v>76</v>
      </c>
      <c r="D5754" t="s">
        <v>92</v>
      </c>
      <c r="E5754" t="s">
        <v>139</v>
      </c>
      <c r="F5754" t="s">
        <v>16529</v>
      </c>
      <c r="G5754" t="s">
        <v>141</v>
      </c>
      <c r="H5754" t="s">
        <v>46</v>
      </c>
      <c r="I5754" t="s">
        <v>129</v>
      </c>
      <c r="J5754" t="s">
        <v>130</v>
      </c>
      <c r="K5754" t="s">
        <v>131</v>
      </c>
      <c r="L5754" t="s">
        <v>16530</v>
      </c>
      <c r="M5754" t="s">
        <v>16531</v>
      </c>
      <c r="N5754">
        <v>7.4341666660000003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204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1516.57</v>
      </c>
    </row>
    <row r="5755" spans="1:26" x14ac:dyDescent="0.25">
      <c r="A5755">
        <v>1720526</v>
      </c>
      <c r="B5755">
        <v>1</v>
      </c>
      <c r="C5755" t="s">
        <v>76</v>
      </c>
      <c r="D5755" t="s">
        <v>86</v>
      </c>
      <c r="E5755" t="s">
        <v>191</v>
      </c>
      <c r="F5755" t="s">
        <v>16532</v>
      </c>
      <c r="G5755" t="s">
        <v>289</v>
      </c>
      <c r="H5755" t="s">
        <v>46</v>
      </c>
      <c r="I5755" t="s">
        <v>129</v>
      </c>
      <c r="J5755" t="s">
        <v>130</v>
      </c>
      <c r="K5755" t="s">
        <v>131</v>
      </c>
      <c r="L5755" t="s">
        <v>16533</v>
      </c>
      <c r="M5755" t="s">
        <v>16534</v>
      </c>
      <c r="N5755">
        <v>4.375</v>
      </c>
      <c r="O5755">
        <v>0</v>
      </c>
      <c r="P5755">
        <v>178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778.75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1720520</v>
      </c>
      <c r="B5756">
        <v>1</v>
      </c>
      <c r="C5756" t="s">
        <v>76</v>
      </c>
      <c r="D5756" t="s">
        <v>103</v>
      </c>
      <c r="E5756" t="s">
        <v>158</v>
      </c>
      <c r="F5756" t="s">
        <v>16535</v>
      </c>
      <c r="G5756" t="s">
        <v>176</v>
      </c>
      <c r="H5756" t="s">
        <v>47</v>
      </c>
      <c r="I5756" t="s">
        <v>129</v>
      </c>
      <c r="J5756" t="s">
        <v>130</v>
      </c>
      <c r="K5756" t="s">
        <v>131</v>
      </c>
      <c r="L5756" t="s">
        <v>16536</v>
      </c>
      <c r="M5756" t="s">
        <v>16537</v>
      </c>
      <c r="N5756">
        <v>0.390833333</v>
      </c>
      <c r="O5756">
        <v>0</v>
      </c>
      <c r="P5756">
        <v>0</v>
      </c>
      <c r="Q5756">
        <v>7</v>
      </c>
      <c r="R5756">
        <v>984</v>
      </c>
      <c r="S5756">
        <v>0</v>
      </c>
      <c r="T5756">
        <v>0</v>
      </c>
      <c r="U5756">
        <v>0</v>
      </c>
      <c r="V5756">
        <v>0</v>
      </c>
      <c r="W5756">
        <v>2.735833</v>
      </c>
      <c r="X5756">
        <v>384.58</v>
      </c>
      <c r="Y5756">
        <v>0</v>
      </c>
      <c r="Z5756">
        <v>0</v>
      </c>
    </row>
    <row r="5757" spans="1:26" x14ac:dyDescent="0.25">
      <c r="A5757">
        <v>1720548</v>
      </c>
      <c r="B5757">
        <v>1</v>
      </c>
      <c r="C5757" t="s">
        <v>77</v>
      </c>
      <c r="D5757" t="s">
        <v>116</v>
      </c>
      <c r="E5757" t="s">
        <v>158</v>
      </c>
      <c r="F5757" t="s">
        <v>16538</v>
      </c>
      <c r="G5757" t="s">
        <v>176</v>
      </c>
      <c r="H5757" t="s">
        <v>47</v>
      </c>
      <c r="I5757" t="s">
        <v>129</v>
      </c>
      <c r="J5757" t="s">
        <v>130</v>
      </c>
      <c r="K5757" t="s">
        <v>131</v>
      </c>
      <c r="L5757" t="s">
        <v>16539</v>
      </c>
      <c r="M5757" t="s">
        <v>16540</v>
      </c>
      <c r="N5757">
        <v>2.2561111110000001</v>
      </c>
      <c r="O5757">
        <v>115</v>
      </c>
      <c r="P5757">
        <v>328</v>
      </c>
      <c r="Q5757">
        <v>0</v>
      </c>
      <c r="R5757">
        <v>0</v>
      </c>
      <c r="S5757">
        <v>0</v>
      </c>
      <c r="T5757">
        <v>0</v>
      </c>
      <c r="U5757">
        <v>259.45277800000002</v>
      </c>
      <c r="V5757">
        <v>740.00444400000003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1720541</v>
      </c>
      <c r="B5758">
        <v>1</v>
      </c>
      <c r="C5758" t="s">
        <v>76</v>
      </c>
      <c r="D5758" t="s">
        <v>103</v>
      </c>
      <c r="E5758" t="s">
        <v>134</v>
      </c>
      <c r="F5758" t="s">
        <v>16541</v>
      </c>
      <c r="G5758" t="s">
        <v>155</v>
      </c>
      <c r="H5758" t="s">
        <v>46</v>
      </c>
      <c r="I5758" t="s">
        <v>129</v>
      </c>
      <c r="J5758" t="s">
        <v>130</v>
      </c>
      <c r="K5758" t="s">
        <v>131</v>
      </c>
      <c r="L5758" t="s">
        <v>16542</v>
      </c>
      <c r="M5758" t="s">
        <v>16543</v>
      </c>
      <c r="N5758">
        <v>2.9063888879999999</v>
      </c>
      <c r="O5758">
        <v>0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2.9063889999999999</v>
      </c>
      <c r="Y5758">
        <v>0</v>
      </c>
      <c r="Z5758">
        <v>0</v>
      </c>
    </row>
    <row r="5759" spans="1:26" x14ac:dyDescent="0.25">
      <c r="A5759">
        <v>1720574</v>
      </c>
      <c r="B5759">
        <v>1</v>
      </c>
      <c r="C5759" t="s">
        <v>77</v>
      </c>
      <c r="D5759" t="s">
        <v>124</v>
      </c>
      <c r="E5759" t="s">
        <v>134</v>
      </c>
      <c r="F5759" t="s">
        <v>16544</v>
      </c>
      <c r="G5759" t="s">
        <v>136</v>
      </c>
      <c r="H5759" t="s">
        <v>46</v>
      </c>
      <c r="I5759" t="s">
        <v>129</v>
      </c>
      <c r="J5759" t="s">
        <v>130</v>
      </c>
      <c r="K5759" t="s">
        <v>131</v>
      </c>
      <c r="L5759" t="s">
        <v>16545</v>
      </c>
      <c r="M5759" t="s">
        <v>16546</v>
      </c>
      <c r="N5759">
        <v>8.6655555549999992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8.6655560000000005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1720534</v>
      </c>
      <c r="B5760">
        <v>1</v>
      </c>
      <c r="C5760" t="s">
        <v>76</v>
      </c>
      <c r="D5760" t="s">
        <v>83</v>
      </c>
      <c r="E5760" t="s">
        <v>191</v>
      </c>
      <c r="F5760" t="s">
        <v>16547</v>
      </c>
      <c r="G5760" t="s">
        <v>950</v>
      </c>
      <c r="H5760" t="s">
        <v>46</v>
      </c>
      <c r="I5760" t="s">
        <v>129</v>
      </c>
      <c r="J5760" t="s">
        <v>130</v>
      </c>
      <c r="K5760" t="s">
        <v>131</v>
      </c>
      <c r="L5760" t="s">
        <v>16548</v>
      </c>
      <c r="M5760" t="s">
        <v>16549</v>
      </c>
      <c r="N5760">
        <v>1.561666666</v>
      </c>
      <c r="O5760">
        <v>0</v>
      </c>
      <c r="P5760">
        <v>57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89.015000000000001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1720559</v>
      </c>
      <c r="B5761">
        <v>1</v>
      </c>
      <c r="C5761" t="s">
        <v>76</v>
      </c>
      <c r="D5761" t="s">
        <v>93</v>
      </c>
      <c r="E5761" t="s">
        <v>134</v>
      </c>
      <c r="F5761" t="s">
        <v>16550</v>
      </c>
      <c r="G5761" t="s">
        <v>209</v>
      </c>
      <c r="H5761" t="s">
        <v>46</v>
      </c>
      <c r="I5761" t="s">
        <v>129</v>
      </c>
      <c r="J5761" t="s">
        <v>130</v>
      </c>
      <c r="K5761" t="s">
        <v>131</v>
      </c>
      <c r="L5761" t="s">
        <v>16551</v>
      </c>
      <c r="M5761" t="s">
        <v>16552</v>
      </c>
      <c r="N5761">
        <v>1.5391666660000001</v>
      </c>
      <c r="O5761">
        <v>0</v>
      </c>
      <c r="P5761">
        <v>1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1.539167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1720545</v>
      </c>
      <c r="B5762">
        <v>1</v>
      </c>
      <c r="C5762" t="s">
        <v>76</v>
      </c>
      <c r="D5762" t="s">
        <v>106</v>
      </c>
      <c r="E5762" t="s">
        <v>164</v>
      </c>
      <c r="F5762" t="s">
        <v>165</v>
      </c>
      <c r="G5762" t="s">
        <v>141</v>
      </c>
      <c r="H5762" t="s">
        <v>46</v>
      </c>
      <c r="I5762" t="s">
        <v>129</v>
      </c>
      <c r="J5762" t="s">
        <v>130</v>
      </c>
      <c r="K5762" t="s">
        <v>131</v>
      </c>
      <c r="L5762" t="s">
        <v>16553</v>
      </c>
      <c r="M5762" t="s">
        <v>16554</v>
      </c>
      <c r="N5762">
        <v>1.575</v>
      </c>
      <c r="O5762">
        <v>0</v>
      </c>
      <c r="P5762">
        <v>82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129.15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1720569</v>
      </c>
      <c r="B5763">
        <v>1</v>
      </c>
      <c r="C5763" t="s">
        <v>77</v>
      </c>
      <c r="D5763" t="s">
        <v>119</v>
      </c>
      <c r="E5763" t="s">
        <v>126</v>
      </c>
      <c r="F5763" t="s">
        <v>16555</v>
      </c>
      <c r="G5763" t="s">
        <v>176</v>
      </c>
      <c r="H5763" t="s">
        <v>47</v>
      </c>
      <c r="I5763" t="s">
        <v>129</v>
      </c>
      <c r="J5763" t="s">
        <v>130</v>
      </c>
      <c r="K5763" t="s">
        <v>131</v>
      </c>
      <c r="L5763" t="s">
        <v>16556</v>
      </c>
      <c r="M5763" t="s">
        <v>16557</v>
      </c>
      <c r="N5763">
        <v>1.937777777</v>
      </c>
      <c r="O5763">
        <v>4</v>
      </c>
      <c r="P5763">
        <v>43</v>
      </c>
      <c r="Q5763">
        <v>0</v>
      </c>
      <c r="R5763">
        <v>0</v>
      </c>
      <c r="S5763">
        <v>0</v>
      </c>
      <c r="T5763">
        <v>0</v>
      </c>
      <c r="U5763">
        <v>7.7511109999999999</v>
      </c>
      <c r="V5763">
        <v>83.324444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1720554</v>
      </c>
      <c r="B5764">
        <v>1</v>
      </c>
      <c r="C5764" t="s">
        <v>76</v>
      </c>
      <c r="D5764" t="s">
        <v>93</v>
      </c>
      <c r="E5764" t="s">
        <v>158</v>
      </c>
      <c r="F5764" t="s">
        <v>4088</v>
      </c>
      <c r="G5764" t="s">
        <v>145</v>
      </c>
      <c r="H5764" t="s">
        <v>47</v>
      </c>
      <c r="I5764" t="s">
        <v>129</v>
      </c>
      <c r="J5764" t="s">
        <v>130</v>
      </c>
      <c r="K5764" t="s">
        <v>131</v>
      </c>
      <c r="L5764" t="s">
        <v>16362</v>
      </c>
      <c r="M5764" t="s">
        <v>16558</v>
      </c>
      <c r="N5764">
        <v>2.5055555549999999</v>
      </c>
      <c r="O5764">
        <v>14</v>
      </c>
      <c r="P5764">
        <v>275</v>
      </c>
      <c r="Q5764">
        <v>0</v>
      </c>
      <c r="R5764">
        <v>0</v>
      </c>
      <c r="S5764">
        <v>0</v>
      </c>
      <c r="T5764">
        <v>0</v>
      </c>
      <c r="U5764">
        <v>35.077778000000002</v>
      </c>
      <c r="V5764">
        <v>689.02777800000001</v>
      </c>
      <c r="W5764">
        <v>0</v>
      </c>
      <c r="X5764">
        <v>0</v>
      </c>
      <c r="Y5764">
        <v>0</v>
      </c>
      <c r="Z5764">
        <v>0</v>
      </c>
    </row>
    <row r="5765" spans="1:26" x14ac:dyDescent="0.25">
      <c r="A5765">
        <v>1720546</v>
      </c>
      <c r="B5765">
        <v>1</v>
      </c>
      <c r="C5765" t="s">
        <v>77</v>
      </c>
      <c r="D5765" t="s">
        <v>114</v>
      </c>
      <c r="E5765" t="s">
        <v>139</v>
      </c>
      <c r="F5765" t="s">
        <v>16559</v>
      </c>
      <c r="G5765" t="s">
        <v>141</v>
      </c>
      <c r="H5765" t="s">
        <v>46</v>
      </c>
      <c r="I5765" t="s">
        <v>129</v>
      </c>
      <c r="J5765" t="s">
        <v>130</v>
      </c>
      <c r="K5765" t="s">
        <v>131</v>
      </c>
      <c r="L5765" t="s">
        <v>16560</v>
      </c>
      <c r="M5765" t="s">
        <v>16561</v>
      </c>
      <c r="N5765">
        <v>0.77361111100000002</v>
      </c>
      <c r="O5765">
        <v>0</v>
      </c>
      <c r="P5765">
        <v>16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12.377777999999999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1720543</v>
      </c>
      <c r="B5766">
        <v>1</v>
      </c>
      <c r="C5766" t="s">
        <v>76</v>
      </c>
      <c r="D5766" t="s">
        <v>106</v>
      </c>
      <c r="E5766" t="s">
        <v>126</v>
      </c>
      <c r="F5766" t="s">
        <v>1705</v>
      </c>
      <c r="G5766" t="s">
        <v>468</v>
      </c>
      <c r="H5766" t="s">
        <v>47</v>
      </c>
      <c r="I5766" t="s">
        <v>129</v>
      </c>
      <c r="J5766" t="s">
        <v>130</v>
      </c>
      <c r="K5766" t="s">
        <v>131</v>
      </c>
      <c r="L5766" t="s">
        <v>16562</v>
      </c>
      <c r="M5766" t="s">
        <v>16563</v>
      </c>
      <c r="N5766">
        <v>0.55888888800000003</v>
      </c>
      <c r="O5766">
        <v>25</v>
      </c>
      <c r="P5766">
        <v>1302</v>
      </c>
      <c r="Q5766">
        <v>0</v>
      </c>
      <c r="R5766">
        <v>0</v>
      </c>
      <c r="S5766">
        <v>0</v>
      </c>
      <c r="T5766">
        <v>0</v>
      </c>
      <c r="U5766">
        <v>13.972222</v>
      </c>
      <c r="V5766">
        <v>727.67333199999996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1720552</v>
      </c>
      <c r="B5767">
        <v>1</v>
      </c>
      <c r="C5767" t="s">
        <v>76</v>
      </c>
      <c r="D5767" t="s">
        <v>96</v>
      </c>
      <c r="E5767" t="s">
        <v>126</v>
      </c>
      <c r="F5767" t="s">
        <v>16564</v>
      </c>
      <c r="G5767" t="s">
        <v>176</v>
      </c>
      <c r="H5767" t="s">
        <v>47</v>
      </c>
      <c r="I5767" t="s">
        <v>129</v>
      </c>
      <c r="J5767" t="s">
        <v>130</v>
      </c>
      <c r="K5767" t="s">
        <v>131</v>
      </c>
      <c r="L5767" t="s">
        <v>16565</v>
      </c>
      <c r="M5767" t="s">
        <v>16566</v>
      </c>
      <c r="N5767">
        <v>0.51</v>
      </c>
      <c r="O5767">
        <v>19</v>
      </c>
      <c r="P5767">
        <v>1098</v>
      </c>
      <c r="Q5767">
        <v>0</v>
      </c>
      <c r="R5767">
        <v>0</v>
      </c>
      <c r="S5767">
        <v>0</v>
      </c>
      <c r="T5767">
        <v>0</v>
      </c>
      <c r="U5767">
        <v>9.69</v>
      </c>
      <c r="V5767">
        <v>559.98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1720551</v>
      </c>
      <c r="B5768">
        <v>1</v>
      </c>
      <c r="C5768" t="s">
        <v>76</v>
      </c>
      <c r="D5768" t="s">
        <v>96</v>
      </c>
      <c r="E5768" t="s">
        <v>212</v>
      </c>
      <c r="F5768" t="s">
        <v>6657</v>
      </c>
      <c r="G5768" t="s">
        <v>176</v>
      </c>
      <c r="H5768" t="s">
        <v>47</v>
      </c>
      <c r="I5768" t="s">
        <v>129</v>
      </c>
      <c r="J5768" t="s">
        <v>130</v>
      </c>
      <c r="K5768" t="s">
        <v>131</v>
      </c>
      <c r="L5768" t="s">
        <v>16567</v>
      </c>
      <c r="M5768" t="s">
        <v>16568</v>
      </c>
      <c r="N5768">
        <v>1.2275</v>
      </c>
      <c r="O5768">
        <v>21</v>
      </c>
      <c r="P5768">
        <v>407</v>
      </c>
      <c r="Q5768">
        <v>0</v>
      </c>
      <c r="R5768">
        <v>0</v>
      </c>
      <c r="S5768">
        <v>0</v>
      </c>
      <c r="T5768">
        <v>0</v>
      </c>
      <c r="U5768">
        <v>25.7775</v>
      </c>
      <c r="V5768">
        <v>499.59249999999997</v>
      </c>
      <c r="W5768">
        <v>0</v>
      </c>
      <c r="X5768">
        <v>0</v>
      </c>
      <c r="Y5768">
        <v>0</v>
      </c>
      <c r="Z5768">
        <v>0</v>
      </c>
    </row>
    <row r="5769" spans="1:26" x14ac:dyDescent="0.25">
      <c r="A5769">
        <v>1720582</v>
      </c>
      <c r="B5769">
        <v>1</v>
      </c>
      <c r="C5769" t="s">
        <v>77</v>
      </c>
      <c r="D5769" t="s">
        <v>108</v>
      </c>
      <c r="E5769" t="s">
        <v>126</v>
      </c>
      <c r="F5769" t="s">
        <v>16569</v>
      </c>
      <c r="G5769" t="s">
        <v>176</v>
      </c>
      <c r="H5769" t="s">
        <v>47</v>
      </c>
      <c r="I5769" t="s">
        <v>129</v>
      </c>
      <c r="J5769" t="s">
        <v>130</v>
      </c>
      <c r="K5769" t="s">
        <v>131</v>
      </c>
      <c r="L5769" t="s">
        <v>16570</v>
      </c>
      <c r="M5769" t="s">
        <v>16571</v>
      </c>
      <c r="N5769">
        <v>1.328333333</v>
      </c>
      <c r="O5769">
        <v>1</v>
      </c>
      <c r="P5769">
        <v>211</v>
      </c>
      <c r="Q5769">
        <v>0</v>
      </c>
      <c r="R5769">
        <v>0</v>
      </c>
      <c r="S5769">
        <v>0</v>
      </c>
      <c r="T5769">
        <v>0</v>
      </c>
      <c r="U5769">
        <v>1.328333</v>
      </c>
      <c r="V5769">
        <v>280.27833299999998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1720550</v>
      </c>
      <c r="B5770">
        <v>1</v>
      </c>
      <c r="C5770" t="s">
        <v>76</v>
      </c>
      <c r="D5770" t="s">
        <v>91</v>
      </c>
      <c r="E5770" t="s">
        <v>134</v>
      </c>
      <c r="F5770" t="s">
        <v>16572</v>
      </c>
      <c r="G5770" t="s">
        <v>136</v>
      </c>
      <c r="H5770" t="s">
        <v>46</v>
      </c>
      <c r="I5770" t="s">
        <v>129</v>
      </c>
      <c r="J5770" t="s">
        <v>130</v>
      </c>
      <c r="K5770" t="s">
        <v>131</v>
      </c>
      <c r="L5770" t="s">
        <v>16573</v>
      </c>
      <c r="M5770" t="s">
        <v>16574</v>
      </c>
      <c r="N5770">
        <v>8.4233333330000004</v>
      </c>
      <c r="O5770">
        <v>0</v>
      </c>
      <c r="P5770">
        <v>2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16.846667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1720567</v>
      </c>
      <c r="B5771">
        <v>1</v>
      </c>
      <c r="C5771" t="s">
        <v>76</v>
      </c>
      <c r="D5771" t="s">
        <v>89</v>
      </c>
      <c r="E5771" t="s">
        <v>134</v>
      </c>
      <c r="F5771" t="s">
        <v>16575</v>
      </c>
      <c r="G5771" t="s">
        <v>209</v>
      </c>
      <c r="H5771" t="s">
        <v>46</v>
      </c>
      <c r="I5771" t="s">
        <v>129</v>
      </c>
      <c r="J5771" t="s">
        <v>130</v>
      </c>
      <c r="K5771" t="s">
        <v>131</v>
      </c>
      <c r="L5771" t="s">
        <v>16576</v>
      </c>
      <c r="M5771" t="s">
        <v>16577</v>
      </c>
      <c r="N5771">
        <v>2.6641666659999999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2.664167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1720561</v>
      </c>
      <c r="B5772">
        <v>1</v>
      </c>
      <c r="C5772" t="s">
        <v>76</v>
      </c>
      <c r="D5772" t="s">
        <v>78</v>
      </c>
      <c r="E5772" t="s">
        <v>164</v>
      </c>
      <c r="F5772" t="s">
        <v>16252</v>
      </c>
      <c r="G5772" t="s">
        <v>256</v>
      </c>
      <c r="H5772" t="s">
        <v>46</v>
      </c>
      <c r="I5772" t="s">
        <v>129</v>
      </c>
      <c r="J5772" t="s">
        <v>130</v>
      </c>
      <c r="K5772" t="s">
        <v>131</v>
      </c>
      <c r="L5772" t="s">
        <v>16578</v>
      </c>
      <c r="M5772" t="s">
        <v>16579</v>
      </c>
      <c r="N5772">
        <v>1.4894444440000001</v>
      </c>
      <c r="O5772">
        <v>1</v>
      </c>
      <c r="P5772">
        <v>214</v>
      </c>
      <c r="Q5772">
        <v>0</v>
      </c>
      <c r="R5772">
        <v>0</v>
      </c>
      <c r="S5772">
        <v>0</v>
      </c>
      <c r="T5772">
        <v>0</v>
      </c>
      <c r="U5772">
        <v>1.489444</v>
      </c>
      <c r="V5772">
        <v>318.74111099999999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1720564</v>
      </c>
      <c r="B5773">
        <v>1</v>
      </c>
      <c r="C5773" t="s">
        <v>76</v>
      </c>
      <c r="D5773" t="s">
        <v>93</v>
      </c>
      <c r="E5773" t="s">
        <v>134</v>
      </c>
      <c r="F5773" t="s">
        <v>16580</v>
      </c>
      <c r="G5773" t="s">
        <v>136</v>
      </c>
      <c r="H5773" t="s">
        <v>46</v>
      </c>
      <c r="I5773" t="s">
        <v>129</v>
      </c>
      <c r="J5773" t="s">
        <v>130</v>
      </c>
      <c r="K5773" t="s">
        <v>131</v>
      </c>
      <c r="L5773" t="s">
        <v>16581</v>
      </c>
      <c r="M5773" t="s">
        <v>16582</v>
      </c>
      <c r="N5773">
        <v>4.7013888880000003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4.7013889999999998</v>
      </c>
      <c r="W5773">
        <v>0</v>
      </c>
      <c r="X5773">
        <v>0</v>
      </c>
      <c r="Y5773">
        <v>0</v>
      </c>
      <c r="Z5773">
        <v>0</v>
      </c>
    </row>
    <row r="5774" spans="1:26" x14ac:dyDescent="0.25">
      <c r="A5774">
        <v>1720578</v>
      </c>
      <c r="B5774">
        <v>1</v>
      </c>
      <c r="C5774" t="s">
        <v>77</v>
      </c>
      <c r="D5774" t="s">
        <v>114</v>
      </c>
      <c r="E5774" t="s">
        <v>139</v>
      </c>
      <c r="F5774" t="s">
        <v>16583</v>
      </c>
      <c r="G5774" t="s">
        <v>141</v>
      </c>
      <c r="H5774" t="s">
        <v>46</v>
      </c>
      <c r="I5774" t="s">
        <v>129</v>
      </c>
      <c r="J5774" t="s">
        <v>130</v>
      </c>
      <c r="K5774" t="s">
        <v>131</v>
      </c>
      <c r="L5774" t="s">
        <v>16584</v>
      </c>
      <c r="M5774" t="s">
        <v>16585</v>
      </c>
      <c r="N5774">
        <v>1.504444444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41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61.682222000000003</v>
      </c>
    </row>
    <row r="5775" spans="1:26" x14ac:dyDescent="0.25">
      <c r="A5775">
        <v>1720560</v>
      </c>
      <c r="B5775">
        <v>1</v>
      </c>
      <c r="C5775" t="s">
        <v>77</v>
      </c>
      <c r="D5775" t="s">
        <v>123</v>
      </c>
      <c r="E5775" t="s">
        <v>212</v>
      </c>
      <c r="F5775" t="s">
        <v>7098</v>
      </c>
      <c r="G5775" t="s">
        <v>176</v>
      </c>
      <c r="H5775" t="s">
        <v>47</v>
      </c>
      <c r="I5775" t="s">
        <v>129</v>
      </c>
      <c r="J5775" t="s">
        <v>130</v>
      </c>
      <c r="K5775" t="s">
        <v>131</v>
      </c>
      <c r="L5775" t="s">
        <v>16586</v>
      </c>
      <c r="M5775" t="s">
        <v>16587</v>
      </c>
      <c r="N5775">
        <v>0.88555555500000005</v>
      </c>
      <c r="O5775">
        <v>25</v>
      </c>
      <c r="P5775">
        <v>667</v>
      </c>
      <c r="Q5775">
        <v>0</v>
      </c>
      <c r="R5775">
        <v>0</v>
      </c>
      <c r="S5775">
        <v>0</v>
      </c>
      <c r="T5775">
        <v>0</v>
      </c>
      <c r="U5775">
        <v>22.138888999999999</v>
      </c>
      <c r="V5775">
        <v>590.66555500000004</v>
      </c>
      <c r="W5775">
        <v>0</v>
      </c>
      <c r="X5775">
        <v>0</v>
      </c>
      <c r="Y5775">
        <v>0</v>
      </c>
      <c r="Z5775">
        <v>0</v>
      </c>
    </row>
    <row r="5776" spans="1:26" x14ac:dyDescent="0.25">
      <c r="A5776">
        <v>1720579</v>
      </c>
      <c r="B5776">
        <v>1</v>
      </c>
      <c r="C5776" t="s">
        <v>76</v>
      </c>
      <c r="D5776" t="s">
        <v>89</v>
      </c>
      <c r="E5776" t="s">
        <v>134</v>
      </c>
      <c r="F5776" t="s">
        <v>16588</v>
      </c>
      <c r="G5776" t="s">
        <v>136</v>
      </c>
      <c r="H5776" t="s">
        <v>46</v>
      </c>
      <c r="I5776" t="s">
        <v>129</v>
      </c>
      <c r="J5776" t="s">
        <v>130</v>
      </c>
      <c r="K5776" t="s">
        <v>131</v>
      </c>
      <c r="L5776" t="s">
        <v>16589</v>
      </c>
      <c r="M5776" t="s">
        <v>16590</v>
      </c>
      <c r="N5776">
        <v>0.85805555499999997</v>
      </c>
      <c r="O5776">
        <v>0</v>
      </c>
      <c r="P5776">
        <v>31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26.599722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1720576</v>
      </c>
      <c r="B5777">
        <v>1</v>
      </c>
      <c r="C5777" t="s">
        <v>76</v>
      </c>
      <c r="D5777" t="s">
        <v>94</v>
      </c>
      <c r="E5777" t="s">
        <v>164</v>
      </c>
      <c r="F5777" t="s">
        <v>16591</v>
      </c>
      <c r="G5777" t="s">
        <v>462</v>
      </c>
      <c r="H5777" t="s">
        <v>46</v>
      </c>
      <c r="I5777" t="s">
        <v>129</v>
      </c>
      <c r="J5777" t="s">
        <v>130</v>
      </c>
      <c r="K5777" t="s">
        <v>131</v>
      </c>
      <c r="L5777" t="s">
        <v>16592</v>
      </c>
      <c r="M5777" t="s">
        <v>16593</v>
      </c>
      <c r="N5777">
        <v>1.4597222219999999</v>
      </c>
      <c r="O5777">
        <v>0</v>
      </c>
      <c r="P5777">
        <v>0</v>
      </c>
      <c r="Q5777">
        <v>1</v>
      </c>
      <c r="R5777">
        <v>196</v>
      </c>
      <c r="S5777">
        <v>0</v>
      </c>
      <c r="T5777">
        <v>0</v>
      </c>
      <c r="U5777">
        <v>0</v>
      </c>
      <c r="V5777">
        <v>0</v>
      </c>
      <c r="W5777">
        <v>1.459722</v>
      </c>
      <c r="X5777">
        <v>286.10555599999998</v>
      </c>
      <c r="Y5777">
        <v>0</v>
      </c>
      <c r="Z5777">
        <v>0</v>
      </c>
    </row>
    <row r="5778" spans="1:26" x14ac:dyDescent="0.25">
      <c r="A5778">
        <v>1720570</v>
      </c>
      <c r="B5778">
        <v>1</v>
      </c>
      <c r="C5778" t="s">
        <v>77</v>
      </c>
      <c r="D5778" t="s">
        <v>109</v>
      </c>
      <c r="E5778" t="s">
        <v>212</v>
      </c>
      <c r="F5778" t="s">
        <v>10042</v>
      </c>
      <c r="G5778" t="s">
        <v>176</v>
      </c>
      <c r="H5778" t="s">
        <v>47</v>
      </c>
      <c r="I5778" t="s">
        <v>151</v>
      </c>
      <c r="J5778" t="s">
        <v>130</v>
      </c>
      <c r="K5778" t="s">
        <v>131</v>
      </c>
      <c r="L5778" t="s">
        <v>16594</v>
      </c>
      <c r="M5778" t="s">
        <v>16595</v>
      </c>
      <c r="N5778">
        <v>4.4444439999999997E-3</v>
      </c>
      <c r="O5778">
        <v>75</v>
      </c>
      <c r="P5778">
        <v>947</v>
      </c>
      <c r="Q5778">
        <v>0</v>
      </c>
      <c r="R5778">
        <v>0</v>
      </c>
      <c r="S5778">
        <v>5</v>
      </c>
      <c r="T5778">
        <v>59</v>
      </c>
      <c r="U5778">
        <v>0.33333299999999999</v>
      </c>
      <c r="V5778">
        <v>4.208888</v>
      </c>
      <c r="W5778">
        <v>0</v>
      </c>
      <c r="X5778">
        <v>0</v>
      </c>
      <c r="Y5778">
        <v>2.2221999999999999E-2</v>
      </c>
      <c r="Z5778">
        <v>0.26222200000000001</v>
      </c>
    </row>
    <row r="5779" spans="1:26" x14ac:dyDescent="0.25">
      <c r="A5779">
        <v>1720587</v>
      </c>
      <c r="B5779">
        <v>1</v>
      </c>
      <c r="C5779" t="s">
        <v>76</v>
      </c>
      <c r="D5779" t="s">
        <v>92</v>
      </c>
      <c r="E5779" t="s">
        <v>134</v>
      </c>
      <c r="F5779" t="s">
        <v>16596</v>
      </c>
      <c r="G5779" t="s">
        <v>136</v>
      </c>
      <c r="H5779" t="s">
        <v>46</v>
      </c>
      <c r="I5779" t="s">
        <v>129</v>
      </c>
      <c r="J5779" t="s">
        <v>130</v>
      </c>
      <c r="K5779" t="s">
        <v>131</v>
      </c>
      <c r="L5779" t="s">
        <v>16597</v>
      </c>
      <c r="M5779" t="s">
        <v>16598</v>
      </c>
      <c r="N5779">
        <v>10.115</v>
      </c>
      <c r="O5779">
        <v>0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10.115</v>
      </c>
      <c r="Y5779">
        <v>0</v>
      </c>
      <c r="Z5779">
        <v>0</v>
      </c>
    </row>
    <row r="5780" spans="1:26" x14ac:dyDescent="0.25">
      <c r="A5780">
        <v>1720591</v>
      </c>
      <c r="B5780">
        <v>1</v>
      </c>
      <c r="C5780" t="s">
        <v>76</v>
      </c>
      <c r="D5780" t="s">
        <v>80</v>
      </c>
      <c r="E5780" t="s">
        <v>134</v>
      </c>
      <c r="F5780" t="s">
        <v>16599</v>
      </c>
      <c r="G5780" t="s">
        <v>136</v>
      </c>
      <c r="H5780" t="s">
        <v>46</v>
      </c>
      <c r="I5780" t="s">
        <v>129</v>
      </c>
      <c r="J5780" t="s">
        <v>130</v>
      </c>
      <c r="K5780" t="s">
        <v>131</v>
      </c>
      <c r="L5780" t="s">
        <v>16600</v>
      </c>
      <c r="M5780" t="s">
        <v>16601</v>
      </c>
      <c r="N5780">
        <v>3.8202777769999998</v>
      </c>
      <c r="O5780">
        <v>0</v>
      </c>
      <c r="P5780">
        <v>11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42.023055999999997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1720584</v>
      </c>
      <c r="B5781">
        <v>1</v>
      </c>
      <c r="C5781" t="s">
        <v>76</v>
      </c>
      <c r="D5781" t="s">
        <v>83</v>
      </c>
      <c r="E5781" t="s">
        <v>158</v>
      </c>
      <c r="F5781" t="s">
        <v>16602</v>
      </c>
      <c r="G5781" t="s">
        <v>176</v>
      </c>
      <c r="H5781" t="s">
        <v>47</v>
      </c>
      <c r="I5781" t="s">
        <v>129</v>
      </c>
      <c r="J5781" t="s">
        <v>130</v>
      </c>
      <c r="K5781" t="s">
        <v>131</v>
      </c>
      <c r="L5781" t="s">
        <v>16603</v>
      </c>
      <c r="M5781" t="s">
        <v>16604</v>
      </c>
      <c r="N5781">
        <v>0.26361111100000001</v>
      </c>
      <c r="O5781">
        <v>13</v>
      </c>
      <c r="P5781">
        <v>1144</v>
      </c>
      <c r="Q5781">
        <v>0</v>
      </c>
      <c r="R5781">
        <v>0</v>
      </c>
      <c r="S5781">
        <v>0</v>
      </c>
      <c r="T5781">
        <v>0</v>
      </c>
      <c r="U5781">
        <v>3.4269440000000002</v>
      </c>
      <c r="V5781">
        <v>301.57111099999997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1720590</v>
      </c>
      <c r="B5782">
        <v>1</v>
      </c>
      <c r="C5782" t="s">
        <v>76</v>
      </c>
      <c r="D5782" t="s">
        <v>79</v>
      </c>
      <c r="E5782" t="s">
        <v>191</v>
      </c>
      <c r="F5782" t="s">
        <v>16048</v>
      </c>
      <c r="G5782" t="s">
        <v>141</v>
      </c>
      <c r="H5782" t="s">
        <v>46</v>
      </c>
      <c r="I5782" t="s">
        <v>129</v>
      </c>
      <c r="J5782" t="s">
        <v>130</v>
      </c>
      <c r="K5782" t="s">
        <v>131</v>
      </c>
      <c r="L5782" t="s">
        <v>16605</v>
      </c>
      <c r="M5782" t="s">
        <v>16606</v>
      </c>
      <c r="N5782">
        <v>1.908055555</v>
      </c>
      <c r="O5782">
        <v>0</v>
      </c>
      <c r="P5782">
        <v>33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62.965833000000003</v>
      </c>
      <c r="W5782">
        <v>0</v>
      </c>
      <c r="X5782">
        <v>0</v>
      </c>
      <c r="Y5782">
        <v>0</v>
      </c>
      <c r="Z5782">
        <v>0</v>
      </c>
    </row>
    <row r="5783" spans="1:26" x14ac:dyDescent="0.25">
      <c r="A5783">
        <v>1720588</v>
      </c>
      <c r="B5783">
        <v>1</v>
      </c>
      <c r="C5783" t="s">
        <v>76</v>
      </c>
      <c r="D5783" t="s">
        <v>83</v>
      </c>
      <c r="E5783" t="s">
        <v>158</v>
      </c>
      <c r="F5783" t="s">
        <v>16607</v>
      </c>
      <c r="G5783" t="s">
        <v>176</v>
      </c>
      <c r="H5783" t="s">
        <v>47</v>
      </c>
      <c r="I5783" t="s">
        <v>129</v>
      </c>
      <c r="J5783" t="s">
        <v>130</v>
      </c>
      <c r="K5783" t="s">
        <v>131</v>
      </c>
      <c r="L5783" t="s">
        <v>16608</v>
      </c>
      <c r="M5783" t="s">
        <v>16609</v>
      </c>
      <c r="N5783">
        <v>0.53500000000000003</v>
      </c>
      <c r="O5783">
        <v>18</v>
      </c>
      <c r="P5783">
        <v>2164</v>
      </c>
      <c r="Q5783">
        <v>0</v>
      </c>
      <c r="R5783">
        <v>0</v>
      </c>
      <c r="S5783">
        <v>0</v>
      </c>
      <c r="T5783">
        <v>0</v>
      </c>
      <c r="U5783">
        <v>9.6300000000000008</v>
      </c>
      <c r="V5783">
        <v>1157.74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1720589</v>
      </c>
      <c r="B5784">
        <v>1</v>
      </c>
      <c r="C5784" t="s">
        <v>76</v>
      </c>
      <c r="D5784" t="s">
        <v>83</v>
      </c>
      <c r="E5784" t="s">
        <v>158</v>
      </c>
      <c r="F5784" t="s">
        <v>16610</v>
      </c>
      <c r="G5784" t="s">
        <v>150</v>
      </c>
      <c r="H5784" t="s">
        <v>47</v>
      </c>
      <c r="I5784" t="s">
        <v>129</v>
      </c>
      <c r="J5784" t="s">
        <v>130</v>
      </c>
      <c r="K5784" t="s">
        <v>131</v>
      </c>
      <c r="L5784" t="s">
        <v>16611</v>
      </c>
      <c r="M5784" t="s">
        <v>16612</v>
      </c>
      <c r="N5784">
        <v>9.5555555E-2</v>
      </c>
      <c r="O5784">
        <v>17</v>
      </c>
      <c r="P5784">
        <v>1707</v>
      </c>
      <c r="Q5784">
        <v>0</v>
      </c>
      <c r="R5784">
        <v>0</v>
      </c>
      <c r="S5784">
        <v>0</v>
      </c>
      <c r="T5784">
        <v>0</v>
      </c>
      <c r="U5784">
        <v>1.624444</v>
      </c>
      <c r="V5784">
        <v>163.11333200000001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1720598</v>
      </c>
      <c r="B5785">
        <v>1</v>
      </c>
      <c r="C5785" t="s">
        <v>76</v>
      </c>
      <c r="D5785" t="s">
        <v>93</v>
      </c>
      <c r="E5785" t="s">
        <v>134</v>
      </c>
      <c r="F5785" t="s">
        <v>16613</v>
      </c>
      <c r="G5785" t="s">
        <v>136</v>
      </c>
      <c r="H5785" t="s">
        <v>46</v>
      </c>
      <c r="I5785" t="s">
        <v>129</v>
      </c>
      <c r="J5785" t="s">
        <v>130</v>
      </c>
      <c r="K5785" t="s">
        <v>131</v>
      </c>
      <c r="L5785" t="s">
        <v>16614</v>
      </c>
      <c r="M5785" t="s">
        <v>16615</v>
      </c>
      <c r="N5785">
        <v>4.0816666660000003</v>
      </c>
      <c r="O5785">
        <v>0</v>
      </c>
      <c r="P5785">
        <v>2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8.1633329999999997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1720594</v>
      </c>
      <c r="B5786">
        <v>1</v>
      </c>
      <c r="C5786" t="s">
        <v>77</v>
      </c>
      <c r="D5786" t="s">
        <v>122</v>
      </c>
      <c r="E5786" t="s">
        <v>164</v>
      </c>
      <c r="F5786" t="s">
        <v>16616</v>
      </c>
      <c r="G5786" t="s">
        <v>256</v>
      </c>
      <c r="H5786" t="s">
        <v>46</v>
      </c>
      <c r="I5786" t="s">
        <v>129</v>
      </c>
      <c r="J5786" t="s">
        <v>130</v>
      </c>
      <c r="K5786" t="s">
        <v>131</v>
      </c>
      <c r="L5786" t="s">
        <v>16617</v>
      </c>
      <c r="M5786" t="s">
        <v>16618</v>
      </c>
      <c r="N5786">
        <v>0.72194444400000002</v>
      </c>
      <c r="O5786">
        <v>0</v>
      </c>
      <c r="P5786">
        <v>0</v>
      </c>
      <c r="Q5786">
        <v>0</v>
      </c>
      <c r="R5786">
        <v>0</v>
      </c>
      <c r="S5786">
        <v>1</v>
      </c>
      <c r="T5786">
        <v>70</v>
      </c>
      <c r="U5786">
        <v>0</v>
      </c>
      <c r="V5786">
        <v>0</v>
      </c>
      <c r="W5786">
        <v>0</v>
      </c>
      <c r="X5786">
        <v>0</v>
      </c>
      <c r="Y5786">
        <v>0.72194400000000003</v>
      </c>
      <c r="Z5786">
        <v>50.536110999999998</v>
      </c>
    </row>
    <row r="5787" spans="1:26" x14ac:dyDescent="0.25">
      <c r="A5787">
        <v>1720618</v>
      </c>
      <c r="B5787">
        <v>1</v>
      </c>
      <c r="C5787" t="s">
        <v>77</v>
      </c>
      <c r="D5787" t="s">
        <v>119</v>
      </c>
      <c r="E5787" t="s">
        <v>212</v>
      </c>
      <c r="F5787" t="s">
        <v>16619</v>
      </c>
      <c r="G5787" t="s">
        <v>176</v>
      </c>
      <c r="H5787" t="s">
        <v>47</v>
      </c>
      <c r="I5787" t="s">
        <v>129</v>
      </c>
      <c r="J5787" t="s">
        <v>130</v>
      </c>
      <c r="K5787" t="s">
        <v>131</v>
      </c>
      <c r="L5787" t="s">
        <v>16620</v>
      </c>
      <c r="M5787" t="s">
        <v>16621</v>
      </c>
      <c r="N5787">
        <v>2.329722222</v>
      </c>
      <c r="O5787">
        <v>0</v>
      </c>
      <c r="P5787">
        <v>42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97.848332999999997</v>
      </c>
      <c r="W5787">
        <v>0</v>
      </c>
      <c r="X5787">
        <v>0</v>
      </c>
      <c r="Y5787">
        <v>0</v>
      </c>
      <c r="Z5787">
        <v>0</v>
      </c>
    </row>
    <row r="5788" spans="1:26" x14ac:dyDescent="0.25">
      <c r="A5788">
        <v>1720596</v>
      </c>
      <c r="B5788">
        <v>1</v>
      </c>
      <c r="C5788" t="s">
        <v>76</v>
      </c>
      <c r="D5788" t="s">
        <v>98</v>
      </c>
      <c r="E5788" t="s">
        <v>134</v>
      </c>
      <c r="F5788" t="s">
        <v>16622</v>
      </c>
      <c r="G5788" t="s">
        <v>155</v>
      </c>
      <c r="H5788" t="s">
        <v>46</v>
      </c>
      <c r="I5788" t="s">
        <v>129</v>
      </c>
      <c r="J5788" t="s">
        <v>130</v>
      </c>
      <c r="K5788" t="s">
        <v>131</v>
      </c>
      <c r="L5788" t="s">
        <v>16623</v>
      </c>
      <c r="M5788" t="s">
        <v>16624</v>
      </c>
      <c r="N5788">
        <v>1.3419444439999999</v>
      </c>
      <c r="O5788">
        <v>0</v>
      </c>
      <c r="P5788">
        <v>0</v>
      </c>
      <c r="Q5788">
        <v>0</v>
      </c>
      <c r="R5788">
        <v>2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2.6838890000000002</v>
      </c>
      <c r="Y5788">
        <v>0</v>
      </c>
      <c r="Z5788">
        <v>0</v>
      </c>
    </row>
    <row r="5789" spans="1:26" x14ac:dyDescent="0.25">
      <c r="A5789">
        <v>1720664</v>
      </c>
      <c r="B5789">
        <v>1</v>
      </c>
      <c r="C5789" t="s">
        <v>77</v>
      </c>
      <c r="D5789" t="s">
        <v>108</v>
      </c>
      <c r="E5789" t="s">
        <v>134</v>
      </c>
      <c r="F5789" t="s">
        <v>16625</v>
      </c>
      <c r="G5789" t="s">
        <v>155</v>
      </c>
      <c r="H5789" t="s">
        <v>46</v>
      </c>
      <c r="I5789" t="s">
        <v>129</v>
      </c>
      <c r="J5789" t="s">
        <v>130</v>
      </c>
      <c r="K5789" t="s">
        <v>131</v>
      </c>
      <c r="L5789" t="s">
        <v>16626</v>
      </c>
      <c r="M5789" t="s">
        <v>16627</v>
      </c>
      <c r="N5789">
        <v>4.2355555550000004</v>
      </c>
      <c r="O5789">
        <v>0</v>
      </c>
      <c r="P5789">
        <v>3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12.706666999999999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1720600</v>
      </c>
      <c r="B5790">
        <v>1</v>
      </c>
      <c r="C5790" t="s">
        <v>77</v>
      </c>
      <c r="D5790" t="s">
        <v>123</v>
      </c>
      <c r="E5790" t="s">
        <v>126</v>
      </c>
      <c r="F5790" t="s">
        <v>16628</v>
      </c>
      <c r="G5790" t="s">
        <v>431</v>
      </c>
      <c r="H5790" t="s">
        <v>47</v>
      </c>
      <c r="I5790" t="s">
        <v>129</v>
      </c>
      <c r="J5790" t="s">
        <v>130</v>
      </c>
      <c r="K5790" t="s">
        <v>131</v>
      </c>
      <c r="L5790" t="s">
        <v>16629</v>
      </c>
      <c r="M5790" t="s">
        <v>16630</v>
      </c>
      <c r="N5790">
        <v>3.2769444440000002</v>
      </c>
      <c r="O5790">
        <v>2</v>
      </c>
      <c r="P5790">
        <v>300</v>
      </c>
      <c r="Q5790">
        <v>0</v>
      </c>
      <c r="R5790">
        <v>0</v>
      </c>
      <c r="S5790">
        <v>0</v>
      </c>
      <c r="T5790">
        <v>0</v>
      </c>
      <c r="U5790">
        <v>6.5538889999999999</v>
      </c>
      <c r="V5790">
        <v>983.08333300000004</v>
      </c>
      <c r="W5790">
        <v>0</v>
      </c>
      <c r="X5790">
        <v>0</v>
      </c>
      <c r="Y5790">
        <v>0</v>
      </c>
      <c r="Z5790">
        <v>0</v>
      </c>
    </row>
    <row r="5791" spans="1:26" x14ac:dyDescent="0.25">
      <c r="A5791">
        <v>1720606</v>
      </c>
      <c r="B5791">
        <v>1</v>
      </c>
      <c r="C5791" t="s">
        <v>76</v>
      </c>
      <c r="D5791" t="s">
        <v>81</v>
      </c>
      <c r="E5791" t="s">
        <v>191</v>
      </c>
      <c r="F5791" t="s">
        <v>16631</v>
      </c>
      <c r="G5791" t="s">
        <v>193</v>
      </c>
      <c r="H5791" t="s">
        <v>46</v>
      </c>
      <c r="I5791" t="s">
        <v>129</v>
      </c>
      <c r="J5791" t="s">
        <v>130</v>
      </c>
      <c r="K5791" t="s">
        <v>131</v>
      </c>
      <c r="L5791" t="s">
        <v>16632</v>
      </c>
      <c r="M5791" t="s">
        <v>16633</v>
      </c>
      <c r="N5791">
        <v>4.3386111109999996</v>
      </c>
      <c r="O5791">
        <v>0</v>
      </c>
      <c r="P5791">
        <v>41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177.88305600000001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1720601</v>
      </c>
      <c r="B5792">
        <v>1</v>
      </c>
      <c r="C5792" t="s">
        <v>76</v>
      </c>
      <c r="D5792" t="s">
        <v>96</v>
      </c>
      <c r="E5792" t="s">
        <v>164</v>
      </c>
      <c r="F5792" t="s">
        <v>16634</v>
      </c>
      <c r="G5792" t="s">
        <v>182</v>
      </c>
      <c r="H5792" t="s">
        <v>46</v>
      </c>
      <c r="I5792" t="s">
        <v>129</v>
      </c>
      <c r="J5792" t="s">
        <v>130</v>
      </c>
      <c r="K5792" t="s">
        <v>131</v>
      </c>
      <c r="L5792" t="s">
        <v>16635</v>
      </c>
      <c r="M5792" t="s">
        <v>16636</v>
      </c>
      <c r="N5792">
        <v>0.42194444399999997</v>
      </c>
      <c r="O5792">
        <v>1</v>
      </c>
      <c r="P5792">
        <v>185</v>
      </c>
      <c r="Q5792">
        <v>0</v>
      </c>
      <c r="R5792">
        <v>0</v>
      </c>
      <c r="S5792">
        <v>0</v>
      </c>
      <c r="T5792">
        <v>0</v>
      </c>
      <c r="U5792">
        <v>0.42194399999999999</v>
      </c>
      <c r="V5792">
        <v>78.059721999999994</v>
      </c>
      <c r="W5792">
        <v>0</v>
      </c>
      <c r="X5792">
        <v>0</v>
      </c>
      <c r="Y5792">
        <v>0</v>
      </c>
      <c r="Z5792">
        <v>0</v>
      </c>
    </row>
    <row r="5793" spans="1:26" x14ac:dyDescent="0.25">
      <c r="A5793">
        <v>1720602</v>
      </c>
      <c r="B5793">
        <v>1</v>
      </c>
      <c r="C5793" t="s">
        <v>76</v>
      </c>
      <c r="D5793" t="s">
        <v>102</v>
      </c>
      <c r="E5793" t="s">
        <v>134</v>
      </c>
      <c r="F5793" t="s">
        <v>16637</v>
      </c>
      <c r="G5793" t="s">
        <v>155</v>
      </c>
      <c r="H5793" t="s">
        <v>46</v>
      </c>
      <c r="I5793" t="s">
        <v>129</v>
      </c>
      <c r="J5793" t="s">
        <v>130</v>
      </c>
      <c r="K5793" t="s">
        <v>131</v>
      </c>
      <c r="L5793" t="s">
        <v>16638</v>
      </c>
      <c r="M5793" t="s">
        <v>16639</v>
      </c>
      <c r="N5793">
        <v>1.248888888</v>
      </c>
      <c r="O5793">
        <v>0</v>
      </c>
      <c r="P5793">
        <v>3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3.746667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1720608</v>
      </c>
      <c r="B5794">
        <v>1</v>
      </c>
      <c r="C5794" t="s">
        <v>77</v>
      </c>
      <c r="D5794" t="s">
        <v>119</v>
      </c>
      <c r="E5794" t="s">
        <v>148</v>
      </c>
      <c r="F5794" t="s">
        <v>16640</v>
      </c>
      <c r="G5794" t="s">
        <v>176</v>
      </c>
      <c r="H5794" t="s">
        <v>47</v>
      </c>
      <c r="I5794" t="s">
        <v>151</v>
      </c>
      <c r="J5794" t="s">
        <v>130</v>
      </c>
      <c r="K5794" t="s">
        <v>131</v>
      </c>
      <c r="L5794" t="s">
        <v>16641</v>
      </c>
      <c r="M5794" t="s">
        <v>16642</v>
      </c>
      <c r="N5794">
        <v>2.8888888000000001E-2</v>
      </c>
      <c r="O5794">
        <v>409</v>
      </c>
      <c r="P5794">
        <v>1422</v>
      </c>
      <c r="Q5794">
        <v>37</v>
      </c>
      <c r="R5794">
        <v>0</v>
      </c>
      <c r="S5794">
        <v>230</v>
      </c>
      <c r="T5794">
        <v>467</v>
      </c>
      <c r="U5794">
        <v>11.815555</v>
      </c>
      <c r="V5794">
        <v>41.079999000000001</v>
      </c>
      <c r="W5794">
        <v>1.068889</v>
      </c>
      <c r="X5794">
        <v>0</v>
      </c>
      <c r="Y5794">
        <v>6.644444</v>
      </c>
      <c r="Z5794">
        <v>13.491111</v>
      </c>
    </row>
    <row r="5795" spans="1:26" x14ac:dyDescent="0.25">
      <c r="A5795">
        <v>1720615</v>
      </c>
      <c r="B5795">
        <v>1</v>
      </c>
      <c r="C5795" t="s">
        <v>76</v>
      </c>
      <c r="D5795" t="s">
        <v>83</v>
      </c>
      <c r="E5795" t="s">
        <v>126</v>
      </c>
      <c r="F5795" t="s">
        <v>16643</v>
      </c>
      <c r="G5795" t="s">
        <v>176</v>
      </c>
      <c r="H5795" t="s">
        <v>47</v>
      </c>
      <c r="I5795" t="s">
        <v>129</v>
      </c>
      <c r="J5795" t="s">
        <v>130</v>
      </c>
      <c r="K5795" t="s">
        <v>131</v>
      </c>
      <c r="L5795" t="s">
        <v>16644</v>
      </c>
      <c r="M5795" t="s">
        <v>16645</v>
      </c>
      <c r="N5795">
        <v>0.41249999999999998</v>
      </c>
      <c r="O5795">
        <v>6</v>
      </c>
      <c r="P5795">
        <v>439</v>
      </c>
      <c r="Q5795">
        <v>0</v>
      </c>
      <c r="R5795">
        <v>0</v>
      </c>
      <c r="S5795">
        <v>0</v>
      </c>
      <c r="T5795">
        <v>0</v>
      </c>
      <c r="U5795">
        <v>2.4750000000000001</v>
      </c>
      <c r="V5795">
        <v>181.08750000000001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1720617</v>
      </c>
      <c r="B5796">
        <v>1</v>
      </c>
      <c r="C5796" t="s">
        <v>76</v>
      </c>
      <c r="D5796" t="s">
        <v>93</v>
      </c>
      <c r="E5796" t="s">
        <v>134</v>
      </c>
      <c r="F5796" t="s">
        <v>16646</v>
      </c>
      <c r="G5796" t="s">
        <v>136</v>
      </c>
      <c r="H5796" t="s">
        <v>46</v>
      </c>
      <c r="I5796" t="s">
        <v>129</v>
      </c>
      <c r="J5796" t="s">
        <v>130</v>
      </c>
      <c r="K5796" t="s">
        <v>131</v>
      </c>
      <c r="L5796" t="s">
        <v>16647</v>
      </c>
      <c r="M5796" t="s">
        <v>16648</v>
      </c>
      <c r="N5796">
        <v>5.3475000000000001</v>
      </c>
      <c r="O5796">
        <v>0</v>
      </c>
      <c r="P5796">
        <v>2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10.695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1720619</v>
      </c>
      <c r="B5797">
        <v>1</v>
      </c>
      <c r="C5797" t="s">
        <v>76</v>
      </c>
      <c r="D5797" t="s">
        <v>78</v>
      </c>
      <c r="E5797" t="s">
        <v>134</v>
      </c>
      <c r="F5797" t="s">
        <v>16649</v>
      </c>
      <c r="G5797" t="s">
        <v>136</v>
      </c>
      <c r="H5797" t="s">
        <v>46</v>
      </c>
      <c r="I5797" t="s">
        <v>129</v>
      </c>
      <c r="J5797" t="s">
        <v>130</v>
      </c>
      <c r="K5797" t="s">
        <v>131</v>
      </c>
      <c r="L5797" t="s">
        <v>16650</v>
      </c>
      <c r="M5797" t="s">
        <v>16651</v>
      </c>
      <c r="N5797">
        <v>3.0313888879999999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3.0313889999999999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1720626</v>
      </c>
      <c r="B5798">
        <v>1</v>
      </c>
      <c r="C5798" t="s">
        <v>76</v>
      </c>
      <c r="D5798" t="s">
        <v>100</v>
      </c>
      <c r="E5798" t="s">
        <v>134</v>
      </c>
      <c r="F5798" t="s">
        <v>15776</v>
      </c>
      <c r="G5798" t="s">
        <v>136</v>
      </c>
      <c r="H5798" t="s">
        <v>46</v>
      </c>
      <c r="I5798" t="s">
        <v>129</v>
      </c>
      <c r="J5798" t="s">
        <v>130</v>
      </c>
      <c r="K5798" t="s">
        <v>131</v>
      </c>
      <c r="L5798" t="s">
        <v>16652</v>
      </c>
      <c r="M5798" t="s">
        <v>16653</v>
      </c>
      <c r="N5798">
        <v>3.3691666659999999</v>
      </c>
      <c r="O5798">
        <v>0</v>
      </c>
      <c r="P5798">
        <v>4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13.476667000000001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1720620</v>
      </c>
      <c r="B5799">
        <v>1</v>
      </c>
      <c r="C5799" t="s">
        <v>76</v>
      </c>
      <c r="D5799" t="s">
        <v>92</v>
      </c>
      <c r="E5799" t="s">
        <v>139</v>
      </c>
      <c r="F5799" t="s">
        <v>16654</v>
      </c>
      <c r="G5799" t="s">
        <v>269</v>
      </c>
      <c r="H5799" t="s">
        <v>46</v>
      </c>
      <c r="I5799" t="s">
        <v>129</v>
      </c>
      <c r="J5799" t="s">
        <v>130</v>
      </c>
      <c r="K5799" t="s">
        <v>131</v>
      </c>
      <c r="L5799" t="s">
        <v>16655</v>
      </c>
      <c r="M5799" t="s">
        <v>16656</v>
      </c>
      <c r="N5799">
        <v>0.81944444400000005</v>
      </c>
      <c r="O5799">
        <v>0</v>
      </c>
      <c r="P5799">
        <v>0</v>
      </c>
      <c r="Q5799">
        <v>0</v>
      </c>
      <c r="R5799">
        <v>102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83.583332999999996</v>
      </c>
      <c r="Y5799">
        <v>0</v>
      </c>
      <c r="Z5799">
        <v>0</v>
      </c>
    </row>
    <row r="5800" spans="1:26" x14ac:dyDescent="0.25">
      <c r="A5800">
        <v>1720623</v>
      </c>
      <c r="B5800">
        <v>1</v>
      </c>
      <c r="C5800" t="s">
        <v>76</v>
      </c>
      <c r="D5800" t="s">
        <v>86</v>
      </c>
      <c r="E5800" t="s">
        <v>126</v>
      </c>
      <c r="F5800" t="s">
        <v>16657</v>
      </c>
      <c r="G5800" t="s">
        <v>176</v>
      </c>
      <c r="H5800" t="s">
        <v>47</v>
      </c>
      <c r="I5800" t="s">
        <v>129</v>
      </c>
      <c r="J5800" t="s">
        <v>130</v>
      </c>
      <c r="K5800" t="s">
        <v>131</v>
      </c>
      <c r="L5800" t="s">
        <v>16658</v>
      </c>
      <c r="M5800" t="s">
        <v>16659</v>
      </c>
      <c r="N5800">
        <v>2.9449999999999998</v>
      </c>
      <c r="O5800">
        <v>4</v>
      </c>
      <c r="P5800">
        <v>209</v>
      </c>
      <c r="Q5800">
        <v>0</v>
      </c>
      <c r="R5800">
        <v>0</v>
      </c>
      <c r="S5800">
        <v>0</v>
      </c>
      <c r="T5800">
        <v>0</v>
      </c>
      <c r="U5800">
        <v>11.78</v>
      </c>
      <c r="V5800">
        <v>615.505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1720629</v>
      </c>
      <c r="B5801">
        <v>1</v>
      </c>
      <c r="C5801" t="s">
        <v>76</v>
      </c>
      <c r="D5801" t="s">
        <v>103</v>
      </c>
      <c r="E5801" t="s">
        <v>134</v>
      </c>
      <c r="F5801" t="s">
        <v>16660</v>
      </c>
      <c r="G5801" t="s">
        <v>155</v>
      </c>
      <c r="H5801" t="s">
        <v>46</v>
      </c>
      <c r="I5801" t="s">
        <v>129</v>
      </c>
      <c r="J5801" t="s">
        <v>130</v>
      </c>
      <c r="K5801" t="s">
        <v>131</v>
      </c>
      <c r="L5801" t="s">
        <v>16661</v>
      </c>
      <c r="M5801" t="s">
        <v>16662</v>
      </c>
      <c r="N5801">
        <v>1.096666666</v>
      </c>
      <c r="O5801">
        <v>0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1.0966670000000001</v>
      </c>
      <c r="Y5801">
        <v>0</v>
      </c>
      <c r="Z5801">
        <v>0</v>
      </c>
    </row>
    <row r="5802" spans="1:26" x14ac:dyDescent="0.25">
      <c r="A5802">
        <v>1720630</v>
      </c>
      <c r="B5802">
        <v>1</v>
      </c>
      <c r="C5802" t="s">
        <v>77</v>
      </c>
      <c r="D5802" t="s">
        <v>121</v>
      </c>
      <c r="E5802" t="s">
        <v>164</v>
      </c>
      <c r="F5802" t="s">
        <v>16663</v>
      </c>
      <c r="G5802" t="s">
        <v>256</v>
      </c>
      <c r="H5802" t="s">
        <v>46</v>
      </c>
      <c r="I5802" t="s">
        <v>129</v>
      </c>
      <c r="J5802" t="s">
        <v>130</v>
      </c>
      <c r="K5802" t="s">
        <v>131</v>
      </c>
      <c r="L5802" t="s">
        <v>16664</v>
      </c>
      <c r="M5802" t="s">
        <v>16665</v>
      </c>
      <c r="N5802">
        <v>1.08</v>
      </c>
      <c r="O5802">
        <v>0</v>
      </c>
      <c r="P5802">
        <v>0</v>
      </c>
      <c r="Q5802">
        <v>0</v>
      </c>
      <c r="R5802">
        <v>9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9.7200000000000006</v>
      </c>
      <c r="Y5802">
        <v>0</v>
      </c>
      <c r="Z5802">
        <v>0</v>
      </c>
    </row>
    <row r="5803" spans="1:26" x14ac:dyDescent="0.25">
      <c r="A5803">
        <v>1720642</v>
      </c>
      <c r="B5803">
        <v>1</v>
      </c>
      <c r="C5803" t="s">
        <v>76</v>
      </c>
      <c r="D5803" t="s">
        <v>81</v>
      </c>
      <c r="E5803" t="s">
        <v>134</v>
      </c>
      <c r="F5803" t="s">
        <v>16666</v>
      </c>
      <c r="G5803" t="s">
        <v>136</v>
      </c>
      <c r="H5803" t="s">
        <v>46</v>
      </c>
      <c r="I5803" t="s">
        <v>129</v>
      </c>
      <c r="J5803" t="s">
        <v>130</v>
      </c>
      <c r="K5803" t="s">
        <v>131</v>
      </c>
      <c r="L5803" t="s">
        <v>16667</v>
      </c>
      <c r="M5803" t="s">
        <v>16668</v>
      </c>
      <c r="N5803">
        <v>5.8405555549999999</v>
      </c>
      <c r="O5803">
        <v>0</v>
      </c>
      <c r="P5803">
        <v>5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29.202777999999999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1720660</v>
      </c>
      <c r="B5804">
        <v>1</v>
      </c>
      <c r="C5804" t="s">
        <v>77</v>
      </c>
      <c r="D5804" t="s">
        <v>123</v>
      </c>
      <c r="E5804" t="s">
        <v>212</v>
      </c>
      <c r="F5804" t="s">
        <v>16669</v>
      </c>
      <c r="G5804" t="s">
        <v>176</v>
      </c>
      <c r="H5804" t="s">
        <v>47</v>
      </c>
      <c r="I5804" t="s">
        <v>129</v>
      </c>
      <c r="J5804" t="s">
        <v>130</v>
      </c>
      <c r="K5804" t="s">
        <v>131</v>
      </c>
      <c r="L5804" t="s">
        <v>16670</v>
      </c>
      <c r="M5804" t="s">
        <v>16671</v>
      </c>
      <c r="N5804">
        <v>4.9502777770000002</v>
      </c>
      <c r="O5804">
        <v>100</v>
      </c>
      <c r="P5804">
        <v>73</v>
      </c>
      <c r="Q5804">
        <v>0</v>
      </c>
      <c r="R5804">
        <v>0</v>
      </c>
      <c r="S5804">
        <v>0</v>
      </c>
      <c r="T5804">
        <v>0</v>
      </c>
      <c r="U5804">
        <v>495.02777800000001</v>
      </c>
      <c r="V5804">
        <v>361.37027799999998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1720649</v>
      </c>
      <c r="B5805">
        <v>1</v>
      </c>
      <c r="C5805" t="s">
        <v>76</v>
      </c>
      <c r="D5805" t="s">
        <v>88</v>
      </c>
      <c r="E5805" t="s">
        <v>134</v>
      </c>
      <c r="F5805" t="s">
        <v>16672</v>
      </c>
      <c r="G5805" t="s">
        <v>155</v>
      </c>
      <c r="H5805" t="s">
        <v>46</v>
      </c>
      <c r="I5805" t="s">
        <v>129</v>
      </c>
      <c r="J5805" t="s">
        <v>130</v>
      </c>
      <c r="K5805" t="s">
        <v>131</v>
      </c>
      <c r="L5805" t="s">
        <v>16673</v>
      </c>
      <c r="M5805" t="s">
        <v>16674</v>
      </c>
      <c r="N5805">
        <v>2.3416666660000001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2.3416670000000002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1720648</v>
      </c>
      <c r="B5806">
        <v>1</v>
      </c>
      <c r="C5806" t="s">
        <v>77</v>
      </c>
      <c r="D5806" t="s">
        <v>124</v>
      </c>
      <c r="E5806" t="s">
        <v>134</v>
      </c>
      <c r="F5806" t="s">
        <v>16675</v>
      </c>
      <c r="G5806" t="s">
        <v>155</v>
      </c>
      <c r="H5806" t="s">
        <v>46</v>
      </c>
      <c r="I5806" t="s">
        <v>129</v>
      </c>
      <c r="J5806" t="s">
        <v>130</v>
      </c>
      <c r="K5806" t="s">
        <v>131</v>
      </c>
      <c r="L5806" t="s">
        <v>16676</v>
      </c>
      <c r="M5806" t="s">
        <v>16677</v>
      </c>
      <c r="N5806">
        <v>3.9369444439999999</v>
      </c>
      <c r="O5806">
        <v>0</v>
      </c>
      <c r="P5806">
        <v>18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70.864999999999995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1720643</v>
      </c>
      <c r="B5807">
        <v>1</v>
      </c>
      <c r="C5807" t="s">
        <v>77</v>
      </c>
      <c r="D5807" t="s">
        <v>114</v>
      </c>
      <c r="E5807" t="s">
        <v>134</v>
      </c>
      <c r="F5807" t="s">
        <v>16678</v>
      </c>
      <c r="G5807" t="s">
        <v>136</v>
      </c>
      <c r="H5807" t="s">
        <v>46</v>
      </c>
      <c r="I5807" t="s">
        <v>129</v>
      </c>
      <c r="J5807" t="s">
        <v>130</v>
      </c>
      <c r="K5807" t="s">
        <v>131</v>
      </c>
      <c r="L5807" t="s">
        <v>16679</v>
      </c>
      <c r="M5807" t="s">
        <v>16680</v>
      </c>
      <c r="N5807">
        <v>1.419444444</v>
      </c>
      <c r="O5807">
        <v>0</v>
      </c>
      <c r="P5807">
        <v>1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1.4194439999999999</v>
      </c>
      <c r="W5807">
        <v>0</v>
      </c>
      <c r="X5807">
        <v>0</v>
      </c>
      <c r="Y5807">
        <v>0</v>
      </c>
      <c r="Z5807">
        <v>0</v>
      </c>
    </row>
    <row r="5808" spans="1:26" x14ac:dyDescent="0.25">
      <c r="A5808">
        <v>1720653</v>
      </c>
      <c r="B5808">
        <v>1</v>
      </c>
      <c r="C5808" t="s">
        <v>76</v>
      </c>
      <c r="D5808" t="s">
        <v>96</v>
      </c>
      <c r="E5808" t="s">
        <v>126</v>
      </c>
      <c r="F5808" t="s">
        <v>16681</v>
      </c>
      <c r="G5808" t="s">
        <v>176</v>
      </c>
      <c r="H5808" t="s">
        <v>47</v>
      </c>
      <c r="I5808" t="s">
        <v>129</v>
      </c>
      <c r="J5808" t="s">
        <v>130</v>
      </c>
      <c r="K5808" t="s">
        <v>131</v>
      </c>
      <c r="L5808" t="s">
        <v>16682</v>
      </c>
      <c r="M5808" t="s">
        <v>16683</v>
      </c>
      <c r="N5808">
        <v>0.39972222200000002</v>
      </c>
      <c r="O5808">
        <v>2</v>
      </c>
      <c r="P5808">
        <v>143</v>
      </c>
      <c r="Q5808">
        <v>0</v>
      </c>
      <c r="R5808">
        <v>0</v>
      </c>
      <c r="S5808">
        <v>0</v>
      </c>
      <c r="T5808">
        <v>0</v>
      </c>
      <c r="U5808">
        <v>0.79944400000000004</v>
      </c>
      <c r="V5808">
        <v>57.160277999999998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1720654</v>
      </c>
      <c r="B5809">
        <v>1</v>
      </c>
      <c r="C5809" t="s">
        <v>76</v>
      </c>
      <c r="D5809" t="s">
        <v>92</v>
      </c>
      <c r="E5809" t="s">
        <v>134</v>
      </c>
      <c r="F5809" t="s">
        <v>16684</v>
      </c>
      <c r="G5809" t="s">
        <v>155</v>
      </c>
      <c r="H5809" t="s">
        <v>46</v>
      </c>
      <c r="I5809" t="s">
        <v>129</v>
      </c>
      <c r="J5809" t="s">
        <v>130</v>
      </c>
      <c r="K5809" t="s">
        <v>131</v>
      </c>
      <c r="L5809" t="s">
        <v>16685</v>
      </c>
      <c r="M5809" t="s">
        <v>16686</v>
      </c>
      <c r="N5809">
        <v>4.0794444439999999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1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4.0794439999999996</v>
      </c>
    </row>
    <row r="5810" spans="1:26" x14ac:dyDescent="0.25">
      <c r="A5810">
        <v>1720665</v>
      </c>
      <c r="B5810">
        <v>1</v>
      </c>
      <c r="C5810" t="s">
        <v>76</v>
      </c>
      <c r="D5810" t="s">
        <v>92</v>
      </c>
      <c r="E5810" t="s">
        <v>126</v>
      </c>
      <c r="F5810" t="s">
        <v>16687</v>
      </c>
      <c r="G5810" t="s">
        <v>145</v>
      </c>
      <c r="H5810" t="s">
        <v>47</v>
      </c>
      <c r="I5810" t="s">
        <v>129</v>
      </c>
      <c r="J5810" t="s">
        <v>130</v>
      </c>
      <c r="K5810" t="s">
        <v>131</v>
      </c>
      <c r="L5810" t="s">
        <v>16688</v>
      </c>
      <c r="M5810" t="s">
        <v>16689</v>
      </c>
      <c r="N5810">
        <v>5.4775</v>
      </c>
      <c r="O5810">
        <v>0</v>
      </c>
      <c r="P5810">
        <v>0</v>
      </c>
      <c r="Q5810">
        <v>0</v>
      </c>
      <c r="R5810">
        <v>0</v>
      </c>
      <c r="S5810">
        <v>1</v>
      </c>
      <c r="T5810">
        <v>144</v>
      </c>
      <c r="U5810">
        <v>0</v>
      </c>
      <c r="V5810">
        <v>0</v>
      </c>
      <c r="W5810">
        <v>0</v>
      </c>
      <c r="X5810">
        <v>0</v>
      </c>
      <c r="Y5810">
        <v>5.4775</v>
      </c>
      <c r="Z5810">
        <v>788.76</v>
      </c>
    </row>
    <row r="5811" spans="1:26" x14ac:dyDescent="0.25">
      <c r="A5811">
        <v>1720656</v>
      </c>
      <c r="B5811">
        <v>1</v>
      </c>
      <c r="C5811" t="s">
        <v>77</v>
      </c>
      <c r="D5811" t="s">
        <v>109</v>
      </c>
      <c r="E5811" t="s">
        <v>134</v>
      </c>
      <c r="F5811" t="s">
        <v>16690</v>
      </c>
      <c r="G5811" t="s">
        <v>155</v>
      </c>
      <c r="H5811" t="s">
        <v>46</v>
      </c>
      <c r="I5811" t="s">
        <v>129</v>
      </c>
      <c r="J5811" t="s">
        <v>130</v>
      </c>
      <c r="K5811" t="s">
        <v>131</v>
      </c>
      <c r="L5811" t="s">
        <v>16691</v>
      </c>
      <c r="M5811" t="s">
        <v>16692</v>
      </c>
      <c r="N5811">
        <v>1.8811111110000001</v>
      </c>
      <c r="O5811">
        <v>0</v>
      </c>
      <c r="P5811">
        <v>2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3.762222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1720678</v>
      </c>
      <c r="B5812">
        <v>1</v>
      </c>
      <c r="C5812" t="s">
        <v>76</v>
      </c>
      <c r="D5812" t="s">
        <v>80</v>
      </c>
      <c r="E5812" t="s">
        <v>134</v>
      </c>
      <c r="F5812" t="s">
        <v>16281</v>
      </c>
      <c r="G5812" t="s">
        <v>136</v>
      </c>
      <c r="H5812" t="s">
        <v>46</v>
      </c>
      <c r="I5812" t="s">
        <v>129</v>
      </c>
      <c r="J5812" t="s">
        <v>130</v>
      </c>
      <c r="K5812" t="s">
        <v>131</v>
      </c>
      <c r="L5812" t="s">
        <v>16693</v>
      </c>
      <c r="M5812" t="s">
        <v>16694</v>
      </c>
      <c r="N5812">
        <v>2.3502777770000001</v>
      </c>
      <c r="O5812">
        <v>0</v>
      </c>
      <c r="P58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2.3502779999999999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1720662</v>
      </c>
      <c r="B5813">
        <v>1</v>
      </c>
      <c r="C5813" t="s">
        <v>76</v>
      </c>
      <c r="D5813" t="s">
        <v>96</v>
      </c>
      <c r="E5813" t="s">
        <v>126</v>
      </c>
      <c r="F5813" t="s">
        <v>16695</v>
      </c>
      <c r="G5813" t="s">
        <v>145</v>
      </c>
      <c r="H5813" t="s">
        <v>47</v>
      </c>
      <c r="I5813" t="s">
        <v>129</v>
      </c>
      <c r="J5813" t="s">
        <v>130</v>
      </c>
      <c r="K5813" t="s">
        <v>131</v>
      </c>
      <c r="L5813" t="s">
        <v>16696</v>
      </c>
      <c r="M5813" t="s">
        <v>16697</v>
      </c>
      <c r="N5813">
        <v>3.3827777769999998</v>
      </c>
      <c r="O5813">
        <v>1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3.3827780000000001</v>
      </c>
      <c r="V5813">
        <v>0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1720677</v>
      </c>
      <c r="B5814">
        <v>1</v>
      </c>
      <c r="C5814" t="s">
        <v>76</v>
      </c>
      <c r="D5814" t="s">
        <v>100</v>
      </c>
      <c r="E5814" t="s">
        <v>134</v>
      </c>
      <c r="F5814" t="s">
        <v>16698</v>
      </c>
      <c r="G5814" t="s">
        <v>136</v>
      </c>
      <c r="H5814" t="s">
        <v>46</v>
      </c>
      <c r="I5814" t="s">
        <v>129</v>
      </c>
      <c r="J5814" t="s">
        <v>130</v>
      </c>
      <c r="K5814" t="s">
        <v>131</v>
      </c>
      <c r="L5814" t="s">
        <v>16699</v>
      </c>
      <c r="M5814" t="s">
        <v>16700</v>
      </c>
      <c r="N5814">
        <v>3.1274999999999999</v>
      </c>
      <c r="O5814">
        <v>0</v>
      </c>
      <c r="P5814">
        <v>2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6.2549999999999999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1720669</v>
      </c>
      <c r="B5815">
        <v>1</v>
      </c>
      <c r="C5815" t="s">
        <v>77</v>
      </c>
      <c r="D5815" t="s">
        <v>109</v>
      </c>
      <c r="E5815" t="s">
        <v>126</v>
      </c>
      <c r="F5815" t="s">
        <v>16701</v>
      </c>
      <c r="G5815" t="s">
        <v>176</v>
      </c>
      <c r="H5815" t="s">
        <v>47</v>
      </c>
      <c r="I5815" t="s">
        <v>129</v>
      </c>
      <c r="J5815" t="s">
        <v>130</v>
      </c>
      <c r="K5815" t="s">
        <v>131</v>
      </c>
      <c r="L5815" t="s">
        <v>16702</v>
      </c>
      <c r="M5815" t="s">
        <v>16703</v>
      </c>
      <c r="N5815">
        <v>0.52694444399999996</v>
      </c>
      <c r="O5815">
        <v>17</v>
      </c>
      <c r="P5815">
        <v>2067</v>
      </c>
      <c r="Q5815">
        <v>0</v>
      </c>
      <c r="R5815">
        <v>0</v>
      </c>
      <c r="S5815">
        <v>0</v>
      </c>
      <c r="T5815">
        <v>0</v>
      </c>
      <c r="U5815">
        <v>8.9580559999999991</v>
      </c>
      <c r="V5815">
        <v>1089.194166</v>
      </c>
      <c r="W5815">
        <v>0</v>
      </c>
      <c r="X5815">
        <v>0</v>
      </c>
      <c r="Y5815">
        <v>0</v>
      </c>
      <c r="Z5815">
        <v>0</v>
      </c>
    </row>
    <row r="5816" spans="1:26" x14ac:dyDescent="0.25">
      <c r="A5816">
        <v>1720640</v>
      </c>
      <c r="B5816">
        <v>1</v>
      </c>
      <c r="C5816" t="s">
        <v>77</v>
      </c>
      <c r="D5816" t="s">
        <v>119</v>
      </c>
      <c r="E5816" t="s">
        <v>139</v>
      </c>
      <c r="F5816" t="s">
        <v>9330</v>
      </c>
      <c r="G5816" t="s">
        <v>285</v>
      </c>
      <c r="H5816" t="s">
        <v>46</v>
      </c>
      <c r="I5816" t="s">
        <v>129</v>
      </c>
      <c r="J5816" t="s">
        <v>130</v>
      </c>
      <c r="K5816" t="s">
        <v>161</v>
      </c>
      <c r="L5816" t="s">
        <v>16704</v>
      </c>
      <c r="M5816" t="s">
        <v>16705</v>
      </c>
      <c r="N5816">
        <v>1.162222222</v>
      </c>
      <c r="O5816">
        <v>0</v>
      </c>
      <c r="P5816">
        <v>6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6.9733330000000002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1720673</v>
      </c>
      <c r="B5817">
        <v>1</v>
      </c>
      <c r="C5817" t="s">
        <v>76</v>
      </c>
      <c r="D5817" t="s">
        <v>92</v>
      </c>
      <c r="E5817" t="s">
        <v>134</v>
      </c>
      <c r="F5817" t="s">
        <v>16706</v>
      </c>
      <c r="G5817" t="s">
        <v>136</v>
      </c>
      <c r="H5817" t="s">
        <v>46</v>
      </c>
      <c r="I5817" t="s">
        <v>129</v>
      </c>
      <c r="J5817" t="s">
        <v>130</v>
      </c>
      <c r="K5817" t="s">
        <v>131</v>
      </c>
      <c r="L5817" t="s">
        <v>16707</v>
      </c>
      <c r="M5817" t="s">
        <v>16708</v>
      </c>
      <c r="N5817">
        <v>6.2452777770000001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1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6.2452779999999999</v>
      </c>
    </row>
    <row r="5818" spans="1:26" x14ac:dyDescent="0.25">
      <c r="A5818">
        <v>1720675</v>
      </c>
      <c r="B5818">
        <v>1</v>
      </c>
      <c r="C5818" t="s">
        <v>76</v>
      </c>
      <c r="D5818" t="s">
        <v>96</v>
      </c>
      <c r="E5818" t="s">
        <v>134</v>
      </c>
      <c r="F5818" t="s">
        <v>16709</v>
      </c>
      <c r="G5818" t="s">
        <v>136</v>
      </c>
      <c r="H5818" t="s">
        <v>46</v>
      </c>
      <c r="I5818" t="s">
        <v>129</v>
      </c>
      <c r="J5818" t="s">
        <v>130</v>
      </c>
      <c r="K5818" t="s">
        <v>131</v>
      </c>
      <c r="L5818" t="s">
        <v>16710</v>
      </c>
      <c r="M5818" t="s">
        <v>16711</v>
      </c>
      <c r="N5818">
        <v>1.0011111109999999</v>
      </c>
      <c r="O5818">
        <v>0</v>
      </c>
      <c r="P5818">
        <v>2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2.0022220000000002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1720679</v>
      </c>
      <c r="B5819">
        <v>1</v>
      </c>
      <c r="C5819" t="s">
        <v>76</v>
      </c>
      <c r="D5819" t="s">
        <v>96</v>
      </c>
      <c r="E5819" t="s">
        <v>139</v>
      </c>
      <c r="F5819" t="s">
        <v>16712</v>
      </c>
      <c r="G5819" t="s">
        <v>141</v>
      </c>
      <c r="H5819" t="s">
        <v>46</v>
      </c>
      <c r="I5819" t="s">
        <v>129</v>
      </c>
      <c r="J5819" t="s">
        <v>130</v>
      </c>
      <c r="K5819" t="s">
        <v>131</v>
      </c>
      <c r="L5819" t="s">
        <v>16713</v>
      </c>
      <c r="M5819" t="s">
        <v>16714</v>
      </c>
      <c r="N5819">
        <v>3.5449999999999999</v>
      </c>
      <c r="O5819">
        <v>0</v>
      </c>
      <c r="P5819">
        <v>42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148.88999999999999</v>
      </c>
      <c r="W5819">
        <v>0</v>
      </c>
      <c r="X5819">
        <v>0</v>
      </c>
      <c r="Y5819">
        <v>0</v>
      </c>
      <c r="Z5819">
        <v>0</v>
      </c>
    </row>
    <row r="5820" spans="1:26" x14ac:dyDescent="0.25">
      <c r="A5820">
        <v>1720729</v>
      </c>
      <c r="B5820">
        <v>1</v>
      </c>
      <c r="C5820" t="s">
        <v>77</v>
      </c>
      <c r="D5820" t="s">
        <v>112</v>
      </c>
      <c r="E5820" t="s">
        <v>158</v>
      </c>
      <c r="F5820" t="s">
        <v>16715</v>
      </c>
      <c r="G5820" t="s">
        <v>176</v>
      </c>
      <c r="H5820" t="s">
        <v>47</v>
      </c>
      <c r="I5820" t="s">
        <v>129</v>
      </c>
      <c r="J5820" t="s">
        <v>130</v>
      </c>
      <c r="K5820" t="s">
        <v>131</v>
      </c>
      <c r="L5820" t="s">
        <v>16716</v>
      </c>
      <c r="M5820" t="s">
        <v>16717</v>
      </c>
      <c r="N5820">
        <v>3.094166666</v>
      </c>
      <c r="O5820">
        <v>0</v>
      </c>
      <c r="P5820">
        <v>0</v>
      </c>
      <c r="Q5820">
        <v>64</v>
      </c>
      <c r="R5820">
        <v>70</v>
      </c>
      <c r="S5820">
        <v>86</v>
      </c>
      <c r="T5820">
        <v>1249</v>
      </c>
      <c r="U5820">
        <v>0</v>
      </c>
      <c r="V5820">
        <v>0</v>
      </c>
      <c r="W5820">
        <v>198.026667</v>
      </c>
      <c r="X5820">
        <v>216.591667</v>
      </c>
      <c r="Y5820">
        <v>266.09833300000003</v>
      </c>
      <c r="Z5820">
        <v>3864.6141659999998</v>
      </c>
    </row>
    <row r="5821" spans="1:26" x14ac:dyDescent="0.25">
      <c r="A5821">
        <v>1720638</v>
      </c>
      <c r="B5821">
        <v>1</v>
      </c>
      <c r="C5821" t="s">
        <v>76</v>
      </c>
      <c r="D5821" t="s">
        <v>101</v>
      </c>
      <c r="E5821" t="s">
        <v>126</v>
      </c>
      <c r="F5821" t="s">
        <v>16718</v>
      </c>
      <c r="G5821" t="s">
        <v>2576</v>
      </c>
      <c r="H5821" t="s">
        <v>47</v>
      </c>
      <c r="I5821" t="s">
        <v>129</v>
      </c>
      <c r="J5821" t="s">
        <v>130</v>
      </c>
      <c r="K5821" t="s">
        <v>131</v>
      </c>
      <c r="L5821" t="s">
        <v>16719</v>
      </c>
      <c r="M5821" t="s">
        <v>16720</v>
      </c>
      <c r="N5821">
        <v>0.89333333299999995</v>
      </c>
      <c r="O5821">
        <v>2</v>
      </c>
      <c r="P5821">
        <v>278</v>
      </c>
      <c r="Q5821">
        <v>0</v>
      </c>
      <c r="R5821">
        <v>0</v>
      </c>
      <c r="S5821">
        <v>0</v>
      </c>
      <c r="T5821">
        <v>0</v>
      </c>
      <c r="U5821">
        <v>1.786667</v>
      </c>
      <c r="V5821">
        <v>248.346667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1720680</v>
      </c>
      <c r="B5822">
        <v>1</v>
      </c>
      <c r="C5822" t="s">
        <v>76</v>
      </c>
      <c r="D5822" t="s">
        <v>100</v>
      </c>
      <c r="E5822" t="s">
        <v>134</v>
      </c>
      <c r="F5822" t="s">
        <v>16721</v>
      </c>
      <c r="G5822" t="s">
        <v>136</v>
      </c>
      <c r="H5822" t="s">
        <v>46</v>
      </c>
      <c r="I5822" t="s">
        <v>129</v>
      </c>
      <c r="J5822" t="s">
        <v>130</v>
      </c>
      <c r="K5822" t="s">
        <v>131</v>
      </c>
      <c r="L5822" t="s">
        <v>16722</v>
      </c>
      <c r="M5822" t="s">
        <v>16723</v>
      </c>
      <c r="N5822">
        <v>1.6886111109999999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1.6886110000000001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1720695</v>
      </c>
      <c r="B5823">
        <v>1</v>
      </c>
      <c r="C5823" t="s">
        <v>76</v>
      </c>
      <c r="D5823" t="s">
        <v>92</v>
      </c>
      <c r="E5823" t="s">
        <v>139</v>
      </c>
      <c r="F5823" t="s">
        <v>16724</v>
      </c>
      <c r="G5823" t="s">
        <v>141</v>
      </c>
      <c r="H5823" t="s">
        <v>46</v>
      </c>
      <c r="I5823" t="s">
        <v>129</v>
      </c>
      <c r="J5823" t="s">
        <v>130</v>
      </c>
      <c r="K5823" t="s">
        <v>131</v>
      </c>
      <c r="L5823" t="s">
        <v>16725</v>
      </c>
      <c r="M5823" t="s">
        <v>16726</v>
      </c>
      <c r="N5823">
        <v>7.9358333329999997</v>
      </c>
      <c r="O5823">
        <v>0</v>
      </c>
      <c r="P5823">
        <v>0</v>
      </c>
      <c r="Q5823">
        <v>0</v>
      </c>
      <c r="R5823">
        <v>153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1214.1824999999999</v>
      </c>
      <c r="Y5823">
        <v>0</v>
      </c>
      <c r="Z5823">
        <v>0</v>
      </c>
    </row>
    <row r="5824" spans="1:26" x14ac:dyDescent="0.25">
      <c r="A5824">
        <v>1720684</v>
      </c>
      <c r="B5824">
        <v>1</v>
      </c>
      <c r="C5824" t="s">
        <v>76</v>
      </c>
      <c r="D5824" t="s">
        <v>88</v>
      </c>
      <c r="E5824" t="s">
        <v>134</v>
      </c>
      <c r="F5824" t="s">
        <v>16727</v>
      </c>
      <c r="G5824" t="s">
        <v>155</v>
      </c>
      <c r="H5824" t="s">
        <v>46</v>
      </c>
      <c r="I5824" t="s">
        <v>129</v>
      </c>
      <c r="J5824" t="s">
        <v>130</v>
      </c>
      <c r="K5824" t="s">
        <v>131</v>
      </c>
      <c r="L5824" t="s">
        <v>16728</v>
      </c>
      <c r="M5824" t="s">
        <v>16729</v>
      </c>
      <c r="N5824">
        <v>3.971666666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3.9716670000000001</v>
      </c>
      <c r="W5824">
        <v>0</v>
      </c>
      <c r="X5824">
        <v>0</v>
      </c>
      <c r="Y5824">
        <v>0</v>
      </c>
      <c r="Z5824">
        <v>0</v>
      </c>
    </row>
    <row r="5825" spans="1:26" x14ac:dyDescent="0.25">
      <c r="A5825">
        <v>1720693</v>
      </c>
      <c r="B5825">
        <v>1</v>
      </c>
      <c r="C5825" t="s">
        <v>76</v>
      </c>
      <c r="D5825" t="s">
        <v>99</v>
      </c>
      <c r="E5825" t="s">
        <v>139</v>
      </c>
      <c r="F5825" t="s">
        <v>16730</v>
      </c>
      <c r="G5825" t="s">
        <v>269</v>
      </c>
      <c r="H5825" t="s">
        <v>46</v>
      </c>
      <c r="I5825" t="s">
        <v>129</v>
      </c>
      <c r="J5825" t="s">
        <v>130</v>
      </c>
      <c r="K5825" t="s">
        <v>131</v>
      </c>
      <c r="L5825" t="s">
        <v>16731</v>
      </c>
      <c r="M5825" t="s">
        <v>16732</v>
      </c>
      <c r="N5825">
        <v>3.1216666659999999</v>
      </c>
      <c r="O5825">
        <v>0</v>
      </c>
      <c r="P5825">
        <v>218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680.52333299999998</v>
      </c>
      <c r="W5825">
        <v>0</v>
      </c>
      <c r="X5825">
        <v>0</v>
      </c>
      <c r="Y5825">
        <v>0</v>
      </c>
      <c r="Z5825">
        <v>0</v>
      </c>
    </row>
    <row r="5826" spans="1:26" x14ac:dyDescent="0.25">
      <c r="A5826">
        <v>1720697</v>
      </c>
      <c r="B5826">
        <v>1</v>
      </c>
      <c r="C5826" t="s">
        <v>76</v>
      </c>
      <c r="D5826" t="s">
        <v>92</v>
      </c>
      <c r="E5826" t="s">
        <v>139</v>
      </c>
      <c r="F5826" t="s">
        <v>4975</v>
      </c>
      <c r="G5826" t="s">
        <v>193</v>
      </c>
      <c r="H5826" t="s">
        <v>46</v>
      </c>
      <c r="I5826" t="s">
        <v>129</v>
      </c>
      <c r="J5826" t="s">
        <v>130</v>
      </c>
      <c r="K5826" t="s">
        <v>131</v>
      </c>
      <c r="L5826" t="s">
        <v>16733</v>
      </c>
      <c r="M5826" t="s">
        <v>16734</v>
      </c>
      <c r="N5826">
        <v>4.2419444439999996</v>
      </c>
      <c r="O5826">
        <v>0</v>
      </c>
      <c r="P5826">
        <v>0</v>
      </c>
      <c r="Q5826">
        <v>0</v>
      </c>
      <c r="R5826">
        <v>165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699.92083300000002</v>
      </c>
      <c r="Y5826">
        <v>0</v>
      </c>
      <c r="Z5826">
        <v>0</v>
      </c>
    </row>
    <row r="5827" spans="1:26" x14ac:dyDescent="0.25">
      <c r="A5827">
        <v>1720686</v>
      </c>
      <c r="B5827">
        <v>1</v>
      </c>
      <c r="C5827" t="s">
        <v>77</v>
      </c>
      <c r="D5827" t="s">
        <v>124</v>
      </c>
      <c r="E5827" t="s">
        <v>134</v>
      </c>
      <c r="F5827" t="s">
        <v>16735</v>
      </c>
      <c r="G5827" t="s">
        <v>155</v>
      </c>
      <c r="H5827" t="s">
        <v>46</v>
      </c>
      <c r="I5827" t="s">
        <v>129</v>
      </c>
      <c r="J5827" t="s">
        <v>130</v>
      </c>
      <c r="K5827" t="s">
        <v>131</v>
      </c>
      <c r="L5827" t="s">
        <v>16736</v>
      </c>
      <c r="M5827" t="s">
        <v>16737</v>
      </c>
      <c r="N5827">
        <v>1.409166666</v>
      </c>
      <c r="O5827">
        <v>0</v>
      </c>
      <c r="P5827">
        <v>21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29.592500000000001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1720694</v>
      </c>
      <c r="B5828">
        <v>1</v>
      </c>
      <c r="C5828" t="s">
        <v>76</v>
      </c>
      <c r="D5828" t="s">
        <v>81</v>
      </c>
      <c r="E5828" t="s">
        <v>134</v>
      </c>
      <c r="F5828" t="s">
        <v>16738</v>
      </c>
      <c r="G5828" t="s">
        <v>141</v>
      </c>
      <c r="H5828" t="s">
        <v>46</v>
      </c>
      <c r="I5828" t="s">
        <v>129</v>
      </c>
      <c r="J5828" t="s">
        <v>130</v>
      </c>
      <c r="K5828" t="s">
        <v>131</v>
      </c>
      <c r="L5828" t="s">
        <v>16739</v>
      </c>
      <c r="M5828" t="s">
        <v>16740</v>
      </c>
      <c r="N5828">
        <v>2.216111111</v>
      </c>
      <c r="O5828">
        <v>2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4.4322220000000003</v>
      </c>
      <c r="V5828">
        <v>0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1720687</v>
      </c>
      <c r="B5829">
        <v>1</v>
      </c>
      <c r="C5829" t="s">
        <v>77</v>
      </c>
      <c r="D5829" t="s">
        <v>111</v>
      </c>
      <c r="E5829" t="s">
        <v>126</v>
      </c>
      <c r="F5829" t="s">
        <v>16741</v>
      </c>
      <c r="G5829" t="s">
        <v>176</v>
      </c>
      <c r="H5829" t="s">
        <v>47</v>
      </c>
      <c r="I5829" t="s">
        <v>129</v>
      </c>
      <c r="J5829" t="s">
        <v>130</v>
      </c>
      <c r="K5829" t="s">
        <v>131</v>
      </c>
      <c r="L5829" t="s">
        <v>16742</v>
      </c>
      <c r="M5829" t="s">
        <v>16743</v>
      </c>
      <c r="N5829">
        <v>0.59416666600000001</v>
      </c>
      <c r="O5829">
        <v>0</v>
      </c>
      <c r="P5829">
        <v>0</v>
      </c>
      <c r="Q5829">
        <v>11</v>
      </c>
      <c r="R5829">
        <v>75</v>
      </c>
      <c r="S5829">
        <v>0</v>
      </c>
      <c r="T5829">
        <v>0</v>
      </c>
      <c r="U5829">
        <v>0</v>
      </c>
      <c r="V5829">
        <v>0</v>
      </c>
      <c r="W5829">
        <v>6.5358330000000002</v>
      </c>
      <c r="X5829">
        <v>44.5625</v>
      </c>
      <c r="Y5829">
        <v>0</v>
      </c>
      <c r="Z5829">
        <v>0</v>
      </c>
    </row>
    <row r="5830" spans="1:26" x14ac:dyDescent="0.25">
      <c r="A5830">
        <v>1720700</v>
      </c>
      <c r="B5830">
        <v>1</v>
      </c>
      <c r="C5830" t="s">
        <v>76</v>
      </c>
      <c r="D5830" t="s">
        <v>92</v>
      </c>
      <c r="E5830" t="s">
        <v>191</v>
      </c>
      <c r="F5830" t="s">
        <v>16744</v>
      </c>
      <c r="G5830" t="s">
        <v>289</v>
      </c>
      <c r="H5830" t="s">
        <v>46</v>
      </c>
      <c r="I5830" t="s">
        <v>129</v>
      </c>
      <c r="J5830" t="s">
        <v>130</v>
      </c>
      <c r="K5830" t="s">
        <v>131</v>
      </c>
      <c r="L5830" t="s">
        <v>16745</v>
      </c>
      <c r="M5830" t="s">
        <v>16746</v>
      </c>
      <c r="N5830">
        <v>8.4558333329999993</v>
      </c>
      <c r="O5830">
        <v>0</v>
      </c>
      <c r="P5830">
        <v>0</v>
      </c>
      <c r="Q5830">
        <v>0</v>
      </c>
      <c r="R5830">
        <v>10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84.558333000000005</v>
      </c>
      <c r="Y5830">
        <v>0</v>
      </c>
      <c r="Z5830">
        <v>0</v>
      </c>
    </row>
    <row r="5831" spans="1:26" x14ac:dyDescent="0.25">
      <c r="A5831">
        <v>1720689</v>
      </c>
      <c r="B5831">
        <v>1</v>
      </c>
      <c r="C5831" t="s">
        <v>76</v>
      </c>
      <c r="D5831" t="s">
        <v>79</v>
      </c>
      <c r="E5831" t="s">
        <v>139</v>
      </c>
      <c r="F5831" t="s">
        <v>15225</v>
      </c>
      <c r="G5831" t="s">
        <v>141</v>
      </c>
      <c r="H5831" t="s">
        <v>46</v>
      </c>
      <c r="I5831" t="s">
        <v>129</v>
      </c>
      <c r="J5831" t="s">
        <v>130</v>
      </c>
      <c r="K5831" t="s">
        <v>131</v>
      </c>
      <c r="L5831" t="s">
        <v>16747</v>
      </c>
      <c r="M5831" t="s">
        <v>16748</v>
      </c>
      <c r="N5831">
        <v>4.07</v>
      </c>
      <c r="O5831">
        <v>0</v>
      </c>
      <c r="P5831">
        <v>14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56.98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1720690</v>
      </c>
      <c r="B5832">
        <v>1</v>
      </c>
      <c r="C5832" t="s">
        <v>76</v>
      </c>
      <c r="D5832" t="s">
        <v>79</v>
      </c>
      <c r="E5832" t="s">
        <v>134</v>
      </c>
      <c r="F5832" t="s">
        <v>16749</v>
      </c>
      <c r="G5832" t="s">
        <v>141</v>
      </c>
      <c r="H5832" t="s">
        <v>46</v>
      </c>
      <c r="I5832" t="s">
        <v>129</v>
      </c>
      <c r="J5832" t="s">
        <v>130</v>
      </c>
      <c r="K5832" t="s">
        <v>131</v>
      </c>
      <c r="L5832" t="s">
        <v>16750</v>
      </c>
      <c r="M5832" t="s">
        <v>16751</v>
      </c>
      <c r="N5832">
        <v>1.1216666660000001</v>
      </c>
      <c r="O5832">
        <v>0</v>
      </c>
      <c r="P5832">
        <v>6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6.73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1720691</v>
      </c>
      <c r="B5833">
        <v>1</v>
      </c>
      <c r="C5833" t="s">
        <v>76</v>
      </c>
      <c r="D5833" t="s">
        <v>102</v>
      </c>
      <c r="E5833" t="s">
        <v>164</v>
      </c>
      <c r="F5833" t="s">
        <v>16752</v>
      </c>
      <c r="G5833" t="s">
        <v>10185</v>
      </c>
      <c r="H5833" t="s">
        <v>46</v>
      </c>
      <c r="I5833" t="s">
        <v>129</v>
      </c>
      <c r="J5833" t="s">
        <v>130</v>
      </c>
      <c r="K5833" t="s">
        <v>131</v>
      </c>
      <c r="L5833" t="s">
        <v>16753</v>
      </c>
      <c r="M5833" t="s">
        <v>16754</v>
      </c>
      <c r="N5833">
        <v>0.229444444</v>
      </c>
      <c r="O5833">
        <v>0</v>
      </c>
      <c r="P5833">
        <v>0</v>
      </c>
      <c r="Q5833">
        <v>0</v>
      </c>
      <c r="R5833">
        <v>0</v>
      </c>
      <c r="S5833">
        <v>1</v>
      </c>
      <c r="T5833">
        <v>44</v>
      </c>
      <c r="U5833">
        <v>0</v>
      </c>
      <c r="V5833">
        <v>0</v>
      </c>
      <c r="W5833">
        <v>0</v>
      </c>
      <c r="X5833">
        <v>0</v>
      </c>
      <c r="Y5833">
        <v>0.22944400000000001</v>
      </c>
      <c r="Z5833">
        <v>10.095556</v>
      </c>
    </row>
    <row r="5834" spans="1:26" x14ac:dyDescent="0.25">
      <c r="A5834">
        <v>1720696</v>
      </c>
      <c r="B5834">
        <v>1</v>
      </c>
      <c r="C5834" t="s">
        <v>76</v>
      </c>
      <c r="D5834" t="s">
        <v>95</v>
      </c>
      <c r="E5834" t="s">
        <v>134</v>
      </c>
      <c r="F5834" t="s">
        <v>16755</v>
      </c>
      <c r="G5834" t="s">
        <v>136</v>
      </c>
      <c r="H5834" t="s">
        <v>46</v>
      </c>
      <c r="I5834" t="s">
        <v>129</v>
      </c>
      <c r="J5834" t="s">
        <v>130</v>
      </c>
      <c r="K5834" t="s">
        <v>131</v>
      </c>
      <c r="L5834" t="s">
        <v>16756</v>
      </c>
      <c r="M5834" t="s">
        <v>16757</v>
      </c>
      <c r="N5834">
        <v>1.976388888</v>
      </c>
      <c r="O5834">
        <v>0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1.976389</v>
      </c>
      <c r="Y5834">
        <v>0</v>
      </c>
      <c r="Z5834">
        <v>0</v>
      </c>
    </row>
    <row r="5835" spans="1:26" x14ac:dyDescent="0.25">
      <c r="A5835">
        <v>1720701</v>
      </c>
      <c r="B5835">
        <v>1</v>
      </c>
      <c r="C5835" t="s">
        <v>76</v>
      </c>
      <c r="D5835" t="s">
        <v>88</v>
      </c>
      <c r="E5835" t="s">
        <v>134</v>
      </c>
      <c r="F5835" t="s">
        <v>16758</v>
      </c>
      <c r="G5835" t="s">
        <v>136</v>
      </c>
      <c r="H5835" t="s">
        <v>46</v>
      </c>
      <c r="I5835" t="s">
        <v>129</v>
      </c>
      <c r="J5835" t="s">
        <v>130</v>
      </c>
      <c r="K5835" t="s">
        <v>131</v>
      </c>
      <c r="L5835" t="s">
        <v>16759</v>
      </c>
      <c r="M5835" t="s">
        <v>16760</v>
      </c>
      <c r="N5835">
        <v>1.261666666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1.2616670000000001</v>
      </c>
      <c r="W5835">
        <v>0</v>
      </c>
      <c r="X5835">
        <v>0</v>
      </c>
      <c r="Y5835">
        <v>0</v>
      </c>
      <c r="Z5835">
        <v>0</v>
      </c>
    </row>
    <row r="5836" spans="1:26" x14ac:dyDescent="0.25">
      <c r="A5836">
        <v>1720698</v>
      </c>
      <c r="B5836">
        <v>1</v>
      </c>
      <c r="C5836" t="s">
        <v>77</v>
      </c>
      <c r="D5836" t="s">
        <v>124</v>
      </c>
      <c r="E5836" t="s">
        <v>158</v>
      </c>
      <c r="F5836" t="s">
        <v>16761</v>
      </c>
      <c r="G5836" t="s">
        <v>176</v>
      </c>
      <c r="H5836" t="s">
        <v>47</v>
      </c>
      <c r="I5836" t="s">
        <v>129</v>
      </c>
      <c r="J5836" t="s">
        <v>130</v>
      </c>
      <c r="K5836" t="s">
        <v>131</v>
      </c>
      <c r="L5836" t="s">
        <v>16762</v>
      </c>
      <c r="M5836" t="s">
        <v>16763</v>
      </c>
      <c r="N5836">
        <v>7.4722222000000005E-2</v>
      </c>
      <c r="O5836">
        <v>7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0.52305599999999997</v>
      </c>
      <c r="V5836">
        <v>7.4721999999999997E-2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1720702</v>
      </c>
      <c r="B5837">
        <v>1</v>
      </c>
      <c r="C5837" t="s">
        <v>77</v>
      </c>
      <c r="D5837" t="s">
        <v>123</v>
      </c>
      <c r="E5837" t="s">
        <v>134</v>
      </c>
      <c r="F5837" t="s">
        <v>16764</v>
      </c>
      <c r="G5837" t="s">
        <v>462</v>
      </c>
      <c r="H5837" t="s">
        <v>46</v>
      </c>
      <c r="I5837" t="s">
        <v>129</v>
      </c>
      <c r="J5837" t="s">
        <v>130</v>
      </c>
      <c r="K5837" t="s">
        <v>131</v>
      </c>
      <c r="L5837" t="s">
        <v>16765</v>
      </c>
      <c r="M5837" t="s">
        <v>16766</v>
      </c>
      <c r="N5837">
        <v>4.6280555550000004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4.6280559999999999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1720713</v>
      </c>
      <c r="B5838">
        <v>1</v>
      </c>
      <c r="C5838" t="s">
        <v>76</v>
      </c>
      <c r="D5838" t="s">
        <v>94</v>
      </c>
      <c r="E5838" t="s">
        <v>134</v>
      </c>
      <c r="F5838" t="s">
        <v>16767</v>
      </c>
      <c r="G5838" t="s">
        <v>155</v>
      </c>
      <c r="H5838" t="s">
        <v>46</v>
      </c>
      <c r="I5838" t="s">
        <v>129</v>
      </c>
      <c r="J5838" t="s">
        <v>130</v>
      </c>
      <c r="K5838" t="s">
        <v>131</v>
      </c>
      <c r="L5838" t="s">
        <v>16768</v>
      </c>
      <c r="M5838" t="s">
        <v>16769</v>
      </c>
      <c r="N5838">
        <v>1.834166666</v>
      </c>
      <c r="O5838">
        <v>0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1.8341670000000001</v>
      </c>
      <c r="Y5838">
        <v>0</v>
      </c>
      <c r="Z5838">
        <v>0</v>
      </c>
    </row>
    <row r="5839" spans="1:26" x14ac:dyDescent="0.25">
      <c r="A5839">
        <v>1720709</v>
      </c>
      <c r="B5839">
        <v>1</v>
      </c>
      <c r="C5839" t="s">
        <v>76</v>
      </c>
      <c r="D5839" t="s">
        <v>82</v>
      </c>
      <c r="E5839" t="s">
        <v>134</v>
      </c>
      <c r="F5839" t="s">
        <v>16770</v>
      </c>
      <c r="G5839" t="s">
        <v>136</v>
      </c>
      <c r="H5839" t="s">
        <v>46</v>
      </c>
      <c r="I5839" t="s">
        <v>129</v>
      </c>
      <c r="J5839" t="s">
        <v>130</v>
      </c>
      <c r="K5839" t="s">
        <v>131</v>
      </c>
      <c r="L5839" t="s">
        <v>16771</v>
      </c>
      <c r="M5839" t="s">
        <v>16772</v>
      </c>
      <c r="N5839">
        <v>2.409444444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2.4094440000000001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1720703</v>
      </c>
      <c r="B5840">
        <v>1</v>
      </c>
      <c r="C5840" t="s">
        <v>77</v>
      </c>
      <c r="D5840" t="s">
        <v>108</v>
      </c>
      <c r="E5840" t="s">
        <v>134</v>
      </c>
      <c r="F5840" t="s">
        <v>16773</v>
      </c>
      <c r="G5840" t="s">
        <v>136</v>
      </c>
      <c r="H5840" t="s">
        <v>46</v>
      </c>
      <c r="I5840" t="s">
        <v>129</v>
      </c>
      <c r="J5840" t="s">
        <v>130</v>
      </c>
      <c r="K5840" t="s">
        <v>131</v>
      </c>
      <c r="L5840" t="s">
        <v>16774</v>
      </c>
      <c r="M5840" t="s">
        <v>16775</v>
      </c>
      <c r="N5840">
        <v>1.224722222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1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1.2247220000000001</v>
      </c>
    </row>
    <row r="5841" spans="1:26" x14ac:dyDescent="0.25">
      <c r="A5841">
        <v>1720715</v>
      </c>
      <c r="B5841">
        <v>1</v>
      </c>
      <c r="C5841" t="s">
        <v>76</v>
      </c>
      <c r="D5841" t="s">
        <v>102</v>
      </c>
      <c r="E5841" t="s">
        <v>126</v>
      </c>
      <c r="F5841" t="s">
        <v>16776</v>
      </c>
      <c r="G5841" t="s">
        <v>145</v>
      </c>
      <c r="H5841" t="s">
        <v>47</v>
      </c>
      <c r="I5841" t="s">
        <v>129</v>
      </c>
      <c r="J5841" t="s">
        <v>130</v>
      </c>
      <c r="K5841" t="s">
        <v>131</v>
      </c>
      <c r="L5841" t="s">
        <v>16777</v>
      </c>
      <c r="M5841" t="s">
        <v>16778</v>
      </c>
      <c r="N5841">
        <v>1.122222222</v>
      </c>
      <c r="O5841">
        <v>3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3.3666670000000001</v>
      </c>
      <c r="V5841">
        <v>0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1720710</v>
      </c>
      <c r="B5842">
        <v>1</v>
      </c>
      <c r="C5842" t="s">
        <v>76</v>
      </c>
      <c r="D5842" t="s">
        <v>86</v>
      </c>
      <c r="E5842" t="s">
        <v>139</v>
      </c>
      <c r="F5842" t="s">
        <v>16779</v>
      </c>
      <c r="G5842" t="s">
        <v>182</v>
      </c>
      <c r="H5842" t="s">
        <v>46</v>
      </c>
      <c r="I5842" t="s">
        <v>129</v>
      </c>
      <c r="J5842" t="s">
        <v>130</v>
      </c>
      <c r="K5842" t="s">
        <v>131</v>
      </c>
      <c r="L5842" t="s">
        <v>16780</v>
      </c>
      <c r="M5842" t="s">
        <v>16781</v>
      </c>
      <c r="N5842">
        <v>1.990555555</v>
      </c>
      <c r="O5842">
        <v>0</v>
      </c>
      <c r="P5842">
        <v>176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350.33777800000001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1720717</v>
      </c>
      <c r="B5843">
        <v>1</v>
      </c>
      <c r="C5843" t="s">
        <v>76</v>
      </c>
      <c r="D5843" t="s">
        <v>83</v>
      </c>
      <c r="E5843" t="s">
        <v>191</v>
      </c>
      <c r="F5843" t="s">
        <v>16782</v>
      </c>
      <c r="G5843" t="s">
        <v>141</v>
      </c>
      <c r="H5843" t="s">
        <v>46</v>
      </c>
      <c r="I5843" t="s">
        <v>129</v>
      </c>
      <c r="J5843" t="s">
        <v>130</v>
      </c>
      <c r="K5843" t="s">
        <v>131</v>
      </c>
      <c r="L5843" t="s">
        <v>16783</v>
      </c>
      <c r="M5843" t="s">
        <v>16784</v>
      </c>
      <c r="N5843">
        <v>0.86444444399999998</v>
      </c>
      <c r="O5843">
        <v>0</v>
      </c>
      <c r="P5843">
        <v>97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83.851111000000003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1720749</v>
      </c>
      <c r="B5844">
        <v>1</v>
      </c>
      <c r="C5844" t="s">
        <v>76</v>
      </c>
      <c r="D5844" t="s">
        <v>88</v>
      </c>
      <c r="E5844" t="s">
        <v>139</v>
      </c>
      <c r="F5844" t="s">
        <v>16785</v>
      </c>
      <c r="G5844" t="s">
        <v>141</v>
      </c>
      <c r="H5844" t="s">
        <v>46</v>
      </c>
      <c r="I5844" t="s">
        <v>129</v>
      </c>
      <c r="J5844" t="s">
        <v>130</v>
      </c>
      <c r="K5844" t="s">
        <v>131</v>
      </c>
      <c r="L5844" t="s">
        <v>16786</v>
      </c>
      <c r="M5844" t="s">
        <v>16787</v>
      </c>
      <c r="N5844">
        <v>1.1316666660000001</v>
      </c>
      <c r="O5844">
        <v>0</v>
      </c>
      <c r="P5844">
        <v>38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43.003332999999998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1720720</v>
      </c>
      <c r="B5845">
        <v>1</v>
      </c>
      <c r="C5845" t="s">
        <v>77</v>
      </c>
      <c r="D5845" t="s">
        <v>109</v>
      </c>
      <c r="E5845" t="s">
        <v>212</v>
      </c>
      <c r="F5845" t="s">
        <v>16788</v>
      </c>
      <c r="G5845" t="s">
        <v>176</v>
      </c>
      <c r="H5845" t="s">
        <v>47</v>
      </c>
      <c r="I5845" t="s">
        <v>151</v>
      </c>
      <c r="J5845" t="s">
        <v>130</v>
      </c>
      <c r="K5845" t="s">
        <v>131</v>
      </c>
      <c r="L5845" t="s">
        <v>16789</v>
      </c>
      <c r="M5845" t="s">
        <v>16790</v>
      </c>
      <c r="N5845">
        <v>1.6666666E-2</v>
      </c>
      <c r="O5845">
        <v>14</v>
      </c>
      <c r="P5845">
        <v>0</v>
      </c>
      <c r="Q5845">
        <v>0</v>
      </c>
      <c r="R5845">
        <v>0</v>
      </c>
      <c r="S5845">
        <v>41</v>
      </c>
      <c r="T5845">
        <v>375</v>
      </c>
      <c r="U5845">
        <v>0.23333300000000001</v>
      </c>
      <c r="V5845">
        <v>0</v>
      </c>
      <c r="W5845">
        <v>0</v>
      </c>
      <c r="X5845">
        <v>0</v>
      </c>
      <c r="Y5845">
        <v>0.68333299999999997</v>
      </c>
      <c r="Z5845">
        <v>6.25</v>
      </c>
    </row>
    <row r="5846" spans="1:26" x14ac:dyDescent="0.25">
      <c r="A5846">
        <v>1720737</v>
      </c>
      <c r="B5846">
        <v>1</v>
      </c>
      <c r="C5846" t="s">
        <v>76</v>
      </c>
      <c r="D5846" t="s">
        <v>78</v>
      </c>
      <c r="E5846" t="s">
        <v>134</v>
      </c>
      <c r="F5846" t="s">
        <v>16791</v>
      </c>
      <c r="G5846" t="s">
        <v>136</v>
      </c>
      <c r="H5846" t="s">
        <v>46</v>
      </c>
      <c r="I5846" t="s">
        <v>129</v>
      </c>
      <c r="J5846" t="s">
        <v>130</v>
      </c>
      <c r="K5846" t="s">
        <v>131</v>
      </c>
      <c r="L5846" t="s">
        <v>16792</v>
      </c>
      <c r="M5846" t="s">
        <v>16793</v>
      </c>
      <c r="N5846">
        <v>3.747222222</v>
      </c>
      <c r="O5846">
        <v>0</v>
      </c>
      <c r="P5846">
        <v>3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11.241667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1720727</v>
      </c>
      <c r="B5847">
        <v>1</v>
      </c>
      <c r="C5847" t="s">
        <v>77</v>
      </c>
      <c r="D5847" t="s">
        <v>115</v>
      </c>
      <c r="E5847" t="s">
        <v>212</v>
      </c>
      <c r="F5847" t="s">
        <v>16794</v>
      </c>
      <c r="G5847" t="s">
        <v>176</v>
      </c>
      <c r="H5847" t="s">
        <v>47</v>
      </c>
      <c r="I5847" t="s">
        <v>151</v>
      </c>
      <c r="J5847" t="s">
        <v>130</v>
      </c>
      <c r="K5847" t="s">
        <v>131</v>
      </c>
      <c r="L5847" t="s">
        <v>16795</v>
      </c>
      <c r="M5847" t="s">
        <v>16796</v>
      </c>
      <c r="N5847">
        <v>8.3333330000000001E-3</v>
      </c>
      <c r="O5847">
        <v>0</v>
      </c>
      <c r="P5847">
        <v>0</v>
      </c>
      <c r="Q5847">
        <v>54</v>
      </c>
      <c r="R5847">
        <v>726</v>
      </c>
      <c r="S5847">
        <v>109</v>
      </c>
      <c r="T5847">
        <v>1416</v>
      </c>
      <c r="U5847">
        <v>0</v>
      </c>
      <c r="V5847">
        <v>0</v>
      </c>
      <c r="W5847">
        <v>0.45</v>
      </c>
      <c r="X5847">
        <v>6.05</v>
      </c>
      <c r="Y5847">
        <v>0.90833299999999995</v>
      </c>
      <c r="Z5847">
        <v>11.8</v>
      </c>
    </row>
    <row r="5848" spans="1:26" x14ac:dyDescent="0.25">
      <c r="A5848">
        <v>1720732</v>
      </c>
      <c r="B5848">
        <v>1</v>
      </c>
      <c r="C5848" t="s">
        <v>76</v>
      </c>
      <c r="D5848" t="s">
        <v>98</v>
      </c>
      <c r="E5848" t="s">
        <v>164</v>
      </c>
      <c r="F5848" t="s">
        <v>16797</v>
      </c>
      <c r="G5848" t="s">
        <v>256</v>
      </c>
      <c r="H5848" t="s">
        <v>46</v>
      </c>
      <c r="I5848" t="s">
        <v>129</v>
      </c>
      <c r="J5848" t="s">
        <v>130</v>
      </c>
      <c r="K5848" t="s">
        <v>131</v>
      </c>
      <c r="L5848" t="s">
        <v>16798</v>
      </c>
      <c r="M5848" t="s">
        <v>16799</v>
      </c>
      <c r="N5848">
        <v>2.2538888880000001</v>
      </c>
      <c r="O5848">
        <v>0</v>
      </c>
      <c r="P5848">
        <v>0</v>
      </c>
      <c r="Q5848">
        <v>1</v>
      </c>
      <c r="R5848">
        <v>24</v>
      </c>
      <c r="S5848">
        <v>0</v>
      </c>
      <c r="T5848">
        <v>0</v>
      </c>
      <c r="U5848">
        <v>0</v>
      </c>
      <c r="V5848">
        <v>0</v>
      </c>
      <c r="W5848">
        <v>2.253889</v>
      </c>
      <c r="X5848">
        <v>54.093333000000001</v>
      </c>
      <c r="Y5848">
        <v>0</v>
      </c>
      <c r="Z5848">
        <v>0</v>
      </c>
    </row>
    <row r="5849" spans="1:26" x14ac:dyDescent="0.25">
      <c r="A5849">
        <v>1720734</v>
      </c>
      <c r="B5849">
        <v>1</v>
      </c>
      <c r="C5849" t="s">
        <v>76</v>
      </c>
      <c r="D5849" t="s">
        <v>78</v>
      </c>
      <c r="E5849" t="s">
        <v>134</v>
      </c>
      <c r="F5849" t="s">
        <v>16800</v>
      </c>
      <c r="G5849" t="s">
        <v>136</v>
      </c>
      <c r="H5849" t="s">
        <v>46</v>
      </c>
      <c r="I5849" t="s">
        <v>129</v>
      </c>
      <c r="J5849" t="s">
        <v>130</v>
      </c>
      <c r="K5849" t="s">
        <v>131</v>
      </c>
      <c r="L5849" t="s">
        <v>16801</v>
      </c>
      <c r="M5849" t="s">
        <v>16802</v>
      </c>
      <c r="N5849">
        <v>1.0236111109999999</v>
      </c>
      <c r="O5849">
        <v>0</v>
      </c>
      <c r="P5849">
        <v>1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1.023611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1720739</v>
      </c>
      <c r="B5850">
        <v>1</v>
      </c>
      <c r="C5850" t="s">
        <v>77</v>
      </c>
      <c r="D5850" t="s">
        <v>114</v>
      </c>
      <c r="E5850" t="s">
        <v>134</v>
      </c>
      <c r="F5850" t="s">
        <v>16803</v>
      </c>
      <c r="G5850" t="s">
        <v>136</v>
      </c>
      <c r="H5850" t="s">
        <v>46</v>
      </c>
      <c r="I5850" t="s">
        <v>129</v>
      </c>
      <c r="J5850" t="s">
        <v>130</v>
      </c>
      <c r="K5850" t="s">
        <v>131</v>
      </c>
      <c r="L5850" t="s">
        <v>16804</v>
      </c>
      <c r="M5850" t="s">
        <v>16805</v>
      </c>
      <c r="N5850">
        <v>1.025555555</v>
      </c>
      <c r="O5850">
        <v>0</v>
      </c>
      <c r="P5850">
        <v>3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3.076667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1720740</v>
      </c>
      <c r="B5851">
        <v>1</v>
      </c>
      <c r="C5851" t="s">
        <v>76</v>
      </c>
      <c r="D5851" t="s">
        <v>99</v>
      </c>
      <c r="E5851" t="s">
        <v>134</v>
      </c>
      <c r="F5851" t="s">
        <v>16806</v>
      </c>
      <c r="G5851" t="s">
        <v>136</v>
      </c>
      <c r="H5851" t="s">
        <v>46</v>
      </c>
      <c r="I5851" t="s">
        <v>129</v>
      </c>
      <c r="J5851" t="s">
        <v>130</v>
      </c>
      <c r="K5851" t="s">
        <v>131</v>
      </c>
      <c r="L5851" t="s">
        <v>16807</v>
      </c>
      <c r="M5851" t="s">
        <v>16808</v>
      </c>
      <c r="N5851">
        <v>0.34194444400000001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0.34194400000000003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1720746</v>
      </c>
      <c r="B5852">
        <v>1</v>
      </c>
      <c r="C5852" t="s">
        <v>77</v>
      </c>
      <c r="D5852" t="s">
        <v>119</v>
      </c>
      <c r="E5852" t="s">
        <v>212</v>
      </c>
      <c r="F5852" t="s">
        <v>16809</v>
      </c>
      <c r="G5852" t="s">
        <v>176</v>
      </c>
      <c r="H5852" t="s">
        <v>47</v>
      </c>
      <c r="I5852" t="s">
        <v>129</v>
      </c>
      <c r="J5852" t="s">
        <v>130</v>
      </c>
      <c r="K5852" t="s">
        <v>131</v>
      </c>
      <c r="L5852" t="s">
        <v>16810</v>
      </c>
      <c r="M5852" t="s">
        <v>16811</v>
      </c>
      <c r="N5852">
        <v>2.184722222</v>
      </c>
      <c r="O5852">
        <v>32</v>
      </c>
      <c r="P5852">
        <v>99</v>
      </c>
      <c r="Q5852">
        <v>0</v>
      </c>
      <c r="R5852">
        <v>0</v>
      </c>
      <c r="S5852">
        <v>0</v>
      </c>
      <c r="T5852">
        <v>0</v>
      </c>
      <c r="U5852">
        <v>69.911111000000005</v>
      </c>
      <c r="V5852">
        <v>216.28749999999999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1720752</v>
      </c>
      <c r="B5853">
        <v>1</v>
      </c>
      <c r="C5853" t="s">
        <v>76</v>
      </c>
      <c r="D5853" t="s">
        <v>95</v>
      </c>
      <c r="E5853" t="s">
        <v>139</v>
      </c>
      <c r="F5853" t="s">
        <v>16812</v>
      </c>
      <c r="G5853" t="s">
        <v>1596</v>
      </c>
      <c r="H5853" t="s">
        <v>46</v>
      </c>
      <c r="I5853" t="s">
        <v>129</v>
      </c>
      <c r="J5853" t="s">
        <v>130</v>
      </c>
      <c r="K5853" t="s">
        <v>131</v>
      </c>
      <c r="L5853" t="s">
        <v>16813</v>
      </c>
      <c r="M5853" t="s">
        <v>16814</v>
      </c>
      <c r="N5853">
        <v>2.503055555</v>
      </c>
      <c r="O5853">
        <v>0</v>
      </c>
      <c r="P5853">
        <v>153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382.96749999999997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1720742</v>
      </c>
      <c r="B5854">
        <v>1</v>
      </c>
      <c r="C5854" t="s">
        <v>76</v>
      </c>
      <c r="D5854" t="s">
        <v>101</v>
      </c>
      <c r="E5854" t="s">
        <v>134</v>
      </c>
      <c r="F5854" t="s">
        <v>16815</v>
      </c>
      <c r="G5854" t="s">
        <v>155</v>
      </c>
      <c r="H5854" t="s">
        <v>46</v>
      </c>
      <c r="I5854" t="s">
        <v>129</v>
      </c>
      <c r="J5854" t="s">
        <v>130</v>
      </c>
      <c r="K5854" t="s">
        <v>131</v>
      </c>
      <c r="L5854" t="s">
        <v>16816</v>
      </c>
      <c r="M5854" t="s">
        <v>16817</v>
      </c>
      <c r="N5854">
        <v>1.014444444</v>
      </c>
      <c r="O5854">
        <v>0</v>
      </c>
      <c r="P5854">
        <v>13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13.187778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1720743</v>
      </c>
      <c r="B5855">
        <v>1</v>
      </c>
      <c r="C5855" t="s">
        <v>76</v>
      </c>
      <c r="D5855" t="s">
        <v>105</v>
      </c>
      <c r="E5855" t="s">
        <v>158</v>
      </c>
      <c r="F5855" t="s">
        <v>13538</v>
      </c>
      <c r="G5855" t="s">
        <v>351</v>
      </c>
      <c r="H5855" t="s">
        <v>47</v>
      </c>
      <c r="I5855" t="s">
        <v>129</v>
      </c>
      <c r="J5855" t="s">
        <v>130</v>
      </c>
      <c r="K5855" t="s">
        <v>131</v>
      </c>
      <c r="L5855" t="s">
        <v>16818</v>
      </c>
      <c r="M5855" t="s">
        <v>16819</v>
      </c>
      <c r="N5855">
        <v>0.120277777</v>
      </c>
      <c r="O5855">
        <v>0</v>
      </c>
      <c r="P5855">
        <v>0</v>
      </c>
      <c r="Q5855">
        <v>25</v>
      </c>
      <c r="R5855">
        <v>428</v>
      </c>
      <c r="S5855">
        <v>1</v>
      </c>
      <c r="T5855">
        <v>177</v>
      </c>
      <c r="U5855">
        <v>0</v>
      </c>
      <c r="V5855">
        <v>0</v>
      </c>
      <c r="W5855">
        <v>3.0069439999999998</v>
      </c>
      <c r="X5855">
        <v>51.478889000000002</v>
      </c>
      <c r="Y5855">
        <v>0.120278</v>
      </c>
      <c r="Z5855">
        <v>21.289166999999999</v>
      </c>
    </row>
    <row r="5856" spans="1:26" x14ac:dyDescent="0.25">
      <c r="A5856">
        <v>1720748</v>
      </c>
      <c r="B5856">
        <v>1</v>
      </c>
      <c r="C5856" t="s">
        <v>76</v>
      </c>
      <c r="D5856" t="s">
        <v>103</v>
      </c>
      <c r="E5856" t="s">
        <v>139</v>
      </c>
      <c r="F5856" t="s">
        <v>16820</v>
      </c>
      <c r="G5856" t="s">
        <v>141</v>
      </c>
      <c r="H5856" t="s">
        <v>46</v>
      </c>
      <c r="I5856" t="s">
        <v>129</v>
      </c>
      <c r="J5856" t="s">
        <v>130</v>
      </c>
      <c r="K5856" t="s">
        <v>131</v>
      </c>
      <c r="L5856" t="s">
        <v>16821</v>
      </c>
      <c r="M5856" t="s">
        <v>16822</v>
      </c>
      <c r="N5856">
        <v>1.2975000000000001</v>
      </c>
      <c r="O5856">
        <v>0</v>
      </c>
      <c r="P5856">
        <v>0</v>
      </c>
      <c r="Q5856">
        <v>0</v>
      </c>
      <c r="R5856">
        <v>2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2.5950000000000002</v>
      </c>
      <c r="Y5856">
        <v>0</v>
      </c>
      <c r="Z5856">
        <v>0</v>
      </c>
    </row>
    <row r="5857" spans="1:26" x14ac:dyDescent="0.25">
      <c r="A5857">
        <v>1720753</v>
      </c>
      <c r="B5857">
        <v>1</v>
      </c>
      <c r="C5857" t="s">
        <v>77</v>
      </c>
      <c r="D5857" t="s">
        <v>123</v>
      </c>
      <c r="E5857" t="s">
        <v>134</v>
      </c>
      <c r="F5857" t="s">
        <v>16823</v>
      </c>
      <c r="G5857" t="s">
        <v>209</v>
      </c>
      <c r="H5857" t="s">
        <v>46</v>
      </c>
      <c r="I5857" t="s">
        <v>129</v>
      </c>
      <c r="J5857" t="s">
        <v>130</v>
      </c>
      <c r="K5857" t="s">
        <v>131</v>
      </c>
      <c r="L5857" t="s">
        <v>16824</v>
      </c>
      <c r="M5857" t="s">
        <v>16825</v>
      </c>
      <c r="N5857">
        <v>4.7847222220000001</v>
      </c>
      <c r="O5857">
        <v>0</v>
      </c>
      <c r="P5857">
        <v>11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52.631943999999997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1720759</v>
      </c>
      <c r="B5858">
        <v>1</v>
      </c>
      <c r="C5858" t="s">
        <v>76</v>
      </c>
      <c r="D5858" t="s">
        <v>99</v>
      </c>
      <c r="E5858" t="s">
        <v>158</v>
      </c>
      <c r="F5858" t="s">
        <v>16826</v>
      </c>
      <c r="G5858" t="s">
        <v>176</v>
      </c>
      <c r="H5858" t="s">
        <v>47</v>
      </c>
      <c r="I5858" t="s">
        <v>129</v>
      </c>
      <c r="J5858" t="s">
        <v>130</v>
      </c>
      <c r="K5858" t="s">
        <v>131</v>
      </c>
      <c r="L5858" t="s">
        <v>16827</v>
      </c>
      <c r="M5858" t="s">
        <v>16828</v>
      </c>
      <c r="N5858">
        <v>1.143611111</v>
      </c>
      <c r="O5858">
        <v>5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5.7180559999999998</v>
      </c>
      <c r="V5858">
        <v>0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1720765</v>
      </c>
      <c r="B5859">
        <v>1</v>
      </c>
      <c r="C5859" t="s">
        <v>76</v>
      </c>
      <c r="D5859" t="s">
        <v>100</v>
      </c>
      <c r="E5859" t="s">
        <v>139</v>
      </c>
      <c r="F5859" t="s">
        <v>16829</v>
      </c>
      <c r="G5859" t="s">
        <v>182</v>
      </c>
      <c r="H5859" t="s">
        <v>46</v>
      </c>
      <c r="I5859" t="s">
        <v>129</v>
      </c>
      <c r="J5859" t="s">
        <v>130</v>
      </c>
      <c r="K5859" t="s">
        <v>131</v>
      </c>
      <c r="L5859" t="s">
        <v>16830</v>
      </c>
      <c r="M5859" t="s">
        <v>16831</v>
      </c>
      <c r="N5859">
        <v>0.61666666599999997</v>
      </c>
      <c r="O5859">
        <v>0</v>
      </c>
      <c r="P5859">
        <v>233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143.683333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1720764</v>
      </c>
      <c r="B5860">
        <v>1</v>
      </c>
      <c r="C5860" t="s">
        <v>77</v>
      </c>
      <c r="D5860" t="s">
        <v>124</v>
      </c>
      <c r="E5860" t="s">
        <v>134</v>
      </c>
      <c r="F5860" t="s">
        <v>16832</v>
      </c>
      <c r="G5860" t="s">
        <v>209</v>
      </c>
      <c r="H5860" t="s">
        <v>46</v>
      </c>
      <c r="I5860" t="s">
        <v>129</v>
      </c>
      <c r="J5860" t="s">
        <v>130</v>
      </c>
      <c r="K5860" t="s">
        <v>131</v>
      </c>
      <c r="L5860" t="s">
        <v>16833</v>
      </c>
      <c r="M5860" t="s">
        <v>16834</v>
      </c>
      <c r="N5860">
        <v>6.9122222219999996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6.9122219999999999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1720763</v>
      </c>
      <c r="B5861">
        <v>1</v>
      </c>
      <c r="C5861" t="s">
        <v>77</v>
      </c>
      <c r="D5861" t="s">
        <v>111</v>
      </c>
      <c r="E5861" t="s">
        <v>126</v>
      </c>
      <c r="F5861" t="s">
        <v>16835</v>
      </c>
      <c r="G5861" t="s">
        <v>145</v>
      </c>
      <c r="H5861" t="s">
        <v>47</v>
      </c>
      <c r="I5861" t="s">
        <v>129</v>
      </c>
      <c r="J5861" t="s">
        <v>130</v>
      </c>
      <c r="K5861" t="s">
        <v>131</v>
      </c>
      <c r="L5861" t="s">
        <v>16836</v>
      </c>
      <c r="M5861" t="s">
        <v>16837</v>
      </c>
      <c r="N5861">
        <v>3.7602777770000002</v>
      </c>
      <c r="O5861">
        <v>0</v>
      </c>
      <c r="P5861">
        <v>0</v>
      </c>
      <c r="Q5861">
        <v>0</v>
      </c>
      <c r="R5861">
        <v>0</v>
      </c>
      <c r="S5861">
        <v>3</v>
      </c>
      <c r="T5861">
        <v>20</v>
      </c>
      <c r="U5861">
        <v>0</v>
      </c>
      <c r="V5861">
        <v>0</v>
      </c>
      <c r="W5861">
        <v>0</v>
      </c>
      <c r="X5861">
        <v>0</v>
      </c>
      <c r="Y5861">
        <v>11.280832999999999</v>
      </c>
      <c r="Z5861">
        <v>75.205556000000001</v>
      </c>
    </row>
    <row r="5862" spans="1:26" x14ac:dyDescent="0.25">
      <c r="A5862">
        <v>1720774</v>
      </c>
      <c r="B5862">
        <v>1</v>
      </c>
      <c r="C5862" t="s">
        <v>76</v>
      </c>
      <c r="D5862" t="s">
        <v>78</v>
      </c>
      <c r="E5862" t="s">
        <v>134</v>
      </c>
      <c r="F5862" t="s">
        <v>16838</v>
      </c>
      <c r="G5862" t="s">
        <v>136</v>
      </c>
      <c r="H5862" t="s">
        <v>46</v>
      </c>
      <c r="I5862" t="s">
        <v>129</v>
      </c>
      <c r="J5862" t="s">
        <v>130</v>
      </c>
      <c r="K5862" t="s">
        <v>131</v>
      </c>
      <c r="L5862" t="s">
        <v>16839</v>
      </c>
      <c r="M5862" t="s">
        <v>16840</v>
      </c>
      <c r="N5862">
        <v>1.4383333330000001</v>
      </c>
      <c r="O5862">
        <v>0</v>
      </c>
      <c r="P5862">
        <v>4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5.7533329999999996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1720782</v>
      </c>
      <c r="B5863">
        <v>1</v>
      </c>
      <c r="C5863" t="s">
        <v>76</v>
      </c>
      <c r="D5863" t="s">
        <v>94</v>
      </c>
      <c r="E5863" t="s">
        <v>134</v>
      </c>
      <c r="F5863" t="s">
        <v>16841</v>
      </c>
      <c r="G5863" t="s">
        <v>136</v>
      </c>
      <c r="H5863" t="s">
        <v>46</v>
      </c>
      <c r="I5863" t="s">
        <v>129</v>
      </c>
      <c r="J5863" t="s">
        <v>130</v>
      </c>
      <c r="K5863" t="s">
        <v>131</v>
      </c>
      <c r="L5863" t="s">
        <v>16842</v>
      </c>
      <c r="M5863" t="s">
        <v>16843</v>
      </c>
      <c r="N5863">
        <v>1.7375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1.7375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1720772</v>
      </c>
      <c r="B5864">
        <v>1</v>
      </c>
      <c r="C5864" t="s">
        <v>76</v>
      </c>
      <c r="D5864" t="s">
        <v>88</v>
      </c>
      <c r="E5864" t="s">
        <v>134</v>
      </c>
      <c r="F5864" t="s">
        <v>16844</v>
      </c>
      <c r="G5864" t="s">
        <v>136</v>
      </c>
      <c r="H5864" t="s">
        <v>46</v>
      </c>
      <c r="I5864" t="s">
        <v>129</v>
      </c>
      <c r="J5864" t="s">
        <v>130</v>
      </c>
      <c r="K5864" t="s">
        <v>131</v>
      </c>
      <c r="L5864" t="s">
        <v>16845</v>
      </c>
      <c r="M5864" t="s">
        <v>16846</v>
      </c>
      <c r="N5864">
        <v>1.1230555550000001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1.1230560000000001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1720771</v>
      </c>
      <c r="B5865">
        <v>1</v>
      </c>
      <c r="C5865" t="s">
        <v>77</v>
      </c>
      <c r="D5865" t="s">
        <v>117</v>
      </c>
      <c r="E5865" t="s">
        <v>134</v>
      </c>
      <c r="F5865" t="s">
        <v>16847</v>
      </c>
      <c r="G5865" t="s">
        <v>136</v>
      </c>
      <c r="H5865" t="s">
        <v>46</v>
      </c>
      <c r="I5865" t="s">
        <v>129</v>
      </c>
      <c r="J5865" t="s">
        <v>130</v>
      </c>
      <c r="K5865" t="s">
        <v>131</v>
      </c>
      <c r="L5865" t="s">
        <v>16848</v>
      </c>
      <c r="M5865" t="s">
        <v>16849</v>
      </c>
      <c r="N5865">
        <v>1.3972222219999999</v>
      </c>
      <c r="O5865">
        <v>0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1.397222</v>
      </c>
      <c r="Y5865">
        <v>0</v>
      </c>
      <c r="Z5865">
        <v>0</v>
      </c>
    </row>
    <row r="5866" spans="1:26" x14ac:dyDescent="0.25">
      <c r="A5866">
        <v>1720770</v>
      </c>
      <c r="B5866">
        <v>1</v>
      </c>
      <c r="C5866" t="s">
        <v>76</v>
      </c>
      <c r="D5866" t="s">
        <v>92</v>
      </c>
      <c r="E5866" t="s">
        <v>139</v>
      </c>
      <c r="F5866" t="s">
        <v>16850</v>
      </c>
      <c r="G5866" t="s">
        <v>141</v>
      </c>
      <c r="H5866" t="s">
        <v>46</v>
      </c>
      <c r="I5866" t="s">
        <v>129</v>
      </c>
      <c r="J5866" t="s">
        <v>130</v>
      </c>
      <c r="K5866" t="s">
        <v>131</v>
      </c>
      <c r="L5866" t="s">
        <v>16851</v>
      </c>
      <c r="M5866" t="s">
        <v>16852</v>
      </c>
      <c r="N5866">
        <v>0.33250000000000002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8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2.66</v>
      </c>
    </row>
    <row r="5867" spans="1:26" x14ac:dyDescent="0.25">
      <c r="A5867">
        <v>1720780</v>
      </c>
      <c r="B5867">
        <v>1</v>
      </c>
      <c r="C5867" t="s">
        <v>76</v>
      </c>
      <c r="D5867" t="s">
        <v>103</v>
      </c>
      <c r="E5867" t="s">
        <v>134</v>
      </c>
      <c r="F5867" t="s">
        <v>16853</v>
      </c>
      <c r="G5867" t="s">
        <v>155</v>
      </c>
      <c r="H5867" t="s">
        <v>46</v>
      </c>
      <c r="I5867" t="s">
        <v>129</v>
      </c>
      <c r="J5867" t="s">
        <v>130</v>
      </c>
      <c r="K5867" t="s">
        <v>131</v>
      </c>
      <c r="L5867" t="s">
        <v>16854</v>
      </c>
      <c r="M5867" t="s">
        <v>16855</v>
      </c>
      <c r="N5867">
        <v>1.2861111110000001</v>
      </c>
      <c r="O5867">
        <v>0</v>
      </c>
      <c r="P5867">
        <v>0</v>
      </c>
      <c r="Q5867">
        <v>0</v>
      </c>
      <c r="R5867">
        <v>18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23.15</v>
      </c>
      <c r="Y5867">
        <v>0</v>
      </c>
      <c r="Z5867">
        <v>0</v>
      </c>
    </row>
    <row r="5868" spans="1:26" x14ac:dyDescent="0.25">
      <c r="A5868">
        <v>1720777</v>
      </c>
      <c r="B5868">
        <v>1</v>
      </c>
      <c r="C5868" t="s">
        <v>76</v>
      </c>
      <c r="D5868" t="s">
        <v>87</v>
      </c>
      <c r="E5868" t="s">
        <v>134</v>
      </c>
      <c r="F5868" t="s">
        <v>16856</v>
      </c>
      <c r="G5868" t="s">
        <v>136</v>
      </c>
      <c r="H5868" t="s">
        <v>46</v>
      </c>
      <c r="I5868" t="s">
        <v>129</v>
      </c>
      <c r="J5868" t="s">
        <v>130</v>
      </c>
      <c r="K5868" t="s">
        <v>131</v>
      </c>
      <c r="L5868" t="s">
        <v>16857</v>
      </c>
      <c r="M5868" t="s">
        <v>16858</v>
      </c>
      <c r="N5868">
        <v>0.97305555499999996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0.97305600000000003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1720773</v>
      </c>
      <c r="B5869">
        <v>1</v>
      </c>
      <c r="C5869" t="s">
        <v>76</v>
      </c>
      <c r="D5869" t="s">
        <v>79</v>
      </c>
      <c r="E5869" t="s">
        <v>134</v>
      </c>
      <c r="F5869" t="s">
        <v>16859</v>
      </c>
      <c r="G5869" t="s">
        <v>136</v>
      </c>
      <c r="H5869" t="s">
        <v>46</v>
      </c>
      <c r="I5869" t="s">
        <v>129</v>
      </c>
      <c r="J5869" t="s">
        <v>130</v>
      </c>
      <c r="K5869" t="s">
        <v>131</v>
      </c>
      <c r="L5869" t="s">
        <v>16860</v>
      </c>
      <c r="M5869" t="s">
        <v>16861</v>
      </c>
      <c r="N5869">
        <v>0.58888888800000005</v>
      </c>
      <c r="O5869">
        <v>0</v>
      </c>
      <c r="P5869">
        <v>2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1.177778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1720792</v>
      </c>
      <c r="B5870">
        <v>1</v>
      </c>
      <c r="C5870" t="s">
        <v>77</v>
      </c>
      <c r="D5870" t="s">
        <v>108</v>
      </c>
      <c r="E5870" t="s">
        <v>134</v>
      </c>
      <c r="F5870" t="s">
        <v>16625</v>
      </c>
      <c r="G5870" t="s">
        <v>209</v>
      </c>
      <c r="H5870" t="s">
        <v>46</v>
      </c>
      <c r="I5870" t="s">
        <v>129</v>
      </c>
      <c r="J5870" t="s">
        <v>130</v>
      </c>
      <c r="K5870" t="s">
        <v>131</v>
      </c>
      <c r="L5870" t="s">
        <v>16862</v>
      </c>
      <c r="M5870" t="s">
        <v>16863</v>
      </c>
      <c r="N5870">
        <v>1.2952777769999999</v>
      </c>
      <c r="O5870">
        <v>0</v>
      </c>
      <c r="P5870">
        <v>3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3.8858329999999999</v>
      </c>
      <c r="W5870">
        <v>0</v>
      </c>
      <c r="X5870">
        <v>0</v>
      </c>
      <c r="Y5870">
        <v>0</v>
      </c>
      <c r="Z5870">
        <v>0</v>
      </c>
    </row>
    <row r="5871" spans="1:26" x14ac:dyDescent="0.25">
      <c r="A5871">
        <v>1720779</v>
      </c>
      <c r="B5871">
        <v>1</v>
      </c>
      <c r="C5871" t="s">
        <v>76</v>
      </c>
      <c r="D5871" t="s">
        <v>78</v>
      </c>
      <c r="E5871" t="s">
        <v>134</v>
      </c>
      <c r="F5871" t="s">
        <v>16864</v>
      </c>
      <c r="G5871" t="s">
        <v>209</v>
      </c>
      <c r="H5871" t="s">
        <v>46</v>
      </c>
      <c r="I5871" t="s">
        <v>129</v>
      </c>
      <c r="J5871" t="s">
        <v>130</v>
      </c>
      <c r="K5871" t="s">
        <v>131</v>
      </c>
      <c r="L5871" t="s">
        <v>16865</v>
      </c>
      <c r="M5871" t="s">
        <v>16866</v>
      </c>
      <c r="N5871">
        <v>7.0086111109999996</v>
      </c>
      <c r="O5871">
        <v>0</v>
      </c>
      <c r="P5871">
        <v>15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105.129167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1720781</v>
      </c>
      <c r="B5872">
        <v>1</v>
      </c>
      <c r="C5872" t="s">
        <v>77</v>
      </c>
      <c r="D5872" t="s">
        <v>119</v>
      </c>
      <c r="E5872" t="s">
        <v>126</v>
      </c>
      <c r="F5872" t="s">
        <v>16867</v>
      </c>
      <c r="G5872" t="s">
        <v>431</v>
      </c>
      <c r="H5872" t="s">
        <v>47</v>
      </c>
      <c r="I5872" t="s">
        <v>129</v>
      </c>
      <c r="J5872" t="s">
        <v>130</v>
      </c>
      <c r="K5872" t="s">
        <v>131</v>
      </c>
      <c r="L5872" t="s">
        <v>16868</v>
      </c>
      <c r="M5872" t="s">
        <v>16869</v>
      </c>
      <c r="N5872">
        <v>1.6411111110000001</v>
      </c>
      <c r="O5872">
        <v>2</v>
      </c>
      <c r="P5872">
        <v>16</v>
      </c>
      <c r="Q5872">
        <v>0</v>
      </c>
      <c r="R5872">
        <v>0</v>
      </c>
      <c r="S5872">
        <v>0</v>
      </c>
      <c r="T5872">
        <v>0</v>
      </c>
      <c r="U5872">
        <v>3.282222</v>
      </c>
      <c r="V5872">
        <v>26.257777999999998</v>
      </c>
      <c r="W5872">
        <v>0</v>
      </c>
      <c r="X5872">
        <v>0</v>
      </c>
      <c r="Y5872">
        <v>0</v>
      </c>
      <c r="Z5872">
        <v>0</v>
      </c>
    </row>
    <row r="5873" spans="1:26" x14ac:dyDescent="0.25">
      <c r="A5873">
        <v>1720778</v>
      </c>
      <c r="B5873">
        <v>1</v>
      </c>
      <c r="C5873" t="s">
        <v>76</v>
      </c>
      <c r="D5873" t="s">
        <v>81</v>
      </c>
      <c r="E5873" t="s">
        <v>139</v>
      </c>
      <c r="F5873" t="s">
        <v>16870</v>
      </c>
      <c r="G5873" t="s">
        <v>3526</v>
      </c>
      <c r="H5873" t="s">
        <v>46</v>
      </c>
      <c r="I5873" t="s">
        <v>129</v>
      </c>
      <c r="J5873" t="s">
        <v>130</v>
      </c>
      <c r="K5873" t="s">
        <v>131</v>
      </c>
      <c r="L5873" t="s">
        <v>16871</v>
      </c>
      <c r="M5873" t="s">
        <v>16872</v>
      </c>
      <c r="N5873">
        <v>1.1086111110000001</v>
      </c>
      <c r="O5873">
        <v>0</v>
      </c>
      <c r="P5873">
        <v>112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124.164444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1720784</v>
      </c>
      <c r="B5874">
        <v>1</v>
      </c>
      <c r="C5874" t="s">
        <v>77</v>
      </c>
      <c r="D5874" t="s">
        <v>116</v>
      </c>
      <c r="E5874" t="s">
        <v>134</v>
      </c>
      <c r="F5874" t="s">
        <v>16873</v>
      </c>
      <c r="G5874" t="s">
        <v>136</v>
      </c>
      <c r="H5874" t="s">
        <v>46</v>
      </c>
      <c r="I5874" t="s">
        <v>129</v>
      </c>
      <c r="J5874" t="s">
        <v>130</v>
      </c>
      <c r="K5874" t="s">
        <v>131</v>
      </c>
      <c r="L5874" t="s">
        <v>16874</v>
      </c>
      <c r="M5874" t="s">
        <v>16875</v>
      </c>
      <c r="N5874">
        <v>1.658055555</v>
      </c>
      <c r="O5874">
        <v>0</v>
      </c>
      <c r="P5874">
        <v>2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3.3161109999999998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1720785</v>
      </c>
      <c r="B5875">
        <v>1</v>
      </c>
      <c r="C5875" t="s">
        <v>76</v>
      </c>
      <c r="D5875" t="s">
        <v>95</v>
      </c>
      <c r="E5875" t="s">
        <v>134</v>
      </c>
      <c r="F5875" t="s">
        <v>16876</v>
      </c>
      <c r="G5875" t="s">
        <v>136</v>
      </c>
      <c r="H5875" t="s">
        <v>46</v>
      </c>
      <c r="I5875" t="s">
        <v>129</v>
      </c>
      <c r="J5875" t="s">
        <v>130</v>
      </c>
      <c r="K5875" t="s">
        <v>131</v>
      </c>
      <c r="L5875" t="s">
        <v>16877</v>
      </c>
      <c r="M5875" t="s">
        <v>16878</v>
      </c>
      <c r="N5875">
        <v>3.4536111109999998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3.453611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1720788</v>
      </c>
      <c r="B5876">
        <v>1</v>
      </c>
      <c r="C5876" t="s">
        <v>76</v>
      </c>
      <c r="D5876" t="s">
        <v>90</v>
      </c>
      <c r="E5876" t="s">
        <v>164</v>
      </c>
      <c r="F5876" t="s">
        <v>16879</v>
      </c>
      <c r="G5876" t="s">
        <v>1596</v>
      </c>
      <c r="H5876" t="s">
        <v>46</v>
      </c>
      <c r="I5876" t="s">
        <v>129</v>
      </c>
      <c r="J5876" t="s">
        <v>130</v>
      </c>
      <c r="K5876" t="s">
        <v>131</v>
      </c>
      <c r="L5876" t="s">
        <v>16880</v>
      </c>
      <c r="M5876" t="s">
        <v>16881</v>
      </c>
      <c r="N5876">
        <v>3.2886111109999998</v>
      </c>
      <c r="O5876">
        <v>0</v>
      </c>
      <c r="P5876">
        <v>0</v>
      </c>
      <c r="Q5876">
        <v>1</v>
      </c>
      <c r="R5876">
        <v>122</v>
      </c>
      <c r="S5876">
        <v>0</v>
      </c>
      <c r="T5876">
        <v>0</v>
      </c>
      <c r="U5876">
        <v>0</v>
      </c>
      <c r="V5876">
        <v>0</v>
      </c>
      <c r="W5876">
        <v>3.288611</v>
      </c>
      <c r="X5876">
        <v>401.210556</v>
      </c>
      <c r="Y5876">
        <v>0</v>
      </c>
      <c r="Z5876">
        <v>0</v>
      </c>
    </row>
    <row r="5877" spans="1:26" x14ac:dyDescent="0.25">
      <c r="A5877">
        <v>1720786</v>
      </c>
      <c r="B5877">
        <v>1</v>
      </c>
      <c r="C5877" t="s">
        <v>76</v>
      </c>
      <c r="D5877" t="s">
        <v>93</v>
      </c>
      <c r="E5877" t="s">
        <v>134</v>
      </c>
      <c r="F5877" t="s">
        <v>16882</v>
      </c>
      <c r="G5877" t="s">
        <v>209</v>
      </c>
      <c r="H5877" t="s">
        <v>46</v>
      </c>
      <c r="I5877" t="s">
        <v>129</v>
      </c>
      <c r="J5877" t="s">
        <v>130</v>
      </c>
      <c r="K5877" t="s">
        <v>131</v>
      </c>
      <c r="L5877" t="s">
        <v>16883</v>
      </c>
      <c r="M5877" t="s">
        <v>16884</v>
      </c>
      <c r="N5877">
        <v>1.530277777</v>
      </c>
      <c r="O5877">
        <v>0</v>
      </c>
      <c r="P5877">
        <v>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1.530278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1720791</v>
      </c>
      <c r="B5878">
        <v>1</v>
      </c>
      <c r="C5878" t="s">
        <v>76</v>
      </c>
      <c r="D5878" t="s">
        <v>99</v>
      </c>
      <c r="E5878" t="s">
        <v>139</v>
      </c>
      <c r="F5878" t="s">
        <v>16730</v>
      </c>
      <c r="G5878" t="s">
        <v>141</v>
      </c>
      <c r="H5878" t="s">
        <v>46</v>
      </c>
      <c r="I5878" t="s">
        <v>129</v>
      </c>
      <c r="J5878" t="s">
        <v>130</v>
      </c>
      <c r="K5878" t="s">
        <v>131</v>
      </c>
      <c r="L5878" t="s">
        <v>16885</v>
      </c>
      <c r="M5878" t="s">
        <v>16886</v>
      </c>
      <c r="N5878">
        <v>1.0094444440000001</v>
      </c>
      <c r="O5878">
        <v>0</v>
      </c>
      <c r="P5878">
        <v>218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220.05888899999999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1720798</v>
      </c>
      <c r="B5879">
        <v>1</v>
      </c>
      <c r="C5879" t="s">
        <v>76</v>
      </c>
      <c r="D5879" t="s">
        <v>87</v>
      </c>
      <c r="E5879" t="s">
        <v>139</v>
      </c>
      <c r="F5879" t="s">
        <v>16887</v>
      </c>
      <c r="G5879" t="s">
        <v>1596</v>
      </c>
      <c r="H5879" t="s">
        <v>46</v>
      </c>
      <c r="I5879" t="s">
        <v>129</v>
      </c>
      <c r="J5879" t="s">
        <v>130</v>
      </c>
      <c r="K5879" t="s">
        <v>131</v>
      </c>
      <c r="L5879" t="s">
        <v>16888</v>
      </c>
      <c r="M5879" t="s">
        <v>16889</v>
      </c>
      <c r="N5879">
        <v>0.91638888799999996</v>
      </c>
      <c r="O5879">
        <v>0</v>
      </c>
      <c r="P5879">
        <v>52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47.652222000000002</v>
      </c>
      <c r="W5879">
        <v>0</v>
      </c>
      <c r="X5879">
        <v>0</v>
      </c>
      <c r="Y5879">
        <v>0</v>
      </c>
      <c r="Z5879">
        <v>0</v>
      </c>
    </row>
    <row r="5880" spans="1:26" x14ac:dyDescent="0.25">
      <c r="A5880">
        <v>1720793</v>
      </c>
      <c r="B5880">
        <v>1</v>
      </c>
      <c r="C5880" t="s">
        <v>77</v>
      </c>
      <c r="D5880" t="s">
        <v>114</v>
      </c>
      <c r="E5880" t="s">
        <v>126</v>
      </c>
      <c r="F5880" t="s">
        <v>13683</v>
      </c>
      <c r="G5880" t="s">
        <v>176</v>
      </c>
      <c r="H5880" t="s">
        <v>47</v>
      </c>
      <c r="I5880" t="s">
        <v>129</v>
      </c>
      <c r="J5880" t="s">
        <v>130</v>
      </c>
      <c r="K5880" t="s">
        <v>131</v>
      </c>
      <c r="L5880" t="s">
        <v>16890</v>
      </c>
      <c r="M5880" t="s">
        <v>16891</v>
      </c>
      <c r="N5880">
        <v>1.2241666659999999</v>
      </c>
      <c r="O5880">
        <v>0</v>
      </c>
      <c r="P5880">
        <v>0</v>
      </c>
      <c r="Q5880">
        <v>0</v>
      </c>
      <c r="R5880">
        <v>0</v>
      </c>
      <c r="S5880">
        <v>7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8.5691670000000002</v>
      </c>
      <c r="Z5880">
        <v>0</v>
      </c>
    </row>
    <row r="5881" spans="1:26" x14ac:dyDescent="0.25">
      <c r="A5881">
        <v>1720796</v>
      </c>
      <c r="B5881">
        <v>1</v>
      </c>
      <c r="C5881" t="s">
        <v>76</v>
      </c>
      <c r="D5881" t="s">
        <v>99</v>
      </c>
      <c r="E5881" t="s">
        <v>134</v>
      </c>
      <c r="F5881" t="s">
        <v>16892</v>
      </c>
      <c r="G5881" t="s">
        <v>136</v>
      </c>
      <c r="H5881" t="s">
        <v>46</v>
      </c>
      <c r="I5881" t="s">
        <v>129</v>
      </c>
      <c r="J5881" t="s">
        <v>130</v>
      </c>
      <c r="K5881" t="s">
        <v>131</v>
      </c>
      <c r="L5881" t="s">
        <v>16893</v>
      </c>
      <c r="M5881" t="s">
        <v>16894</v>
      </c>
      <c r="N5881">
        <v>0.55027777700000002</v>
      </c>
      <c r="O5881">
        <v>0</v>
      </c>
      <c r="P5881">
        <v>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3.3016670000000001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1720795</v>
      </c>
      <c r="B5882">
        <v>1</v>
      </c>
      <c r="C5882" t="s">
        <v>76</v>
      </c>
      <c r="D5882" t="s">
        <v>91</v>
      </c>
      <c r="E5882" t="s">
        <v>134</v>
      </c>
      <c r="F5882" t="s">
        <v>16895</v>
      </c>
      <c r="G5882" t="s">
        <v>136</v>
      </c>
      <c r="H5882" t="s">
        <v>46</v>
      </c>
      <c r="I5882" t="s">
        <v>129</v>
      </c>
      <c r="J5882" t="s">
        <v>130</v>
      </c>
      <c r="K5882" t="s">
        <v>131</v>
      </c>
      <c r="L5882" t="s">
        <v>16896</v>
      </c>
      <c r="M5882" t="s">
        <v>16897</v>
      </c>
      <c r="N5882">
        <v>0.62638888800000003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1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0.62638899999999997</v>
      </c>
    </row>
    <row r="5883" spans="1:26" x14ac:dyDescent="0.25">
      <c r="A5883">
        <v>1720800</v>
      </c>
      <c r="B5883">
        <v>1</v>
      </c>
      <c r="C5883" t="s">
        <v>76</v>
      </c>
      <c r="D5883" t="s">
        <v>81</v>
      </c>
      <c r="E5883" t="s">
        <v>134</v>
      </c>
      <c r="F5883" t="s">
        <v>16898</v>
      </c>
      <c r="G5883" t="s">
        <v>136</v>
      </c>
      <c r="H5883" t="s">
        <v>46</v>
      </c>
      <c r="I5883" t="s">
        <v>129</v>
      </c>
      <c r="J5883" t="s">
        <v>130</v>
      </c>
      <c r="K5883" t="s">
        <v>131</v>
      </c>
      <c r="L5883" t="s">
        <v>16899</v>
      </c>
      <c r="M5883" t="s">
        <v>16900</v>
      </c>
      <c r="N5883">
        <v>2.1747222220000002</v>
      </c>
      <c r="O5883">
        <v>0</v>
      </c>
      <c r="P5883">
        <v>7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15.223056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1720803</v>
      </c>
      <c r="B5884">
        <v>1</v>
      </c>
      <c r="C5884" t="s">
        <v>76</v>
      </c>
      <c r="D5884" t="s">
        <v>90</v>
      </c>
      <c r="E5884" t="s">
        <v>126</v>
      </c>
      <c r="F5884" t="s">
        <v>16901</v>
      </c>
      <c r="G5884" t="s">
        <v>431</v>
      </c>
      <c r="H5884" t="s">
        <v>47</v>
      </c>
      <c r="I5884" t="s">
        <v>129</v>
      </c>
      <c r="J5884" t="s">
        <v>130</v>
      </c>
      <c r="K5884" t="s">
        <v>131</v>
      </c>
      <c r="L5884" t="s">
        <v>16902</v>
      </c>
      <c r="M5884" t="s">
        <v>16903</v>
      </c>
      <c r="N5884">
        <v>2.079722222</v>
      </c>
      <c r="O5884">
        <v>1</v>
      </c>
      <c r="P5884">
        <v>708</v>
      </c>
      <c r="Q5884">
        <v>0</v>
      </c>
      <c r="R5884">
        <v>0</v>
      </c>
      <c r="S5884">
        <v>0</v>
      </c>
      <c r="T5884">
        <v>0</v>
      </c>
      <c r="U5884">
        <v>2.0797219999999998</v>
      </c>
      <c r="V5884">
        <v>1472.4433329999999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1720802</v>
      </c>
      <c r="B5885">
        <v>1</v>
      </c>
      <c r="C5885" t="s">
        <v>77</v>
      </c>
      <c r="D5885" t="s">
        <v>124</v>
      </c>
      <c r="E5885" t="s">
        <v>139</v>
      </c>
      <c r="F5885" t="s">
        <v>16904</v>
      </c>
      <c r="G5885" t="s">
        <v>141</v>
      </c>
      <c r="H5885" t="s">
        <v>46</v>
      </c>
      <c r="I5885" t="s">
        <v>129</v>
      </c>
      <c r="J5885" t="s">
        <v>130</v>
      </c>
      <c r="K5885" t="s">
        <v>131</v>
      </c>
      <c r="L5885" t="s">
        <v>16905</v>
      </c>
      <c r="M5885" t="s">
        <v>16906</v>
      </c>
      <c r="N5885">
        <v>5.0597222220000004</v>
      </c>
      <c r="O5885">
        <v>0</v>
      </c>
      <c r="P5885">
        <v>51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258.04583300000002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1720812</v>
      </c>
      <c r="B5886">
        <v>1</v>
      </c>
      <c r="C5886" t="s">
        <v>77</v>
      </c>
      <c r="D5886" t="s">
        <v>124</v>
      </c>
      <c r="E5886" t="s">
        <v>134</v>
      </c>
      <c r="F5886" t="s">
        <v>16907</v>
      </c>
      <c r="G5886" t="s">
        <v>209</v>
      </c>
      <c r="H5886" t="s">
        <v>46</v>
      </c>
      <c r="I5886" t="s">
        <v>129</v>
      </c>
      <c r="J5886" t="s">
        <v>130</v>
      </c>
      <c r="K5886" t="s">
        <v>131</v>
      </c>
      <c r="L5886" t="s">
        <v>16908</v>
      </c>
      <c r="M5886" t="s">
        <v>16909</v>
      </c>
      <c r="N5886">
        <v>4.4652777769999998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4.4652779999999996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1720808</v>
      </c>
      <c r="B5887">
        <v>1</v>
      </c>
      <c r="C5887" t="s">
        <v>76</v>
      </c>
      <c r="D5887" t="s">
        <v>104</v>
      </c>
      <c r="E5887" t="s">
        <v>134</v>
      </c>
      <c r="F5887" t="s">
        <v>16910</v>
      </c>
      <c r="G5887" t="s">
        <v>136</v>
      </c>
      <c r="H5887" t="s">
        <v>46</v>
      </c>
      <c r="I5887" t="s">
        <v>129</v>
      </c>
      <c r="J5887" t="s">
        <v>130</v>
      </c>
      <c r="K5887" t="s">
        <v>131</v>
      </c>
      <c r="L5887" t="s">
        <v>16911</v>
      </c>
      <c r="M5887" t="s">
        <v>16912</v>
      </c>
      <c r="N5887">
        <v>2.0216666659999998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1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2.0216669999999999</v>
      </c>
    </row>
    <row r="5888" spans="1:26" x14ac:dyDescent="0.25">
      <c r="A5888">
        <v>1720807</v>
      </c>
      <c r="B5888">
        <v>1</v>
      </c>
      <c r="C5888" t="s">
        <v>77</v>
      </c>
      <c r="D5888" t="s">
        <v>123</v>
      </c>
      <c r="E5888" t="s">
        <v>134</v>
      </c>
      <c r="F5888" t="s">
        <v>16913</v>
      </c>
      <c r="G5888" t="s">
        <v>136</v>
      </c>
      <c r="H5888" t="s">
        <v>46</v>
      </c>
      <c r="I5888" t="s">
        <v>129</v>
      </c>
      <c r="J5888" t="s">
        <v>130</v>
      </c>
      <c r="K5888" t="s">
        <v>131</v>
      </c>
      <c r="L5888" t="s">
        <v>16914</v>
      </c>
      <c r="M5888" t="s">
        <v>16915</v>
      </c>
      <c r="N5888">
        <v>3.3224999999999998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3.3224999999999998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1720810</v>
      </c>
      <c r="B5889">
        <v>1</v>
      </c>
      <c r="C5889" t="s">
        <v>77</v>
      </c>
      <c r="D5889" t="s">
        <v>119</v>
      </c>
      <c r="E5889" t="s">
        <v>191</v>
      </c>
      <c r="F5889" t="s">
        <v>16916</v>
      </c>
      <c r="G5889" t="s">
        <v>907</v>
      </c>
      <c r="H5889" t="s">
        <v>46</v>
      </c>
      <c r="I5889" t="s">
        <v>129</v>
      </c>
      <c r="J5889" t="s">
        <v>130</v>
      </c>
      <c r="K5889" t="s">
        <v>131</v>
      </c>
      <c r="L5889" t="s">
        <v>16917</v>
      </c>
      <c r="M5889" t="s">
        <v>16918</v>
      </c>
      <c r="N5889">
        <v>1.987777777</v>
      </c>
      <c r="O5889">
        <v>0</v>
      </c>
      <c r="P5889">
        <v>219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435.32333299999999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1720809</v>
      </c>
      <c r="B5890">
        <v>1</v>
      </c>
      <c r="C5890" t="s">
        <v>76</v>
      </c>
      <c r="D5890" t="s">
        <v>92</v>
      </c>
      <c r="E5890" t="s">
        <v>158</v>
      </c>
      <c r="F5890" t="s">
        <v>11452</v>
      </c>
      <c r="G5890" t="s">
        <v>176</v>
      </c>
      <c r="H5890" t="s">
        <v>47</v>
      </c>
      <c r="I5890" t="s">
        <v>129</v>
      </c>
      <c r="J5890" t="s">
        <v>130</v>
      </c>
      <c r="K5890" t="s">
        <v>131</v>
      </c>
      <c r="L5890" t="s">
        <v>16919</v>
      </c>
      <c r="M5890" t="s">
        <v>16920</v>
      </c>
      <c r="N5890">
        <v>0.35749999999999998</v>
      </c>
      <c r="O5890">
        <v>0</v>
      </c>
      <c r="P5890">
        <v>0</v>
      </c>
      <c r="Q5890">
        <v>0</v>
      </c>
      <c r="R5890">
        <v>0</v>
      </c>
      <c r="S5890">
        <v>34</v>
      </c>
      <c r="T5890">
        <v>1735</v>
      </c>
      <c r="U5890">
        <v>0</v>
      </c>
      <c r="V5890">
        <v>0</v>
      </c>
      <c r="W5890">
        <v>0</v>
      </c>
      <c r="X5890">
        <v>0</v>
      </c>
      <c r="Y5890">
        <v>12.154999999999999</v>
      </c>
      <c r="Z5890">
        <v>620.26250000000005</v>
      </c>
    </row>
    <row r="5891" spans="1:26" x14ac:dyDescent="0.25">
      <c r="A5891">
        <v>1720811</v>
      </c>
      <c r="B5891">
        <v>1</v>
      </c>
      <c r="C5891" t="s">
        <v>76</v>
      </c>
      <c r="D5891" t="s">
        <v>78</v>
      </c>
      <c r="E5891" t="s">
        <v>134</v>
      </c>
      <c r="F5891" t="s">
        <v>16921</v>
      </c>
      <c r="G5891" t="s">
        <v>136</v>
      </c>
      <c r="H5891" t="s">
        <v>46</v>
      </c>
      <c r="I5891" t="s">
        <v>129</v>
      </c>
      <c r="J5891" t="s">
        <v>130</v>
      </c>
      <c r="K5891" t="s">
        <v>131</v>
      </c>
      <c r="L5891" t="s">
        <v>16922</v>
      </c>
      <c r="M5891" t="s">
        <v>16923</v>
      </c>
      <c r="N5891">
        <v>0.75666666599999999</v>
      </c>
      <c r="O5891">
        <v>0</v>
      </c>
      <c r="P5891">
        <v>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3.0266670000000002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1720815</v>
      </c>
      <c r="B5892">
        <v>1</v>
      </c>
      <c r="C5892" t="s">
        <v>76</v>
      </c>
      <c r="D5892" t="s">
        <v>107</v>
      </c>
      <c r="E5892" t="s">
        <v>134</v>
      </c>
      <c r="F5892" t="s">
        <v>16924</v>
      </c>
      <c r="G5892" t="s">
        <v>136</v>
      </c>
      <c r="H5892" t="s">
        <v>46</v>
      </c>
      <c r="I5892" t="s">
        <v>129</v>
      </c>
      <c r="J5892" t="s">
        <v>130</v>
      </c>
      <c r="K5892" t="s">
        <v>131</v>
      </c>
      <c r="L5892" t="s">
        <v>16814</v>
      </c>
      <c r="M5892" t="s">
        <v>16925</v>
      </c>
      <c r="N5892">
        <v>2.111388888</v>
      </c>
      <c r="O5892">
        <v>0</v>
      </c>
      <c r="P5892">
        <v>9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19.002500000000001</v>
      </c>
      <c r="W5892">
        <v>0</v>
      </c>
      <c r="X5892">
        <v>0</v>
      </c>
      <c r="Y5892">
        <v>0</v>
      </c>
      <c r="Z5892">
        <v>0</v>
      </c>
    </row>
    <row r="5893" spans="1:26" x14ac:dyDescent="0.25">
      <c r="A5893">
        <v>1720813</v>
      </c>
      <c r="B5893">
        <v>1</v>
      </c>
      <c r="C5893" t="s">
        <v>76</v>
      </c>
      <c r="D5893" t="s">
        <v>84</v>
      </c>
      <c r="E5893" t="s">
        <v>134</v>
      </c>
      <c r="F5893" t="s">
        <v>16926</v>
      </c>
      <c r="G5893" t="s">
        <v>136</v>
      </c>
      <c r="H5893" t="s">
        <v>46</v>
      </c>
      <c r="I5893" t="s">
        <v>129</v>
      </c>
      <c r="J5893" t="s">
        <v>130</v>
      </c>
      <c r="K5893" t="s">
        <v>131</v>
      </c>
      <c r="L5893" t="s">
        <v>16927</v>
      </c>
      <c r="M5893" t="s">
        <v>16928</v>
      </c>
      <c r="N5893">
        <v>1.7825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1.7825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1720816</v>
      </c>
      <c r="B5894">
        <v>1</v>
      </c>
      <c r="C5894" t="s">
        <v>76</v>
      </c>
      <c r="D5894" t="s">
        <v>101</v>
      </c>
      <c r="E5894" t="s">
        <v>134</v>
      </c>
      <c r="F5894" t="s">
        <v>16929</v>
      </c>
      <c r="G5894" t="s">
        <v>155</v>
      </c>
      <c r="H5894" t="s">
        <v>46</v>
      </c>
      <c r="I5894" t="s">
        <v>129</v>
      </c>
      <c r="J5894" t="s">
        <v>130</v>
      </c>
      <c r="K5894" t="s">
        <v>131</v>
      </c>
      <c r="L5894" t="s">
        <v>16930</v>
      </c>
      <c r="M5894" t="s">
        <v>16931</v>
      </c>
      <c r="N5894">
        <v>1.3988888880000001</v>
      </c>
      <c r="O5894">
        <v>0</v>
      </c>
      <c r="P5894">
        <v>44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61.551110999999999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1720819</v>
      </c>
      <c r="B5895">
        <v>1</v>
      </c>
      <c r="C5895" t="s">
        <v>76</v>
      </c>
      <c r="D5895" t="s">
        <v>103</v>
      </c>
      <c r="E5895" t="s">
        <v>134</v>
      </c>
      <c r="F5895" t="s">
        <v>16932</v>
      </c>
      <c r="G5895" t="s">
        <v>136</v>
      </c>
      <c r="H5895" t="s">
        <v>46</v>
      </c>
      <c r="I5895" t="s">
        <v>129</v>
      </c>
      <c r="J5895" t="s">
        <v>130</v>
      </c>
      <c r="K5895" t="s">
        <v>131</v>
      </c>
      <c r="L5895" t="s">
        <v>16933</v>
      </c>
      <c r="M5895" t="s">
        <v>16934</v>
      </c>
      <c r="N5895">
        <v>2.9080555549999998</v>
      </c>
      <c r="O5895">
        <v>0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2.9080560000000002</v>
      </c>
      <c r="Y5895">
        <v>0</v>
      </c>
      <c r="Z5895">
        <v>0</v>
      </c>
    </row>
    <row r="5896" spans="1:26" x14ac:dyDescent="0.25">
      <c r="A5896">
        <v>1720820</v>
      </c>
      <c r="B5896">
        <v>1</v>
      </c>
      <c r="C5896" t="s">
        <v>76</v>
      </c>
      <c r="D5896" t="s">
        <v>92</v>
      </c>
      <c r="E5896" t="s">
        <v>134</v>
      </c>
      <c r="F5896" t="s">
        <v>16935</v>
      </c>
      <c r="G5896" t="s">
        <v>209</v>
      </c>
      <c r="H5896" t="s">
        <v>46</v>
      </c>
      <c r="I5896" t="s">
        <v>129</v>
      </c>
      <c r="J5896" t="s">
        <v>130</v>
      </c>
      <c r="K5896" t="s">
        <v>131</v>
      </c>
      <c r="L5896" t="s">
        <v>16936</v>
      </c>
      <c r="M5896" t="s">
        <v>16937</v>
      </c>
      <c r="N5896">
        <v>13.666388888</v>
      </c>
      <c r="O5896">
        <v>0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13.666389000000001</v>
      </c>
      <c r="Y5896">
        <v>0</v>
      </c>
      <c r="Z5896">
        <v>0</v>
      </c>
    </row>
    <row r="5897" spans="1:26" x14ac:dyDescent="0.25">
      <c r="A5897">
        <v>1720824</v>
      </c>
      <c r="B5897">
        <v>1</v>
      </c>
      <c r="C5897" t="s">
        <v>76</v>
      </c>
      <c r="D5897" t="s">
        <v>101</v>
      </c>
      <c r="E5897" t="s">
        <v>134</v>
      </c>
      <c r="F5897" t="s">
        <v>15567</v>
      </c>
      <c r="G5897" t="s">
        <v>136</v>
      </c>
      <c r="H5897" t="s">
        <v>46</v>
      </c>
      <c r="I5897" t="s">
        <v>129</v>
      </c>
      <c r="J5897" t="s">
        <v>130</v>
      </c>
      <c r="K5897" t="s">
        <v>131</v>
      </c>
      <c r="L5897" t="s">
        <v>16938</v>
      </c>
      <c r="M5897" t="s">
        <v>16939</v>
      </c>
      <c r="N5897">
        <v>2.0891666660000001</v>
      </c>
      <c r="O5897">
        <v>0</v>
      </c>
      <c r="P5897">
        <v>7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14.624167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1720823</v>
      </c>
      <c r="B5898">
        <v>1</v>
      </c>
      <c r="C5898" t="s">
        <v>76</v>
      </c>
      <c r="D5898" t="s">
        <v>92</v>
      </c>
      <c r="E5898" t="s">
        <v>139</v>
      </c>
      <c r="F5898" t="s">
        <v>4975</v>
      </c>
      <c r="G5898" t="s">
        <v>16940</v>
      </c>
      <c r="H5898" t="s">
        <v>46</v>
      </c>
      <c r="I5898" t="s">
        <v>129</v>
      </c>
      <c r="J5898" t="s">
        <v>130</v>
      </c>
      <c r="K5898" t="s">
        <v>131</v>
      </c>
      <c r="L5898" t="s">
        <v>16941</v>
      </c>
      <c r="M5898" t="s">
        <v>16942</v>
      </c>
      <c r="N5898">
        <v>3.0766666659999999</v>
      </c>
      <c r="O5898">
        <v>0</v>
      </c>
      <c r="P5898">
        <v>0</v>
      </c>
      <c r="Q5898">
        <v>0</v>
      </c>
      <c r="R5898">
        <v>165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507.65</v>
      </c>
      <c r="Y5898">
        <v>0</v>
      </c>
      <c r="Z5898">
        <v>0</v>
      </c>
    </row>
    <row r="5899" spans="1:26" x14ac:dyDescent="0.25">
      <c r="A5899">
        <v>1720828</v>
      </c>
      <c r="B5899">
        <v>1</v>
      </c>
      <c r="C5899" t="s">
        <v>76</v>
      </c>
      <c r="D5899" t="s">
        <v>93</v>
      </c>
      <c r="E5899" t="s">
        <v>134</v>
      </c>
      <c r="F5899" t="s">
        <v>16943</v>
      </c>
      <c r="G5899" t="s">
        <v>136</v>
      </c>
      <c r="H5899" t="s">
        <v>46</v>
      </c>
      <c r="I5899" t="s">
        <v>129</v>
      </c>
      <c r="J5899" t="s">
        <v>130</v>
      </c>
      <c r="K5899" t="s">
        <v>131</v>
      </c>
      <c r="L5899" t="s">
        <v>16944</v>
      </c>
      <c r="M5899" t="s">
        <v>16945</v>
      </c>
      <c r="N5899">
        <v>1.8630555550000001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1.863056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1720825</v>
      </c>
      <c r="B5900">
        <v>1</v>
      </c>
      <c r="C5900" t="s">
        <v>77</v>
      </c>
      <c r="D5900" t="s">
        <v>119</v>
      </c>
      <c r="E5900" t="s">
        <v>158</v>
      </c>
      <c r="F5900" t="s">
        <v>5529</v>
      </c>
      <c r="G5900" t="s">
        <v>176</v>
      </c>
      <c r="H5900" t="s">
        <v>47</v>
      </c>
      <c r="I5900" t="s">
        <v>129</v>
      </c>
      <c r="J5900" t="s">
        <v>130</v>
      </c>
      <c r="K5900" t="s">
        <v>131</v>
      </c>
      <c r="L5900" t="s">
        <v>16946</v>
      </c>
      <c r="M5900" t="s">
        <v>16947</v>
      </c>
      <c r="N5900">
        <v>0.48333333299999998</v>
      </c>
      <c r="O5900">
        <v>95</v>
      </c>
      <c r="P5900">
        <v>80</v>
      </c>
      <c r="Q5900">
        <v>0</v>
      </c>
      <c r="R5900">
        <v>0</v>
      </c>
      <c r="S5900">
        <v>1</v>
      </c>
      <c r="T5900">
        <v>0</v>
      </c>
      <c r="U5900">
        <v>45.916666999999997</v>
      </c>
      <c r="V5900">
        <v>38.666666999999997</v>
      </c>
      <c r="W5900">
        <v>0</v>
      </c>
      <c r="X5900">
        <v>0</v>
      </c>
      <c r="Y5900">
        <v>0.48333300000000001</v>
      </c>
      <c r="Z5900">
        <v>0</v>
      </c>
    </row>
    <row r="5901" spans="1:26" x14ac:dyDescent="0.25">
      <c r="A5901">
        <v>1720827</v>
      </c>
      <c r="B5901">
        <v>1</v>
      </c>
      <c r="C5901" t="s">
        <v>76</v>
      </c>
      <c r="D5901" t="s">
        <v>90</v>
      </c>
      <c r="E5901" t="s">
        <v>126</v>
      </c>
      <c r="F5901" t="s">
        <v>16948</v>
      </c>
      <c r="G5901" t="s">
        <v>431</v>
      </c>
      <c r="H5901" t="s">
        <v>47</v>
      </c>
      <c r="I5901" t="s">
        <v>129</v>
      </c>
      <c r="J5901" t="s">
        <v>130</v>
      </c>
      <c r="K5901" t="s">
        <v>131</v>
      </c>
      <c r="L5901" t="s">
        <v>16949</v>
      </c>
      <c r="M5901" t="s">
        <v>16950</v>
      </c>
      <c r="N5901">
        <v>1.294444444</v>
      </c>
      <c r="O5901">
        <v>1</v>
      </c>
      <c r="P5901">
        <v>708</v>
      </c>
      <c r="Q5901">
        <v>0</v>
      </c>
      <c r="R5901">
        <v>0</v>
      </c>
      <c r="S5901">
        <v>0</v>
      </c>
      <c r="T5901">
        <v>0</v>
      </c>
      <c r="U5901">
        <v>1.2944439999999999</v>
      </c>
      <c r="V5901">
        <v>916.46666600000003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1720829</v>
      </c>
      <c r="B5902">
        <v>1</v>
      </c>
      <c r="C5902" t="s">
        <v>76</v>
      </c>
      <c r="D5902" t="s">
        <v>80</v>
      </c>
      <c r="E5902" t="s">
        <v>139</v>
      </c>
      <c r="F5902" t="s">
        <v>16951</v>
      </c>
      <c r="G5902" t="s">
        <v>182</v>
      </c>
      <c r="H5902" t="s">
        <v>46</v>
      </c>
      <c r="I5902" t="s">
        <v>129</v>
      </c>
      <c r="J5902" t="s">
        <v>130</v>
      </c>
      <c r="K5902" t="s">
        <v>131</v>
      </c>
      <c r="L5902" t="s">
        <v>16952</v>
      </c>
      <c r="M5902" t="s">
        <v>16953</v>
      </c>
      <c r="N5902">
        <v>1.1491666659999999</v>
      </c>
      <c r="O5902">
        <v>0</v>
      </c>
      <c r="P5902">
        <v>426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489.54500000000002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1720831</v>
      </c>
      <c r="B5903">
        <v>1</v>
      </c>
      <c r="C5903" t="s">
        <v>77</v>
      </c>
      <c r="D5903" t="s">
        <v>119</v>
      </c>
      <c r="E5903" t="s">
        <v>212</v>
      </c>
      <c r="F5903" t="s">
        <v>16954</v>
      </c>
      <c r="G5903" t="s">
        <v>176</v>
      </c>
      <c r="H5903" t="s">
        <v>47</v>
      </c>
      <c r="I5903" t="s">
        <v>129</v>
      </c>
      <c r="J5903" t="s">
        <v>130</v>
      </c>
      <c r="K5903" t="s">
        <v>131</v>
      </c>
      <c r="L5903" t="s">
        <v>16955</v>
      </c>
      <c r="M5903" t="s">
        <v>16956</v>
      </c>
      <c r="N5903">
        <v>0.85055555500000002</v>
      </c>
      <c r="O5903">
        <v>32</v>
      </c>
      <c r="P5903">
        <v>99</v>
      </c>
      <c r="Q5903">
        <v>0</v>
      </c>
      <c r="R5903">
        <v>0</v>
      </c>
      <c r="S5903">
        <v>0</v>
      </c>
      <c r="T5903">
        <v>0</v>
      </c>
      <c r="U5903">
        <v>27.217777999999999</v>
      </c>
      <c r="V5903">
        <v>84.204999999999998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1720837</v>
      </c>
      <c r="B5904">
        <v>1</v>
      </c>
      <c r="C5904" t="s">
        <v>76</v>
      </c>
      <c r="D5904" t="s">
        <v>99</v>
      </c>
      <c r="E5904" t="s">
        <v>134</v>
      </c>
      <c r="F5904" t="s">
        <v>16957</v>
      </c>
      <c r="G5904" t="s">
        <v>136</v>
      </c>
      <c r="H5904" t="s">
        <v>46</v>
      </c>
      <c r="I5904" t="s">
        <v>129</v>
      </c>
      <c r="J5904" t="s">
        <v>130</v>
      </c>
      <c r="K5904" t="s">
        <v>131</v>
      </c>
      <c r="L5904" t="s">
        <v>16958</v>
      </c>
      <c r="M5904" t="s">
        <v>16959</v>
      </c>
      <c r="N5904">
        <v>1.900833333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1.900833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1720838</v>
      </c>
      <c r="B5905">
        <v>1</v>
      </c>
      <c r="C5905" t="s">
        <v>76</v>
      </c>
      <c r="D5905" t="s">
        <v>94</v>
      </c>
      <c r="E5905" t="s">
        <v>134</v>
      </c>
      <c r="F5905" t="s">
        <v>16960</v>
      </c>
      <c r="G5905" t="s">
        <v>136</v>
      </c>
      <c r="H5905" t="s">
        <v>46</v>
      </c>
      <c r="I5905" t="s">
        <v>129</v>
      </c>
      <c r="J5905" t="s">
        <v>130</v>
      </c>
      <c r="K5905" t="s">
        <v>131</v>
      </c>
      <c r="L5905" t="s">
        <v>16961</v>
      </c>
      <c r="M5905" t="s">
        <v>16962</v>
      </c>
      <c r="N5905">
        <v>1.153611111</v>
      </c>
      <c r="O5905">
        <v>0</v>
      </c>
      <c r="P5905">
        <v>1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1.1536109999999999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1720839</v>
      </c>
      <c r="B5906">
        <v>1</v>
      </c>
      <c r="C5906" t="s">
        <v>76</v>
      </c>
      <c r="D5906" t="s">
        <v>97</v>
      </c>
      <c r="E5906" t="s">
        <v>134</v>
      </c>
      <c r="F5906" t="s">
        <v>16963</v>
      </c>
      <c r="G5906" t="s">
        <v>209</v>
      </c>
      <c r="H5906" t="s">
        <v>46</v>
      </c>
      <c r="I5906" t="s">
        <v>129</v>
      </c>
      <c r="J5906" t="s">
        <v>130</v>
      </c>
      <c r="K5906" t="s">
        <v>131</v>
      </c>
      <c r="L5906" t="s">
        <v>16964</v>
      </c>
      <c r="M5906" t="s">
        <v>16965</v>
      </c>
      <c r="N5906">
        <v>16.825555555000001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16.825555999999999</v>
      </c>
      <c r="W5906">
        <v>0</v>
      </c>
      <c r="X5906">
        <v>0</v>
      </c>
      <c r="Y5906">
        <v>0</v>
      </c>
      <c r="Z5906">
        <v>0</v>
      </c>
    </row>
    <row r="5907" spans="1:26" x14ac:dyDescent="0.25">
      <c r="A5907">
        <v>1720843</v>
      </c>
      <c r="B5907">
        <v>1</v>
      </c>
      <c r="C5907" t="s">
        <v>76</v>
      </c>
      <c r="D5907" t="s">
        <v>99</v>
      </c>
      <c r="E5907" t="s">
        <v>164</v>
      </c>
      <c r="F5907" t="s">
        <v>1725</v>
      </c>
      <c r="G5907" t="s">
        <v>256</v>
      </c>
      <c r="H5907" t="s">
        <v>46</v>
      </c>
      <c r="I5907" t="s">
        <v>129</v>
      </c>
      <c r="J5907" t="s">
        <v>130</v>
      </c>
      <c r="K5907" t="s">
        <v>131</v>
      </c>
      <c r="L5907" t="s">
        <v>16966</v>
      </c>
      <c r="M5907" t="s">
        <v>16967</v>
      </c>
      <c r="N5907">
        <v>1.6102777770000001</v>
      </c>
      <c r="O5907">
        <v>0</v>
      </c>
      <c r="P5907">
        <v>24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38.646667000000001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1720845</v>
      </c>
      <c r="B5908">
        <v>1</v>
      </c>
      <c r="C5908" t="s">
        <v>77</v>
      </c>
      <c r="D5908" t="s">
        <v>122</v>
      </c>
      <c r="E5908" t="s">
        <v>134</v>
      </c>
      <c r="F5908" t="s">
        <v>16968</v>
      </c>
      <c r="G5908" t="s">
        <v>136</v>
      </c>
      <c r="H5908" t="s">
        <v>46</v>
      </c>
      <c r="I5908" t="s">
        <v>129</v>
      </c>
      <c r="J5908" t="s">
        <v>130</v>
      </c>
      <c r="K5908" t="s">
        <v>131</v>
      </c>
      <c r="L5908" t="s">
        <v>16969</v>
      </c>
      <c r="M5908" t="s">
        <v>16970</v>
      </c>
      <c r="N5908">
        <v>1.5988888880000001</v>
      </c>
      <c r="O5908">
        <v>0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1.598889</v>
      </c>
      <c r="Y5908">
        <v>0</v>
      </c>
      <c r="Z5908">
        <v>0</v>
      </c>
    </row>
    <row r="5909" spans="1:26" x14ac:dyDescent="0.25">
      <c r="A5909">
        <v>1720851</v>
      </c>
      <c r="B5909">
        <v>1</v>
      </c>
      <c r="C5909" t="s">
        <v>77</v>
      </c>
      <c r="D5909" t="s">
        <v>124</v>
      </c>
      <c r="E5909" t="s">
        <v>139</v>
      </c>
      <c r="F5909" t="s">
        <v>16971</v>
      </c>
      <c r="G5909" t="s">
        <v>141</v>
      </c>
      <c r="H5909" t="s">
        <v>46</v>
      </c>
      <c r="I5909" t="s">
        <v>129</v>
      </c>
      <c r="J5909" t="s">
        <v>130</v>
      </c>
      <c r="K5909" t="s">
        <v>131</v>
      </c>
      <c r="L5909" t="s">
        <v>16972</v>
      </c>
      <c r="M5909" t="s">
        <v>16973</v>
      </c>
      <c r="N5909">
        <v>4.9394444440000003</v>
      </c>
      <c r="O5909">
        <v>0</v>
      </c>
      <c r="P5909">
        <v>12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59.273333000000001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1720846</v>
      </c>
      <c r="B5910">
        <v>1</v>
      </c>
      <c r="C5910" t="s">
        <v>76</v>
      </c>
      <c r="D5910" t="s">
        <v>99</v>
      </c>
      <c r="E5910" t="s">
        <v>139</v>
      </c>
      <c r="F5910" t="s">
        <v>16730</v>
      </c>
      <c r="G5910" t="s">
        <v>269</v>
      </c>
      <c r="H5910" t="s">
        <v>46</v>
      </c>
      <c r="I5910" t="s">
        <v>129</v>
      </c>
      <c r="J5910" t="s">
        <v>130</v>
      </c>
      <c r="K5910" t="s">
        <v>131</v>
      </c>
      <c r="L5910" t="s">
        <v>16974</v>
      </c>
      <c r="M5910" t="s">
        <v>16975</v>
      </c>
      <c r="N5910">
        <v>0.45888888799999999</v>
      </c>
      <c r="O5910">
        <v>0</v>
      </c>
      <c r="P5910">
        <v>218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100.037778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1720847</v>
      </c>
      <c r="B5911">
        <v>1</v>
      </c>
      <c r="C5911" t="s">
        <v>77</v>
      </c>
      <c r="D5911" t="s">
        <v>124</v>
      </c>
      <c r="E5911" t="s">
        <v>134</v>
      </c>
      <c r="F5911" t="s">
        <v>16976</v>
      </c>
      <c r="G5911" t="s">
        <v>3745</v>
      </c>
      <c r="H5911" t="s">
        <v>46</v>
      </c>
      <c r="I5911" t="s">
        <v>129</v>
      </c>
      <c r="J5911" t="s">
        <v>130</v>
      </c>
      <c r="K5911" t="s">
        <v>131</v>
      </c>
      <c r="L5911" t="s">
        <v>16977</v>
      </c>
      <c r="M5911" t="s">
        <v>16978</v>
      </c>
      <c r="N5911">
        <v>4.5216666659999998</v>
      </c>
      <c r="O5911">
        <v>0</v>
      </c>
      <c r="P5911">
        <v>1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4.5216669999999999</v>
      </c>
      <c r="W5911">
        <v>0</v>
      </c>
      <c r="X5911">
        <v>0</v>
      </c>
      <c r="Y5911">
        <v>0</v>
      </c>
      <c r="Z5911">
        <v>0</v>
      </c>
    </row>
    <row r="5912" spans="1:26" x14ac:dyDescent="0.25">
      <c r="A5912">
        <v>1720852</v>
      </c>
      <c r="B5912">
        <v>1</v>
      </c>
      <c r="C5912" t="s">
        <v>76</v>
      </c>
      <c r="D5912" t="s">
        <v>83</v>
      </c>
      <c r="E5912" t="s">
        <v>134</v>
      </c>
      <c r="F5912" t="s">
        <v>16979</v>
      </c>
      <c r="G5912" t="s">
        <v>136</v>
      </c>
      <c r="H5912" t="s">
        <v>46</v>
      </c>
      <c r="I5912" t="s">
        <v>129</v>
      </c>
      <c r="J5912" t="s">
        <v>130</v>
      </c>
      <c r="K5912" t="s">
        <v>131</v>
      </c>
      <c r="L5912" t="s">
        <v>16980</v>
      </c>
      <c r="M5912" t="s">
        <v>16981</v>
      </c>
      <c r="N5912">
        <v>1.3066666659999999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1.306667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1720854</v>
      </c>
      <c r="B5913">
        <v>1</v>
      </c>
      <c r="C5913" t="s">
        <v>76</v>
      </c>
      <c r="D5913" t="s">
        <v>81</v>
      </c>
      <c r="E5913" t="s">
        <v>164</v>
      </c>
      <c r="F5913" t="s">
        <v>16982</v>
      </c>
      <c r="G5913" t="s">
        <v>256</v>
      </c>
      <c r="H5913" t="s">
        <v>46</v>
      </c>
      <c r="I5913" t="s">
        <v>129</v>
      </c>
      <c r="J5913" t="s">
        <v>130</v>
      </c>
      <c r="K5913" t="s">
        <v>131</v>
      </c>
      <c r="L5913" t="s">
        <v>16983</v>
      </c>
      <c r="M5913" t="s">
        <v>16984</v>
      </c>
      <c r="N5913">
        <v>1.163611111</v>
      </c>
      <c r="O5913">
        <v>1</v>
      </c>
      <c r="P5913">
        <v>1123</v>
      </c>
      <c r="Q5913">
        <v>0</v>
      </c>
      <c r="R5913">
        <v>0</v>
      </c>
      <c r="S5913">
        <v>0</v>
      </c>
      <c r="T5913">
        <v>0</v>
      </c>
      <c r="U5913">
        <v>1.163611</v>
      </c>
      <c r="V5913">
        <v>1306.7352780000001</v>
      </c>
      <c r="W5913">
        <v>0</v>
      </c>
      <c r="X5913">
        <v>0</v>
      </c>
      <c r="Y5913">
        <v>0</v>
      </c>
      <c r="Z5913">
        <v>0</v>
      </c>
    </row>
    <row r="5914" spans="1:26" x14ac:dyDescent="0.25">
      <c r="A5914">
        <v>1720856</v>
      </c>
      <c r="B5914">
        <v>1</v>
      </c>
      <c r="C5914" t="s">
        <v>76</v>
      </c>
      <c r="D5914" t="s">
        <v>78</v>
      </c>
      <c r="E5914" t="s">
        <v>139</v>
      </c>
      <c r="F5914" t="s">
        <v>16985</v>
      </c>
      <c r="G5914" t="s">
        <v>182</v>
      </c>
      <c r="H5914" t="s">
        <v>46</v>
      </c>
      <c r="I5914" t="s">
        <v>129</v>
      </c>
      <c r="J5914" t="s">
        <v>130</v>
      </c>
      <c r="K5914" t="s">
        <v>131</v>
      </c>
      <c r="L5914" t="s">
        <v>16986</v>
      </c>
      <c r="M5914" t="s">
        <v>16987</v>
      </c>
      <c r="N5914">
        <v>1.3347222219999999</v>
      </c>
      <c r="O5914">
        <v>0</v>
      </c>
      <c r="P5914">
        <v>162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216.22499999999999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1720857</v>
      </c>
      <c r="B5915">
        <v>1</v>
      </c>
      <c r="C5915" t="s">
        <v>76</v>
      </c>
      <c r="D5915" t="s">
        <v>80</v>
      </c>
      <c r="E5915" t="s">
        <v>134</v>
      </c>
      <c r="F5915" t="s">
        <v>16988</v>
      </c>
      <c r="G5915" t="s">
        <v>155</v>
      </c>
      <c r="H5915" t="s">
        <v>46</v>
      </c>
      <c r="I5915" t="s">
        <v>129</v>
      </c>
      <c r="J5915" t="s">
        <v>130</v>
      </c>
      <c r="K5915" t="s">
        <v>131</v>
      </c>
      <c r="L5915" t="s">
        <v>16989</v>
      </c>
      <c r="M5915" t="s">
        <v>16990</v>
      </c>
      <c r="N5915">
        <v>1.0805555549999999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1.0805560000000001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1720859</v>
      </c>
      <c r="B5916">
        <v>1</v>
      </c>
      <c r="C5916" t="s">
        <v>76</v>
      </c>
      <c r="D5916" t="s">
        <v>94</v>
      </c>
      <c r="E5916" t="s">
        <v>134</v>
      </c>
      <c r="F5916" t="s">
        <v>16841</v>
      </c>
      <c r="G5916" t="s">
        <v>136</v>
      </c>
      <c r="H5916" t="s">
        <v>46</v>
      </c>
      <c r="I5916" t="s">
        <v>129</v>
      </c>
      <c r="J5916" t="s">
        <v>130</v>
      </c>
      <c r="K5916" t="s">
        <v>131</v>
      </c>
      <c r="L5916" t="s">
        <v>16991</v>
      </c>
      <c r="M5916" t="s">
        <v>16992</v>
      </c>
      <c r="N5916">
        <v>3.4019444440000002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3.4019439999999999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1720866</v>
      </c>
      <c r="B5917">
        <v>1</v>
      </c>
      <c r="C5917" t="s">
        <v>76</v>
      </c>
      <c r="D5917" t="s">
        <v>92</v>
      </c>
      <c r="E5917" t="s">
        <v>134</v>
      </c>
      <c r="F5917" t="s">
        <v>16993</v>
      </c>
      <c r="G5917" t="s">
        <v>155</v>
      </c>
      <c r="H5917" t="s">
        <v>46</v>
      </c>
      <c r="I5917" t="s">
        <v>129</v>
      </c>
      <c r="J5917" t="s">
        <v>130</v>
      </c>
      <c r="K5917" t="s">
        <v>131</v>
      </c>
      <c r="L5917" t="s">
        <v>16994</v>
      </c>
      <c r="M5917" t="s">
        <v>16995</v>
      </c>
      <c r="N5917">
        <v>10.541111110999999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10.541111000000001</v>
      </c>
    </row>
    <row r="5918" spans="1:26" x14ac:dyDescent="0.25">
      <c r="A5918">
        <v>1720861</v>
      </c>
      <c r="B5918">
        <v>1</v>
      </c>
      <c r="C5918" t="s">
        <v>76</v>
      </c>
      <c r="D5918" t="s">
        <v>86</v>
      </c>
      <c r="E5918" t="s">
        <v>134</v>
      </c>
      <c r="F5918" t="s">
        <v>16996</v>
      </c>
      <c r="G5918" t="s">
        <v>136</v>
      </c>
      <c r="H5918" t="s">
        <v>46</v>
      </c>
      <c r="I5918" t="s">
        <v>129</v>
      </c>
      <c r="J5918" t="s">
        <v>130</v>
      </c>
      <c r="K5918" t="s">
        <v>131</v>
      </c>
      <c r="L5918" t="s">
        <v>16997</v>
      </c>
      <c r="M5918" t="s">
        <v>16998</v>
      </c>
      <c r="N5918">
        <v>0.49361111099999999</v>
      </c>
      <c r="O5918">
        <v>0</v>
      </c>
      <c r="P5918">
        <v>2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0.98722200000000004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1720864</v>
      </c>
      <c r="B5919">
        <v>1</v>
      </c>
      <c r="C5919" t="s">
        <v>76</v>
      </c>
      <c r="D5919" t="s">
        <v>100</v>
      </c>
      <c r="E5919" t="s">
        <v>134</v>
      </c>
      <c r="F5919" t="s">
        <v>16999</v>
      </c>
      <c r="G5919" t="s">
        <v>136</v>
      </c>
      <c r="H5919" t="s">
        <v>46</v>
      </c>
      <c r="I5919" t="s">
        <v>129</v>
      </c>
      <c r="J5919" t="s">
        <v>130</v>
      </c>
      <c r="K5919" t="s">
        <v>131</v>
      </c>
      <c r="L5919" t="s">
        <v>17000</v>
      </c>
      <c r="M5919" t="s">
        <v>17001</v>
      </c>
      <c r="N5919">
        <v>1.1469444440000001</v>
      </c>
      <c r="O5919">
        <v>0</v>
      </c>
      <c r="P5919">
        <v>6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6.8816670000000002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1720865</v>
      </c>
      <c r="B5920">
        <v>1</v>
      </c>
      <c r="C5920" t="s">
        <v>76</v>
      </c>
      <c r="D5920" t="s">
        <v>86</v>
      </c>
      <c r="E5920" t="s">
        <v>139</v>
      </c>
      <c r="F5920" t="s">
        <v>17002</v>
      </c>
      <c r="G5920" t="s">
        <v>269</v>
      </c>
      <c r="H5920" t="s">
        <v>46</v>
      </c>
      <c r="I5920" t="s">
        <v>129</v>
      </c>
      <c r="J5920" t="s">
        <v>130</v>
      </c>
      <c r="K5920" t="s">
        <v>131</v>
      </c>
      <c r="L5920" t="s">
        <v>17003</v>
      </c>
      <c r="M5920" t="s">
        <v>17004</v>
      </c>
      <c r="N5920">
        <v>1.1555555550000001</v>
      </c>
      <c r="O5920">
        <v>0</v>
      </c>
      <c r="P5920">
        <v>191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220.71111099999999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1720868</v>
      </c>
      <c r="B5921">
        <v>1</v>
      </c>
      <c r="C5921" t="s">
        <v>76</v>
      </c>
      <c r="D5921" t="s">
        <v>86</v>
      </c>
      <c r="E5921" t="s">
        <v>164</v>
      </c>
      <c r="F5921" t="s">
        <v>17005</v>
      </c>
      <c r="G5921" t="s">
        <v>462</v>
      </c>
      <c r="H5921" t="s">
        <v>46</v>
      </c>
      <c r="I5921" t="s">
        <v>129</v>
      </c>
      <c r="J5921" t="s">
        <v>130</v>
      </c>
      <c r="K5921" t="s">
        <v>131</v>
      </c>
      <c r="L5921" t="s">
        <v>17006</v>
      </c>
      <c r="M5921" t="s">
        <v>17007</v>
      </c>
      <c r="N5921">
        <v>0.87055555500000004</v>
      </c>
      <c r="O5921">
        <v>1</v>
      </c>
      <c r="P5921">
        <v>627</v>
      </c>
      <c r="Q5921">
        <v>0</v>
      </c>
      <c r="R5921">
        <v>0</v>
      </c>
      <c r="S5921">
        <v>0</v>
      </c>
      <c r="T5921">
        <v>0</v>
      </c>
      <c r="U5921">
        <v>0.870556</v>
      </c>
      <c r="V5921">
        <v>545.83833300000003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1720869</v>
      </c>
      <c r="B5922">
        <v>1</v>
      </c>
      <c r="C5922" t="s">
        <v>76</v>
      </c>
      <c r="D5922" t="s">
        <v>78</v>
      </c>
      <c r="E5922" t="s">
        <v>164</v>
      </c>
      <c r="F5922" t="s">
        <v>17008</v>
      </c>
      <c r="G5922" t="s">
        <v>462</v>
      </c>
      <c r="H5922" t="s">
        <v>46</v>
      </c>
      <c r="I5922" t="s">
        <v>129</v>
      </c>
      <c r="J5922" t="s">
        <v>130</v>
      </c>
      <c r="K5922" t="s">
        <v>131</v>
      </c>
      <c r="L5922" t="s">
        <v>17009</v>
      </c>
      <c r="M5922" t="s">
        <v>17010</v>
      </c>
      <c r="N5922">
        <v>0.18555555500000001</v>
      </c>
      <c r="O5922">
        <v>0</v>
      </c>
      <c r="P5922">
        <v>973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180.54555500000001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1720874</v>
      </c>
      <c r="B5923">
        <v>1</v>
      </c>
      <c r="C5923" t="s">
        <v>76</v>
      </c>
      <c r="D5923" t="s">
        <v>92</v>
      </c>
      <c r="E5923" t="s">
        <v>134</v>
      </c>
      <c r="F5923" t="s">
        <v>17011</v>
      </c>
      <c r="G5923" t="s">
        <v>155</v>
      </c>
      <c r="H5923" t="s">
        <v>46</v>
      </c>
      <c r="I5923" t="s">
        <v>129</v>
      </c>
      <c r="J5923" t="s">
        <v>130</v>
      </c>
      <c r="K5923" t="s">
        <v>131</v>
      </c>
      <c r="L5923" t="s">
        <v>17012</v>
      </c>
      <c r="M5923" t="s">
        <v>17013</v>
      </c>
      <c r="N5923">
        <v>1.148055555</v>
      </c>
      <c r="O5923">
        <v>0</v>
      </c>
      <c r="P5923">
        <v>0</v>
      </c>
      <c r="Q5923">
        <v>0</v>
      </c>
      <c r="R5923">
        <v>11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12.628610999999999</v>
      </c>
      <c r="Y5923">
        <v>0</v>
      </c>
      <c r="Z5923">
        <v>0</v>
      </c>
    </row>
    <row r="5924" spans="1:26" x14ac:dyDescent="0.25">
      <c r="A5924">
        <v>1720875</v>
      </c>
      <c r="B5924">
        <v>1</v>
      </c>
      <c r="C5924" t="s">
        <v>76</v>
      </c>
      <c r="D5924" t="s">
        <v>91</v>
      </c>
      <c r="E5924" t="s">
        <v>139</v>
      </c>
      <c r="F5924" t="s">
        <v>17014</v>
      </c>
      <c r="G5924" t="s">
        <v>182</v>
      </c>
      <c r="H5924" t="s">
        <v>46</v>
      </c>
      <c r="I5924" t="s">
        <v>129</v>
      </c>
      <c r="J5924" t="s">
        <v>130</v>
      </c>
      <c r="K5924" t="s">
        <v>131</v>
      </c>
      <c r="L5924" t="s">
        <v>17015</v>
      </c>
      <c r="M5924" t="s">
        <v>17016</v>
      </c>
      <c r="N5924">
        <v>1.1411111110000001</v>
      </c>
      <c r="O5924">
        <v>0</v>
      </c>
      <c r="P5924">
        <v>56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63.902222000000002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1720879</v>
      </c>
      <c r="B5925">
        <v>1</v>
      </c>
      <c r="C5925" t="s">
        <v>77</v>
      </c>
      <c r="D5925" t="s">
        <v>119</v>
      </c>
      <c r="E5925" t="s">
        <v>158</v>
      </c>
      <c r="F5925" t="s">
        <v>5529</v>
      </c>
      <c r="G5925" t="s">
        <v>176</v>
      </c>
      <c r="H5925" t="s">
        <v>47</v>
      </c>
      <c r="I5925" t="s">
        <v>129</v>
      </c>
      <c r="J5925" t="s">
        <v>130</v>
      </c>
      <c r="K5925" t="s">
        <v>131</v>
      </c>
      <c r="L5925" t="s">
        <v>17017</v>
      </c>
      <c r="M5925" t="s">
        <v>17018</v>
      </c>
      <c r="N5925">
        <v>0.75277777700000004</v>
      </c>
      <c r="O5925">
        <v>95</v>
      </c>
      <c r="P5925">
        <v>80</v>
      </c>
      <c r="Q5925">
        <v>0</v>
      </c>
      <c r="R5925">
        <v>0</v>
      </c>
      <c r="S5925">
        <v>1</v>
      </c>
      <c r="T5925">
        <v>0</v>
      </c>
      <c r="U5925">
        <v>71.513889000000006</v>
      </c>
      <c r="V5925">
        <v>60.222222000000002</v>
      </c>
      <c r="W5925">
        <v>0</v>
      </c>
      <c r="X5925">
        <v>0</v>
      </c>
      <c r="Y5925">
        <v>0.75277799999999995</v>
      </c>
      <c r="Z5925">
        <v>0</v>
      </c>
    </row>
    <row r="5926" spans="1:26" x14ac:dyDescent="0.25">
      <c r="A5926">
        <v>1720882</v>
      </c>
      <c r="B5926">
        <v>1</v>
      </c>
      <c r="C5926" t="s">
        <v>76</v>
      </c>
      <c r="D5926" t="s">
        <v>78</v>
      </c>
      <c r="E5926" t="s">
        <v>148</v>
      </c>
      <c r="F5926" t="s">
        <v>17019</v>
      </c>
      <c r="G5926" t="s">
        <v>150</v>
      </c>
      <c r="H5926" t="s">
        <v>160</v>
      </c>
      <c r="I5926" t="s">
        <v>129</v>
      </c>
      <c r="J5926" t="s">
        <v>130</v>
      </c>
      <c r="K5926" t="s">
        <v>161</v>
      </c>
      <c r="L5926" t="s">
        <v>17020</v>
      </c>
      <c r="M5926" t="s">
        <v>17021</v>
      </c>
      <c r="N5926">
        <v>0.133333333</v>
      </c>
      <c r="O5926">
        <v>36</v>
      </c>
      <c r="P5926">
        <v>7154</v>
      </c>
      <c r="Q5926">
        <v>0</v>
      </c>
      <c r="R5926">
        <v>0</v>
      </c>
      <c r="S5926">
        <v>0</v>
      </c>
      <c r="T5926">
        <v>0</v>
      </c>
      <c r="U5926">
        <v>4.8</v>
      </c>
      <c r="V5926">
        <v>953.86666400000001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1720884</v>
      </c>
      <c r="B5927">
        <v>1</v>
      </c>
      <c r="C5927" t="s">
        <v>76</v>
      </c>
      <c r="D5927" t="s">
        <v>78</v>
      </c>
      <c r="E5927" t="s">
        <v>148</v>
      </c>
      <c r="F5927" t="s">
        <v>16104</v>
      </c>
      <c r="G5927" t="s">
        <v>150</v>
      </c>
      <c r="H5927" t="s">
        <v>160</v>
      </c>
      <c r="I5927" t="s">
        <v>129</v>
      </c>
      <c r="J5927" t="s">
        <v>130</v>
      </c>
      <c r="K5927" t="s">
        <v>161</v>
      </c>
      <c r="L5927" t="s">
        <v>17022</v>
      </c>
      <c r="M5927" t="s">
        <v>17023</v>
      </c>
      <c r="N5927">
        <v>9.3333333000000004E-2</v>
      </c>
      <c r="O5927">
        <v>53</v>
      </c>
      <c r="P5927">
        <v>6558</v>
      </c>
      <c r="Q5927">
        <v>0</v>
      </c>
      <c r="R5927">
        <v>0</v>
      </c>
      <c r="S5927">
        <v>0</v>
      </c>
      <c r="T5927">
        <v>0</v>
      </c>
      <c r="U5927">
        <v>4.9466669999999997</v>
      </c>
      <c r="V5927">
        <v>612.07999800000005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1720886</v>
      </c>
      <c r="B5928">
        <v>1</v>
      </c>
      <c r="C5928" t="s">
        <v>76</v>
      </c>
      <c r="D5928" t="s">
        <v>101</v>
      </c>
      <c r="E5928" t="s">
        <v>158</v>
      </c>
      <c r="F5928" t="s">
        <v>17024</v>
      </c>
      <c r="G5928" t="s">
        <v>176</v>
      </c>
      <c r="H5928" t="s">
        <v>47</v>
      </c>
      <c r="I5928" t="s">
        <v>129</v>
      </c>
      <c r="J5928" t="s">
        <v>130</v>
      </c>
      <c r="K5928" t="s">
        <v>131</v>
      </c>
      <c r="L5928" t="s">
        <v>17025</v>
      </c>
      <c r="M5928" t="s">
        <v>17026</v>
      </c>
      <c r="N5928">
        <v>1.3658333330000001</v>
      </c>
      <c r="O5928">
        <v>52</v>
      </c>
      <c r="P5928">
        <v>9043</v>
      </c>
      <c r="Q5928">
        <v>0</v>
      </c>
      <c r="R5928">
        <v>0</v>
      </c>
      <c r="S5928">
        <v>0</v>
      </c>
      <c r="T5928">
        <v>0</v>
      </c>
      <c r="U5928">
        <v>71.023332999999994</v>
      </c>
      <c r="V5928">
        <v>12351.23083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1720897</v>
      </c>
      <c r="B5929">
        <v>1</v>
      </c>
      <c r="C5929" t="s">
        <v>76</v>
      </c>
      <c r="D5929" t="s">
        <v>101</v>
      </c>
      <c r="E5929" t="s">
        <v>158</v>
      </c>
      <c r="F5929" t="s">
        <v>17027</v>
      </c>
      <c r="G5929" t="s">
        <v>176</v>
      </c>
      <c r="H5929" t="s">
        <v>47</v>
      </c>
      <c r="I5929" t="s">
        <v>129</v>
      </c>
      <c r="J5929" t="s">
        <v>130</v>
      </c>
      <c r="K5929" t="s">
        <v>131</v>
      </c>
      <c r="L5929" t="s">
        <v>17028</v>
      </c>
      <c r="M5929" t="s">
        <v>17029</v>
      </c>
      <c r="N5929">
        <v>4.3180555549999999</v>
      </c>
      <c r="O5929">
        <v>37</v>
      </c>
      <c r="P5929">
        <v>31</v>
      </c>
      <c r="Q5929">
        <v>0</v>
      </c>
      <c r="R5929">
        <v>0</v>
      </c>
      <c r="S5929">
        <v>0</v>
      </c>
      <c r="T5929">
        <v>0</v>
      </c>
      <c r="U5929">
        <v>159.768056</v>
      </c>
      <c r="V5929">
        <v>133.859722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1720891</v>
      </c>
      <c r="B5930">
        <v>1</v>
      </c>
      <c r="C5930" t="s">
        <v>76</v>
      </c>
      <c r="D5930" t="s">
        <v>90</v>
      </c>
      <c r="E5930" t="s">
        <v>126</v>
      </c>
      <c r="F5930" t="s">
        <v>17030</v>
      </c>
      <c r="G5930" t="s">
        <v>431</v>
      </c>
      <c r="H5930" t="s">
        <v>47</v>
      </c>
      <c r="I5930" t="s">
        <v>129</v>
      </c>
      <c r="J5930" t="s">
        <v>130</v>
      </c>
      <c r="K5930" t="s">
        <v>131</v>
      </c>
      <c r="L5930" t="s">
        <v>17031</v>
      </c>
      <c r="M5930" t="s">
        <v>17032</v>
      </c>
      <c r="N5930">
        <v>1.4527777770000001</v>
      </c>
      <c r="O5930">
        <v>0</v>
      </c>
      <c r="P5930">
        <v>0</v>
      </c>
      <c r="Q5930">
        <v>0</v>
      </c>
      <c r="R5930">
        <v>0</v>
      </c>
      <c r="S5930">
        <v>3</v>
      </c>
      <c r="T5930">
        <v>188</v>
      </c>
      <c r="U5930">
        <v>0</v>
      </c>
      <c r="V5930">
        <v>0</v>
      </c>
      <c r="W5930">
        <v>0</v>
      </c>
      <c r="X5930">
        <v>0</v>
      </c>
      <c r="Y5930">
        <v>4.358333</v>
      </c>
      <c r="Z5930">
        <v>273.12222200000002</v>
      </c>
    </row>
    <row r="5931" spans="1:26" x14ac:dyDescent="0.25">
      <c r="A5931">
        <v>1720893</v>
      </c>
      <c r="B5931">
        <v>1</v>
      </c>
      <c r="C5931" t="s">
        <v>76</v>
      </c>
      <c r="D5931" t="s">
        <v>102</v>
      </c>
      <c r="E5931" t="s">
        <v>126</v>
      </c>
      <c r="F5931" t="s">
        <v>16776</v>
      </c>
      <c r="G5931" t="s">
        <v>145</v>
      </c>
      <c r="H5931" t="s">
        <v>47</v>
      </c>
      <c r="I5931" t="s">
        <v>129</v>
      </c>
      <c r="J5931" t="s">
        <v>130</v>
      </c>
      <c r="K5931" t="s">
        <v>131</v>
      </c>
      <c r="L5931" t="s">
        <v>17033</v>
      </c>
      <c r="M5931" t="s">
        <v>17034</v>
      </c>
      <c r="N5931">
        <v>2.7102777769999999</v>
      </c>
      <c r="O5931">
        <v>3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8.1308330000000009</v>
      </c>
      <c r="V5931">
        <v>0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1720894</v>
      </c>
      <c r="B5932">
        <v>1</v>
      </c>
      <c r="C5932" t="s">
        <v>76</v>
      </c>
      <c r="D5932" t="s">
        <v>78</v>
      </c>
      <c r="E5932" t="s">
        <v>191</v>
      </c>
      <c r="F5932" t="s">
        <v>17035</v>
      </c>
      <c r="G5932" t="s">
        <v>141</v>
      </c>
      <c r="H5932" t="s">
        <v>46</v>
      </c>
      <c r="I5932" t="s">
        <v>129</v>
      </c>
      <c r="J5932" t="s">
        <v>130</v>
      </c>
      <c r="K5932" t="s">
        <v>131</v>
      </c>
      <c r="L5932" t="s">
        <v>17036</v>
      </c>
      <c r="M5932" t="s">
        <v>17037</v>
      </c>
      <c r="N5932">
        <v>1.233055555</v>
      </c>
      <c r="O5932">
        <v>0</v>
      </c>
      <c r="P5932">
        <v>95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117.140278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1720896</v>
      </c>
      <c r="B5933">
        <v>1</v>
      </c>
      <c r="C5933" t="s">
        <v>76</v>
      </c>
      <c r="D5933" t="s">
        <v>99</v>
      </c>
      <c r="E5933" t="s">
        <v>191</v>
      </c>
      <c r="F5933" t="s">
        <v>17038</v>
      </c>
      <c r="G5933" t="s">
        <v>907</v>
      </c>
      <c r="H5933" t="s">
        <v>46</v>
      </c>
      <c r="I5933" t="s">
        <v>129</v>
      </c>
      <c r="J5933" t="s">
        <v>130</v>
      </c>
      <c r="K5933" t="s">
        <v>131</v>
      </c>
      <c r="L5933" t="s">
        <v>17039</v>
      </c>
      <c r="M5933" t="s">
        <v>17040</v>
      </c>
      <c r="N5933">
        <v>1.6247222219999999</v>
      </c>
      <c r="O5933">
        <v>0</v>
      </c>
      <c r="P5933">
        <v>2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3.249444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1720895</v>
      </c>
      <c r="B5934">
        <v>1</v>
      </c>
      <c r="C5934" t="s">
        <v>77</v>
      </c>
      <c r="D5934" t="s">
        <v>123</v>
      </c>
      <c r="E5934" t="s">
        <v>126</v>
      </c>
      <c r="F5934" t="s">
        <v>17041</v>
      </c>
      <c r="G5934" t="s">
        <v>145</v>
      </c>
      <c r="H5934" t="s">
        <v>47</v>
      </c>
      <c r="I5934" t="s">
        <v>129</v>
      </c>
      <c r="J5934" t="s">
        <v>130</v>
      </c>
      <c r="K5934" t="s">
        <v>131</v>
      </c>
      <c r="L5934" t="s">
        <v>17042</v>
      </c>
      <c r="M5934" t="s">
        <v>17043</v>
      </c>
      <c r="N5934">
        <v>2.27</v>
      </c>
      <c r="O5934">
        <v>1</v>
      </c>
      <c r="P5934">
        <v>74</v>
      </c>
      <c r="Q5934">
        <v>0</v>
      </c>
      <c r="R5934">
        <v>0</v>
      </c>
      <c r="S5934">
        <v>0</v>
      </c>
      <c r="T5934">
        <v>0</v>
      </c>
      <c r="U5934">
        <v>2.27</v>
      </c>
      <c r="V5934">
        <v>167.98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1720898</v>
      </c>
      <c r="B5935">
        <v>1</v>
      </c>
      <c r="C5935" t="s">
        <v>76</v>
      </c>
      <c r="D5935" t="s">
        <v>91</v>
      </c>
      <c r="E5935" t="s">
        <v>158</v>
      </c>
      <c r="F5935" t="s">
        <v>17044</v>
      </c>
      <c r="G5935" t="s">
        <v>176</v>
      </c>
      <c r="H5935" t="s">
        <v>47</v>
      </c>
      <c r="I5935" t="s">
        <v>129</v>
      </c>
      <c r="J5935" t="s">
        <v>130</v>
      </c>
      <c r="K5935" t="s">
        <v>131</v>
      </c>
      <c r="L5935" t="s">
        <v>17045</v>
      </c>
      <c r="M5935" t="s">
        <v>17046</v>
      </c>
      <c r="N5935">
        <v>0.50166666599999998</v>
      </c>
      <c r="O5935">
        <v>31</v>
      </c>
      <c r="P5935">
        <v>4518</v>
      </c>
      <c r="Q5935">
        <v>0</v>
      </c>
      <c r="R5935">
        <v>0</v>
      </c>
      <c r="S5935">
        <v>0</v>
      </c>
      <c r="T5935">
        <v>0</v>
      </c>
      <c r="U5935">
        <v>15.551667</v>
      </c>
      <c r="V5935">
        <v>2266.5299970000001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1720899</v>
      </c>
      <c r="B5936">
        <v>1</v>
      </c>
      <c r="C5936" t="s">
        <v>76</v>
      </c>
      <c r="D5936" t="s">
        <v>101</v>
      </c>
      <c r="E5936" t="s">
        <v>212</v>
      </c>
      <c r="F5936" t="s">
        <v>17047</v>
      </c>
      <c r="G5936" t="s">
        <v>176</v>
      </c>
      <c r="H5936" t="s">
        <v>47</v>
      </c>
      <c r="I5936" t="s">
        <v>129</v>
      </c>
      <c r="J5936" t="s">
        <v>130</v>
      </c>
      <c r="K5936" t="s">
        <v>131</v>
      </c>
      <c r="L5936" t="s">
        <v>17048</v>
      </c>
      <c r="M5936" t="s">
        <v>17049</v>
      </c>
      <c r="N5936">
        <v>3.1094444440000002</v>
      </c>
      <c r="O5936">
        <v>17</v>
      </c>
      <c r="P5936">
        <v>4128</v>
      </c>
      <c r="Q5936">
        <v>0</v>
      </c>
      <c r="R5936">
        <v>0</v>
      </c>
      <c r="S5936">
        <v>0</v>
      </c>
      <c r="T5936">
        <v>0</v>
      </c>
      <c r="U5936">
        <v>52.860556000000003</v>
      </c>
      <c r="V5936">
        <v>12835.786665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1720902</v>
      </c>
      <c r="B5937">
        <v>1</v>
      </c>
      <c r="C5937" t="s">
        <v>76</v>
      </c>
      <c r="D5937" t="s">
        <v>99</v>
      </c>
      <c r="E5937" t="s">
        <v>139</v>
      </c>
      <c r="F5937" t="s">
        <v>1760</v>
      </c>
      <c r="G5937" t="s">
        <v>141</v>
      </c>
      <c r="H5937" t="s">
        <v>46</v>
      </c>
      <c r="I5937" t="s">
        <v>129</v>
      </c>
      <c r="J5937" t="s">
        <v>130</v>
      </c>
      <c r="K5937" t="s">
        <v>131</v>
      </c>
      <c r="L5937" t="s">
        <v>17050</v>
      </c>
      <c r="M5937" t="s">
        <v>17051</v>
      </c>
      <c r="N5937">
        <v>0.75527777699999998</v>
      </c>
      <c r="O5937">
        <v>0</v>
      </c>
      <c r="P5937">
        <v>7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5.2869440000000001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1720907</v>
      </c>
      <c r="B5938">
        <v>1</v>
      </c>
      <c r="C5938" t="s">
        <v>77</v>
      </c>
      <c r="D5938" t="s">
        <v>114</v>
      </c>
      <c r="E5938" t="s">
        <v>212</v>
      </c>
      <c r="F5938" t="s">
        <v>4439</v>
      </c>
      <c r="G5938" t="s">
        <v>176</v>
      </c>
      <c r="H5938" t="s">
        <v>47</v>
      </c>
      <c r="I5938" t="s">
        <v>129</v>
      </c>
      <c r="J5938" t="s">
        <v>130</v>
      </c>
      <c r="K5938" t="s">
        <v>131</v>
      </c>
      <c r="L5938" t="s">
        <v>17052</v>
      </c>
      <c r="M5938" t="s">
        <v>17053</v>
      </c>
      <c r="N5938">
        <v>1.274444444</v>
      </c>
      <c r="O5938">
        <v>53</v>
      </c>
      <c r="P5938">
        <v>186</v>
      </c>
      <c r="Q5938">
        <v>0</v>
      </c>
      <c r="R5938">
        <v>0</v>
      </c>
      <c r="S5938">
        <v>0</v>
      </c>
      <c r="T5938">
        <v>0</v>
      </c>
      <c r="U5938">
        <v>67.545556000000005</v>
      </c>
      <c r="V5938">
        <v>237.04666700000001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1720904</v>
      </c>
      <c r="B5939">
        <v>1</v>
      </c>
      <c r="C5939" t="s">
        <v>77</v>
      </c>
      <c r="D5939" t="s">
        <v>119</v>
      </c>
      <c r="E5939" t="s">
        <v>158</v>
      </c>
      <c r="F5939" t="s">
        <v>5529</v>
      </c>
      <c r="G5939" t="s">
        <v>176</v>
      </c>
      <c r="H5939" t="s">
        <v>47</v>
      </c>
      <c r="I5939" t="s">
        <v>129</v>
      </c>
      <c r="J5939" t="s">
        <v>130</v>
      </c>
      <c r="K5939" t="s">
        <v>131</v>
      </c>
      <c r="L5939" t="s">
        <v>17054</v>
      </c>
      <c r="M5939" t="s">
        <v>17055</v>
      </c>
      <c r="N5939">
        <v>1.0108333329999999</v>
      </c>
      <c r="O5939">
        <v>95</v>
      </c>
      <c r="P5939">
        <v>80</v>
      </c>
      <c r="Q5939">
        <v>0</v>
      </c>
      <c r="R5939">
        <v>0</v>
      </c>
      <c r="S5939">
        <v>1</v>
      </c>
      <c r="T5939">
        <v>0</v>
      </c>
      <c r="U5939">
        <v>96.029167000000001</v>
      </c>
      <c r="V5939">
        <v>80.866667000000007</v>
      </c>
      <c r="W5939">
        <v>0</v>
      </c>
      <c r="X5939">
        <v>0</v>
      </c>
      <c r="Y5939">
        <v>1.0108330000000001</v>
      </c>
      <c r="Z5939">
        <v>0</v>
      </c>
    </row>
    <row r="5940" spans="1:26" x14ac:dyDescent="0.25">
      <c r="A5940">
        <v>1720908</v>
      </c>
      <c r="B5940">
        <v>1</v>
      </c>
      <c r="C5940" t="s">
        <v>77</v>
      </c>
      <c r="D5940" t="s">
        <v>123</v>
      </c>
      <c r="E5940" t="s">
        <v>212</v>
      </c>
      <c r="F5940" t="s">
        <v>17056</v>
      </c>
      <c r="G5940" t="s">
        <v>176</v>
      </c>
      <c r="H5940" t="s">
        <v>47</v>
      </c>
      <c r="I5940" t="s">
        <v>129</v>
      </c>
      <c r="J5940" t="s">
        <v>130</v>
      </c>
      <c r="K5940" t="s">
        <v>131</v>
      </c>
      <c r="L5940" t="s">
        <v>17057</v>
      </c>
      <c r="M5940" t="s">
        <v>17058</v>
      </c>
      <c r="N5940">
        <v>2.2799999999999998</v>
      </c>
      <c r="O5940">
        <v>52</v>
      </c>
      <c r="P5940">
        <v>26</v>
      </c>
      <c r="Q5940">
        <v>0</v>
      </c>
      <c r="R5940">
        <v>0</v>
      </c>
      <c r="S5940">
        <v>0</v>
      </c>
      <c r="T5940">
        <v>0</v>
      </c>
      <c r="U5940">
        <v>118.56</v>
      </c>
      <c r="V5940">
        <v>59.28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1720938</v>
      </c>
      <c r="B5941">
        <v>1</v>
      </c>
      <c r="C5941" t="s">
        <v>76</v>
      </c>
      <c r="D5941" t="s">
        <v>99</v>
      </c>
      <c r="E5941" t="s">
        <v>134</v>
      </c>
      <c r="F5941" t="s">
        <v>17059</v>
      </c>
      <c r="G5941" t="s">
        <v>209</v>
      </c>
      <c r="H5941" t="s">
        <v>46</v>
      </c>
      <c r="I5941" t="s">
        <v>129</v>
      </c>
      <c r="J5941" t="s">
        <v>130</v>
      </c>
      <c r="K5941" t="s">
        <v>131</v>
      </c>
      <c r="L5941" t="s">
        <v>17060</v>
      </c>
      <c r="M5941" t="s">
        <v>17061</v>
      </c>
      <c r="N5941">
        <v>7.64</v>
      </c>
      <c r="O5941">
        <v>0</v>
      </c>
      <c r="P5941">
        <v>14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106.96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1720913</v>
      </c>
      <c r="B5942">
        <v>1</v>
      </c>
      <c r="C5942" t="s">
        <v>76</v>
      </c>
      <c r="D5942" t="s">
        <v>92</v>
      </c>
      <c r="E5942" t="s">
        <v>134</v>
      </c>
      <c r="F5942" t="s">
        <v>17062</v>
      </c>
      <c r="G5942" t="s">
        <v>155</v>
      </c>
      <c r="H5942" t="s">
        <v>46</v>
      </c>
      <c r="I5942" t="s">
        <v>129</v>
      </c>
      <c r="J5942" t="s">
        <v>130</v>
      </c>
      <c r="K5942" t="s">
        <v>131</v>
      </c>
      <c r="L5942" t="s">
        <v>17063</v>
      </c>
      <c r="M5942" t="s">
        <v>17064</v>
      </c>
      <c r="N5942">
        <v>3.1888888880000001</v>
      </c>
      <c r="O5942">
        <v>0</v>
      </c>
      <c r="P5942">
        <v>0</v>
      </c>
      <c r="Q5942">
        <v>0</v>
      </c>
      <c r="R5942">
        <v>2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6.3777780000000002</v>
      </c>
      <c r="Y5942">
        <v>0</v>
      </c>
      <c r="Z5942">
        <v>0</v>
      </c>
    </row>
    <row r="5943" spans="1:26" x14ac:dyDescent="0.25">
      <c r="A5943">
        <v>1720910</v>
      </c>
      <c r="B5943">
        <v>1</v>
      </c>
      <c r="C5943" t="s">
        <v>76</v>
      </c>
      <c r="D5943" t="s">
        <v>101</v>
      </c>
      <c r="E5943" t="s">
        <v>126</v>
      </c>
      <c r="F5943" t="s">
        <v>17065</v>
      </c>
      <c r="G5943" t="s">
        <v>2288</v>
      </c>
      <c r="H5943" t="s">
        <v>47</v>
      </c>
      <c r="I5943" t="s">
        <v>129</v>
      </c>
      <c r="J5943" t="s">
        <v>130</v>
      </c>
      <c r="K5943" t="s">
        <v>131</v>
      </c>
      <c r="L5943" t="s">
        <v>17066</v>
      </c>
      <c r="M5943" t="s">
        <v>17067</v>
      </c>
      <c r="N5943">
        <v>3.1866666659999998</v>
      </c>
      <c r="O5943">
        <v>2</v>
      </c>
      <c r="P5943">
        <v>278</v>
      </c>
      <c r="Q5943">
        <v>0</v>
      </c>
      <c r="R5943">
        <v>0</v>
      </c>
      <c r="S5943">
        <v>0</v>
      </c>
      <c r="T5943">
        <v>0</v>
      </c>
      <c r="U5943">
        <v>6.3733329999999997</v>
      </c>
      <c r="V5943">
        <v>885.89333299999998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1720912</v>
      </c>
      <c r="B5944">
        <v>1</v>
      </c>
      <c r="C5944" t="s">
        <v>77</v>
      </c>
      <c r="D5944" t="s">
        <v>114</v>
      </c>
      <c r="E5944" t="s">
        <v>126</v>
      </c>
      <c r="F5944" t="s">
        <v>17068</v>
      </c>
      <c r="G5944" t="s">
        <v>293</v>
      </c>
      <c r="H5944" t="s">
        <v>160</v>
      </c>
      <c r="I5944" t="s">
        <v>129</v>
      </c>
      <c r="J5944" t="s">
        <v>130</v>
      </c>
      <c r="K5944" t="s">
        <v>161</v>
      </c>
      <c r="L5944" t="s">
        <v>17069</v>
      </c>
      <c r="M5944" t="s">
        <v>17070</v>
      </c>
      <c r="N5944">
        <v>4.9291666660000004</v>
      </c>
      <c r="O5944">
        <v>1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4.9291669999999996</v>
      </c>
      <c r="V5944">
        <v>0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1720916</v>
      </c>
      <c r="B5945">
        <v>1</v>
      </c>
      <c r="C5945" t="s">
        <v>77</v>
      </c>
      <c r="D5945" t="s">
        <v>109</v>
      </c>
      <c r="E5945" t="s">
        <v>212</v>
      </c>
      <c r="F5945" t="s">
        <v>17071</v>
      </c>
      <c r="G5945" t="s">
        <v>176</v>
      </c>
      <c r="H5945" t="s">
        <v>47</v>
      </c>
      <c r="I5945" t="s">
        <v>129</v>
      </c>
      <c r="J5945" t="s">
        <v>130</v>
      </c>
      <c r="K5945" t="s">
        <v>131</v>
      </c>
      <c r="L5945" t="s">
        <v>17072</v>
      </c>
      <c r="M5945" t="s">
        <v>17073</v>
      </c>
      <c r="N5945">
        <v>1.032777777</v>
      </c>
      <c r="O5945">
        <v>37</v>
      </c>
      <c r="P5945">
        <v>286</v>
      </c>
      <c r="Q5945">
        <v>0</v>
      </c>
      <c r="R5945">
        <v>0</v>
      </c>
      <c r="S5945">
        <v>0</v>
      </c>
      <c r="T5945">
        <v>0</v>
      </c>
      <c r="U5945">
        <v>38.212778</v>
      </c>
      <c r="V5945">
        <v>295.37444399999998</v>
      </c>
      <c r="W5945">
        <v>0</v>
      </c>
      <c r="X5945">
        <v>0</v>
      </c>
      <c r="Y5945">
        <v>0</v>
      </c>
      <c r="Z5945">
        <v>0</v>
      </c>
    </row>
    <row r="5946" spans="1:26" x14ac:dyDescent="0.25">
      <c r="A5946">
        <v>1720922</v>
      </c>
      <c r="B5946">
        <v>1</v>
      </c>
      <c r="C5946" t="s">
        <v>76</v>
      </c>
      <c r="D5946" t="s">
        <v>78</v>
      </c>
      <c r="E5946" t="s">
        <v>191</v>
      </c>
      <c r="F5946" t="s">
        <v>17035</v>
      </c>
      <c r="G5946" t="s">
        <v>193</v>
      </c>
      <c r="H5946" t="s">
        <v>46</v>
      </c>
      <c r="I5946" t="s">
        <v>129</v>
      </c>
      <c r="J5946" t="s">
        <v>130</v>
      </c>
      <c r="K5946" t="s">
        <v>131</v>
      </c>
      <c r="L5946" t="s">
        <v>17074</v>
      </c>
      <c r="M5946" t="s">
        <v>17075</v>
      </c>
      <c r="N5946">
        <v>3.5641666660000002</v>
      </c>
      <c r="O5946">
        <v>0</v>
      </c>
      <c r="P5946">
        <v>95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338.59583300000003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1720920</v>
      </c>
      <c r="B5947">
        <v>1</v>
      </c>
      <c r="C5947" t="s">
        <v>77</v>
      </c>
      <c r="D5947" t="s">
        <v>119</v>
      </c>
      <c r="E5947" t="s">
        <v>139</v>
      </c>
      <c r="F5947" t="s">
        <v>17076</v>
      </c>
      <c r="G5947" t="s">
        <v>141</v>
      </c>
      <c r="H5947" t="s">
        <v>46</v>
      </c>
      <c r="I5947" t="s">
        <v>129</v>
      </c>
      <c r="J5947" t="s">
        <v>130</v>
      </c>
      <c r="K5947" t="s">
        <v>131</v>
      </c>
      <c r="L5947" t="s">
        <v>17077</v>
      </c>
      <c r="M5947" t="s">
        <v>17078</v>
      </c>
      <c r="N5947">
        <v>1.714444444</v>
      </c>
      <c r="O5947">
        <v>0</v>
      </c>
      <c r="P5947">
        <v>5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8.572222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1720923</v>
      </c>
      <c r="B5948">
        <v>1</v>
      </c>
      <c r="C5948" t="s">
        <v>76</v>
      </c>
      <c r="D5948" t="s">
        <v>92</v>
      </c>
      <c r="E5948" t="s">
        <v>134</v>
      </c>
      <c r="F5948" t="s">
        <v>17079</v>
      </c>
      <c r="G5948" t="s">
        <v>155</v>
      </c>
      <c r="H5948" t="s">
        <v>46</v>
      </c>
      <c r="I5948" t="s">
        <v>129</v>
      </c>
      <c r="J5948" t="s">
        <v>130</v>
      </c>
      <c r="K5948" t="s">
        <v>131</v>
      </c>
      <c r="L5948" t="s">
        <v>17080</v>
      </c>
      <c r="M5948" t="s">
        <v>17081</v>
      </c>
      <c r="N5948">
        <v>2.7405555549999998</v>
      </c>
      <c r="O5948">
        <v>0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2.7405560000000002</v>
      </c>
      <c r="Y5948">
        <v>0</v>
      </c>
      <c r="Z5948">
        <v>0</v>
      </c>
    </row>
    <row r="5949" spans="1:26" x14ac:dyDescent="0.25">
      <c r="A5949">
        <v>1720936</v>
      </c>
      <c r="B5949">
        <v>1</v>
      </c>
      <c r="C5949" t="s">
        <v>76</v>
      </c>
      <c r="D5949" t="s">
        <v>90</v>
      </c>
      <c r="E5949" t="s">
        <v>164</v>
      </c>
      <c r="F5949" t="s">
        <v>14541</v>
      </c>
      <c r="G5949" t="s">
        <v>256</v>
      </c>
      <c r="H5949" t="s">
        <v>46</v>
      </c>
      <c r="I5949" t="s">
        <v>129</v>
      </c>
      <c r="J5949" t="s">
        <v>130</v>
      </c>
      <c r="K5949" t="s">
        <v>131</v>
      </c>
      <c r="L5949" t="s">
        <v>17082</v>
      </c>
      <c r="M5949" t="s">
        <v>17083</v>
      </c>
      <c r="N5949">
        <v>5.4941666659999999</v>
      </c>
      <c r="O5949">
        <v>0</v>
      </c>
      <c r="P5949">
        <v>0</v>
      </c>
      <c r="Q5949">
        <v>0</v>
      </c>
      <c r="R5949">
        <v>0</v>
      </c>
      <c r="S5949">
        <v>1</v>
      </c>
      <c r="T5949">
        <v>150</v>
      </c>
      <c r="U5949">
        <v>0</v>
      </c>
      <c r="V5949">
        <v>0</v>
      </c>
      <c r="W5949">
        <v>0</v>
      </c>
      <c r="X5949">
        <v>0</v>
      </c>
      <c r="Y5949">
        <v>5.494167</v>
      </c>
      <c r="Z5949">
        <v>824.125</v>
      </c>
    </row>
    <row r="5950" spans="1:26" x14ac:dyDescent="0.25">
      <c r="A5950">
        <v>1720937</v>
      </c>
      <c r="B5950">
        <v>1</v>
      </c>
      <c r="C5950" t="s">
        <v>76</v>
      </c>
      <c r="D5950" t="s">
        <v>94</v>
      </c>
      <c r="E5950" t="s">
        <v>126</v>
      </c>
      <c r="F5950" t="s">
        <v>16237</v>
      </c>
      <c r="G5950" t="s">
        <v>285</v>
      </c>
      <c r="H5950" t="s">
        <v>47</v>
      </c>
      <c r="I5950" t="s">
        <v>129</v>
      </c>
      <c r="J5950" t="s">
        <v>130</v>
      </c>
      <c r="K5950" t="s">
        <v>161</v>
      </c>
      <c r="L5950" t="s">
        <v>17084</v>
      </c>
      <c r="M5950" t="s">
        <v>17085</v>
      </c>
      <c r="N5950">
        <v>8.5486111109999996</v>
      </c>
      <c r="O5950">
        <v>0</v>
      </c>
      <c r="P5950">
        <v>0</v>
      </c>
      <c r="Q5950">
        <v>4</v>
      </c>
      <c r="R5950">
        <v>91</v>
      </c>
      <c r="S5950">
        <v>0</v>
      </c>
      <c r="T5950">
        <v>0</v>
      </c>
      <c r="U5950">
        <v>0</v>
      </c>
      <c r="V5950">
        <v>0</v>
      </c>
      <c r="W5950">
        <v>34.194443999999997</v>
      </c>
      <c r="X5950">
        <v>777.92361100000005</v>
      </c>
      <c r="Y5950">
        <v>0</v>
      </c>
      <c r="Z5950">
        <v>0</v>
      </c>
    </row>
    <row r="5951" spans="1:26" x14ac:dyDescent="0.25">
      <c r="A5951">
        <v>1720921</v>
      </c>
      <c r="B5951">
        <v>1</v>
      </c>
      <c r="C5951" t="s">
        <v>76</v>
      </c>
      <c r="D5951" t="s">
        <v>91</v>
      </c>
      <c r="E5951" t="s">
        <v>158</v>
      </c>
      <c r="F5951" t="s">
        <v>6318</v>
      </c>
      <c r="G5951" t="s">
        <v>176</v>
      </c>
      <c r="H5951" t="s">
        <v>47</v>
      </c>
      <c r="I5951" t="s">
        <v>129</v>
      </c>
      <c r="J5951" t="s">
        <v>130</v>
      </c>
      <c r="K5951" t="s">
        <v>131</v>
      </c>
      <c r="L5951" t="s">
        <v>17086</v>
      </c>
      <c r="M5951" t="s">
        <v>17087</v>
      </c>
      <c r="N5951">
        <v>7.6388888000000002E-2</v>
      </c>
      <c r="O5951">
        <v>5</v>
      </c>
      <c r="P5951">
        <v>89</v>
      </c>
      <c r="Q5951">
        <v>44</v>
      </c>
      <c r="R5951">
        <v>1992</v>
      </c>
      <c r="S5951">
        <v>45</v>
      </c>
      <c r="T5951">
        <v>469</v>
      </c>
      <c r="U5951">
        <v>0.38194400000000001</v>
      </c>
      <c r="V5951">
        <v>6.7986110000000002</v>
      </c>
      <c r="W5951">
        <v>3.3611110000000002</v>
      </c>
      <c r="X5951">
        <v>152.16666499999999</v>
      </c>
      <c r="Y5951">
        <v>3.4375</v>
      </c>
      <c r="Z5951">
        <v>35.826388000000001</v>
      </c>
    </row>
    <row r="5952" spans="1:26" x14ac:dyDescent="0.25">
      <c r="A5952">
        <v>1720925</v>
      </c>
      <c r="B5952">
        <v>1</v>
      </c>
      <c r="C5952" t="s">
        <v>77</v>
      </c>
      <c r="D5952" t="s">
        <v>124</v>
      </c>
      <c r="E5952" t="s">
        <v>139</v>
      </c>
      <c r="F5952" t="s">
        <v>1649</v>
      </c>
      <c r="G5952" t="s">
        <v>269</v>
      </c>
      <c r="H5952" t="s">
        <v>46</v>
      </c>
      <c r="I5952" t="s">
        <v>129</v>
      </c>
      <c r="J5952" t="s">
        <v>130</v>
      </c>
      <c r="K5952" t="s">
        <v>131</v>
      </c>
      <c r="L5952" t="s">
        <v>17088</v>
      </c>
      <c r="M5952" t="s">
        <v>17089</v>
      </c>
      <c r="N5952">
        <v>6.903888888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23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158.789444</v>
      </c>
    </row>
    <row r="5953" spans="1:26" x14ac:dyDescent="0.25">
      <c r="A5953">
        <v>1720930</v>
      </c>
      <c r="B5953">
        <v>1</v>
      </c>
      <c r="C5953" t="s">
        <v>76</v>
      </c>
      <c r="D5953" t="s">
        <v>92</v>
      </c>
      <c r="E5953" t="s">
        <v>134</v>
      </c>
      <c r="F5953" t="s">
        <v>17090</v>
      </c>
      <c r="G5953" t="s">
        <v>136</v>
      </c>
      <c r="H5953" t="s">
        <v>46</v>
      </c>
      <c r="I5953" t="s">
        <v>129</v>
      </c>
      <c r="J5953" t="s">
        <v>130</v>
      </c>
      <c r="K5953" t="s">
        <v>131</v>
      </c>
      <c r="L5953" t="s">
        <v>17091</v>
      </c>
      <c r="M5953" t="s">
        <v>17092</v>
      </c>
      <c r="N5953">
        <v>5.1044444440000003</v>
      </c>
      <c r="O5953">
        <v>0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5.104444</v>
      </c>
      <c r="Y5953">
        <v>0</v>
      </c>
      <c r="Z5953">
        <v>0</v>
      </c>
    </row>
    <row r="5954" spans="1:26" x14ac:dyDescent="0.25">
      <c r="A5954">
        <v>1720926</v>
      </c>
      <c r="B5954">
        <v>1</v>
      </c>
      <c r="C5954" t="s">
        <v>76</v>
      </c>
      <c r="D5954" t="s">
        <v>78</v>
      </c>
      <c r="E5954" t="s">
        <v>164</v>
      </c>
      <c r="F5954" t="s">
        <v>17093</v>
      </c>
      <c r="G5954" t="s">
        <v>285</v>
      </c>
      <c r="H5954" t="s">
        <v>46</v>
      </c>
      <c r="I5954" t="s">
        <v>129</v>
      </c>
      <c r="J5954" t="s">
        <v>130</v>
      </c>
      <c r="K5954" t="s">
        <v>161</v>
      </c>
      <c r="L5954" t="s">
        <v>17094</v>
      </c>
      <c r="M5954" t="s">
        <v>17095</v>
      </c>
      <c r="N5954">
        <v>3.3828572220000002</v>
      </c>
      <c r="O5954">
        <v>1</v>
      </c>
      <c r="P5954">
        <v>359</v>
      </c>
      <c r="Q5954">
        <v>0</v>
      </c>
      <c r="R5954">
        <v>0</v>
      </c>
      <c r="S5954">
        <v>0</v>
      </c>
      <c r="T5954">
        <v>0</v>
      </c>
      <c r="U5954">
        <v>3.382857</v>
      </c>
      <c r="V5954">
        <v>1214.445743</v>
      </c>
      <c r="W5954">
        <v>0</v>
      </c>
      <c r="X5954">
        <v>0</v>
      </c>
      <c r="Y5954">
        <v>0</v>
      </c>
      <c r="Z5954">
        <v>0</v>
      </c>
    </row>
    <row r="5955" spans="1:26" x14ac:dyDescent="0.25">
      <c r="A5955">
        <v>1720928</v>
      </c>
      <c r="B5955">
        <v>1</v>
      </c>
      <c r="C5955" t="s">
        <v>76</v>
      </c>
      <c r="D5955" t="s">
        <v>79</v>
      </c>
      <c r="E5955" t="s">
        <v>126</v>
      </c>
      <c r="F5955" t="s">
        <v>17096</v>
      </c>
      <c r="G5955" t="s">
        <v>285</v>
      </c>
      <c r="H5955" t="s">
        <v>47</v>
      </c>
      <c r="I5955" t="s">
        <v>129</v>
      </c>
      <c r="J5955" t="s">
        <v>130</v>
      </c>
      <c r="K5955" t="s">
        <v>161</v>
      </c>
      <c r="L5955" t="s">
        <v>17097</v>
      </c>
      <c r="M5955" t="s">
        <v>17098</v>
      </c>
      <c r="N5955">
        <v>9.2830555550000007</v>
      </c>
      <c r="O5955">
        <v>1</v>
      </c>
      <c r="P5955">
        <v>46</v>
      </c>
      <c r="Q5955">
        <v>0</v>
      </c>
      <c r="R5955">
        <v>0</v>
      </c>
      <c r="S5955">
        <v>0</v>
      </c>
      <c r="T5955">
        <v>0</v>
      </c>
      <c r="U5955">
        <v>9.2830560000000002</v>
      </c>
      <c r="V5955">
        <v>427.020556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1720929</v>
      </c>
      <c r="B5956">
        <v>1</v>
      </c>
      <c r="C5956" t="s">
        <v>77</v>
      </c>
      <c r="D5956" t="s">
        <v>111</v>
      </c>
      <c r="E5956" t="s">
        <v>164</v>
      </c>
      <c r="F5956" t="s">
        <v>17099</v>
      </c>
      <c r="G5956" t="s">
        <v>285</v>
      </c>
      <c r="H5956" t="s">
        <v>46</v>
      </c>
      <c r="I5956" t="s">
        <v>129</v>
      </c>
      <c r="J5956" t="s">
        <v>130</v>
      </c>
      <c r="K5956" t="s">
        <v>161</v>
      </c>
      <c r="L5956" t="s">
        <v>17100</v>
      </c>
      <c r="M5956" t="s">
        <v>17101</v>
      </c>
      <c r="N5956">
        <v>7.2633444440000003</v>
      </c>
      <c r="O5956">
        <v>0</v>
      </c>
      <c r="P5956">
        <v>0</v>
      </c>
      <c r="Q5956">
        <v>1</v>
      </c>
      <c r="R5956">
        <v>262</v>
      </c>
      <c r="S5956">
        <v>0</v>
      </c>
      <c r="T5956">
        <v>0</v>
      </c>
      <c r="U5956">
        <v>0</v>
      </c>
      <c r="V5956">
        <v>0</v>
      </c>
      <c r="W5956">
        <v>7.263344</v>
      </c>
      <c r="X5956">
        <v>1902.9962439999999</v>
      </c>
      <c r="Y5956">
        <v>0</v>
      </c>
      <c r="Z5956">
        <v>0</v>
      </c>
    </row>
    <row r="5957" spans="1:26" x14ac:dyDescent="0.25">
      <c r="A5957">
        <v>1720931</v>
      </c>
      <c r="B5957">
        <v>1</v>
      </c>
      <c r="C5957" t="s">
        <v>76</v>
      </c>
      <c r="D5957" t="s">
        <v>86</v>
      </c>
      <c r="E5957" t="s">
        <v>164</v>
      </c>
      <c r="F5957" t="s">
        <v>17102</v>
      </c>
      <c r="G5957" t="s">
        <v>281</v>
      </c>
      <c r="H5957" t="s">
        <v>46</v>
      </c>
      <c r="I5957" t="s">
        <v>129</v>
      </c>
      <c r="J5957" t="s">
        <v>130</v>
      </c>
      <c r="K5957" t="s">
        <v>161</v>
      </c>
      <c r="L5957" t="s">
        <v>17103</v>
      </c>
      <c r="M5957" t="s">
        <v>17104</v>
      </c>
      <c r="N5957">
        <v>3.0988055550000002</v>
      </c>
      <c r="O5957">
        <v>0</v>
      </c>
      <c r="P5957">
        <v>475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1471.9326390000001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1720932</v>
      </c>
      <c r="B5958">
        <v>1</v>
      </c>
      <c r="C5958" t="s">
        <v>77</v>
      </c>
      <c r="D5958" t="s">
        <v>114</v>
      </c>
      <c r="E5958" t="s">
        <v>139</v>
      </c>
      <c r="F5958" t="s">
        <v>17105</v>
      </c>
      <c r="G5958" t="s">
        <v>285</v>
      </c>
      <c r="H5958" t="s">
        <v>46</v>
      </c>
      <c r="I5958" t="s">
        <v>129</v>
      </c>
      <c r="J5958" t="s">
        <v>130</v>
      </c>
      <c r="K5958" t="s">
        <v>161</v>
      </c>
      <c r="L5958" t="s">
        <v>17106</v>
      </c>
      <c r="M5958" t="s">
        <v>17107</v>
      </c>
      <c r="N5958">
        <v>7.559300833</v>
      </c>
      <c r="O5958">
        <v>0</v>
      </c>
      <c r="P5958">
        <v>77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582.06616399999996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1720933</v>
      </c>
      <c r="B5959">
        <v>1</v>
      </c>
      <c r="C5959" t="s">
        <v>76</v>
      </c>
      <c r="D5959" t="s">
        <v>87</v>
      </c>
      <c r="E5959" t="s">
        <v>126</v>
      </c>
      <c r="F5959" t="s">
        <v>17108</v>
      </c>
      <c r="G5959" t="s">
        <v>285</v>
      </c>
      <c r="H5959" t="s">
        <v>47</v>
      </c>
      <c r="I5959" t="s">
        <v>129</v>
      </c>
      <c r="J5959" t="s">
        <v>130</v>
      </c>
      <c r="K5959" t="s">
        <v>161</v>
      </c>
      <c r="L5959" t="s">
        <v>17109</v>
      </c>
      <c r="M5959" t="s">
        <v>17110</v>
      </c>
      <c r="N5959">
        <v>3.565375</v>
      </c>
      <c r="O5959">
        <v>0</v>
      </c>
      <c r="P5959">
        <v>0</v>
      </c>
      <c r="Q5959">
        <v>25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89.134375000000006</v>
      </c>
      <c r="X5959">
        <v>0</v>
      </c>
      <c r="Y5959">
        <v>0</v>
      </c>
      <c r="Z5959">
        <v>0</v>
      </c>
    </row>
    <row r="5960" spans="1:26" x14ac:dyDescent="0.25">
      <c r="A5960">
        <v>1720945</v>
      </c>
      <c r="B5960">
        <v>1</v>
      </c>
      <c r="C5960" t="s">
        <v>76</v>
      </c>
      <c r="D5960" t="s">
        <v>81</v>
      </c>
      <c r="E5960" t="s">
        <v>191</v>
      </c>
      <c r="F5960" t="s">
        <v>15770</v>
      </c>
      <c r="G5960" t="s">
        <v>193</v>
      </c>
      <c r="H5960" t="s">
        <v>46</v>
      </c>
      <c r="I5960" t="s">
        <v>129</v>
      </c>
      <c r="J5960" t="s">
        <v>130</v>
      </c>
      <c r="K5960" t="s">
        <v>131</v>
      </c>
      <c r="L5960" t="s">
        <v>17111</v>
      </c>
      <c r="M5960" t="s">
        <v>17112</v>
      </c>
      <c r="N5960">
        <v>3.4822222219999999</v>
      </c>
      <c r="O5960">
        <v>0</v>
      </c>
      <c r="P5960">
        <v>91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316.88222200000001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1720950</v>
      </c>
      <c r="B5961">
        <v>1</v>
      </c>
      <c r="C5961" t="s">
        <v>76</v>
      </c>
      <c r="D5961" t="s">
        <v>90</v>
      </c>
      <c r="E5961" t="s">
        <v>139</v>
      </c>
      <c r="F5961" t="s">
        <v>15716</v>
      </c>
      <c r="G5961" t="s">
        <v>141</v>
      </c>
      <c r="H5961" t="s">
        <v>46</v>
      </c>
      <c r="I5961" t="s">
        <v>129</v>
      </c>
      <c r="J5961" t="s">
        <v>130</v>
      </c>
      <c r="K5961" t="s">
        <v>131</v>
      </c>
      <c r="L5961" t="s">
        <v>17113</v>
      </c>
      <c r="M5961" t="s">
        <v>17114</v>
      </c>
      <c r="N5961">
        <v>0.98805555499999997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17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16.796944</v>
      </c>
    </row>
    <row r="5962" spans="1:26" x14ac:dyDescent="0.25">
      <c r="A5962">
        <v>1720939</v>
      </c>
      <c r="B5962">
        <v>1</v>
      </c>
      <c r="C5962" t="s">
        <v>77</v>
      </c>
      <c r="D5962" t="s">
        <v>114</v>
      </c>
      <c r="E5962" t="s">
        <v>139</v>
      </c>
      <c r="F5962" t="s">
        <v>17115</v>
      </c>
      <c r="G5962" t="s">
        <v>293</v>
      </c>
      <c r="H5962" t="s">
        <v>160</v>
      </c>
      <c r="I5962" t="s">
        <v>129</v>
      </c>
      <c r="J5962" t="s">
        <v>130</v>
      </c>
      <c r="K5962" t="s">
        <v>161</v>
      </c>
      <c r="L5962" t="s">
        <v>17116</v>
      </c>
      <c r="M5962" t="s">
        <v>17117</v>
      </c>
      <c r="N5962">
        <v>4.1670008330000003</v>
      </c>
      <c r="O5962">
        <v>0</v>
      </c>
      <c r="P5962">
        <v>31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129.17702600000001</v>
      </c>
      <c r="W5962">
        <v>0</v>
      </c>
      <c r="X5962">
        <v>0</v>
      </c>
      <c r="Y5962">
        <v>0</v>
      </c>
      <c r="Z5962">
        <v>0</v>
      </c>
    </row>
    <row r="5963" spans="1:26" x14ac:dyDescent="0.25">
      <c r="A5963">
        <v>1720940</v>
      </c>
      <c r="B5963">
        <v>1</v>
      </c>
      <c r="C5963" t="s">
        <v>76</v>
      </c>
      <c r="D5963" t="s">
        <v>84</v>
      </c>
      <c r="E5963" t="s">
        <v>126</v>
      </c>
      <c r="F5963" t="s">
        <v>14844</v>
      </c>
      <c r="G5963" t="s">
        <v>176</v>
      </c>
      <c r="H5963" t="s">
        <v>47</v>
      </c>
      <c r="I5963" t="s">
        <v>129</v>
      </c>
      <c r="J5963" t="s">
        <v>130</v>
      </c>
      <c r="K5963" t="s">
        <v>131</v>
      </c>
      <c r="L5963" t="s">
        <v>17118</v>
      </c>
      <c r="M5963" t="s">
        <v>17119</v>
      </c>
      <c r="N5963">
        <v>0.79305555500000002</v>
      </c>
      <c r="O5963">
        <v>3</v>
      </c>
      <c r="P5963">
        <v>2</v>
      </c>
      <c r="Q5963">
        <v>0</v>
      </c>
      <c r="R5963">
        <v>0</v>
      </c>
      <c r="S5963">
        <v>0</v>
      </c>
      <c r="T5963">
        <v>0</v>
      </c>
      <c r="U5963">
        <v>2.3791669999999998</v>
      </c>
      <c r="V5963">
        <v>1.586111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1720953</v>
      </c>
      <c r="B5964">
        <v>1</v>
      </c>
      <c r="C5964" t="s">
        <v>76</v>
      </c>
      <c r="D5964" t="s">
        <v>91</v>
      </c>
      <c r="E5964" t="s">
        <v>126</v>
      </c>
      <c r="F5964" t="s">
        <v>17120</v>
      </c>
      <c r="G5964" t="s">
        <v>145</v>
      </c>
      <c r="H5964" t="s">
        <v>47</v>
      </c>
      <c r="I5964" t="s">
        <v>129</v>
      </c>
      <c r="J5964" t="s">
        <v>130</v>
      </c>
      <c r="K5964" t="s">
        <v>131</v>
      </c>
      <c r="L5964" t="s">
        <v>17121</v>
      </c>
      <c r="M5964" t="s">
        <v>17122</v>
      </c>
      <c r="N5964">
        <v>1.371388888</v>
      </c>
      <c r="O5964">
        <v>1</v>
      </c>
      <c r="P5964">
        <v>268</v>
      </c>
      <c r="Q5964">
        <v>0</v>
      </c>
      <c r="R5964">
        <v>0</v>
      </c>
      <c r="S5964">
        <v>0</v>
      </c>
      <c r="T5964">
        <v>0</v>
      </c>
      <c r="U5964">
        <v>1.371389</v>
      </c>
      <c r="V5964">
        <v>367.53222199999999</v>
      </c>
      <c r="W5964">
        <v>0</v>
      </c>
      <c r="X5964">
        <v>0</v>
      </c>
      <c r="Y5964">
        <v>0</v>
      </c>
      <c r="Z5964">
        <v>0</v>
      </c>
    </row>
    <row r="5965" spans="1:26" x14ac:dyDescent="0.25">
      <c r="A5965">
        <v>1720943</v>
      </c>
      <c r="B5965">
        <v>1</v>
      </c>
      <c r="C5965" t="s">
        <v>76</v>
      </c>
      <c r="D5965" t="s">
        <v>88</v>
      </c>
      <c r="E5965" t="s">
        <v>158</v>
      </c>
      <c r="F5965" t="s">
        <v>17123</v>
      </c>
      <c r="G5965" t="s">
        <v>285</v>
      </c>
      <c r="H5965" t="s">
        <v>47</v>
      </c>
      <c r="I5965" t="s">
        <v>129</v>
      </c>
      <c r="J5965" t="s">
        <v>130</v>
      </c>
      <c r="K5965" t="s">
        <v>161</v>
      </c>
      <c r="L5965" t="s">
        <v>17124</v>
      </c>
      <c r="M5965" t="s">
        <v>17125</v>
      </c>
      <c r="N5965">
        <v>0.40166666600000001</v>
      </c>
      <c r="O5965">
        <v>111</v>
      </c>
      <c r="P5965">
        <v>4252</v>
      </c>
      <c r="Q5965">
        <v>0</v>
      </c>
      <c r="R5965">
        <v>0</v>
      </c>
      <c r="S5965">
        <v>0</v>
      </c>
      <c r="T5965">
        <v>0</v>
      </c>
      <c r="U5965">
        <v>44.585000000000001</v>
      </c>
      <c r="V5965">
        <v>1707.8866640000001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1720951</v>
      </c>
      <c r="B5966">
        <v>1</v>
      </c>
      <c r="C5966" t="s">
        <v>76</v>
      </c>
      <c r="D5966" t="s">
        <v>80</v>
      </c>
      <c r="E5966" t="s">
        <v>191</v>
      </c>
      <c r="F5966" t="s">
        <v>17126</v>
      </c>
      <c r="G5966" t="s">
        <v>907</v>
      </c>
      <c r="H5966" t="s">
        <v>46</v>
      </c>
      <c r="I5966" t="s">
        <v>129</v>
      </c>
      <c r="J5966" t="s">
        <v>130</v>
      </c>
      <c r="K5966" t="s">
        <v>131</v>
      </c>
      <c r="L5966" t="s">
        <v>17127</v>
      </c>
      <c r="M5966" t="s">
        <v>17128</v>
      </c>
      <c r="N5966">
        <v>7.3616666659999996</v>
      </c>
      <c r="O5966">
        <v>0</v>
      </c>
      <c r="P5966">
        <v>200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1472.333333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1720944</v>
      </c>
      <c r="B5967">
        <v>1</v>
      </c>
      <c r="C5967" t="s">
        <v>76</v>
      </c>
      <c r="D5967" t="s">
        <v>88</v>
      </c>
      <c r="E5967" t="s">
        <v>126</v>
      </c>
      <c r="F5967" t="s">
        <v>16403</v>
      </c>
      <c r="G5967" t="s">
        <v>285</v>
      </c>
      <c r="H5967" t="s">
        <v>47</v>
      </c>
      <c r="I5967" t="s">
        <v>129</v>
      </c>
      <c r="J5967" t="s">
        <v>130</v>
      </c>
      <c r="K5967" t="s">
        <v>161</v>
      </c>
      <c r="L5967" t="s">
        <v>17129</v>
      </c>
      <c r="M5967" t="s">
        <v>17130</v>
      </c>
      <c r="N5967">
        <v>8.6853777769999994</v>
      </c>
      <c r="O5967">
        <v>1</v>
      </c>
      <c r="P5967">
        <v>118</v>
      </c>
      <c r="Q5967">
        <v>0</v>
      </c>
      <c r="R5967">
        <v>0</v>
      </c>
      <c r="S5967">
        <v>0</v>
      </c>
      <c r="T5967">
        <v>0</v>
      </c>
      <c r="U5967">
        <v>8.685378</v>
      </c>
      <c r="V5967">
        <v>1024.8745779999999</v>
      </c>
      <c r="W5967">
        <v>0</v>
      </c>
      <c r="X5967">
        <v>0</v>
      </c>
      <c r="Y5967">
        <v>0</v>
      </c>
      <c r="Z5967">
        <v>0</v>
      </c>
    </row>
    <row r="5968" spans="1:26" x14ac:dyDescent="0.25">
      <c r="A5968">
        <v>1720947</v>
      </c>
      <c r="B5968">
        <v>1</v>
      </c>
      <c r="C5968" t="s">
        <v>77</v>
      </c>
      <c r="D5968" t="s">
        <v>114</v>
      </c>
      <c r="E5968" t="s">
        <v>212</v>
      </c>
      <c r="F5968" t="s">
        <v>10985</v>
      </c>
      <c r="G5968" t="s">
        <v>285</v>
      </c>
      <c r="H5968" t="s">
        <v>47</v>
      </c>
      <c r="I5968" t="s">
        <v>129</v>
      </c>
      <c r="J5968" t="s">
        <v>130</v>
      </c>
      <c r="K5968" t="s">
        <v>161</v>
      </c>
      <c r="L5968" t="s">
        <v>17131</v>
      </c>
      <c r="M5968" t="s">
        <v>17132</v>
      </c>
      <c r="N5968">
        <v>8.6119877769999995</v>
      </c>
      <c r="O5968">
        <v>46</v>
      </c>
      <c r="P5968">
        <v>9</v>
      </c>
      <c r="Q5968">
        <v>0</v>
      </c>
      <c r="R5968">
        <v>0</v>
      </c>
      <c r="S5968">
        <v>0</v>
      </c>
      <c r="T5968">
        <v>0</v>
      </c>
      <c r="U5968">
        <v>396.15143799999998</v>
      </c>
      <c r="V5968">
        <v>77.507890000000003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1720956</v>
      </c>
      <c r="B5969">
        <v>1</v>
      </c>
      <c r="C5969" t="s">
        <v>76</v>
      </c>
      <c r="D5969" t="s">
        <v>92</v>
      </c>
      <c r="E5969" t="s">
        <v>191</v>
      </c>
      <c r="F5969" t="s">
        <v>17133</v>
      </c>
      <c r="G5969" t="s">
        <v>907</v>
      </c>
      <c r="H5969" t="s">
        <v>46</v>
      </c>
      <c r="I5969" t="s">
        <v>129</v>
      </c>
      <c r="J5969" t="s">
        <v>130</v>
      </c>
      <c r="K5969" t="s">
        <v>131</v>
      </c>
      <c r="L5969" t="s">
        <v>17134</v>
      </c>
      <c r="M5969" t="s">
        <v>17135</v>
      </c>
      <c r="N5969">
        <v>8.5975000000000001</v>
      </c>
      <c r="O5969">
        <v>0</v>
      </c>
      <c r="P5969">
        <v>0</v>
      </c>
      <c r="Q5969">
        <v>0</v>
      </c>
      <c r="R5969">
        <v>3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25.7925</v>
      </c>
      <c r="Y5969">
        <v>0</v>
      </c>
      <c r="Z5969">
        <v>0</v>
      </c>
    </row>
    <row r="5970" spans="1:26" x14ac:dyDescent="0.25">
      <c r="A5970">
        <v>1720949</v>
      </c>
      <c r="B5970">
        <v>1</v>
      </c>
      <c r="C5970" t="s">
        <v>76</v>
      </c>
      <c r="D5970" t="s">
        <v>80</v>
      </c>
      <c r="E5970" t="s">
        <v>164</v>
      </c>
      <c r="F5970" t="s">
        <v>17136</v>
      </c>
      <c r="G5970" t="s">
        <v>285</v>
      </c>
      <c r="H5970" t="s">
        <v>46</v>
      </c>
      <c r="I5970" t="s">
        <v>129</v>
      </c>
      <c r="J5970" t="s">
        <v>130</v>
      </c>
      <c r="K5970" t="s">
        <v>161</v>
      </c>
      <c r="L5970" t="s">
        <v>17137</v>
      </c>
      <c r="M5970" t="s">
        <v>17138</v>
      </c>
      <c r="N5970">
        <v>8.0838888880000006</v>
      </c>
      <c r="O5970">
        <v>1</v>
      </c>
      <c r="P5970">
        <v>249</v>
      </c>
      <c r="Q5970">
        <v>0</v>
      </c>
      <c r="R5970">
        <v>0</v>
      </c>
      <c r="S5970">
        <v>0</v>
      </c>
      <c r="T5970">
        <v>0</v>
      </c>
      <c r="U5970">
        <v>8.0838889999999992</v>
      </c>
      <c r="V5970">
        <v>2012.8883330000001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1720955</v>
      </c>
      <c r="B5971">
        <v>1</v>
      </c>
      <c r="C5971" t="s">
        <v>76</v>
      </c>
      <c r="D5971" t="s">
        <v>81</v>
      </c>
      <c r="E5971" t="s">
        <v>134</v>
      </c>
      <c r="F5971" t="s">
        <v>17139</v>
      </c>
      <c r="G5971" t="s">
        <v>141</v>
      </c>
      <c r="H5971" t="s">
        <v>46</v>
      </c>
      <c r="I5971" t="s">
        <v>129</v>
      </c>
      <c r="J5971" t="s">
        <v>130</v>
      </c>
      <c r="K5971" t="s">
        <v>131</v>
      </c>
      <c r="L5971" t="s">
        <v>17140</v>
      </c>
      <c r="M5971" t="s">
        <v>17141</v>
      </c>
      <c r="N5971">
        <v>2.2949999999999999</v>
      </c>
      <c r="O5971">
        <v>0</v>
      </c>
      <c r="P5971">
        <v>12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27.54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1720954</v>
      </c>
      <c r="B5972">
        <v>1</v>
      </c>
      <c r="C5972" t="s">
        <v>76</v>
      </c>
      <c r="D5972" t="s">
        <v>79</v>
      </c>
      <c r="E5972" t="s">
        <v>126</v>
      </c>
      <c r="F5972" t="s">
        <v>17142</v>
      </c>
      <c r="G5972" t="s">
        <v>285</v>
      </c>
      <c r="H5972" t="s">
        <v>47</v>
      </c>
      <c r="I5972" t="s">
        <v>129</v>
      </c>
      <c r="J5972" t="s">
        <v>130</v>
      </c>
      <c r="K5972" t="s">
        <v>161</v>
      </c>
      <c r="L5972" t="s">
        <v>17143</v>
      </c>
      <c r="M5972" t="s">
        <v>17144</v>
      </c>
      <c r="N5972">
        <v>4.3616666659999996</v>
      </c>
      <c r="O5972">
        <v>18</v>
      </c>
      <c r="P5972">
        <v>1905</v>
      </c>
      <c r="Q5972">
        <v>0</v>
      </c>
      <c r="R5972">
        <v>0</v>
      </c>
      <c r="S5972">
        <v>0</v>
      </c>
      <c r="T5972">
        <v>0</v>
      </c>
      <c r="U5972">
        <v>78.510000000000005</v>
      </c>
      <c r="V5972">
        <v>8308.974999</v>
      </c>
      <c r="W5972">
        <v>0</v>
      </c>
      <c r="X5972">
        <v>0</v>
      </c>
      <c r="Y5972">
        <v>0</v>
      </c>
      <c r="Z5972">
        <v>0</v>
      </c>
    </row>
    <row r="5973" spans="1:26" x14ac:dyDescent="0.25">
      <c r="A5973">
        <v>1720952</v>
      </c>
      <c r="B5973">
        <v>1</v>
      </c>
      <c r="C5973" t="s">
        <v>76</v>
      </c>
      <c r="D5973" t="s">
        <v>93</v>
      </c>
      <c r="E5973" t="s">
        <v>164</v>
      </c>
      <c r="F5973" t="s">
        <v>17145</v>
      </c>
      <c r="G5973" t="s">
        <v>285</v>
      </c>
      <c r="H5973" t="s">
        <v>46</v>
      </c>
      <c r="I5973" t="s">
        <v>129</v>
      </c>
      <c r="J5973" t="s">
        <v>130</v>
      </c>
      <c r="K5973" t="s">
        <v>161</v>
      </c>
      <c r="L5973" t="s">
        <v>17146</v>
      </c>
      <c r="M5973" t="s">
        <v>17147</v>
      </c>
      <c r="N5973">
        <v>9.6015925000000006</v>
      </c>
      <c r="O5973">
        <v>1</v>
      </c>
      <c r="P5973">
        <v>334</v>
      </c>
      <c r="Q5973">
        <v>0</v>
      </c>
      <c r="R5973">
        <v>0</v>
      </c>
      <c r="S5973">
        <v>0</v>
      </c>
      <c r="T5973">
        <v>0</v>
      </c>
      <c r="U5973">
        <v>9.6015929999999994</v>
      </c>
      <c r="V5973">
        <v>3206.9318950000002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1720958</v>
      </c>
      <c r="B5974">
        <v>1</v>
      </c>
      <c r="C5974" t="s">
        <v>76</v>
      </c>
      <c r="D5974" t="s">
        <v>91</v>
      </c>
      <c r="E5974" t="s">
        <v>148</v>
      </c>
      <c r="F5974" t="s">
        <v>10745</v>
      </c>
      <c r="G5974" t="s">
        <v>351</v>
      </c>
      <c r="H5974" t="s">
        <v>47</v>
      </c>
      <c r="I5974" t="s">
        <v>129</v>
      </c>
      <c r="J5974" t="s">
        <v>130</v>
      </c>
      <c r="K5974" t="s">
        <v>131</v>
      </c>
      <c r="L5974" t="s">
        <v>17148</v>
      </c>
      <c r="M5974" t="s">
        <v>17149</v>
      </c>
      <c r="N5974">
        <v>2.0525000000000002</v>
      </c>
      <c r="O5974">
        <v>6</v>
      </c>
      <c r="P5974">
        <v>608</v>
      </c>
      <c r="Q5974">
        <v>0</v>
      </c>
      <c r="R5974">
        <v>0</v>
      </c>
      <c r="S5974">
        <v>0</v>
      </c>
      <c r="T5974">
        <v>0</v>
      </c>
      <c r="U5974">
        <v>12.315</v>
      </c>
      <c r="V5974">
        <v>1247.92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1720960</v>
      </c>
      <c r="B5975">
        <v>1</v>
      </c>
      <c r="C5975" t="s">
        <v>76</v>
      </c>
      <c r="D5975" t="s">
        <v>96</v>
      </c>
      <c r="E5975" t="s">
        <v>158</v>
      </c>
      <c r="F5975" t="s">
        <v>17150</v>
      </c>
      <c r="G5975" t="s">
        <v>176</v>
      </c>
      <c r="H5975" t="s">
        <v>47</v>
      </c>
      <c r="I5975" t="s">
        <v>129</v>
      </c>
      <c r="J5975" t="s">
        <v>130</v>
      </c>
      <c r="K5975" t="s">
        <v>131</v>
      </c>
      <c r="L5975" t="s">
        <v>17151</v>
      </c>
      <c r="M5975" t="s">
        <v>17152</v>
      </c>
      <c r="N5975">
        <v>0.79861111100000004</v>
      </c>
      <c r="O5975">
        <v>14</v>
      </c>
      <c r="P5975">
        <v>1560</v>
      </c>
      <c r="Q5975">
        <v>0</v>
      </c>
      <c r="R5975">
        <v>0</v>
      </c>
      <c r="S5975">
        <v>0</v>
      </c>
      <c r="T5975">
        <v>0</v>
      </c>
      <c r="U5975">
        <v>11.180555999999999</v>
      </c>
      <c r="V5975">
        <v>1245.833333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1720967</v>
      </c>
      <c r="B5976">
        <v>1</v>
      </c>
      <c r="C5976" t="s">
        <v>77</v>
      </c>
      <c r="D5976" t="s">
        <v>116</v>
      </c>
      <c r="E5976" t="s">
        <v>134</v>
      </c>
      <c r="F5976" t="s">
        <v>15489</v>
      </c>
      <c r="G5976" t="s">
        <v>136</v>
      </c>
      <c r="H5976" t="s">
        <v>46</v>
      </c>
      <c r="I5976" t="s">
        <v>129</v>
      </c>
      <c r="J5976" t="s">
        <v>130</v>
      </c>
      <c r="K5976" t="s">
        <v>131</v>
      </c>
      <c r="L5976" t="s">
        <v>17153</v>
      </c>
      <c r="M5976" t="s">
        <v>17154</v>
      </c>
      <c r="N5976">
        <v>1.9055555550000001</v>
      </c>
      <c r="O5976">
        <v>2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3.8111109999999999</v>
      </c>
      <c r="V5976">
        <v>0</v>
      </c>
      <c r="W5976">
        <v>0</v>
      </c>
      <c r="X5976">
        <v>0</v>
      </c>
      <c r="Y5976">
        <v>0</v>
      </c>
      <c r="Z5976">
        <v>0</v>
      </c>
    </row>
    <row r="5977" spans="1:26" x14ac:dyDescent="0.25">
      <c r="A5977">
        <v>1720964</v>
      </c>
      <c r="B5977">
        <v>1</v>
      </c>
      <c r="C5977" t="s">
        <v>76</v>
      </c>
      <c r="D5977" t="s">
        <v>90</v>
      </c>
      <c r="E5977" t="s">
        <v>158</v>
      </c>
      <c r="F5977" t="s">
        <v>17155</v>
      </c>
      <c r="G5977" t="s">
        <v>285</v>
      </c>
      <c r="H5977" t="s">
        <v>47</v>
      </c>
      <c r="I5977" t="s">
        <v>129</v>
      </c>
      <c r="J5977" t="s">
        <v>130</v>
      </c>
      <c r="K5977" t="s">
        <v>161</v>
      </c>
      <c r="L5977" t="s">
        <v>17156</v>
      </c>
      <c r="M5977" t="s">
        <v>17157</v>
      </c>
      <c r="N5977">
        <v>6.0988888880000003</v>
      </c>
      <c r="O5977">
        <v>10</v>
      </c>
      <c r="P5977">
        <v>325</v>
      </c>
      <c r="Q5977">
        <v>0</v>
      </c>
      <c r="R5977">
        <v>0</v>
      </c>
      <c r="S5977">
        <v>0</v>
      </c>
      <c r="T5977">
        <v>0</v>
      </c>
      <c r="U5977">
        <v>60.988889</v>
      </c>
      <c r="V5977">
        <v>1982.1388890000001</v>
      </c>
      <c r="W5977">
        <v>0</v>
      </c>
      <c r="X5977">
        <v>0</v>
      </c>
      <c r="Y5977">
        <v>0</v>
      </c>
      <c r="Z5977">
        <v>0</v>
      </c>
    </row>
    <row r="5978" spans="1:26" x14ac:dyDescent="0.25">
      <c r="A5978">
        <v>1720963</v>
      </c>
      <c r="B5978">
        <v>1</v>
      </c>
      <c r="C5978" t="s">
        <v>76</v>
      </c>
      <c r="D5978" t="s">
        <v>80</v>
      </c>
      <c r="E5978" t="s">
        <v>139</v>
      </c>
      <c r="F5978" t="s">
        <v>17158</v>
      </c>
      <c r="G5978" t="s">
        <v>281</v>
      </c>
      <c r="H5978" t="s">
        <v>46</v>
      </c>
      <c r="I5978" t="s">
        <v>129</v>
      </c>
      <c r="J5978" t="s">
        <v>130</v>
      </c>
      <c r="K5978" t="s">
        <v>161</v>
      </c>
      <c r="L5978" t="s">
        <v>17159</v>
      </c>
      <c r="M5978" t="s">
        <v>17160</v>
      </c>
      <c r="N5978">
        <v>3.031111111</v>
      </c>
      <c r="O5978">
        <v>0</v>
      </c>
      <c r="P5978">
        <v>32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96.995555999999993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1720961</v>
      </c>
      <c r="B5979">
        <v>1</v>
      </c>
      <c r="C5979" t="s">
        <v>76</v>
      </c>
      <c r="D5979" t="s">
        <v>97</v>
      </c>
      <c r="E5979" t="s">
        <v>139</v>
      </c>
      <c r="F5979" t="s">
        <v>15917</v>
      </c>
      <c r="G5979" t="s">
        <v>269</v>
      </c>
      <c r="H5979" t="s">
        <v>46</v>
      </c>
      <c r="I5979" t="s">
        <v>129</v>
      </c>
      <c r="J5979" t="s">
        <v>130</v>
      </c>
      <c r="K5979" t="s">
        <v>131</v>
      </c>
      <c r="L5979" t="s">
        <v>17161</v>
      </c>
      <c r="M5979" t="s">
        <v>17162</v>
      </c>
      <c r="N5979">
        <v>3.2483333330000002</v>
      </c>
      <c r="O5979">
        <v>0</v>
      </c>
      <c r="P5979">
        <v>47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152.67166700000001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1720973</v>
      </c>
      <c r="B5980">
        <v>1</v>
      </c>
      <c r="C5980" t="s">
        <v>76</v>
      </c>
      <c r="D5980" t="s">
        <v>92</v>
      </c>
      <c r="E5980" t="s">
        <v>134</v>
      </c>
      <c r="F5980" t="s">
        <v>17163</v>
      </c>
      <c r="G5980" t="s">
        <v>155</v>
      </c>
      <c r="H5980" t="s">
        <v>46</v>
      </c>
      <c r="I5980" t="s">
        <v>129</v>
      </c>
      <c r="J5980" t="s">
        <v>130</v>
      </c>
      <c r="K5980" t="s">
        <v>131</v>
      </c>
      <c r="L5980" t="s">
        <v>17164</v>
      </c>
      <c r="M5980" t="s">
        <v>17165</v>
      </c>
      <c r="N5980">
        <v>9.8094444440000004</v>
      </c>
      <c r="O5980">
        <v>0</v>
      </c>
      <c r="P5980">
        <v>0</v>
      </c>
      <c r="Q5980">
        <v>0</v>
      </c>
      <c r="R5980">
        <v>4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39.237777999999999</v>
      </c>
      <c r="Y5980">
        <v>0</v>
      </c>
      <c r="Z5980">
        <v>0</v>
      </c>
    </row>
    <row r="5981" spans="1:26" x14ac:dyDescent="0.25">
      <c r="A5981">
        <v>1720977</v>
      </c>
      <c r="B5981">
        <v>1</v>
      </c>
      <c r="C5981" t="s">
        <v>76</v>
      </c>
      <c r="D5981" t="s">
        <v>100</v>
      </c>
      <c r="E5981" t="s">
        <v>126</v>
      </c>
      <c r="F5981" t="s">
        <v>17166</v>
      </c>
      <c r="G5981" t="s">
        <v>145</v>
      </c>
      <c r="H5981" t="s">
        <v>47</v>
      </c>
      <c r="I5981" t="s">
        <v>129</v>
      </c>
      <c r="J5981" t="s">
        <v>130</v>
      </c>
      <c r="K5981" t="s">
        <v>131</v>
      </c>
      <c r="L5981" t="s">
        <v>17167</v>
      </c>
      <c r="M5981" t="s">
        <v>17168</v>
      </c>
      <c r="N5981">
        <v>2.8230555549999998</v>
      </c>
      <c r="O5981">
        <v>1</v>
      </c>
      <c r="P5981">
        <v>129</v>
      </c>
      <c r="Q5981">
        <v>0</v>
      </c>
      <c r="R5981">
        <v>0</v>
      </c>
      <c r="S5981">
        <v>0</v>
      </c>
      <c r="T5981">
        <v>0</v>
      </c>
      <c r="U5981">
        <v>2.8230559999999998</v>
      </c>
      <c r="V5981">
        <v>364.17416700000001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1720966</v>
      </c>
      <c r="B5982">
        <v>1</v>
      </c>
      <c r="C5982" t="s">
        <v>77</v>
      </c>
      <c r="D5982" t="s">
        <v>114</v>
      </c>
      <c r="E5982" t="s">
        <v>126</v>
      </c>
      <c r="F5982" t="s">
        <v>17169</v>
      </c>
      <c r="G5982" t="s">
        <v>176</v>
      </c>
      <c r="H5982" t="s">
        <v>47</v>
      </c>
      <c r="I5982" t="s">
        <v>151</v>
      </c>
      <c r="J5982" t="s">
        <v>130</v>
      </c>
      <c r="K5982" t="s">
        <v>131</v>
      </c>
      <c r="L5982" t="s">
        <v>17170</v>
      </c>
      <c r="M5982" t="s">
        <v>17171</v>
      </c>
      <c r="N5982">
        <v>1.3888888E-2</v>
      </c>
      <c r="O5982">
        <v>0</v>
      </c>
      <c r="P5982">
        <v>0</v>
      </c>
      <c r="Q5982">
        <v>0</v>
      </c>
      <c r="R5982">
        <v>0</v>
      </c>
      <c r="S5982">
        <v>25</v>
      </c>
      <c r="T5982">
        <v>451</v>
      </c>
      <c r="U5982">
        <v>0</v>
      </c>
      <c r="V5982">
        <v>0</v>
      </c>
      <c r="W5982">
        <v>0</v>
      </c>
      <c r="X5982">
        <v>0</v>
      </c>
      <c r="Y5982">
        <v>0.34722199999999998</v>
      </c>
      <c r="Z5982">
        <v>6.2638879999999997</v>
      </c>
    </row>
    <row r="5983" spans="1:26" x14ac:dyDescent="0.25">
      <c r="A5983">
        <v>1720969</v>
      </c>
      <c r="B5983">
        <v>1</v>
      </c>
      <c r="C5983" t="s">
        <v>76</v>
      </c>
      <c r="D5983" t="s">
        <v>89</v>
      </c>
      <c r="E5983" t="s">
        <v>134</v>
      </c>
      <c r="F5983" t="s">
        <v>17172</v>
      </c>
      <c r="G5983" t="s">
        <v>209</v>
      </c>
      <c r="H5983" t="s">
        <v>46</v>
      </c>
      <c r="I5983" t="s">
        <v>129</v>
      </c>
      <c r="J5983" t="s">
        <v>130</v>
      </c>
      <c r="K5983" t="s">
        <v>131</v>
      </c>
      <c r="L5983" t="s">
        <v>17173</v>
      </c>
      <c r="M5983" t="s">
        <v>17174</v>
      </c>
      <c r="N5983">
        <v>2.1008333330000002</v>
      </c>
      <c r="O5983">
        <v>0</v>
      </c>
      <c r="P5983">
        <v>1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2.1008330000000002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1720971</v>
      </c>
      <c r="B5984">
        <v>1</v>
      </c>
      <c r="C5984" t="s">
        <v>76</v>
      </c>
      <c r="D5984" t="s">
        <v>79</v>
      </c>
      <c r="E5984" t="s">
        <v>134</v>
      </c>
      <c r="F5984" t="s">
        <v>17175</v>
      </c>
      <c r="G5984" t="s">
        <v>209</v>
      </c>
      <c r="H5984" t="s">
        <v>46</v>
      </c>
      <c r="I5984" t="s">
        <v>129</v>
      </c>
      <c r="J5984" t="s">
        <v>130</v>
      </c>
      <c r="K5984" t="s">
        <v>131</v>
      </c>
      <c r="L5984" t="s">
        <v>17176</v>
      </c>
      <c r="M5984" t="s">
        <v>17177</v>
      </c>
      <c r="N5984">
        <v>9.1805555549999998</v>
      </c>
      <c r="O5984">
        <v>0</v>
      </c>
      <c r="P5984">
        <v>4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36.722222000000002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1720976</v>
      </c>
      <c r="B5985">
        <v>1</v>
      </c>
      <c r="C5985" t="s">
        <v>77</v>
      </c>
      <c r="D5985" t="s">
        <v>124</v>
      </c>
      <c r="E5985" t="s">
        <v>139</v>
      </c>
      <c r="F5985" t="s">
        <v>17178</v>
      </c>
      <c r="G5985" t="s">
        <v>182</v>
      </c>
      <c r="H5985" t="s">
        <v>46</v>
      </c>
      <c r="I5985" t="s">
        <v>129</v>
      </c>
      <c r="J5985" t="s">
        <v>130</v>
      </c>
      <c r="K5985" t="s">
        <v>131</v>
      </c>
      <c r="L5985" t="s">
        <v>17034</v>
      </c>
      <c r="M5985" t="s">
        <v>17179</v>
      </c>
      <c r="N5985">
        <v>2.673888888</v>
      </c>
      <c r="O5985">
        <v>0</v>
      </c>
      <c r="P5985">
        <v>7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18.717222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1720974</v>
      </c>
      <c r="B5986">
        <v>1</v>
      </c>
      <c r="C5986" t="s">
        <v>77</v>
      </c>
      <c r="D5986" t="s">
        <v>114</v>
      </c>
      <c r="E5986" t="s">
        <v>126</v>
      </c>
      <c r="F5986" t="s">
        <v>17180</v>
      </c>
      <c r="G5986" t="s">
        <v>285</v>
      </c>
      <c r="H5986" t="s">
        <v>47</v>
      </c>
      <c r="I5986" t="s">
        <v>129</v>
      </c>
      <c r="J5986" t="s">
        <v>130</v>
      </c>
      <c r="K5986" t="s">
        <v>161</v>
      </c>
      <c r="L5986" t="s">
        <v>17181</v>
      </c>
      <c r="M5986" t="s">
        <v>17182</v>
      </c>
      <c r="N5986">
        <v>7.8494147219999997</v>
      </c>
      <c r="O5986">
        <v>2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15.698829</v>
      </c>
      <c r="V5986">
        <v>0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1720979</v>
      </c>
      <c r="B5987">
        <v>1</v>
      </c>
      <c r="C5987" t="s">
        <v>77</v>
      </c>
      <c r="D5987" t="s">
        <v>124</v>
      </c>
      <c r="E5987" t="s">
        <v>134</v>
      </c>
      <c r="F5987" t="s">
        <v>17183</v>
      </c>
      <c r="G5987" t="s">
        <v>209</v>
      </c>
      <c r="H5987" t="s">
        <v>46</v>
      </c>
      <c r="I5987" t="s">
        <v>129</v>
      </c>
      <c r="J5987" t="s">
        <v>130</v>
      </c>
      <c r="K5987" t="s">
        <v>131</v>
      </c>
      <c r="L5987" t="s">
        <v>17184</v>
      </c>
      <c r="M5987" t="s">
        <v>17185</v>
      </c>
      <c r="N5987">
        <v>2.5591666659999999</v>
      </c>
      <c r="O5987">
        <v>0</v>
      </c>
      <c r="P5987">
        <v>9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23.032499999999999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1720978</v>
      </c>
      <c r="B5988">
        <v>1</v>
      </c>
      <c r="C5988" t="s">
        <v>76</v>
      </c>
      <c r="D5988" t="s">
        <v>101</v>
      </c>
      <c r="E5988" t="s">
        <v>126</v>
      </c>
      <c r="F5988" t="s">
        <v>17186</v>
      </c>
      <c r="G5988" t="s">
        <v>285</v>
      </c>
      <c r="H5988" t="s">
        <v>47</v>
      </c>
      <c r="I5988" t="s">
        <v>129</v>
      </c>
      <c r="J5988" t="s">
        <v>130</v>
      </c>
      <c r="K5988" t="s">
        <v>161</v>
      </c>
      <c r="L5988" t="s">
        <v>17187</v>
      </c>
      <c r="M5988" t="s">
        <v>17188</v>
      </c>
      <c r="N5988">
        <v>7.8610183329999996</v>
      </c>
      <c r="O5988">
        <v>0</v>
      </c>
      <c r="P5988">
        <v>42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330.16277000000002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1720981</v>
      </c>
      <c r="B5989">
        <v>1</v>
      </c>
      <c r="C5989" t="s">
        <v>76</v>
      </c>
      <c r="D5989" t="s">
        <v>80</v>
      </c>
      <c r="E5989" t="s">
        <v>158</v>
      </c>
      <c r="F5989" t="s">
        <v>17189</v>
      </c>
      <c r="G5989" t="s">
        <v>176</v>
      </c>
      <c r="H5989" t="s">
        <v>47</v>
      </c>
      <c r="I5989" t="s">
        <v>129</v>
      </c>
      <c r="J5989" t="s">
        <v>130</v>
      </c>
      <c r="K5989" t="s">
        <v>131</v>
      </c>
      <c r="L5989" t="s">
        <v>17190</v>
      </c>
      <c r="M5989" t="s">
        <v>17191</v>
      </c>
      <c r="N5989">
        <v>1.3347222219999999</v>
      </c>
      <c r="O5989">
        <v>10</v>
      </c>
      <c r="P5989">
        <v>3197</v>
      </c>
      <c r="Q5989">
        <v>0</v>
      </c>
      <c r="R5989">
        <v>0</v>
      </c>
      <c r="S5989">
        <v>0</v>
      </c>
      <c r="T5989">
        <v>0</v>
      </c>
      <c r="U5989">
        <v>13.347222</v>
      </c>
      <c r="V5989">
        <v>4267.1069440000001</v>
      </c>
      <c r="W5989">
        <v>0</v>
      </c>
      <c r="X5989">
        <v>0</v>
      </c>
      <c r="Y5989">
        <v>0</v>
      </c>
      <c r="Z5989">
        <v>0</v>
      </c>
    </row>
    <row r="5990" spans="1:26" x14ac:dyDescent="0.25">
      <c r="A5990">
        <v>1720982</v>
      </c>
      <c r="B5990">
        <v>1</v>
      </c>
      <c r="C5990" t="s">
        <v>76</v>
      </c>
      <c r="D5990" t="s">
        <v>99</v>
      </c>
      <c r="E5990" t="s">
        <v>126</v>
      </c>
      <c r="F5990" t="s">
        <v>17192</v>
      </c>
      <c r="G5990" t="s">
        <v>285</v>
      </c>
      <c r="H5990" t="s">
        <v>47</v>
      </c>
      <c r="I5990" t="s">
        <v>129</v>
      </c>
      <c r="J5990" t="s">
        <v>130</v>
      </c>
      <c r="K5990" t="s">
        <v>161</v>
      </c>
      <c r="L5990" t="s">
        <v>17193</v>
      </c>
      <c r="M5990" t="s">
        <v>17194</v>
      </c>
      <c r="N5990">
        <v>0.59932861100000001</v>
      </c>
      <c r="O5990">
        <v>5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2.9966430000000002</v>
      </c>
      <c r="V5990">
        <v>0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1720983</v>
      </c>
      <c r="B5991">
        <v>1</v>
      </c>
      <c r="C5991" t="s">
        <v>76</v>
      </c>
      <c r="D5991" t="s">
        <v>105</v>
      </c>
      <c r="E5991" t="s">
        <v>158</v>
      </c>
      <c r="F5991" t="s">
        <v>17195</v>
      </c>
      <c r="G5991" t="s">
        <v>281</v>
      </c>
      <c r="H5991" t="s">
        <v>47</v>
      </c>
      <c r="I5991" t="s">
        <v>129</v>
      </c>
      <c r="J5991" t="s">
        <v>130</v>
      </c>
      <c r="K5991" t="s">
        <v>161</v>
      </c>
      <c r="L5991" t="s">
        <v>17196</v>
      </c>
      <c r="M5991" t="s">
        <v>17197</v>
      </c>
      <c r="N5991">
        <v>1.903333333</v>
      </c>
      <c r="O5991">
        <v>0</v>
      </c>
      <c r="P5991">
        <v>0</v>
      </c>
      <c r="Q5991">
        <v>19</v>
      </c>
      <c r="R5991">
        <v>194</v>
      </c>
      <c r="S5991">
        <v>36</v>
      </c>
      <c r="T5991">
        <v>820</v>
      </c>
      <c r="U5991">
        <v>0</v>
      </c>
      <c r="V5991">
        <v>0</v>
      </c>
      <c r="W5991">
        <v>36.163333000000002</v>
      </c>
      <c r="X5991">
        <v>369.246667</v>
      </c>
      <c r="Y5991">
        <v>68.52</v>
      </c>
      <c r="Z5991">
        <v>1560.7333329999999</v>
      </c>
    </row>
    <row r="5992" spans="1:26" x14ac:dyDescent="0.25">
      <c r="A5992">
        <v>1721003</v>
      </c>
      <c r="B5992">
        <v>1</v>
      </c>
      <c r="C5992" t="s">
        <v>76</v>
      </c>
      <c r="D5992" t="s">
        <v>99</v>
      </c>
      <c r="E5992" t="s">
        <v>191</v>
      </c>
      <c r="F5992" t="s">
        <v>17038</v>
      </c>
      <c r="G5992" t="s">
        <v>907</v>
      </c>
      <c r="H5992" t="s">
        <v>46</v>
      </c>
      <c r="I5992" t="s">
        <v>129</v>
      </c>
      <c r="J5992" t="s">
        <v>130</v>
      </c>
      <c r="K5992" t="s">
        <v>131</v>
      </c>
      <c r="L5992" t="s">
        <v>17198</v>
      </c>
      <c r="M5992" t="s">
        <v>17199</v>
      </c>
      <c r="N5992">
        <v>1.059722222</v>
      </c>
      <c r="O5992">
        <v>0</v>
      </c>
      <c r="P5992">
        <v>2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2.1194440000000001</v>
      </c>
      <c r="W5992">
        <v>0</v>
      </c>
      <c r="X5992">
        <v>0</v>
      </c>
      <c r="Y5992">
        <v>0</v>
      </c>
      <c r="Z5992">
        <v>0</v>
      </c>
    </row>
    <row r="5993" spans="1:26" x14ac:dyDescent="0.25">
      <c r="A5993">
        <v>1720990</v>
      </c>
      <c r="B5993">
        <v>1</v>
      </c>
      <c r="C5993" t="s">
        <v>76</v>
      </c>
      <c r="D5993" t="s">
        <v>81</v>
      </c>
      <c r="E5993" t="s">
        <v>164</v>
      </c>
      <c r="F5993" t="s">
        <v>7846</v>
      </c>
      <c r="G5993" t="s">
        <v>462</v>
      </c>
      <c r="H5993" t="s">
        <v>46</v>
      </c>
      <c r="I5993" t="s">
        <v>129</v>
      </c>
      <c r="J5993" t="s">
        <v>130</v>
      </c>
      <c r="K5993" t="s">
        <v>131</v>
      </c>
      <c r="L5993" t="s">
        <v>17200</v>
      </c>
      <c r="M5993" t="s">
        <v>17201</v>
      </c>
      <c r="N5993">
        <v>1.4966666660000001</v>
      </c>
      <c r="O5993">
        <v>1</v>
      </c>
      <c r="P5993">
        <v>928</v>
      </c>
      <c r="Q5993">
        <v>0</v>
      </c>
      <c r="R5993">
        <v>0</v>
      </c>
      <c r="S5993">
        <v>0</v>
      </c>
      <c r="T5993">
        <v>0</v>
      </c>
      <c r="U5993">
        <v>1.496667</v>
      </c>
      <c r="V5993">
        <v>1388.9066660000001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1720993</v>
      </c>
      <c r="B5994">
        <v>1</v>
      </c>
      <c r="C5994" t="s">
        <v>76</v>
      </c>
      <c r="D5994" t="s">
        <v>85</v>
      </c>
      <c r="E5994" t="s">
        <v>191</v>
      </c>
      <c r="F5994" t="s">
        <v>17202</v>
      </c>
      <c r="G5994" t="s">
        <v>193</v>
      </c>
      <c r="H5994" t="s">
        <v>46</v>
      </c>
      <c r="I5994" t="s">
        <v>129</v>
      </c>
      <c r="J5994" t="s">
        <v>130</v>
      </c>
      <c r="K5994" t="s">
        <v>131</v>
      </c>
      <c r="L5994" t="s">
        <v>17203</v>
      </c>
      <c r="M5994" t="s">
        <v>17204</v>
      </c>
      <c r="N5994">
        <v>6.6947222220000002</v>
      </c>
      <c r="O5994">
        <v>0</v>
      </c>
      <c r="P5994">
        <v>11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73.641943999999995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1720986</v>
      </c>
      <c r="B5995">
        <v>1</v>
      </c>
      <c r="C5995" t="s">
        <v>77</v>
      </c>
      <c r="D5995" t="s">
        <v>110</v>
      </c>
      <c r="E5995" t="s">
        <v>212</v>
      </c>
      <c r="F5995" t="s">
        <v>17205</v>
      </c>
      <c r="G5995" t="s">
        <v>285</v>
      </c>
      <c r="H5995" t="s">
        <v>47</v>
      </c>
      <c r="I5995" t="s">
        <v>129</v>
      </c>
      <c r="J5995" t="s">
        <v>130</v>
      </c>
      <c r="K5995" t="s">
        <v>161</v>
      </c>
      <c r="L5995" t="s">
        <v>17206</v>
      </c>
      <c r="M5995" t="s">
        <v>17207</v>
      </c>
      <c r="N5995">
        <v>6.6268055549999998</v>
      </c>
      <c r="O5995">
        <v>0</v>
      </c>
      <c r="P5995">
        <v>0</v>
      </c>
      <c r="Q5995">
        <v>8</v>
      </c>
      <c r="R5995">
        <v>350</v>
      </c>
      <c r="S5995">
        <v>4</v>
      </c>
      <c r="T5995">
        <v>387</v>
      </c>
      <c r="U5995">
        <v>0</v>
      </c>
      <c r="V5995">
        <v>0</v>
      </c>
      <c r="W5995">
        <v>53.014443999999997</v>
      </c>
      <c r="X5995">
        <v>2319.3819440000002</v>
      </c>
      <c r="Y5995">
        <v>26.507221999999999</v>
      </c>
      <c r="Z5995">
        <v>2564.57375</v>
      </c>
    </row>
    <row r="5996" spans="1:26" x14ac:dyDescent="0.25">
      <c r="A5996">
        <v>1721008</v>
      </c>
      <c r="B5996">
        <v>1</v>
      </c>
      <c r="C5996" t="s">
        <v>76</v>
      </c>
      <c r="D5996" t="s">
        <v>103</v>
      </c>
      <c r="E5996" t="s">
        <v>139</v>
      </c>
      <c r="F5996" t="s">
        <v>1818</v>
      </c>
      <c r="G5996" t="s">
        <v>285</v>
      </c>
      <c r="H5996" t="s">
        <v>46</v>
      </c>
      <c r="I5996" t="s">
        <v>129</v>
      </c>
      <c r="J5996" t="s">
        <v>130</v>
      </c>
      <c r="K5996" t="s">
        <v>131</v>
      </c>
      <c r="L5996" t="s">
        <v>17208</v>
      </c>
      <c r="M5996" t="s">
        <v>17209</v>
      </c>
      <c r="N5996">
        <v>7.1052777770000004</v>
      </c>
      <c r="O5996">
        <v>0</v>
      </c>
      <c r="P5996">
        <v>0</v>
      </c>
      <c r="Q5996">
        <v>0</v>
      </c>
      <c r="R5996">
        <v>79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561.31694400000003</v>
      </c>
      <c r="Y5996">
        <v>0</v>
      </c>
      <c r="Z5996">
        <v>0</v>
      </c>
    </row>
    <row r="5997" spans="1:26" x14ac:dyDescent="0.25">
      <c r="A5997">
        <v>1720991</v>
      </c>
      <c r="B5997">
        <v>1</v>
      </c>
      <c r="C5997" t="s">
        <v>77</v>
      </c>
      <c r="D5997" t="s">
        <v>114</v>
      </c>
      <c r="E5997" t="s">
        <v>126</v>
      </c>
      <c r="F5997" t="s">
        <v>17210</v>
      </c>
      <c r="G5997" t="s">
        <v>281</v>
      </c>
      <c r="H5997" t="s">
        <v>47</v>
      </c>
      <c r="I5997" t="s">
        <v>129</v>
      </c>
      <c r="J5997" t="s">
        <v>130</v>
      </c>
      <c r="K5997" t="s">
        <v>161</v>
      </c>
      <c r="L5997" t="s">
        <v>17211</v>
      </c>
      <c r="M5997" t="s">
        <v>17212</v>
      </c>
      <c r="N5997">
        <v>1.321111111</v>
      </c>
      <c r="O5997">
        <v>5</v>
      </c>
      <c r="P5997">
        <v>421</v>
      </c>
      <c r="Q5997">
        <v>0</v>
      </c>
      <c r="R5997">
        <v>0</v>
      </c>
      <c r="S5997">
        <v>0</v>
      </c>
      <c r="T5997">
        <v>0</v>
      </c>
      <c r="U5997">
        <v>6.605556</v>
      </c>
      <c r="V5997">
        <v>556.18777799999998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1720988</v>
      </c>
      <c r="B5998">
        <v>1</v>
      </c>
      <c r="C5998" t="s">
        <v>77</v>
      </c>
      <c r="D5998" t="s">
        <v>124</v>
      </c>
      <c r="E5998" t="s">
        <v>212</v>
      </c>
      <c r="F5998" t="s">
        <v>11006</v>
      </c>
      <c r="G5998" t="s">
        <v>281</v>
      </c>
      <c r="H5998" t="s">
        <v>47</v>
      </c>
      <c r="I5998" t="s">
        <v>129</v>
      </c>
      <c r="J5998" t="s">
        <v>130</v>
      </c>
      <c r="K5998" t="s">
        <v>161</v>
      </c>
      <c r="L5998" t="s">
        <v>17213</v>
      </c>
      <c r="M5998" t="s">
        <v>17214</v>
      </c>
      <c r="N5998">
        <v>6.3564999999999996</v>
      </c>
      <c r="O5998">
        <v>2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12.712999999999999</v>
      </c>
      <c r="V5998">
        <v>0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1720995</v>
      </c>
      <c r="B5999">
        <v>1</v>
      </c>
      <c r="C5999" t="s">
        <v>77</v>
      </c>
      <c r="D5999" t="s">
        <v>118</v>
      </c>
      <c r="E5999" t="s">
        <v>139</v>
      </c>
      <c r="F5999" t="s">
        <v>17215</v>
      </c>
      <c r="G5999" t="s">
        <v>141</v>
      </c>
      <c r="H5999" t="s">
        <v>46</v>
      </c>
      <c r="I5999" t="s">
        <v>129</v>
      </c>
      <c r="J5999" t="s">
        <v>130</v>
      </c>
      <c r="K5999" t="s">
        <v>131</v>
      </c>
      <c r="L5999" t="s">
        <v>17216</v>
      </c>
      <c r="M5999" t="s">
        <v>17217</v>
      </c>
      <c r="N5999">
        <v>1.703333333</v>
      </c>
      <c r="O5999">
        <v>0</v>
      </c>
      <c r="P5999">
        <v>78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132.86000000000001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1721004</v>
      </c>
      <c r="B6000">
        <v>1</v>
      </c>
      <c r="C6000" t="s">
        <v>76</v>
      </c>
      <c r="D6000" t="s">
        <v>79</v>
      </c>
      <c r="E6000" t="s">
        <v>134</v>
      </c>
      <c r="F6000" t="s">
        <v>17218</v>
      </c>
      <c r="G6000" t="s">
        <v>155</v>
      </c>
      <c r="H6000" t="s">
        <v>46</v>
      </c>
      <c r="I6000" t="s">
        <v>129</v>
      </c>
      <c r="J6000" t="s">
        <v>130</v>
      </c>
      <c r="K6000" t="s">
        <v>131</v>
      </c>
      <c r="L6000" t="s">
        <v>17219</v>
      </c>
      <c r="M6000" t="s">
        <v>17220</v>
      </c>
      <c r="N6000">
        <v>3.5780555550000002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3.5780560000000001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1721002</v>
      </c>
      <c r="B6001">
        <v>1</v>
      </c>
      <c r="C6001" t="s">
        <v>76</v>
      </c>
      <c r="D6001" t="s">
        <v>100</v>
      </c>
      <c r="E6001" t="s">
        <v>134</v>
      </c>
      <c r="F6001" t="s">
        <v>8142</v>
      </c>
      <c r="G6001" t="s">
        <v>155</v>
      </c>
      <c r="H6001" t="s">
        <v>46</v>
      </c>
      <c r="I6001" t="s">
        <v>129</v>
      </c>
      <c r="J6001" t="s">
        <v>130</v>
      </c>
      <c r="K6001" t="s">
        <v>131</v>
      </c>
      <c r="L6001" t="s">
        <v>17221</v>
      </c>
      <c r="M6001" t="s">
        <v>17222</v>
      </c>
      <c r="N6001">
        <v>3.3433333329999999</v>
      </c>
      <c r="O6001">
        <v>0</v>
      </c>
      <c r="P6001">
        <v>3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10.029999999999999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1720998</v>
      </c>
      <c r="B6002">
        <v>1</v>
      </c>
      <c r="C6002" t="s">
        <v>77</v>
      </c>
      <c r="D6002" t="s">
        <v>108</v>
      </c>
      <c r="E6002" t="s">
        <v>134</v>
      </c>
      <c r="F6002" t="s">
        <v>17223</v>
      </c>
      <c r="G6002" t="s">
        <v>136</v>
      </c>
      <c r="H6002" t="s">
        <v>46</v>
      </c>
      <c r="I6002" t="s">
        <v>129</v>
      </c>
      <c r="J6002" t="s">
        <v>130</v>
      </c>
      <c r="K6002" t="s">
        <v>131</v>
      </c>
      <c r="L6002" t="s">
        <v>17224</v>
      </c>
      <c r="M6002" t="s">
        <v>17225</v>
      </c>
      <c r="N6002">
        <v>0.81555555499999999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0.81555599999999995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1720997</v>
      </c>
      <c r="B6003">
        <v>1</v>
      </c>
      <c r="C6003" t="s">
        <v>76</v>
      </c>
      <c r="D6003" t="s">
        <v>89</v>
      </c>
      <c r="E6003" t="s">
        <v>139</v>
      </c>
      <c r="F6003" t="s">
        <v>17226</v>
      </c>
      <c r="G6003" t="s">
        <v>141</v>
      </c>
      <c r="H6003" t="s">
        <v>46</v>
      </c>
      <c r="I6003" t="s">
        <v>129</v>
      </c>
      <c r="J6003" t="s">
        <v>130</v>
      </c>
      <c r="K6003" t="s">
        <v>131</v>
      </c>
      <c r="L6003" t="s">
        <v>17227</v>
      </c>
      <c r="M6003" t="s">
        <v>17228</v>
      </c>
      <c r="N6003">
        <v>4.824166666</v>
      </c>
      <c r="O6003">
        <v>0</v>
      </c>
      <c r="P6003">
        <v>0</v>
      </c>
      <c r="Q6003">
        <v>0</v>
      </c>
      <c r="R6003">
        <v>7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33.769167000000003</v>
      </c>
      <c r="Y6003">
        <v>0</v>
      </c>
      <c r="Z6003">
        <v>0</v>
      </c>
    </row>
    <row r="6004" spans="1:26" x14ac:dyDescent="0.25">
      <c r="A6004">
        <v>1721001</v>
      </c>
      <c r="B6004">
        <v>1</v>
      </c>
      <c r="C6004" t="s">
        <v>76</v>
      </c>
      <c r="D6004" t="s">
        <v>92</v>
      </c>
      <c r="E6004" t="s">
        <v>134</v>
      </c>
      <c r="F6004" t="s">
        <v>17229</v>
      </c>
      <c r="G6004" t="s">
        <v>209</v>
      </c>
      <c r="H6004" t="s">
        <v>46</v>
      </c>
      <c r="I6004" t="s">
        <v>129</v>
      </c>
      <c r="J6004" t="s">
        <v>130</v>
      </c>
      <c r="K6004" t="s">
        <v>131</v>
      </c>
      <c r="L6004" t="s">
        <v>17230</v>
      </c>
      <c r="M6004" t="s">
        <v>17231</v>
      </c>
      <c r="N6004">
        <v>5.0066666660000001</v>
      </c>
      <c r="O6004">
        <v>0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5.0066670000000002</v>
      </c>
      <c r="Y6004">
        <v>0</v>
      </c>
      <c r="Z6004">
        <v>0</v>
      </c>
    </row>
    <row r="6005" spans="1:26" x14ac:dyDescent="0.25">
      <c r="A6005">
        <v>1721045</v>
      </c>
      <c r="B6005">
        <v>1</v>
      </c>
      <c r="C6005" t="s">
        <v>76</v>
      </c>
      <c r="D6005" t="s">
        <v>99</v>
      </c>
      <c r="E6005" t="s">
        <v>212</v>
      </c>
      <c r="F6005" t="s">
        <v>17232</v>
      </c>
      <c r="G6005" t="s">
        <v>285</v>
      </c>
      <c r="H6005" t="s">
        <v>47</v>
      </c>
      <c r="I6005" t="s">
        <v>129</v>
      </c>
      <c r="J6005" t="s">
        <v>130</v>
      </c>
      <c r="K6005" t="s">
        <v>161</v>
      </c>
      <c r="L6005" t="s">
        <v>17233</v>
      </c>
      <c r="M6005" t="s">
        <v>17234</v>
      </c>
      <c r="N6005">
        <v>3.0611111110000002</v>
      </c>
      <c r="O6005">
        <v>23</v>
      </c>
      <c r="P6005">
        <v>4</v>
      </c>
      <c r="Q6005">
        <v>0</v>
      </c>
      <c r="R6005">
        <v>0</v>
      </c>
      <c r="S6005">
        <v>0</v>
      </c>
      <c r="T6005">
        <v>0</v>
      </c>
      <c r="U6005">
        <v>70.405556000000004</v>
      </c>
      <c r="V6005">
        <v>12.244444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1721020</v>
      </c>
      <c r="B6006">
        <v>1</v>
      </c>
      <c r="C6006" t="s">
        <v>76</v>
      </c>
      <c r="D6006" t="s">
        <v>103</v>
      </c>
      <c r="E6006" t="s">
        <v>139</v>
      </c>
      <c r="F6006" t="s">
        <v>17235</v>
      </c>
      <c r="G6006" t="s">
        <v>285</v>
      </c>
      <c r="H6006" t="s">
        <v>46</v>
      </c>
      <c r="I6006" t="s">
        <v>129</v>
      </c>
      <c r="J6006" t="s">
        <v>130</v>
      </c>
      <c r="K6006" t="s">
        <v>131</v>
      </c>
      <c r="L6006" t="s">
        <v>17236</v>
      </c>
      <c r="M6006" t="s">
        <v>17237</v>
      </c>
      <c r="N6006">
        <v>5.0758333330000003</v>
      </c>
      <c r="O6006">
        <v>0</v>
      </c>
      <c r="P6006">
        <v>0</v>
      </c>
      <c r="Q6006">
        <v>0</v>
      </c>
      <c r="R6006">
        <v>83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421.29416700000002</v>
      </c>
      <c r="Y6006">
        <v>0</v>
      </c>
      <c r="Z6006">
        <v>0</v>
      </c>
    </row>
    <row r="6007" spans="1:26" x14ac:dyDescent="0.25">
      <c r="A6007">
        <v>1721007</v>
      </c>
      <c r="B6007">
        <v>1</v>
      </c>
      <c r="C6007" t="s">
        <v>76</v>
      </c>
      <c r="D6007" t="s">
        <v>100</v>
      </c>
      <c r="E6007" t="s">
        <v>158</v>
      </c>
      <c r="F6007" t="s">
        <v>17238</v>
      </c>
      <c r="G6007" t="s">
        <v>285</v>
      </c>
      <c r="H6007" t="s">
        <v>47</v>
      </c>
      <c r="I6007" t="s">
        <v>129</v>
      </c>
      <c r="J6007" t="s">
        <v>130</v>
      </c>
      <c r="K6007" t="s">
        <v>161</v>
      </c>
      <c r="L6007" t="s">
        <v>17239</v>
      </c>
      <c r="M6007" t="s">
        <v>17240</v>
      </c>
      <c r="N6007">
        <v>0.47698333300000001</v>
      </c>
      <c r="O6007">
        <v>53</v>
      </c>
      <c r="P6007">
        <v>62</v>
      </c>
      <c r="Q6007">
        <v>0</v>
      </c>
      <c r="R6007">
        <v>0</v>
      </c>
      <c r="S6007">
        <v>0</v>
      </c>
      <c r="T6007">
        <v>0</v>
      </c>
      <c r="U6007">
        <v>25.280117000000001</v>
      </c>
      <c r="V6007">
        <v>29.572966999999998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1721030</v>
      </c>
      <c r="B6008">
        <v>1</v>
      </c>
      <c r="C6008" t="s">
        <v>76</v>
      </c>
      <c r="D6008" t="s">
        <v>106</v>
      </c>
      <c r="E6008" t="s">
        <v>134</v>
      </c>
      <c r="F6008" t="s">
        <v>17241</v>
      </c>
      <c r="G6008" t="s">
        <v>136</v>
      </c>
      <c r="H6008" t="s">
        <v>46</v>
      </c>
      <c r="I6008" t="s">
        <v>129</v>
      </c>
      <c r="J6008" t="s">
        <v>130</v>
      </c>
      <c r="K6008" t="s">
        <v>131</v>
      </c>
      <c r="L6008" t="s">
        <v>17242</v>
      </c>
      <c r="M6008" t="s">
        <v>17243</v>
      </c>
      <c r="N6008">
        <v>1.294444444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1.2944439999999999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1721010</v>
      </c>
      <c r="B6009">
        <v>1</v>
      </c>
      <c r="C6009" t="s">
        <v>77</v>
      </c>
      <c r="D6009" t="s">
        <v>114</v>
      </c>
      <c r="E6009" t="s">
        <v>139</v>
      </c>
      <c r="F6009" t="s">
        <v>17244</v>
      </c>
      <c r="G6009" t="s">
        <v>141</v>
      </c>
      <c r="H6009" t="s">
        <v>46</v>
      </c>
      <c r="I6009" t="s">
        <v>129</v>
      </c>
      <c r="J6009" t="s">
        <v>130</v>
      </c>
      <c r="K6009" t="s">
        <v>131</v>
      </c>
      <c r="L6009" t="s">
        <v>17245</v>
      </c>
      <c r="M6009" t="s">
        <v>17246</v>
      </c>
      <c r="N6009">
        <v>1.3347222219999999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2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2.6694439999999999</v>
      </c>
    </row>
    <row r="6010" spans="1:26" x14ac:dyDescent="0.25">
      <c r="A6010">
        <v>1721011</v>
      </c>
      <c r="B6010">
        <v>1</v>
      </c>
      <c r="C6010" t="s">
        <v>77</v>
      </c>
      <c r="D6010" t="s">
        <v>119</v>
      </c>
      <c r="E6010" t="s">
        <v>134</v>
      </c>
      <c r="F6010" t="s">
        <v>17247</v>
      </c>
      <c r="G6010" t="s">
        <v>136</v>
      </c>
      <c r="H6010" t="s">
        <v>46</v>
      </c>
      <c r="I6010" t="s">
        <v>129</v>
      </c>
      <c r="J6010" t="s">
        <v>130</v>
      </c>
      <c r="K6010" t="s">
        <v>131</v>
      </c>
      <c r="L6010" t="s">
        <v>17248</v>
      </c>
      <c r="M6010" t="s">
        <v>17249</v>
      </c>
      <c r="N6010">
        <v>1.5241666659999999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1.524167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1721018</v>
      </c>
      <c r="B6011">
        <v>1</v>
      </c>
      <c r="C6011" t="s">
        <v>76</v>
      </c>
      <c r="D6011" t="s">
        <v>96</v>
      </c>
      <c r="E6011" t="s">
        <v>126</v>
      </c>
      <c r="F6011" t="s">
        <v>7699</v>
      </c>
      <c r="G6011" t="s">
        <v>145</v>
      </c>
      <c r="H6011" t="s">
        <v>47</v>
      </c>
      <c r="I6011" t="s">
        <v>129</v>
      </c>
      <c r="J6011" t="s">
        <v>130</v>
      </c>
      <c r="K6011" t="s">
        <v>131</v>
      </c>
      <c r="L6011" t="s">
        <v>17250</v>
      </c>
      <c r="M6011" t="s">
        <v>17251</v>
      </c>
      <c r="N6011">
        <v>1.29</v>
      </c>
      <c r="O6011">
        <v>4</v>
      </c>
      <c r="P6011">
        <v>181</v>
      </c>
      <c r="Q6011">
        <v>0</v>
      </c>
      <c r="R6011">
        <v>0</v>
      </c>
      <c r="S6011">
        <v>0</v>
      </c>
      <c r="T6011">
        <v>0</v>
      </c>
      <c r="U6011">
        <v>5.16</v>
      </c>
      <c r="V6011">
        <v>233.49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1721013</v>
      </c>
      <c r="B6012">
        <v>1</v>
      </c>
      <c r="C6012" t="s">
        <v>76</v>
      </c>
      <c r="D6012" t="s">
        <v>93</v>
      </c>
      <c r="E6012" t="s">
        <v>134</v>
      </c>
      <c r="F6012" t="s">
        <v>17252</v>
      </c>
      <c r="G6012" t="s">
        <v>209</v>
      </c>
      <c r="H6012" t="s">
        <v>46</v>
      </c>
      <c r="I6012" t="s">
        <v>129</v>
      </c>
      <c r="J6012" t="s">
        <v>130</v>
      </c>
      <c r="K6012" t="s">
        <v>131</v>
      </c>
      <c r="L6012" t="s">
        <v>17253</v>
      </c>
      <c r="M6012" t="s">
        <v>17254</v>
      </c>
      <c r="N6012">
        <v>4.4422222219999998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4.4422220000000001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1721019</v>
      </c>
      <c r="B6013">
        <v>1</v>
      </c>
      <c r="C6013" t="s">
        <v>76</v>
      </c>
      <c r="D6013" t="s">
        <v>107</v>
      </c>
      <c r="E6013" t="s">
        <v>139</v>
      </c>
      <c r="F6013" t="s">
        <v>17255</v>
      </c>
      <c r="G6013" t="s">
        <v>141</v>
      </c>
      <c r="H6013" t="s">
        <v>46</v>
      </c>
      <c r="I6013" t="s">
        <v>129</v>
      </c>
      <c r="J6013" t="s">
        <v>130</v>
      </c>
      <c r="K6013" t="s">
        <v>131</v>
      </c>
      <c r="L6013" t="s">
        <v>17256</v>
      </c>
      <c r="M6013" t="s">
        <v>17257</v>
      </c>
      <c r="N6013">
        <v>0.81055555499999998</v>
      </c>
      <c r="O6013">
        <v>0</v>
      </c>
      <c r="P6013">
        <v>216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175.08</v>
      </c>
      <c r="W6013">
        <v>0</v>
      </c>
      <c r="X6013">
        <v>0</v>
      </c>
      <c r="Y6013">
        <v>0</v>
      </c>
      <c r="Z6013">
        <v>0</v>
      </c>
    </row>
    <row r="6014" spans="1:26" x14ac:dyDescent="0.25">
      <c r="A6014">
        <v>1721023</v>
      </c>
      <c r="B6014">
        <v>1</v>
      </c>
      <c r="C6014" t="s">
        <v>77</v>
      </c>
      <c r="D6014" t="s">
        <v>109</v>
      </c>
      <c r="E6014" t="s">
        <v>134</v>
      </c>
      <c r="F6014" t="s">
        <v>17258</v>
      </c>
      <c r="G6014" t="s">
        <v>155</v>
      </c>
      <c r="H6014" t="s">
        <v>46</v>
      </c>
      <c r="I6014" t="s">
        <v>129</v>
      </c>
      <c r="J6014" t="s">
        <v>130</v>
      </c>
      <c r="K6014" t="s">
        <v>131</v>
      </c>
      <c r="L6014" t="s">
        <v>17259</v>
      </c>
      <c r="M6014" t="s">
        <v>17260</v>
      </c>
      <c r="N6014">
        <v>0.68166666600000003</v>
      </c>
      <c r="O6014">
        <v>0</v>
      </c>
      <c r="P6014">
        <v>1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0.68166700000000002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1721012</v>
      </c>
      <c r="B6015">
        <v>1</v>
      </c>
      <c r="C6015" t="s">
        <v>76</v>
      </c>
      <c r="D6015" t="s">
        <v>79</v>
      </c>
      <c r="E6015" t="s">
        <v>164</v>
      </c>
      <c r="F6015" t="s">
        <v>3446</v>
      </c>
      <c r="G6015" t="s">
        <v>281</v>
      </c>
      <c r="H6015" t="s">
        <v>46</v>
      </c>
      <c r="I6015" t="s">
        <v>129</v>
      </c>
      <c r="J6015" t="s">
        <v>130</v>
      </c>
      <c r="K6015" t="s">
        <v>161</v>
      </c>
      <c r="L6015" t="s">
        <v>17261</v>
      </c>
      <c r="M6015" t="s">
        <v>17262</v>
      </c>
      <c r="N6015">
        <v>4.5412777770000003</v>
      </c>
      <c r="O6015">
        <v>2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9.0825560000000003</v>
      </c>
      <c r="V6015">
        <v>0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1721017</v>
      </c>
      <c r="B6016">
        <v>1</v>
      </c>
      <c r="C6016" t="s">
        <v>76</v>
      </c>
      <c r="D6016" t="s">
        <v>92</v>
      </c>
      <c r="E6016" t="s">
        <v>134</v>
      </c>
      <c r="F6016" t="s">
        <v>17263</v>
      </c>
      <c r="G6016" t="s">
        <v>136</v>
      </c>
      <c r="H6016" t="s">
        <v>46</v>
      </c>
      <c r="I6016" t="s">
        <v>129</v>
      </c>
      <c r="J6016" t="s">
        <v>130</v>
      </c>
      <c r="K6016" t="s">
        <v>131</v>
      </c>
      <c r="L6016" t="s">
        <v>17264</v>
      </c>
      <c r="M6016" t="s">
        <v>17265</v>
      </c>
      <c r="N6016">
        <v>3.1158333329999999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3.1158329999999999</v>
      </c>
    </row>
    <row r="6017" spans="1:26" x14ac:dyDescent="0.25">
      <c r="A6017">
        <v>1721028</v>
      </c>
      <c r="B6017">
        <v>1</v>
      </c>
      <c r="C6017" t="s">
        <v>77</v>
      </c>
      <c r="D6017" t="s">
        <v>113</v>
      </c>
      <c r="E6017" t="s">
        <v>139</v>
      </c>
      <c r="F6017" t="s">
        <v>17266</v>
      </c>
      <c r="G6017" t="s">
        <v>3671</v>
      </c>
      <c r="H6017" t="s">
        <v>46</v>
      </c>
      <c r="I6017" t="s">
        <v>129</v>
      </c>
      <c r="J6017" t="s">
        <v>130</v>
      </c>
      <c r="K6017" t="s">
        <v>131</v>
      </c>
      <c r="L6017" t="s">
        <v>17267</v>
      </c>
      <c r="M6017" t="s">
        <v>17268</v>
      </c>
      <c r="N6017">
        <v>1.639444444</v>
      </c>
      <c r="O6017">
        <v>0</v>
      </c>
      <c r="P6017">
        <v>0</v>
      </c>
      <c r="Q6017">
        <v>0</v>
      </c>
      <c r="R6017">
        <v>113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185.25722200000001</v>
      </c>
      <c r="Y6017">
        <v>0</v>
      </c>
      <c r="Z6017">
        <v>0</v>
      </c>
    </row>
    <row r="6018" spans="1:26" x14ac:dyDescent="0.25">
      <c r="A6018">
        <v>1721034</v>
      </c>
      <c r="B6018">
        <v>1</v>
      </c>
      <c r="C6018" t="s">
        <v>76</v>
      </c>
      <c r="D6018" t="s">
        <v>99</v>
      </c>
      <c r="E6018" t="s">
        <v>212</v>
      </c>
      <c r="F6018" t="s">
        <v>17269</v>
      </c>
      <c r="G6018" t="s">
        <v>176</v>
      </c>
      <c r="H6018" t="s">
        <v>47</v>
      </c>
      <c r="I6018" t="s">
        <v>129</v>
      </c>
      <c r="J6018" t="s">
        <v>130</v>
      </c>
      <c r="K6018" t="s">
        <v>131</v>
      </c>
      <c r="L6018" t="s">
        <v>17270</v>
      </c>
      <c r="M6018" t="s">
        <v>17271</v>
      </c>
      <c r="N6018">
        <v>0.66</v>
      </c>
      <c r="O6018">
        <v>2</v>
      </c>
      <c r="P6018">
        <v>290</v>
      </c>
      <c r="Q6018">
        <v>0</v>
      </c>
      <c r="R6018">
        <v>0</v>
      </c>
      <c r="S6018">
        <v>0</v>
      </c>
      <c r="T6018">
        <v>0</v>
      </c>
      <c r="U6018">
        <v>1.32</v>
      </c>
      <c r="V6018">
        <v>191.4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1721029</v>
      </c>
      <c r="B6019">
        <v>1</v>
      </c>
      <c r="C6019" t="s">
        <v>76</v>
      </c>
      <c r="D6019" t="s">
        <v>101</v>
      </c>
      <c r="E6019" t="s">
        <v>126</v>
      </c>
      <c r="F6019" t="s">
        <v>17272</v>
      </c>
      <c r="G6019" t="s">
        <v>150</v>
      </c>
      <c r="H6019" t="s">
        <v>47</v>
      </c>
      <c r="I6019" t="s">
        <v>129</v>
      </c>
      <c r="J6019" t="s">
        <v>130</v>
      </c>
      <c r="K6019" t="s">
        <v>131</v>
      </c>
      <c r="L6019" t="s">
        <v>17273</v>
      </c>
      <c r="M6019" t="s">
        <v>17274</v>
      </c>
      <c r="N6019">
        <v>0.32138888799999998</v>
      </c>
      <c r="O6019">
        <v>14</v>
      </c>
      <c r="P6019">
        <v>3616</v>
      </c>
      <c r="Q6019">
        <v>0</v>
      </c>
      <c r="R6019">
        <v>0</v>
      </c>
      <c r="S6019">
        <v>0</v>
      </c>
      <c r="T6019">
        <v>0</v>
      </c>
      <c r="U6019">
        <v>4.4994440000000004</v>
      </c>
      <c r="V6019">
        <v>1162.1422190000001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1721026</v>
      </c>
      <c r="B6020">
        <v>1</v>
      </c>
      <c r="C6020" t="s">
        <v>77</v>
      </c>
      <c r="D6020" t="s">
        <v>114</v>
      </c>
      <c r="E6020" t="s">
        <v>139</v>
      </c>
      <c r="F6020" t="s">
        <v>17275</v>
      </c>
      <c r="G6020" t="s">
        <v>285</v>
      </c>
      <c r="H6020" t="s">
        <v>46</v>
      </c>
      <c r="I6020" t="s">
        <v>129</v>
      </c>
      <c r="J6020" t="s">
        <v>130</v>
      </c>
      <c r="K6020" t="s">
        <v>161</v>
      </c>
      <c r="L6020" t="s">
        <v>17276</v>
      </c>
      <c r="M6020" t="s">
        <v>17277</v>
      </c>
      <c r="N6020">
        <v>4.1134813880000003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4.1134810000000002</v>
      </c>
    </row>
    <row r="6021" spans="1:26" x14ac:dyDescent="0.25">
      <c r="A6021">
        <v>1721036</v>
      </c>
      <c r="B6021">
        <v>1</v>
      </c>
      <c r="C6021" t="s">
        <v>76</v>
      </c>
      <c r="D6021" t="s">
        <v>78</v>
      </c>
      <c r="E6021" t="s">
        <v>191</v>
      </c>
      <c r="F6021" t="s">
        <v>17278</v>
      </c>
      <c r="G6021" t="s">
        <v>907</v>
      </c>
      <c r="H6021" t="s">
        <v>46</v>
      </c>
      <c r="I6021" t="s">
        <v>129</v>
      </c>
      <c r="J6021" t="s">
        <v>130</v>
      </c>
      <c r="K6021" t="s">
        <v>131</v>
      </c>
      <c r="L6021" t="s">
        <v>17279</v>
      </c>
      <c r="M6021" t="s">
        <v>17280</v>
      </c>
      <c r="N6021">
        <v>1.3797222220000001</v>
      </c>
      <c r="O6021">
        <v>0</v>
      </c>
      <c r="P6021">
        <v>211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291.12138900000002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1721040</v>
      </c>
      <c r="B6022">
        <v>1</v>
      </c>
      <c r="C6022" t="s">
        <v>76</v>
      </c>
      <c r="D6022" t="s">
        <v>92</v>
      </c>
      <c r="E6022" t="s">
        <v>134</v>
      </c>
      <c r="F6022" t="s">
        <v>17281</v>
      </c>
      <c r="G6022" t="s">
        <v>209</v>
      </c>
      <c r="H6022" t="s">
        <v>46</v>
      </c>
      <c r="I6022" t="s">
        <v>129</v>
      </c>
      <c r="J6022" t="s">
        <v>130</v>
      </c>
      <c r="K6022" t="s">
        <v>131</v>
      </c>
      <c r="L6022" t="s">
        <v>17282</v>
      </c>
      <c r="M6022" t="s">
        <v>17283</v>
      </c>
      <c r="N6022">
        <v>4.4155555550000001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1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4.4155559999999996</v>
      </c>
    </row>
    <row r="6023" spans="1:26" x14ac:dyDescent="0.25">
      <c r="A6023">
        <v>1721041</v>
      </c>
      <c r="B6023">
        <v>1</v>
      </c>
      <c r="C6023" t="s">
        <v>77</v>
      </c>
      <c r="D6023" t="s">
        <v>124</v>
      </c>
      <c r="E6023" t="s">
        <v>191</v>
      </c>
      <c r="F6023" t="s">
        <v>17284</v>
      </c>
      <c r="G6023" t="s">
        <v>907</v>
      </c>
      <c r="H6023" t="s">
        <v>46</v>
      </c>
      <c r="I6023" t="s">
        <v>129</v>
      </c>
      <c r="J6023" t="s">
        <v>130</v>
      </c>
      <c r="K6023" t="s">
        <v>131</v>
      </c>
      <c r="L6023" t="s">
        <v>17282</v>
      </c>
      <c r="M6023" t="s">
        <v>17285</v>
      </c>
      <c r="N6023">
        <v>2.4583333330000001</v>
      </c>
      <c r="O6023">
        <v>0</v>
      </c>
      <c r="P6023">
        <v>172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422.83333299999998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1721037</v>
      </c>
      <c r="B6024">
        <v>1</v>
      </c>
      <c r="C6024" t="s">
        <v>76</v>
      </c>
      <c r="D6024" t="s">
        <v>89</v>
      </c>
      <c r="E6024" t="s">
        <v>126</v>
      </c>
      <c r="F6024" t="s">
        <v>17286</v>
      </c>
      <c r="G6024" t="s">
        <v>176</v>
      </c>
      <c r="H6024" t="s">
        <v>47</v>
      </c>
      <c r="I6024" t="s">
        <v>129</v>
      </c>
      <c r="J6024" t="s">
        <v>130</v>
      </c>
      <c r="K6024" t="s">
        <v>131</v>
      </c>
      <c r="L6024" t="s">
        <v>17287</v>
      </c>
      <c r="M6024" t="s">
        <v>17288</v>
      </c>
      <c r="N6024">
        <v>0.75083333299999999</v>
      </c>
      <c r="O6024">
        <v>19</v>
      </c>
      <c r="P6024">
        <v>487</v>
      </c>
      <c r="Q6024">
        <v>0</v>
      </c>
      <c r="R6024">
        <v>0</v>
      </c>
      <c r="S6024">
        <v>0</v>
      </c>
      <c r="T6024">
        <v>0</v>
      </c>
      <c r="U6024">
        <v>14.265833000000001</v>
      </c>
      <c r="V6024">
        <v>365.65583299999997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1721039</v>
      </c>
      <c r="B6025">
        <v>1</v>
      </c>
      <c r="C6025" t="s">
        <v>76</v>
      </c>
      <c r="D6025" t="s">
        <v>80</v>
      </c>
      <c r="E6025" t="s">
        <v>126</v>
      </c>
      <c r="F6025" t="s">
        <v>17289</v>
      </c>
      <c r="G6025" t="s">
        <v>533</v>
      </c>
      <c r="H6025" t="s">
        <v>47</v>
      </c>
      <c r="I6025" t="s">
        <v>129</v>
      </c>
      <c r="J6025" t="s">
        <v>130</v>
      </c>
      <c r="K6025" t="s">
        <v>131</v>
      </c>
      <c r="L6025" t="s">
        <v>17290</v>
      </c>
      <c r="M6025" t="s">
        <v>17291</v>
      </c>
      <c r="N6025">
        <v>1.1775</v>
      </c>
      <c r="O6025">
        <v>1</v>
      </c>
      <c r="P6025">
        <v>533</v>
      </c>
      <c r="Q6025">
        <v>0</v>
      </c>
      <c r="R6025">
        <v>0</v>
      </c>
      <c r="S6025">
        <v>0</v>
      </c>
      <c r="T6025">
        <v>0</v>
      </c>
      <c r="U6025">
        <v>1.1775</v>
      </c>
      <c r="V6025">
        <v>627.60749999999996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1721043</v>
      </c>
      <c r="B6026">
        <v>1</v>
      </c>
      <c r="C6026" t="s">
        <v>77</v>
      </c>
      <c r="D6026" t="s">
        <v>123</v>
      </c>
      <c r="E6026" t="s">
        <v>134</v>
      </c>
      <c r="F6026" t="s">
        <v>17292</v>
      </c>
      <c r="G6026" t="s">
        <v>136</v>
      </c>
      <c r="H6026" t="s">
        <v>46</v>
      </c>
      <c r="I6026" t="s">
        <v>129</v>
      </c>
      <c r="J6026" t="s">
        <v>130</v>
      </c>
      <c r="K6026" t="s">
        <v>131</v>
      </c>
      <c r="L6026" t="s">
        <v>17293</v>
      </c>
      <c r="M6026" t="s">
        <v>17294</v>
      </c>
      <c r="N6026">
        <v>3.6297222219999998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3.6297220000000001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1721049</v>
      </c>
      <c r="B6027">
        <v>1</v>
      </c>
      <c r="C6027" t="s">
        <v>76</v>
      </c>
      <c r="D6027" t="s">
        <v>90</v>
      </c>
      <c r="E6027" t="s">
        <v>134</v>
      </c>
      <c r="F6027" t="s">
        <v>17295</v>
      </c>
      <c r="G6027" t="s">
        <v>155</v>
      </c>
      <c r="H6027" t="s">
        <v>46</v>
      </c>
      <c r="I6027" t="s">
        <v>129</v>
      </c>
      <c r="J6027" t="s">
        <v>130</v>
      </c>
      <c r="K6027" t="s">
        <v>131</v>
      </c>
      <c r="L6027" t="s">
        <v>17296</v>
      </c>
      <c r="M6027" t="s">
        <v>17297</v>
      </c>
      <c r="N6027">
        <v>4.0022222220000003</v>
      </c>
      <c r="O6027">
        <v>0</v>
      </c>
      <c r="P6027">
        <v>20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80.044443999999999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1721046</v>
      </c>
      <c r="B6028">
        <v>1</v>
      </c>
      <c r="C6028" t="s">
        <v>77</v>
      </c>
      <c r="D6028" t="s">
        <v>119</v>
      </c>
      <c r="E6028" t="s">
        <v>134</v>
      </c>
      <c r="F6028" t="s">
        <v>17298</v>
      </c>
      <c r="G6028" t="s">
        <v>136</v>
      </c>
      <c r="H6028" t="s">
        <v>46</v>
      </c>
      <c r="I6028" t="s">
        <v>129</v>
      </c>
      <c r="J6028" t="s">
        <v>130</v>
      </c>
      <c r="K6028" t="s">
        <v>131</v>
      </c>
      <c r="L6028" t="s">
        <v>17299</v>
      </c>
      <c r="M6028" t="s">
        <v>17300</v>
      </c>
      <c r="N6028">
        <v>1.1172222220000001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1.1172219999999999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1721052</v>
      </c>
      <c r="B6029">
        <v>1</v>
      </c>
      <c r="C6029" t="s">
        <v>76</v>
      </c>
      <c r="D6029" t="s">
        <v>96</v>
      </c>
      <c r="E6029" t="s">
        <v>212</v>
      </c>
      <c r="F6029" t="s">
        <v>17301</v>
      </c>
      <c r="G6029" t="s">
        <v>3358</v>
      </c>
      <c r="H6029" t="s">
        <v>47</v>
      </c>
      <c r="I6029" t="s">
        <v>129</v>
      </c>
      <c r="J6029" t="s">
        <v>130</v>
      </c>
      <c r="K6029" t="s">
        <v>131</v>
      </c>
      <c r="L6029" t="s">
        <v>17302</v>
      </c>
      <c r="M6029" t="s">
        <v>17303</v>
      </c>
      <c r="N6029">
        <v>3.2197222220000001</v>
      </c>
      <c r="O6029">
        <v>47</v>
      </c>
      <c r="P6029">
        <v>303</v>
      </c>
      <c r="Q6029">
        <v>0</v>
      </c>
      <c r="R6029">
        <v>0</v>
      </c>
      <c r="S6029">
        <v>0</v>
      </c>
      <c r="T6029">
        <v>0</v>
      </c>
      <c r="U6029">
        <v>151.326944</v>
      </c>
      <c r="V6029">
        <v>975.57583299999999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1721047</v>
      </c>
      <c r="B6030">
        <v>1</v>
      </c>
      <c r="C6030" t="s">
        <v>76</v>
      </c>
      <c r="D6030" t="s">
        <v>92</v>
      </c>
      <c r="E6030" t="s">
        <v>134</v>
      </c>
      <c r="F6030" t="s">
        <v>17304</v>
      </c>
      <c r="G6030" t="s">
        <v>136</v>
      </c>
      <c r="H6030" t="s">
        <v>46</v>
      </c>
      <c r="I6030" t="s">
        <v>129</v>
      </c>
      <c r="J6030" t="s">
        <v>130</v>
      </c>
      <c r="K6030" t="s">
        <v>131</v>
      </c>
      <c r="L6030" t="s">
        <v>17305</v>
      </c>
      <c r="M6030" t="s">
        <v>17306</v>
      </c>
      <c r="N6030">
        <v>1.6363888879999999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5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8.1819439999999997</v>
      </c>
    </row>
    <row r="6031" spans="1:26" x14ac:dyDescent="0.25">
      <c r="A6031">
        <v>1721048</v>
      </c>
      <c r="B6031">
        <v>1</v>
      </c>
      <c r="C6031" t="s">
        <v>76</v>
      </c>
      <c r="D6031" t="s">
        <v>84</v>
      </c>
      <c r="E6031" t="s">
        <v>191</v>
      </c>
      <c r="F6031" t="s">
        <v>17307</v>
      </c>
      <c r="G6031" t="s">
        <v>289</v>
      </c>
      <c r="H6031" t="s">
        <v>46</v>
      </c>
      <c r="I6031" t="s">
        <v>129</v>
      </c>
      <c r="J6031" t="s">
        <v>15</v>
      </c>
      <c r="K6031" t="s">
        <v>131</v>
      </c>
      <c r="L6031" t="s">
        <v>17308</v>
      </c>
      <c r="M6031" t="s">
        <v>17309</v>
      </c>
      <c r="N6031">
        <v>7.2547222219999998</v>
      </c>
      <c r="O6031">
        <v>0</v>
      </c>
      <c r="P6031">
        <v>38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275.67944399999999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1721050</v>
      </c>
      <c r="B6032">
        <v>1</v>
      </c>
      <c r="C6032" t="s">
        <v>76</v>
      </c>
      <c r="D6032" t="s">
        <v>106</v>
      </c>
      <c r="E6032" t="s">
        <v>134</v>
      </c>
      <c r="F6032" t="s">
        <v>17310</v>
      </c>
      <c r="G6032" t="s">
        <v>136</v>
      </c>
      <c r="H6032" t="s">
        <v>46</v>
      </c>
      <c r="I6032" t="s">
        <v>129</v>
      </c>
      <c r="J6032" t="s">
        <v>130</v>
      </c>
      <c r="K6032" t="s">
        <v>131</v>
      </c>
      <c r="L6032" t="s">
        <v>17311</v>
      </c>
      <c r="M6032" t="s">
        <v>17312</v>
      </c>
      <c r="N6032">
        <v>1.2013888880000001</v>
      </c>
      <c r="O6032">
        <v>0</v>
      </c>
      <c r="P6032">
        <v>2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2.4027780000000001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1721051</v>
      </c>
      <c r="B6033">
        <v>1</v>
      </c>
      <c r="C6033" t="s">
        <v>76</v>
      </c>
      <c r="D6033" t="s">
        <v>79</v>
      </c>
      <c r="E6033" t="s">
        <v>139</v>
      </c>
      <c r="F6033" t="s">
        <v>15225</v>
      </c>
      <c r="G6033" t="s">
        <v>193</v>
      </c>
      <c r="H6033" t="s">
        <v>46</v>
      </c>
      <c r="I6033" t="s">
        <v>129</v>
      </c>
      <c r="J6033" t="s">
        <v>130</v>
      </c>
      <c r="K6033" t="s">
        <v>131</v>
      </c>
      <c r="L6033" t="s">
        <v>17313</v>
      </c>
      <c r="M6033" t="s">
        <v>17314</v>
      </c>
      <c r="N6033">
        <v>9.5819444439999995</v>
      </c>
      <c r="O6033">
        <v>0</v>
      </c>
      <c r="P6033">
        <v>14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134.147222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1721057</v>
      </c>
      <c r="B6034">
        <v>1</v>
      </c>
      <c r="C6034" t="s">
        <v>76</v>
      </c>
      <c r="D6034" t="s">
        <v>91</v>
      </c>
      <c r="E6034" t="s">
        <v>139</v>
      </c>
      <c r="F6034" t="s">
        <v>17315</v>
      </c>
      <c r="G6034" t="s">
        <v>289</v>
      </c>
      <c r="H6034" t="s">
        <v>46</v>
      </c>
      <c r="I6034" t="s">
        <v>129</v>
      </c>
      <c r="J6034" t="s">
        <v>15</v>
      </c>
      <c r="K6034" t="s">
        <v>131</v>
      </c>
      <c r="L6034" t="s">
        <v>17316</v>
      </c>
      <c r="M6034" t="s">
        <v>17317</v>
      </c>
      <c r="N6034">
        <v>3.9375</v>
      </c>
      <c r="O6034">
        <v>0</v>
      </c>
      <c r="P6034">
        <v>34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133.875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1721054</v>
      </c>
      <c r="B6035">
        <v>1</v>
      </c>
      <c r="C6035" t="s">
        <v>76</v>
      </c>
      <c r="D6035" t="s">
        <v>90</v>
      </c>
      <c r="E6035" t="s">
        <v>158</v>
      </c>
      <c r="F6035" t="s">
        <v>17318</v>
      </c>
      <c r="G6035" t="s">
        <v>285</v>
      </c>
      <c r="H6035" t="s">
        <v>47</v>
      </c>
      <c r="I6035" t="s">
        <v>129</v>
      </c>
      <c r="J6035" t="s">
        <v>130</v>
      </c>
      <c r="K6035" t="s">
        <v>161</v>
      </c>
      <c r="L6035" t="s">
        <v>17319</v>
      </c>
      <c r="M6035" t="s">
        <v>17320</v>
      </c>
      <c r="N6035">
        <v>2.5154805549999999</v>
      </c>
      <c r="O6035">
        <v>0</v>
      </c>
      <c r="P6035">
        <v>0</v>
      </c>
      <c r="Q6035">
        <v>0</v>
      </c>
      <c r="R6035">
        <v>0</v>
      </c>
      <c r="S6035">
        <v>37</v>
      </c>
      <c r="T6035">
        <v>7</v>
      </c>
      <c r="U6035">
        <v>0</v>
      </c>
      <c r="V6035">
        <v>0</v>
      </c>
      <c r="W6035">
        <v>0</v>
      </c>
      <c r="X6035">
        <v>0</v>
      </c>
      <c r="Y6035">
        <v>93.072781000000006</v>
      </c>
      <c r="Z6035">
        <v>17.608364000000002</v>
      </c>
    </row>
    <row r="6036" spans="1:26" x14ac:dyDescent="0.25">
      <c r="A6036">
        <v>1721062</v>
      </c>
      <c r="B6036">
        <v>1</v>
      </c>
      <c r="C6036" t="s">
        <v>76</v>
      </c>
      <c r="D6036" t="s">
        <v>89</v>
      </c>
      <c r="E6036" t="s">
        <v>139</v>
      </c>
      <c r="F6036" t="s">
        <v>17321</v>
      </c>
      <c r="G6036" t="s">
        <v>269</v>
      </c>
      <c r="H6036" t="s">
        <v>46</v>
      </c>
      <c r="I6036" t="s">
        <v>129</v>
      </c>
      <c r="J6036" t="s">
        <v>130</v>
      </c>
      <c r="K6036" t="s">
        <v>131</v>
      </c>
      <c r="L6036" t="s">
        <v>17322</v>
      </c>
      <c r="M6036" t="s">
        <v>17323</v>
      </c>
      <c r="N6036">
        <v>1.906111111</v>
      </c>
      <c r="O6036">
        <v>0</v>
      </c>
      <c r="P6036">
        <v>0</v>
      </c>
      <c r="Q6036">
        <v>0</v>
      </c>
      <c r="R6036">
        <v>38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72.432221999999996</v>
      </c>
      <c r="Y6036">
        <v>0</v>
      </c>
      <c r="Z6036">
        <v>0</v>
      </c>
    </row>
    <row r="6037" spans="1:26" x14ac:dyDescent="0.25">
      <c r="A6037">
        <v>1721065</v>
      </c>
      <c r="B6037">
        <v>1</v>
      </c>
      <c r="C6037" t="s">
        <v>77</v>
      </c>
      <c r="D6037" t="s">
        <v>111</v>
      </c>
      <c r="E6037" t="s">
        <v>139</v>
      </c>
      <c r="F6037" t="s">
        <v>17324</v>
      </c>
      <c r="G6037" t="s">
        <v>141</v>
      </c>
      <c r="H6037" t="s">
        <v>46</v>
      </c>
      <c r="I6037" t="s">
        <v>129</v>
      </c>
      <c r="J6037" t="s">
        <v>130</v>
      </c>
      <c r="K6037" t="s">
        <v>131</v>
      </c>
      <c r="L6037" t="s">
        <v>17325</v>
      </c>
      <c r="M6037" t="s">
        <v>17326</v>
      </c>
      <c r="N6037">
        <v>2.9361111110000002</v>
      </c>
      <c r="O6037">
        <v>0</v>
      </c>
      <c r="P6037">
        <v>0</v>
      </c>
      <c r="Q6037">
        <v>0</v>
      </c>
      <c r="R6037">
        <v>14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41.105556</v>
      </c>
      <c r="Y6037">
        <v>0</v>
      </c>
      <c r="Z6037">
        <v>0</v>
      </c>
    </row>
    <row r="6038" spans="1:26" x14ac:dyDescent="0.25">
      <c r="A6038">
        <v>1721068</v>
      </c>
      <c r="B6038">
        <v>1</v>
      </c>
      <c r="C6038" t="s">
        <v>76</v>
      </c>
      <c r="D6038" t="s">
        <v>92</v>
      </c>
      <c r="E6038" t="s">
        <v>191</v>
      </c>
      <c r="F6038" t="s">
        <v>17327</v>
      </c>
      <c r="G6038" t="s">
        <v>193</v>
      </c>
      <c r="H6038" t="s">
        <v>46</v>
      </c>
      <c r="I6038" t="s">
        <v>129</v>
      </c>
      <c r="J6038" t="s">
        <v>130</v>
      </c>
      <c r="K6038" t="s">
        <v>131</v>
      </c>
      <c r="L6038" t="s">
        <v>17328</v>
      </c>
      <c r="M6038" t="s">
        <v>17329</v>
      </c>
      <c r="N6038">
        <v>7.9952777770000001</v>
      </c>
      <c r="O6038">
        <v>0</v>
      </c>
      <c r="P6038">
        <v>0</v>
      </c>
      <c r="Q6038">
        <v>0</v>
      </c>
      <c r="R6038">
        <v>14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111.93388899999999</v>
      </c>
      <c r="Y6038">
        <v>0</v>
      </c>
      <c r="Z6038">
        <v>0</v>
      </c>
    </row>
    <row r="6039" spans="1:26" x14ac:dyDescent="0.25">
      <c r="A6039">
        <v>1721064</v>
      </c>
      <c r="B6039">
        <v>1</v>
      </c>
      <c r="C6039" t="s">
        <v>76</v>
      </c>
      <c r="D6039" t="s">
        <v>104</v>
      </c>
      <c r="E6039" t="s">
        <v>164</v>
      </c>
      <c r="F6039" t="s">
        <v>255</v>
      </c>
      <c r="G6039" t="s">
        <v>281</v>
      </c>
      <c r="H6039" t="s">
        <v>46</v>
      </c>
      <c r="I6039" t="s">
        <v>129</v>
      </c>
      <c r="J6039" t="s">
        <v>130</v>
      </c>
      <c r="K6039" t="s">
        <v>161</v>
      </c>
      <c r="L6039" t="s">
        <v>17330</v>
      </c>
      <c r="M6039" t="s">
        <v>17331</v>
      </c>
      <c r="N6039">
        <v>2.1</v>
      </c>
      <c r="O6039">
        <v>0</v>
      </c>
      <c r="P6039">
        <v>0</v>
      </c>
      <c r="Q6039">
        <v>0</v>
      </c>
      <c r="R6039">
        <v>0</v>
      </c>
      <c r="S6039">
        <v>2</v>
      </c>
      <c r="T6039">
        <v>24</v>
      </c>
      <c r="U6039">
        <v>0</v>
      </c>
      <c r="V6039">
        <v>0</v>
      </c>
      <c r="W6039">
        <v>0</v>
      </c>
      <c r="X6039">
        <v>0</v>
      </c>
      <c r="Y6039">
        <v>4.2</v>
      </c>
      <c r="Z6039">
        <v>50.4</v>
      </c>
    </row>
    <row r="6040" spans="1:26" x14ac:dyDescent="0.25">
      <c r="A6040">
        <v>1721108</v>
      </c>
      <c r="B6040">
        <v>1</v>
      </c>
      <c r="C6040" t="s">
        <v>77</v>
      </c>
      <c r="D6040" t="s">
        <v>108</v>
      </c>
      <c r="E6040" t="s">
        <v>134</v>
      </c>
      <c r="F6040" t="s">
        <v>17332</v>
      </c>
      <c r="G6040" t="s">
        <v>136</v>
      </c>
      <c r="H6040" t="s">
        <v>46</v>
      </c>
      <c r="I6040" t="s">
        <v>129</v>
      </c>
      <c r="J6040" t="s">
        <v>130</v>
      </c>
      <c r="K6040" t="s">
        <v>131</v>
      </c>
      <c r="L6040" t="s">
        <v>17333</v>
      </c>
      <c r="M6040" t="s">
        <v>17334</v>
      </c>
      <c r="N6040">
        <v>4.9619444440000002</v>
      </c>
      <c r="O6040">
        <v>0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4.9619439999999999</v>
      </c>
      <c r="Y6040">
        <v>0</v>
      </c>
      <c r="Z6040">
        <v>0</v>
      </c>
    </row>
    <row r="6041" spans="1:26" x14ac:dyDescent="0.25">
      <c r="A6041">
        <v>1721066</v>
      </c>
      <c r="B6041">
        <v>1</v>
      </c>
      <c r="C6041" t="s">
        <v>76</v>
      </c>
      <c r="D6041" t="s">
        <v>79</v>
      </c>
      <c r="E6041" t="s">
        <v>139</v>
      </c>
      <c r="F6041" t="s">
        <v>17335</v>
      </c>
      <c r="G6041" t="s">
        <v>285</v>
      </c>
      <c r="H6041" t="s">
        <v>46</v>
      </c>
      <c r="I6041" t="s">
        <v>129</v>
      </c>
      <c r="J6041" t="s">
        <v>130</v>
      </c>
      <c r="K6041" t="s">
        <v>161</v>
      </c>
      <c r="L6041" t="s">
        <v>17336</v>
      </c>
      <c r="M6041" t="s">
        <v>17337</v>
      </c>
      <c r="N6041">
        <v>2.2959277770000002</v>
      </c>
      <c r="O6041">
        <v>0</v>
      </c>
      <c r="P6041">
        <v>97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222.704994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1721109</v>
      </c>
      <c r="B6042">
        <v>1</v>
      </c>
      <c r="C6042" t="s">
        <v>77</v>
      </c>
      <c r="D6042" t="s">
        <v>108</v>
      </c>
      <c r="E6042" t="s">
        <v>164</v>
      </c>
      <c r="F6042" t="s">
        <v>17338</v>
      </c>
      <c r="G6042" t="s">
        <v>4547</v>
      </c>
      <c r="H6042" t="s">
        <v>46</v>
      </c>
      <c r="I6042" t="s">
        <v>129</v>
      </c>
      <c r="J6042" t="s">
        <v>130</v>
      </c>
      <c r="K6042" t="s">
        <v>131</v>
      </c>
      <c r="L6042" t="s">
        <v>17339</v>
      </c>
      <c r="M6042" t="s">
        <v>17340</v>
      </c>
      <c r="N6042">
        <v>2.8819444440000002</v>
      </c>
      <c r="O6042">
        <v>0</v>
      </c>
      <c r="P6042">
        <v>5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14.409722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1721074</v>
      </c>
      <c r="B6043">
        <v>1</v>
      </c>
      <c r="C6043" t="s">
        <v>76</v>
      </c>
      <c r="D6043" t="s">
        <v>81</v>
      </c>
      <c r="E6043" t="s">
        <v>134</v>
      </c>
      <c r="F6043" t="s">
        <v>17341</v>
      </c>
      <c r="G6043" t="s">
        <v>155</v>
      </c>
      <c r="H6043" t="s">
        <v>46</v>
      </c>
      <c r="I6043" t="s">
        <v>129</v>
      </c>
      <c r="J6043" t="s">
        <v>130</v>
      </c>
      <c r="K6043" t="s">
        <v>131</v>
      </c>
      <c r="L6043" t="s">
        <v>17342</v>
      </c>
      <c r="M6043" t="s">
        <v>17343</v>
      </c>
      <c r="N6043">
        <v>1.4608333330000001</v>
      </c>
      <c r="O6043">
        <v>0</v>
      </c>
      <c r="P6043">
        <v>1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1.460833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1721078</v>
      </c>
      <c r="B6044">
        <v>1</v>
      </c>
      <c r="C6044" t="s">
        <v>77</v>
      </c>
      <c r="D6044" t="s">
        <v>114</v>
      </c>
      <c r="E6044" t="s">
        <v>134</v>
      </c>
      <c r="F6044" t="s">
        <v>17344</v>
      </c>
      <c r="G6044" t="s">
        <v>155</v>
      </c>
      <c r="H6044" t="s">
        <v>46</v>
      </c>
      <c r="I6044" t="s">
        <v>129</v>
      </c>
      <c r="J6044" t="s">
        <v>130</v>
      </c>
      <c r="K6044" t="s">
        <v>131</v>
      </c>
      <c r="L6044" t="s">
        <v>17345</v>
      </c>
      <c r="M6044" t="s">
        <v>17346</v>
      </c>
      <c r="N6044">
        <v>1.4213888880000001</v>
      </c>
      <c r="O6044">
        <v>0</v>
      </c>
      <c r="P6044">
        <v>8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11.371111000000001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1721073</v>
      </c>
      <c r="B6045">
        <v>1</v>
      </c>
      <c r="C6045" t="s">
        <v>76</v>
      </c>
      <c r="D6045" t="s">
        <v>84</v>
      </c>
      <c r="E6045" t="s">
        <v>126</v>
      </c>
      <c r="F6045" t="s">
        <v>14844</v>
      </c>
      <c r="G6045" t="s">
        <v>145</v>
      </c>
      <c r="H6045" t="s">
        <v>47</v>
      </c>
      <c r="I6045" t="s">
        <v>129</v>
      </c>
      <c r="J6045" t="s">
        <v>130</v>
      </c>
      <c r="K6045" t="s">
        <v>131</v>
      </c>
      <c r="L6045" t="s">
        <v>17347</v>
      </c>
      <c r="M6045" t="s">
        <v>17348</v>
      </c>
      <c r="N6045">
        <v>1.0322222219999999</v>
      </c>
      <c r="O6045">
        <v>3</v>
      </c>
      <c r="P6045">
        <v>2</v>
      </c>
      <c r="Q6045">
        <v>0</v>
      </c>
      <c r="R6045">
        <v>0</v>
      </c>
      <c r="S6045">
        <v>0</v>
      </c>
      <c r="T6045">
        <v>0</v>
      </c>
      <c r="U6045">
        <v>3.0966670000000001</v>
      </c>
      <c r="V6045">
        <v>2.0644439999999999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1721071</v>
      </c>
      <c r="B6046">
        <v>1</v>
      </c>
      <c r="C6046" t="s">
        <v>76</v>
      </c>
      <c r="D6046" t="s">
        <v>101</v>
      </c>
      <c r="E6046" t="s">
        <v>134</v>
      </c>
      <c r="F6046" t="s">
        <v>17349</v>
      </c>
      <c r="G6046" t="s">
        <v>209</v>
      </c>
      <c r="H6046" t="s">
        <v>46</v>
      </c>
      <c r="I6046" t="s">
        <v>129</v>
      </c>
      <c r="J6046" t="s">
        <v>130</v>
      </c>
      <c r="K6046" t="s">
        <v>131</v>
      </c>
      <c r="L6046" t="s">
        <v>17350</v>
      </c>
      <c r="M6046" t="s">
        <v>17351</v>
      </c>
      <c r="N6046">
        <v>8.3550000000000004</v>
      </c>
      <c r="O6046">
        <v>0</v>
      </c>
      <c r="P6046">
        <v>25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208.875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1721084</v>
      </c>
      <c r="B6047">
        <v>1</v>
      </c>
      <c r="C6047" t="s">
        <v>76</v>
      </c>
      <c r="D6047" t="s">
        <v>99</v>
      </c>
      <c r="E6047" t="s">
        <v>139</v>
      </c>
      <c r="F6047" t="s">
        <v>1760</v>
      </c>
      <c r="G6047" t="s">
        <v>141</v>
      </c>
      <c r="H6047" t="s">
        <v>46</v>
      </c>
      <c r="I6047" t="s">
        <v>129</v>
      </c>
      <c r="J6047" t="s">
        <v>130</v>
      </c>
      <c r="K6047" t="s">
        <v>131</v>
      </c>
      <c r="L6047" t="s">
        <v>17352</v>
      </c>
      <c r="M6047" t="s">
        <v>17353</v>
      </c>
      <c r="N6047">
        <v>1.7475000000000001</v>
      </c>
      <c r="O6047">
        <v>0</v>
      </c>
      <c r="P6047">
        <v>7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12.2325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1721075</v>
      </c>
      <c r="B6048">
        <v>1</v>
      </c>
      <c r="C6048" t="s">
        <v>77</v>
      </c>
      <c r="D6048" t="s">
        <v>123</v>
      </c>
      <c r="E6048" t="s">
        <v>134</v>
      </c>
      <c r="F6048" t="s">
        <v>17354</v>
      </c>
      <c r="G6048" t="s">
        <v>209</v>
      </c>
      <c r="H6048" t="s">
        <v>46</v>
      </c>
      <c r="I6048" t="s">
        <v>129</v>
      </c>
      <c r="J6048" t="s">
        <v>130</v>
      </c>
      <c r="K6048" t="s">
        <v>131</v>
      </c>
      <c r="L6048" t="s">
        <v>17355</v>
      </c>
      <c r="M6048" t="s">
        <v>17356</v>
      </c>
      <c r="N6048">
        <v>0.959166666</v>
      </c>
      <c r="O6048">
        <v>0</v>
      </c>
      <c r="P6048">
        <v>6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5.7549999999999999</v>
      </c>
      <c r="W6048">
        <v>0</v>
      </c>
      <c r="X6048">
        <v>0</v>
      </c>
      <c r="Y6048">
        <v>0</v>
      </c>
      <c r="Z6048">
        <v>0</v>
      </c>
    </row>
    <row r="6049" spans="1:26" x14ac:dyDescent="0.25">
      <c r="A6049">
        <v>1721086</v>
      </c>
      <c r="B6049">
        <v>1</v>
      </c>
      <c r="C6049" t="s">
        <v>76</v>
      </c>
      <c r="D6049" t="s">
        <v>102</v>
      </c>
      <c r="E6049" t="s">
        <v>139</v>
      </c>
      <c r="F6049" t="s">
        <v>17357</v>
      </c>
      <c r="G6049" t="s">
        <v>269</v>
      </c>
      <c r="H6049" t="s">
        <v>46</v>
      </c>
      <c r="I6049" t="s">
        <v>129</v>
      </c>
      <c r="J6049" t="s">
        <v>130</v>
      </c>
      <c r="K6049" t="s">
        <v>131</v>
      </c>
      <c r="L6049" t="s">
        <v>17358</v>
      </c>
      <c r="M6049" t="s">
        <v>17359</v>
      </c>
      <c r="N6049">
        <v>2.4783333330000001</v>
      </c>
      <c r="O6049">
        <v>0</v>
      </c>
      <c r="P6049">
        <v>1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2.4783330000000001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1721092</v>
      </c>
      <c r="B6050">
        <v>1</v>
      </c>
      <c r="C6050" t="s">
        <v>77</v>
      </c>
      <c r="D6050" t="s">
        <v>124</v>
      </c>
      <c r="E6050" t="s">
        <v>139</v>
      </c>
      <c r="F6050" t="s">
        <v>17360</v>
      </c>
      <c r="G6050" t="s">
        <v>182</v>
      </c>
      <c r="H6050" t="s">
        <v>46</v>
      </c>
      <c r="I6050" t="s">
        <v>129</v>
      </c>
      <c r="J6050" t="s">
        <v>130</v>
      </c>
      <c r="K6050" t="s">
        <v>131</v>
      </c>
      <c r="L6050" t="s">
        <v>17361</v>
      </c>
      <c r="M6050" t="s">
        <v>17362</v>
      </c>
      <c r="N6050">
        <v>2.7916666659999998</v>
      </c>
      <c r="O6050">
        <v>0</v>
      </c>
      <c r="P6050">
        <v>13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36.291666999999997</v>
      </c>
      <c r="W6050">
        <v>0</v>
      </c>
      <c r="X6050">
        <v>0</v>
      </c>
      <c r="Y6050">
        <v>0</v>
      </c>
      <c r="Z6050">
        <v>0</v>
      </c>
    </row>
    <row r="6051" spans="1:26" x14ac:dyDescent="0.25">
      <c r="A6051">
        <v>1721089</v>
      </c>
      <c r="B6051">
        <v>1</v>
      </c>
      <c r="C6051" t="s">
        <v>76</v>
      </c>
      <c r="D6051" t="s">
        <v>102</v>
      </c>
      <c r="E6051" t="s">
        <v>126</v>
      </c>
      <c r="F6051" t="s">
        <v>16776</v>
      </c>
      <c r="G6051" t="s">
        <v>145</v>
      </c>
      <c r="H6051" t="s">
        <v>47</v>
      </c>
      <c r="I6051" t="s">
        <v>129</v>
      </c>
      <c r="J6051" t="s">
        <v>130</v>
      </c>
      <c r="K6051" t="s">
        <v>131</v>
      </c>
      <c r="L6051" t="s">
        <v>17363</v>
      </c>
      <c r="M6051" t="s">
        <v>17364</v>
      </c>
      <c r="N6051">
        <v>1.914722222</v>
      </c>
      <c r="O6051">
        <v>3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5.744167</v>
      </c>
      <c r="V6051">
        <v>0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1721090</v>
      </c>
      <c r="B6052">
        <v>1</v>
      </c>
      <c r="C6052" t="s">
        <v>76</v>
      </c>
      <c r="D6052" t="s">
        <v>100</v>
      </c>
      <c r="E6052" t="s">
        <v>158</v>
      </c>
      <c r="F6052" t="s">
        <v>16448</v>
      </c>
      <c r="G6052" t="s">
        <v>176</v>
      </c>
      <c r="H6052" t="s">
        <v>47</v>
      </c>
      <c r="I6052" t="s">
        <v>129</v>
      </c>
      <c r="J6052" t="s">
        <v>130</v>
      </c>
      <c r="K6052" t="s">
        <v>131</v>
      </c>
      <c r="L6052" t="s">
        <v>17365</v>
      </c>
      <c r="M6052" t="s">
        <v>17366</v>
      </c>
      <c r="N6052">
        <v>0.78611111099999997</v>
      </c>
      <c r="O6052">
        <v>87</v>
      </c>
      <c r="P6052">
        <v>1334</v>
      </c>
      <c r="Q6052">
        <v>0</v>
      </c>
      <c r="R6052">
        <v>0</v>
      </c>
      <c r="S6052">
        <v>0</v>
      </c>
      <c r="T6052">
        <v>0</v>
      </c>
      <c r="U6052">
        <v>68.391666999999998</v>
      </c>
      <c r="V6052">
        <v>1048.6722219999999</v>
      </c>
      <c r="W6052">
        <v>0</v>
      </c>
      <c r="X6052">
        <v>0</v>
      </c>
      <c r="Y6052">
        <v>0</v>
      </c>
      <c r="Z6052">
        <v>0</v>
      </c>
    </row>
    <row r="6053" spans="1:26" x14ac:dyDescent="0.25">
      <c r="A6053">
        <v>1721094</v>
      </c>
      <c r="B6053">
        <v>1</v>
      </c>
      <c r="C6053" t="s">
        <v>76</v>
      </c>
      <c r="D6053" t="s">
        <v>78</v>
      </c>
      <c r="E6053" t="s">
        <v>139</v>
      </c>
      <c r="F6053" t="s">
        <v>17367</v>
      </c>
      <c r="G6053" t="s">
        <v>141</v>
      </c>
      <c r="H6053" t="s">
        <v>46</v>
      </c>
      <c r="I6053" t="s">
        <v>129</v>
      </c>
      <c r="J6053" t="s">
        <v>130</v>
      </c>
      <c r="K6053" t="s">
        <v>131</v>
      </c>
      <c r="L6053" t="s">
        <v>17368</v>
      </c>
      <c r="M6053" t="s">
        <v>17369</v>
      </c>
      <c r="N6053">
        <v>1.885555555</v>
      </c>
      <c r="O6053">
        <v>0</v>
      </c>
      <c r="P6053">
        <v>60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113.13333299999999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1721095</v>
      </c>
      <c r="B6054">
        <v>1</v>
      </c>
      <c r="C6054" t="s">
        <v>76</v>
      </c>
      <c r="D6054" t="s">
        <v>83</v>
      </c>
      <c r="E6054" t="s">
        <v>126</v>
      </c>
      <c r="F6054" t="s">
        <v>17370</v>
      </c>
      <c r="G6054" t="s">
        <v>176</v>
      </c>
      <c r="H6054" t="s">
        <v>47</v>
      </c>
      <c r="I6054" t="s">
        <v>129</v>
      </c>
      <c r="J6054" t="s">
        <v>130</v>
      </c>
      <c r="K6054" t="s">
        <v>131</v>
      </c>
      <c r="L6054" t="s">
        <v>17371</v>
      </c>
      <c r="M6054" t="s">
        <v>17372</v>
      </c>
      <c r="N6054">
        <v>1.5361111110000001</v>
      </c>
      <c r="O6054">
        <v>2</v>
      </c>
      <c r="P6054">
        <v>344</v>
      </c>
      <c r="Q6054">
        <v>0</v>
      </c>
      <c r="R6054">
        <v>0</v>
      </c>
      <c r="S6054">
        <v>0</v>
      </c>
      <c r="T6054">
        <v>0</v>
      </c>
      <c r="U6054">
        <v>3.072222</v>
      </c>
      <c r="V6054">
        <v>528.42222200000003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1721105</v>
      </c>
      <c r="B6055">
        <v>1</v>
      </c>
      <c r="C6055" t="s">
        <v>76</v>
      </c>
      <c r="D6055" t="s">
        <v>79</v>
      </c>
      <c r="E6055" t="s">
        <v>126</v>
      </c>
      <c r="F6055" t="s">
        <v>17373</v>
      </c>
      <c r="G6055" t="s">
        <v>145</v>
      </c>
      <c r="H6055" t="s">
        <v>47</v>
      </c>
      <c r="I6055" t="s">
        <v>129</v>
      </c>
      <c r="J6055" t="s">
        <v>130</v>
      </c>
      <c r="K6055" t="s">
        <v>131</v>
      </c>
      <c r="L6055" t="s">
        <v>17374</v>
      </c>
      <c r="M6055" t="s">
        <v>17375</v>
      </c>
      <c r="N6055">
        <v>4.1036111110000002</v>
      </c>
      <c r="O6055">
        <v>1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4.1036109999999999</v>
      </c>
      <c r="V6055">
        <v>0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1721125</v>
      </c>
      <c r="B6056">
        <v>1</v>
      </c>
      <c r="C6056" t="s">
        <v>77</v>
      </c>
      <c r="D6056" t="s">
        <v>118</v>
      </c>
      <c r="E6056" t="s">
        <v>134</v>
      </c>
      <c r="F6056" t="s">
        <v>17376</v>
      </c>
      <c r="G6056" t="s">
        <v>3745</v>
      </c>
      <c r="H6056" t="s">
        <v>46</v>
      </c>
      <c r="I6056" t="s">
        <v>129</v>
      </c>
      <c r="J6056" t="s">
        <v>130</v>
      </c>
      <c r="K6056" t="s">
        <v>131</v>
      </c>
      <c r="L6056" t="s">
        <v>17377</v>
      </c>
      <c r="M6056" t="s">
        <v>17378</v>
      </c>
      <c r="N6056">
        <v>2.8691666659999999</v>
      </c>
      <c r="O6056">
        <v>0</v>
      </c>
      <c r="P6056">
        <v>4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11.476667000000001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1721097</v>
      </c>
      <c r="B6057">
        <v>1</v>
      </c>
      <c r="C6057" t="s">
        <v>76</v>
      </c>
      <c r="D6057" t="s">
        <v>100</v>
      </c>
      <c r="E6057" t="s">
        <v>212</v>
      </c>
      <c r="F6057" t="s">
        <v>17379</v>
      </c>
      <c r="G6057" t="s">
        <v>176</v>
      </c>
      <c r="H6057" t="s">
        <v>47</v>
      </c>
      <c r="I6057" t="s">
        <v>129</v>
      </c>
      <c r="J6057" t="s">
        <v>130</v>
      </c>
      <c r="K6057" t="s">
        <v>131</v>
      </c>
      <c r="L6057" t="s">
        <v>17380</v>
      </c>
      <c r="M6057" t="s">
        <v>17381</v>
      </c>
      <c r="N6057">
        <v>4.2125000000000004</v>
      </c>
      <c r="O6057">
        <v>6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25.274999999999999</v>
      </c>
      <c r="V6057">
        <v>0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1721127</v>
      </c>
      <c r="B6058">
        <v>1</v>
      </c>
      <c r="C6058" t="s">
        <v>77</v>
      </c>
      <c r="D6058" t="s">
        <v>118</v>
      </c>
      <c r="E6058" t="s">
        <v>139</v>
      </c>
      <c r="F6058" t="s">
        <v>17382</v>
      </c>
      <c r="G6058" t="s">
        <v>462</v>
      </c>
      <c r="H6058" t="s">
        <v>46</v>
      </c>
      <c r="I6058" t="s">
        <v>129</v>
      </c>
      <c r="J6058" t="s">
        <v>130</v>
      </c>
      <c r="K6058" t="s">
        <v>131</v>
      </c>
      <c r="L6058" t="s">
        <v>17383</v>
      </c>
      <c r="M6058" t="s">
        <v>17384</v>
      </c>
      <c r="N6058">
        <v>4.1624999999999996</v>
      </c>
      <c r="O6058">
        <v>0</v>
      </c>
      <c r="P6058">
        <v>180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749.25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1721102</v>
      </c>
      <c r="B6059">
        <v>1</v>
      </c>
      <c r="C6059" t="s">
        <v>77</v>
      </c>
      <c r="D6059" t="s">
        <v>124</v>
      </c>
      <c r="E6059" t="s">
        <v>191</v>
      </c>
      <c r="F6059" t="s">
        <v>17385</v>
      </c>
      <c r="G6059" t="s">
        <v>907</v>
      </c>
      <c r="H6059" t="s">
        <v>46</v>
      </c>
      <c r="I6059" t="s">
        <v>129</v>
      </c>
      <c r="J6059" t="s">
        <v>130</v>
      </c>
      <c r="K6059" t="s">
        <v>131</v>
      </c>
      <c r="L6059" t="s">
        <v>17386</v>
      </c>
      <c r="M6059" t="s">
        <v>17387</v>
      </c>
      <c r="N6059">
        <v>1.4622222220000001</v>
      </c>
      <c r="O6059">
        <v>0</v>
      </c>
      <c r="P6059">
        <v>34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49.715555999999999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1721098</v>
      </c>
      <c r="B6060">
        <v>1</v>
      </c>
      <c r="C6060" t="s">
        <v>77</v>
      </c>
      <c r="D6060" t="s">
        <v>114</v>
      </c>
      <c r="E6060" t="s">
        <v>139</v>
      </c>
      <c r="F6060" t="s">
        <v>16559</v>
      </c>
      <c r="G6060" t="s">
        <v>293</v>
      </c>
      <c r="H6060" t="s">
        <v>160</v>
      </c>
      <c r="I6060" t="s">
        <v>129</v>
      </c>
      <c r="J6060" t="s">
        <v>130</v>
      </c>
      <c r="K6060" t="s">
        <v>161</v>
      </c>
      <c r="L6060" t="s">
        <v>17388</v>
      </c>
      <c r="M6060" t="s">
        <v>17389</v>
      </c>
      <c r="N6060">
        <v>5.4110805549999998</v>
      </c>
      <c r="O6060">
        <v>0</v>
      </c>
      <c r="P6060">
        <v>16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86.577288999999993</v>
      </c>
      <c r="W6060">
        <v>0</v>
      </c>
      <c r="X6060">
        <v>0</v>
      </c>
      <c r="Y6060">
        <v>0</v>
      </c>
      <c r="Z6060">
        <v>0</v>
      </c>
    </row>
    <row r="6061" spans="1:26" x14ac:dyDescent="0.25">
      <c r="A6061">
        <v>1721101</v>
      </c>
      <c r="B6061">
        <v>1</v>
      </c>
      <c r="C6061" t="s">
        <v>77</v>
      </c>
      <c r="D6061" t="s">
        <v>114</v>
      </c>
      <c r="E6061" t="s">
        <v>126</v>
      </c>
      <c r="F6061" t="s">
        <v>17068</v>
      </c>
      <c r="G6061" t="s">
        <v>293</v>
      </c>
      <c r="H6061" t="s">
        <v>160</v>
      </c>
      <c r="I6061" t="s">
        <v>129</v>
      </c>
      <c r="J6061" t="s">
        <v>130</v>
      </c>
      <c r="K6061" t="s">
        <v>161</v>
      </c>
      <c r="L6061" t="s">
        <v>17390</v>
      </c>
      <c r="M6061" t="s">
        <v>17391</v>
      </c>
      <c r="N6061">
        <v>5.1022758330000002</v>
      </c>
      <c r="O6061">
        <v>1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5.1022759999999998</v>
      </c>
      <c r="V6061">
        <v>0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1721106</v>
      </c>
      <c r="B6062">
        <v>1</v>
      </c>
      <c r="C6062" t="s">
        <v>77</v>
      </c>
      <c r="D6062" t="s">
        <v>111</v>
      </c>
      <c r="E6062" t="s">
        <v>126</v>
      </c>
      <c r="F6062" t="s">
        <v>16096</v>
      </c>
      <c r="G6062" t="s">
        <v>176</v>
      </c>
      <c r="H6062" t="s">
        <v>47</v>
      </c>
      <c r="I6062" t="s">
        <v>129</v>
      </c>
      <c r="J6062" t="s">
        <v>130</v>
      </c>
      <c r="K6062" t="s">
        <v>131</v>
      </c>
      <c r="L6062" t="s">
        <v>17392</v>
      </c>
      <c r="M6062" t="s">
        <v>17393</v>
      </c>
      <c r="N6062">
        <v>0.87638888800000003</v>
      </c>
      <c r="O6062">
        <v>0</v>
      </c>
      <c r="P6062">
        <v>0</v>
      </c>
      <c r="Q6062">
        <v>5</v>
      </c>
      <c r="R6062">
        <v>90</v>
      </c>
      <c r="S6062">
        <v>0</v>
      </c>
      <c r="T6062">
        <v>0</v>
      </c>
      <c r="U6062">
        <v>0</v>
      </c>
      <c r="V6062">
        <v>0</v>
      </c>
      <c r="W6062">
        <v>4.3819439999999998</v>
      </c>
      <c r="X6062">
        <v>78.875</v>
      </c>
      <c r="Y6062">
        <v>0</v>
      </c>
      <c r="Z6062">
        <v>0</v>
      </c>
    </row>
    <row r="6063" spans="1:26" x14ac:dyDescent="0.25">
      <c r="A6063">
        <v>1721121</v>
      </c>
      <c r="B6063">
        <v>1</v>
      </c>
      <c r="C6063" t="s">
        <v>76</v>
      </c>
      <c r="D6063" t="s">
        <v>96</v>
      </c>
      <c r="E6063" t="s">
        <v>139</v>
      </c>
      <c r="F6063" t="s">
        <v>17394</v>
      </c>
      <c r="G6063" t="s">
        <v>269</v>
      </c>
      <c r="H6063" t="s">
        <v>46</v>
      </c>
      <c r="I6063" t="s">
        <v>129</v>
      </c>
      <c r="J6063" t="s">
        <v>130</v>
      </c>
      <c r="K6063" t="s">
        <v>131</v>
      </c>
      <c r="L6063" t="s">
        <v>17395</v>
      </c>
      <c r="M6063" t="s">
        <v>17396</v>
      </c>
      <c r="N6063">
        <v>2.2469444439999999</v>
      </c>
      <c r="O6063">
        <v>0</v>
      </c>
      <c r="P6063">
        <v>26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58.420555999999998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1721130</v>
      </c>
      <c r="B6064">
        <v>1</v>
      </c>
      <c r="C6064" t="s">
        <v>77</v>
      </c>
      <c r="D6064" t="s">
        <v>118</v>
      </c>
      <c r="E6064" t="s">
        <v>139</v>
      </c>
      <c r="F6064" t="s">
        <v>17397</v>
      </c>
      <c r="G6064" t="s">
        <v>462</v>
      </c>
      <c r="H6064" t="s">
        <v>46</v>
      </c>
      <c r="I6064" t="s">
        <v>129</v>
      </c>
      <c r="J6064" t="s">
        <v>130</v>
      </c>
      <c r="K6064" t="s">
        <v>131</v>
      </c>
      <c r="L6064" t="s">
        <v>17398</v>
      </c>
      <c r="M6064" t="s">
        <v>17399</v>
      </c>
      <c r="N6064">
        <v>2.1783333329999999</v>
      </c>
      <c r="O6064">
        <v>0</v>
      </c>
      <c r="P6064">
        <v>99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215.655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1721111</v>
      </c>
      <c r="B6065">
        <v>1</v>
      </c>
      <c r="C6065" t="s">
        <v>77</v>
      </c>
      <c r="D6065" t="s">
        <v>124</v>
      </c>
      <c r="E6065" t="s">
        <v>191</v>
      </c>
      <c r="F6065" t="s">
        <v>17400</v>
      </c>
      <c r="G6065" t="s">
        <v>141</v>
      </c>
      <c r="H6065" t="s">
        <v>46</v>
      </c>
      <c r="I6065" t="s">
        <v>129</v>
      </c>
      <c r="J6065" t="s">
        <v>130</v>
      </c>
      <c r="K6065" t="s">
        <v>131</v>
      </c>
      <c r="L6065" t="s">
        <v>17401</v>
      </c>
      <c r="M6065" t="s">
        <v>17402</v>
      </c>
      <c r="N6065">
        <v>1.7991666660000001</v>
      </c>
      <c r="O6065">
        <v>0</v>
      </c>
      <c r="P6065">
        <v>36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64.77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1721112</v>
      </c>
      <c r="B6066">
        <v>1</v>
      </c>
      <c r="C6066" t="s">
        <v>76</v>
      </c>
      <c r="D6066" t="s">
        <v>91</v>
      </c>
      <c r="E6066" t="s">
        <v>134</v>
      </c>
      <c r="F6066" t="s">
        <v>17403</v>
      </c>
      <c r="G6066" t="s">
        <v>155</v>
      </c>
      <c r="H6066" t="s">
        <v>46</v>
      </c>
      <c r="I6066" t="s">
        <v>129</v>
      </c>
      <c r="J6066" t="s">
        <v>130</v>
      </c>
      <c r="K6066" t="s">
        <v>131</v>
      </c>
      <c r="L6066" t="s">
        <v>17404</v>
      </c>
      <c r="M6066" t="s">
        <v>17405</v>
      </c>
      <c r="N6066">
        <v>0.78305555500000001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0.78305599999999997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1721114</v>
      </c>
      <c r="B6067">
        <v>1</v>
      </c>
      <c r="C6067" t="s">
        <v>76</v>
      </c>
      <c r="D6067" t="s">
        <v>93</v>
      </c>
      <c r="E6067" t="s">
        <v>134</v>
      </c>
      <c r="F6067" t="s">
        <v>17406</v>
      </c>
      <c r="G6067" t="s">
        <v>462</v>
      </c>
      <c r="H6067" t="s">
        <v>46</v>
      </c>
      <c r="I6067" t="s">
        <v>129</v>
      </c>
      <c r="J6067" t="s">
        <v>130</v>
      </c>
      <c r="K6067" t="s">
        <v>131</v>
      </c>
      <c r="L6067" t="s">
        <v>17407</v>
      </c>
      <c r="M6067" t="s">
        <v>17408</v>
      </c>
      <c r="N6067">
        <v>3.8277777770000001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3.8277779999999999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1721122</v>
      </c>
      <c r="B6068">
        <v>1</v>
      </c>
      <c r="C6068" t="s">
        <v>76</v>
      </c>
      <c r="D6068" t="s">
        <v>84</v>
      </c>
      <c r="E6068" t="s">
        <v>191</v>
      </c>
      <c r="F6068" t="s">
        <v>17409</v>
      </c>
      <c r="G6068" t="s">
        <v>141</v>
      </c>
      <c r="H6068" t="s">
        <v>46</v>
      </c>
      <c r="I6068" t="s">
        <v>129</v>
      </c>
      <c r="J6068" t="s">
        <v>130</v>
      </c>
      <c r="K6068" t="s">
        <v>131</v>
      </c>
      <c r="L6068" t="s">
        <v>17410</v>
      </c>
      <c r="M6068" t="s">
        <v>17411</v>
      </c>
      <c r="N6068">
        <v>1.051666666</v>
      </c>
      <c r="O6068">
        <v>0</v>
      </c>
      <c r="P6068">
        <v>77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80.978333000000006</v>
      </c>
      <c r="W6068">
        <v>0</v>
      </c>
      <c r="X6068">
        <v>0</v>
      </c>
      <c r="Y6068">
        <v>0</v>
      </c>
      <c r="Z6068">
        <v>0</v>
      </c>
    </row>
    <row r="6069" spans="1:26" x14ac:dyDescent="0.25">
      <c r="A6069">
        <v>1721120</v>
      </c>
      <c r="B6069">
        <v>1</v>
      </c>
      <c r="C6069" t="s">
        <v>76</v>
      </c>
      <c r="D6069" t="s">
        <v>79</v>
      </c>
      <c r="E6069" t="s">
        <v>134</v>
      </c>
      <c r="F6069" t="s">
        <v>17412</v>
      </c>
      <c r="G6069" t="s">
        <v>289</v>
      </c>
      <c r="H6069" t="s">
        <v>46</v>
      </c>
      <c r="I6069" t="s">
        <v>129</v>
      </c>
      <c r="J6069" t="s">
        <v>130</v>
      </c>
      <c r="K6069" t="s">
        <v>131</v>
      </c>
      <c r="L6069" t="s">
        <v>17413</v>
      </c>
      <c r="M6069" t="s">
        <v>17414</v>
      </c>
      <c r="N6069">
        <v>6.795555555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6.7955560000000004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1721124</v>
      </c>
      <c r="B6070">
        <v>1</v>
      </c>
      <c r="C6070" t="s">
        <v>76</v>
      </c>
      <c r="D6070" t="s">
        <v>93</v>
      </c>
      <c r="E6070" t="s">
        <v>134</v>
      </c>
      <c r="F6070" t="s">
        <v>15007</v>
      </c>
      <c r="G6070" t="s">
        <v>289</v>
      </c>
      <c r="H6070" t="s">
        <v>46</v>
      </c>
      <c r="I6070" t="s">
        <v>129</v>
      </c>
      <c r="J6070" t="s">
        <v>130</v>
      </c>
      <c r="K6070" t="s">
        <v>131</v>
      </c>
      <c r="L6070" t="s">
        <v>17415</v>
      </c>
      <c r="M6070" t="s">
        <v>17416</v>
      </c>
      <c r="N6070">
        <v>9.4347222219999995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9.4347220000000007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1721135</v>
      </c>
      <c r="B6071">
        <v>1</v>
      </c>
      <c r="C6071" t="s">
        <v>76</v>
      </c>
      <c r="D6071" t="s">
        <v>99</v>
      </c>
      <c r="E6071" t="s">
        <v>191</v>
      </c>
      <c r="F6071" t="s">
        <v>17417</v>
      </c>
      <c r="G6071" t="s">
        <v>907</v>
      </c>
      <c r="H6071" t="s">
        <v>46</v>
      </c>
      <c r="I6071" t="s">
        <v>129</v>
      </c>
      <c r="J6071" t="s">
        <v>130</v>
      </c>
      <c r="K6071" t="s">
        <v>131</v>
      </c>
      <c r="L6071" t="s">
        <v>17418</v>
      </c>
      <c r="M6071" t="s">
        <v>17419</v>
      </c>
      <c r="N6071">
        <v>0.60194444400000002</v>
      </c>
      <c r="O6071">
        <v>0</v>
      </c>
      <c r="P6071">
        <v>15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9.0291669999999993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1721133</v>
      </c>
      <c r="B6072">
        <v>1</v>
      </c>
      <c r="C6072" t="s">
        <v>76</v>
      </c>
      <c r="D6072" t="s">
        <v>100</v>
      </c>
      <c r="E6072" t="s">
        <v>134</v>
      </c>
      <c r="F6072" t="s">
        <v>8142</v>
      </c>
      <c r="G6072" t="s">
        <v>209</v>
      </c>
      <c r="H6072" t="s">
        <v>46</v>
      </c>
      <c r="I6072" t="s">
        <v>129</v>
      </c>
      <c r="J6072" t="s">
        <v>130</v>
      </c>
      <c r="K6072" t="s">
        <v>131</v>
      </c>
      <c r="L6072" t="s">
        <v>17420</v>
      </c>
      <c r="M6072" t="s">
        <v>17421</v>
      </c>
      <c r="N6072">
        <v>5.4861111109999996</v>
      </c>
      <c r="O6072">
        <v>0</v>
      </c>
      <c r="P6072">
        <v>3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16.458333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1721139</v>
      </c>
      <c r="B6073">
        <v>1</v>
      </c>
      <c r="C6073" t="s">
        <v>76</v>
      </c>
      <c r="D6073" t="s">
        <v>104</v>
      </c>
      <c r="E6073" t="s">
        <v>126</v>
      </c>
      <c r="F6073" t="s">
        <v>17422</v>
      </c>
      <c r="G6073" t="s">
        <v>145</v>
      </c>
      <c r="H6073" t="s">
        <v>47</v>
      </c>
      <c r="I6073" t="s">
        <v>129</v>
      </c>
      <c r="J6073" t="s">
        <v>130</v>
      </c>
      <c r="K6073" t="s">
        <v>131</v>
      </c>
      <c r="L6073" t="s">
        <v>17423</v>
      </c>
      <c r="M6073" t="s">
        <v>17424</v>
      </c>
      <c r="N6073">
        <v>3.448611111</v>
      </c>
      <c r="O6073">
        <v>0</v>
      </c>
      <c r="P6073">
        <v>0</v>
      </c>
      <c r="Q6073">
        <v>0</v>
      </c>
      <c r="R6073">
        <v>0</v>
      </c>
      <c r="S6073">
        <v>1</v>
      </c>
      <c r="T6073">
        <v>87</v>
      </c>
      <c r="U6073">
        <v>0</v>
      </c>
      <c r="V6073">
        <v>0</v>
      </c>
      <c r="W6073">
        <v>0</v>
      </c>
      <c r="X6073">
        <v>0</v>
      </c>
      <c r="Y6073">
        <v>3.4486110000000001</v>
      </c>
      <c r="Z6073">
        <v>300.02916699999997</v>
      </c>
    </row>
    <row r="6074" spans="1:26" x14ac:dyDescent="0.25">
      <c r="A6074">
        <v>1721138</v>
      </c>
      <c r="B6074">
        <v>1</v>
      </c>
      <c r="C6074" t="s">
        <v>76</v>
      </c>
      <c r="D6074" t="s">
        <v>100</v>
      </c>
      <c r="E6074" t="s">
        <v>134</v>
      </c>
      <c r="F6074" t="s">
        <v>17425</v>
      </c>
      <c r="G6074" t="s">
        <v>136</v>
      </c>
      <c r="H6074" t="s">
        <v>46</v>
      </c>
      <c r="I6074" t="s">
        <v>129</v>
      </c>
      <c r="J6074" t="s">
        <v>130</v>
      </c>
      <c r="K6074" t="s">
        <v>131</v>
      </c>
      <c r="L6074" t="s">
        <v>17426</v>
      </c>
      <c r="M6074" t="s">
        <v>17427</v>
      </c>
      <c r="N6074">
        <v>1.758888888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1.7588889999999999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1721134</v>
      </c>
      <c r="B6075">
        <v>1</v>
      </c>
      <c r="C6075" t="s">
        <v>77</v>
      </c>
      <c r="D6075" t="s">
        <v>117</v>
      </c>
      <c r="E6075" t="s">
        <v>139</v>
      </c>
      <c r="F6075" t="s">
        <v>17428</v>
      </c>
      <c r="G6075" t="s">
        <v>141</v>
      </c>
      <c r="H6075" t="s">
        <v>46</v>
      </c>
      <c r="I6075" t="s">
        <v>129</v>
      </c>
      <c r="J6075" t="s">
        <v>130</v>
      </c>
      <c r="K6075" t="s">
        <v>131</v>
      </c>
      <c r="L6075" t="s">
        <v>17429</v>
      </c>
      <c r="M6075" t="s">
        <v>17430</v>
      </c>
      <c r="N6075">
        <v>0.64222222200000001</v>
      </c>
      <c r="O6075">
        <v>0</v>
      </c>
      <c r="P6075">
        <v>0</v>
      </c>
      <c r="Q6075">
        <v>0</v>
      </c>
      <c r="R6075">
        <v>14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8.9911110000000001</v>
      </c>
      <c r="Y6075">
        <v>0</v>
      </c>
      <c r="Z6075">
        <v>0</v>
      </c>
    </row>
    <row r="6076" spans="1:26" x14ac:dyDescent="0.25">
      <c r="A6076">
        <v>1721136</v>
      </c>
      <c r="B6076">
        <v>1</v>
      </c>
      <c r="C6076" t="s">
        <v>77</v>
      </c>
      <c r="D6076" t="s">
        <v>116</v>
      </c>
      <c r="E6076" t="s">
        <v>134</v>
      </c>
      <c r="F6076" t="s">
        <v>17431</v>
      </c>
      <c r="G6076" t="s">
        <v>136</v>
      </c>
      <c r="H6076" t="s">
        <v>46</v>
      </c>
      <c r="I6076" t="s">
        <v>129</v>
      </c>
      <c r="J6076" t="s">
        <v>130</v>
      </c>
      <c r="K6076" t="s">
        <v>131</v>
      </c>
      <c r="L6076" t="s">
        <v>17432</v>
      </c>
      <c r="M6076" t="s">
        <v>17433</v>
      </c>
      <c r="N6076">
        <v>1.216111111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1.2161109999999999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1721137</v>
      </c>
      <c r="B6077">
        <v>1</v>
      </c>
      <c r="C6077" t="s">
        <v>77</v>
      </c>
      <c r="D6077" t="s">
        <v>124</v>
      </c>
      <c r="E6077" t="s">
        <v>191</v>
      </c>
      <c r="F6077" t="s">
        <v>17284</v>
      </c>
      <c r="G6077" t="s">
        <v>193</v>
      </c>
      <c r="H6077" t="s">
        <v>46</v>
      </c>
      <c r="I6077" t="s">
        <v>129</v>
      </c>
      <c r="J6077" t="s">
        <v>130</v>
      </c>
      <c r="K6077" t="s">
        <v>131</v>
      </c>
      <c r="L6077" t="s">
        <v>17434</v>
      </c>
      <c r="M6077" t="s">
        <v>17435</v>
      </c>
      <c r="N6077">
        <v>1.0661111109999999</v>
      </c>
      <c r="O6077">
        <v>0</v>
      </c>
      <c r="P6077">
        <v>172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183.37111100000001</v>
      </c>
      <c r="W6077">
        <v>0</v>
      </c>
      <c r="X6077">
        <v>0</v>
      </c>
      <c r="Y6077">
        <v>0</v>
      </c>
      <c r="Z6077">
        <v>0</v>
      </c>
    </row>
    <row r="6078" spans="1:26" x14ac:dyDescent="0.25">
      <c r="A6078">
        <v>1721140</v>
      </c>
      <c r="B6078">
        <v>1</v>
      </c>
      <c r="C6078" t="s">
        <v>76</v>
      </c>
      <c r="D6078" t="s">
        <v>92</v>
      </c>
      <c r="E6078" t="s">
        <v>134</v>
      </c>
      <c r="F6078" t="s">
        <v>17436</v>
      </c>
      <c r="G6078" t="s">
        <v>209</v>
      </c>
      <c r="H6078" t="s">
        <v>46</v>
      </c>
      <c r="I6078" t="s">
        <v>129</v>
      </c>
      <c r="J6078" t="s">
        <v>130</v>
      </c>
      <c r="K6078" t="s">
        <v>131</v>
      </c>
      <c r="L6078" t="s">
        <v>17437</v>
      </c>
      <c r="M6078" t="s">
        <v>17438</v>
      </c>
      <c r="N6078">
        <v>1.392222222</v>
      </c>
      <c r="O6078">
        <v>0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1.3922220000000001</v>
      </c>
      <c r="Y6078">
        <v>0</v>
      </c>
      <c r="Z6078">
        <v>0</v>
      </c>
    </row>
    <row r="6079" spans="1:26" x14ac:dyDescent="0.25">
      <c r="A6079">
        <v>1721143</v>
      </c>
      <c r="B6079">
        <v>1</v>
      </c>
      <c r="C6079" t="s">
        <v>76</v>
      </c>
      <c r="D6079" t="s">
        <v>101</v>
      </c>
      <c r="E6079" t="s">
        <v>134</v>
      </c>
      <c r="F6079" t="s">
        <v>17439</v>
      </c>
      <c r="G6079" t="s">
        <v>136</v>
      </c>
      <c r="H6079" t="s">
        <v>46</v>
      </c>
      <c r="I6079" t="s">
        <v>129</v>
      </c>
      <c r="J6079" t="s">
        <v>130</v>
      </c>
      <c r="K6079" t="s">
        <v>131</v>
      </c>
      <c r="L6079" t="s">
        <v>17440</v>
      </c>
      <c r="M6079" t="s">
        <v>17441</v>
      </c>
      <c r="N6079">
        <v>1.660555555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1.6605559999999999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1721142</v>
      </c>
      <c r="B6080">
        <v>1</v>
      </c>
      <c r="C6080" t="s">
        <v>76</v>
      </c>
      <c r="D6080" t="s">
        <v>95</v>
      </c>
      <c r="E6080" t="s">
        <v>134</v>
      </c>
      <c r="F6080" t="s">
        <v>17442</v>
      </c>
      <c r="G6080" t="s">
        <v>209</v>
      </c>
      <c r="H6080" t="s">
        <v>46</v>
      </c>
      <c r="I6080" t="s">
        <v>129</v>
      </c>
      <c r="J6080" t="s">
        <v>130</v>
      </c>
      <c r="K6080" t="s">
        <v>131</v>
      </c>
      <c r="L6080" t="s">
        <v>17443</v>
      </c>
      <c r="M6080" t="s">
        <v>17444</v>
      </c>
      <c r="N6080">
        <v>4.0613888879999998</v>
      </c>
      <c r="O6080">
        <v>0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4.0613890000000001</v>
      </c>
      <c r="Y6080">
        <v>0</v>
      </c>
      <c r="Z6080">
        <v>0</v>
      </c>
    </row>
    <row r="6081" spans="1:26" x14ac:dyDescent="0.25">
      <c r="A6081">
        <v>1721146</v>
      </c>
      <c r="B6081">
        <v>1</v>
      </c>
      <c r="C6081" t="s">
        <v>76</v>
      </c>
      <c r="D6081" t="s">
        <v>79</v>
      </c>
      <c r="E6081" t="s">
        <v>134</v>
      </c>
      <c r="F6081" t="s">
        <v>17445</v>
      </c>
      <c r="G6081" t="s">
        <v>136</v>
      </c>
      <c r="H6081" t="s">
        <v>46</v>
      </c>
      <c r="I6081" t="s">
        <v>129</v>
      </c>
      <c r="J6081" t="s">
        <v>130</v>
      </c>
      <c r="K6081" t="s">
        <v>131</v>
      </c>
      <c r="L6081" t="s">
        <v>17446</v>
      </c>
      <c r="M6081" t="s">
        <v>17447</v>
      </c>
      <c r="N6081">
        <v>4.1844444440000004</v>
      </c>
      <c r="O6081">
        <v>0</v>
      </c>
      <c r="P6081">
        <v>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4.1844440000000001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1721148</v>
      </c>
      <c r="B6082">
        <v>1</v>
      </c>
      <c r="C6082" t="s">
        <v>76</v>
      </c>
      <c r="D6082" t="s">
        <v>95</v>
      </c>
      <c r="E6082" t="s">
        <v>139</v>
      </c>
      <c r="F6082" t="s">
        <v>17448</v>
      </c>
      <c r="G6082" t="s">
        <v>269</v>
      </c>
      <c r="H6082" t="s">
        <v>46</v>
      </c>
      <c r="I6082" t="s">
        <v>129</v>
      </c>
      <c r="J6082" t="s">
        <v>130</v>
      </c>
      <c r="K6082" t="s">
        <v>131</v>
      </c>
      <c r="L6082" t="s">
        <v>17449</v>
      </c>
      <c r="M6082" t="s">
        <v>17450</v>
      </c>
      <c r="N6082">
        <v>1.1983333329999999</v>
      </c>
      <c r="O6082">
        <v>0</v>
      </c>
      <c r="P6082">
        <v>11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13.181666999999999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1721149</v>
      </c>
      <c r="B6083">
        <v>1</v>
      </c>
      <c r="C6083" t="s">
        <v>76</v>
      </c>
      <c r="D6083" t="s">
        <v>81</v>
      </c>
      <c r="E6083" t="s">
        <v>134</v>
      </c>
      <c r="F6083" t="s">
        <v>17451</v>
      </c>
      <c r="G6083" t="s">
        <v>136</v>
      </c>
      <c r="H6083" t="s">
        <v>46</v>
      </c>
      <c r="I6083" t="s">
        <v>129</v>
      </c>
      <c r="J6083" t="s">
        <v>130</v>
      </c>
      <c r="K6083" t="s">
        <v>131</v>
      </c>
      <c r="L6083" t="s">
        <v>17452</v>
      </c>
      <c r="M6083" t="s">
        <v>17453</v>
      </c>
      <c r="N6083">
        <v>0.47861111099999998</v>
      </c>
      <c r="O6083">
        <v>0</v>
      </c>
      <c r="P6083">
        <v>2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0.95722200000000002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1721152</v>
      </c>
      <c r="B6084">
        <v>1</v>
      </c>
      <c r="C6084" t="s">
        <v>76</v>
      </c>
      <c r="D6084" t="s">
        <v>97</v>
      </c>
      <c r="E6084" t="s">
        <v>212</v>
      </c>
      <c r="F6084" t="s">
        <v>17454</v>
      </c>
      <c r="G6084" t="s">
        <v>3358</v>
      </c>
      <c r="H6084" t="s">
        <v>47</v>
      </c>
      <c r="I6084" t="s">
        <v>129</v>
      </c>
      <c r="J6084" t="s">
        <v>130</v>
      </c>
      <c r="K6084" t="s">
        <v>131</v>
      </c>
      <c r="L6084" t="s">
        <v>17455</v>
      </c>
      <c r="M6084" t="s">
        <v>17456</v>
      </c>
      <c r="N6084">
        <v>3.5308333329999999</v>
      </c>
      <c r="O6084">
        <v>90</v>
      </c>
      <c r="P6084">
        <v>3</v>
      </c>
      <c r="Q6084">
        <v>0</v>
      </c>
      <c r="R6084">
        <v>0</v>
      </c>
      <c r="S6084">
        <v>0</v>
      </c>
      <c r="T6084">
        <v>0</v>
      </c>
      <c r="U6084">
        <v>317.77499999999998</v>
      </c>
      <c r="V6084">
        <v>10.592499999999999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1721151</v>
      </c>
      <c r="B6085">
        <v>1</v>
      </c>
      <c r="C6085" t="s">
        <v>77</v>
      </c>
      <c r="D6085" t="s">
        <v>114</v>
      </c>
      <c r="E6085" t="s">
        <v>134</v>
      </c>
      <c r="F6085" t="s">
        <v>17457</v>
      </c>
      <c r="G6085" t="s">
        <v>136</v>
      </c>
      <c r="H6085" t="s">
        <v>46</v>
      </c>
      <c r="I6085" t="s">
        <v>129</v>
      </c>
      <c r="J6085" t="s">
        <v>130</v>
      </c>
      <c r="K6085" t="s">
        <v>131</v>
      </c>
      <c r="L6085" t="s">
        <v>17458</v>
      </c>
      <c r="M6085" t="s">
        <v>17459</v>
      </c>
      <c r="N6085">
        <v>0.82750000000000001</v>
      </c>
      <c r="O6085">
        <v>0</v>
      </c>
      <c r="P6085">
        <v>3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2.4824999999999999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1721157</v>
      </c>
      <c r="B6086">
        <v>1</v>
      </c>
      <c r="C6086" t="s">
        <v>76</v>
      </c>
      <c r="D6086" t="s">
        <v>78</v>
      </c>
      <c r="E6086" t="s">
        <v>191</v>
      </c>
      <c r="F6086" t="s">
        <v>17460</v>
      </c>
      <c r="G6086" t="s">
        <v>907</v>
      </c>
      <c r="H6086" t="s">
        <v>46</v>
      </c>
      <c r="I6086" t="s">
        <v>129</v>
      </c>
      <c r="J6086" t="s">
        <v>130</v>
      </c>
      <c r="K6086" t="s">
        <v>131</v>
      </c>
      <c r="L6086" t="s">
        <v>17461</v>
      </c>
      <c r="M6086" t="s">
        <v>17462</v>
      </c>
      <c r="N6086">
        <v>1.5036111109999999</v>
      </c>
      <c r="O6086">
        <v>0</v>
      </c>
      <c r="P6086">
        <v>115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172.915278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1721162</v>
      </c>
      <c r="B6087">
        <v>1</v>
      </c>
      <c r="C6087" t="s">
        <v>77</v>
      </c>
      <c r="D6087" t="s">
        <v>119</v>
      </c>
      <c r="E6087" t="s">
        <v>158</v>
      </c>
      <c r="F6087" t="s">
        <v>17463</v>
      </c>
      <c r="G6087" t="s">
        <v>176</v>
      </c>
      <c r="H6087" t="s">
        <v>47</v>
      </c>
      <c r="I6087" t="s">
        <v>129</v>
      </c>
      <c r="J6087" t="s">
        <v>130</v>
      </c>
      <c r="K6087" t="s">
        <v>131</v>
      </c>
      <c r="L6087" t="s">
        <v>17464</v>
      </c>
      <c r="M6087" t="s">
        <v>17465</v>
      </c>
      <c r="N6087">
        <v>0.69</v>
      </c>
      <c r="O6087">
        <v>26</v>
      </c>
      <c r="P6087">
        <v>162</v>
      </c>
      <c r="Q6087">
        <v>0</v>
      </c>
      <c r="R6087">
        <v>0</v>
      </c>
      <c r="S6087">
        <v>0</v>
      </c>
      <c r="T6087">
        <v>0</v>
      </c>
      <c r="U6087">
        <v>17.940000000000001</v>
      </c>
      <c r="V6087">
        <v>111.78</v>
      </c>
      <c r="W6087">
        <v>0</v>
      </c>
      <c r="X6087">
        <v>0</v>
      </c>
      <c r="Y6087">
        <v>0</v>
      </c>
      <c r="Z6087">
        <v>0</v>
      </c>
    </row>
    <row r="6088" spans="1:26" x14ac:dyDescent="0.25">
      <c r="A6088">
        <v>1721155</v>
      </c>
      <c r="B6088">
        <v>1</v>
      </c>
      <c r="C6088" t="s">
        <v>76</v>
      </c>
      <c r="D6088" t="s">
        <v>83</v>
      </c>
      <c r="E6088" t="s">
        <v>126</v>
      </c>
      <c r="F6088" t="s">
        <v>17466</v>
      </c>
      <c r="G6088" t="s">
        <v>176</v>
      </c>
      <c r="H6088" t="s">
        <v>47</v>
      </c>
      <c r="I6088" t="s">
        <v>129</v>
      </c>
      <c r="J6088" t="s">
        <v>130</v>
      </c>
      <c r="K6088" t="s">
        <v>131</v>
      </c>
      <c r="L6088" t="s">
        <v>17467</v>
      </c>
      <c r="M6088" t="s">
        <v>17468</v>
      </c>
      <c r="N6088">
        <v>1.5552777769999999</v>
      </c>
      <c r="O6088">
        <v>22</v>
      </c>
      <c r="P6088">
        <v>3</v>
      </c>
      <c r="Q6088">
        <v>0</v>
      </c>
      <c r="R6088">
        <v>0</v>
      </c>
      <c r="S6088">
        <v>0</v>
      </c>
      <c r="T6088">
        <v>0</v>
      </c>
      <c r="U6088">
        <v>34.216110999999998</v>
      </c>
      <c r="V6088">
        <v>4.6658330000000001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1721164</v>
      </c>
      <c r="B6089">
        <v>1</v>
      </c>
      <c r="C6089" t="s">
        <v>77</v>
      </c>
      <c r="D6089" t="s">
        <v>119</v>
      </c>
      <c r="E6089" t="s">
        <v>126</v>
      </c>
      <c r="F6089" t="s">
        <v>17469</v>
      </c>
      <c r="G6089" t="s">
        <v>176</v>
      </c>
      <c r="H6089" t="s">
        <v>47</v>
      </c>
      <c r="I6089" t="s">
        <v>129</v>
      </c>
      <c r="J6089" t="s">
        <v>130</v>
      </c>
      <c r="K6089" t="s">
        <v>131</v>
      </c>
      <c r="L6089" t="s">
        <v>17470</v>
      </c>
      <c r="M6089" t="s">
        <v>17471</v>
      </c>
      <c r="N6089">
        <v>1.1702777769999999</v>
      </c>
      <c r="O6089">
        <v>9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10.532500000000001</v>
      </c>
      <c r="V6089">
        <v>0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1721159</v>
      </c>
      <c r="B6090">
        <v>1</v>
      </c>
      <c r="C6090" t="s">
        <v>76</v>
      </c>
      <c r="D6090" t="s">
        <v>103</v>
      </c>
      <c r="E6090" t="s">
        <v>139</v>
      </c>
      <c r="F6090" t="s">
        <v>17472</v>
      </c>
      <c r="G6090" t="s">
        <v>269</v>
      </c>
      <c r="H6090" t="s">
        <v>46</v>
      </c>
      <c r="I6090" t="s">
        <v>129</v>
      </c>
      <c r="J6090" t="s">
        <v>130</v>
      </c>
      <c r="K6090" t="s">
        <v>131</v>
      </c>
      <c r="L6090" t="s">
        <v>17473</v>
      </c>
      <c r="M6090" t="s">
        <v>17474</v>
      </c>
      <c r="N6090">
        <v>2.6058333330000001</v>
      </c>
      <c r="O6090">
        <v>0</v>
      </c>
      <c r="P6090">
        <v>0</v>
      </c>
      <c r="Q6090">
        <v>0</v>
      </c>
      <c r="R6090">
        <v>31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80.780833000000001</v>
      </c>
      <c r="Y6090">
        <v>0</v>
      </c>
      <c r="Z6090">
        <v>0</v>
      </c>
    </row>
    <row r="6091" spans="1:26" x14ac:dyDescent="0.25">
      <c r="A6091">
        <v>1721175</v>
      </c>
      <c r="B6091">
        <v>1</v>
      </c>
      <c r="C6091" t="s">
        <v>76</v>
      </c>
      <c r="D6091" t="s">
        <v>100</v>
      </c>
      <c r="E6091" t="s">
        <v>134</v>
      </c>
      <c r="F6091" t="s">
        <v>17475</v>
      </c>
      <c r="G6091" t="s">
        <v>136</v>
      </c>
      <c r="H6091" t="s">
        <v>46</v>
      </c>
      <c r="I6091" t="s">
        <v>129</v>
      </c>
      <c r="J6091" t="s">
        <v>130</v>
      </c>
      <c r="K6091" t="s">
        <v>131</v>
      </c>
      <c r="L6091" t="s">
        <v>17476</v>
      </c>
      <c r="M6091" t="s">
        <v>17477</v>
      </c>
      <c r="N6091">
        <v>3.3736111110000002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3.3736109999999999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1721173</v>
      </c>
      <c r="B6092">
        <v>1</v>
      </c>
      <c r="C6092" t="s">
        <v>76</v>
      </c>
      <c r="D6092" t="s">
        <v>100</v>
      </c>
      <c r="E6092" t="s">
        <v>126</v>
      </c>
      <c r="F6092" t="s">
        <v>17478</v>
      </c>
      <c r="G6092" t="s">
        <v>145</v>
      </c>
      <c r="H6092" t="s">
        <v>47</v>
      </c>
      <c r="I6092" t="s">
        <v>129</v>
      </c>
      <c r="J6092" t="s">
        <v>130</v>
      </c>
      <c r="K6092" t="s">
        <v>131</v>
      </c>
      <c r="L6092" t="s">
        <v>17479</v>
      </c>
      <c r="M6092" t="s">
        <v>17480</v>
      </c>
      <c r="N6092">
        <v>2.7997222220000002</v>
      </c>
      <c r="O6092">
        <v>2</v>
      </c>
      <c r="P6092">
        <v>45</v>
      </c>
      <c r="Q6092">
        <v>0</v>
      </c>
      <c r="R6092">
        <v>0</v>
      </c>
      <c r="S6092">
        <v>0</v>
      </c>
      <c r="T6092">
        <v>0</v>
      </c>
      <c r="U6092">
        <v>5.5994440000000001</v>
      </c>
      <c r="V6092">
        <v>125.9875</v>
      </c>
      <c r="W6092">
        <v>0</v>
      </c>
      <c r="X6092">
        <v>0</v>
      </c>
      <c r="Y6092">
        <v>0</v>
      </c>
      <c r="Z6092">
        <v>0</v>
      </c>
    </row>
    <row r="6093" spans="1:26" x14ac:dyDescent="0.25">
      <c r="A6093">
        <v>1721168</v>
      </c>
      <c r="B6093">
        <v>1</v>
      </c>
      <c r="C6093" t="s">
        <v>76</v>
      </c>
      <c r="D6093" t="s">
        <v>80</v>
      </c>
      <c r="E6093" t="s">
        <v>139</v>
      </c>
      <c r="F6093" t="s">
        <v>5731</v>
      </c>
      <c r="G6093" t="s">
        <v>141</v>
      </c>
      <c r="H6093" t="s">
        <v>46</v>
      </c>
      <c r="I6093" t="s">
        <v>129</v>
      </c>
      <c r="J6093" t="s">
        <v>130</v>
      </c>
      <c r="K6093" t="s">
        <v>131</v>
      </c>
      <c r="L6093" t="s">
        <v>17481</v>
      </c>
      <c r="M6093" t="s">
        <v>17482</v>
      </c>
      <c r="N6093">
        <v>1.49</v>
      </c>
      <c r="O6093">
        <v>0</v>
      </c>
      <c r="P6093">
        <v>229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341.21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1721169</v>
      </c>
      <c r="B6094">
        <v>1</v>
      </c>
      <c r="C6094" t="s">
        <v>77</v>
      </c>
      <c r="D6094" t="s">
        <v>109</v>
      </c>
      <c r="E6094" t="s">
        <v>139</v>
      </c>
      <c r="F6094" t="s">
        <v>17483</v>
      </c>
      <c r="G6094" t="s">
        <v>141</v>
      </c>
      <c r="H6094" t="s">
        <v>46</v>
      </c>
      <c r="I6094" t="s">
        <v>129</v>
      </c>
      <c r="J6094" t="s">
        <v>130</v>
      </c>
      <c r="K6094" t="s">
        <v>131</v>
      </c>
      <c r="L6094" t="s">
        <v>17484</v>
      </c>
      <c r="M6094" t="s">
        <v>17485</v>
      </c>
      <c r="N6094">
        <v>1.4908333330000001</v>
      </c>
      <c r="O6094">
        <v>0</v>
      </c>
      <c r="P6094">
        <v>27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40.252499999999998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1721174</v>
      </c>
      <c r="B6095">
        <v>1</v>
      </c>
      <c r="C6095" t="s">
        <v>76</v>
      </c>
      <c r="D6095" t="s">
        <v>103</v>
      </c>
      <c r="E6095" t="s">
        <v>134</v>
      </c>
      <c r="F6095" t="s">
        <v>17486</v>
      </c>
      <c r="G6095" t="s">
        <v>155</v>
      </c>
      <c r="H6095" t="s">
        <v>46</v>
      </c>
      <c r="I6095" t="s">
        <v>129</v>
      </c>
      <c r="J6095" t="s">
        <v>130</v>
      </c>
      <c r="K6095" t="s">
        <v>131</v>
      </c>
      <c r="L6095" t="s">
        <v>17487</v>
      </c>
      <c r="M6095" t="s">
        <v>17488</v>
      </c>
      <c r="N6095">
        <v>1.345</v>
      </c>
      <c r="O6095">
        <v>0</v>
      </c>
      <c r="P6095">
        <v>0</v>
      </c>
      <c r="Q6095">
        <v>0</v>
      </c>
      <c r="R6095">
        <v>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8.07</v>
      </c>
      <c r="Y6095">
        <v>0</v>
      </c>
      <c r="Z6095">
        <v>0</v>
      </c>
    </row>
    <row r="6096" spans="1:26" x14ac:dyDescent="0.25">
      <c r="A6096">
        <v>1721178</v>
      </c>
      <c r="B6096">
        <v>1</v>
      </c>
      <c r="C6096" t="s">
        <v>77</v>
      </c>
      <c r="D6096" t="s">
        <v>124</v>
      </c>
      <c r="E6096" t="s">
        <v>134</v>
      </c>
      <c r="F6096" t="s">
        <v>17489</v>
      </c>
      <c r="G6096" t="s">
        <v>209</v>
      </c>
      <c r="H6096" t="s">
        <v>46</v>
      </c>
      <c r="I6096" t="s">
        <v>129</v>
      </c>
      <c r="J6096" t="s">
        <v>130</v>
      </c>
      <c r="K6096" t="s">
        <v>131</v>
      </c>
      <c r="L6096" t="s">
        <v>17490</v>
      </c>
      <c r="M6096" t="s">
        <v>17491</v>
      </c>
      <c r="N6096">
        <v>2.8438888879999999</v>
      </c>
      <c r="O6096">
        <v>0</v>
      </c>
      <c r="P6096">
        <v>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17.063333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1721185</v>
      </c>
      <c r="B6097">
        <v>1</v>
      </c>
      <c r="C6097" t="s">
        <v>76</v>
      </c>
      <c r="D6097" t="s">
        <v>100</v>
      </c>
      <c r="E6097" t="s">
        <v>158</v>
      </c>
      <c r="F6097" t="s">
        <v>17492</v>
      </c>
      <c r="G6097" t="s">
        <v>176</v>
      </c>
      <c r="H6097" t="s">
        <v>47</v>
      </c>
      <c r="I6097" t="s">
        <v>129</v>
      </c>
      <c r="J6097" t="s">
        <v>130</v>
      </c>
      <c r="K6097" t="s">
        <v>131</v>
      </c>
      <c r="L6097" t="s">
        <v>17493</v>
      </c>
      <c r="M6097" t="s">
        <v>17494</v>
      </c>
      <c r="N6097">
        <v>0.94750000000000001</v>
      </c>
      <c r="O6097">
        <v>68</v>
      </c>
      <c r="P6097">
        <v>569</v>
      </c>
      <c r="Q6097">
        <v>0</v>
      </c>
      <c r="R6097">
        <v>0</v>
      </c>
      <c r="S6097">
        <v>0</v>
      </c>
      <c r="T6097">
        <v>0</v>
      </c>
      <c r="U6097">
        <v>64.430000000000007</v>
      </c>
      <c r="V6097">
        <v>539.12750000000005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1721181</v>
      </c>
      <c r="B6098">
        <v>1</v>
      </c>
      <c r="C6098" t="s">
        <v>77</v>
      </c>
      <c r="D6098" t="s">
        <v>117</v>
      </c>
      <c r="E6098" t="s">
        <v>139</v>
      </c>
      <c r="F6098" t="s">
        <v>17495</v>
      </c>
      <c r="G6098" t="s">
        <v>141</v>
      </c>
      <c r="H6098" t="s">
        <v>46</v>
      </c>
      <c r="I6098" t="s">
        <v>129</v>
      </c>
      <c r="J6098" t="s">
        <v>130</v>
      </c>
      <c r="K6098" t="s">
        <v>131</v>
      </c>
      <c r="L6098" t="s">
        <v>17496</v>
      </c>
      <c r="M6098" t="s">
        <v>17497</v>
      </c>
      <c r="N6098">
        <v>1.5122222219999999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2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3.0244439999999999</v>
      </c>
    </row>
    <row r="6099" spans="1:26" x14ac:dyDescent="0.25">
      <c r="A6099">
        <v>1721182</v>
      </c>
      <c r="B6099">
        <v>1</v>
      </c>
      <c r="C6099" t="s">
        <v>76</v>
      </c>
      <c r="D6099" t="s">
        <v>90</v>
      </c>
      <c r="E6099" t="s">
        <v>134</v>
      </c>
      <c r="F6099" t="s">
        <v>17498</v>
      </c>
      <c r="G6099" t="s">
        <v>136</v>
      </c>
      <c r="H6099" t="s">
        <v>46</v>
      </c>
      <c r="I6099" t="s">
        <v>129</v>
      </c>
      <c r="J6099" t="s">
        <v>130</v>
      </c>
      <c r="K6099" t="s">
        <v>131</v>
      </c>
      <c r="L6099" t="s">
        <v>17499</v>
      </c>
      <c r="M6099" t="s">
        <v>17500</v>
      </c>
      <c r="N6099">
        <v>3.886666666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3.8866670000000001</v>
      </c>
    </row>
    <row r="6100" spans="1:26" x14ac:dyDescent="0.25">
      <c r="A6100">
        <v>1721186</v>
      </c>
      <c r="B6100">
        <v>1</v>
      </c>
      <c r="C6100" t="s">
        <v>76</v>
      </c>
      <c r="D6100" t="s">
        <v>95</v>
      </c>
      <c r="E6100" t="s">
        <v>134</v>
      </c>
      <c r="F6100" t="s">
        <v>17501</v>
      </c>
      <c r="G6100" t="s">
        <v>136</v>
      </c>
      <c r="H6100" t="s">
        <v>46</v>
      </c>
      <c r="I6100" t="s">
        <v>129</v>
      </c>
      <c r="J6100" t="s">
        <v>130</v>
      </c>
      <c r="K6100" t="s">
        <v>131</v>
      </c>
      <c r="L6100" t="s">
        <v>17502</v>
      </c>
      <c r="M6100" t="s">
        <v>17503</v>
      </c>
      <c r="N6100">
        <v>1.6813888880000001</v>
      </c>
      <c r="O6100">
        <v>0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1.681389</v>
      </c>
      <c r="Y6100">
        <v>0</v>
      </c>
      <c r="Z6100">
        <v>0</v>
      </c>
    </row>
    <row r="6101" spans="1:26" x14ac:dyDescent="0.25">
      <c r="A6101">
        <v>1721184</v>
      </c>
      <c r="B6101">
        <v>1</v>
      </c>
      <c r="C6101" t="s">
        <v>76</v>
      </c>
      <c r="D6101" t="s">
        <v>86</v>
      </c>
      <c r="E6101" t="s">
        <v>134</v>
      </c>
      <c r="F6101" t="s">
        <v>17504</v>
      </c>
      <c r="G6101" t="s">
        <v>136</v>
      </c>
      <c r="H6101" t="s">
        <v>46</v>
      </c>
      <c r="I6101" t="s">
        <v>129</v>
      </c>
      <c r="J6101" t="s">
        <v>130</v>
      </c>
      <c r="K6101" t="s">
        <v>131</v>
      </c>
      <c r="L6101" t="s">
        <v>17505</v>
      </c>
      <c r="M6101" t="s">
        <v>17506</v>
      </c>
      <c r="N6101">
        <v>0.59305555499999996</v>
      </c>
      <c r="O6101">
        <v>0</v>
      </c>
      <c r="P6101">
        <v>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1.1861109999999999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1721189</v>
      </c>
      <c r="B6102">
        <v>1</v>
      </c>
      <c r="C6102" t="s">
        <v>76</v>
      </c>
      <c r="D6102" t="s">
        <v>95</v>
      </c>
      <c r="E6102" t="s">
        <v>134</v>
      </c>
      <c r="F6102" t="s">
        <v>17507</v>
      </c>
      <c r="G6102" t="s">
        <v>136</v>
      </c>
      <c r="H6102" t="s">
        <v>46</v>
      </c>
      <c r="I6102" t="s">
        <v>129</v>
      </c>
      <c r="J6102" t="s">
        <v>130</v>
      </c>
      <c r="K6102" t="s">
        <v>131</v>
      </c>
      <c r="L6102" t="s">
        <v>17508</v>
      </c>
      <c r="M6102" t="s">
        <v>17509</v>
      </c>
      <c r="N6102">
        <v>4.7736111110000001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4.7736109999999998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1721195</v>
      </c>
      <c r="B6103">
        <v>1</v>
      </c>
      <c r="C6103" t="s">
        <v>76</v>
      </c>
      <c r="D6103" t="s">
        <v>104</v>
      </c>
      <c r="E6103" t="s">
        <v>134</v>
      </c>
      <c r="F6103" t="s">
        <v>17510</v>
      </c>
      <c r="G6103" t="s">
        <v>136</v>
      </c>
      <c r="H6103" t="s">
        <v>46</v>
      </c>
      <c r="I6103" t="s">
        <v>129</v>
      </c>
      <c r="J6103" t="s">
        <v>130</v>
      </c>
      <c r="K6103" t="s">
        <v>131</v>
      </c>
      <c r="L6103" t="s">
        <v>17511</v>
      </c>
      <c r="M6103" t="s">
        <v>17512</v>
      </c>
      <c r="N6103">
        <v>3.792777777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3.7927780000000002</v>
      </c>
    </row>
    <row r="6104" spans="1:26" x14ac:dyDescent="0.25">
      <c r="A6104">
        <v>1721190</v>
      </c>
      <c r="B6104">
        <v>1</v>
      </c>
      <c r="C6104" t="s">
        <v>77</v>
      </c>
      <c r="D6104" t="s">
        <v>111</v>
      </c>
      <c r="E6104" t="s">
        <v>139</v>
      </c>
      <c r="F6104" t="s">
        <v>17513</v>
      </c>
      <c r="G6104" t="s">
        <v>141</v>
      </c>
      <c r="H6104" t="s">
        <v>46</v>
      </c>
      <c r="I6104" t="s">
        <v>129</v>
      </c>
      <c r="J6104" t="s">
        <v>130</v>
      </c>
      <c r="K6104" t="s">
        <v>131</v>
      </c>
      <c r="L6104" t="s">
        <v>17514</v>
      </c>
      <c r="M6104" t="s">
        <v>17515</v>
      </c>
      <c r="N6104">
        <v>1.993055555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15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29.895833</v>
      </c>
    </row>
    <row r="6105" spans="1:26" x14ac:dyDescent="0.25">
      <c r="A6105">
        <v>1721200</v>
      </c>
      <c r="B6105">
        <v>1</v>
      </c>
      <c r="C6105" t="s">
        <v>76</v>
      </c>
      <c r="D6105" t="s">
        <v>93</v>
      </c>
      <c r="E6105" t="s">
        <v>191</v>
      </c>
      <c r="F6105" t="s">
        <v>17516</v>
      </c>
      <c r="G6105" t="s">
        <v>907</v>
      </c>
      <c r="H6105" t="s">
        <v>46</v>
      </c>
      <c r="I6105" t="s">
        <v>129</v>
      </c>
      <c r="J6105" t="s">
        <v>130</v>
      </c>
      <c r="K6105" t="s">
        <v>131</v>
      </c>
      <c r="L6105" t="s">
        <v>17517</v>
      </c>
      <c r="M6105" t="s">
        <v>17518</v>
      </c>
      <c r="N6105">
        <v>1.5802777770000001</v>
      </c>
      <c r="O6105">
        <v>0</v>
      </c>
      <c r="P6105">
        <v>103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162.76861099999999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1721194</v>
      </c>
      <c r="B6106">
        <v>1</v>
      </c>
      <c r="C6106" t="s">
        <v>76</v>
      </c>
      <c r="D6106" t="s">
        <v>89</v>
      </c>
      <c r="E6106" t="s">
        <v>134</v>
      </c>
      <c r="F6106" t="s">
        <v>17519</v>
      </c>
      <c r="G6106" t="s">
        <v>136</v>
      </c>
      <c r="H6106" t="s">
        <v>46</v>
      </c>
      <c r="I6106" t="s">
        <v>129</v>
      </c>
      <c r="J6106" t="s">
        <v>130</v>
      </c>
      <c r="K6106" t="s">
        <v>131</v>
      </c>
      <c r="L6106" t="s">
        <v>17520</v>
      </c>
      <c r="M6106" t="s">
        <v>17521</v>
      </c>
      <c r="N6106">
        <v>2.1363888879999999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1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2.1363889999999999</v>
      </c>
    </row>
    <row r="6107" spans="1:26" x14ac:dyDescent="0.25">
      <c r="A6107">
        <v>1721223</v>
      </c>
      <c r="B6107">
        <v>1</v>
      </c>
      <c r="C6107" t="s">
        <v>76</v>
      </c>
      <c r="D6107" t="s">
        <v>107</v>
      </c>
      <c r="E6107" t="s">
        <v>191</v>
      </c>
      <c r="F6107" t="s">
        <v>17522</v>
      </c>
      <c r="G6107" t="s">
        <v>907</v>
      </c>
      <c r="H6107" t="s">
        <v>46</v>
      </c>
      <c r="I6107" t="s">
        <v>129</v>
      </c>
      <c r="J6107" t="s">
        <v>130</v>
      </c>
      <c r="K6107" t="s">
        <v>131</v>
      </c>
      <c r="L6107" t="s">
        <v>17523</v>
      </c>
      <c r="M6107" t="s">
        <v>17524</v>
      </c>
      <c r="N6107">
        <v>1.764444444</v>
      </c>
      <c r="O6107">
        <v>2</v>
      </c>
      <c r="P6107">
        <v>227</v>
      </c>
      <c r="Q6107">
        <v>0</v>
      </c>
      <c r="R6107">
        <v>0</v>
      </c>
      <c r="S6107">
        <v>0</v>
      </c>
      <c r="T6107">
        <v>0</v>
      </c>
      <c r="U6107">
        <v>3.5288889999999999</v>
      </c>
      <c r="V6107">
        <v>400.52888899999999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1721193</v>
      </c>
      <c r="B6108">
        <v>1</v>
      </c>
      <c r="C6108" t="s">
        <v>77</v>
      </c>
      <c r="D6108" t="s">
        <v>112</v>
      </c>
      <c r="E6108" t="s">
        <v>139</v>
      </c>
      <c r="F6108" t="s">
        <v>17525</v>
      </c>
      <c r="G6108" t="s">
        <v>141</v>
      </c>
      <c r="H6108" t="s">
        <v>46</v>
      </c>
      <c r="I6108" t="s">
        <v>129</v>
      </c>
      <c r="J6108" t="s">
        <v>130</v>
      </c>
      <c r="K6108" t="s">
        <v>131</v>
      </c>
      <c r="L6108" t="s">
        <v>17526</v>
      </c>
      <c r="M6108" t="s">
        <v>17527</v>
      </c>
      <c r="N6108">
        <v>1.398055555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126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176.155</v>
      </c>
    </row>
    <row r="6109" spans="1:26" x14ac:dyDescent="0.25">
      <c r="A6109">
        <v>1721198</v>
      </c>
      <c r="B6109">
        <v>1</v>
      </c>
      <c r="C6109" t="s">
        <v>76</v>
      </c>
      <c r="D6109" t="s">
        <v>80</v>
      </c>
      <c r="E6109" t="s">
        <v>134</v>
      </c>
      <c r="F6109" t="s">
        <v>17528</v>
      </c>
      <c r="G6109" t="s">
        <v>136</v>
      </c>
      <c r="H6109" t="s">
        <v>46</v>
      </c>
      <c r="I6109" t="s">
        <v>129</v>
      </c>
      <c r="J6109" t="s">
        <v>130</v>
      </c>
      <c r="K6109" t="s">
        <v>131</v>
      </c>
      <c r="L6109" t="s">
        <v>17529</v>
      </c>
      <c r="M6109" t="s">
        <v>17530</v>
      </c>
      <c r="N6109">
        <v>3.4055555549999998</v>
      </c>
      <c r="O6109">
        <v>0</v>
      </c>
      <c r="P6109">
        <v>2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6.8111110000000004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1721202</v>
      </c>
      <c r="B6110">
        <v>1</v>
      </c>
      <c r="C6110" t="s">
        <v>76</v>
      </c>
      <c r="D6110" t="s">
        <v>92</v>
      </c>
      <c r="E6110" t="s">
        <v>134</v>
      </c>
      <c r="F6110" t="s">
        <v>17531</v>
      </c>
      <c r="G6110" t="s">
        <v>209</v>
      </c>
      <c r="H6110" t="s">
        <v>46</v>
      </c>
      <c r="I6110" t="s">
        <v>129</v>
      </c>
      <c r="J6110" t="s">
        <v>130</v>
      </c>
      <c r="K6110" t="s">
        <v>131</v>
      </c>
      <c r="L6110" t="s">
        <v>17532</v>
      </c>
      <c r="M6110" t="s">
        <v>17533</v>
      </c>
      <c r="N6110">
        <v>2.247222222</v>
      </c>
      <c r="O6110">
        <v>0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2.2472219999999998</v>
      </c>
      <c r="Y6110">
        <v>0</v>
      </c>
      <c r="Z6110">
        <v>0</v>
      </c>
    </row>
    <row r="6111" spans="1:26" x14ac:dyDescent="0.25">
      <c r="A6111">
        <v>1721204</v>
      </c>
      <c r="B6111">
        <v>1</v>
      </c>
      <c r="C6111" t="s">
        <v>76</v>
      </c>
      <c r="D6111" t="s">
        <v>88</v>
      </c>
      <c r="E6111" t="s">
        <v>134</v>
      </c>
      <c r="F6111" t="s">
        <v>17534</v>
      </c>
      <c r="G6111" t="s">
        <v>136</v>
      </c>
      <c r="H6111" t="s">
        <v>46</v>
      </c>
      <c r="I6111" t="s">
        <v>129</v>
      </c>
      <c r="J6111" t="s">
        <v>130</v>
      </c>
      <c r="K6111" t="s">
        <v>131</v>
      </c>
      <c r="L6111" t="s">
        <v>17535</v>
      </c>
      <c r="M6111" t="s">
        <v>17536</v>
      </c>
      <c r="N6111">
        <v>1.9030555549999999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1.9030560000000001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1721197</v>
      </c>
      <c r="B6112">
        <v>1</v>
      </c>
      <c r="C6112" t="s">
        <v>76</v>
      </c>
      <c r="D6112" t="s">
        <v>79</v>
      </c>
      <c r="E6112" t="s">
        <v>212</v>
      </c>
      <c r="F6112" t="s">
        <v>17537</v>
      </c>
      <c r="G6112" t="s">
        <v>176</v>
      </c>
      <c r="H6112" t="s">
        <v>47</v>
      </c>
      <c r="I6112" t="s">
        <v>129</v>
      </c>
      <c r="J6112" t="s">
        <v>130</v>
      </c>
      <c r="K6112" t="s">
        <v>131</v>
      </c>
      <c r="L6112" t="s">
        <v>17538</v>
      </c>
      <c r="M6112" t="s">
        <v>17539</v>
      </c>
      <c r="N6112">
        <v>0.20138888799999999</v>
      </c>
      <c r="O6112">
        <v>11</v>
      </c>
      <c r="P6112">
        <v>47</v>
      </c>
      <c r="Q6112">
        <v>0</v>
      </c>
      <c r="R6112">
        <v>0</v>
      </c>
      <c r="S6112">
        <v>0</v>
      </c>
      <c r="T6112">
        <v>0</v>
      </c>
      <c r="U6112">
        <v>2.2152780000000001</v>
      </c>
      <c r="V6112">
        <v>9.4652779999999996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1721210</v>
      </c>
      <c r="B6113">
        <v>1</v>
      </c>
      <c r="C6113" t="s">
        <v>76</v>
      </c>
      <c r="D6113" t="s">
        <v>104</v>
      </c>
      <c r="E6113" t="s">
        <v>164</v>
      </c>
      <c r="F6113" t="s">
        <v>3942</v>
      </c>
      <c r="G6113" t="s">
        <v>141</v>
      </c>
      <c r="H6113" t="s">
        <v>46</v>
      </c>
      <c r="I6113" t="s">
        <v>129</v>
      </c>
      <c r="J6113" t="s">
        <v>130</v>
      </c>
      <c r="K6113" t="s">
        <v>131</v>
      </c>
      <c r="L6113" t="s">
        <v>17540</v>
      </c>
      <c r="M6113" t="s">
        <v>17541</v>
      </c>
      <c r="N6113">
        <v>1.8530555550000001</v>
      </c>
      <c r="O6113">
        <v>0</v>
      </c>
      <c r="P6113">
        <v>0</v>
      </c>
      <c r="Q6113">
        <v>1</v>
      </c>
      <c r="R6113">
        <v>19</v>
      </c>
      <c r="S6113">
        <v>0</v>
      </c>
      <c r="T6113">
        <v>0</v>
      </c>
      <c r="U6113">
        <v>0</v>
      </c>
      <c r="V6113">
        <v>0</v>
      </c>
      <c r="W6113">
        <v>1.853056</v>
      </c>
      <c r="X6113">
        <v>35.208055999999999</v>
      </c>
      <c r="Y6113">
        <v>0</v>
      </c>
      <c r="Z6113">
        <v>0</v>
      </c>
    </row>
    <row r="6114" spans="1:26" x14ac:dyDescent="0.25">
      <c r="A6114">
        <v>1721208</v>
      </c>
      <c r="B6114">
        <v>1</v>
      </c>
      <c r="C6114" t="s">
        <v>77</v>
      </c>
      <c r="D6114" t="s">
        <v>114</v>
      </c>
      <c r="E6114" t="s">
        <v>134</v>
      </c>
      <c r="F6114" t="s">
        <v>17542</v>
      </c>
      <c r="G6114" t="s">
        <v>136</v>
      </c>
      <c r="H6114" t="s">
        <v>46</v>
      </c>
      <c r="I6114" t="s">
        <v>129</v>
      </c>
      <c r="J6114" t="s">
        <v>130</v>
      </c>
      <c r="K6114" t="s">
        <v>131</v>
      </c>
      <c r="L6114" t="s">
        <v>17543</v>
      </c>
      <c r="M6114" t="s">
        <v>17544</v>
      </c>
      <c r="N6114">
        <v>1.487222222</v>
      </c>
      <c r="O6114">
        <v>0</v>
      </c>
      <c r="P6114">
        <v>2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2.9744440000000001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1721205</v>
      </c>
      <c r="B6115">
        <v>1</v>
      </c>
      <c r="C6115" t="s">
        <v>76</v>
      </c>
      <c r="D6115" t="s">
        <v>78</v>
      </c>
      <c r="E6115" t="s">
        <v>148</v>
      </c>
      <c r="F6115" t="s">
        <v>17019</v>
      </c>
      <c r="G6115" t="s">
        <v>150</v>
      </c>
      <c r="H6115" t="s">
        <v>160</v>
      </c>
      <c r="I6115" t="s">
        <v>129</v>
      </c>
      <c r="J6115" t="s">
        <v>130</v>
      </c>
      <c r="K6115" t="s">
        <v>161</v>
      </c>
      <c r="L6115" t="s">
        <v>17545</v>
      </c>
      <c r="M6115" t="s">
        <v>17546</v>
      </c>
      <c r="N6115">
        <v>0.25527777699999998</v>
      </c>
      <c r="O6115">
        <v>36</v>
      </c>
      <c r="P6115">
        <v>7154</v>
      </c>
      <c r="Q6115">
        <v>0</v>
      </c>
      <c r="R6115">
        <v>0</v>
      </c>
      <c r="S6115">
        <v>0</v>
      </c>
      <c r="T6115">
        <v>0</v>
      </c>
      <c r="U6115">
        <v>9.19</v>
      </c>
      <c r="V6115">
        <v>1826.2572170000001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1721207</v>
      </c>
      <c r="B6116">
        <v>1</v>
      </c>
      <c r="C6116" t="s">
        <v>76</v>
      </c>
      <c r="D6116" t="s">
        <v>92</v>
      </c>
      <c r="E6116" t="s">
        <v>158</v>
      </c>
      <c r="F6116" t="s">
        <v>11384</v>
      </c>
      <c r="G6116" t="s">
        <v>176</v>
      </c>
      <c r="H6116" t="s">
        <v>47</v>
      </c>
      <c r="I6116" t="s">
        <v>129</v>
      </c>
      <c r="J6116" t="s">
        <v>130</v>
      </c>
      <c r="K6116" t="s">
        <v>131</v>
      </c>
      <c r="L6116" t="s">
        <v>17547</v>
      </c>
      <c r="M6116" t="s">
        <v>17548</v>
      </c>
      <c r="N6116">
        <v>3.7022222220000001</v>
      </c>
      <c r="O6116">
        <v>0</v>
      </c>
      <c r="P6116">
        <v>0</v>
      </c>
      <c r="Q6116">
        <v>16</v>
      </c>
      <c r="R6116">
        <v>345</v>
      </c>
      <c r="S6116">
        <v>0</v>
      </c>
      <c r="T6116">
        <v>0</v>
      </c>
      <c r="U6116">
        <v>0</v>
      </c>
      <c r="V6116">
        <v>0</v>
      </c>
      <c r="W6116">
        <v>59.235556000000003</v>
      </c>
      <c r="X6116">
        <v>1277.2666670000001</v>
      </c>
      <c r="Y6116">
        <v>0</v>
      </c>
      <c r="Z6116">
        <v>0</v>
      </c>
    </row>
    <row r="6117" spans="1:26" x14ac:dyDescent="0.25">
      <c r="A6117">
        <v>1721211</v>
      </c>
      <c r="B6117">
        <v>1</v>
      </c>
      <c r="C6117" t="s">
        <v>76</v>
      </c>
      <c r="D6117" t="s">
        <v>92</v>
      </c>
      <c r="E6117" t="s">
        <v>134</v>
      </c>
      <c r="F6117" t="s">
        <v>17549</v>
      </c>
      <c r="G6117" t="s">
        <v>155</v>
      </c>
      <c r="H6117" t="s">
        <v>46</v>
      </c>
      <c r="I6117" t="s">
        <v>129</v>
      </c>
      <c r="J6117" t="s">
        <v>130</v>
      </c>
      <c r="K6117" t="s">
        <v>131</v>
      </c>
      <c r="L6117" t="s">
        <v>17550</v>
      </c>
      <c r="M6117" t="s">
        <v>17551</v>
      </c>
      <c r="N6117">
        <v>2.2347222219999998</v>
      </c>
      <c r="O6117">
        <v>0</v>
      </c>
      <c r="P6117">
        <v>0</v>
      </c>
      <c r="Q6117">
        <v>0</v>
      </c>
      <c r="R6117">
        <v>2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4.4694440000000002</v>
      </c>
      <c r="Y6117">
        <v>0</v>
      </c>
      <c r="Z6117">
        <v>0</v>
      </c>
    </row>
    <row r="6118" spans="1:26" x14ac:dyDescent="0.25">
      <c r="A6118">
        <v>1721212</v>
      </c>
      <c r="B6118">
        <v>1</v>
      </c>
      <c r="C6118" t="s">
        <v>76</v>
      </c>
      <c r="D6118" t="s">
        <v>89</v>
      </c>
      <c r="E6118" t="s">
        <v>158</v>
      </c>
      <c r="F6118" t="s">
        <v>17552</v>
      </c>
      <c r="G6118" t="s">
        <v>176</v>
      </c>
      <c r="H6118" t="s">
        <v>47</v>
      </c>
      <c r="I6118" t="s">
        <v>129</v>
      </c>
      <c r="J6118" t="s">
        <v>130</v>
      </c>
      <c r="K6118" t="s">
        <v>131</v>
      </c>
      <c r="L6118" t="s">
        <v>17553</v>
      </c>
      <c r="M6118" t="s">
        <v>17554</v>
      </c>
      <c r="N6118">
        <v>2.4674999999999998</v>
      </c>
      <c r="O6118">
        <v>6</v>
      </c>
      <c r="P6118">
        <v>102</v>
      </c>
      <c r="Q6118">
        <v>0</v>
      </c>
      <c r="R6118">
        <v>0</v>
      </c>
      <c r="S6118">
        <v>0</v>
      </c>
      <c r="T6118">
        <v>0</v>
      </c>
      <c r="U6118">
        <v>14.805</v>
      </c>
      <c r="V6118">
        <v>251.685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1721213</v>
      </c>
      <c r="B6119">
        <v>1</v>
      </c>
      <c r="C6119" t="s">
        <v>76</v>
      </c>
      <c r="D6119" t="s">
        <v>97</v>
      </c>
      <c r="E6119" t="s">
        <v>134</v>
      </c>
      <c r="F6119" t="s">
        <v>17555</v>
      </c>
      <c r="G6119" t="s">
        <v>462</v>
      </c>
      <c r="H6119" t="s">
        <v>46</v>
      </c>
      <c r="I6119" t="s">
        <v>129</v>
      </c>
      <c r="J6119" t="s">
        <v>130</v>
      </c>
      <c r="K6119" t="s">
        <v>131</v>
      </c>
      <c r="L6119" t="s">
        <v>17556</v>
      </c>
      <c r="M6119" t="s">
        <v>17557</v>
      </c>
      <c r="N6119">
        <v>1.8788888880000001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1.878889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1721206</v>
      </c>
      <c r="B6120">
        <v>1</v>
      </c>
      <c r="C6120" t="s">
        <v>76</v>
      </c>
      <c r="D6120" t="s">
        <v>102</v>
      </c>
      <c r="E6120" t="s">
        <v>164</v>
      </c>
      <c r="F6120" t="s">
        <v>17558</v>
      </c>
      <c r="G6120" t="s">
        <v>462</v>
      </c>
      <c r="H6120" t="s">
        <v>46</v>
      </c>
      <c r="I6120" t="s">
        <v>129</v>
      </c>
      <c r="J6120" t="s">
        <v>130</v>
      </c>
      <c r="K6120" t="s">
        <v>131</v>
      </c>
      <c r="L6120" t="s">
        <v>17559</v>
      </c>
      <c r="M6120" t="s">
        <v>17560</v>
      </c>
      <c r="N6120">
        <v>1.535555555</v>
      </c>
      <c r="O6120">
        <v>1</v>
      </c>
      <c r="P6120">
        <v>18</v>
      </c>
      <c r="Q6120">
        <v>0</v>
      </c>
      <c r="R6120">
        <v>0</v>
      </c>
      <c r="S6120">
        <v>0</v>
      </c>
      <c r="T6120">
        <v>0</v>
      </c>
      <c r="U6120">
        <v>1.5355559999999999</v>
      </c>
      <c r="V6120">
        <v>27.64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1721214</v>
      </c>
      <c r="B6121">
        <v>1</v>
      </c>
      <c r="C6121" t="s">
        <v>77</v>
      </c>
      <c r="D6121" t="s">
        <v>118</v>
      </c>
      <c r="E6121" t="s">
        <v>134</v>
      </c>
      <c r="F6121" t="s">
        <v>17561</v>
      </c>
      <c r="G6121" t="s">
        <v>136</v>
      </c>
      <c r="H6121" t="s">
        <v>46</v>
      </c>
      <c r="I6121" t="s">
        <v>129</v>
      </c>
      <c r="J6121" t="s">
        <v>130</v>
      </c>
      <c r="K6121" t="s">
        <v>131</v>
      </c>
      <c r="L6121" t="s">
        <v>17562</v>
      </c>
      <c r="M6121" t="s">
        <v>17563</v>
      </c>
      <c r="N6121">
        <v>4.9005555550000004</v>
      </c>
      <c r="O6121">
        <v>0</v>
      </c>
      <c r="P6121">
        <v>2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9.8011110000000006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1721231</v>
      </c>
      <c r="B6122">
        <v>1</v>
      </c>
      <c r="C6122" t="s">
        <v>77</v>
      </c>
      <c r="D6122" t="s">
        <v>114</v>
      </c>
      <c r="E6122" t="s">
        <v>158</v>
      </c>
      <c r="F6122" t="s">
        <v>17564</v>
      </c>
      <c r="G6122" t="s">
        <v>176</v>
      </c>
      <c r="H6122" t="s">
        <v>47</v>
      </c>
      <c r="I6122" t="s">
        <v>129</v>
      </c>
      <c r="J6122" t="s">
        <v>130</v>
      </c>
      <c r="K6122" t="s">
        <v>131</v>
      </c>
      <c r="L6122" t="s">
        <v>17565</v>
      </c>
      <c r="M6122" t="s">
        <v>17566</v>
      </c>
      <c r="N6122">
        <v>0.41249999999999998</v>
      </c>
      <c r="O6122">
        <v>35</v>
      </c>
      <c r="P6122">
        <v>9851</v>
      </c>
      <c r="Q6122">
        <v>0</v>
      </c>
      <c r="R6122">
        <v>0</v>
      </c>
      <c r="S6122">
        <v>0</v>
      </c>
      <c r="T6122">
        <v>0</v>
      </c>
      <c r="U6122">
        <v>14.4375</v>
      </c>
      <c r="V6122">
        <v>4063.5374999999999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1721228</v>
      </c>
      <c r="B6123">
        <v>1</v>
      </c>
      <c r="C6123" t="s">
        <v>76</v>
      </c>
      <c r="D6123" t="s">
        <v>93</v>
      </c>
      <c r="E6123" t="s">
        <v>134</v>
      </c>
      <c r="F6123" t="s">
        <v>17567</v>
      </c>
      <c r="G6123" t="s">
        <v>289</v>
      </c>
      <c r="H6123" t="s">
        <v>46</v>
      </c>
      <c r="I6123" t="s">
        <v>129</v>
      </c>
      <c r="J6123" t="s">
        <v>130</v>
      </c>
      <c r="K6123" t="s">
        <v>131</v>
      </c>
      <c r="L6123" t="s">
        <v>17568</v>
      </c>
      <c r="M6123" t="s">
        <v>17569</v>
      </c>
      <c r="N6123">
        <v>4.0033333329999996</v>
      </c>
      <c r="O6123">
        <v>0</v>
      </c>
      <c r="P6123">
        <v>15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60.05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1721229</v>
      </c>
      <c r="B6124">
        <v>1</v>
      </c>
      <c r="C6124" t="s">
        <v>76</v>
      </c>
      <c r="D6124" t="s">
        <v>99</v>
      </c>
      <c r="E6124" t="s">
        <v>134</v>
      </c>
      <c r="F6124" t="s">
        <v>17570</v>
      </c>
      <c r="G6124" t="s">
        <v>136</v>
      </c>
      <c r="H6124" t="s">
        <v>46</v>
      </c>
      <c r="I6124" t="s">
        <v>129</v>
      </c>
      <c r="J6124" t="s">
        <v>130</v>
      </c>
      <c r="K6124" t="s">
        <v>131</v>
      </c>
      <c r="L6124" t="s">
        <v>17571</v>
      </c>
      <c r="M6124" t="s">
        <v>17572</v>
      </c>
      <c r="N6124">
        <v>1.5872222220000001</v>
      </c>
      <c r="O6124">
        <v>0</v>
      </c>
      <c r="P6124">
        <v>7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11.110556000000001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1721235</v>
      </c>
      <c r="B6125">
        <v>1</v>
      </c>
      <c r="C6125" t="s">
        <v>76</v>
      </c>
      <c r="D6125" t="s">
        <v>94</v>
      </c>
      <c r="E6125" t="s">
        <v>134</v>
      </c>
      <c r="F6125" t="s">
        <v>17573</v>
      </c>
      <c r="G6125" t="s">
        <v>136</v>
      </c>
      <c r="H6125" t="s">
        <v>46</v>
      </c>
      <c r="I6125" t="s">
        <v>129</v>
      </c>
      <c r="J6125" t="s">
        <v>130</v>
      </c>
      <c r="K6125" t="s">
        <v>131</v>
      </c>
      <c r="L6125" t="s">
        <v>17574</v>
      </c>
      <c r="M6125" t="s">
        <v>17575</v>
      </c>
      <c r="N6125">
        <v>1.6277777769999999</v>
      </c>
      <c r="O6125">
        <v>0</v>
      </c>
      <c r="P6125">
        <v>0</v>
      </c>
      <c r="Q6125">
        <v>1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1.6277779999999999</v>
      </c>
      <c r="X6125">
        <v>0</v>
      </c>
      <c r="Y6125">
        <v>0</v>
      </c>
      <c r="Z6125">
        <v>0</v>
      </c>
    </row>
    <row r="6126" spans="1:26" x14ac:dyDescent="0.25">
      <c r="A6126">
        <v>1721237</v>
      </c>
      <c r="B6126">
        <v>1</v>
      </c>
      <c r="C6126" t="s">
        <v>77</v>
      </c>
      <c r="D6126" t="s">
        <v>123</v>
      </c>
      <c r="E6126" t="s">
        <v>139</v>
      </c>
      <c r="F6126" t="s">
        <v>17576</v>
      </c>
      <c r="G6126" t="s">
        <v>141</v>
      </c>
      <c r="H6126" t="s">
        <v>46</v>
      </c>
      <c r="I6126" t="s">
        <v>129</v>
      </c>
      <c r="J6126" t="s">
        <v>130</v>
      </c>
      <c r="K6126" t="s">
        <v>131</v>
      </c>
      <c r="L6126" t="s">
        <v>17577</v>
      </c>
      <c r="M6126" t="s">
        <v>17578</v>
      </c>
      <c r="N6126">
        <v>2.4883333329999999</v>
      </c>
      <c r="O6126">
        <v>0</v>
      </c>
      <c r="P6126">
        <v>68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169.20666700000001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1721236</v>
      </c>
      <c r="B6127">
        <v>1</v>
      </c>
      <c r="C6127" t="s">
        <v>77</v>
      </c>
      <c r="D6127" t="s">
        <v>108</v>
      </c>
      <c r="E6127" t="s">
        <v>134</v>
      </c>
      <c r="F6127" t="s">
        <v>17579</v>
      </c>
      <c r="G6127" t="s">
        <v>136</v>
      </c>
      <c r="H6127" t="s">
        <v>46</v>
      </c>
      <c r="I6127" t="s">
        <v>129</v>
      </c>
      <c r="J6127" t="s">
        <v>130</v>
      </c>
      <c r="K6127" t="s">
        <v>131</v>
      </c>
      <c r="L6127" t="s">
        <v>17580</v>
      </c>
      <c r="M6127" t="s">
        <v>17581</v>
      </c>
      <c r="N6127">
        <v>5.0416666660000002</v>
      </c>
      <c r="O6127">
        <v>0</v>
      </c>
      <c r="P6127">
        <v>1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5.0416670000000003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1721247</v>
      </c>
      <c r="B6128">
        <v>1</v>
      </c>
      <c r="C6128" t="s">
        <v>76</v>
      </c>
      <c r="D6128" t="s">
        <v>79</v>
      </c>
      <c r="E6128" t="s">
        <v>139</v>
      </c>
      <c r="F6128" t="s">
        <v>17582</v>
      </c>
      <c r="G6128" t="s">
        <v>197</v>
      </c>
      <c r="H6128" t="s">
        <v>46</v>
      </c>
      <c r="I6128" t="s">
        <v>129</v>
      </c>
      <c r="J6128" t="s">
        <v>130</v>
      </c>
      <c r="K6128" t="s">
        <v>131</v>
      </c>
      <c r="L6128" t="s">
        <v>17583</v>
      </c>
      <c r="M6128" t="s">
        <v>17584</v>
      </c>
      <c r="N6128">
        <v>0.82361111099999995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0.82361099999999998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1721240</v>
      </c>
      <c r="B6129">
        <v>1</v>
      </c>
      <c r="C6129" t="s">
        <v>77</v>
      </c>
      <c r="D6129" t="s">
        <v>124</v>
      </c>
      <c r="E6129" t="s">
        <v>158</v>
      </c>
      <c r="F6129" t="s">
        <v>17585</v>
      </c>
      <c r="G6129" t="s">
        <v>176</v>
      </c>
      <c r="H6129" t="s">
        <v>47</v>
      </c>
      <c r="I6129" t="s">
        <v>129</v>
      </c>
      <c r="J6129" t="s">
        <v>130</v>
      </c>
      <c r="K6129" t="s">
        <v>131</v>
      </c>
      <c r="L6129" t="s">
        <v>17586</v>
      </c>
      <c r="M6129" t="s">
        <v>17587</v>
      </c>
      <c r="N6129">
        <v>1.3716666660000001</v>
      </c>
      <c r="O6129">
        <v>3</v>
      </c>
      <c r="P6129">
        <v>224</v>
      </c>
      <c r="Q6129">
        <v>0</v>
      </c>
      <c r="R6129">
        <v>0</v>
      </c>
      <c r="S6129">
        <v>0</v>
      </c>
      <c r="T6129">
        <v>0</v>
      </c>
      <c r="U6129">
        <v>4.1150000000000002</v>
      </c>
      <c r="V6129">
        <v>307.253333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1721242</v>
      </c>
      <c r="B6130">
        <v>1</v>
      </c>
      <c r="C6130" t="s">
        <v>76</v>
      </c>
      <c r="D6130" t="s">
        <v>92</v>
      </c>
      <c r="E6130" t="s">
        <v>134</v>
      </c>
      <c r="F6130" t="s">
        <v>17588</v>
      </c>
      <c r="G6130" t="s">
        <v>136</v>
      </c>
      <c r="H6130" t="s">
        <v>46</v>
      </c>
      <c r="I6130" t="s">
        <v>129</v>
      </c>
      <c r="J6130" t="s">
        <v>130</v>
      </c>
      <c r="K6130" t="s">
        <v>131</v>
      </c>
      <c r="L6130" t="s">
        <v>17589</v>
      </c>
      <c r="M6130" t="s">
        <v>17590</v>
      </c>
      <c r="N6130">
        <v>3.9544444439999999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3.9544440000000001</v>
      </c>
      <c r="Y6130">
        <v>0</v>
      </c>
      <c r="Z6130">
        <v>0</v>
      </c>
    </row>
    <row r="6131" spans="1:26" x14ac:dyDescent="0.25">
      <c r="A6131">
        <v>1721241</v>
      </c>
      <c r="B6131">
        <v>1</v>
      </c>
      <c r="C6131" t="s">
        <v>77</v>
      </c>
      <c r="D6131" t="s">
        <v>117</v>
      </c>
      <c r="E6131" t="s">
        <v>139</v>
      </c>
      <c r="F6131" t="s">
        <v>17591</v>
      </c>
      <c r="G6131" t="s">
        <v>141</v>
      </c>
      <c r="H6131" t="s">
        <v>46</v>
      </c>
      <c r="I6131" t="s">
        <v>129</v>
      </c>
      <c r="J6131" t="s">
        <v>130</v>
      </c>
      <c r="K6131" t="s">
        <v>131</v>
      </c>
      <c r="L6131" t="s">
        <v>17592</v>
      </c>
      <c r="M6131" t="s">
        <v>17593</v>
      </c>
      <c r="N6131">
        <v>1.024444444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47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48.148888999999997</v>
      </c>
    </row>
    <row r="6132" spans="1:26" x14ac:dyDescent="0.25">
      <c r="A6132">
        <v>1721249</v>
      </c>
      <c r="B6132">
        <v>1</v>
      </c>
      <c r="C6132" t="s">
        <v>76</v>
      </c>
      <c r="D6132" t="s">
        <v>106</v>
      </c>
      <c r="E6132" t="s">
        <v>134</v>
      </c>
      <c r="F6132" t="s">
        <v>17594</v>
      </c>
      <c r="G6132" t="s">
        <v>136</v>
      </c>
      <c r="H6132" t="s">
        <v>46</v>
      </c>
      <c r="I6132" t="s">
        <v>129</v>
      </c>
      <c r="J6132" t="s">
        <v>130</v>
      </c>
      <c r="K6132" t="s">
        <v>131</v>
      </c>
      <c r="L6132" t="s">
        <v>17595</v>
      </c>
      <c r="M6132" t="s">
        <v>17596</v>
      </c>
      <c r="N6132">
        <v>1.4</v>
      </c>
      <c r="O6132">
        <v>0</v>
      </c>
      <c r="P6132">
        <v>3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4.2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1721246</v>
      </c>
      <c r="B6133">
        <v>1</v>
      </c>
      <c r="C6133" t="s">
        <v>77</v>
      </c>
      <c r="D6133" t="s">
        <v>114</v>
      </c>
      <c r="E6133" t="s">
        <v>134</v>
      </c>
      <c r="F6133" t="s">
        <v>17597</v>
      </c>
      <c r="G6133" t="s">
        <v>136</v>
      </c>
      <c r="H6133" t="s">
        <v>46</v>
      </c>
      <c r="I6133" t="s">
        <v>129</v>
      </c>
      <c r="J6133" t="s">
        <v>130</v>
      </c>
      <c r="K6133" t="s">
        <v>131</v>
      </c>
      <c r="L6133" t="s">
        <v>17598</v>
      </c>
      <c r="M6133" t="s">
        <v>17599</v>
      </c>
      <c r="N6133">
        <v>0.67527777700000002</v>
      </c>
      <c r="O6133">
        <v>0</v>
      </c>
      <c r="P6133">
        <v>3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2.025833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1721252</v>
      </c>
      <c r="B6134">
        <v>1</v>
      </c>
      <c r="C6134" t="s">
        <v>77</v>
      </c>
      <c r="D6134" t="s">
        <v>123</v>
      </c>
      <c r="E6134" t="s">
        <v>126</v>
      </c>
      <c r="F6134" t="s">
        <v>17600</v>
      </c>
      <c r="G6134" t="s">
        <v>145</v>
      </c>
      <c r="H6134" t="s">
        <v>47</v>
      </c>
      <c r="I6134" t="s">
        <v>129</v>
      </c>
      <c r="J6134" t="s">
        <v>130</v>
      </c>
      <c r="K6134" t="s">
        <v>131</v>
      </c>
      <c r="L6134" t="s">
        <v>17601</v>
      </c>
      <c r="M6134" t="s">
        <v>17602</v>
      </c>
      <c r="N6134">
        <v>1.676666666</v>
      </c>
      <c r="O6134">
        <v>1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1.6766669999999999</v>
      </c>
      <c r="V6134">
        <v>0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1721255</v>
      </c>
      <c r="B6135">
        <v>1</v>
      </c>
      <c r="C6135" t="s">
        <v>76</v>
      </c>
      <c r="D6135" t="s">
        <v>88</v>
      </c>
      <c r="E6135" t="s">
        <v>139</v>
      </c>
      <c r="F6135" t="s">
        <v>17603</v>
      </c>
      <c r="G6135" t="s">
        <v>182</v>
      </c>
      <c r="H6135" t="s">
        <v>46</v>
      </c>
      <c r="I6135" t="s">
        <v>129</v>
      </c>
      <c r="J6135" t="s">
        <v>130</v>
      </c>
      <c r="K6135" t="s">
        <v>131</v>
      </c>
      <c r="L6135" t="s">
        <v>17604</v>
      </c>
      <c r="M6135" t="s">
        <v>17605</v>
      </c>
      <c r="N6135">
        <v>1.395</v>
      </c>
      <c r="O6135">
        <v>0</v>
      </c>
      <c r="P6135">
        <v>33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46.034999999999997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1721257</v>
      </c>
      <c r="B6136">
        <v>1</v>
      </c>
      <c r="C6136" t="s">
        <v>77</v>
      </c>
      <c r="D6136" t="s">
        <v>111</v>
      </c>
      <c r="E6136" t="s">
        <v>134</v>
      </c>
      <c r="F6136" t="s">
        <v>17606</v>
      </c>
      <c r="G6136" t="s">
        <v>155</v>
      </c>
      <c r="H6136" t="s">
        <v>46</v>
      </c>
      <c r="I6136" t="s">
        <v>129</v>
      </c>
      <c r="J6136" t="s">
        <v>130</v>
      </c>
      <c r="K6136" t="s">
        <v>131</v>
      </c>
      <c r="L6136" t="s">
        <v>17607</v>
      </c>
      <c r="M6136" t="s">
        <v>17608</v>
      </c>
      <c r="N6136">
        <v>1.541666666</v>
      </c>
      <c r="O6136">
        <v>0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1.5416669999999999</v>
      </c>
      <c r="Y6136">
        <v>0</v>
      </c>
      <c r="Z6136">
        <v>0</v>
      </c>
    </row>
    <row r="6137" spans="1:26" x14ac:dyDescent="0.25">
      <c r="A6137">
        <v>1721263</v>
      </c>
      <c r="B6137">
        <v>1</v>
      </c>
      <c r="C6137" t="s">
        <v>77</v>
      </c>
      <c r="D6137" t="s">
        <v>114</v>
      </c>
      <c r="E6137" t="s">
        <v>212</v>
      </c>
      <c r="F6137" t="s">
        <v>10985</v>
      </c>
      <c r="G6137" t="s">
        <v>176</v>
      </c>
      <c r="H6137" t="s">
        <v>47</v>
      </c>
      <c r="I6137" t="s">
        <v>129</v>
      </c>
      <c r="J6137" t="s">
        <v>130</v>
      </c>
      <c r="K6137" t="s">
        <v>131</v>
      </c>
      <c r="L6137" t="s">
        <v>17609</v>
      </c>
      <c r="M6137" t="s">
        <v>17610</v>
      </c>
      <c r="N6137">
        <v>3.3113888880000002</v>
      </c>
      <c r="O6137">
        <v>46</v>
      </c>
      <c r="P6137">
        <v>9</v>
      </c>
      <c r="Q6137">
        <v>0</v>
      </c>
      <c r="R6137">
        <v>0</v>
      </c>
      <c r="S6137">
        <v>0</v>
      </c>
      <c r="T6137">
        <v>0</v>
      </c>
      <c r="U6137">
        <v>152.32388900000001</v>
      </c>
      <c r="V6137">
        <v>29.802499999999998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1721274</v>
      </c>
      <c r="B6138">
        <v>1</v>
      </c>
      <c r="C6138" t="s">
        <v>76</v>
      </c>
      <c r="D6138" t="s">
        <v>101</v>
      </c>
      <c r="E6138" t="s">
        <v>134</v>
      </c>
      <c r="F6138" t="s">
        <v>17611</v>
      </c>
      <c r="G6138" t="s">
        <v>136</v>
      </c>
      <c r="H6138" t="s">
        <v>46</v>
      </c>
      <c r="I6138" t="s">
        <v>129</v>
      </c>
      <c r="J6138" t="s">
        <v>130</v>
      </c>
      <c r="K6138" t="s">
        <v>131</v>
      </c>
      <c r="L6138" t="s">
        <v>17612</v>
      </c>
      <c r="M6138" t="s">
        <v>17613</v>
      </c>
      <c r="N6138">
        <v>1.978888888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1.9788889999999999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1721268</v>
      </c>
      <c r="B6139">
        <v>1</v>
      </c>
      <c r="C6139" t="s">
        <v>76</v>
      </c>
      <c r="D6139" t="s">
        <v>78</v>
      </c>
      <c r="E6139" t="s">
        <v>134</v>
      </c>
      <c r="F6139" t="s">
        <v>17614</v>
      </c>
      <c r="G6139" t="s">
        <v>5391</v>
      </c>
      <c r="H6139" t="s">
        <v>46</v>
      </c>
      <c r="I6139" t="s">
        <v>129</v>
      </c>
      <c r="J6139" t="s">
        <v>130</v>
      </c>
      <c r="K6139" t="s">
        <v>131</v>
      </c>
      <c r="L6139" t="s">
        <v>17615</v>
      </c>
      <c r="M6139" t="s">
        <v>17616</v>
      </c>
      <c r="N6139">
        <v>0.966388888</v>
      </c>
      <c r="O6139">
        <v>0</v>
      </c>
      <c r="P6139">
        <v>53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51.218611000000003</v>
      </c>
      <c r="W6139">
        <v>0</v>
      </c>
      <c r="X6139">
        <v>0</v>
      </c>
      <c r="Y6139">
        <v>0</v>
      </c>
      <c r="Z6139">
        <v>0</v>
      </c>
    </row>
    <row r="6140" spans="1:26" x14ac:dyDescent="0.25">
      <c r="A6140">
        <v>1721276</v>
      </c>
      <c r="B6140">
        <v>1</v>
      </c>
      <c r="C6140" t="s">
        <v>76</v>
      </c>
      <c r="D6140" t="s">
        <v>97</v>
      </c>
      <c r="E6140" t="s">
        <v>134</v>
      </c>
      <c r="F6140" t="s">
        <v>17617</v>
      </c>
      <c r="G6140" t="s">
        <v>209</v>
      </c>
      <c r="H6140" t="s">
        <v>46</v>
      </c>
      <c r="I6140" t="s">
        <v>129</v>
      </c>
      <c r="J6140" t="s">
        <v>130</v>
      </c>
      <c r="K6140" t="s">
        <v>131</v>
      </c>
      <c r="L6140" t="s">
        <v>17618</v>
      </c>
      <c r="M6140" t="s">
        <v>17619</v>
      </c>
      <c r="N6140">
        <v>1.579722222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1.5797220000000001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1721279</v>
      </c>
      <c r="B6141">
        <v>1</v>
      </c>
      <c r="C6141" t="s">
        <v>76</v>
      </c>
      <c r="D6141" t="s">
        <v>79</v>
      </c>
      <c r="E6141" t="s">
        <v>164</v>
      </c>
      <c r="F6141" t="s">
        <v>3446</v>
      </c>
      <c r="G6141" t="s">
        <v>141</v>
      </c>
      <c r="H6141" t="s">
        <v>46</v>
      </c>
      <c r="I6141" t="s">
        <v>129</v>
      </c>
      <c r="J6141" t="s">
        <v>130</v>
      </c>
      <c r="K6141" t="s">
        <v>131</v>
      </c>
      <c r="L6141" t="s">
        <v>17620</v>
      </c>
      <c r="M6141" t="s">
        <v>17621</v>
      </c>
      <c r="N6141">
        <v>1.1902777769999999</v>
      </c>
      <c r="O6141">
        <v>2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2.3805559999999999</v>
      </c>
      <c r="V6141">
        <v>0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1721287</v>
      </c>
      <c r="B6142">
        <v>1</v>
      </c>
      <c r="C6142" t="s">
        <v>76</v>
      </c>
      <c r="D6142" t="s">
        <v>84</v>
      </c>
      <c r="E6142" t="s">
        <v>134</v>
      </c>
      <c r="F6142" t="s">
        <v>17622</v>
      </c>
      <c r="G6142" t="s">
        <v>155</v>
      </c>
      <c r="H6142" t="s">
        <v>46</v>
      </c>
      <c r="I6142" t="s">
        <v>129</v>
      </c>
      <c r="J6142" t="s">
        <v>130</v>
      </c>
      <c r="K6142" t="s">
        <v>131</v>
      </c>
      <c r="L6142" t="s">
        <v>17623</v>
      </c>
      <c r="M6142" t="s">
        <v>17624</v>
      </c>
      <c r="N6142">
        <v>1.8625</v>
      </c>
      <c r="O6142">
        <v>0</v>
      </c>
      <c r="P6142">
        <v>2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3.7250000000000001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1721286</v>
      </c>
      <c r="B6143">
        <v>1</v>
      </c>
      <c r="C6143" t="s">
        <v>76</v>
      </c>
      <c r="D6143" t="s">
        <v>89</v>
      </c>
      <c r="E6143" t="s">
        <v>126</v>
      </c>
      <c r="F6143" t="s">
        <v>17625</v>
      </c>
      <c r="G6143" t="s">
        <v>145</v>
      </c>
      <c r="H6143" t="s">
        <v>47</v>
      </c>
      <c r="I6143" t="s">
        <v>129</v>
      </c>
      <c r="J6143" t="s">
        <v>130</v>
      </c>
      <c r="K6143" t="s">
        <v>131</v>
      </c>
      <c r="L6143" t="s">
        <v>17626</v>
      </c>
      <c r="M6143" t="s">
        <v>17627</v>
      </c>
      <c r="N6143">
        <v>1.5858333330000001</v>
      </c>
      <c r="O6143">
        <v>1</v>
      </c>
      <c r="P6143">
        <v>93</v>
      </c>
      <c r="Q6143">
        <v>0</v>
      </c>
      <c r="R6143">
        <v>0</v>
      </c>
      <c r="S6143">
        <v>0</v>
      </c>
      <c r="T6143">
        <v>0</v>
      </c>
      <c r="U6143">
        <v>1.585833</v>
      </c>
      <c r="V6143">
        <v>147.48249999999999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1721289</v>
      </c>
      <c r="B6144">
        <v>1</v>
      </c>
      <c r="C6144" t="s">
        <v>76</v>
      </c>
      <c r="D6144" t="s">
        <v>81</v>
      </c>
      <c r="E6144" t="s">
        <v>134</v>
      </c>
      <c r="F6144" t="s">
        <v>17628</v>
      </c>
      <c r="G6144" t="s">
        <v>155</v>
      </c>
      <c r="H6144" t="s">
        <v>46</v>
      </c>
      <c r="I6144" t="s">
        <v>129</v>
      </c>
      <c r="J6144" t="s">
        <v>130</v>
      </c>
      <c r="K6144" t="s">
        <v>131</v>
      </c>
      <c r="L6144" t="s">
        <v>17629</v>
      </c>
      <c r="M6144" t="s">
        <v>17630</v>
      </c>
      <c r="N6144">
        <v>1.919444444</v>
      </c>
      <c r="O6144">
        <v>0</v>
      </c>
      <c r="P6144">
        <v>2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3.838889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1721290</v>
      </c>
      <c r="B6145">
        <v>1</v>
      </c>
      <c r="C6145" t="s">
        <v>76</v>
      </c>
      <c r="D6145" t="s">
        <v>94</v>
      </c>
      <c r="E6145" t="s">
        <v>134</v>
      </c>
      <c r="F6145" t="s">
        <v>17631</v>
      </c>
      <c r="G6145" t="s">
        <v>136</v>
      </c>
      <c r="H6145" t="s">
        <v>46</v>
      </c>
      <c r="I6145" t="s">
        <v>129</v>
      </c>
      <c r="J6145" t="s">
        <v>130</v>
      </c>
      <c r="K6145" t="s">
        <v>131</v>
      </c>
      <c r="L6145" t="s">
        <v>17632</v>
      </c>
      <c r="M6145" t="s">
        <v>17633</v>
      </c>
      <c r="N6145">
        <v>0.96833333300000002</v>
      </c>
      <c r="O6145">
        <v>0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0.968333</v>
      </c>
      <c r="Y6145">
        <v>0</v>
      </c>
      <c r="Z6145">
        <v>0</v>
      </c>
    </row>
    <row r="6146" spans="1:26" x14ac:dyDescent="0.25">
      <c r="A6146">
        <v>1721291</v>
      </c>
      <c r="B6146">
        <v>1</v>
      </c>
      <c r="C6146" t="s">
        <v>76</v>
      </c>
      <c r="D6146" t="s">
        <v>79</v>
      </c>
      <c r="E6146" t="s">
        <v>139</v>
      </c>
      <c r="F6146" t="s">
        <v>17634</v>
      </c>
      <c r="G6146" t="s">
        <v>269</v>
      </c>
      <c r="H6146" t="s">
        <v>46</v>
      </c>
      <c r="I6146" t="s">
        <v>129</v>
      </c>
      <c r="J6146" t="s">
        <v>130</v>
      </c>
      <c r="K6146" t="s">
        <v>131</v>
      </c>
      <c r="L6146" t="s">
        <v>17635</v>
      </c>
      <c r="M6146" t="s">
        <v>17636</v>
      </c>
      <c r="N6146">
        <v>1.450555555</v>
      </c>
      <c r="O6146">
        <v>0</v>
      </c>
      <c r="P6146">
        <v>179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259.64944400000002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1721296</v>
      </c>
      <c r="B6147">
        <v>1</v>
      </c>
      <c r="C6147" t="s">
        <v>76</v>
      </c>
      <c r="D6147" t="s">
        <v>84</v>
      </c>
      <c r="E6147" t="s">
        <v>139</v>
      </c>
      <c r="F6147" t="s">
        <v>17637</v>
      </c>
      <c r="G6147" t="s">
        <v>1596</v>
      </c>
      <c r="H6147" t="s">
        <v>46</v>
      </c>
      <c r="I6147" t="s">
        <v>129</v>
      </c>
      <c r="J6147" t="s">
        <v>130</v>
      </c>
      <c r="K6147" t="s">
        <v>131</v>
      </c>
      <c r="L6147" t="s">
        <v>17638</v>
      </c>
      <c r="M6147" t="s">
        <v>17639</v>
      </c>
      <c r="N6147">
        <v>0.68694444399999999</v>
      </c>
      <c r="O6147">
        <v>0</v>
      </c>
      <c r="P6147">
        <v>92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63.198889000000001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1721299</v>
      </c>
      <c r="B6148">
        <v>1</v>
      </c>
      <c r="C6148" t="s">
        <v>76</v>
      </c>
      <c r="D6148" t="s">
        <v>96</v>
      </c>
      <c r="E6148" t="s">
        <v>134</v>
      </c>
      <c r="F6148" t="s">
        <v>17640</v>
      </c>
      <c r="G6148" t="s">
        <v>462</v>
      </c>
      <c r="H6148" t="s">
        <v>46</v>
      </c>
      <c r="I6148" t="s">
        <v>129</v>
      </c>
      <c r="J6148" t="s">
        <v>130</v>
      </c>
      <c r="K6148" t="s">
        <v>131</v>
      </c>
      <c r="L6148" t="s">
        <v>17641</v>
      </c>
      <c r="M6148" t="s">
        <v>17642</v>
      </c>
      <c r="N6148">
        <v>0.87444444399999999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0.874444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1721298</v>
      </c>
      <c r="B6149">
        <v>1</v>
      </c>
      <c r="C6149" t="s">
        <v>77</v>
      </c>
      <c r="D6149" t="s">
        <v>113</v>
      </c>
      <c r="E6149" t="s">
        <v>134</v>
      </c>
      <c r="F6149" t="s">
        <v>17643</v>
      </c>
      <c r="G6149" t="s">
        <v>136</v>
      </c>
      <c r="H6149" t="s">
        <v>46</v>
      </c>
      <c r="I6149" t="s">
        <v>129</v>
      </c>
      <c r="J6149" t="s">
        <v>130</v>
      </c>
      <c r="K6149" t="s">
        <v>131</v>
      </c>
      <c r="L6149" t="s">
        <v>17644</v>
      </c>
      <c r="M6149" t="s">
        <v>17645</v>
      </c>
      <c r="N6149">
        <v>1.225833333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1.225833</v>
      </c>
    </row>
    <row r="6150" spans="1:26" x14ac:dyDescent="0.25">
      <c r="A6150">
        <v>1721302</v>
      </c>
      <c r="B6150">
        <v>1</v>
      </c>
      <c r="C6150" t="s">
        <v>77</v>
      </c>
      <c r="D6150" t="s">
        <v>124</v>
      </c>
      <c r="E6150" t="s">
        <v>191</v>
      </c>
      <c r="F6150" t="s">
        <v>17400</v>
      </c>
      <c r="G6150" t="s">
        <v>141</v>
      </c>
      <c r="H6150" t="s">
        <v>46</v>
      </c>
      <c r="I6150" t="s">
        <v>129</v>
      </c>
      <c r="J6150" t="s">
        <v>130</v>
      </c>
      <c r="K6150" t="s">
        <v>131</v>
      </c>
      <c r="L6150" t="s">
        <v>17646</v>
      </c>
      <c r="M6150" t="s">
        <v>17647</v>
      </c>
      <c r="N6150">
        <v>2.1147222220000002</v>
      </c>
      <c r="O6150">
        <v>0</v>
      </c>
      <c r="P6150">
        <v>36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76.13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1721305</v>
      </c>
      <c r="B6151">
        <v>1</v>
      </c>
      <c r="C6151" t="s">
        <v>76</v>
      </c>
      <c r="D6151" t="s">
        <v>78</v>
      </c>
      <c r="E6151" t="s">
        <v>134</v>
      </c>
      <c r="F6151" t="s">
        <v>17648</v>
      </c>
      <c r="G6151" t="s">
        <v>155</v>
      </c>
      <c r="H6151" t="s">
        <v>46</v>
      </c>
      <c r="I6151" t="s">
        <v>129</v>
      </c>
      <c r="J6151" t="s">
        <v>130</v>
      </c>
      <c r="K6151" t="s">
        <v>131</v>
      </c>
      <c r="L6151" t="s">
        <v>17649</v>
      </c>
      <c r="M6151" t="s">
        <v>17650</v>
      </c>
      <c r="N6151">
        <v>2.2061111109999998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2.2061109999999999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1721307</v>
      </c>
      <c r="B6152">
        <v>1</v>
      </c>
      <c r="C6152" t="s">
        <v>77</v>
      </c>
      <c r="D6152" t="s">
        <v>114</v>
      </c>
      <c r="E6152" t="s">
        <v>134</v>
      </c>
      <c r="F6152" t="s">
        <v>17651</v>
      </c>
      <c r="G6152" t="s">
        <v>136</v>
      </c>
      <c r="H6152" t="s">
        <v>46</v>
      </c>
      <c r="I6152" t="s">
        <v>129</v>
      </c>
      <c r="J6152" t="s">
        <v>130</v>
      </c>
      <c r="K6152" t="s">
        <v>131</v>
      </c>
      <c r="L6152" t="s">
        <v>17652</v>
      </c>
      <c r="M6152" t="s">
        <v>17653</v>
      </c>
      <c r="N6152">
        <v>2.9211111110000001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2.9211109999999998</v>
      </c>
    </row>
    <row r="6153" spans="1:26" x14ac:dyDescent="0.25">
      <c r="A6153">
        <v>1721303</v>
      </c>
      <c r="B6153">
        <v>1</v>
      </c>
      <c r="C6153" t="s">
        <v>77</v>
      </c>
      <c r="D6153" t="s">
        <v>116</v>
      </c>
      <c r="E6153" t="s">
        <v>134</v>
      </c>
      <c r="F6153" t="s">
        <v>17654</v>
      </c>
      <c r="G6153" t="s">
        <v>136</v>
      </c>
      <c r="H6153" t="s">
        <v>46</v>
      </c>
      <c r="I6153" t="s">
        <v>129</v>
      </c>
      <c r="J6153" t="s">
        <v>130</v>
      </c>
      <c r="K6153" t="s">
        <v>131</v>
      </c>
      <c r="L6153" t="s">
        <v>17655</v>
      </c>
      <c r="M6153" t="s">
        <v>17656</v>
      </c>
      <c r="N6153">
        <v>1.496111111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1.496111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1721311</v>
      </c>
      <c r="B6154">
        <v>1</v>
      </c>
      <c r="C6154" t="s">
        <v>76</v>
      </c>
      <c r="D6154" t="s">
        <v>103</v>
      </c>
      <c r="E6154" t="s">
        <v>134</v>
      </c>
      <c r="F6154" t="s">
        <v>10850</v>
      </c>
      <c r="G6154" t="s">
        <v>155</v>
      </c>
      <c r="H6154" t="s">
        <v>46</v>
      </c>
      <c r="I6154" t="s">
        <v>129</v>
      </c>
      <c r="J6154" t="s">
        <v>130</v>
      </c>
      <c r="K6154" t="s">
        <v>131</v>
      </c>
      <c r="L6154" t="s">
        <v>17657</v>
      </c>
      <c r="M6154" t="s">
        <v>17658</v>
      </c>
      <c r="N6154">
        <v>2.0763888879999999</v>
      </c>
      <c r="O6154">
        <v>0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2.0763889999999998</v>
      </c>
      <c r="Y6154">
        <v>0</v>
      </c>
      <c r="Z6154">
        <v>0</v>
      </c>
    </row>
    <row r="6155" spans="1:26" x14ac:dyDescent="0.25">
      <c r="A6155">
        <v>1721306</v>
      </c>
      <c r="B6155">
        <v>1</v>
      </c>
      <c r="C6155" t="s">
        <v>76</v>
      </c>
      <c r="D6155" t="s">
        <v>78</v>
      </c>
      <c r="E6155" t="s">
        <v>134</v>
      </c>
      <c r="F6155" t="s">
        <v>17659</v>
      </c>
      <c r="G6155" t="s">
        <v>136</v>
      </c>
      <c r="H6155" t="s">
        <v>46</v>
      </c>
      <c r="I6155" t="s">
        <v>129</v>
      </c>
      <c r="J6155" t="s">
        <v>130</v>
      </c>
      <c r="K6155" t="s">
        <v>131</v>
      </c>
      <c r="L6155" t="s">
        <v>17660</v>
      </c>
      <c r="M6155" t="s">
        <v>17661</v>
      </c>
      <c r="N6155">
        <v>1.1775</v>
      </c>
      <c r="O6155">
        <v>0</v>
      </c>
      <c r="P6155">
        <v>1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1.1775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1721308</v>
      </c>
      <c r="B6156">
        <v>1</v>
      </c>
      <c r="C6156" t="s">
        <v>76</v>
      </c>
      <c r="D6156" t="s">
        <v>92</v>
      </c>
      <c r="E6156" t="s">
        <v>139</v>
      </c>
      <c r="F6156" t="s">
        <v>12589</v>
      </c>
      <c r="G6156" t="s">
        <v>141</v>
      </c>
      <c r="H6156" t="s">
        <v>46</v>
      </c>
      <c r="I6156" t="s">
        <v>129</v>
      </c>
      <c r="J6156" t="s">
        <v>130</v>
      </c>
      <c r="K6156" t="s">
        <v>131</v>
      </c>
      <c r="L6156" t="s">
        <v>17662</v>
      </c>
      <c r="M6156" t="s">
        <v>17663</v>
      </c>
      <c r="N6156">
        <v>3.403611111</v>
      </c>
      <c r="O6156">
        <v>0</v>
      </c>
      <c r="P6156">
        <v>0</v>
      </c>
      <c r="Q6156">
        <v>0</v>
      </c>
      <c r="R6156">
        <v>213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724.96916699999997</v>
      </c>
      <c r="Y6156">
        <v>0</v>
      </c>
      <c r="Z6156">
        <v>0</v>
      </c>
    </row>
    <row r="6157" spans="1:26" x14ac:dyDescent="0.25">
      <c r="A6157">
        <v>1721314</v>
      </c>
      <c r="B6157">
        <v>1</v>
      </c>
      <c r="C6157" t="s">
        <v>76</v>
      </c>
      <c r="D6157" t="s">
        <v>80</v>
      </c>
      <c r="E6157" t="s">
        <v>134</v>
      </c>
      <c r="F6157" t="s">
        <v>17664</v>
      </c>
      <c r="G6157" t="s">
        <v>3526</v>
      </c>
      <c r="H6157" t="s">
        <v>46</v>
      </c>
      <c r="I6157" t="s">
        <v>129</v>
      </c>
      <c r="J6157" t="s">
        <v>130</v>
      </c>
      <c r="K6157" t="s">
        <v>131</v>
      </c>
      <c r="L6157" t="s">
        <v>17665</v>
      </c>
      <c r="M6157" t="s">
        <v>17666</v>
      </c>
      <c r="N6157">
        <v>1.1525000000000001</v>
      </c>
      <c r="O6157">
        <v>0</v>
      </c>
      <c r="P6157">
        <v>10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11.525</v>
      </c>
      <c r="W6157">
        <v>0</v>
      </c>
      <c r="X6157">
        <v>0</v>
      </c>
      <c r="Y6157">
        <v>0</v>
      </c>
      <c r="Z6157">
        <v>0</v>
      </c>
    </row>
    <row r="6158" spans="1:26" x14ac:dyDescent="0.25">
      <c r="A6158">
        <v>1721309</v>
      </c>
      <c r="B6158">
        <v>1</v>
      </c>
      <c r="C6158" t="s">
        <v>77</v>
      </c>
      <c r="D6158" t="s">
        <v>119</v>
      </c>
      <c r="E6158" t="s">
        <v>134</v>
      </c>
      <c r="F6158" t="s">
        <v>17667</v>
      </c>
      <c r="G6158" t="s">
        <v>155</v>
      </c>
      <c r="H6158" t="s">
        <v>46</v>
      </c>
      <c r="I6158" t="s">
        <v>129</v>
      </c>
      <c r="J6158" t="s">
        <v>130</v>
      </c>
      <c r="K6158" t="s">
        <v>131</v>
      </c>
      <c r="L6158" t="s">
        <v>17668</v>
      </c>
      <c r="M6158" t="s">
        <v>17669</v>
      </c>
      <c r="N6158">
        <v>0.92444444400000003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0.92444400000000004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1721317</v>
      </c>
      <c r="B6159">
        <v>1</v>
      </c>
      <c r="C6159" t="s">
        <v>76</v>
      </c>
      <c r="D6159" t="s">
        <v>101</v>
      </c>
      <c r="E6159" t="s">
        <v>134</v>
      </c>
      <c r="F6159" t="s">
        <v>17670</v>
      </c>
      <c r="G6159" t="s">
        <v>136</v>
      </c>
      <c r="H6159" t="s">
        <v>46</v>
      </c>
      <c r="I6159" t="s">
        <v>129</v>
      </c>
      <c r="J6159" t="s">
        <v>130</v>
      </c>
      <c r="K6159" t="s">
        <v>131</v>
      </c>
      <c r="L6159" t="s">
        <v>17671</v>
      </c>
      <c r="M6159" t="s">
        <v>17672</v>
      </c>
      <c r="N6159">
        <v>1.207777777</v>
      </c>
      <c r="O6159">
        <v>0</v>
      </c>
      <c r="P6159">
        <v>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1.207778</v>
      </c>
      <c r="W6159">
        <v>0</v>
      </c>
      <c r="X6159">
        <v>0</v>
      </c>
      <c r="Y6159">
        <v>0</v>
      </c>
      <c r="Z6159">
        <v>0</v>
      </c>
    </row>
    <row r="6160" spans="1:26" x14ac:dyDescent="0.25">
      <c r="A6160">
        <v>1721320</v>
      </c>
      <c r="B6160">
        <v>1</v>
      </c>
      <c r="C6160" t="s">
        <v>76</v>
      </c>
      <c r="D6160" t="s">
        <v>99</v>
      </c>
      <c r="E6160" t="s">
        <v>139</v>
      </c>
      <c r="F6160" t="s">
        <v>17673</v>
      </c>
      <c r="G6160" t="s">
        <v>462</v>
      </c>
      <c r="H6160" t="s">
        <v>46</v>
      </c>
      <c r="I6160" t="s">
        <v>129</v>
      </c>
      <c r="J6160" t="s">
        <v>130</v>
      </c>
      <c r="K6160" t="s">
        <v>131</v>
      </c>
      <c r="L6160" t="s">
        <v>17674</v>
      </c>
      <c r="M6160" t="s">
        <v>17675</v>
      </c>
      <c r="N6160">
        <v>1.9583333329999999</v>
      </c>
      <c r="O6160">
        <v>0</v>
      </c>
      <c r="P6160">
        <v>59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115.541667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1721318</v>
      </c>
      <c r="B6161">
        <v>1</v>
      </c>
      <c r="C6161" t="s">
        <v>76</v>
      </c>
      <c r="D6161" t="s">
        <v>81</v>
      </c>
      <c r="E6161" t="s">
        <v>134</v>
      </c>
      <c r="F6161" t="s">
        <v>17676</v>
      </c>
      <c r="G6161" t="s">
        <v>136</v>
      </c>
      <c r="H6161" t="s">
        <v>46</v>
      </c>
      <c r="I6161" t="s">
        <v>129</v>
      </c>
      <c r="J6161" t="s">
        <v>130</v>
      </c>
      <c r="K6161" t="s">
        <v>131</v>
      </c>
      <c r="L6161" t="s">
        <v>17677</v>
      </c>
      <c r="M6161" t="s">
        <v>17678</v>
      </c>
      <c r="N6161">
        <v>0.52138888800000005</v>
      </c>
      <c r="O6161">
        <v>0</v>
      </c>
      <c r="P6161">
        <v>5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2.6069439999999999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1721319</v>
      </c>
      <c r="B6162">
        <v>1</v>
      </c>
      <c r="C6162" t="s">
        <v>76</v>
      </c>
      <c r="D6162" t="s">
        <v>87</v>
      </c>
      <c r="E6162" t="s">
        <v>158</v>
      </c>
      <c r="F6162" t="s">
        <v>17679</v>
      </c>
      <c r="G6162" t="s">
        <v>145</v>
      </c>
      <c r="H6162" t="s">
        <v>47</v>
      </c>
      <c r="I6162" t="s">
        <v>129</v>
      </c>
      <c r="J6162" t="s">
        <v>130</v>
      </c>
      <c r="K6162" t="s">
        <v>131</v>
      </c>
      <c r="L6162" t="s">
        <v>17680</v>
      </c>
      <c r="M6162" t="s">
        <v>17681</v>
      </c>
      <c r="N6162">
        <v>1.0333333330000001</v>
      </c>
      <c r="O6162">
        <v>87</v>
      </c>
      <c r="P6162">
        <v>29</v>
      </c>
      <c r="Q6162">
        <v>0</v>
      </c>
      <c r="R6162">
        <v>0</v>
      </c>
      <c r="S6162">
        <v>0</v>
      </c>
      <c r="T6162">
        <v>0</v>
      </c>
      <c r="U6162">
        <v>89.9</v>
      </c>
      <c r="V6162">
        <v>29.966667000000001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1721322</v>
      </c>
      <c r="B6163">
        <v>1</v>
      </c>
      <c r="C6163" t="s">
        <v>76</v>
      </c>
      <c r="D6163" t="s">
        <v>102</v>
      </c>
      <c r="E6163" t="s">
        <v>164</v>
      </c>
      <c r="F6163" t="s">
        <v>17682</v>
      </c>
      <c r="G6163" t="s">
        <v>1596</v>
      </c>
      <c r="H6163" t="s">
        <v>46</v>
      </c>
      <c r="I6163" t="s">
        <v>129</v>
      </c>
      <c r="J6163" t="s">
        <v>130</v>
      </c>
      <c r="K6163" t="s">
        <v>131</v>
      </c>
      <c r="L6163" t="s">
        <v>17683</v>
      </c>
      <c r="M6163" t="s">
        <v>17684</v>
      </c>
      <c r="N6163">
        <v>0.94666666600000005</v>
      </c>
      <c r="O6163">
        <v>1</v>
      </c>
      <c r="P6163">
        <v>727</v>
      </c>
      <c r="Q6163">
        <v>0</v>
      </c>
      <c r="R6163">
        <v>0</v>
      </c>
      <c r="S6163">
        <v>0</v>
      </c>
      <c r="T6163">
        <v>0</v>
      </c>
      <c r="U6163">
        <v>0.94666700000000004</v>
      </c>
      <c r="V6163">
        <v>688.22666600000002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1721321</v>
      </c>
      <c r="B6164">
        <v>1</v>
      </c>
      <c r="C6164" t="s">
        <v>76</v>
      </c>
      <c r="D6164" t="s">
        <v>90</v>
      </c>
      <c r="E6164" t="s">
        <v>134</v>
      </c>
      <c r="F6164" t="s">
        <v>17685</v>
      </c>
      <c r="G6164" t="s">
        <v>136</v>
      </c>
      <c r="H6164" t="s">
        <v>46</v>
      </c>
      <c r="I6164" t="s">
        <v>129</v>
      </c>
      <c r="J6164" t="s">
        <v>130</v>
      </c>
      <c r="K6164" t="s">
        <v>131</v>
      </c>
      <c r="L6164" t="s">
        <v>17686</v>
      </c>
      <c r="M6164" t="s">
        <v>17687</v>
      </c>
      <c r="N6164">
        <v>1.4908333330000001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1.4908330000000001</v>
      </c>
    </row>
    <row r="6165" spans="1:26" x14ac:dyDescent="0.25">
      <c r="A6165">
        <v>1721328</v>
      </c>
      <c r="B6165">
        <v>1</v>
      </c>
      <c r="C6165" t="s">
        <v>76</v>
      </c>
      <c r="D6165" t="s">
        <v>80</v>
      </c>
      <c r="E6165" t="s">
        <v>134</v>
      </c>
      <c r="F6165" t="s">
        <v>17688</v>
      </c>
      <c r="G6165" t="s">
        <v>136</v>
      </c>
      <c r="H6165" t="s">
        <v>46</v>
      </c>
      <c r="I6165" t="s">
        <v>129</v>
      </c>
      <c r="J6165" t="s">
        <v>130</v>
      </c>
      <c r="K6165" t="s">
        <v>131</v>
      </c>
      <c r="L6165" t="s">
        <v>17689</v>
      </c>
      <c r="M6165" t="s">
        <v>17690</v>
      </c>
      <c r="N6165">
        <v>3.366666666</v>
      </c>
      <c r="O6165">
        <v>0</v>
      </c>
      <c r="P6165">
        <v>3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10.1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1721323</v>
      </c>
      <c r="B6166">
        <v>1</v>
      </c>
      <c r="C6166" t="s">
        <v>77</v>
      </c>
      <c r="D6166" t="s">
        <v>124</v>
      </c>
      <c r="E6166" t="s">
        <v>134</v>
      </c>
      <c r="F6166" t="s">
        <v>17489</v>
      </c>
      <c r="G6166" t="s">
        <v>209</v>
      </c>
      <c r="H6166" t="s">
        <v>46</v>
      </c>
      <c r="I6166" t="s">
        <v>129</v>
      </c>
      <c r="J6166" t="s">
        <v>130</v>
      </c>
      <c r="K6166" t="s">
        <v>131</v>
      </c>
      <c r="L6166" t="s">
        <v>17691</v>
      </c>
      <c r="M6166" t="s">
        <v>17692</v>
      </c>
      <c r="N6166">
        <v>1.9869444439999999</v>
      </c>
      <c r="O6166">
        <v>0</v>
      </c>
      <c r="P6166">
        <v>6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11.921666999999999</v>
      </c>
      <c r="W6166">
        <v>0</v>
      </c>
      <c r="X6166">
        <v>0</v>
      </c>
      <c r="Y6166">
        <v>0</v>
      </c>
      <c r="Z6166">
        <v>0</v>
      </c>
    </row>
    <row r="6167" spans="1:26" x14ac:dyDescent="0.25">
      <c r="A6167">
        <v>1721324</v>
      </c>
      <c r="B6167">
        <v>1</v>
      </c>
      <c r="C6167" t="s">
        <v>76</v>
      </c>
      <c r="D6167" t="s">
        <v>78</v>
      </c>
      <c r="E6167" t="s">
        <v>164</v>
      </c>
      <c r="F6167" t="s">
        <v>13715</v>
      </c>
      <c r="G6167" t="s">
        <v>462</v>
      </c>
      <c r="H6167" t="s">
        <v>46</v>
      </c>
      <c r="I6167" t="s">
        <v>129</v>
      </c>
      <c r="J6167" t="s">
        <v>130</v>
      </c>
      <c r="K6167" t="s">
        <v>131</v>
      </c>
      <c r="L6167" t="s">
        <v>17693</v>
      </c>
      <c r="M6167" t="s">
        <v>17694</v>
      </c>
      <c r="N6167">
        <v>0.225833333</v>
      </c>
      <c r="O6167">
        <v>1</v>
      </c>
      <c r="P6167">
        <v>649</v>
      </c>
      <c r="Q6167">
        <v>0</v>
      </c>
      <c r="R6167">
        <v>0</v>
      </c>
      <c r="S6167">
        <v>0</v>
      </c>
      <c r="T6167">
        <v>0</v>
      </c>
      <c r="U6167">
        <v>0.22583300000000001</v>
      </c>
      <c r="V6167">
        <v>146.565833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1721331</v>
      </c>
      <c r="B6168">
        <v>1</v>
      </c>
      <c r="C6168" t="s">
        <v>77</v>
      </c>
      <c r="D6168" t="s">
        <v>124</v>
      </c>
      <c r="E6168" t="s">
        <v>191</v>
      </c>
      <c r="F6168" t="s">
        <v>17695</v>
      </c>
      <c r="G6168" t="s">
        <v>193</v>
      </c>
      <c r="H6168" t="s">
        <v>46</v>
      </c>
      <c r="I6168" t="s">
        <v>129</v>
      </c>
      <c r="J6168" t="s">
        <v>130</v>
      </c>
      <c r="K6168" t="s">
        <v>131</v>
      </c>
      <c r="L6168" t="s">
        <v>17696</v>
      </c>
      <c r="M6168" t="s">
        <v>17697</v>
      </c>
      <c r="N6168">
        <v>3.715833333</v>
      </c>
      <c r="O6168">
        <v>0</v>
      </c>
      <c r="P6168">
        <v>409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1519.7758329999999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1721329</v>
      </c>
      <c r="B6169">
        <v>1</v>
      </c>
      <c r="C6169" t="s">
        <v>77</v>
      </c>
      <c r="D6169" t="s">
        <v>110</v>
      </c>
      <c r="E6169" t="s">
        <v>134</v>
      </c>
      <c r="F6169" t="s">
        <v>17698</v>
      </c>
      <c r="G6169" t="s">
        <v>155</v>
      </c>
      <c r="H6169" t="s">
        <v>46</v>
      </c>
      <c r="I6169" t="s">
        <v>129</v>
      </c>
      <c r="J6169" t="s">
        <v>130</v>
      </c>
      <c r="K6169" t="s">
        <v>131</v>
      </c>
      <c r="L6169" t="s">
        <v>17699</v>
      </c>
      <c r="M6169" t="s">
        <v>17700</v>
      </c>
      <c r="N6169">
        <v>1.497222222</v>
      </c>
      <c r="O6169">
        <v>0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1.4972220000000001</v>
      </c>
      <c r="Y6169">
        <v>0</v>
      </c>
      <c r="Z6169">
        <v>0</v>
      </c>
    </row>
    <row r="6170" spans="1:26" x14ac:dyDescent="0.25">
      <c r="A6170">
        <v>1721332</v>
      </c>
      <c r="B6170">
        <v>1</v>
      </c>
      <c r="C6170" t="s">
        <v>77</v>
      </c>
      <c r="D6170" t="s">
        <v>112</v>
      </c>
      <c r="E6170" t="s">
        <v>126</v>
      </c>
      <c r="F6170" t="s">
        <v>17701</v>
      </c>
      <c r="G6170" t="s">
        <v>431</v>
      </c>
      <c r="H6170" t="s">
        <v>47</v>
      </c>
      <c r="I6170" t="s">
        <v>129</v>
      </c>
      <c r="J6170" t="s">
        <v>130</v>
      </c>
      <c r="K6170" t="s">
        <v>131</v>
      </c>
      <c r="L6170" t="s">
        <v>17702</v>
      </c>
      <c r="M6170" t="s">
        <v>17703</v>
      </c>
      <c r="N6170">
        <v>2.4102777770000001</v>
      </c>
      <c r="O6170">
        <v>0</v>
      </c>
      <c r="P6170">
        <v>0</v>
      </c>
      <c r="Q6170">
        <v>2</v>
      </c>
      <c r="R6170">
        <v>78</v>
      </c>
      <c r="S6170">
        <v>0</v>
      </c>
      <c r="T6170">
        <v>0</v>
      </c>
      <c r="U6170">
        <v>0</v>
      </c>
      <c r="V6170">
        <v>0</v>
      </c>
      <c r="W6170">
        <v>4.8205559999999998</v>
      </c>
      <c r="X6170">
        <v>188.001667</v>
      </c>
      <c r="Y6170">
        <v>0</v>
      </c>
      <c r="Z6170">
        <v>0</v>
      </c>
    </row>
    <row r="6171" spans="1:26" x14ac:dyDescent="0.25">
      <c r="A6171">
        <v>1721336</v>
      </c>
      <c r="B6171">
        <v>1</v>
      </c>
      <c r="C6171" t="s">
        <v>76</v>
      </c>
      <c r="D6171" t="s">
        <v>79</v>
      </c>
      <c r="E6171" t="s">
        <v>164</v>
      </c>
      <c r="F6171" t="s">
        <v>17704</v>
      </c>
      <c r="G6171" t="s">
        <v>462</v>
      </c>
      <c r="H6171" t="s">
        <v>46</v>
      </c>
      <c r="I6171" t="s">
        <v>129</v>
      </c>
      <c r="J6171" t="s">
        <v>130</v>
      </c>
      <c r="K6171" t="s">
        <v>131</v>
      </c>
      <c r="L6171" t="s">
        <v>17705</v>
      </c>
      <c r="M6171" t="s">
        <v>17706</v>
      </c>
      <c r="N6171">
        <v>3.7688888880000002</v>
      </c>
      <c r="O6171">
        <v>0</v>
      </c>
      <c r="P6171">
        <v>391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1473.6355550000001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1721339</v>
      </c>
      <c r="B6172">
        <v>1</v>
      </c>
      <c r="C6172" t="s">
        <v>76</v>
      </c>
      <c r="D6172" t="s">
        <v>103</v>
      </c>
      <c r="E6172" t="s">
        <v>134</v>
      </c>
      <c r="F6172" t="s">
        <v>17707</v>
      </c>
      <c r="G6172" t="s">
        <v>209</v>
      </c>
      <c r="H6172" t="s">
        <v>46</v>
      </c>
      <c r="I6172" t="s">
        <v>129</v>
      </c>
      <c r="J6172" t="s">
        <v>130</v>
      </c>
      <c r="K6172" t="s">
        <v>131</v>
      </c>
      <c r="L6172" t="s">
        <v>17708</v>
      </c>
      <c r="M6172" t="s">
        <v>17709</v>
      </c>
      <c r="N6172">
        <v>1.370833333</v>
      </c>
      <c r="O6172">
        <v>0</v>
      </c>
      <c r="P6172">
        <v>0</v>
      </c>
      <c r="Q6172">
        <v>0</v>
      </c>
      <c r="R6172">
        <v>24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32.9</v>
      </c>
      <c r="Y6172">
        <v>0</v>
      </c>
      <c r="Z6172">
        <v>0</v>
      </c>
    </row>
    <row r="6173" spans="1:26" x14ac:dyDescent="0.25">
      <c r="A6173">
        <v>1721341</v>
      </c>
      <c r="B6173">
        <v>1</v>
      </c>
      <c r="C6173" t="s">
        <v>76</v>
      </c>
      <c r="D6173" t="s">
        <v>88</v>
      </c>
      <c r="E6173" t="s">
        <v>134</v>
      </c>
      <c r="F6173" t="s">
        <v>17710</v>
      </c>
      <c r="G6173" t="s">
        <v>209</v>
      </c>
      <c r="H6173" t="s">
        <v>46</v>
      </c>
      <c r="I6173" t="s">
        <v>129</v>
      </c>
      <c r="J6173" t="s">
        <v>130</v>
      </c>
      <c r="K6173" t="s">
        <v>131</v>
      </c>
      <c r="L6173" t="s">
        <v>17711</v>
      </c>
      <c r="M6173" t="s">
        <v>17712</v>
      </c>
      <c r="N6173">
        <v>1.882222222</v>
      </c>
      <c r="O6173">
        <v>0</v>
      </c>
      <c r="P6173">
        <v>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1.8822220000000001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1721347</v>
      </c>
      <c r="B6174">
        <v>1</v>
      </c>
      <c r="C6174" t="s">
        <v>77</v>
      </c>
      <c r="D6174" t="s">
        <v>112</v>
      </c>
      <c r="E6174" t="s">
        <v>139</v>
      </c>
      <c r="F6174" t="s">
        <v>17525</v>
      </c>
      <c r="G6174" t="s">
        <v>141</v>
      </c>
      <c r="H6174" t="s">
        <v>46</v>
      </c>
      <c r="I6174" t="s">
        <v>129</v>
      </c>
      <c r="J6174" t="s">
        <v>130</v>
      </c>
      <c r="K6174" t="s">
        <v>131</v>
      </c>
      <c r="L6174" t="s">
        <v>17713</v>
      </c>
      <c r="M6174" t="s">
        <v>17714</v>
      </c>
      <c r="N6174">
        <v>1.828888888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126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230.44</v>
      </c>
    </row>
    <row r="6175" spans="1:26" x14ac:dyDescent="0.25">
      <c r="A6175">
        <v>1721349</v>
      </c>
      <c r="B6175">
        <v>1</v>
      </c>
      <c r="C6175" t="s">
        <v>76</v>
      </c>
      <c r="D6175" t="s">
        <v>94</v>
      </c>
      <c r="E6175" t="s">
        <v>212</v>
      </c>
      <c r="F6175" t="s">
        <v>17715</v>
      </c>
      <c r="G6175" t="s">
        <v>176</v>
      </c>
      <c r="H6175" t="s">
        <v>47</v>
      </c>
      <c r="I6175" t="s">
        <v>129</v>
      </c>
      <c r="J6175" t="s">
        <v>130</v>
      </c>
      <c r="K6175" t="s">
        <v>131</v>
      </c>
      <c r="L6175" t="s">
        <v>17716</v>
      </c>
      <c r="M6175" t="s">
        <v>17717</v>
      </c>
      <c r="N6175">
        <v>3.5236111110000001</v>
      </c>
      <c r="O6175">
        <v>0</v>
      </c>
      <c r="P6175">
        <v>0</v>
      </c>
      <c r="Q6175">
        <v>0</v>
      </c>
      <c r="R6175">
        <v>0</v>
      </c>
      <c r="S6175">
        <v>4</v>
      </c>
      <c r="T6175">
        <v>137</v>
      </c>
      <c r="U6175">
        <v>0</v>
      </c>
      <c r="V6175">
        <v>0</v>
      </c>
      <c r="W6175">
        <v>0</v>
      </c>
      <c r="X6175">
        <v>0</v>
      </c>
      <c r="Y6175">
        <v>14.094443999999999</v>
      </c>
      <c r="Z6175">
        <v>482.73472199999998</v>
      </c>
    </row>
    <row r="6176" spans="1:26" x14ac:dyDescent="0.25">
      <c r="A6176">
        <v>1721350</v>
      </c>
      <c r="B6176">
        <v>1</v>
      </c>
      <c r="C6176" t="s">
        <v>76</v>
      </c>
      <c r="D6176" t="s">
        <v>88</v>
      </c>
      <c r="E6176" t="s">
        <v>134</v>
      </c>
      <c r="F6176" t="s">
        <v>17718</v>
      </c>
      <c r="G6176" t="s">
        <v>155</v>
      </c>
      <c r="H6176" t="s">
        <v>46</v>
      </c>
      <c r="I6176" t="s">
        <v>129</v>
      </c>
      <c r="J6176" t="s">
        <v>130</v>
      </c>
      <c r="K6176" t="s">
        <v>131</v>
      </c>
      <c r="L6176" t="s">
        <v>17719</v>
      </c>
      <c r="M6176" t="s">
        <v>17720</v>
      </c>
      <c r="N6176">
        <v>1.1527777770000001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1.1527780000000001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1721351</v>
      </c>
      <c r="B6177">
        <v>1</v>
      </c>
      <c r="C6177" t="s">
        <v>77</v>
      </c>
      <c r="D6177" t="s">
        <v>124</v>
      </c>
      <c r="E6177" t="s">
        <v>134</v>
      </c>
      <c r="F6177" t="s">
        <v>17721</v>
      </c>
      <c r="G6177" t="s">
        <v>155</v>
      </c>
      <c r="H6177" t="s">
        <v>46</v>
      </c>
      <c r="I6177" t="s">
        <v>129</v>
      </c>
      <c r="J6177" t="s">
        <v>130</v>
      </c>
      <c r="K6177" t="s">
        <v>131</v>
      </c>
      <c r="L6177" t="s">
        <v>17722</v>
      </c>
      <c r="M6177" t="s">
        <v>17723</v>
      </c>
      <c r="N6177">
        <v>0.88277777700000004</v>
      </c>
      <c r="O6177">
        <v>0</v>
      </c>
      <c r="P6177">
        <v>11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9.7105560000000004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1721352</v>
      </c>
      <c r="B6178">
        <v>1</v>
      </c>
      <c r="C6178" t="s">
        <v>76</v>
      </c>
      <c r="D6178" t="s">
        <v>83</v>
      </c>
      <c r="E6178" t="s">
        <v>158</v>
      </c>
      <c r="F6178" t="s">
        <v>17724</v>
      </c>
      <c r="G6178" t="s">
        <v>176</v>
      </c>
      <c r="H6178" t="s">
        <v>47</v>
      </c>
      <c r="I6178" t="s">
        <v>129</v>
      </c>
      <c r="J6178" t="s">
        <v>130</v>
      </c>
      <c r="K6178" t="s">
        <v>131</v>
      </c>
      <c r="L6178" t="s">
        <v>17725</v>
      </c>
      <c r="M6178" t="s">
        <v>17726</v>
      </c>
      <c r="N6178">
        <v>7.3055554999999994E-2</v>
      </c>
      <c r="O6178">
        <v>33</v>
      </c>
      <c r="P6178">
        <v>1432</v>
      </c>
      <c r="Q6178">
        <v>0</v>
      </c>
      <c r="R6178">
        <v>0</v>
      </c>
      <c r="S6178">
        <v>0</v>
      </c>
      <c r="T6178">
        <v>0</v>
      </c>
      <c r="U6178">
        <v>2.4108329999999998</v>
      </c>
      <c r="V6178">
        <v>104.615555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1721353</v>
      </c>
      <c r="B6179">
        <v>1</v>
      </c>
      <c r="C6179" t="s">
        <v>77</v>
      </c>
      <c r="D6179" t="s">
        <v>110</v>
      </c>
      <c r="E6179" t="s">
        <v>139</v>
      </c>
      <c r="F6179" t="s">
        <v>17727</v>
      </c>
      <c r="G6179" t="s">
        <v>141</v>
      </c>
      <c r="H6179" t="s">
        <v>46</v>
      </c>
      <c r="I6179" t="s">
        <v>129</v>
      </c>
      <c r="J6179" t="s">
        <v>130</v>
      </c>
      <c r="K6179" t="s">
        <v>131</v>
      </c>
      <c r="L6179" t="s">
        <v>17728</v>
      </c>
      <c r="M6179" t="s">
        <v>17729</v>
      </c>
      <c r="N6179">
        <v>1.068888888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27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28.86</v>
      </c>
    </row>
    <row r="6180" spans="1:26" x14ac:dyDescent="0.25">
      <c r="A6180">
        <v>1721356</v>
      </c>
      <c r="B6180">
        <v>1</v>
      </c>
      <c r="C6180" t="s">
        <v>77</v>
      </c>
      <c r="D6180" t="s">
        <v>124</v>
      </c>
      <c r="E6180" t="s">
        <v>191</v>
      </c>
      <c r="F6180" t="s">
        <v>17730</v>
      </c>
      <c r="G6180" t="s">
        <v>907</v>
      </c>
      <c r="H6180" t="s">
        <v>46</v>
      </c>
      <c r="I6180" t="s">
        <v>129</v>
      </c>
      <c r="J6180" t="s">
        <v>130</v>
      </c>
      <c r="K6180" t="s">
        <v>131</v>
      </c>
      <c r="L6180" t="s">
        <v>17731</v>
      </c>
      <c r="M6180" t="s">
        <v>17732</v>
      </c>
      <c r="N6180">
        <v>1.1775</v>
      </c>
      <c r="O6180">
        <v>0</v>
      </c>
      <c r="P6180">
        <v>375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441.5625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1721359</v>
      </c>
      <c r="B6181">
        <v>1</v>
      </c>
      <c r="C6181" t="s">
        <v>76</v>
      </c>
      <c r="D6181" t="s">
        <v>80</v>
      </c>
      <c r="E6181" t="s">
        <v>191</v>
      </c>
      <c r="F6181" t="s">
        <v>11332</v>
      </c>
      <c r="G6181" t="s">
        <v>141</v>
      </c>
      <c r="H6181" t="s">
        <v>46</v>
      </c>
      <c r="I6181" t="s">
        <v>129</v>
      </c>
      <c r="J6181" t="s">
        <v>130</v>
      </c>
      <c r="K6181" t="s">
        <v>131</v>
      </c>
      <c r="L6181" t="s">
        <v>17733</v>
      </c>
      <c r="M6181" t="s">
        <v>17734</v>
      </c>
      <c r="N6181">
        <v>8.0894444439999997</v>
      </c>
      <c r="O6181">
        <v>0</v>
      </c>
      <c r="P6181">
        <v>12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97.073333000000005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1721360</v>
      </c>
      <c r="B6182">
        <v>1</v>
      </c>
      <c r="C6182" t="s">
        <v>76</v>
      </c>
      <c r="D6182" t="s">
        <v>78</v>
      </c>
      <c r="E6182" t="s">
        <v>134</v>
      </c>
      <c r="F6182" t="s">
        <v>17735</v>
      </c>
      <c r="G6182" t="s">
        <v>155</v>
      </c>
      <c r="H6182" t="s">
        <v>46</v>
      </c>
      <c r="I6182" t="s">
        <v>129</v>
      </c>
      <c r="J6182" t="s">
        <v>130</v>
      </c>
      <c r="K6182" t="s">
        <v>131</v>
      </c>
      <c r="L6182" t="s">
        <v>17736</v>
      </c>
      <c r="M6182" t="s">
        <v>17737</v>
      </c>
      <c r="N6182">
        <v>2.6927777769999999</v>
      </c>
      <c r="O6182">
        <v>0</v>
      </c>
      <c r="P6182">
        <v>6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16.156666999999999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1721363</v>
      </c>
      <c r="B6183">
        <v>1</v>
      </c>
      <c r="C6183" t="s">
        <v>76</v>
      </c>
      <c r="D6183" t="s">
        <v>84</v>
      </c>
      <c r="E6183" t="s">
        <v>191</v>
      </c>
      <c r="F6183" t="s">
        <v>17409</v>
      </c>
      <c r="G6183" t="s">
        <v>141</v>
      </c>
      <c r="H6183" t="s">
        <v>46</v>
      </c>
      <c r="I6183" t="s">
        <v>129</v>
      </c>
      <c r="J6183" t="s">
        <v>130</v>
      </c>
      <c r="K6183" t="s">
        <v>131</v>
      </c>
      <c r="L6183" t="s">
        <v>17738</v>
      </c>
      <c r="M6183" t="s">
        <v>17739</v>
      </c>
      <c r="N6183">
        <v>4.0975000000000001</v>
      </c>
      <c r="O6183">
        <v>0</v>
      </c>
      <c r="P6183">
        <v>77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315.50749999999999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1721364</v>
      </c>
      <c r="B6184">
        <v>1</v>
      </c>
      <c r="C6184" t="s">
        <v>77</v>
      </c>
      <c r="D6184" t="s">
        <v>124</v>
      </c>
      <c r="E6184" t="s">
        <v>212</v>
      </c>
      <c r="F6184" t="s">
        <v>17740</v>
      </c>
      <c r="G6184" t="s">
        <v>176</v>
      </c>
      <c r="H6184" t="s">
        <v>47</v>
      </c>
      <c r="I6184" t="s">
        <v>129</v>
      </c>
      <c r="J6184" t="s">
        <v>130</v>
      </c>
      <c r="K6184" t="s">
        <v>131</v>
      </c>
      <c r="L6184" t="s">
        <v>17741</v>
      </c>
      <c r="M6184" t="s">
        <v>17742</v>
      </c>
      <c r="N6184">
        <v>2.466388888</v>
      </c>
      <c r="O6184">
        <v>2</v>
      </c>
      <c r="P6184">
        <v>49</v>
      </c>
      <c r="Q6184">
        <v>0</v>
      </c>
      <c r="R6184">
        <v>0</v>
      </c>
      <c r="S6184">
        <v>0</v>
      </c>
      <c r="T6184">
        <v>0</v>
      </c>
      <c r="U6184">
        <v>4.9327779999999999</v>
      </c>
      <c r="V6184">
        <v>120.853056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1721365</v>
      </c>
      <c r="B6185">
        <v>1</v>
      </c>
      <c r="C6185" t="s">
        <v>76</v>
      </c>
      <c r="D6185" t="s">
        <v>96</v>
      </c>
      <c r="E6185" t="s">
        <v>126</v>
      </c>
      <c r="F6185" t="s">
        <v>17743</v>
      </c>
      <c r="G6185" t="s">
        <v>145</v>
      </c>
      <c r="H6185" t="s">
        <v>47</v>
      </c>
      <c r="I6185" t="s">
        <v>129</v>
      </c>
      <c r="J6185" t="s">
        <v>130</v>
      </c>
      <c r="K6185" t="s">
        <v>131</v>
      </c>
      <c r="L6185" t="s">
        <v>17744</v>
      </c>
      <c r="M6185" t="s">
        <v>17745</v>
      </c>
      <c r="N6185">
        <v>3.0333333329999999</v>
      </c>
      <c r="O6185">
        <v>2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6.0666669999999998</v>
      </c>
      <c r="V6185">
        <v>0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1721367</v>
      </c>
      <c r="B6186">
        <v>1</v>
      </c>
      <c r="C6186" t="s">
        <v>76</v>
      </c>
      <c r="D6186" t="s">
        <v>97</v>
      </c>
      <c r="E6186" t="s">
        <v>126</v>
      </c>
      <c r="F6186" t="s">
        <v>17746</v>
      </c>
      <c r="G6186" t="s">
        <v>176</v>
      </c>
      <c r="H6186" t="s">
        <v>47</v>
      </c>
      <c r="I6186" t="s">
        <v>129</v>
      </c>
      <c r="J6186" t="s">
        <v>130</v>
      </c>
      <c r="K6186" t="s">
        <v>131</v>
      </c>
      <c r="L6186" t="s">
        <v>17747</v>
      </c>
      <c r="M6186" t="s">
        <v>17748</v>
      </c>
      <c r="N6186">
        <v>1.1074999999999999</v>
      </c>
      <c r="O6186">
        <v>16</v>
      </c>
      <c r="P6186">
        <v>1385</v>
      </c>
      <c r="Q6186">
        <v>0</v>
      </c>
      <c r="R6186">
        <v>0</v>
      </c>
      <c r="S6186">
        <v>0</v>
      </c>
      <c r="T6186">
        <v>0</v>
      </c>
      <c r="U6186">
        <v>17.72</v>
      </c>
      <c r="V6186">
        <v>1533.8875</v>
      </c>
      <c r="W6186">
        <v>0</v>
      </c>
      <c r="X6186">
        <v>0</v>
      </c>
      <c r="Y6186">
        <v>0</v>
      </c>
      <c r="Z6186">
        <v>0</v>
      </c>
    </row>
    <row r="6187" spans="1:26" x14ac:dyDescent="0.25">
      <c r="A6187">
        <v>1721369</v>
      </c>
      <c r="B6187">
        <v>1</v>
      </c>
      <c r="C6187" t="s">
        <v>76</v>
      </c>
      <c r="D6187" t="s">
        <v>80</v>
      </c>
      <c r="E6187" t="s">
        <v>134</v>
      </c>
      <c r="F6187" t="s">
        <v>15304</v>
      </c>
      <c r="G6187" t="s">
        <v>209</v>
      </c>
      <c r="H6187" t="s">
        <v>46</v>
      </c>
      <c r="I6187" t="s">
        <v>129</v>
      </c>
      <c r="J6187" t="s">
        <v>130</v>
      </c>
      <c r="K6187" t="s">
        <v>131</v>
      </c>
      <c r="L6187" t="s">
        <v>17749</v>
      </c>
      <c r="M6187" t="s">
        <v>17750</v>
      </c>
      <c r="N6187">
        <v>5.3108333329999997</v>
      </c>
      <c r="O6187">
        <v>0</v>
      </c>
      <c r="P6187">
        <v>6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31.864999999999998</v>
      </c>
      <c r="W6187">
        <v>0</v>
      </c>
      <c r="X6187">
        <v>0</v>
      </c>
      <c r="Y6187">
        <v>0</v>
      </c>
      <c r="Z6187">
        <v>0</v>
      </c>
    </row>
    <row r="6188" spans="1:26" x14ac:dyDescent="0.25">
      <c r="A6188">
        <v>1721368</v>
      </c>
      <c r="B6188">
        <v>1</v>
      </c>
      <c r="C6188" t="s">
        <v>76</v>
      </c>
      <c r="D6188" t="s">
        <v>101</v>
      </c>
      <c r="E6188" t="s">
        <v>126</v>
      </c>
      <c r="F6188" t="s">
        <v>17751</v>
      </c>
      <c r="G6188" t="s">
        <v>145</v>
      </c>
      <c r="H6188" t="s">
        <v>47</v>
      </c>
      <c r="I6188" t="s">
        <v>129</v>
      </c>
      <c r="J6188" t="s">
        <v>130</v>
      </c>
      <c r="K6188" t="s">
        <v>131</v>
      </c>
      <c r="L6188" t="s">
        <v>17752</v>
      </c>
      <c r="M6188" t="s">
        <v>17753</v>
      </c>
      <c r="N6188">
        <v>2.2819444440000001</v>
      </c>
      <c r="O6188">
        <v>1</v>
      </c>
      <c r="P6188">
        <v>171</v>
      </c>
      <c r="Q6188">
        <v>0</v>
      </c>
      <c r="R6188">
        <v>0</v>
      </c>
      <c r="S6188">
        <v>0</v>
      </c>
      <c r="T6188">
        <v>0</v>
      </c>
      <c r="U6188">
        <v>2.2819440000000002</v>
      </c>
      <c r="V6188">
        <v>390.21249999999998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1721381</v>
      </c>
      <c r="B6189">
        <v>1</v>
      </c>
      <c r="C6189" t="s">
        <v>76</v>
      </c>
      <c r="D6189" t="s">
        <v>78</v>
      </c>
      <c r="E6189" t="s">
        <v>134</v>
      </c>
      <c r="F6189" t="s">
        <v>17754</v>
      </c>
      <c r="G6189" t="s">
        <v>155</v>
      </c>
      <c r="H6189" t="s">
        <v>46</v>
      </c>
      <c r="I6189" t="s">
        <v>129</v>
      </c>
      <c r="J6189" t="s">
        <v>130</v>
      </c>
      <c r="K6189" t="s">
        <v>131</v>
      </c>
      <c r="L6189" t="s">
        <v>17755</v>
      </c>
      <c r="M6189" t="s">
        <v>17756</v>
      </c>
      <c r="N6189">
        <v>0.67666666600000003</v>
      </c>
      <c r="O6189">
        <v>0</v>
      </c>
      <c r="P6189">
        <v>2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1.3533329999999999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1721387</v>
      </c>
      <c r="B6190">
        <v>1</v>
      </c>
      <c r="C6190" t="s">
        <v>76</v>
      </c>
      <c r="D6190" t="s">
        <v>96</v>
      </c>
      <c r="E6190" t="s">
        <v>134</v>
      </c>
      <c r="F6190" t="s">
        <v>17757</v>
      </c>
      <c r="G6190" t="s">
        <v>136</v>
      </c>
      <c r="H6190" t="s">
        <v>46</v>
      </c>
      <c r="I6190" t="s">
        <v>129</v>
      </c>
      <c r="J6190" t="s">
        <v>130</v>
      </c>
      <c r="K6190" t="s">
        <v>131</v>
      </c>
      <c r="L6190" t="s">
        <v>17758</v>
      </c>
      <c r="M6190" t="s">
        <v>17759</v>
      </c>
      <c r="N6190">
        <v>1.7569444439999999</v>
      </c>
      <c r="O6190">
        <v>0</v>
      </c>
      <c r="P6190">
        <v>2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3.5138889999999998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1721376</v>
      </c>
      <c r="B6191">
        <v>1</v>
      </c>
      <c r="C6191" t="s">
        <v>76</v>
      </c>
      <c r="D6191" t="s">
        <v>102</v>
      </c>
      <c r="E6191" t="s">
        <v>126</v>
      </c>
      <c r="F6191" t="s">
        <v>17760</v>
      </c>
      <c r="G6191" t="s">
        <v>431</v>
      </c>
      <c r="H6191" t="s">
        <v>47</v>
      </c>
      <c r="I6191" t="s">
        <v>129</v>
      </c>
      <c r="J6191" t="s">
        <v>130</v>
      </c>
      <c r="K6191" t="s">
        <v>131</v>
      </c>
      <c r="L6191" t="s">
        <v>17761</v>
      </c>
      <c r="M6191" t="s">
        <v>17762</v>
      </c>
      <c r="N6191">
        <v>1.6916666659999999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120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203</v>
      </c>
    </row>
    <row r="6192" spans="1:26" x14ac:dyDescent="0.25">
      <c r="A6192">
        <v>1721374</v>
      </c>
      <c r="B6192">
        <v>1</v>
      </c>
      <c r="C6192" t="s">
        <v>76</v>
      </c>
      <c r="D6192" t="s">
        <v>91</v>
      </c>
      <c r="E6192" t="s">
        <v>148</v>
      </c>
      <c r="F6192" t="s">
        <v>1412</v>
      </c>
      <c r="G6192" t="s">
        <v>176</v>
      </c>
      <c r="H6192" t="s">
        <v>47</v>
      </c>
      <c r="I6192" t="s">
        <v>129</v>
      </c>
      <c r="J6192" t="s">
        <v>130</v>
      </c>
      <c r="K6192" t="s">
        <v>131</v>
      </c>
      <c r="L6192" t="s">
        <v>17763</v>
      </c>
      <c r="M6192" t="s">
        <v>17764</v>
      </c>
      <c r="N6192">
        <v>0.173055555</v>
      </c>
      <c r="O6192">
        <v>315</v>
      </c>
      <c r="P6192">
        <v>5704</v>
      </c>
      <c r="Q6192">
        <v>0</v>
      </c>
      <c r="R6192">
        <v>0</v>
      </c>
      <c r="S6192">
        <v>0</v>
      </c>
      <c r="T6192">
        <v>0</v>
      </c>
      <c r="U6192">
        <v>54.512500000000003</v>
      </c>
      <c r="V6192">
        <v>987.10888599999998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1721383</v>
      </c>
      <c r="B6193">
        <v>1</v>
      </c>
      <c r="C6193" t="s">
        <v>76</v>
      </c>
      <c r="D6193" t="s">
        <v>78</v>
      </c>
      <c r="E6193" t="s">
        <v>134</v>
      </c>
      <c r="F6193" t="s">
        <v>17765</v>
      </c>
      <c r="G6193" t="s">
        <v>155</v>
      </c>
      <c r="H6193" t="s">
        <v>46</v>
      </c>
      <c r="I6193" t="s">
        <v>129</v>
      </c>
      <c r="J6193" t="s">
        <v>130</v>
      </c>
      <c r="K6193" t="s">
        <v>131</v>
      </c>
      <c r="L6193" t="s">
        <v>17766</v>
      </c>
      <c r="M6193" t="s">
        <v>17767</v>
      </c>
      <c r="N6193">
        <v>1.351111111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1.351111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1721379</v>
      </c>
      <c r="B6194">
        <v>1</v>
      </c>
      <c r="C6194" t="s">
        <v>77</v>
      </c>
      <c r="D6194" t="s">
        <v>117</v>
      </c>
      <c r="E6194" t="s">
        <v>126</v>
      </c>
      <c r="F6194" t="s">
        <v>17768</v>
      </c>
      <c r="G6194" t="s">
        <v>176</v>
      </c>
      <c r="H6194" t="s">
        <v>47</v>
      </c>
      <c r="I6194" t="s">
        <v>129</v>
      </c>
      <c r="J6194" t="s">
        <v>130</v>
      </c>
      <c r="K6194" t="s">
        <v>131</v>
      </c>
      <c r="L6194" t="s">
        <v>17769</v>
      </c>
      <c r="M6194" t="s">
        <v>17770</v>
      </c>
      <c r="N6194">
        <v>0.59805555499999996</v>
      </c>
      <c r="O6194">
        <v>0</v>
      </c>
      <c r="P6194">
        <v>0</v>
      </c>
      <c r="Q6194">
        <v>38</v>
      </c>
      <c r="R6194">
        <v>2052</v>
      </c>
      <c r="S6194">
        <v>0</v>
      </c>
      <c r="T6194">
        <v>0</v>
      </c>
      <c r="U6194">
        <v>0</v>
      </c>
      <c r="V6194">
        <v>0</v>
      </c>
      <c r="W6194">
        <v>22.726111</v>
      </c>
      <c r="X6194">
        <v>1227.2099989999999</v>
      </c>
      <c r="Y6194">
        <v>0</v>
      </c>
      <c r="Z6194">
        <v>0</v>
      </c>
    </row>
    <row r="6195" spans="1:26" x14ac:dyDescent="0.25">
      <c r="A6195">
        <v>1721378</v>
      </c>
      <c r="B6195">
        <v>1</v>
      </c>
      <c r="C6195" t="s">
        <v>77</v>
      </c>
      <c r="D6195" t="s">
        <v>109</v>
      </c>
      <c r="E6195" t="s">
        <v>158</v>
      </c>
      <c r="F6195" t="s">
        <v>17771</v>
      </c>
      <c r="G6195" t="s">
        <v>176</v>
      </c>
      <c r="H6195" t="s">
        <v>47</v>
      </c>
      <c r="I6195" t="s">
        <v>129</v>
      </c>
      <c r="J6195" t="s">
        <v>130</v>
      </c>
      <c r="K6195" t="s">
        <v>131</v>
      </c>
      <c r="L6195" t="s">
        <v>17772</v>
      </c>
      <c r="M6195" t="s">
        <v>17773</v>
      </c>
      <c r="N6195">
        <v>9.2499999999999999E-2</v>
      </c>
      <c r="O6195">
        <v>90</v>
      </c>
      <c r="P6195">
        <v>2241</v>
      </c>
      <c r="Q6195">
        <v>6</v>
      </c>
      <c r="R6195">
        <v>128</v>
      </c>
      <c r="S6195">
        <v>62</v>
      </c>
      <c r="T6195">
        <v>1456</v>
      </c>
      <c r="U6195">
        <v>8.3249999999999993</v>
      </c>
      <c r="V6195">
        <v>207.29249999999999</v>
      </c>
      <c r="W6195">
        <v>0.55500000000000005</v>
      </c>
      <c r="X6195">
        <v>11.84</v>
      </c>
      <c r="Y6195">
        <v>5.7350000000000003</v>
      </c>
      <c r="Z6195">
        <v>134.68</v>
      </c>
    </row>
    <row r="6196" spans="1:26" x14ac:dyDescent="0.25">
      <c r="A6196">
        <v>1721386</v>
      </c>
      <c r="B6196">
        <v>1</v>
      </c>
      <c r="C6196" t="s">
        <v>77</v>
      </c>
      <c r="D6196" t="s">
        <v>114</v>
      </c>
      <c r="E6196" t="s">
        <v>212</v>
      </c>
      <c r="F6196" t="s">
        <v>17774</v>
      </c>
      <c r="G6196" t="s">
        <v>293</v>
      </c>
      <c r="H6196" t="s">
        <v>160</v>
      </c>
      <c r="I6196" t="s">
        <v>129</v>
      </c>
      <c r="J6196" t="s">
        <v>130</v>
      </c>
      <c r="K6196" t="s">
        <v>161</v>
      </c>
      <c r="L6196" t="s">
        <v>17775</v>
      </c>
      <c r="M6196" t="s">
        <v>17776</v>
      </c>
      <c r="N6196">
        <v>4.5111452769999998</v>
      </c>
      <c r="O6196">
        <v>88</v>
      </c>
      <c r="P6196">
        <v>432</v>
      </c>
      <c r="Q6196">
        <v>7</v>
      </c>
      <c r="R6196">
        <v>0</v>
      </c>
      <c r="S6196">
        <v>0</v>
      </c>
      <c r="T6196">
        <v>0</v>
      </c>
      <c r="U6196">
        <v>396.98078400000003</v>
      </c>
      <c r="V6196">
        <v>1948.81476</v>
      </c>
      <c r="W6196">
        <v>31.578016999999999</v>
      </c>
      <c r="X6196">
        <v>0</v>
      </c>
      <c r="Y6196">
        <v>0</v>
      </c>
      <c r="Z6196">
        <v>0</v>
      </c>
    </row>
    <row r="6197" spans="1:26" x14ac:dyDescent="0.25">
      <c r="A6197">
        <v>1721388</v>
      </c>
      <c r="B6197">
        <v>1</v>
      </c>
      <c r="C6197" t="s">
        <v>77</v>
      </c>
      <c r="D6197" t="s">
        <v>124</v>
      </c>
      <c r="E6197" t="s">
        <v>134</v>
      </c>
      <c r="F6197" t="s">
        <v>17777</v>
      </c>
      <c r="G6197" t="s">
        <v>209</v>
      </c>
      <c r="H6197" t="s">
        <v>46</v>
      </c>
      <c r="I6197" t="s">
        <v>129</v>
      </c>
      <c r="J6197" t="s">
        <v>130</v>
      </c>
      <c r="K6197" t="s">
        <v>131</v>
      </c>
      <c r="L6197" t="s">
        <v>17778</v>
      </c>
      <c r="M6197" t="s">
        <v>17779</v>
      </c>
      <c r="N6197">
        <v>2.8005555549999999</v>
      </c>
      <c r="O6197">
        <v>0</v>
      </c>
      <c r="P6197">
        <v>24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67.213333000000006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1721389</v>
      </c>
      <c r="B6198">
        <v>1</v>
      </c>
      <c r="C6198" t="s">
        <v>76</v>
      </c>
      <c r="D6198" t="s">
        <v>79</v>
      </c>
      <c r="E6198" t="s">
        <v>164</v>
      </c>
      <c r="F6198" t="s">
        <v>17780</v>
      </c>
      <c r="G6198" t="s">
        <v>285</v>
      </c>
      <c r="H6198" t="s">
        <v>46</v>
      </c>
      <c r="I6198" t="s">
        <v>129</v>
      </c>
      <c r="J6198" t="s">
        <v>130</v>
      </c>
      <c r="K6198" t="s">
        <v>161</v>
      </c>
      <c r="L6198" t="s">
        <v>17781</v>
      </c>
      <c r="M6198" t="s">
        <v>17782</v>
      </c>
      <c r="N6198">
        <v>0.92799055500000005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0.92799100000000001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1721406</v>
      </c>
      <c r="B6199">
        <v>1</v>
      </c>
      <c r="C6199" t="s">
        <v>76</v>
      </c>
      <c r="D6199" t="s">
        <v>96</v>
      </c>
      <c r="E6199" t="s">
        <v>134</v>
      </c>
      <c r="F6199" t="s">
        <v>17783</v>
      </c>
      <c r="G6199" t="s">
        <v>136</v>
      </c>
      <c r="H6199" t="s">
        <v>46</v>
      </c>
      <c r="I6199" t="s">
        <v>129</v>
      </c>
      <c r="J6199" t="s">
        <v>130</v>
      </c>
      <c r="K6199" t="s">
        <v>131</v>
      </c>
      <c r="L6199" t="s">
        <v>17784</v>
      </c>
      <c r="M6199" t="s">
        <v>17785</v>
      </c>
      <c r="N6199">
        <v>2.258611111</v>
      </c>
      <c r="O6199">
        <v>0</v>
      </c>
      <c r="P6199">
        <v>3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6.7758330000000004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1721391</v>
      </c>
      <c r="B6200">
        <v>1</v>
      </c>
      <c r="C6200" t="s">
        <v>76</v>
      </c>
      <c r="D6200" t="s">
        <v>78</v>
      </c>
      <c r="E6200" t="s">
        <v>139</v>
      </c>
      <c r="F6200" t="s">
        <v>17786</v>
      </c>
      <c r="G6200" t="s">
        <v>232</v>
      </c>
      <c r="H6200" t="s">
        <v>46</v>
      </c>
      <c r="I6200" t="s">
        <v>129</v>
      </c>
      <c r="J6200" t="s">
        <v>130</v>
      </c>
      <c r="K6200" t="s">
        <v>131</v>
      </c>
      <c r="L6200" t="s">
        <v>17787</v>
      </c>
      <c r="M6200" t="s">
        <v>17788</v>
      </c>
      <c r="N6200">
        <v>1.581388888</v>
      </c>
      <c r="O6200">
        <v>0</v>
      </c>
      <c r="P6200">
        <v>209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330.51027800000003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1721401</v>
      </c>
      <c r="B6201">
        <v>1</v>
      </c>
      <c r="C6201" t="s">
        <v>77</v>
      </c>
      <c r="D6201" t="s">
        <v>109</v>
      </c>
      <c r="E6201" t="s">
        <v>212</v>
      </c>
      <c r="F6201" t="s">
        <v>17789</v>
      </c>
      <c r="G6201" t="s">
        <v>176</v>
      </c>
      <c r="H6201" t="s">
        <v>47</v>
      </c>
      <c r="I6201" t="s">
        <v>129</v>
      </c>
      <c r="J6201" t="s">
        <v>130</v>
      </c>
      <c r="K6201" t="s">
        <v>131</v>
      </c>
      <c r="L6201" t="s">
        <v>17790</v>
      </c>
      <c r="M6201" t="s">
        <v>17791</v>
      </c>
      <c r="N6201">
        <v>2.0072222219999998</v>
      </c>
      <c r="O6201">
        <v>38</v>
      </c>
      <c r="P6201">
        <v>313</v>
      </c>
      <c r="Q6201">
        <v>0</v>
      </c>
      <c r="R6201">
        <v>0</v>
      </c>
      <c r="S6201">
        <v>0</v>
      </c>
      <c r="T6201">
        <v>0</v>
      </c>
      <c r="U6201">
        <v>76.274444000000003</v>
      </c>
      <c r="V6201">
        <v>628.26055499999995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1721393</v>
      </c>
      <c r="B6202">
        <v>1</v>
      </c>
      <c r="C6202" t="s">
        <v>76</v>
      </c>
      <c r="D6202" t="s">
        <v>93</v>
      </c>
      <c r="E6202" t="s">
        <v>158</v>
      </c>
      <c r="F6202" t="s">
        <v>17792</v>
      </c>
      <c r="G6202" t="s">
        <v>176</v>
      </c>
      <c r="H6202" t="s">
        <v>47</v>
      </c>
      <c r="I6202" t="s">
        <v>129</v>
      </c>
      <c r="J6202" t="s">
        <v>130</v>
      </c>
      <c r="K6202" t="s">
        <v>131</v>
      </c>
      <c r="L6202" t="s">
        <v>17793</v>
      </c>
      <c r="M6202" t="s">
        <v>17794</v>
      </c>
      <c r="N6202">
        <v>0.89638888800000005</v>
      </c>
      <c r="O6202">
        <v>67</v>
      </c>
      <c r="P6202">
        <v>1883</v>
      </c>
      <c r="Q6202">
        <v>0</v>
      </c>
      <c r="R6202">
        <v>0</v>
      </c>
      <c r="S6202">
        <v>0</v>
      </c>
      <c r="T6202">
        <v>0</v>
      </c>
      <c r="U6202">
        <v>60.058055000000003</v>
      </c>
      <c r="V6202">
        <v>1687.9002760000001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1721397</v>
      </c>
      <c r="B6203">
        <v>1</v>
      </c>
      <c r="C6203" t="s">
        <v>76</v>
      </c>
      <c r="D6203" t="s">
        <v>93</v>
      </c>
      <c r="E6203" t="s">
        <v>158</v>
      </c>
      <c r="F6203" t="s">
        <v>17792</v>
      </c>
      <c r="G6203" t="s">
        <v>176</v>
      </c>
      <c r="H6203" t="s">
        <v>47</v>
      </c>
      <c r="I6203" t="s">
        <v>129</v>
      </c>
      <c r="J6203" t="s">
        <v>130</v>
      </c>
      <c r="K6203" t="s">
        <v>131</v>
      </c>
      <c r="L6203" t="s">
        <v>17795</v>
      </c>
      <c r="M6203" t="s">
        <v>17796</v>
      </c>
      <c r="N6203">
        <v>1.0575000000000001</v>
      </c>
      <c r="O6203">
        <v>67</v>
      </c>
      <c r="P6203">
        <v>1883</v>
      </c>
      <c r="Q6203">
        <v>0</v>
      </c>
      <c r="R6203">
        <v>0</v>
      </c>
      <c r="S6203">
        <v>0</v>
      </c>
      <c r="T6203">
        <v>0</v>
      </c>
      <c r="U6203">
        <v>70.852500000000006</v>
      </c>
      <c r="V6203">
        <v>1991.2725</v>
      </c>
      <c r="W6203">
        <v>0</v>
      </c>
      <c r="X6203">
        <v>0</v>
      </c>
      <c r="Y6203">
        <v>0</v>
      </c>
      <c r="Z6203">
        <v>0</v>
      </c>
    </row>
    <row r="6204" spans="1:26" x14ac:dyDescent="0.25">
      <c r="A6204">
        <v>1721395</v>
      </c>
      <c r="B6204">
        <v>1</v>
      </c>
      <c r="C6204" t="s">
        <v>76</v>
      </c>
      <c r="D6204" t="s">
        <v>78</v>
      </c>
      <c r="E6204" t="s">
        <v>134</v>
      </c>
      <c r="F6204" t="s">
        <v>17797</v>
      </c>
      <c r="G6204" t="s">
        <v>209</v>
      </c>
      <c r="H6204" t="s">
        <v>46</v>
      </c>
      <c r="I6204" t="s">
        <v>129</v>
      </c>
      <c r="J6204" t="s">
        <v>130</v>
      </c>
      <c r="K6204" t="s">
        <v>131</v>
      </c>
      <c r="L6204" t="s">
        <v>17798</v>
      </c>
      <c r="M6204" t="s">
        <v>17799</v>
      </c>
      <c r="N6204">
        <v>23.756666666000001</v>
      </c>
      <c r="O6204">
        <v>0</v>
      </c>
      <c r="P6204">
        <v>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23.756667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1721423</v>
      </c>
      <c r="B6205">
        <v>1</v>
      </c>
      <c r="C6205" t="s">
        <v>77</v>
      </c>
      <c r="D6205" t="s">
        <v>124</v>
      </c>
      <c r="E6205" t="s">
        <v>126</v>
      </c>
      <c r="F6205" t="s">
        <v>17800</v>
      </c>
      <c r="G6205" t="s">
        <v>281</v>
      </c>
      <c r="H6205" t="s">
        <v>47</v>
      </c>
      <c r="I6205" t="s">
        <v>129</v>
      </c>
      <c r="J6205" t="s">
        <v>130</v>
      </c>
      <c r="K6205" t="s">
        <v>161</v>
      </c>
      <c r="L6205" t="s">
        <v>17798</v>
      </c>
      <c r="M6205" t="s">
        <v>17801</v>
      </c>
      <c r="N6205">
        <v>2.7022222220000001</v>
      </c>
      <c r="O6205">
        <v>7</v>
      </c>
      <c r="P6205">
        <v>1085</v>
      </c>
      <c r="Q6205">
        <v>0</v>
      </c>
      <c r="R6205">
        <v>0</v>
      </c>
      <c r="S6205">
        <v>0</v>
      </c>
      <c r="T6205">
        <v>0</v>
      </c>
      <c r="U6205">
        <v>18.915555999999999</v>
      </c>
      <c r="V6205">
        <v>2931.9111109999999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1721394</v>
      </c>
      <c r="B6206">
        <v>1</v>
      </c>
      <c r="C6206" t="s">
        <v>77</v>
      </c>
      <c r="D6206" t="s">
        <v>118</v>
      </c>
      <c r="E6206" t="s">
        <v>134</v>
      </c>
      <c r="F6206" t="s">
        <v>17802</v>
      </c>
      <c r="G6206" t="s">
        <v>136</v>
      </c>
      <c r="H6206" t="s">
        <v>46</v>
      </c>
      <c r="I6206" t="s">
        <v>129</v>
      </c>
      <c r="J6206" t="s">
        <v>130</v>
      </c>
      <c r="K6206" t="s">
        <v>131</v>
      </c>
      <c r="L6206" t="s">
        <v>17803</v>
      </c>
      <c r="M6206" t="s">
        <v>17804</v>
      </c>
      <c r="N6206">
        <v>4.2480555549999997</v>
      </c>
      <c r="O6206">
        <v>0</v>
      </c>
      <c r="P6206">
        <v>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4.2480560000000001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1721400</v>
      </c>
      <c r="B6207">
        <v>1</v>
      </c>
      <c r="C6207" t="s">
        <v>76</v>
      </c>
      <c r="D6207" t="s">
        <v>101</v>
      </c>
      <c r="E6207" t="s">
        <v>212</v>
      </c>
      <c r="F6207" t="s">
        <v>8708</v>
      </c>
      <c r="G6207" t="s">
        <v>1803</v>
      </c>
      <c r="H6207" t="s">
        <v>47</v>
      </c>
      <c r="I6207" t="s">
        <v>129</v>
      </c>
      <c r="J6207" t="s">
        <v>130</v>
      </c>
      <c r="K6207" t="s">
        <v>161</v>
      </c>
      <c r="L6207" t="s">
        <v>17805</v>
      </c>
      <c r="M6207" t="s">
        <v>17806</v>
      </c>
      <c r="N6207">
        <v>1.4683333329999999</v>
      </c>
      <c r="O6207">
        <v>20</v>
      </c>
      <c r="P6207">
        <v>92</v>
      </c>
      <c r="Q6207">
        <v>0</v>
      </c>
      <c r="R6207">
        <v>0</v>
      </c>
      <c r="S6207">
        <v>0</v>
      </c>
      <c r="T6207">
        <v>0</v>
      </c>
      <c r="U6207">
        <v>29.366667</v>
      </c>
      <c r="V6207">
        <v>135.08666700000001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1721392</v>
      </c>
      <c r="B6208">
        <v>1</v>
      </c>
      <c r="C6208" t="s">
        <v>76</v>
      </c>
      <c r="D6208" t="s">
        <v>91</v>
      </c>
      <c r="E6208" t="s">
        <v>139</v>
      </c>
      <c r="F6208" t="s">
        <v>17807</v>
      </c>
      <c r="G6208" t="s">
        <v>633</v>
      </c>
      <c r="H6208" t="s">
        <v>46</v>
      </c>
      <c r="I6208" t="s">
        <v>129</v>
      </c>
      <c r="J6208" t="s">
        <v>130</v>
      </c>
      <c r="K6208" t="s">
        <v>131</v>
      </c>
      <c r="L6208" t="s">
        <v>17808</v>
      </c>
      <c r="M6208" t="s">
        <v>17809</v>
      </c>
      <c r="N6208">
        <v>2.5494444440000001</v>
      </c>
      <c r="O6208">
        <v>0</v>
      </c>
      <c r="P6208">
        <v>19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48.439444000000002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1721399</v>
      </c>
      <c r="B6209">
        <v>1</v>
      </c>
      <c r="C6209" t="s">
        <v>76</v>
      </c>
      <c r="D6209" t="s">
        <v>90</v>
      </c>
      <c r="E6209" t="s">
        <v>164</v>
      </c>
      <c r="F6209" t="s">
        <v>16302</v>
      </c>
      <c r="G6209" t="s">
        <v>285</v>
      </c>
      <c r="H6209" t="s">
        <v>46</v>
      </c>
      <c r="I6209" t="s">
        <v>129</v>
      </c>
      <c r="J6209" t="s">
        <v>130</v>
      </c>
      <c r="K6209" t="s">
        <v>161</v>
      </c>
      <c r="L6209" t="s">
        <v>17810</v>
      </c>
      <c r="M6209" t="s">
        <v>17811</v>
      </c>
      <c r="N6209">
        <v>7.4628924999999997</v>
      </c>
      <c r="O6209">
        <v>1</v>
      </c>
      <c r="P6209">
        <v>585</v>
      </c>
      <c r="Q6209">
        <v>0</v>
      </c>
      <c r="R6209">
        <v>0</v>
      </c>
      <c r="S6209">
        <v>0</v>
      </c>
      <c r="T6209">
        <v>0</v>
      </c>
      <c r="U6209">
        <v>7.4628930000000002</v>
      </c>
      <c r="V6209">
        <v>4365.7921130000004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1721404</v>
      </c>
      <c r="B6210">
        <v>1</v>
      </c>
      <c r="C6210" t="s">
        <v>77</v>
      </c>
      <c r="D6210" t="s">
        <v>109</v>
      </c>
      <c r="E6210" t="s">
        <v>134</v>
      </c>
      <c r="F6210" t="s">
        <v>17812</v>
      </c>
      <c r="G6210" t="s">
        <v>136</v>
      </c>
      <c r="H6210" t="s">
        <v>46</v>
      </c>
      <c r="I6210" t="s">
        <v>129</v>
      </c>
      <c r="J6210" t="s">
        <v>130</v>
      </c>
      <c r="K6210" t="s">
        <v>131</v>
      </c>
      <c r="L6210" t="s">
        <v>17813</v>
      </c>
      <c r="M6210" t="s">
        <v>17814</v>
      </c>
      <c r="N6210">
        <v>0.98916666600000003</v>
      </c>
      <c r="O6210">
        <v>0</v>
      </c>
      <c r="P6210">
        <v>3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2.9674999999999998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1721403</v>
      </c>
      <c r="B6211">
        <v>1</v>
      </c>
      <c r="C6211" t="s">
        <v>76</v>
      </c>
      <c r="D6211" t="s">
        <v>91</v>
      </c>
      <c r="E6211" t="s">
        <v>139</v>
      </c>
      <c r="F6211" t="s">
        <v>17815</v>
      </c>
      <c r="G6211" t="s">
        <v>707</v>
      </c>
      <c r="H6211" t="s">
        <v>46</v>
      </c>
      <c r="I6211" t="s">
        <v>129</v>
      </c>
      <c r="J6211" t="s">
        <v>130</v>
      </c>
      <c r="K6211" t="s">
        <v>131</v>
      </c>
      <c r="L6211" t="s">
        <v>17816</v>
      </c>
      <c r="M6211" t="s">
        <v>17817</v>
      </c>
      <c r="N6211">
        <v>1.416111111</v>
      </c>
      <c r="O6211">
        <v>0</v>
      </c>
      <c r="P6211">
        <v>71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100.54388899999999</v>
      </c>
      <c r="W6211">
        <v>0</v>
      </c>
      <c r="X6211">
        <v>0</v>
      </c>
      <c r="Y6211">
        <v>0</v>
      </c>
      <c r="Z6211">
        <v>0</v>
      </c>
    </row>
    <row r="6212" spans="1:26" x14ac:dyDescent="0.25">
      <c r="A6212">
        <v>1721443</v>
      </c>
      <c r="B6212">
        <v>1</v>
      </c>
      <c r="C6212" t="s">
        <v>76</v>
      </c>
      <c r="D6212" t="s">
        <v>92</v>
      </c>
      <c r="E6212" t="s">
        <v>139</v>
      </c>
      <c r="F6212" t="s">
        <v>12572</v>
      </c>
      <c r="G6212" t="s">
        <v>285</v>
      </c>
      <c r="H6212" t="s">
        <v>46</v>
      </c>
      <c r="I6212" t="s">
        <v>129</v>
      </c>
      <c r="J6212" t="s">
        <v>130</v>
      </c>
      <c r="K6212" t="s">
        <v>161</v>
      </c>
      <c r="L6212" t="s">
        <v>17818</v>
      </c>
      <c r="M6212" t="s">
        <v>17819</v>
      </c>
      <c r="N6212">
        <v>8.3666666660000004</v>
      </c>
      <c r="O6212">
        <v>0</v>
      </c>
      <c r="P6212">
        <v>0</v>
      </c>
      <c r="Q6212">
        <v>0</v>
      </c>
      <c r="R6212">
        <v>157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1313.5666670000001</v>
      </c>
      <c r="Y6212">
        <v>0</v>
      </c>
      <c r="Z6212">
        <v>0</v>
      </c>
    </row>
    <row r="6213" spans="1:26" x14ac:dyDescent="0.25">
      <c r="A6213">
        <v>1721410</v>
      </c>
      <c r="B6213">
        <v>1</v>
      </c>
      <c r="C6213" t="s">
        <v>77</v>
      </c>
      <c r="D6213" t="s">
        <v>115</v>
      </c>
      <c r="E6213" t="s">
        <v>212</v>
      </c>
      <c r="F6213" t="s">
        <v>10972</v>
      </c>
      <c r="G6213" t="s">
        <v>150</v>
      </c>
      <c r="H6213" t="s">
        <v>47</v>
      </c>
      <c r="I6213" t="s">
        <v>129</v>
      </c>
      <c r="J6213" t="s">
        <v>130</v>
      </c>
      <c r="K6213" t="s">
        <v>161</v>
      </c>
      <c r="L6213" t="s">
        <v>17820</v>
      </c>
      <c r="M6213" t="s">
        <v>17821</v>
      </c>
      <c r="N6213">
        <v>0.16406388799999999</v>
      </c>
      <c r="O6213">
        <v>0</v>
      </c>
      <c r="P6213">
        <v>0</v>
      </c>
      <c r="Q6213">
        <v>19</v>
      </c>
      <c r="R6213">
        <v>12</v>
      </c>
      <c r="S6213">
        <v>70</v>
      </c>
      <c r="T6213">
        <v>1123</v>
      </c>
      <c r="U6213">
        <v>0</v>
      </c>
      <c r="V6213">
        <v>0</v>
      </c>
      <c r="W6213">
        <v>3.1172140000000002</v>
      </c>
      <c r="X6213">
        <v>1.9687669999999999</v>
      </c>
      <c r="Y6213">
        <v>11.484472</v>
      </c>
      <c r="Z6213">
        <v>184.24374599999999</v>
      </c>
    </row>
    <row r="6214" spans="1:26" x14ac:dyDescent="0.25">
      <c r="A6214">
        <v>1721413</v>
      </c>
      <c r="B6214">
        <v>1</v>
      </c>
      <c r="C6214" t="s">
        <v>77</v>
      </c>
      <c r="D6214" t="s">
        <v>115</v>
      </c>
      <c r="E6214" t="s">
        <v>158</v>
      </c>
      <c r="F6214" t="s">
        <v>8299</v>
      </c>
      <c r="G6214" t="s">
        <v>285</v>
      </c>
      <c r="H6214" t="s">
        <v>47</v>
      </c>
      <c r="I6214" t="s">
        <v>129</v>
      </c>
      <c r="J6214" t="s">
        <v>130</v>
      </c>
      <c r="K6214" t="s">
        <v>161</v>
      </c>
      <c r="L6214" t="s">
        <v>17822</v>
      </c>
      <c r="M6214" t="s">
        <v>17823</v>
      </c>
      <c r="N6214">
        <v>7.7369444439999997</v>
      </c>
      <c r="O6214">
        <v>10</v>
      </c>
      <c r="P6214">
        <v>5</v>
      </c>
      <c r="Q6214">
        <v>56</v>
      </c>
      <c r="R6214">
        <v>840</v>
      </c>
      <c r="S6214">
        <v>147</v>
      </c>
      <c r="T6214">
        <v>2329</v>
      </c>
      <c r="U6214">
        <v>77.369444000000001</v>
      </c>
      <c r="V6214">
        <v>38.684722000000001</v>
      </c>
      <c r="W6214">
        <v>433.268889</v>
      </c>
      <c r="X6214">
        <v>6499.0333330000003</v>
      </c>
      <c r="Y6214">
        <v>1137.330833</v>
      </c>
      <c r="Z6214">
        <v>18019.34361</v>
      </c>
    </row>
    <row r="6215" spans="1:26" x14ac:dyDescent="0.25">
      <c r="A6215">
        <v>1721412</v>
      </c>
      <c r="B6215">
        <v>1</v>
      </c>
      <c r="C6215" t="s">
        <v>76</v>
      </c>
      <c r="D6215" t="s">
        <v>99</v>
      </c>
      <c r="E6215" t="s">
        <v>148</v>
      </c>
      <c r="F6215" t="s">
        <v>17824</v>
      </c>
      <c r="G6215" t="s">
        <v>176</v>
      </c>
      <c r="H6215" t="s">
        <v>47</v>
      </c>
      <c r="I6215" t="s">
        <v>129</v>
      </c>
      <c r="J6215" t="s">
        <v>130</v>
      </c>
      <c r="K6215" t="s">
        <v>131</v>
      </c>
      <c r="L6215" t="s">
        <v>17825</v>
      </c>
      <c r="M6215" t="s">
        <v>17826</v>
      </c>
      <c r="N6215">
        <v>6.5951666000000006E-2</v>
      </c>
      <c r="O6215">
        <v>341</v>
      </c>
      <c r="P6215">
        <v>7918</v>
      </c>
      <c r="Q6215">
        <v>0</v>
      </c>
      <c r="R6215">
        <v>0</v>
      </c>
      <c r="S6215">
        <v>0</v>
      </c>
      <c r="T6215">
        <v>0</v>
      </c>
      <c r="U6215">
        <v>22.489518</v>
      </c>
      <c r="V6215">
        <v>522.20529099999999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1721421</v>
      </c>
      <c r="B6216">
        <v>1</v>
      </c>
      <c r="C6216" t="s">
        <v>76</v>
      </c>
      <c r="D6216" t="s">
        <v>78</v>
      </c>
      <c r="E6216" t="s">
        <v>139</v>
      </c>
      <c r="F6216" t="s">
        <v>17827</v>
      </c>
      <c r="G6216" t="s">
        <v>269</v>
      </c>
      <c r="H6216" t="s">
        <v>46</v>
      </c>
      <c r="I6216" t="s">
        <v>129</v>
      </c>
      <c r="J6216" t="s">
        <v>130</v>
      </c>
      <c r="K6216" t="s">
        <v>131</v>
      </c>
      <c r="L6216" t="s">
        <v>17828</v>
      </c>
      <c r="M6216" t="s">
        <v>17829</v>
      </c>
      <c r="N6216">
        <v>5.5663888879999996</v>
      </c>
      <c r="O6216">
        <v>0</v>
      </c>
      <c r="P6216">
        <v>32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178.12444400000001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1721414</v>
      </c>
      <c r="B6217">
        <v>1</v>
      </c>
      <c r="C6217" t="s">
        <v>77</v>
      </c>
      <c r="D6217" t="s">
        <v>113</v>
      </c>
      <c r="E6217" t="s">
        <v>139</v>
      </c>
      <c r="F6217" t="s">
        <v>17830</v>
      </c>
      <c r="G6217" t="s">
        <v>633</v>
      </c>
      <c r="H6217" t="s">
        <v>46</v>
      </c>
      <c r="I6217" t="s">
        <v>129</v>
      </c>
      <c r="J6217" t="s">
        <v>130</v>
      </c>
      <c r="K6217" t="s">
        <v>131</v>
      </c>
      <c r="L6217" t="s">
        <v>17831</v>
      </c>
      <c r="M6217" t="s">
        <v>17832</v>
      </c>
      <c r="N6217">
        <v>7.0636111110000002</v>
      </c>
      <c r="O6217">
        <v>0</v>
      </c>
      <c r="P6217">
        <v>0</v>
      </c>
      <c r="Q6217">
        <v>0</v>
      </c>
      <c r="R6217">
        <v>9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63.572499999999998</v>
      </c>
      <c r="Y6217">
        <v>0</v>
      </c>
      <c r="Z6217">
        <v>0</v>
      </c>
    </row>
    <row r="6218" spans="1:26" x14ac:dyDescent="0.25">
      <c r="A6218">
        <v>1721416</v>
      </c>
      <c r="B6218">
        <v>1</v>
      </c>
      <c r="C6218" t="s">
        <v>76</v>
      </c>
      <c r="D6218" t="s">
        <v>93</v>
      </c>
      <c r="E6218" t="s">
        <v>126</v>
      </c>
      <c r="F6218" t="s">
        <v>17833</v>
      </c>
      <c r="G6218" t="s">
        <v>285</v>
      </c>
      <c r="H6218" t="s">
        <v>47</v>
      </c>
      <c r="I6218" t="s">
        <v>129</v>
      </c>
      <c r="J6218" t="s">
        <v>130</v>
      </c>
      <c r="K6218" t="s">
        <v>161</v>
      </c>
      <c r="L6218" t="s">
        <v>17834</v>
      </c>
      <c r="M6218" t="s">
        <v>17835</v>
      </c>
      <c r="N6218">
        <v>8.8848111109999994</v>
      </c>
      <c r="O6218">
        <v>1</v>
      </c>
      <c r="P6218">
        <v>270</v>
      </c>
      <c r="Q6218">
        <v>0</v>
      </c>
      <c r="R6218">
        <v>0</v>
      </c>
      <c r="S6218">
        <v>0</v>
      </c>
      <c r="T6218">
        <v>0</v>
      </c>
      <c r="U6218">
        <v>8.8848109999999991</v>
      </c>
      <c r="V6218">
        <v>2398.8989999999999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1721417</v>
      </c>
      <c r="B6219">
        <v>1</v>
      </c>
      <c r="C6219" t="s">
        <v>77</v>
      </c>
      <c r="D6219" t="s">
        <v>114</v>
      </c>
      <c r="E6219" t="s">
        <v>164</v>
      </c>
      <c r="F6219" t="s">
        <v>1026</v>
      </c>
      <c r="G6219" t="s">
        <v>285</v>
      </c>
      <c r="H6219" t="s">
        <v>46</v>
      </c>
      <c r="I6219" t="s">
        <v>129</v>
      </c>
      <c r="J6219" t="s">
        <v>130</v>
      </c>
      <c r="K6219" t="s">
        <v>161</v>
      </c>
      <c r="L6219" t="s">
        <v>17836</v>
      </c>
      <c r="M6219" t="s">
        <v>17837</v>
      </c>
      <c r="N6219">
        <v>8.7527127769999993</v>
      </c>
      <c r="O6219">
        <v>0</v>
      </c>
      <c r="P6219">
        <v>0</v>
      </c>
      <c r="Q6219">
        <v>0</v>
      </c>
      <c r="R6219">
        <v>0</v>
      </c>
      <c r="S6219">
        <v>1</v>
      </c>
      <c r="T6219">
        <v>206</v>
      </c>
      <c r="U6219">
        <v>0</v>
      </c>
      <c r="V6219">
        <v>0</v>
      </c>
      <c r="W6219">
        <v>0</v>
      </c>
      <c r="X6219">
        <v>0</v>
      </c>
      <c r="Y6219">
        <v>8.752713</v>
      </c>
      <c r="Z6219">
        <v>1803.0588319999999</v>
      </c>
    </row>
    <row r="6220" spans="1:26" x14ac:dyDescent="0.25">
      <c r="A6220">
        <v>1721422</v>
      </c>
      <c r="B6220">
        <v>1</v>
      </c>
      <c r="C6220" t="s">
        <v>76</v>
      </c>
      <c r="D6220" t="s">
        <v>92</v>
      </c>
      <c r="E6220" t="s">
        <v>158</v>
      </c>
      <c r="F6220" t="s">
        <v>17838</v>
      </c>
      <c r="G6220" t="s">
        <v>281</v>
      </c>
      <c r="H6220" t="s">
        <v>47</v>
      </c>
      <c r="I6220" t="s">
        <v>129</v>
      </c>
      <c r="J6220" t="s">
        <v>130</v>
      </c>
      <c r="K6220" t="s">
        <v>161</v>
      </c>
      <c r="L6220" t="s">
        <v>17839</v>
      </c>
      <c r="M6220" t="s">
        <v>17840</v>
      </c>
      <c r="N6220">
        <v>8.3366666659999993</v>
      </c>
      <c r="O6220">
        <v>0</v>
      </c>
      <c r="P6220">
        <v>0</v>
      </c>
      <c r="Q6220">
        <v>21</v>
      </c>
      <c r="R6220">
        <v>1398</v>
      </c>
      <c r="S6220">
        <v>0</v>
      </c>
      <c r="T6220">
        <v>0</v>
      </c>
      <c r="U6220">
        <v>0</v>
      </c>
      <c r="V6220">
        <v>0</v>
      </c>
      <c r="W6220">
        <v>175.07</v>
      </c>
      <c r="X6220">
        <v>11654.659999</v>
      </c>
      <c r="Y6220">
        <v>0</v>
      </c>
      <c r="Z6220">
        <v>0</v>
      </c>
    </row>
    <row r="6221" spans="1:26" x14ac:dyDescent="0.25">
      <c r="A6221">
        <v>1721424</v>
      </c>
      <c r="B6221">
        <v>1</v>
      </c>
      <c r="C6221" t="s">
        <v>77</v>
      </c>
      <c r="D6221" t="s">
        <v>124</v>
      </c>
      <c r="E6221" t="s">
        <v>191</v>
      </c>
      <c r="F6221" t="s">
        <v>17841</v>
      </c>
      <c r="G6221" t="s">
        <v>193</v>
      </c>
      <c r="H6221" t="s">
        <v>46</v>
      </c>
      <c r="I6221" t="s">
        <v>129</v>
      </c>
      <c r="J6221" t="s">
        <v>130</v>
      </c>
      <c r="K6221" t="s">
        <v>131</v>
      </c>
      <c r="L6221" t="s">
        <v>17842</v>
      </c>
      <c r="M6221" t="s">
        <v>17843</v>
      </c>
      <c r="N6221">
        <v>5.2919444440000003</v>
      </c>
      <c r="O6221">
        <v>0</v>
      </c>
      <c r="P6221">
        <v>126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666.78499999999997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1721426</v>
      </c>
      <c r="B6222">
        <v>1</v>
      </c>
      <c r="C6222" t="s">
        <v>76</v>
      </c>
      <c r="D6222" t="s">
        <v>89</v>
      </c>
      <c r="E6222" t="s">
        <v>158</v>
      </c>
      <c r="F6222" t="s">
        <v>17844</v>
      </c>
      <c r="G6222" t="s">
        <v>176</v>
      </c>
      <c r="H6222" t="s">
        <v>47</v>
      </c>
      <c r="I6222" t="s">
        <v>129</v>
      </c>
      <c r="J6222" t="s">
        <v>130</v>
      </c>
      <c r="K6222" t="s">
        <v>131</v>
      </c>
      <c r="L6222" t="s">
        <v>17845</v>
      </c>
      <c r="M6222" t="s">
        <v>17846</v>
      </c>
      <c r="N6222">
        <v>0.84444444399999996</v>
      </c>
      <c r="O6222">
        <v>27</v>
      </c>
      <c r="P6222">
        <v>3728</v>
      </c>
      <c r="Q6222">
        <v>0</v>
      </c>
      <c r="R6222">
        <v>0</v>
      </c>
      <c r="S6222">
        <v>0</v>
      </c>
      <c r="T6222">
        <v>0</v>
      </c>
      <c r="U6222">
        <v>22.8</v>
      </c>
      <c r="V6222">
        <v>3148.0888869999999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1721437</v>
      </c>
      <c r="B6223">
        <v>1</v>
      </c>
      <c r="C6223" t="s">
        <v>77</v>
      </c>
      <c r="D6223" t="s">
        <v>124</v>
      </c>
      <c r="E6223" t="s">
        <v>139</v>
      </c>
      <c r="F6223" t="s">
        <v>17847</v>
      </c>
      <c r="G6223" t="s">
        <v>141</v>
      </c>
      <c r="H6223" t="s">
        <v>46</v>
      </c>
      <c r="I6223" t="s">
        <v>129</v>
      </c>
      <c r="J6223" t="s">
        <v>130</v>
      </c>
      <c r="K6223" t="s">
        <v>131</v>
      </c>
      <c r="L6223" t="s">
        <v>17848</v>
      </c>
      <c r="M6223" t="s">
        <v>17849</v>
      </c>
      <c r="N6223">
        <v>1.336944444</v>
      </c>
      <c r="O6223">
        <v>0</v>
      </c>
      <c r="P6223">
        <v>7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9.3586109999999998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1721429</v>
      </c>
      <c r="B6224">
        <v>1</v>
      </c>
      <c r="C6224" t="s">
        <v>77</v>
      </c>
      <c r="D6224" t="s">
        <v>118</v>
      </c>
      <c r="E6224" t="s">
        <v>134</v>
      </c>
      <c r="F6224" t="s">
        <v>17850</v>
      </c>
      <c r="G6224" t="s">
        <v>209</v>
      </c>
      <c r="H6224" t="s">
        <v>46</v>
      </c>
      <c r="I6224" t="s">
        <v>129</v>
      </c>
      <c r="J6224" t="s">
        <v>130</v>
      </c>
      <c r="K6224" t="s">
        <v>131</v>
      </c>
      <c r="L6224" t="s">
        <v>17851</v>
      </c>
      <c r="M6224" t="s">
        <v>17852</v>
      </c>
      <c r="N6224">
        <v>1.8233333329999999</v>
      </c>
      <c r="O6224">
        <v>0</v>
      </c>
      <c r="P6224">
        <v>4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7.2933329999999996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1721453</v>
      </c>
      <c r="B6225">
        <v>1</v>
      </c>
      <c r="C6225" t="s">
        <v>76</v>
      </c>
      <c r="D6225" t="s">
        <v>81</v>
      </c>
      <c r="E6225" t="s">
        <v>191</v>
      </c>
      <c r="F6225" t="s">
        <v>16631</v>
      </c>
      <c r="G6225" t="s">
        <v>907</v>
      </c>
      <c r="H6225" t="s">
        <v>46</v>
      </c>
      <c r="I6225" t="s">
        <v>129</v>
      </c>
      <c r="J6225" t="s">
        <v>130</v>
      </c>
      <c r="K6225" t="s">
        <v>131</v>
      </c>
      <c r="L6225" t="s">
        <v>17853</v>
      </c>
      <c r="M6225" t="s">
        <v>17854</v>
      </c>
      <c r="N6225">
        <v>4.1563888880000004</v>
      </c>
      <c r="O6225">
        <v>0</v>
      </c>
      <c r="P6225">
        <v>41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170.41194400000001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1721427</v>
      </c>
      <c r="B6226">
        <v>1</v>
      </c>
      <c r="C6226" t="s">
        <v>76</v>
      </c>
      <c r="D6226" t="s">
        <v>92</v>
      </c>
      <c r="E6226" t="s">
        <v>164</v>
      </c>
      <c r="F6226" t="s">
        <v>17855</v>
      </c>
      <c r="G6226" t="s">
        <v>285</v>
      </c>
      <c r="H6226" t="s">
        <v>46</v>
      </c>
      <c r="I6226" t="s">
        <v>129</v>
      </c>
      <c r="J6226" t="s">
        <v>130</v>
      </c>
      <c r="K6226" t="s">
        <v>161</v>
      </c>
      <c r="L6226" t="s">
        <v>17856</v>
      </c>
      <c r="M6226" t="s">
        <v>17857</v>
      </c>
      <c r="N6226">
        <v>1.7828972219999999</v>
      </c>
      <c r="O6226">
        <v>0</v>
      </c>
      <c r="P6226">
        <v>0</v>
      </c>
      <c r="Q6226">
        <v>1</v>
      </c>
      <c r="R6226">
        <v>215</v>
      </c>
      <c r="S6226">
        <v>0</v>
      </c>
      <c r="T6226">
        <v>0</v>
      </c>
      <c r="U6226">
        <v>0</v>
      </c>
      <c r="V6226">
        <v>0</v>
      </c>
      <c r="W6226">
        <v>1.782897</v>
      </c>
      <c r="X6226">
        <v>383.322903</v>
      </c>
      <c r="Y6226">
        <v>0</v>
      </c>
      <c r="Z6226">
        <v>0</v>
      </c>
    </row>
    <row r="6227" spans="1:26" x14ac:dyDescent="0.25">
      <c r="A6227">
        <v>1721428</v>
      </c>
      <c r="B6227">
        <v>1</v>
      </c>
      <c r="C6227" t="s">
        <v>76</v>
      </c>
      <c r="D6227" t="s">
        <v>79</v>
      </c>
      <c r="E6227" t="s">
        <v>139</v>
      </c>
      <c r="F6227" t="s">
        <v>7843</v>
      </c>
      <c r="G6227" t="s">
        <v>285</v>
      </c>
      <c r="H6227" t="s">
        <v>46</v>
      </c>
      <c r="I6227" t="s">
        <v>129</v>
      </c>
      <c r="J6227" t="s">
        <v>130</v>
      </c>
      <c r="K6227" t="s">
        <v>161</v>
      </c>
      <c r="L6227" t="s">
        <v>17858</v>
      </c>
      <c r="M6227" t="s">
        <v>17859</v>
      </c>
      <c r="N6227">
        <v>3.5444805549999998</v>
      </c>
      <c r="O6227">
        <v>0</v>
      </c>
      <c r="P6227">
        <v>158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560.02792799999997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1721430</v>
      </c>
      <c r="B6228">
        <v>1</v>
      </c>
      <c r="C6228" t="s">
        <v>77</v>
      </c>
      <c r="D6228" t="s">
        <v>111</v>
      </c>
      <c r="E6228" t="s">
        <v>126</v>
      </c>
      <c r="F6228" t="s">
        <v>17860</v>
      </c>
      <c r="G6228" t="s">
        <v>285</v>
      </c>
      <c r="H6228" t="s">
        <v>47</v>
      </c>
      <c r="I6228" t="s">
        <v>129</v>
      </c>
      <c r="J6228" t="s">
        <v>130</v>
      </c>
      <c r="K6228" t="s">
        <v>161</v>
      </c>
      <c r="L6228" t="s">
        <v>17861</v>
      </c>
      <c r="M6228" t="s">
        <v>17862</v>
      </c>
      <c r="N6228">
        <v>8.1370452770000004</v>
      </c>
      <c r="O6228">
        <v>0</v>
      </c>
      <c r="P6228">
        <v>0</v>
      </c>
      <c r="Q6228">
        <v>12</v>
      </c>
      <c r="R6228">
        <v>140</v>
      </c>
      <c r="S6228">
        <v>0</v>
      </c>
      <c r="T6228">
        <v>0</v>
      </c>
      <c r="U6228">
        <v>0</v>
      </c>
      <c r="V6228">
        <v>0</v>
      </c>
      <c r="W6228">
        <v>97.644542999999999</v>
      </c>
      <c r="X6228">
        <v>1139.1863390000001</v>
      </c>
      <c r="Y6228">
        <v>0</v>
      </c>
      <c r="Z6228">
        <v>0</v>
      </c>
    </row>
    <row r="6229" spans="1:26" x14ac:dyDescent="0.25">
      <c r="A6229">
        <v>1721431</v>
      </c>
      <c r="B6229">
        <v>1</v>
      </c>
      <c r="C6229" t="s">
        <v>77</v>
      </c>
      <c r="D6229" t="s">
        <v>110</v>
      </c>
      <c r="E6229" t="s">
        <v>164</v>
      </c>
      <c r="F6229" t="s">
        <v>6891</v>
      </c>
      <c r="G6229" t="s">
        <v>285</v>
      </c>
      <c r="H6229" t="s">
        <v>46</v>
      </c>
      <c r="I6229" t="s">
        <v>129</v>
      </c>
      <c r="J6229" t="s">
        <v>130</v>
      </c>
      <c r="K6229" t="s">
        <v>161</v>
      </c>
      <c r="L6229" t="s">
        <v>17863</v>
      </c>
      <c r="M6229" t="s">
        <v>17864</v>
      </c>
      <c r="N6229">
        <v>6.9482249999999999</v>
      </c>
      <c r="O6229">
        <v>0</v>
      </c>
      <c r="P6229">
        <v>0</v>
      </c>
      <c r="Q6229">
        <v>1</v>
      </c>
      <c r="R6229">
        <v>27</v>
      </c>
      <c r="S6229">
        <v>0</v>
      </c>
      <c r="T6229">
        <v>0</v>
      </c>
      <c r="U6229">
        <v>0</v>
      </c>
      <c r="V6229">
        <v>0</v>
      </c>
      <c r="W6229">
        <v>6.9482249999999999</v>
      </c>
      <c r="X6229">
        <v>187.60207500000001</v>
      </c>
      <c r="Y6229">
        <v>0</v>
      </c>
      <c r="Z6229">
        <v>0</v>
      </c>
    </row>
    <row r="6230" spans="1:26" x14ac:dyDescent="0.25">
      <c r="A6230">
        <v>1721434</v>
      </c>
      <c r="B6230">
        <v>1</v>
      </c>
      <c r="C6230" t="s">
        <v>76</v>
      </c>
      <c r="D6230" t="s">
        <v>93</v>
      </c>
      <c r="E6230" t="s">
        <v>158</v>
      </c>
      <c r="F6230" t="s">
        <v>3699</v>
      </c>
      <c r="G6230" t="s">
        <v>285</v>
      </c>
      <c r="H6230" t="s">
        <v>47</v>
      </c>
      <c r="I6230" t="s">
        <v>129</v>
      </c>
      <c r="J6230" t="s">
        <v>130</v>
      </c>
      <c r="K6230" t="s">
        <v>161</v>
      </c>
      <c r="L6230" t="s">
        <v>17865</v>
      </c>
      <c r="M6230" t="s">
        <v>17866</v>
      </c>
      <c r="N6230">
        <v>0.78388888800000001</v>
      </c>
      <c r="O6230">
        <v>38</v>
      </c>
      <c r="P6230">
        <v>4504</v>
      </c>
      <c r="Q6230">
        <v>0</v>
      </c>
      <c r="R6230">
        <v>0</v>
      </c>
      <c r="S6230">
        <v>0</v>
      </c>
      <c r="T6230">
        <v>0</v>
      </c>
      <c r="U6230">
        <v>29.787777999999999</v>
      </c>
      <c r="V6230">
        <v>3530.6355520000002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1721440</v>
      </c>
      <c r="B6231">
        <v>1</v>
      </c>
      <c r="C6231" t="s">
        <v>77</v>
      </c>
      <c r="D6231" t="s">
        <v>109</v>
      </c>
      <c r="E6231" t="s">
        <v>126</v>
      </c>
      <c r="F6231" t="s">
        <v>17867</v>
      </c>
      <c r="G6231" t="s">
        <v>145</v>
      </c>
      <c r="H6231" t="s">
        <v>47</v>
      </c>
      <c r="I6231" t="s">
        <v>129</v>
      </c>
      <c r="J6231" t="s">
        <v>130</v>
      </c>
      <c r="K6231" t="s">
        <v>131</v>
      </c>
      <c r="L6231" t="s">
        <v>17868</v>
      </c>
      <c r="M6231" t="s">
        <v>17869</v>
      </c>
      <c r="N6231">
        <v>1.4669444439999999</v>
      </c>
      <c r="O6231">
        <v>2</v>
      </c>
      <c r="P6231">
        <v>84</v>
      </c>
      <c r="Q6231">
        <v>0</v>
      </c>
      <c r="R6231">
        <v>0</v>
      </c>
      <c r="S6231">
        <v>0</v>
      </c>
      <c r="T6231">
        <v>0</v>
      </c>
      <c r="U6231">
        <v>2.9338890000000002</v>
      </c>
      <c r="V6231">
        <v>123.223333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1721461</v>
      </c>
      <c r="B6232">
        <v>1</v>
      </c>
      <c r="C6232" t="s">
        <v>76</v>
      </c>
      <c r="D6232" t="s">
        <v>95</v>
      </c>
      <c r="E6232" t="s">
        <v>134</v>
      </c>
      <c r="F6232" t="s">
        <v>17870</v>
      </c>
      <c r="G6232" t="s">
        <v>136</v>
      </c>
      <c r="H6232" t="s">
        <v>46</v>
      </c>
      <c r="I6232" t="s">
        <v>129</v>
      </c>
      <c r="J6232" t="s">
        <v>130</v>
      </c>
      <c r="K6232" t="s">
        <v>131</v>
      </c>
      <c r="L6232" t="s">
        <v>17871</v>
      </c>
      <c r="M6232" t="s">
        <v>17872</v>
      </c>
      <c r="N6232">
        <v>6.3277777769999997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1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6.3277780000000003</v>
      </c>
    </row>
    <row r="6233" spans="1:26" x14ac:dyDescent="0.25">
      <c r="A6233">
        <v>1721438</v>
      </c>
      <c r="B6233">
        <v>1</v>
      </c>
      <c r="C6233" t="s">
        <v>77</v>
      </c>
      <c r="D6233" t="s">
        <v>118</v>
      </c>
      <c r="E6233" t="s">
        <v>134</v>
      </c>
      <c r="F6233" t="s">
        <v>17873</v>
      </c>
      <c r="G6233" t="s">
        <v>136</v>
      </c>
      <c r="H6233" t="s">
        <v>46</v>
      </c>
      <c r="I6233" t="s">
        <v>129</v>
      </c>
      <c r="J6233" t="s">
        <v>130</v>
      </c>
      <c r="K6233" t="s">
        <v>131</v>
      </c>
      <c r="L6233" t="s">
        <v>17874</v>
      </c>
      <c r="M6233" t="s">
        <v>17875</v>
      </c>
      <c r="N6233">
        <v>1.939444444</v>
      </c>
      <c r="O6233">
        <v>0</v>
      </c>
      <c r="P6233">
        <v>1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1.9394439999999999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1721436</v>
      </c>
      <c r="B6234">
        <v>1</v>
      </c>
      <c r="C6234" t="s">
        <v>76</v>
      </c>
      <c r="D6234" t="s">
        <v>87</v>
      </c>
      <c r="E6234" t="s">
        <v>158</v>
      </c>
      <c r="F6234" t="s">
        <v>17876</v>
      </c>
      <c r="G6234" t="s">
        <v>285</v>
      </c>
      <c r="H6234" t="s">
        <v>47</v>
      </c>
      <c r="I6234" t="s">
        <v>129</v>
      </c>
      <c r="J6234" t="s">
        <v>130</v>
      </c>
      <c r="K6234" t="s">
        <v>161</v>
      </c>
      <c r="L6234" t="s">
        <v>17877</v>
      </c>
      <c r="M6234" t="s">
        <v>17878</v>
      </c>
      <c r="N6234">
        <v>6.9054722220000002</v>
      </c>
      <c r="O6234">
        <v>0</v>
      </c>
      <c r="P6234">
        <v>0</v>
      </c>
      <c r="Q6234">
        <v>54</v>
      </c>
      <c r="R6234">
        <v>258</v>
      </c>
      <c r="S6234">
        <v>102</v>
      </c>
      <c r="T6234">
        <v>667</v>
      </c>
      <c r="U6234">
        <v>0</v>
      </c>
      <c r="V6234">
        <v>0</v>
      </c>
      <c r="W6234">
        <v>372.89550000000003</v>
      </c>
      <c r="X6234">
        <v>1781.6118329999999</v>
      </c>
      <c r="Y6234">
        <v>704.35816699999998</v>
      </c>
      <c r="Z6234">
        <v>4605.9499720000003</v>
      </c>
    </row>
    <row r="6235" spans="1:26" x14ac:dyDescent="0.25">
      <c r="A6235">
        <v>1721450</v>
      </c>
      <c r="B6235">
        <v>1</v>
      </c>
      <c r="C6235" t="s">
        <v>76</v>
      </c>
      <c r="D6235" t="s">
        <v>92</v>
      </c>
      <c r="E6235" t="s">
        <v>139</v>
      </c>
      <c r="F6235" t="s">
        <v>17879</v>
      </c>
      <c r="G6235" t="s">
        <v>285</v>
      </c>
      <c r="H6235" t="s">
        <v>46</v>
      </c>
      <c r="I6235" t="s">
        <v>129</v>
      </c>
      <c r="J6235" t="s">
        <v>130</v>
      </c>
      <c r="K6235" t="s">
        <v>161</v>
      </c>
      <c r="L6235" t="s">
        <v>17880</v>
      </c>
      <c r="M6235" t="s">
        <v>17881</v>
      </c>
      <c r="N6235">
        <v>0.93861111100000005</v>
      </c>
      <c r="O6235">
        <v>0</v>
      </c>
      <c r="P6235">
        <v>0</v>
      </c>
      <c r="Q6235">
        <v>0</v>
      </c>
      <c r="R6235">
        <v>11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10.324722</v>
      </c>
      <c r="Y6235">
        <v>0</v>
      </c>
      <c r="Z6235">
        <v>0</v>
      </c>
    </row>
    <row r="6236" spans="1:26" x14ac:dyDescent="0.25">
      <c r="A6236">
        <v>1721446</v>
      </c>
      <c r="B6236">
        <v>1</v>
      </c>
      <c r="C6236" t="s">
        <v>76</v>
      </c>
      <c r="D6236" t="s">
        <v>88</v>
      </c>
      <c r="E6236" t="s">
        <v>134</v>
      </c>
      <c r="F6236" t="s">
        <v>17882</v>
      </c>
      <c r="G6236" t="s">
        <v>136</v>
      </c>
      <c r="H6236" t="s">
        <v>46</v>
      </c>
      <c r="I6236" t="s">
        <v>129</v>
      </c>
      <c r="J6236" t="s">
        <v>130</v>
      </c>
      <c r="K6236" t="s">
        <v>131</v>
      </c>
      <c r="L6236" t="s">
        <v>17883</v>
      </c>
      <c r="M6236" t="s">
        <v>17884</v>
      </c>
      <c r="N6236">
        <v>1.8061111110000001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1.806111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1721445</v>
      </c>
      <c r="B6237">
        <v>1</v>
      </c>
      <c r="C6237" t="s">
        <v>76</v>
      </c>
      <c r="D6237" t="s">
        <v>78</v>
      </c>
      <c r="E6237" t="s">
        <v>134</v>
      </c>
      <c r="F6237" t="s">
        <v>17885</v>
      </c>
      <c r="G6237" t="s">
        <v>155</v>
      </c>
      <c r="H6237" t="s">
        <v>46</v>
      </c>
      <c r="I6237" t="s">
        <v>129</v>
      </c>
      <c r="J6237" t="s">
        <v>130</v>
      </c>
      <c r="K6237" t="s">
        <v>131</v>
      </c>
      <c r="L6237" t="s">
        <v>17886</v>
      </c>
      <c r="M6237" t="s">
        <v>17887</v>
      </c>
      <c r="N6237">
        <v>2.0744444440000001</v>
      </c>
      <c r="O6237">
        <v>0</v>
      </c>
      <c r="P6237">
        <v>11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22.818888999999999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1721441</v>
      </c>
      <c r="B6238">
        <v>1</v>
      </c>
      <c r="C6238" t="s">
        <v>76</v>
      </c>
      <c r="D6238" t="s">
        <v>94</v>
      </c>
      <c r="E6238" t="s">
        <v>164</v>
      </c>
      <c r="F6238" t="s">
        <v>17888</v>
      </c>
      <c r="G6238" t="s">
        <v>1596</v>
      </c>
      <c r="H6238" t="s">
        <v>46</v>
      </c>
      <c r="I6238" t="s">
        <v>129</v>
      </c>
      <c r="J6238" t="s">
        <v>130</v>
      </c>
      <c r="K6238" t="s">
        <v>131</v>
      </c>
      <c r="L6238" t="s">
        <v>17889</v>
      </c>
      <c r="M6238" t="s">
        <v>17890</v>
      </c>
      <c r="N6238">
        <v>2.681944444</v>
      </c>
      <c r="O6238">
        <v>0</v>
      </c>
      <c r="P6238">
        <v>0</v>
      </c>
      <c r="Q6238">
        <v>1</v>
      </c>
      <c r="R6238">
        <v>48</v>
      </c>
      <c r="S6238">
        <v>0</v>
      </c>
      <c r="T6238">
        <v>0</v>
      </c>
      <c r="U6238">
        <v>0</v>
      </c>
      <c r="V6238">
        <v>0</v>
      </c>
      <c r="W6238">
        <v>2.6819440000000001</v>
      </c>
      <c r="X6238">
        <v>128.73333299999999</v>
      </c>
      <c r="Y6238">
        <v>0</v>
      </c>
      <c r="Z6238">
        <v>0</v>
      </c>
    </row>
    <row r="6239" spans="1:26" x14ac:dyDescent="0.25">
      <c r="A6239">
        <v>1721447</v>
      </c>
      <c r="B6239">
        <v>1</v>
      </c>
      <c r="C6239" t="s">
        <v>77</v>
      </c>
      <c r="D6239" t="s">
        <v>122</v>
      </c>
      <c r="E6239" t="s">
        <v>126</v>
      </c>
      <c r="F6239" t="s">
        <v>17891</v>
      </c>
      <c r="G6239" t="s">
        <v>145</v>
      </c>
      <c r="H6239" t="s">
        <v>47</v>
      </c>
      <c r="I6239" t="s">
        <v>129</v>
      </c>
      <c r="J6239" t="s">
        <v>130</v>
      </c>
      <c r="K6239" t="s">
        <v>131</v>
      </c>
      <c r="L6239" t="s">
        <v>17892</v>
      </c>
      <c r="M6239" t="s">
        <v>17893</v>
      </c>
      <c r="N6239">
        <v>1.593611111</v>
      </c>
      <c r="O6239">
        <v>0</v>
      </c>
      <c r="P6239">
        <v>0</v>
      </c>
      <c r="Q6239">
        <v>0</v>
      </c>
      <c r="R6239">
        <v>0</v>
      </c>
      <c r="S6239">
        <v>2</v>
      </c>
      <c r="T6239">
        <v>65</v>
      </c>
      <c r="U6239">
        <v>0</v>
      </c>
      <c r="V6239">
        <v>0</v>
      </c>
      <c r="W6239">
        <v>0</v>
      </c>
      <c r="X6239">
        <v>0</v>
      </c>
      <c r="Y6239">
        <v>3.1872220000000002</v>
      </c>
      <c r="Z6239">
        <v>103.584722</v>
      </c>
    </row>
    <row r="6240" spans="1:26" x14ac:dyDescent="0.25">
      <c r="A6240">
        <v>1721448</v>
      </c>
      <c r="B6240">
        <v>1</v>
      </c>
      <c r="C6240" t="s">
        <v>76</v>
      </c>
      <c r="D6240" t="s">
        <v>89</v>
      </c>
      <c r="E6240" t="s">
        <v>134</v>
      </c>
      <c r="F6240" t="s">
        <v>17894</v>
      </c>
      <c r="G6240" t="s">
        <v>155</v>
      </c>
      <c r="H6240" t="s">
        <v>46</v>
      </c>
      <c r="I6240" t="s">
        <v>129</v>
      </c>
      <c r="J6240" t="s">
        <v>130</v>
      </c>
      <c r="K6240" t="s">
        <v>131</v>
      </c>
      <c r="L6240" t="s">
        <v>17895</v>
      </c>
      <c r="M6240" t="s">
        <v>17896</v>
      </c>
      <c r="N6240">
        <v>1.9169444440000001</v>
      </c>
      <c r="O6240">
        <v>0</v>
      </c>
      <c r="P6240">
        <v>6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11.501666999999999</v>
      </c>
      <c r="W6240">
        <v>0</v>
      </c>
      <c r="X6240">
        <v>0</v>
      </c>
      <c r="Y6240">
        <v>0</v>
      </c>
      <c r="Z6240">
        <v>0</v>
      </c>
    </row>
    <row r="6241" spans="1:26" x14ac:dyDescent="0.25">
      <c r="A6241">
        <v>1721449</v>
      </c>
      <c r="B6241">
        <v>1</v>
      </c>
      <c r="C6241" t="s">
        <v>77</v>
      </c>
      <c r="D6241" t="s">
        <v>110</v>
      </c>
      <c r="E6241" t="s">
        <v>126</v>
      </c>
      <c r="F6241" t="s">
        <v>17897</v>
      </c>
      <c r="G6241" t="s">
        <v>285</v>
      </c>
      <c r="H6241" t="s">
        <v>47</v>
      </c>
      <c r="I6241" t="s">
        <v>129</v>
      </c>
      <c r="J6241" t="s">
        <v>130</v>
      </c>
      <c r="K6241" t="s">
        <v>161</v>
      </c>
      <c r="L6241" t="s">
        <v>17898</v>
      </c>
      <c r="M6241" t="s">
        <v>17899</v>
      </c>
      <c r="N6241">
        <v>1.119471111</v>
      </c>
      <c r="O6241">
        <v>0</v>
      </c>
      <c r="P6241">
        <v>0</v>
      </c>
      <c r="Q6241">
        <v>0</v>
      </c>
      <c r="R6241">
        <v>0</v>
      </c>
      <c r="S6241">
        <v>1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1.1194710000000001</v>
      </c>
      <c r="Z6241">
        <v>0</v>
      </c>
    </row>
    <row r="6242" spans="1:26" x14ac:dyDescent="0.25">
      <c r="A6242">
        <v>1721457</v>
      </c>
      <c r="B6242">
        <v>1</v>
      </c>
      <c r="C6242" t="s">
        <v>77</v>
      </c>
      <c r="D6242" t="s">
        <v>118</v>
      </c>
      <c r="E6242" t="s">
        <v>164</v>
      </c>
      <c r="F6242" t="s">
        <v>17900</v>
      </c>
      <c r="G6242" t="s">
        <v>256</v>
      </c>
      <c r="H6242" t="s">
        <v>46</v>
      </c>
      <c r="I6242" t="s">
        <v>129</v>
      </c>
      <c r="J6242" t="s">
        <v>130</v>
      </c>
      <c r="K6242" t="s">
        <v>131</v>
      </c>
      <c r="L6242" t="s">
        <v>17901</v>
      </c>
      <c r="M6242" t="s">
        <v>17902</v>
      </c>
      <c r="N6242">
        <v>0.47249999999999998</v>
      </c>
      <c r="O6242">
        <v>0</v>
      </c>
      <c r="P6242">
        <v>50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23.625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1721473</v>
      </c>
      <c r="B6243">
        <v>1</v>
      </c>
      <c r="C6243" t="s">
        <v>76</v>
      </c>
      <c r="D6243" t="s">
        <v>92</v>
      </c>
      <c r="E6243" t="s">
        <v>139</v>
      </c>
      <c r="F6243" t="s">
        <v>17903</v>
      </c>
      <c r="G6243" t="s">
        <v>285</v>
      </c>
      <c r="H6243" t="s">
        <v>46</v>
      </c>
      <c r="I6243" t="s">
        <v>129</v>
      </c>
      <c r="J6243" t="s">
        <v>130</v>
      </c>
      <c r="K6243" t="s">
        <v>161</v>
      </c>
      <c r="L6243" t="s">
        <v>17904</v>
      </c>
      <c r="M6243" t="s">
        <v>17905</v>
      </c>
      <c r="N6243">
        <v>8.1677777769999995</v>
      </c>
      <c r="O6243">
        <v>0</v>
      </c>
      <c r="P6243">
        <v>0</v>
      </c>
      <c r="Q6243">
        <v>0</v>
      </c>
      <c r="R6243">
        <v>11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89.845556000000002</v>
      </c>
      <c r="Y6243">
        <v>0</v>
      </c>
      <c r="Z6243">
        <v>0</v>
      </c>
    </row>
    <row r="6244" spans="1:26" x14ac:dyDescent="0.25">
      <c r="A6244">
        <v>1721456</v>
      </c>
      <c r="B6244">
        <v>1</v>
      </c>
      <c r="C6244" t="s">
        <v>76</v>
      </c>
      <c r="D6244" t="s">
        <v>105</v>
      </c>
      <c r="E6244" t="s">
        <v>164</v>
      </c>
      <c r="F6244" t="s">
        <v>17906</v>
      </c>
      <c r="G6244" t="s">
        <v>281</v>
      </c>
      <c r="H6244" t="s">
        <v>46</v>
      </c>
      <c r="I6244" t="s">
        <v>129</v>
      </c>
      <c r="J6244" t="s">
        <v>130</v>
      </c>
      <c r="K6244" t="s">
        <v>161</v>
      </c>
      <c r="L6244" t="s">
        <v>17907</v>
      </c>
      <c r="M6244" t="s">
        <v>17908</v>
      </c>
      <c r="N6244">
        <v>3.7409750000000002</v>
      </c>
      <c r="O6244">
        <v>0</v>
      </c>
      <c r="P6244">
        <v>0</v>
      </c>
      <c r="Q6244">
        <v>0</v>
      </c>
      <c r="R6244">
        <v>0</v>
      </c>
      <c r="S6244">
        <v>1</v>
      </c>
      <c r="T6244">
        <v>48</v>
      </c>
      <c r="U6244">
        <v>0</v>
      </c>
      <c r="V6244">
        <v>0</v>
      </c>
      <c r="W6244">
        <v>0</v>
      </c>
      <c r="X6244">
        <v>0</v>
      </c>
      <c r="Y6244">
        <v>3.7409750000000002</v>
      </c>
      <c r="Z6244">
        <v>179.5668</v>
      </c>
    </row>
    <row r="6245" spans="1:26" x14ac:dyDescent="0.25">
      <c r="A6245">
        <v>1721470</v>
      </c>
      <c r="B6245">
        <v>1</v>
      </c>
      <c r="C6245" t="s">
        <v>76</v>
      </c>
      <c r="D6245" t="s">
        <v>86</v>
      </c>
      <c r="E6245" t="s">
        <v>134</v>
      </c>
      <c r="F6245" t="s">
        <v>17909</v>
      </c>
      <c r="G6245" t="s">
        <v>155</v>
      </c>
      <c r="H6245" t="s">
        <v>46</v>
      </c>
      <c r="I6245" t="s">
        <v>129</v>
      </c>
      <c r="J6245" t="s">
        <v>130</v>
      </c>
      <c r="K6245" t="s">
        <v>131</v>
      </c>
      <c r="L6245" t="s">
        <v>17910</v>
      </c>
      <c r="M6245" t="s">
        <v>17911</v>
      </c>
      <c r="N6245">
        <v>1.7494444440000001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1.749444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1721468</v>
      </c>
      <c r="B6246">
        <v>1</v>
      </c>
      <c r="C6246" t="s">
        <v>76</v>
      </c>
      <c r="D6246" t="s">
        <v>100</v>
      </c>
      <c r="E6246" t="s">
        <v>139</v>
      </c>
      <c r="F6246" t="s">
        <v>17912</v>
      </c>
      <c r="G6246" t="s">
        <v>197</v>
      </c>
      <c r="H6246" t="s">
        <v>46</v>
      </c>
      <c r="I6246" t="s">
        <v>129</v>
      </c>
      <c r="J6246" t="s">
        <v>130</v>
      </c>
      <c r="K6246" t="s">
        <v>131</v>
      </c>
      <c r="L6246" t="s">
        <v>17913</v>
      </c>
      <c r="M6246" t="s">
        <v>17914</v>
      </c>
      <c r="N6246">
        <v>5.2733333330000001</v>
      </c>
      <c r="O6246">
        <v>0</v>
      </c>
      <c r="P6246">
        <v>2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10.546666999999999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1721475</v>
      </c>
      <c r="B6247">
        <v>1</v>
      </c>
      <c r="C6247" t="s">
        <v>76</v>
      </c>
      <c r="D6247" t="s">
        <v>101</v>
      </c>
      <c r="E6247" t="s">
        <v>212</v>
      </c>
      <c r="F6247" t="s">
        <v>8248</v>
      </c>
      <c r="G6247" t="s">
        <v>281</v>
      </c>
      <c r="H6247" t="s">
        <v>47</v>
      </c>
      <c r="I6247" t="s">
        <v>129</v>
      </c>
      <c r="J6247" t="s">
        <v>130</v>
      </c>
      <c r="K6247" t="s">
        <v>161</v>
      </c>
      <c r="L6247" t="s">
        <v>17915</v>
      </c>
      <c r="M6247" t="s">
        <v>17916</v>
      </c>
      <c r="N6247">
        <v>3.059722222</v>
      </c>
      <c r="O6247">
        <v>14</v>
      </c>
      <c r="P6247">
        <v>174</v>
      </c>
      <c r="Q6247">
        <v>0</v>
      </c>
      <c r="R6247">
        <v>0</v>
      </c>
      <c r="S6247">
        <v>0</v>
      </c>
      <c r="T6247">
        <v>0</v>
      </c>
      <c r="U6247">
        <v>42.836111000000002</v>
      </c>
      <c r="V6247">
        <v>532.39166699999998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1721462</v>
      </c>
      <c r="B6248">
        <v>1</v>
      </c>
      <c r="C6248" t="s">
        <v>76</v>
      </c>
      <c r="D6248" t="s">
        <v>90</v>
      </c>
      <c r="E6248" t="s">
        <v>126</v>
      </c>
      <c r="F6248" t="s">
        <v>17917</v>
      </c>
      <c r="G6248" t="s">
        <v>285</v>
      </c>
      <c r="H6248" t="s">
        <v>47</v>
      </c>
      <c r="I6248" t="s">
        <v>129</v>
      </c>
      <c r="J6248" t="s">
        <v>130</v>
      </c>
      <c r="K6248" t="s">
        <v>161</v>
      </c>
      <c r="L6248" t="s">
        <v>17918</v>
      </c>
      <c r="M6248" t="s">
        <v>17919</v>
      </c>
      <c r="N6248">
        <v>3.636081388</v>
      </c>
      <c r="O6248">
        <v>0</v>
      </c>
      <c r="P6248">
        <v>11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39.996895000000002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1721479</v>
      </c>
      <c r="B6249">
        <v>1</v>
      </c>
      <c r="C6249" t="s">
        <v>76</v>
      </c>
      <c r="D6249" t="s">
        <v>96</v>
      </c>
      <c r="E6249" t="s">
        <v>139</v>
      </c>
      <c r="F6249" t="s">
        <v>17920</v>
      </c>
      <c r="G6249" t="s">
        <v>141</v>
      </c>
      <c r="H6249" t="s">
        <v>46</v>
      </c>
      <c r="I6249" t="s">
        <v>129</v>
      </c>
      <c r="J6249" t="s">
        <v>130</v>
      </c>
      <c r="K6249" t="s">
        <v>131</v>
      </c>
      <c r="L6249" t="s">
        <v>17921</v>
      </c>
      <c r="M6249" t="s">
        <v>17922</v>
      </c>
      <c r="N6249">
        <v>2.636111111</v>
      </c>
      <c r="O6249">
        <v>0</v>
      </c>
      <c r="P6249">
        <v>32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84.355556000000007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1721477</v>
      </c>
      <c r="B6250">
        <v>1</v>
      </c>
      <c r="C6250" t="s">
        <v>76</v>
      </c>
      <c r="D6250" t="s">
        <v>86</v>
      </c>
      <c r="E6250" t="s">
        <v>139</v>
      </c>
      <c r="F6250" t="s">
        <v>8719</v>
      </c>
      <c r="G6250" t="s">
        <v>141</v>
      </c>
      <c r="H6250" t="s">
        <v>46</v>
      </c>
      <c r="I6250" t="s">
        <v>129</v>
      </c>
      <c r="J6250" t="s">
        <v>130</v>
      </c>
      <c r="K6250" t="s">
        <v>131</v>
      </c>
      <c r="L6250" t="s">
        <v>17923</v>
      </c>
      <c r="M6250" t="s">
        <v>17924</v>
      </c>
      <c r="N6250">
        <v>2.190833333</v>
      </c>
      <c r="O6250">
        <v>0</v>
      </c>
      <c r="P6250">
        <v>112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245.373333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1721464</v>
      </c>
      <c r="B6251">
        <v>1</v>
      </c>
      <c r="C6251" t="s">
        <v>76</v>
      </c>
      <c r="D6251" t="s">
        <v>92</v>
      </c>
      <c r="E6251" t="s">
        <v>126</v>
      </c>
      <c r="F6251" t="s">
        <v>17925</v>
      </c>
      <c r="G6251" t="s">
        <v>285</v>
      </c>
      <c r="H6251" t="s">
        <v>47</v>
      </c>
      <c r="I6251" t="s">
        <v>129</v>
      </c>
      <c r="J6251" t="s">
        <v>130</v>
      </c>
      <c r="K6251" t="s">
        <v>161</v>
      </c>
      <c r="L6251" t="s">
        <v>17926</v>
      </c>
      <c r="M6251" t="s">
        <v>17927</v>
      </c>
      <c r="N6251">
        <v>0.55861111100000005</v>
      </c>
      <c r="O6251">
        <v>0</v>
      </c>
      <c r="P6251">
        <v>0</v>
      </c>
      <c r="Q6251">
        <v>2</v>
      </c>
      <c r="R6251">
        <v>70</v>
      </c>
      <c r="S6251">
        <v>0</v>
      </c>
      <c r="T6251">
        <v>0</v>
      </c>
      <c r="U6251">
        <v>0</v>
      </c>
      <c r="V6251">
        <v>0</v>
      </c>
      <c r="W6251">
        <v>1.1172219999999999</v>
      </c>
      <c r="X6251">
        <v>39.102778000000001</v>
      </c>
      <c r="Y6251">
        <v>0</v>
      </c>
      <c r="Z6251">
        <v>0</v>
      </c>
    </row>
    <row r="6252" spans="1:26" x14ac:dyDescent="0.25">
      <c r="A6252">
        <v>1721490</v>
      </c>
      <c r="B6252">
        <v>1</v>
      </c>
      <c r="C6252" t="s">
        <v>76</v>
      </c>
      <c r="D6252" t="s">
        <v>81</v>
      </c>
      <c r="E6252" t="s">
        <v>134</v>
      </c>
      <c r="F6252" t="s">
        <v>17928</v>
      </c>
      <c r="G6252" t="s">
        <v>136</v>
      </c>
      <c r="H6252" t="s">
        <v>46</v>
      </c>
      <c r="I6252" t="s">
        <v>129</v>
      </c>
      <c r="J6252" t="s">
        <v>130</v>
      </c>
      <c r="K6252" t="s">
        <v>131</v>
      </c>
      <c r="L6252" t="s">
        <v>17929</v>
      </c>
      <c r="M6252" t="s">
        <v>17930</v>
      </c>
      <c r="N6252">
        <v>4.0544444439999996</v>
      </c>
      <c r="O6252">
        <v>0</v>
      </c>
      <c r="P6252">
        <v>9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36.49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1721480</v>
      </c>
      <c r="B6253">
        <v>1</v>
      </c>
      <c r="C6253" t="s">
        <v>76</v>
      </c>
      <c r="D6253" t="s">
        <v>99</v>
      </c>
      <c r="E6253" t="s">
        <v>134</v>
      </c>
      <c r="F6253" t="s">
        <v>17931</v>
      </c>
      <c r="G6253" t="s">
        <v>136</v>
      </c>
      <c r="H6253" t="s">
        <v>46</v>
      </c>
      <c r="I6253" t="s">
        <v>129</v>
      </c>
      <c r="J6253" t="s">
        <v>130</v>
      </c>
      <c r="K6253" t="s">
        <v>131</v>
      </c>
      <c r="L6253" t="s">
        <v>17932</v>
      </c>
      <c r="M6253" t="s">
        <v>17933</v>
      </c>
      <c r="N6253">
        <v>1.333611111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1.3336110000000001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1721482</v>
      </c>
      <c r="B6254">
        <v>1</v>
      </c>
      <c r="C6254" t="s">
        <v>77</v>
      </c>
      <c r="D6254" t="s">
        <v>119</v>
      </c>
      <c r="E6254" t="s">
        <v>139</v>
      </c>
      <c r="F6254" t="s">
        <v>17934</v>
      </c>
      <c r="G6254" t="s">
        <v>141</v>
      </c>
      <c r="H6254" t="s">
        <v>46</v>
      </c>
      <c r="I6254" t="s">
        <v>129</v>
      </c>
      <c r="J6254" t="s">
        <v>130</v>
      </c>
      <c r="K6254" t="s">
        <v>131</v>
      </c>
      <c r="L6254" t="s">
        <v>17935</v>
      </c>
      <c r="M6254" t="s">
        <v>17936</v>
      </c>
      <c r="N6254">
        <v>0.74527777699999997</v>
      </c>
      <c r="O6254">
        <v>0</v>
      </c>
      <c r="P6254">
        <v>9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6.7074999999999996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1721565</v>
      </c>
      <c r="B6255">
        <v>1</v>
      </c>
      <c r="C6255" t="s">
        <v>76</v>
      </c>
      <c r="D6255" t="s">
        <v>97</v>
      </c>
      <c r="E6255" t="s">
        <v>139</v>
      </c>
      <c r="F6255" t="s">
        <v>17937</v>
      </c>
      <c r="G6255" t="s">
        <v>289</v>
      </c>
      <c r="H6255" t="s">
        <v>46</v>
      </c>
      <c r="I6255" t="s">
        <v>129</v>
      </c>
      <c r="J6255" t="s">
        <v>130</v>
      </c>
      <c r="K6255" t="s">
        <v>131</v>
      </c>
      <c r="L6255" t="s">
        <v>17938</v>
      </c>
      <c r="M6255" t="s">
        <v>17939</v>
      </c>
      <c r="N6255">
        <v>4.8911111109999998</v>
      </c>
      <c r="O6255">
        <v>0</v>
      </c>
      <c r="P6255">
        <v>94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459.76444400000003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1721488</v>
      </c>
      <c r="B6256">
        <v>1</v>
      </c>
      <c r="C6256" t="s">
        <v>76</v>
      </c>
      <c r="D6256" t="s">
        <v>95</v>
      </c>
      <c r="E6256" t="s">
        <v>134</v>
      </c>
      <c r="F6256" t="s">
        <v>17940</v>
      </c>
      <c r="G6256" t="s">
        <v>209</v>
      </c>
      <c r="H6256" t="s">
        <v>46</v>
      </c>
      <c r="I6256" t="s">
        <v>129</v>
      </c>
      <c r="J6256" t="s">
        <v>130</v>
      </c>
      <c r="K6256" t="s">
        <v>131</v>
      </c>
      <c r="L6256" t="s">
        <v>17941</v>
      </c>
      <c r="M6256" t="s">
        <v>17942</v>
      </c>
      <c r="N6256">
        <v>7.3949999999999996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7.3949999999999996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1721496</v>
      </c>
      <c r="B6257">
        <v>1</v>
      </c>
      <c r="C6257" t="s">
        <v>76</v>
      </c>
      <c r="D6257" t="s">
        <v>81</v>
      </c>
      <c r="E6257" t="s">
        <v>134</v>
      </c>
      <c r="F6257" t="s">
        <v>17943</v>
      </c>
      <c r="G6257" t="s">
        <v>289</v>
      </c>
      <c r="H6257" t="s">
        <v>46</v>
      </c>
      <c r="I6257" t="s">
        <v>129</v>
      </c>
      <c r="J6257" t="s">
        <v>15</v>
      </c>
      <c r="K6257" t="s">
        <v>131</v>
      </c>
      <c r="L6257" t="s">
        <v>17944</v>
      </c>
      <c r="M6257" t="s">
        <v>17945</v>
      </c>
      <c r="N6257">
        <v>4.4349999999999996</v>
      </c>
      <c r="O6257">
        <v>0</v>
      </c>
      <c r="P6257">
        <v>8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35.479999999999997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1721485</v>
      </c>
      <c r="B6258">
        <v>1</v>
      </c>
      <c r="C6258" t="s">
        <v>76</v>
      </c>
      <c r="D6258" t="s">
        <v>90</v>
      </c>
      <c r="E6258" t="s">
        <v>164</v>
      </c>
      <c r="F6258" t="s">
        <v>16307</v>
      </c>
      <c r="G6258" t="s">
        <v>285</v>
      </c>
      <c r="H6258" t="s">
        <v>46</v>
      </c>
      <c r="I6258" t="s">
        <v>129</v>
      </c>
      <c r="J6258" t="s">
        <v>130</v>
      </c>
      <c r="K6258" t="s">
        <v>161</v>
      </c>
      <c r="L6258" t="s">
        <v>17946</v>
      </c>
      <c r="M6258" t="s">
        <v>17947</v>
      </c>
      <c r="N6258">
        <v>5.8449694440000002</v>
      </c>
      <c r="O6258">
        <v>0</v>
      </c>
      <c r="P6258">
        <v>325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1899.6150689999999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1721494</v>
      </c>
      <c r="B6259">
        <v>1</v>
      </c>
      <c r="C6259" t="s">
        <v>76</v>
      </c>
      <c r="D6259" t="s">
        <v>81</v>
      </c>
      <c r="E6259" t="s">
        <v>139</v>
      </c>
      <c r="F6259" t="s">
        <v>17948</v>
      </c>
      <c r="G6259" t="s">
        <v>141</v>
      </c>
      <c r="H6259" t="s">
        <v>46</v>
      </c>
      <c r="I6259" t="s">
        <v>129</v>
      </c>
      <c r="J6259" t="s">
        <v>130</v>
      </c>
      <c r="K6259" t="s">
        <v>131</v>
      </c>
      <c r="L6259" t="s">
        <v>17949</v>
      </c>
      <c r="M6259" t="s">
        <v>17950</v>
      </c>
      <c r="N6259">
        <v>1.9488888879999999</v>
      </c>
      <c r="O6259">
        <v>0</v>
      </c>
      <c r="P6259">
        <v>113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220.22444400000001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1721491</v>
      </c>
      <c r="B6260">
        <v>1</v>
      </c>
      <c r="C6260" t="s">
        <v>76</v>
      </c>
      <c r="D6260" t="s">
        <v>92</v>
      </c>
      <c r="E6260" t="s">
        <v>212</v>
      </c>
      <c r="F6260" t="s">
        <v>17951</v>
      </c>
      <c r="G6260" t="s">
        <v>285</v>
      </c>
      <c r="H6260" t="s">
        <v>47</v>
      </c>
      <c r="I6260" t="s">
        <v>129</v>
      </c>
      <c r="J6260" t="s">
        <v>130</v>
      </c>
      <c r="K6260" t="s">
        <v>161</v>
      </c>
      <c r="L6260" t="s">
        <v>17952</v>
      </c>
      <c r="M6260" t="s">
        <v>17953</v>
      </c>
      <c r="N6260">
        <v>0.77249999999999996</v>
      </c>
      <c r="O6260">
        <v>0</v>
      </c>
      <c r="P6260">
        <v>0</v>
      </c>
      <c r="Q6260">
        <v>9</v>
      </c>
      <c r="R6260">
        <v>51</v>
      </c>
      <c r="S6260">
        <v>0</v>
      </c>
      <c r="T6260">
        <v>0</v>
      </c>
      <c r="U6260">
        <v>0</v>
      </c>
      <c r="V6260">
        <v>0</v>
      </c>
      <c r="W6260">
        <v>6.9524999999999997</v>
      </c>
      <c r="X6260">
        <v>39.397500000000001</v>
      </c>
      <c r="Y6260">
        <v>0</v>
      </c>
      <c r="Z6260">
        <v>0</v>
      </c>
    </row>
    <row r="6261" spans="1:26" x14ac:dyDescent="0.25">
      <c r="A6261">
        <v>1721508</v>
      </c>
      <c r="B6261">
        <v>1</v>
      </c>
      <c r="C6261" t="s">
        <v>76</v>
      </c>
      <c r="D6261" t="s">
        <v>91</v>
      </c>
      <c r="E6261" t="s">
        <v>139</v>
      </c>
      <c r="F6261" t="s">
        <v>17815</v>
      </c>
      <c r="G6261" t="s">
        <v>707</v>
      </c>
      <c r="H6261" t="s">
        <v>46</v>
      </c>
      <c r="I6261" t="s">
        <v>129</v>
      </c>
      <c r="J6261" t="s">
        <v>130</v>
      </c>
      <c r="K6261" t="s">
        <v>131</v>
      </c>
      <c r="L6261" t="s">
        <v>17954</v>
      </c>
      <c r="M6261" t="s">
        <v>17955</v>
      </c>
      <c r="N6261">
        <v>2.0352777770000001</v>
      </c>
      <c r="O6261">
        <v>0</v>
      </c>
      <c r="P6261">
        <v>71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144.50472199999999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1721501</v>
      </c>
      <c r="B6262">
        <v>1</v>
      </c>
      <c r="C6262" t="s">
        <v>76</v>
      </c>
      <c r="D6262" t="s">
        <v>93</v>
      </c>
      <c r="E6262" t="s">
        <v>134</v>
      </c>
      <c r="F6262" t="s">
        <v>17956</v>
      </c>
      <c r="G6262" t="s">
        <v>136</v>
      </c>
      <c r="H6262" t="s">
        <v>46</v>
      </c>
      <c r="I6262" t="s">
        <v>129</v>
      </c>
      <c r="J6262" t="s">
        <v>130</v>
      </c>
      <c r="K6262" t="s">
        <v>131</v>
      </c>
      <c r="L6262" t="s">
        <v>17957</v>
      </c>
      <c r="M6262" t="s">
        <v>17958</v>
      </c>
      <c r="N6262">
        <v>5.1280555550000004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5.1280559999999999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1721510</v>
      </c>
      <c r="B6263">
        <v>1</v>
      </c>
      <c r="C6263" t="s">
        <v>76</v>
      </c>
      <c r="D6263" t="s">
        <v>79</v>
      </c>
      <c r="E6263" t="s">
        <v>191</v>
      </c>
      <c r="F6263" t="s">
        <v>16048</v>
      </c>
      <c r="G6263" t="s">
        <v>193</v>
      </c>
      <c r="H6263" t="s">
        <v>46</v>
      </c>
      <c r="I6263" t="s">
        <v>129</v>
      </c>
      <c r="J6263" t="s">
        <v>130</v>
      </c>
      <c r="K6263" t="s">
        <v>131</v>
      </c>
      <c r="L6263" t="s">
        <v>17959</v>
      </c>
      <c r="M6263" t="s">
        <v>17960</v>
      </c>
      <c r="N6263">
        <v>10.050277777</v>
      </c>
      <c r="O6263">
        <v>0</v>
      </c>
      <c r="P6263">
        <v>33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331.65916700000002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1721516</v>
      </c>
      <c r="B6264">
        <v>1</v>
      </c>
      <c r="C6264" t="s">
        <v>76</v>
      </c>
      <c r="D6264" t="s">
        <v>93</v>
      </c>
      <c r="E6264" t="s">
        <v>134</v>
      </c>
      <c r="F6264" t="s">
        <v>17961</v>
      </c>
      <c r="G6264" t="s">
        <v>3745</v>
      </c>
      <c r="H6264" t="s">
        <v>46</v>
      </c>
      <c r="I6264" t="s">
        <v>129</v>
      </c>
      <c r="J6264" t="s">
        <v>130</v>
      </c>
      <c r="K6264" t="s">
        <v>131</v>
      </c>
      <c r="L6264" t="s">
        <v>17962</v>
      </c>
      <c r="M6264" t="s">
        <v>17963</v>
      </c>
      <c r="N6264">
        <v>8.5422222219999995</v>
      </c>
      <c r="O6264">
        <v>0</v>
      </c>
      <c r="P6264">
        <v>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8.5422220000000006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1721513</v>
      </c>
      <c r="B6265">
        <v>1</v>
      </c>
      <c r="C6265" t="s">
        <v>77</v>
      </c>
      <c r="D6265" t="s">
        <v>108</v>
      </c>
      <c r="E6265" t="s">
        <v>134</v>
      </c>
      <c r="F6265" t="s">
        <v>17964</v>
      </c>
      <c r="G6265" t="s">
        <v>136</v>
      </c>
      <c r="H6265" t="s">
        <v>46</v>
      </c>
      <c r="I6265" t="s">
        <v>129</v>
      </c>
      <c r="J6265" t="s">
        <v>130</v>
      </c>
      <c r="K6265" t="s">
        <v>131</v>
      </c>
      <c r="L6265" t="s">
        <v>17965</v>
      </c>
      <c r="M6265" t="s">
        <v>17966</v>
      </c>
      <c r="N6265">
        <v>1.625555555</v>
      </c>
      <c r="O6265">
        <v>0</v>
      </c>
      <c r="P6265">
        <v>1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1.625556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1721506</v>
      </c>
      <c r="B6266">
        <v>1</v>
      </c>
      <c r="C6266" t="s">
        <v>77</v>
      </c>
      <c r="D6266" t="s">
        <v>109</v>
      </c>
      <c r="E6266" t="s">
        <v>158</v>
      </c>
      <c r="F6266" t="s">
        <v>17967</v>
      </c>
      <c r="G6266" t="s">
        <v>176</v>
      </c>
      <c r="H6266" t="s">
        <v>47</v>
      </c>
      <c r="I6266" t="s">
        <v>129</v>
      </c>
      <c r="J6266" t="s">
        <v>130</v>
      </c>
      <c r="K6266" t="s">
        <v>131</v>
      </c>
      <c r="L6266" t="s">
        <v>17968</v>
      </c>
      <c r="M6266" t="s">
        <v>17969</v>
      </c>
      <c r="N6266">
        <v>0.16611111100000001</v>
      </c>
      <c r="O6266">
        <v>68</v>
      </c>
      <c r="P6266">
        <v>828</v>
      </c>
      <c r="Q6266">
        <v>0</v>
      </c>
      <c r="R6266">
        <v>0</v>
      </c>
      <c r="S6266">
        <v>0</v>
      </c>
      <c r="T6266">
        <v>0</v>
      </c>
      <c r="U6266">
        <v>11.295555999999999</v>
      </c>
      <c r="V6266">
        <v>137.54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1721519</v>
      </c>
      <c r="B6267">
        <v>1</v>
      </c>
      <c r="C6267" t="s">
        <v>76</v>
      </c>
      <c r="D6267" t="s">
        <v>97</v>
      </c>
      <c r="E6267" t="s">
        <v>126</v>
      </c>
      <c r="F6267" t="s">
        <v>17970</v>
      </c>
      <c r="G6267" t="s">
        <v>145</v>
      </c>
      <c r="H6267" t="s">
        <v>47</v>
      </c>
      <c r="I6267" t="s">
        <v>129</v>
      </c>
      <c r="J6267" t="s">
        <v>130</v>
      </c>
      <c r="K6267" t="s">
        <v>131</v>
      </c>
      <c r="L6267" t="s">
        <v>17971</v>
      </c>
      <c r="M6267" t="s">
        <v>17972</v>
      </c>
      <c r="N6267">
        <v>5.4769444439999999</v>
      </c>
      <c r="O6267">
        <v>9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49.292499999999997</v>
      </c>
      <c r="V6267">
        <v>0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1721520</v>
      </c>
      <c r="B6268">
        <v>1</v>
      </c>
      <c r="C6268" t="s">
        <v>76</v>
      </c>
      <c r="D6268" t="s">
        <v>86</v>
      </c>
      <c r="E6268" t="s">
        <v>139</v>
      </c>
      <c r="F6268" t="s">
        <v>17973</v>
      </c>
      <c r="G6268" t="s">
        <v>141</v>
      </c>
      <c r="H6268" t="s">
        <v>46</v>
      </c>
      <c r="I6268" t="s">
        <v>129</v>
      </c>
      <c r="J6268" t="s">
        <v>130</v>
      </c>
      <c r="K6268" t="s">
        <v>131</v>
      </c>
      <c r="L6268" t="s">
        <v>17974</v>
      </c>
      <c r="M6268" t="s">
        <v>17975</v>
      </c>
      <c r="N6268">
        <v>3.3991666660000002</v>
      </c>
      <c r="O6268">
        <v>0</v>
      </c>
      <c r="P6268">
        <v>199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676.434167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1721525</v>
      </c>
      <c r="B6269">
        <v>1</v>
      </c>
      <c r="C6269" t="s">
        <v>76</v>
      </c>
      <c r="D6269" t="s">
        <v>92</v>
      </c>
      <c r="E6269" t="s">
        <v>134</v>
      </c>
      <c r="F6269" t="s">
        <v>17976</v>
      </c>
      <c r="G6269" t="s">
        <v>136</v>
      </c>
      <c r="H6269" t="s">
        <v>46</v>
      </c>
      <c r="I6269" t="s">
        <v>129</v>
      </c>
      <c r="J6269" t="s">
        <v>130</v>
      </c>
      <c r="K6269" t="s">
        <v>131</v>
      </c>
      <c r="L6269" t="s">
        <v>17977</v>
      </c>
      <c r="M6269" t="s">
        <v>17978</v>
      </c>
      <c r="N6269">
        <v>7.0836111109999997</v>
      </c>
      <c r="O6269">
        <v>0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7.0836110000000003</v>
      </c>
      <c r="Y6269">
        <v>0</v>
      </c>
      <c r="Z6269">
        <v>0</v>
      </c>
    </row>
    <row r="6270" spans="1:26" x14ac:dyDescent="0.25">
      <c r="A6270">
        <v>1721543</v>
      </c>
      <c r="B6270">
        <v>1</v>
      </c>
      <c r="C6270" t="s">
        <v>76</v>
      </c>
      <c r="D6270" t="s">
        <v>92</v>
      </c>
      <c r="E6270" t="s">
        <v>139</v>
      </c>
      <c r="F6270" t="s">
        <v>17979</v>
      </c>
      <c r="G6270" t="s">
        <v>285</v>
      </c>
      <c r="H6270" t="s">
        <v>46</v>
      </c>
      <c r="I6270" t="s">
        <v>129</v>
      </c>
      <c r="J6270" t="s">
        <v>130</v>
      </c>
      <c r="K6270" t="s">
        <v>161</v>
      </c>
      <c r="L6270" t="s">
        <v>17980</v>
      </c>
      <c r="M6270" t="s">
        <v>17981</v>
      </c>
      <c r="N6270">
        <v>7.1741666659999996</v>
      </c>
      <c r="O6270">
        <v>0</v>
      </c>
      <c r="P6270">
        <v>0</v>
      </c>
      <c r="Q6270">
        <v>0</v>
      </c>
      <c r="R6270">
        <v>28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200.876667</v>
      </c>
      <c r="Y6270">
        <v>0</v>
      </c>
      <c r="Z6270">
        <v>0</v>
      </c>
    </row>
    <row r="6271" spans="1:26" x14ac:dyDescent="0.25">
      <c r="A6271">
        <v>1721527</v>
      </c>
      <c r="B6271">
        <v>1</v>
      </c>
      <c r="C6271" t="s">
        <v>76</v>
      </c>
      <c r="D6271" t="s">
        <v>93</v>
      </c>
      <c r="E6271" t="s">
        <v>134</v>
      </c>
      <c r="F6271" t="s">
        <v>5041</v>
      </c>
      <c r="G6271" t="s">
        <v>209</v>
      </c>
      <c r="H6271" t="s">
        <v>46</v>
      </c>
      <c r="I6271" t="s">
        <v>129</v>
      </c>
      <c r="J6271" t="s">
        <v>130</v>
      </c>
      <c r="K6271" t="s">
        <v>131</v>
      </c>
      <c r="L6271" t="s">
        <v>17982</v>
      </c>
      <c r="M6271" t="s">
        <v>17983</v>
      </c>
      <c r="N6271">
        <v>8.0616666660000007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8.0616669999999999</v>
      </c>
      <c r="W6271">
        <v>0</v>
      </c>
      <c r="X6271">
        <v>0</v>
      </c>
      <c r="Y6271">
        <v>0</v>
      </c>
      <c r="Z6271">
        <v>0</v>
      </c>
    </row>
    <row r="6272" spans="1:26" x14ac:dyDescent="0.25">
      <c r="A6272">
        <v>1721533</v>
      </c>
      <c r="B6272">
        <v>1</v>
      </c>
      <c r="C6272" t="s">
        <v>76</v>
      </c>
      <c r="D6272" t="s">
        <v>79</v>
      </c>
      <c r="E6272" t="s">
        <v>164</v>
      </c>
      <c r="F6272" t="s">
        <v>17984</v>
      </c>
      <c r="G6272" t="s">
        <v>707</v>
      </c>
      <c r="H6272" t="s">
        <v>46</v>
      </c>
      <c r="I6272" t="s">
        <v>129</v>
      </c>
      <c r="J6272" t="s">
        <v>130</v>
      </c>
      <c r="K6272" t="s">
        <v>131</v>
      </c>
      <c r="L6272" t="s">
        <v>17985</v>
      </c>
      <c r="M6272" t="s">
        <v>17986</v>
      </c>
      <c r="N6272">
        <v>2.6383333329999998</v>
      </c>
      <c r="O6272">
        <v>2</v>
      </c>
      <c r="P6272">
        <v>608</v>
      </c>
      <c r="Q6272">
        <v>0</v>
      </c>
      <c r="R6272">
        <v>0</v>
      </c>
      <c r="S6272">
        <v>0</v>
      </c>
      <c r="T6272">
        <v>0</v>
      </c>
      <c r="U6272">
        <v>5.2766669999999998</v>
      </c>
      <c r="V6272">
        <v>1604.1066659999999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1721715</v>
      </c>
      <c r="B6273">
        <v>1</v>
      </c>
      <c r="C6273" t="s">
        <v>76</v>
      </c>
      <c r="D6273" t="s">
        <v>78</v>
      </c>
      <c r="E6273" t="s">
        <v>191</v>
      </c>
      <c r="F6273" t="s">
        <v>17987</v>
      </c>
      <c r="G6273" t="s">
        <v>907</v>
      </c>
      <c r="H6273" t="s">
        <v>46</v>
      </c>
      <c r="I6273" t="s">
        <v>129</v>
      </c>
      <c r="J6273" t="s">
        <v>130</v>
      </c>
      <c r="K6273" t="s">
        <v>131</v>
      </c>
      <c r="L6273" t="s">
        <v>17988</v>
      </c>
      <c r="M6273" t="s">
        <v>17989</v>
      </c>
      <c r="N6273">
        <v>3.369444444</v>
      </c>
      <c r="O6273">
        <v>0</v>
      </c>
      <c r="P6273">
        <v>61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205.53611100000001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1721564</v>
      </c>
      <c r="B6274">
        <v>1</v>
      </c>
      <c r="C6274" t="s">
        <v>76</v>
      </c>
      <c r="D6274" t="s">
        <v>96</v>
      </c>
      <c r="E6274" t="s">
        <v>134</v>
      </c>
      <c r="F6274" t="s">
        <v>17990</v>
      </c>
      <c r="G6274" t="s">
        <v>136</v>
      </c>
      <c r="H6274" t="s">
        <v>46</v>
      </c>
      <c r="I6274" t="s">
        <v>129</v>
      </c>
      <c r="J6274" t="s">
        <v>130</v>
      </c>
      <c r="K6274" t="s">
        <v>131</v>
      </c>
      <c r="L6274" t="s">
        <v>17991</v>
      </c>
      <c r="M6274" t="s">
        <v>17992</v>
      </c>
      <c r="N6274">
        <v>3.1161111109999999</v>
      </c>
      <c r="O6274">
        <v>0</v>
      </c>
      <c r="P6274">
        <v>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3.1161110000000001</v>
      </c>
      <c r="W6274">
        <v>0</v>
      </c>
      <c r="X6274">
        <v>0</v>
      </c>
      <c r="Y6274">
        <v>0</v>
      </c>
      <c r="Z6274">
        <v>0</v>
      </c>
    </row>
    <row r="6275" spans="1:26" x14ac:dyDescent="0.25">
      <c r="A6275">
        <v>1721522</v>
      </c>
      <c r="B6275">
        <v>1</v>
      </c>
      <c r="C6275" t="s">
        <v>76</v>
      </c>
      <c r="D6275" t="s">
        <v>79</v>
      </c>
      <c r="E6275" t="s">
        <v>164</v>
      </c>
      <c r="F6275" t="s">
        <v>17993</v>
      </c>
      <c r="G6275" t="s">
        <v>285</v>
      </c>
      <c r="H6275" t="s">
        <v>46</v>
      </c>
      <c r="I6275" t="s">
        <v>129</v>
      </c>
      <c r="J6275" t="s">
        <v>130</v>
      </c>
      <c r="K6275" t="s">
        <v>161</v>
      </c>
      <c r="L6275" t="s">
        <v>17994</v>
      </c>
      <c r="M6275" t="s">
        <v>17995</v>
      </c>
      <c r="N6275">
        <v>0.7</v>
      </c>
      <c r="O6275">
        <v>0</v>
      </c>
      <c r="P6275">
        <v>186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130.19999999999999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1721536</v>
      </c>
      <c r="B6276">
        <v>1</v>
      </c>
      <c r="C6276" t="s">
        <v>76</v>
      </c>
      <c r="D6276" t="s">
        <v>103</v>
      </c>
      <c r="E6276" t="s">
        <v>139</v>
      </c>
      <c r="F6276" t="s">
        <v>17996</v>
      </c>
      <c r="G6276" t="s">
        <v>462</v>
      </c>
      <c r="H6276" t="s">
        <v>46</v>
      </c>
      <c r="I6276" t="s">
        <v>129</v>
      </c>
      <c r="J6276" t="s">
        <v>130</v>
      </c>
      <c r="K6276" t="s">
        <v>131</v>
      </c>
      <c r="L6276" t="s">
        <v>17997</v>
      </c>
      <c r="M6276" t="s">
        <v>17998</v>
      </c>
      <c r="N6276">
        <v>2.2088888880000002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22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48.595556000000002</v>
      </c>
    </row>
    <row r="6277" spans="1:26" x14ac:dyDescent="0.25">
      <c r="A6277">
        <v>1721534</v>
      </c>
      <c r="B6277">
        <v>1</v>
      </c>
      <c r="C6277" t="s">
        <v>76</v>
      </c>
      <c r="D6277" t="s">
        <v>98</v>
      </c>
      <c r="E6277" t="s">
        <v>134</v>
      </c>
      <c r="F6277" t="s">
        <v>17999</v>
      </c>
      <c r="G6277" t="s">
        <v>136</v>
      </c>
      <c r="H6277" t="s">
        <v>46</v>
      </c>
      <c r="I6277" t="s">
        <v>129</v>
      </c>
      <c r="J6277" t="s">
        <v>130</v>
      </c>
      <c r="K6277" t="s">
        <v>131</v>
      </c>
      <c r="L6277" t="s">
        <v>18000</v>
      </c>
      <c r="M6277" t="s">
        <v>18001</v>
      </c>
      <c r="N6277">
        <v>7.8177777769999999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7.8177779999999997</v>
      </c>
    </row>
    <row r="6278" spans="1:26" x14ac:dyDescent="0.25">
      <c r="A6278">
        <v>1721529</v>
      </c>
      <c r="B6278">
        <v>1</v>
      </c>
      <c r="C6278" t="s">
        <v>76</v>
      </c>
      <c r="D6278" t="s">
        <v>81</v>
      </c>
      <c r="E6278" t="s">
        <v>164</v>
      </c>
      <c r="F6278" t="s">
        <v>18002</v>
      </c>
      <c r="G6278" t="s">
        <v>1012</v>
      </c>
      <c r="H6278" t="s">
        <v>46</v>
      </c>
      <c r="I6278" t="s">
        <v>129</v>
      </c>
      <c r="J6278" t="s">
        <v>130</v>
      </c>
      <c r="K6278" t="s">
        <v>131</v>
      </c>
      <c r="L6278" t="s">
        <v>18003</v>
      </c>
      <c r="M6278" t="s">
        <v>18004</v>
      </c>
      <c r="N6278">
        <v>0.70027777700000005</v>
      </c>
      <c r="O6278">
        <v>0</v>
      </c>
      <c r="P6278">
        <v>497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348.03805499999999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1721541</v>
      </c>
      <c r="B6279">
        <v>1</v>
      </c>
      <c r="C6279" t="s">
        <v>77</v>
      </c>
      <c r="D6279" t="s">
        <v>109</v>
      </c>
      <c r="E6279" t="s">
        <v>139</v>
      </c>
      <c r="F6279" t="s">
        <v>11795</v>
      </c>
      <c r="G6279" t="s">
        <v>141</v>
      </c>
      <c r="H6279" t="s">
        <v>46</v>
      </c>
      <c r="I6279" t="s">
        <v>129</v>
      </c>
      <c r="J6279" t="s">
        <v>130</v>
      </c>
      <c r="K6279" t="s">
        <v>131</v>
      </c>
      <c r="L6279" t="s">
        <v>18005</v>
      </c>
      <c r="M6279" t="s">
        <v>18006</v>
      </c>
      <c r="N6279">
        <v>1.0113888879999999</v>
      </c>
      <c r="O6279">
        <v>0</v>
      </c>
      <c r="P6279">
        <v>9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9.1024999999999991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1721550</v>
      </c>
      <c r="B6280">
        <v>1</v>
      </c>
      <c r="C6280" t="s">
        <v>76</v>
      </c>
      <c r="D6280" t="s">
        <v>102</v>
      </c>
      <c r="E6280" t="s">
        <v>212</v>
      </c>
      <c r="F6280" t="s">
        <v>18007</v>
      </c>
      <c r="G6280" t="s">
        <v>176</v>
      </c>
      <c r="H6280" t="s">
        <v>47</v>
      </c>
      <c r="I6280" t="s">
        <v>129</v>
      </c>
      <c r="J6280" t="s">
        <v>130</v>
      </c>
      <c r="K6280" t="s">
        <v>131</v>
      </c>
      <c r="L6280" t="s">
        <v>18008</v>
      </c>
      <c r="M6280" t="s">
        <v>18009</v>
      </c>
      <c r="N6280">
        <v>2.0038888880000001</v>
      </c>
      <c r="O6280">
        <v>0</v>
      </c>
      <c r="P6280">
        <v>0</v>
      </c>
      <c r="Q6280">
        <v>0</v>
      </c>
      <c r="R6280">
        <v>0</v>
      </c>
      <c r="S6280">
        <v>5</v>
      </c>
      <c r="T6280">
        <v>277</v>
      </c>
      <c r="U6280">
        <v>0</v>
      </c>
      <c r="V6280">
        <v>0</v>
      </c>
      <c r="W6280">
        <v>0</v>
      </c>
      <c r="X6280">
        <v>0</v>
      </c>
      <c r="Y6280">
        <v>10.019444</v>
      </c>
      <c r="Z6280">
        <v>555.07722200000001</v>
      </c>
    </row>
    <row r="6281" spans="1:26" x14ac:dyDescent="0.25">
      <c r="A6281">
        <v>1721546</v>
      </c>
      <c r="B6281">
        <v>1</v>
      </c>
      <c r="C6281" t="s">
        <v>76</v>
      </c>
      <c r="D6281" t="s">
        <v>78</v>
      </c>
      <c r="E6281" t="s">
        <v>134</v>
      </c>
      <c r="F6281" t="s">
        <v>18010</v>
      </c>
      <c r="G6281" t="s">
        <v>136</v>
      </c>
      <c r="H6281" t="s">
        <v>46</v>
      </c>
      <c r="I6281" t="s">
        <v>129</v>
      </c>
      <c r="J6281" t="s">
        <v>130</v>
      </c>
      <c r="K6281" t="s">
        <v>131</v>
      </c>
      <c r="L6281" t="s">
        <v>18011</v>
      </c>
      <c r="M6281" t="s">
        <v>18012</v>
      </c>
      <c r="N6281">
        <v>2.505833333</v>
      </c>
      <c r="O6281">
        <v>0</v>
      </c>
      <c r="P6281">
        <v>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2.505833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1721549</v>
      </c>
      <c r="B6282">
        <v>1</v>
      </c>
      <c r="C6282" t="s">
        <v>76</v>
      </c>
      <c r="D6282" t="s">
        <v>95</v>
      </c>
      <c r="E6282" t="s">
        <v>134</v>
      </c>
      <c r="F6282" t="s">
        <v>18013</v>
      </c>
      <c r="G6282" t="s">
        <v>136</v>
      </c>
      <c r="H6282" t="s">
        <v>46</v>
      </c>
      <c r="I6282" t="s">
        <v>129</v>
      </c>
      <c r="J6282" t="s">
        <v>130</v>
      </c>
      <c r="K6282" t="s">
        <v>131</v>
      </c>
      <c r="L6282" t="s">
        <v>18014</v>
      </c>
      <c r="M6282" t="s">
        <v>18015</v>
      </c>
      <c r="N6282">
        <v>5.1488888880000001</v>
      </c>
      <c r="O6282">
        <v>0</v>
      </c>
      <c r="P6282">
        <v>0</v>
      </c>
      <c r="Q6282">
        <v>0</v>
      </c>
      <c r="R6282">
        <v>2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10.297777999999999</v>
      </c>
      <c r="Y6282">
        <v>0</v>
      </c>
      <c r="Z6282">
        <v>0</v>
      </c>
    </row>
    <row r="6283" spans="1:26" x14ac:dyDescent="0.25">
      <c r="A6283">
        <v>1721554</v>
      </c>
      <c r="B6283">
        <v>1</v>
      </c>
      <c r="C6283" t="s">
        <v>76</v>
      </c>
      <c r="D6283" t="s">
        <v>93</v>
      </c>
      <c r="E6283" t="s">
        <v>139</v>
      </c>
      <c r="F6283" t="s">
        <v>18016</v>
      </c>
      <c r="G6283" t="s">
        <v>141</v>
      </c>
      <c r="H6283" t="s">
        <v>46</v>
      </c>
      <c r="I6283" t="s">
        <v>129</v>
      </c>
      <c r="J6283" t="s">
        <v>130</v>
      </c>
      <c r="K6283" t="s">
        <v>131</v>
      </c>
      <c r="L6283" t="s">
        <v>18017</v>
      </c>
      <c r="M6283" t="s">
        <v>18018</v>
      </c>
      <c r="N6283">
        <v>1.419444444</v>
      </c>
      <c r="O6283">
        <v>0</v>
      </c>
      <c r="P6283">
        <v>29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41.163888999999998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1721558</v>
      </c>
      <c r="B6284">
        <v>1</v>
      </c>
      <c r="C6284" t="s">
        <v>76</v>
      </c>
      <c r="D6284" t="s">
        <v>97</v>
      </c>
      <c r="E6284" t="s">
        <v>134</v>
      </c>
      <c r="F6284" t="s">
        <v>18019</v>
      </c>
      <c r="G6284" t="s">
        <v>136</v>
      </c>
      <c r="H6284" t="s">
        <v>46</v>
      </c>
      <c r="I6284" t="s">
        <v>129</v>
      </c>
      <c r="J6284" t="s">
        <v>130</v>
      </c>
      <c r="K6284" t="s">
        <v>131</v>
      </c>
      <c r="L6284" t="s">
        <v>18020</v>
      </c>
      <c r="M6284" t="s">
        <v>18021</v>
      </c>
      <c r="N6284">
        <v>3.6577777770000002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3.657778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1721547</v>
      </c>
      <c r="B6285">
        <v>1</v>
      </c>
      <c r="C6285" t="s">
        <v>76</v>
      </c>
      <c r="D6285" t="s">
        <v>102</v>
      </c>
      <c r="E6285" t="s">
        <v>139</v>
      </c>
      <c r="F6285" t="s">
        <v>18022</v>
      </c>
      <c r="G6285" t="s">
        <v>141</v>
      </c>
      <c r="H6285" t="s">
        <v>46</v>
      </c>
      <c r="I6285" t="s">
        <v>129</v>
      </c>
      <c r="J6285" t="s">
        <v>130</v>
      </c>
      <c r="K6285" t="s">
        <v>131</v>
      </c>
      <c r="L6285" t="s">
        <v>18023</v>
      </c>
      <c r="M6285" t="s">
        <v>18024</v>
      </c>
      <c r="N6285">
        <v>2.4449999999999998</v>
      </c>
      <c r="O6285">
        <v>0</v>
      </c>
      <c r="P6285">
        <v>3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7.335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1721561</v>
      </c>
      <c r="B6286">
        <v>1</v>
      </c>
      <c r="C6286" t="s">
        <v>76</v>
      </c>
      <c r="D6286" t="s">
        <v>101</v>
      </c>
      <c r="E6286" t="s">
        <v>134</v>
      </c>
      <c r="F6286" t="s">
        <v>18025</v>
      </c>
      <c r="G6286" t="s">
        <v>462</v>
      </c>
      <c r="H6286" t="s">
        <v>46</v>
      </c>
      <c r="I6286" t="s">
        <v>129</v>
      </c>
      <c r="J6286" t="s">
        <v>130</v>
      </c>
      <c r="K6286" t="s">
        <v>131</v>
      </c>
      <c r="L6286" t="s">
        <v>18026</v>
      </c>
      <c r="M6286" t="s">
        <v>18027</v>
      </c>
      <c r="N6286">
        <v>2.1472222219999999</v>
      </c>
      <c r="O6286">
        <v>0</v>
      </c>
      <c r="P6286">
        <v>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2.1472220000000002</v>
      </c>
      <c r="W6286">
        <v>0</v>
      </c>
      <c r="X6286">
        <v>0</v>
      </c>
      <c r="Y6286">
        <v>0</v>
      </c>
      <c r="Z6286">
        <v>0</v>
      </c>
    </row>
    <row r="6287" spans="1:26" x14ac:dyDescent="0.25">
      <c r="A6287">
        <v>1721562</v>
      </c>
      <c r="B6287">
        <v>1</v>
      </c>
      <c r="C6287" t="s">
        <v>77</v>
      </c>
      <c r="D6287" t="s">
        <v>109</v>
      </c>
      <c r="E6287" t="s">
        <v>126</v>
      </c>
      <c r="F6287" t="s">
        <v>18028</v>
      </c>
      <c r="G6287" t="s">
        <v>145</v>
      </c>
      <c r="H6287" t="s">
        <v>47</v>
      </c>
      <c r="I6287" t="s">
        <v>129</v>
      </c>
      <c r="J6287" t="s">
        <v>130</v>
      </c>
      <c r="K6287" t="s">
        <v>131</v>
      </c>
      <c r="L6287" t="s">
        <v>18029</v>
      </c>
      <c r="M6287" t="s">
        <v>18030</v>
      </c>
      <c r="N6287">
        <v>2.34</v>
      </c>
      <c r="O6287">
        <v>16</v>
      </c>
      <c r="P6287">
        <v>337</v>
      </c>
      <c r="Q6287">
        <v>0</v>
      </c>
      <c r="R6287">
        <v>0</v>
      </c>
      <c r="S6287">
        <v>0</v>
      </c>
      <c r="T6287">
        <v>0</v>
      </c>
      <c r="U6287">
        <v>37.44</v>
      </c>
      <c r="V6287">
        <v>788.58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1721555</v>
      </c>
      <c r="B6288">
        <v>1</v>
      </c>
      <c r="C6288" t="s">
        <v>76</v>
      </c>
      <c r="D6288" t="s">
        <v>92</v>
      </c>
      <c r="E6288" t="s">
        <v>139</v>
      </c>
      <c r="F6288" t="s">
        <v>18031</v>
      </c>
      <c r="G6288" t="s">
        <v>285</v>
      </c>
      <c r="H6288" t="s">
        <v>46</v>
      </c>
      <c r="I6288" t="s">
        <v>129</v>
      </c>
      <c r="J6288" t="s">
        <v>130</v>
      </c>
      <c r="K6288" t="s">
        <v>161</v>
      </c>
      <c r="L6288" t="s">
        <v>18032</v>
      </c>
      <c r="M6288" t="s">
        <v>18033</v>
      </c>
      <c r="N6288">
        <v>6.556944444</v>
      </c>
      <c r="O6288">
        <v>0</v>
      </c>
      <c r="P6288">
        <v>0</v>
      </c>
      <c r="Q6288">
        <v>0</v>
      </c>
      <c r="R6288">
        <v>9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59.012500000000003</v>
      </c>
      <c r="Y6288">
        <v>0</v>
      </c>
      <c r="Z6288">
        <v>0</v>
      </c>
    </row>
    <row r="6289" spans="1:26" x14ac:dyDescent="0.25">
      <c r="A6289">
        <v>1721568</v>
      </c>
      <c r="B6289">
        <v>1</v>
      </c>
      <c r="C6289" t="s">
        <v>77</v>
      </c>
      <c r="D6289" t="s">
        <v>116</v>
      </c>
      <c r="E6289" t="s">
        <v>139</v>
      </c>
      <c r="F6289" t="s">
        <v>18034</v>
      </c>
      <c r="G6289" t="s">
        <v>141</v>
      </c>
      <c r="H6289" t="s">
        <v>46</v>
      </c>
      <c r="I6289" t="s">
        <v>129</v>
      </c>
      <c r="J6289" t="s">
        <v>130</v>
      </c>
      <c r="K6289" t="s">
        <v>131</v>
      </c>
      <c r="L6289" t="s">
        <v>18035</v>
      </c>
      <c r="M6289" t="s">
        <v>18036</v>
      </c>
      <c r="N6289">
        <v>4.0324999999999998</v>
      </c>
      <c r="O6289">
        <v>0</v>
      </c>
      <c r="P6289">
        <v>81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326.63249999999999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1721560</v>
      </c>
      <c r="B6290">
        <v>1</v>
      </c>
      <c r="C6290" t="s">
        <v>76</v>
      </c>
      <c r="D6290" t="s">
        <v>84</v>
      </c>
      <c r="E6290" t="s">
        <v>134</v>
      </c>
      <c r="F6290" t="s">
        <v>18037</v>
      </c>
      <c r="G6290" t="s">
        <v>155</v>
      </c>
      <c r="H6290" t="s">
        <v>46</v>
      </c>
      <c r="I6290" t="s">
        <v>129</v>
      </c>
      <c r="J6290" t="s">
        <v>130</v>
      </c>
      <c r="K6290" t="s">
        <v>131</v>
      </c>
      <c r="L6290" t="s">
        <v>18038</v>
      </c>
      <c r="M6290" t="s">
        <v>18039</v>
      </c>
      <c r="N6290">
        <v>2.8250000000000002</v>
      </c>
      <c r="O6290">
        <v>0</v>
      </c>
      <c r="P6290">
        <v>15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42.375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1721569</v>
      </c>
      <c r="B6291">
        <v>1</v>
      </c>
      <c r="C6291" t="s">
        <v>76</v>
      </c>
      <c r="D6291" t="s">
        <v>86</v>
      </c>
      <c r="E6291" t="s">
        <v>134</v>
      </c>
      <c r="F6291" t="s">
        <v>18040</v>
      </c>
      <c r="G6291" t="s">
        <v>136</v>
      </c>
      <c r="H6291" t="s">
        <v>46</v>
      </c>
      <c r="I6291" t="s">
        <v>129</v>
      </c>
      <c r="J6291" t="s">
        <v>130</v>
      </c>
      <c r="K6291" t="s">
        <v>131</v>
      </c>
      <c r="L6291" t="s">
        <v>18041</v>
      </c>
      <c r="M6291" t="s">
        <v>18042</v>
      </c>
      <c r="N6291">
        <v>1.6527777770000001</v>
      </c>
      <c r="O6291">
        <v>0</v>
      </c>
      <c r="P6291">
        <v>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1.6527780000000001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1721571</v>
      </c>
      <c r="B6292">
        <v>1</v>
      </c>
      <c r="C6292" t="s">
        <v>77</v>
      </c>
      <c r="D6292" t="s">
        <v>109</v>
      </c>
      <c r="E6292" t="s">
        <v>212</v>
      </c>
      <c r="F6292" t="s">
        <v>17789</v>
      </c>
      <c r="G6292" t="s">
        <v>176</v>
      </c>
      <c r="H6292" t="s">
        <v>47</v>
      </c>
      <c r="I6292" t="s">
        <v>129</v>
      </c>
      <c r="J6292" t="s">
        <v>130</v>
      </c>
      <c r="K6292" t="s">
        <v>131</v>
      </c>
      <c r="L6292" t="s">
        <v>18043</v>
      </c>
      <c r="M6292" t="s">
        <v>18044</v>
      </c>
      <c r="N6292">
        <v>1.855</v>
      </c>
      <c r="O6292">
        <v>38</v>
      </c>
      <c r="P6292">
        <v>313</v>
      </c>
      <c r="Q6292">
        <v>0</v>
      </c>
      <c r="R6292">
        <v>0</v>
      </c>
      <c r="S6292">
        <v>0</v>
      </c>
      <c r="T6292">
        <v>0</v>
      </c>
      <c r="U6292">
        <v>70.489999999999995</v>
      </c>
      <c r="V6292">
        <v>580.61500000000001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1721593</v>
      </c>
      <c r="B6293">
        <v>1</v>
      </c>
      <c r="C6293" t="s">
        <v>76</v>
      </c>
      <c r="D6293" t="s">
        <v>81</v>
      </c>
      <c r="E6293" t="s">
        <v>139</v>
      </c>
      <c r="F6293" t="s">
        <v>18045</v>
      </c>
      <c r="G6293" t="s">
        <v>289</v>
      </c>
      <c r="H6293" t="s">
        <v>46</v>
      </c>
      <c r="I6293" t="s">
        <v>129</v>
      </c>
      <c r="J6293" t="s">
        <v>130</v>
      </c>
      <c r="K6293" t="s">
        <v>131</v>
      </c>
      <c r="L6293" t="s">
        <v>18046</v>
      </c>
      <c r="M6293" t="s">
        <v>18047</v>
      </c>
      <c r="N6293">
        <v>1.8847222219999999</v>
      </c>
      <c r="O6293">
        <v>0</v>
      </c>
      <c r="P6293">
        <v>19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35.809722000000001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1721580</v>
      </c>
      <c r="B6294">
        <v>1</v>
      </c>
      <c r="C6294" t="s">
        <v>76</v>
      </c>
      <c r="D6294" t="s">
        <v>104</v>
      </c>
      <c r="E6294" t="s">
        <v>134</v>
      </c>
      <c r="F6294" t="s">
        <v>18048</v>
      </c>
      <c r="G6294" t="s">
        <v>136</v>
      </c>
      <c r="H6294" t="s">
        <v>46</v>
      </c>
      <c r="I6294" t="s">
        <v>129</v>
      </c>
      <c r="J6294" t="s">
        <v>130</v>
      </c>
      <c r="K6294" t="s">
        <v>131</v>
      </c>
      <c r="L6294" t="s">
        <v>18049</v>
      </c>
      <c r="M6294" t="s">
        <v>18050</v>
      </c>
      <c r="N6294">
        <v>1.828333333</v>
      </c>
      <c r="O6294">
        <v>0</v>
      </c>
      <c r="P6294">
        <v>0</v>
      </c>
      <c r="Q6294">
        <v>0</v>
      </c>
      <c r="R6294">
        <v>2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3.6566670000000001</v>
      </c>
      <c r="Y6294">
        <v>0</v>
      </c>
      <c r="Z6294">
        <v>0</v>
      </c>
    </row>
    <row r="6295" spans="1:26" x14ac:dyDescent="0.25">
      <c r="A6295">
        <v>1721576</v>
      </c>
      <c r="B6295">
        <v>1</v>
      </c>
      <c r="C6295" t="s">
        <v>77</v>
      </c>
      <c r="D6295" t="s">
        <v>111</v>
      </c>
      <c r="E6295" t="s">
        <v>139</v>
      </c>
      <c r="F6295" t="s">
        <v>18051</v>
      </c>
      <c r="G6295" t="s">
        <v>141</v>
      </c>
      <c r="H6295" t="s">
        <v>46</v>
      </c>
      <c r="I6295" t="s">
        <v>129</v>
      </c>
      <c r="J6295" t="s">
        <v>130</v>
      </c>
      <c r="K6295" t="s">
        <v>131</v>
      </c>
      <c r="L6295" t="s">
        <v>18052</v>
      </c>
      <c r="M6295" t="s">
        <v>18053</v>
      </c>
      <c r="N6295">
        <v>7.159166666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109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780.34916699999997</v>
      </c>
    </row>
    <row r="6296" spans="1:26" x14ac:dyDescent="0.25">
      <c r="A6296">
        <v>1721575</v>
      </c>
      <c r="B6296">
        <v>1</v>
      </c>
      <c r="C6296" t="s">
        <v>77</v>
      </c>
      <c r="D6296" t="s">
        <v>113</v>
      </c>
      <c r="E6296" t="s">
        <v>212</v>
      </c>
      <c r="F6296" t="s">
        <v>18054</v>
      </c>
      <c r="G6296" t="s">
        <v>176</v>
      </c>
      <c r="H6296" t="s">
        <v>47</v>
      </c>
      <c r="I6296" t="s">
        <v>151</v>
      </c>
      <c r="J6296" t="s">
        <v>130</v>
      </c>
      <c r="K6296" t="s">
        <v>131</v>
      </c>
      <c r="L6296" t="s">
        <v>18055</v>
      </c>
      <c r="M6296" t="s">
        <v>18056</v>
      </c>
      <c r="N6296">
        <v>8.3333330000000001E-3</v>
      </c>
      <c r="O6296">
        <v>0</v>
      </c>
      <c r="P6296">
        <v>0</v>
      </c>
      <c r="Q6296">
        <v>0</v>
      </c>
      <c r="R6296">
        <v>0</v>
      </c>
      <c r="S6296">
        <v>52</v>
      </c>
      <c r="T6296">
        <v>969</v>
      </c>
      <c r="U6296">
        <v>0</v>
      </c>
      <c r="V6296">
        <v>0</v>
      </c>
      <c r="W6296">
        <v>0</v>
      </c>
      <c r="X6296">
        <v>0</v>
      </c>
      <c r="Y6296">
        <v>0.43333300000000002</v>
      </c>
      <c r="Z6296">
        <v>8.0749999999999993</v>
      </c>
    </row>
    <row r="6297" spans="1:26" x14ac:dyDescent="0.25">
      <c r="A6297">
        <v>1721579</v>
      </c>
      <c r="B6297">
        <v>1</v>
      </c>
      <c r="C6297" t="s">
        <v>77</v>
      </c>
      <c r="D6297" t="s">
        <v>109</v>
      </c>
      <c r="E6297" t="s">
        <v>158</v>
      </c>
      <c r="F6297" t="s">
        <v>17771</v>
      </c>
      <c r="G6297" t="s">
        <v>176</v>
      </c>
      <c r="H6297" t="s">
        <v>47</v>
      </c>
      <c r="I6297" t="s">
        <v>129</v>
      </c>
      <c r="J6297" t="s">
        <v>130</v>
      </c>
      <c r="K6297" t="s">
        <v>131</v>
      </c>
      <c r="L6297" t="s">
        <v>18057</v>
      </c>
      <c r="M6297" t="s">
        <v>18058</v>
      </c>
      <c r="N6297">
        <v>7.1666666000000004E-2</v>
      </c>
      <c r="O6297">
        <v>90</v>
      </c>
      <c r="P6297">
        <v>2241</v>
      </c>
      <c r="Q6297">
        <v>6</v>
      </c>
      <c r="R6297">
        <v>128</v>
      </c>
      <c r="S6297">
        <v>62</v>
      </c>
      <c r="T6297">
        <v>1456</v>
      </c>
      <c r="U6297">
        <v>6.45</v>
      </c>
      <c r="V6297">
        <v>160.60499899999999</v>
      </c>
      <c r="W6297">
        <v>0.43</v>
      </c>
      <c r="X6297">
        <v>9.1733329999999995</v>
      </c>
      <c r="Y6297">
        <v>4.443333</v>
      </c>
      <c r="Z6297">
        <v>104.346666</v>
      </c>
    </row>
    <row r="6298" spans="1:26" x14ac:dyDescent="0.25">
      <c r="A6298">
        <v>1721587</v>
      </c>
      <c r="B6298">
        <v>1</v>
      </c>
      <c r="C6298" t="s">
        <v>76</v>
      </c>
      <c r="D6298" t="s">
        <v>92</v>
      </c>
      <c r="E6298" t="s">
        <v>134</v>
      </c>
      <c r="F6298" t="s">
        <v>18059</v>
      </c>
      <c r="G6298" t="s">
        <v>209</v>
      </c>
      <c r="H6298" t="s">
        <v>46</v>
      </c>
      <c r="I6298" t="s">
        <v>129</v>
      </c>
      <c r="J6298" t="s">
        <v>130</v>
      </c>
      <c r="K6298" t="s">
        <v>131</v>
      </c>
      <c r="L6298" t="s">
        <v>18060</v>
      </c>
      <c r="M6298" t="s">
        <v>18061</v>
      </c>
      <c r="N6298">
        <v>9.1208333330000002</v>
      </c>
      <c r="O6298">
        <v>0</v>
      </c>
      <c r="P6298">
        <v>0</v>
      </c>
      <c r="Q6298">
        <v>0</v>
      </c>
      <c r="R6298">
        <v>2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18.241667</v>
      </c>
      <c r="Y6298">
        <v>0</v>
      </c>
      <c r="Z6298">
        <v>0</v>
      </c>
    </row>
    <row r="6299" spans="1:26" x14ac:dyDescent="0.25">
      <c r="A6299">
        <v>1721596</v>
      </c>
      <c r="B6299">
        <v>1</v>
      </c>
      <c r="C6299" t="s">
        <v>76</v>
      </c>
      <c r="D6299" t="s">
        <v>88</v>
      </c>
      <c r="E6299" t="s">
        <v>134</v>
      </c>
      <c r="F6299" t="s">
        <v>18062</v>
      </c>
      <c r="G6299" t="s">
        <v>136</v>
      </c>
      <c r="H6299" t="s">
        <v>46</v>
      </c>
      <c r="I6299" t="s">
        <v>129</v>
      </c>
      <c r="J6299" t="s">
        <v>130</v>
      </c>
      <c r="K6299" t="s">
        <v>131</v>
      </c>
      <c r="L6299" t="s">
        <v>18063</v>
      </c>
      <c r="M6299" t="s">
        <v>18064</v>
      </c>
      <c r="N6299">
        <v>6.761111111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6.7611109999999996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1721591</v>
      </c>
      <c r="B6300">
        <v>1</v>
      </c>
      <c r="C6300" t="s">
        <v>76</v>
      </c>
      <c r="D6300" t="s">
        <v>99</v>
      </c>
      <c r="E6300" t="s">
        <v>134</v>
      </c>
      <c r="F6300" t="s">
        <v>18065</v>
      </c>
      <c r="G6300" t="s">
        <v>209</v>
      </c>
      <c r="H6300" t="s">
        <v>46</v>
      </c>
      <c r="I6300" t="s">
        <v>129</v>
      </c>
      <c r="J6300" t="s">
        <v>130</v>
      </c>
      <c r="K6300" t="s">
        <v>131</v>
      </c>
      <c r="L6300" t="s">
        <v>18066</v>
      </c>
      <c r="M6300" t="s">
        <v>18067</v>
      </c>
      <c r="N6300">
        <v>3.415277777</v>
      </c>
      <c r="O6300">
        <v>0</v>
      </c>
      <c r="P6300">
        <v>4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13.661111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1721590</v>
      </c>
      <c r="B6301">
        <v>1</v>
      </c>
      <c r="C6301" t="s">
        <v>77</v>
      </c>
      <c r="D6301" t="s">
        <v>108</v>
      </c>
      <c r="E6301" t="s">
        <v>134</v>
      </c>
      <c r="F6301" t="s">
        <v>18068</v>
      </c>
      <c r="G6301" t="s">
        <v>136</v>
      </c>
      <c r="H6301" t="s">
        <v>46</v>
      </c>
      <c r="I6301" t="s">
        <v>129</v>
      </c>
      <c r="J6301" t="s">
        <v>130</v>
      </c>
      <c r="K6301" t="s">
        <v>131</v>
      </c>
      <c r="L6301" t="s">
        <v>18069</v>
      </c>
      <c r="M6301" t="s">
        <v>18070</v>
      </c>
      <c r="N6301">
        <v>0.40111111100000002</v>
      </c>
      <c r="O6301">
        <v>0</v>
      </c>
      <c r="P6301">
        <v>0</v>
      </c>
      <c r="Q6301">
        <v>0</v>
      </c>
      <c r="R6301">
        <v>1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0.401111</v>
      </c>
      <c r="Y6301">
        <v>0</v>
      </c>
      <c r="Z6301">
        <v>0</v>
      </c>
    </row>
    <row r="6302" spans="1:26" x14ac:dyDescent="0.25">
      <c r="A6302">
        <v>1721595</v>
      </c>
      <c r="B6302">
        <v>1</v>
      </c>
      <c r="C6302" t="s">
        <v>77</v>
      </c>
      <c r="D6302" t="s">
        <v>109</v>
      </c>
      <c r="E6302" t="s">
        <v>164</v>
      </c>
      <c r="F6302" t="s">
        <v>18071</v>
      </c>
      <c r="G6302" t="s">
        <v>256</v>
      </c>
      <c r="H6302" t="s">
        <v>46</v>
      </c>
      <c r="I6302" t="s">
        <v>129</v>
      </c>
      <c r="J6302" t="s">
        <v>130</v>
      </c>
      <c r="K6302" t="s">
        <v>131</v>
      </c>
      <c r="L6302" t="s">
        <v>18072</v>
      </c>
      <c r="M6302" t="s">
        <v>18073</v>
      </c>
      <c r="N6302">
        <v>2.920833333</v>
      </c>
      <c r="O6302">
        <v>1</v>
      </c>
      <c r="P6302">
        <v>119</v>
      </c>
      <c r="Q6302">
        <v>0</v>
      </c>
      <c r="R6302">
        <v>0</v>
      </c>
      <c r="S6302">
        <v>0</v>
      </c>
      <c r="T6302">
        <v>0</v>
      </c>
      <c r="U6302">
        <v>2.920833</v>
      </c>
      <c r="V6302">
        <v>347.57916699999998</v>
      </c>
      <c r="W6302">
        <v>0</v>
      </c>
      <c r="X6302">
        <v>0</v>
      </c>
      <c r="Y6302">
        <v>0</v>
      </c>
      <c r="Z6302">
        <v>0</v>
      </c>
    </row>
    <row r="6303" spans="1:26" x14ac:dyDescent="0.25">
      <c r="A6303">
        <v>1721594</v>
      </c>
      <c r="B6303">
        <v>1</v>
      </c>
      <c r="C6303" t="s">
        <v>77</v>
      </c>
      <c r="D6303" t="s">
        <v>110</v>
      </c>
      <c r="E6303" t="s">
        <v>139</v>
      </c>
      <c r="F6303" t="s">
        <v>18074</v>
      </c>
      <c r="G6303" t="s">
        <v>182</v>
      </c>
      <c r="H6303" t="s">
        <v>46</v>
      </c>
      <c r="I6303" t="s">
        <v>129</v>
      </c>
      <c r="J6303" t="s">
        <v>130</v>
      </c>
      <c r="K6303" t="s">
        <v>131</v>
      </c>
      <c r="L6303" t="s">
        <v>18075</v>
      </c>
      <c r="M6303" t="s">
        <v>18076</v>
      </c>
      <c r="N6303">
        <v>1.335555555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21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28.046666999999999</v>
      </c>
    </row>
    <row r="6304" spans="1:26" x14ac:dyDescent="0.25">
      <c r="A6304">
        <v>1721606</v>
      </c>
      <c r="B6304">
        <v>1</v>
      </c>
      <c r="C6304" t="s">
        <v>77</v>
      </c>
      <c r="D6304" t="s">
        <v>111</v>
      </c>
      <c r="E6304" t="s">
        <v>212</v>
      </c>
      <c r="F6304" t="s">
        <v>7702</v>
      </c>
      <c r="G6304" t="s">
        <v>176</v>
      </c>
      <c r="H6304" t="s">
        <v>47</v>
      </c>
      <c r="I6304" t="s">
        <v>129</v>
      </c>
      <c r="J6304" t="s">
        <v>130</v>
      </c>
      <c r="K6304" t="s">
        <v>131</v>
      </c>
      <c r="L6304" t="s">
        <v>18077</v>
      </c>
      <c r="M6304" t="s">
        <v>18078</v>
      </c>
      <c r="N6304">
        <v>3.0955555549999998</v>
      </c>
      <c r="O6304">
        <v>0</v>
      </c>
      <c r="P6304">
        <v>0</v>
      </c>
      <c r="Q6304">
        <v>15</v>
      </c>
      <c r="R6304">
        <v>884</v>
      </c>
      <c r="S6304">
        <v>0</v>
      </c>
      <c r="T6304">
        <v>12</v>
      </c>
      <c r="U6304">
        <v>0</v>
      </c>
      <c r="V6304">
        <v>0</v>
      </c>
      <c r="W6304">
        <v>46.433332999999998</v>
      </c>
      <c r="X6304">
        <v>2736.4711109999998</v>
      </c>
      <c r="Y6304">
        <v>0</v>
      </c>
      <c r="Z6304">
        <v>37.146667000000001</v>
      </c>
    </row>
    <row r="6305" spans="1:26" x14ac:dyDescent="0.25">
      <c r="A6305">
        <v>1721607</v>
      </c>
      <c r="B6305">
        <v>1</v>
      </c>
      <c r="C6305" t="s">
        <v>77</v>
      </c>
      <c r="D6305" t="s">
        <v>109</v>
      </c>
      <c r="E6305" t="s">
        <v>212</v>
      </c>
      <c r="F6305" t="s">
        <v>16202</v>
      </c>
      <c r="G6305" t="s">
        <v>176</v>
      </c>
      <c r="H6305" t="s">
        <v>47</v>
      </c>
      <c r="I6305" t="s">
        <v>129</v>
      </c>
      <c r="J6305" t="s">
        <v>130</v>
      </c>
      <c r="K6305" t="s">
        <v>131</v>
      </c>
      <c r="L6305" t="s">
        <v>18079</v>
      </c>
      <c r="M6305" t="s">
        <v>18080</v>
      </c>
      <c r="N6305">
        <v>0.46722222200000002</v>
      </c>
      <c r="O6305">
        <v>22</v>
      </c>
      <c r="P6305">
        <v>594</v>
      </c>
      <c r="Q6305">
        <v>6</v>
      </c>
      <c r="R6305">
        <v>128</v>
      </c>
      <c r="S6305">
        <v>54</v>
      </c>
      <c r="T6305">
        <v>1439</v>
      </c>
      <c r="U6305">
        <v>10.278888999999999</v>
      </c>
      <c r="V6305">
        <v>277.52999999999997</v>
      </c>
      <c r="W6305">
        <v>2.8033329999999999</v>
      </c>
      <c r="X6305">
        <v>59.804443999999997</v>
      </c>
      <c r="Y6305">
        <v>25.23</v>
      </c>
      <c r="Z6305">
        <v>672.33277699999996</v>
      </c>
    </row>
    <row r="6306" spans="1:26" x14ac:dyDescent="0.25">
      <c r="A6306">
        <v>1721599</v>
      </c>
      <c r="B6306">
        <v>1</v>
      </c>
      <c r="C6306" t="s">
        <v>77</v>
      </c>
      <c r="D6306" t="s">
        <v>108</v>
      </c>
      <c r="E6306" t="s">
        <v>158</v>
      </c>
      <c r="F6306" t="s">
        <v>18081</v>
      </c>
      <c r="G6306" t="s">
        <v>176</v>
      </c>
      <c r="H6306" t="s">
        <v>47</v>
      </c>
      <c r="I6306" t="s">
        <v>129</v>
      </c>
      <c r="J6306" t="s">
        <v>130</v>
      </c>
      <c r="K6306" t="s">
        <v>131</v>
      </c>
      <c r="L6306" t="s">
        <v>18082</v>
      </c>
      <c r="M6306" t="s">
        <v>18083</v>
      </c>
      <c r="N6306">
        <v>8.3611111000000002E-2</v>
      </c>
      <c r="O6306">
        <v>0</v>
      </c>
      <c r="P6306">
        <v>0</v>
      </c>
      <c r="Q6306">
        <v>10</v>
      </c>
      <c r="R6306">
        <v>156</v>
      </c>
      <c r="S6306">
        <v>21</v>
      </c>
      <c r="T6306">
        <v>846</v>
      </c>
      <c r="U6306">
        <v>0</v>
      </c>
      <c r="V6306">
        <v>0</v>
      </c>
      <c r="W6306">
        <v>0.83611100000000005</v>
      </c>
      <c r="X6306">
        <v>13.043333000000001</v>
      </c>
      <c r="Y6306">
        <v>1.755833</v>
      </c>
      <c r="Z6306">
        <v>70.734999999999999</v>
      </c>
    </row>
    <row r="6307" spans="1:26" x14ac:dyDescent="0.25">
      <c r="A6307">
        <v>1721622</v>
      </c>
      <c r="B6307">
        <v>1</v>
      </c>
      <c r="C6307" t="s">
        <v>76</v>
      </c>
      <c r="D6307" t="s">
        <v>89</v>
      </c>
      <c r="E6307" t="s">
        <v>164</v>
      </c>
      <c r="F6307" t="s">
        <v>18084</v>
      </c>
      <c r="G6307" t="s">
        <v>256</v>
      </c>
      <c r="H6307" t="s">
        <v>46</v>
      </c>
      <c r="I6307" t="s">
        <v>129</v>
      </c>
      <c r="J6307" t="s">
        <v>130</v>
      </c>
      <c r="K6307" t="s">
        <v>131</v>
      </c>
      <c r="L6307" t="s">
        <v>18085</v>
      </c>
      <c r="M6307" t="s">
        <v>18086</v>
      </c>
      <c r="N6307">
        <v>1.7669444439999999</v>
      </c>
      <c r="O6307">
        <v>1</v>
      </c>
      <c r="P6307">
        <v>128</v>
      </c>
      <c r="Q6307">
        <v>0</v>
      </c>
      <c r="R6307">
        <v>0</v>
      </c>
      <c r="S6307">
        <v>0</v>
      </c>
      <c r="T6307">
        <v>0</v>
      </c>
      <c r="U6307">
        <v>1.7669440000000001</v>
      </c>
      <c r="V6307">
        <v>226.16888900000001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1721603</v>
      </c>
      <c r="B6308">
        <v>1</v>
      </c>
      <c r="C6308" t="s">
        <v>77</v>
      </c>
      <c r="D6308" t="s">
        <v>109</v>
      </c>
      <c r="E6308" t="s">
        <v>126</v>
      </c>
      <c r="F6308" t="s">
        <v>18087</v>
      </c>
      <c r="G6308" t="s">
        <v>176</v>
      </c>
      <c r="H6308" t="s">
        <v>47</v>
      </c>
      <c r="I6308" t="s">
        <v>129</v>
      </c>
      <c r="J6308" t="s">
        <v>130</v>
      </c>
      <c r="K6308" t="s">
        <v>131</v>
      </c>
      <c r="L6308" t="s">
        <v>18088</v>
      </c>
      <c r="M6308" t="s">
        <v>18089</v>
      </c>
      <c r="N6308">
        <v>1.868333333</v>
      </c>
      <c r="O6308">
        <v>0</v>
      </c>
      <c r="P6308">
        <v>0</v>
      </c>
      <c r="Q6308">
        <v>6</v>
      </c>
      <c r="R6308">
        <v>76</v>
      </c>
      <c r="S6308">
        <v>25</v>
      </c>
      <c r="T6308">
        <v>136</v>
      </c>
      <c r="U6308">
        <v>0</v>
      </c>
      <c r="V6308">
        <v>0</v>
      </c>
      <c r="W6308">
        <v>11.21</v>
      </c>
      <c r="X6308">
        <v>141.99333300000001</v>
      </c>
      <c r="Y6308">
        <v>46.708333000000003</v>
      </c>
      <c r="Z6308">
        <v>254.093333</v>
      </c>
    </row>
    <row r="6309" spans="1:26" x14ac:dyDescent="0.25">
      <c r="A6309">
        <v>1721613</v>
      </c>
      <c r="B6309">
        <v>1</v>
      </c>
      <c r="C6309" t="s">
        <v>76</v>
      </c>
      <c r="D6309" t="s">
        <v>92</v>
      </c>
      <c r="E6309" t="s">
        <v>134</v>
      </c>
      <c r="F6309" t="s">
        <v>18090</v>
      </c>
      <c r="G6309" t="s">
        <v>136</v>
      </c>
      <c r="H6309" t="s">
        <v>46</v>
      </c>
      <c r="I6309" t="s">
        <v>129</v>
      </c>
      <c r="J6309" t="s">
        <v>130</v>
      </c>
      <c r="K6309" t="s">
        <v>131</v>
      </c>
      <c r="L6309" t="s">
        <v>18091</v>
      </c>
      <c r="M6309" t="s">
        <v>18092</v>
      </c>
      <c r="N6309">
        <v>6.7780555549999999</v>
      </c>
      <c r="O6309">
        <v>0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6.7780560000000003</v>
      </c>
      <c r="Y6309">
        <v>0</v>
      </c>
      <c r="Z6309">
        <v>0</v>
      </c>
    </row>
    <row r="6310" spans="1:26" x14ac:dyDescent="0.25">
      <c r="A6310">
        <v>1721634</v>
      </c>
      <c r="B6310">
        <v>1</v>
      </c>
      <c r="C6310" t="s">
        <v>76</v>
      </c>
      <c r="D6310" t="s">
        <v>79</v>
      </c>
      <c r="E6310" t="s">
        <v>134</v>
      </c>
      <c r="F6310" t="s">
        <v>18093</v>
      </c>
      <c r="G6310" t="s">
        <v>136</v>
      </c>
      <c r="H6310" t="s">
        <v>46</v>
      </c>
      <c r="I6310" t="s">
        <v>129</v>
      </c>
      <c r="J6310" t="s">
        <v>130</v>
      </c>
      <c r="K6310" t="s">
        <v>131</v>
      </c>
      <c r="L6310" t="s">
        <v>18094</v>
      </c>
      <c r="M6310" t="s">
        <v>18095</v>
      </c>
      <c r="N6310">
        <v>1.993055555</v>
      </c>
      <c r="O6310">
        <v>0</v>
      </c>
      <c r="P6310">
        <v>3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5.9791670000000003</v>
      </c>
      <c r="W6310">
        <v>0</v>
      </c>
      <c r="X6310">
        <v>0</v>
      </c>
      <c r="Y6310">
        <v>0</v>
      </c>
      <c r="Z6310">
        <v>0</v>
      </c>
    </row>
    <row r="6311" spans="1:26" x14ac:dyDescent="0.25">
      <c r="A6311">
        <v>1721621</v>
      </c>
      <c r="B6311">
        <v>1</v>
      </c>
      <c r="C6311" t="s">
        <v>77</v>
      </c>
      <c r="D6311" t="s">
        <v>123</v>
      </c>
      <c r="E6311" t="s">
        <v>126</v>
      </c>
      <c r="F6311" t="s">
        <v>18096</v>
      </c>
      <c r="G6311" t="s">
        <v>996</v>
      </c>
      <c r="H6311" t="s">
        <v>47</v>
      </c>
      <c r="I6311" t="s">
        <v>129</v>
      </c>
      <c r="J6311" t="s">
        <v>130</v>
      </c>
      <c r="K6311" t="s">
        <v>131</v>
      </c>
      <c r="L6311" t="s">
        <v>18097</v>
      </c>
      <c r="M6311" t="s">
        <v>18098</v>
      </c>
      <c r="N6311">
        <v>10.351666666</v>
      </c>
      <c r="O6311">
        <v>2</v>
      </c>
      <c r="P6311">
        <v>104</v>
      </c>
      <c r="Q6311">
        <v>0</v>
      </c>
      <c r="R6311">
        <v>0</v>
      </c>
      <c r="S6311">
        <v>0</v>
      </c>
      <c r="T6311">
        <v>0</v>
      </c>
      <c r="U6311">
        <v>20.703333000000001</v>
      </c>
      <c r="V6311">
        <v>1076.573333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1721629</v>
      </c>
      <c r="B6312">
        <v>1</v>
      </c>
      <c r="C6312" t="s">
        <v>76</v>
      </c>
      <c r="D6312" t="s">
        <v>103</v>
      </c>
      <c r="E6312" t="s">
        <v>139</v>
      </c>
      <c r="F6312" t="s">
        <v>18099</v>
      </c>
      <c r="G6312" t="s">
        <v>1596</v>
      </c>
      <c r="H6312" t="s">
        <v>46</v>
      </c>
      <c r="I6312" t="s">
        <v>129</v>
      </c>
      <c r="J6312" t="s">
        <v>130</v>
      </c>
      <c r="K6312" t="s">
        <v>131</v>
      </c>
      <c r="L6312" t="s">
        <v>18100</v>
      </c>
      <c r="M6312" t="s">
        <v>18101</v>
      </c>
      <c r="N6312">
        <v>4.733055555</v>
      </c>
      <c r="O6312">
        <v>0</v>
      </c>
      <c r="P6312">
        <v>0</v>
      </c>
      <c r="Q6312">
        <v>0</v>
      </c>
      <c r="R6312">
        <v>81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383.3775</v>
      </c>
      <c r="Y6312">
        <v>0</v>
      </c>
      <c r="Z6312">
        <v>0</v>
      </c>
    </row>
    <row r="6313" spans="1:26" x14ac:dyDescent="0.25">
      <c r="A6313">
        <v>1721615</v>
      </c>
      <c r="B6313">
        <v>1</v>
      </c>
      <c r="C6313" t="s">
        <v>77</v>
      </c>
      <c r="D6313" t="s">
        <v>123</v>
      </c>
      <c r="E6313" t="s">
        <v>126</v>
      </c>
      <c r="F6313" t="s">
        <v>8196</v>
      </c>
      <c r="G6313" t="s">
        <v>176</v>
      </c>
      <c r="H6313" t="s">
        <v>47</v>
      </c>
      <c r="I6313" t="s">
        <v>151</v>
      </c>
      <c r="J6313" t="s">
        <v>130</v>
      </c>
      <c r="K6313" t="s">
        <v>131</v>
      </c>
      <c r="L6313" t="s">
        <v>18102</v>
      </c>
      <c r="M6313" t="s">
        <v>18103</v>
      </c>
      <c r="N6313">
        <v>2.1111110999999998E-2</v>
      </c>
      <c r="O6313">
        <v>131</v>
      </c>
      <c r="P6313">
        <v>592</v>
      </c>
      <c r="Q6313">
        <v>0</v>
      </c>
      <c r="R6313">
        <v>0</v>
      </c>
      <c r="S6313">
        <v>0</v>
      </c>
      <c r="T6313">
        <v>0</v>
      </c>
      <c r="U6313">
        <v>2.7655560000000001</v>
      </c>
      <c r="V6313">
        <v>12.497778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1721617</v>
      </c>
      <c r="B6314">
        <v>1</v>
      </c>
      <c r="C6314" t="s">
        <v>77</v>
      </c>
      <c r="D6314" t="s">
        <v>123</v>
      </c>
      <c r="E6314" t="s">
        <v>126</v>
      </c>
      <c r="F6314" t="s">
        <v>4771</v>
      </c>
      <c r="G6314" t="s">
        <v>176</v>
      </c>
      <c r="H6314" t="s">
        <v>47</v>
      </c>
      <c r="I6314" t="s">
        <v>151</v>
      </c>
      <c r="J6314" t="s">
        <v>130</v>
      </c>
      <c r="K6314" t="s">
        <v>131</v>
      </c>
      <c r="L6314" t="s">
        <v>18104</v>
      </c>
      <c r="M6314" t="s">
        <v>18105</v>
      </c>
      <c r="N6314">
        <v>6.6666659999999999E-3</v>
      </c>
      <c r="O6314">
        <v>43</v>
      </c>
      <c r="P6314">
        <v>817</v>
      </c>
      <c r="Q6314">
        <v>0</v>
      </c>
      <c r="R6314">
        <v>0</v>
      </c>
      <c r="S6314">
        <v>0</v>
      </c>
      <c r="T6314">
        <v>0</v>
      </c>
      <c r="U6314">
        <v>0.28666700000000001</v>
      </c>
      <c r="V6314">
        <v>5.4466659999999996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1721627</v>
      </c>
      <c r="B6315">
        <v>1</v>
      </c>
      <c r="C6315" t="s">
        <v>76</v>
      </c>
      <c r="D6315" t="s">
        <v>80</v>
      </c>
      <c r="E6315" t="s">
        <v>134</v>
      </c>
      <c r="F6315" t="s">
        <v>18106</v>
      </c>
      <c r="G6315" t="s">
        <v>136</v>
      </c>
      <c r="H6315" t="s">
        <v>46</v>
      </c>
      <c r="I6315" t="s">
        <v>129</v>
      </c>
      <c r="J6315" t="s">
        <v>130</v>
      </c>
      <c r="K6315" t="s">
        <v>131</v>
      </c>
      <c r="L6315" t="s">
        <v>18107</v>
      </c>
      <c r="M6315" t="s">
        <v>18108</v>
      </c>
      <c r="N6315">
        <v>1.7141666659999999</v>
      </c>
      <c r="O6315">
        <v>0</v>
      </c>
      <c r="P6315">
        <v>6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10.285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1721620</v>
      </c>
      <c r="B6316">
        <v>1</v>
      </c>
      <c r="C6316" t="s">
        <v>76</v>
      </c>
      <c r="D6316" t="s">
        <v>92</v>
      </c>
      <c r="E6316" t="s">
        <v>158</v>
      </c>
      <c r="F6316" t="s">
        <v>18109</v>
      </c>
      <c r="G6316" t="s">
        <v>176</v>
      </c>
      <c r="H6316" t="s">
        <v>47</v>
      </c>
      <c r="I6316" t="s">
        <v>129</v>
      </c>
      <c r="J6316" t="s">
        <v>130</v>
      </c>
      <c r="K6316" t="s">
        <v>131</v>
      </c>
      <c r="L6316" t="s">
        <v>18110</v>
      </c>
      <c r="M6316" t="s">
        <v>18111</v>
      </c>
      <c r="N6316">
        <v>3.622222222</v>
      </c>
      <c r="O6316">
        <v>0</v>
      </c>
      <c r="P6316">
        <v>0</v>
      </c>
      <c r="Q6316">
        <v>22</v>
      </c>
      <c r="R6316">
        <v>1143</v>
      </c>
      <c r="S6316">
        <v>89</v>
      </c>
      <c r="T6316">
        <v>5539</v>
      </c>
      <c r="U6316">
        <v>0</v>
      </c>
      <c r="V6316">
        <v>0</v>
      </c>
      <c r="W6316">
        <v>79.688889000000003</v>
      </c>
      <c r="X6316">
        <v>4140.2</v>
      </c>
      <c r="Y6316">
        <v>322.37777799999998</v>
      </c>
      <c r="Z6316">
        <v>20063.488888</v>
      </c>
    </row>
    <row r="6317" spans="1:26" x14ac:dyDescent="0.25">
      <c r="A6317">
        <v>1721632</v>
      </c>
      <c r="B6317">
        <v>1</v>
      </c>
      <c r="C6317" t="s">
        <v>76</v>
      </c>
      <c r="D6317" t="s">
        <v>78</v>
      </c>
      <c r="E6317" t="s">
        <v>134</v>
      </c>
      <c r="F6317" t="s">
        <v>18112</v>
      </c>
      <c r="G6317" t="s">
        <v>209</v>
      </c>
      <c r="H6317" t="s">
        <v>46</v>
      </c>
      <c r="I6317" t="s">
        <v>129</v>
      </c>
      <c r="J6317" t="s">
        <v>130</v>
      </c>
      <c r="K6317" t="s">
        <v>131</v>
      </c>
      <c r="L6317" t="s">
        <v>18113</v>
      </c>
      <c r="M6317" t="s">
        <v>18114</v>
      </c>
      <c r="N6317">
        <v>21.364722222000001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21.364722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1721639</v>
      </c>
      <c r="B6318">
        <v>1</v>
      </c>
      <c r="C6318" t="s">
        <v>76</v>
      </c>
      <c r="D6318" t="s">
        <v>88</v>
      </c>
      <c r="E6318" t="s">
        <v>134</v>
      </c>
      <c r="F6318" t="s">
        <v>18115</v>
      </c>
      <c r="G6318" t="s">
        <v>136</v>
      </c>
      <c r="H6318" t="s">
        <v>46</v>
      </c>
      <c r="I6318" t="s">
        <v>129</v>
      </c>
      <c r="J6318" t="s">
        <v>130</v>
      </c>
      <c r="K6318" t="s">
        <v>131</v>
      </c>
      <c r="L6318" t="s">
        <v>18116</v>
      </c>
      <c r="M6318" t="s">
        <v>18117</v>
      </c>
      <c r="N6318">
        <v>6.9244444439999997</v>
      </c>
      <c r="O6318">
        <v>0</v>
      </c>
      <c r="P6318">
        <v>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6.9244440000000003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1721635</v>
      </c>
      <c r="B6319">
        <v>1</v>
      </c>
      <c r="C6319" t="s">
        <v>76</v>
      </c>
      <c r="D6319" t="s">
        <v>78</v>
      </c>
      <c r="E6319" t="s">
        <v>134</v>
      </c>
      <c r="F6319" t="s">
        <v>18118</v>
      </c>
      <c r="G6319" t="s">
        <v>136</v>
      </c>
      <c r="H6319" t="s">
        <v>46</v>
      </c>
      <c r="I6319" t="s">
        <v>129</v>
      </c>
      <c r="J6319" t="s">
        <v>130</v>
      </c>
      <c r="K6319" t="s">
        <v>131</v>
      </c>
      <c r="L6319" t="s">
        <v>18119</v>
      </c>
      <c r="M6319" t="s">
        <v>18120</v>
      </c>
      <c r="N6319">
        <v>2.071666666</v>
      </c>
      <c r="O6319">
        <v>0</v>
      </c>
      <c r="P6319">
        <v>20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41.433332999999998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1721626</v>
      </c>
      <c r="B6320">
        <v>1</v>
      </c>
      <c r="C6320" t="s">
        <v>76</v>
      </c>
      <c r="D6320" t="s">
        <v>92</v>
      </c>
      <c r="E6320" t="s">
        <v>158</v>
      </c>
      <c r="F6320" t="s">
        <v>18121</v>
      </c>
      <c r="G6320" t="s">
        <v>176</v>
      </c>
      <c r="H6320" t="s">
        <v>47</v>
      </c>
      <c r="I6320" t="s">
        <v>129</v>
      </c>
      <c r="J6320" t="s">
        <v>130</v>
      </c>
      <c r="K6320" t="s">
        <v>131</v>
      </c>
      <c r="L6320" t="s">
        <v>18122</v>
      </c>
      <c r="M6320" t="s">
        <v>18123</v>
      </c>
      <c r="N6320">
        <v>0.70250000000000001</v>
      </c>
      <c r="O6320">
        <v>0</v>
      </c>
      <c r="P6320">
        <v>0</v>
      </c>
      <c r="Q6320">
        <v>0</v>
      </c>
      <c r="R6320">
        <v>0</v>
      </c>
      <c r="S6320">
        <v>6</v>
      </c>
      <c r="T6320">
        <v>449</v>
      </c>
      <c r="U6320">
        <v>0</v>
      </c>
      <c r="V6320">
        <v>0</v>
      </c>
      <c r="W6320">
        <v>0</v>
      </c>
      <c r="X6320">
        <v>0</v>
      </c>
      <c r="Y6320">
        <v>4.2149999999999999</v>
      </c>
      <c r="Z6320">
        <v>315.42250000000001</v>
      </c>
    </row>
    <row r="6321" spans="1:26" x14ac:dyDescent="0.25">
      <c r="A6321">
        <v>1721628</v>
      </c>
      <c r="B6321">
        <v>1</v>
      </c>
      <c r="C6321" t="s">
        <v>77</v>
      </c>
      <c r="D6321" t="s">
        <v>114</v>
      </c>
      <c r="E6321" t="s">
        <v>212</v>
      </c>
      <c r="F6321" t="s">
        <v>17774</v>
      </c>
      <c r="G6321" t="s">
        <v>293</v>
      </c>
      <c r="H6321" t="s">
        <v>160</v>
      </c>
      <c r="I6321" t="s">
        <v>129</v>
      </c>
      <c r="J6321" t="s">
        <v>130</v>
      </c>
      <c r="K6321" t="s">
        <v>161</v>
      </c>
      <c r="L6321" t="s">
        <v>18124</v>
      </c>
      <c r="M6321" t="s">
        <v>18125</v>
      </c>
      <c r="N6321">
        <v>5.648491666</v>
      </c>
      <c r="O6321">
        <v>88</v>
      </c>
      <c r="P6321">
        <v>432</v>
      </c>
      <c r="Q6321">
        <v>7</v>
      </c>
      <c r="R6321">
        <v>0</v>
      </c>
      <c r="S6321">
        <v>0</v>
      </c>
      <c r="T6321">
        <v>0</v>
      </c>
      <c r="U6321">
        <v>497.06726700000002</v>
      </c>
      <c r="V6321">
        <v>2440.1484</v>
      </c>
      <c r="W6321">
        <v>39.539442000000001</v>
      </c>
      <c r="X6321">
        <v>0</v>
      </c>
      <c r="Y6321">
        <v>0</v>
      </c>
      <c r="Z6321">
        <v>0</v>
      </c>
    </row>
    <row r="6322" spans="1:26" x14ac:dyDescent="0.25">
      <c r="A6322">
        <v>1721650</v>
      </c>
      <c r="B6322">
        <v>1</v>
      </c>
      <c r="C6322" t="s">
        <v>77</v>
      </c>
      <c r="D6322" t="s">
        <v>119</v>
      </c>
      <c r="E6322" t="s">
        <v>212</v>
      </c>
      <c r="F6322" t="s">
        <v>16809</v>
      </c>
      <c r="G6322" t="s">
        <v>176</v>
      </c>
      <c r="H6322" t="s">
        <v>47</v>
      </c>
      <c r="I6322" t="s">
        <v>129</v>
      </c>
      <c r="J6322" t="s">
        <v>130</v>
      </c>
      <c r="K6322" t="s">
        <v>131</v>
      </c>
      <c r="L6322" t="s">
        <v>18126</v>
      </c>
      <c r="M6322" t="s">
        <v>18127</v>
      </c>
      <c r="N6322">
        <v>2.0494444440000001</v>
      </c>
      <c r="O6322">
        <v>32</v>
      </c>
      <c r="P6322">
        <v>99</v>
      </c>
      <c r="Q6322">
        <v>0</v>
      </c>
      <c r="R6322">
        <v>0</v>
      </c>
      <c r="S6322">
        <v>0</v>
      </c>
      <c r="T6322">
        <v>0</v>
      </c>
      <c r="U6322">
        <v>65.582222000000002</v>
      </c>
      <c r="V6322">
        <v>202.89500000000001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1721630</v>
      </c>
      <c r="B6323">
        <v>1</v>
      </c>
      <c r="C6323" t="s">
        <v>77</v>
      </c>
      <c r="D6323" t="s">
        <v>119</v>
      </c>
      <c r="E6323" t="s">
        <v>158</v>
      </c>
      <c r="F6323" t="s">
        <v>4612</v>
      </c>
      <c r="G6323" t="s">
        <v>176</v>
      </c>
      <c r="H6323" t="s">
        <v>47</v>
      </c>
      <c r="I6323" t="s">
        <v>129</v>
      </c>
      <c r="J6323" t="s">
        <v>130</v>
      </c>
      <c r="K6323" t="s">
        <v>131</v>
      </c>
      <c r="L6323" t="s">
        <v>18128</v>
      </c>
      <c r="M6323" t="s">
        <v>18129</v>
      </c>
      <c r="N6323">
        <v>0.55277777699999997</v>
      </c>
      <c r="O6323">
        <v>18</v>
      </c>
      <c r="P6323">
        <v>2611</v>
      </c>
      <c r="Q6323">
        <v>0</v>
      </c>
      <c r="R6323">
        <v>0</v>
      </c>
      <c r="S6323">
        <v>0</v>
      </c>
      <c r="T6323">
        <v>0</v>
      </c>
      <c r="U6323">
        <v>9.9499999999999993</v>
      </c>
      <c r="V6323">
        <v>1443.302776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1721649</v>
      </c>
      <c r="B6324">
        <v>1</v>
      </c>
      <c r="C6324" t="s">
        <v>76</v>
      </c>
      <c r="D6324" t="s">
        <v>93</v>
      </c>
      <c r="E6324" t="s">
        <v>134</v>
      </c>
      <c r="F6324" t="s">
        <v>18130</v>
      </c>
      <c r="G6324" t="s">
        <v>136</v>
      </c>
      <c r="H6324" t="s">
        <v>46</v>
      </c>
      <c r="I6324" t="s">
        <v>129</v>
      </c>
      <c r="J6324" t="s">
        <v>130</v>
      </c>
      <c r="K6324" t="s">
        <v>131</v>
      </c>
      <c r="L6324" t="s">
        <v>18131</v>
      </c>
      <c r="M6324" t="s">
        <v>18132</v>
      </c>
      <c r="N6324">
        <v>7.5758333330000003</v>
      </c>
      <c r="O6324">
        <v>0</v>
      </c>
      <c r="P6324">
        <v>1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7.5758330000000003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1721645</v>
      </c>
      <c r="B6325">
        <v>1</v>
      </c>
      <c r="C6325" t="s">
        <v>77</v>
      </c>
      <c r="D6325" t="s">
        <v>121</v>
      </c>
      <c r="E6325" t="s">
        <v>126</v>
      </c>
      <c r="F6325" t="s">
        <v>18133</v>
      </c>
      <c r="G6325" t="s">
        <v>145</v>
      </c>
      <c r="H6325" t="s">
        <v>47</v>
      </c>
      <c r="I6325" t="s">
        <v>129</v>
      </c>
      <c r="J6325" t="s">
        <v>130</v>
      </c>
      <c r="K6325" t="s">
        <v>131</v>
      </c>
      <c r="L6325" t="s">
        <v>18134</v>
      </c>
      <c r="M6325" t="s">
        <v>18135</v>
      </c>
      <c r="N6325">
        <v>2.3508333330000002</v>
      </c>
      <c r="O6325">
        <v>0</v>
      </c>
      <c r="P6325">
        <v>0</v>
      </c>
      <c r="Q6325">
        <v>12</v>
      </c>
      <c r="R6325">
        <v>36</v>
      </c>
      <c r="S6325">
        <v>4</v>
      </c>
      <c r="T6325">
        <v>0</v>
      </c>
      <c r="U6325">
        <v>0</v>
      </c>
      <c r="V6325">
        <v>0</v>
      </c>
      <c r="W6325">
        <v>28.21</v>
      </c>
      <c r="X6325">
        <v>84.63</v>
      </c>
      <c r="Y6325">
        <v>9.4033329999999999</v>
      </c>
      <c r="Z6325">
        <v>0</v>
      </c>
    </row>
    <row r="6326" spans="1:26" x14ac:dyDescent="0.25">
      <c r="A6326">
        <v>1721624</v>
      </c>
      <c r="B6326">
        <v>1</v>
      </c>
      <c r="C6326" t="s">
        <v>77</v>
      </c>
      <c r="D6326" t="s">
        <v>109</v>
      </c>
      <c r="E6326" t="s">
        <v>212</v>
      </c>
      <c r="F6326" t="s">
        <v>3863</v>
      </c>
      <c r="G6326" t="s">
        <v>150</v>
      </c>
      <c r="H6326" t="s">
        <v>47</v>
      </c>
      <c r="I6326" t="s">
        <v>129</v>
      </c>
      <c r="J6326" t="s">
        <v>130</v>
      </c>
      <c r="K6326" t="s">
        <v>131</v>
      </c>
      <c r="L6326" t="s">
        <v>18136</v>
      </c>
      <c r="M6326" t="s">
        <v>18137</v>
      </c>
      <c r="N6326">
        <v>0.59916666600000001</v>
      </c>
      <c r="O6326">
        <v>67</v>
      </c>
      <c r="P6326">
        <v>828</v>
      </c>
      <c r="Q6326">
        <v>0</v>
      </c>
      <c r="R6326">
        <v>0</v>
      </c>
      <c r="S6326">
        <v>0</v>
      </c>
      <c r="T6326">
        <v>0</v>
      </c>
      <c r="U6326">
        <v>40.144167000000003</v>
      </c>
      <c r="V6326">
        <v>496.10999900000002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1721667</v>
      </c>
      <c r="B6327">
        <v>1</v>
      </c>
      <c r="C6327" t="s">
        <v>77</v>
      </c>
      <c r="D6327" t="s">
        <v>109</v>
      </c>
      <c r="E6327" t="s">
        <v>212</v>
      </c>
      <c r="F6327" t="s">
        <v>18138</v>
      </c>
      <c r="G6327" t="s">
        <v>431</v>
      </c>
      <c r="H6327" t="s">
        <v>47</v>
      </c>
      <c r="I6327" t="s">
        <v>129</v>
      </c>
      <c r="J6327" t="s">
        <v>130</v>
      </c>
      <c r="K6327" t="s">
        <v>131</v>
      </c>
      <c r="L6327" t="s">
        <v>18139</v>
      </c>
      <c r="M6327" t="s">
        <v>18140</v>
      </c>
      <c r="N6327">
        <v>1.4216666659999999</v>
      </c>
      <c r="O6327">
        <v>22</v>
      </c>
      <c r="P6327">
        <v>594</v>
      </c>
      <c r="Q6327">
        <v>6</v>
      </c>
      <c r="R6327">
        <v>128</v>
      </c>
      <c r="S6327">
        <v>54</v>
      </c>
      <c r="T6327">
        <v>1439</v>
      </c>
      <c r="U6327">
        <v>31.276667</v>
      </c>
      <c r="V6327">
        <v>844.47</v>
      </c>
      <c r="W6327">
        <v>8.5299999999999994</v>
      </c>
      <c r="X6327">
        <v>181.973333</v>
      </c>
      <c r="Y6327">
        <v>76.77</v>
      </c>
      <c r="Z6327">
        <v>2045.7783320000001</v>
      </c>
    </row>
    <row r="6328" spans="1:26" x14ac:dyDescent="0.25">
      <c r="A6328">
        <v>1721643</v>
      </c>
      <c r="B6328">
        <v>1</v>
      </c>
      <c r="C6328" t="s">
        <v>76</v>
      </c>
      <c r="D6328" t="s">
        <v>89</v>
      </c>
      <c r="E6328" t="s">
        <v>212</v>
      </c>
      <c r="F6328" t="s">
        <v>18141</v>
      </c>
      <c r="G6328" t="s">
        <v>176</v>
      </c>
      <c r="H6328" t="s">
        <v>47</v>
      </c>
      <c r="I6328" t="s">
        <v>129</v>
      </c>
      <c r="J6328" t="s">
        <v>130</v>
      </c>
      <c r="K6328" t="s">
        <v>131</v>
      </c>
      <c r="L6328" t="s">
        <v>18142</v>
      </c>
      <c r="M6328" t="s">
        <v>18143</v>
      </c>
      <c r="N6328">
        <v>2.4877777769999998</v>
      </c>
      <c r="O6328">
        <v>0</v>
      </c>
      <c r="P6328">
        <v>0</v>
      </c>
      <c r="Q6328">
        <v>0</v>
      </c>
      <c r="R6328">
        <v>0</v>
      </c>
      <c r="S6328">
        <v>27</v>
      </c>
      <c r="T6328">
        <v>314</v>
      </c>
      <c r="U6328">
        <v>0</v>
      </c>
      <c r="V6328">
        <v>0</v>
      </c>
      <c r="W6328">
        <v>0</v>
      </c>
      <c r="X6328">
        <v>0</v>
      </c>
      <c r="Y6328">
        <v>67.17</v>
      </c>
      <c r="Z6328">
        <v>781.16222200000004</v>
      </c>
    </row>
    <row r="6329" spans="1:26" x14ac:dyDescent="0.25">
      <c r="A6329">
        <v>1721656</v>
      </c>
      <c r="B6329">
        <v>1</v>
      </c>
      <c r="C6329" t="s">
        <v>76</v>
      </c>
      <c r="D6329" t="s">
        <v>92</v>
      </c>
      <c r="E6329" t="s">
        <v>134</v>
      </c>
      <c r="F6329" t="s">
        <v>18144</v>
      </c>
      <c r="G6329" t="s">
        <v>3745</v>
      </c>
      <c r="H6329" t="s">
        <v>46</v>
      </c>
      <c r="I6329" t="s">
        <v>129</v>
      </c>
      <c r="J6329" t="s">
        <v>130</v>
      </c>
      <c r="K6329" t="s">
        <v>131</v>
      </c>
      <c r="L6329" t="s">
        <v>18145</v>
      </c>
      <c r="M6329" t="s">
        <v>18146</v>
      </c>
      <c r="N6329">
        <v>8.8719444440000004</v>
      </c>
      <c r="O6329">
        <v>0</v>
      </c>
      <c r="P6329">
        <v>0</v>
      </c>
      <c r="Q6329">
        <v>0</v>
      </c>
      <c r="R6329">
        <v>1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8.8719439999999992</v>
      </c>
      <c r="Y6329">
        <v>0</v>
      </c>
      <c r="Z6329">
        <v>0</v>
      </c>
    </row>
    <row r="6330" spans="1:26" x14ac:dyDescent="0.25">
      <c r="A6330">
        <v>1721655</v>
      </c>
      <c r="B6330">
        <v>1</v>
      </c>
      <c r="C6330" t="s">
        <v>77</v>
      </c>
      <c r="D6330" t="s">
        <v>108</v>
      </c>
      <c r="E6330" t="s">
        <v>139</v>
      </c>
      <c r="F6330" t="s">
        <v>18147</v>
      </c>
      <c r="G6330" t="s">
        <v>141</v>
      </c>
      <c r="H6330" t="s">
        <v>46</v>
      </c>
      <c r="I6330" t="s">
        <v>129</v>
      </c>
      <c r="J6330" t="s">
        <v>130</v>
      </c>
      <c r="K6330" t="s">
        <v>131</v>
      </c>
      <c r="L6330" t="s">
        <v>18148</v>
      </c>
      <c r="M6330" t="s">
        <v>18149</v>
      </c>
      <c r="N6330">
        <v>0.91194444399999997</v>
      </c>
      <c r="O6330">
        <v>0</v>
      </c>
      <c r="P6330">
        <v>67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61.100278000000003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1721660</v>
      </c>
      <c r="B6331">
        <v>1</v>
      </c>
      <c r="C6331" t="s">
        <v>77</v>
      </c>
      <c r="D6331" t="s">
        <v>119</v>
      </c>
      <c r="E6331" t="s">
        <v>126</v>
      </c>
      <c r="F6331" t="s">
        <v>18150</v>
      </c>
      <c r="G6331" t="s">
        <v>176</v>
      </c>
      <c r="H6331" t="s">
        <v>47</v>
      </c>
      <c r="I6331" t="s">
        <v>129</v>
      </c>
      <c r="J6331" t="s">
        <v>130</v>
      </c>
      <c r="K6331" t="s">
        <v>131</v>
      </c>
      <c r="L6331" t="s">
        <v>18151</v>
      </c>
      <c r="M6331" t="s">
        <v>18152</v>
      </c>
      <c r="N6331">
        <v>0.59</v>
      </c>
      <c r="O6331">
        <v>12</v>
      </c>
      <c r="P6331">
        <v>592</v>
      </c>
      <c r="Q6331">
        <v>0</v>
      </c>
      <c r="R6331">
        <v>0</v>
      </c>
      <c r="S6331">
        <v>0</v>
      </c>
      <c r="T6331">
        <v>0</v>
      </c>
      <c r="U6331">
        <v>7.08</v>
      </c>
      <c r="V6331">
        <v>349.28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1721665</v>
      </c>
      <c r="B6332">
        <v>1</v>
      </c>
      <c r="C6332" t="s">
        <v>77</v>
      </c>
      <c r="D6332" t="s">
        <v>118</v>
      </c>
      <c r="E6332" t="s">
        <v>164</v>
      </c>
      <c r="F6332" t="s">
        <v>18153</v>
      </c>
      <c r="G6332" t="s">
        <v>256</v>
      </c>
      <c r="H6332" t="s">
        <v>46</v>
      </c>
      <c r="I6332" t="s">
        <v>129</v>
      </c>
      <c r="J6332" t="s">
        <v>130</v>
      </c>
      <c r="K6332" t="s">
        <v>131</v>
      </c>
      <c r="L6332" t="s">
        <v>18154</v>
      </c>
      <c r="M6332" t="s">
        <v>18155</v>
      </c>
      <c r="N6332">
        <v>1.3047222220000001</v>
      </c>
      <c r="O6332">
        <v>1</v>
      </c>
      <c r="P6332">
        <v>10</v>
      </c>
      <c r="Q6332">
        <v>0</v>
      </c>
      <c r="R6332">
        <v>0</v>
      </c>
      <c r="S6332">
        <v>0</v>
      </c>
      <c r="T6332">
        <v>0</v>
      </c>
      <c r="U6332">
        <v>1.3047219999999999</v>
      </c>
      <c r="V6332">
        <v>13.047222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1721658</v>
      </c>
      <c r="B6333">
        <v>1</v>
      </c>
      <c r="C6333" t="s">
        <v>76</v>
      </c>
      <c r="D6333" t="s">
        <v>104</v>
      </c>
      <c r="E6333" t="s">
        <v>212</v>
      </c>
      <c r="F6333" t="s">
        <v>18156</v>
      </c>
      <c r="G6333" t="s">
        <v>176</v>
      </c>
      <c r="H6333" t="s">
        <v>47</v>
      </c>
      <c r="I6333" t="s">
        <v>129</v>
      </c>
      <c r="J6333" t="s">
        <v>130</v>
      </c>
      <c r="K6333" t="s">
        <v>131</v>
      </c>
      <c r="L6333" t="s">
        <v>18157</v>
      </c>
      <c r="M6333" t="s">
        <v>18158</v>
      </c>
      <c r="N6333">
        <v>0.89805555500000001</v>
      </c>
      <c r="O6333">
        <v>0</v>
      </c>
      <c r="P6333">
        <v>0</v>
      </c>
      <c r="Q6333">
        <v>0</v>
      </c>
      <c r="R6333">
        <v>0</v>
      </c>
      <c r="S6333">
        <v>83</v>
      </c>
      <c r="T6333">
        <v>2576</v>
      </c>
      <c r="U6333">
        <v>0</v>
      </c>
      <c r="V6333">
        <v>0</v>
      </c>
      <c r="W6333">
        <v>0</v>
      </c>
      <c r="X6333">
        <v>0</v>
      </c>
      <c r="Y6333">
        <v>74.538611000000003</v>
      </c>
      <c r="Z6333">
        <v>2313.39111</v>
      </c>
    </row>
    <row r="6334" spans="1:26" x14ac:dyDescent="0.25">
      <c r="A6334">
        <v>1721669</v>
      </c>
      <c r="B6334">
        <v>1</v>
      </c>
      <c r="C6334" t="s">
        <v>76</v>
      </c>
      <c r="D6334" t="s">
        <v>95</v>
      </c>
      <c r="E6334" t="s">
        <v>139</v>
      </c>
      <c r="F6334" t="s">
        <v>18159</v>
      </c>
      <c r="G6334" t="s">
        <v>141</v>
      </c>
      <c r="H6334" t="s">
        <v>46</v>
      </c>
      <c r="I6334" t="s">
        <v>129</v>
      </c>
      <c r="J6334" t="s">
        <v>130</v>
      </c>
      <c r="K6334" t="s">
        <v>131</v>
      </c>
      <c r="L6334" t="s">
        <v>18160</v>
      </c>
      <c r="M6334" t="s">
        <v>18161</v>
      </c>
      <c r="N6334">
        <v>8.0611111110000007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64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515.91111100000001</v>
      </c>
    </row>
    <row r="6335" spans="1:26" x14ac:dyDescent="0.25">
      <c r="A6335">
        <v>1721659</v>
      </c>
      <c r="B6335">
        <v>1</v>
      </c>
      <c r="C6335" t="s">
        <v>77</v>
      </c>
      <c r="D6335" t="s">
        <v>123</v>
      </c>
      <c r="E6335" t="s">
        <v>126</v>
      </c>
      <c r="F6335" t="s">
        <v>5894</v>
      </c>
      <c r="G6335" t="s">
        <v>176</v>
      </c>
      <c r="H6335" t="s">
        <v>47</v>
      </c>
      <c r="I6335" t="s">
        <v>151</v>
      </c>
      <c r="J6335" t="s">
        <v>130</v>
      </c>
      <c r="K6335" t="s">
        <v>131</v>
      </c>
      <c r="L6335" t="s">
        <v>18162</v>
      </c>
      <c r="M6335" t="s">
        <v>18163</v>
      </c>
      <c r="N6335">
        <v>5.5555550000000002E-3</v>
      </c>
      <c r="O6335">
        <v>27</v>
      </c>
      <c r="P6335">
        <v>501</v>
      </c>
      <c r="Q6335">
        <v>0</v>
      </c>
      <c r="R6335">
        <v>0</v>
      </c>
      <c r="S6335">
        <v>0</v>
      </c>
      <c r="T6335">
        <v>0</v>
      </c>
      <c r="U6335">
        <v>0.15</v>
      </c>
      <c r="V6335">
        <v>2.7833329999999998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1721857</v>
      </c>
      <c r="B6336">
        <v>1</v>
      </c>
      <c r="C6336" t="s">
        <v>77</v>
      </c>
      <c r="D6336" t="s">
        <v>123</v>
      </c>
      <c r="E6336" t="s">
        <v>126</v>
      </c>
      <c r="F6336" t="s">
        <v>18164</v>
      </c>
      <c r="G6336" t="s">
        <v>176</v>
      </c>
      <c r="H6336" t="s">
        <v>47</v>
      </c>
      <c r="I6336" t="s">
        <v>129</v>
      </c>
      <c r="J6336" t="s">
        <v>130</v>
      </c>
      <c r="K6336" t="s">
        <v>131</v>
      </c>
      <c r="L6336" t="s">
        <v>18165</v>
      </c>
      <c r="M6336" t="s">
        <v>18166</v>
      </c>
      <c r="N6336">
        <v>4.4297222219999997</v>
      </c>
      <c r="O6336">
        <v>173</v>
      </c>
      <c r="P6336">
        <v>6</v>
      </c>
      <c r="Q6336">
        <v>0</v>
      </c>
      <c r="R6336">
        <v>0</v>
      </c>
      <c r="S6336">
        <v>0</v>
      </c>
      <c r="T6336">
        <v>0</v>
      </c>
      <c r="U6336">
        <v>766.34194400000001</v>
      </c>
      <c r="V6336">
        <v>26.578333000000001</v>
      </c>
      <c r="W6336">
        <v>0</v>
      </c>
      <c r="X6336">
        <v>0</v>
      </c>
      <c r="Y6336">
        <v>0</v>
      </c>
      <c r="Z6336">
        <v>0</v>
      </c>
    </row>
    <row r="6337" spans="1:26" x14ac:dyDescent="0.25">
      <c r="A6337">
        <v>1721661</v>
      </c>
      <c r="B6337">
        <v>1</v>
      </c>
      <c r="C6337" t="s">
        <v>77</v>
      </c>
      <c r="D6337" t="s">
        <v>124</v>
      </c>
      <c r="E6337" t="s">
        <v>164</v>
      </c>
      <c r="F6337" t="s">
        <v>18167</v>
      </c>
      <c r="G6337" t="s">
        <v>145</v>
      </c>
      <c r="H6337" t="s">
        <v>47</v>
      </c>
      <c r="I6337" t="s">
        <v>129</v>
      </c>
      <c r="J6337" t="s">
        <v>130</v>
      </c>
      <c r="K6337" t="s">
        <v>131</v>
      </c>
      <c r="L6337" t="s">
        <v>18168</v>
      </c>
      <c r="M6337" t="s">
        <v>18169</v>
      </c>
      <c r="N6337">
        <v>1.321388888</v>
      </c>
      <c r="O6337">
        <v>2</v>
      </c>
      <c r="P6337">
        <v>172</v>
      </c>
      <c r="Q6337">
        <v>0</v>
      </c>
      <c r="R6337">
        <v>0</v>
      </c>
      <c r="S6337">
        <v>0</v>
      </c>
      <c r="T6337">
        <v>0</v>
      </c>
      <c r="U6337">
        <v>2.6427779999999998</v>
      </c>
      <c r="V6337">
        <v>227.27888899999999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1721664</v>
      </c>
      <c r="B6338">
        <v>1</v>
      </c>
      <c r="C6338" t="s">
        <v>77</v>
      </c>
      <c r="D6338" t="s">
        <v>108</v>
      </c>
      <c r="E6338" t="s">
        <v>134</v>
      </c>
      <c r="F6338" t="s">
        <v>18170</v>
      </c>
      <c r="G6338" t="s">
        <v>136</v>
      </c>
      <c r="H6338" t="s">
        <v>46</v>
      </c>
      <c r="I6338" t="s">
        <v>129</v>
      </c>
      <c r="J6338" t="s">
        <v>130</v>
      </c>
      <c r="K6338" t="s">
        <v>131</v>
      </c>
      <c r="L6338" t="s">
        <v>18171</v>
      </c>
      <c r="M6338" t="s">
        <v>18172</v>
      </c>
      <c r="N6338">
        <v>1.8149999999999999</v>
      </c>
      <c r="O6338">
        <v>0</v>
      </c>
      <c r="P6338">
        <v>1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1.8149999999999999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1721683</v>
      </c>
      <c r="B6339">
        <v>1</v>
      </c>
      <c r="C6339" t="s">
        <v>77</v>
      </c>
      <c r="D6339" t="s">
        <v>119</v>
      </c>
      <c r="E6339" t="s">
        <v>134</v>
      </c>
      <c r="F6339" t="s">
        <v>18173</v>
      </c>
      <c r="G6339" t="s">
        <v>136</v>
      </c>
      <c r="H6339" t="s">
        <v>46</v>
      </c>
      <c r="I6339" t="s">
        <v>129</v>
      </c>
      <c r="J6339" t="s">
        <v>130</v>
      </c>
      <c r="K6339" t="s">
        <v>131</v>
      </c>
      <c r="L6339" t="s">
        <v>18174</v>
      </c>
      <c r="M6339" t="s">
        <v>18175</v>
      </c>
      <c r="N6339">
        <v>2.2547222219999998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2.2547220000000001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1721662</v>
      </c>
      <c r="B6340">
        <v>1</v>
      </c>
      <c r="C6340" t="s">
        <v>77</v>
      </c>
      <c r="D6340" t="s">
        <v>114</v>
      </c>
      <c r="E6340" t="s">
        <v>212</v>
      </c>
      <c r="F6340" t="s">
        <v>284</v>
      </c>
      <c r="G6340" t="s">
        <v>176</v>
      </c>
      <c r="H6340" t="s">
        <v>47</v>
      </c>
      <c r="I6340" t="s">
        <v>129</v>
      </c>
      <c r="J6340" t="s">
        <v>130</v>
      </c>
      <c r="K6340" t="s">
        <v>131</v>
      </c>
      <c r="L6340" t="s">
        <v>18176</v>
      </c>
      <c r="M6340" t="s">
        <v>18177</v>
      </c>
      <c r="N6340">
        <v>2.3005555549999999</v>
      </c>
      <c r="O6340">
        <v>20</v>
      </c>
      <c r="P6340">
        <v>445</v>
      </c>
      <c r="Q6340">
        <v>0</v>
      </c>
      <c r="R6340">
        <v>0</v>
      </c>
      <c r="S6340">
        <v>68</v>
      </c>
      <c r="T6340">
        <v>670</v>
      </c>
      <c r="U6340">
        <v>46.011111</v>
      </c>
      <c r="V6340">
        <v>1023.747222</v>
      </c>
      <c r="W6340">
        <v>0</v>
      </c>
      <c r="X6340">
        <v>0</v>
      </c>
      <c r="Y6340">
        <v>156.43777800000001</v>
      </c>
      <c r="Z6340">
        <v>1541.372222</v>
      </c>
    </row>
    <row r="6341" spans="1:26" x14ac:dyDescent="0.25">
      <c r="A6341">
        <v>1721675</v>
      </c>
      <c r="B6341">
        <v>1</v>
      </c>
      <c r="C6341" t="s">
        <v>77</v>
      </c>
      <c r="D6341" t="s">
        <v>123</v>
      </c>
      <c r="E6341" t="s">
        <v>126</v>
      </c>
      <c r="F6341" t="s">
        <v>18178</v>
      </c>
      <c r="G6341" t="s">
        <v>176</v>
      </c>
      <c r="H6341" t="s">
        <v>47</v>
      </c>
      <c r="I6341" t="s">
        <v>129</v>
      </c>
      <c r="J6341" t="s">
        <v>130</v>
      </c>
      <c r="K6341" t="s">
        <v>131</v>
      </c>
      <c r="L6341" t="s">
        <v>18179</v>
      </c>
      <c r="M6341" t="s">
        <v>18180</v>
      </c>
      <c r="N6341">
        <v>0.76694444399999995</v>
      </c>
      <c r="O6341">
        <v>159</v>
      </c>
      <c r="P6341">
        <v>566</v>
      </c>
      <c r="Q6341">
        <v>0</v>
      </c>
      <c r="R6341">
        <v>0</v>
      </c>
      <c r="S6341">
        <v>0</v>
      </c>
      <c r="T6341">
        <v>0</v>
      </c>
      <c r="U6341">
        <v>121.94416699999999</v>
      </c>
      <c r="V6341">
        <v>434.09055499999999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1721740</v>
      </c>
      <c r="B6342">
        <v>1</v>
      </c>
      <c r="C6342" t="s">
        <v>76</v>
      </c>
      <c r="D6342" t="s">
        <v>80</v>
      </c>
      <c r="E6342" t="s">
        <v>164</v>
      </c>
      <c r="F6342" t="s">
        <v>18181</v>
      </c>
      <c r="G6342" t="s">
        <v>186</v>
      </c>
      <c r="H6342" t="s">
        <v>46</v>
      </c>
      <c r="I6342" t="s">
        <v>129</v>
      </c>
      <c r="J6342" t="s">
        <v>130</v>
      </c>
      <c r="K6342" t="s">
        <v>131</v>
      </c>
      <c r="L6342" t="s">
        <v>18182</v>
      </c>
      <c r="M6342" t="s">
        <v>18183</v>
      </c>
      <c r="N6342">
        <v>1.1419444439999999</v>
      </c>
      <c r="O6342">
        <v>1</v>
      </c>
      <c r="P6342">
        <v>1609</v>
      </c>
      <c r="Q6342">
        <v>0</v>
      </c>
      <c r="R6342">
        <v>0</v>
      </c>
      <c r="S6342">
        <v>0</v>
      </c>
      <c r="T6342">
        <v>0</v>
      </c>
      <c r="U6342">
        <v>1.1419440000000001</v>
      </c>
      <c r="V6342">
        <v>1837.38861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1721672</v>
      </c>
      <c r="B6343">
        <v>1</v>
      </c>
      <c r="C6343" t="s">
        <v>76</v>
      </c>
      <c r="D6343" t="s">
        <v>98</v>
      </c>
      <c r="E6343" t="s">
        <v>126</v>
      </c>
      <c r="F6343" t="s">
        <v>18184</v>
      </c>
      <c r="G6343" t="s">
        <v>285</v>
      </c>
      <c r="H6343" t="s">
        <v>47</v>
      </c>
      <c r="I6343" t="s">
        <v>129</v>
      </c>
      <c r="J6343" t="s">
        <v>130</v>
      </c>
      <c r="K6343" t="s">
        <v>161</v>
      </c>
      <c r="L6343" t="s">
        <v>18185</v>
      </c>
      <c r="M6343" t="s">
        <v>18186</v>
      </c>
      <c r="N6343">
        <v>4.2852777770000001</v>
      </c>
      <c r="O6343">
        <v>0</v>
      </c>
      <c r="P6343">
        <v>4</v>
      </c>
      <c r="Q6343">
        <v>5</v>
      </c>
      <c r="R6343">
        <v>101</v>
      </c>
      <c r="S6343">
        <v>0</v>
      </c>
      <c r="T6343">
        <v>80</v>
      </c>
      <c r="U6343">
        <v>0</v>
      </c>
      <c r="V6343">
        <v>17.141110999999999</v>
      </c>
      <c r="W6343">
        <v>21.426389</v>
      </c>
      <c r="X6343">
        <v>432.81305500000002</v>
      </c>
      <c r="Y6343">
        <v>0</v>
      </c>
      <c r="Z6343">
        <v>342.82222200000001</v>
      </c>
    </row>
    <row r="6344" spans="1:26" x14ac:dyDescent="0.25">
      <c r="A6344">
        <v>1721687</v>
      </c>
      <c r="B6344">
        <v>1</v>
      </c>
      <c r="C6344" t="s">
        <v>76</v>
      </c>
      <c r="D6344" t="s">
        <v>91</v>
      </c>
      <c r="E6344" t="s">
        <v>139</v>
      </c>
      <c r="F6344" t="s">
        <v>18187</v>
      </c>
      <c r="G6344" t="s">
        <v>197</v>
      </c>
      <c r="H6344" t="s">
        <v>46</v>
      </c>
      <c r="I6344" t="s">
        <v>129</v>
      </c>
      <c r="J6344" t="s">
        <v>130</v>
      </c>
      <c r="K6344" t="s">
        <v>131</v>
      </c>
      <c r="L6344" t="s">
        <v>18188</v>
      </c>
      <c r="M6344" t="s">
        <v>18189</v>
      </c>
      <c r="N6344">
        <v>0.96499999999999997</v>
      </c>
      <c r="O6344">
        <v>0</v>
      </c>
      <c r="P6344">
        <v>0</v>
      </c>
      <c r="Q6344">
        <v>0</v>
      </c>
      <c r="R6344">
        <v>62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59.83</v>
      </c>
      <c r="Y6344">
        <v>0</v>
      </c>
      <c r="Z6344">
        <v>0</v>
      </c>
    </row>
    <row r="6345" spans="1:26" x14ac:dyDescent="0.25">
      <c r="A6345">
        <v>1721668</v>
      </c>
      <c r="B6345">
        <v>1</v>
      </c>
      <c r="C6345" t="s">
        <v>77</v>
      </c>
      <c r="D6345" t="s">
        <v>109</v>
      </c>
      <c r="E6345" t="s">
        <v>126</v>
      </c>
      <c r="F6345" t="s">
        <v>10855</v>
      </c>
      <c r="G6345" t="s">
        <v>176</v>
      </c>
      <c r="H6345" t="s">
        <v>47</v>
      </c>
      <c r="I6345" t="s">
        <v>151</v>
      </c>
      <c r="J6345" t="s">
        <v>130</v>
      </c>
      <c r="K6345" t="s">
        <v>131</v>
      </c>
      <c r="L6345" t="s">
        <v>18190</v>
      </c>
      <c r="M6345" t="s">
        <v>18191</v>
      </c>
      <c r="N6345">
        <v>1.1111111E-2</v>
      </c>
      <c r="O6345">
        <v>0</v>
      </c>
      <c r="P6345">
        <v>17</v>
      </c>
      <c r="Q6345">
        <v>2</v>
      </c>
      <c r="R6345">
        <v>26</v>
      </c>
      <c r="S6345">
        <v>24</v>
      </c>
      <c r="T6345">
        <v>385</v>
      </c>
      <c r="U6345">
        <v>0</v>
      </c>
      <c r="V6345">
        <v>0.188889</v>
      </c>
      <c r="W6345">
        <v>2.2221999999999999E-2</v>
      </c>
      <c r="X6345">
        <v>0.28888900000000001</v>
      </c>
      <c r="Y6345">
        <v>0.26666699999999999</v>
      </c>
      <c r="Z6345">
        <v>4.2777779999999996</v>
      </c>
    </row>
    <row r="6346" spans="1:26" x14ac:dyDescent="0.25">
      <c r="A6346">
        <v>1721680</v>
      </c>
      <c r="B6346">
        <v>1</v>
      </c>
      <c r="C6346" t="s">
        <v>76</v>
      </c>
      <c r="D6346" t="s">
        <v>95</v>
      </c>
      <c r="E6346" t="s">
        <v>139</v>
      </c>
      <c r="F6346" t="s">
        <v>13035</v>
      </c>
      <c r="G6346" t="s">
        <v>141</v>
      </c>
      <c r="H6346" t="s">
        <v>46</v>
      </c>
      <c r="I6346" t="s">
        <v>129</v>
      </c>
      <c r="J6346" t="s">
        <v>130</v>
      </c>
      <c r="K6346" t="s">
        <v>131</v>
      </c>
      <c r="L6346" t="s">
        <v>18192</v>
      </c>
      <c r="M6346" t="s">
        <v>18193</v>
      </c>
      <c r="N6346">
        <v>6.454722222</v>
      </c>
      <c r="O6346">
        <v>0</v>
      </c>
      <c r="P6346">
        <v>2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12.909444000000001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1721670</v>
      </c>
      <c r="B6347">
        <v>1</v>
      </c>
      <c r="C6347" t="s">
        <v>76</v>
      </c>
      <c r="D6347" t="s">
        <v>96</v>
      </c>
      <c r="E6347" t="s">
        <v>126</v>
      </c>
      <c r="F6347" t="s">
        <v>18194</v>
      </c>
      <c r="G6347" t="s">
        <v>431</v>
      </c>
      <c r="H6347" t="s">
        <v>47</v>
      </c>
      <c r="I6347" t="s">
        <v>129</v>
      </c>
      <c r="J6347" t="s">
        <v>130</v>
      </c>
      <c r="K6347" t="s">
        <v>131</v>
      </c>
      <c r="L6347" t="s">
        <v>18195</v>
      </c>
      <c r="M6347" t="s">
        <v>18196</v>
      </c>
      <c r="N6347">
        <v>1.102777777</v>
      </c>
      <c r="O6347">
        <v>7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7.7194440000000002</v>
      </c>
      <c r="V6347">
        <v>0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1721705</v>
      </c>
      <c r="B6348">
        <v>1</v>
      </c>
      <c r="C6348" t="s">
        <v>76</v>
      </c>
      <c r="D6348" t="s">
        <v>79</v>
      </c>
      <c r="E6348" t="s">
        <v>134</v>
      </c>
      <c r="F6348" t="s">
        <v>18197</v>
      </c>
      <c r="G6348" t="s">
        <v>136</v>
      </c>
      <c r="H6348" t="s">
        <v>46</v>
      </c>
      <c r="I6348" t="s">
        <v>129</v>
      </c>
      <c r="J6348" t="s">
        <v>130</v>
      </c>
      <c r="K6348" t="s">
        <v>131</v>
      </c>
      <c r="L6348" t="s">
        <v>18198</v>
      </c>
      <c r="M6348" t="s">
        <v>18199</v>
      </c>
      <c r="N6348">
        <v>4.6322222220000002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4.6322219999999996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1721671</v>
      </c>
      <c r="B6349">
        <v>1</v>
      </c>
      <c r="C6349" t="s">
        <v>77</v>
      </c>
      <c r="D6349" t="s">
        <v>124</v>
      </c>
      <c r="E6349" t="s">
        <v>134</v>
      </c>
      <c r="F6349" t="s">
        <v>9983</v>
      </c>
      <c r="G6349" t="s">
        <v>209</v>
      </c>
      <c r="H6349" t="s">
        <v>46</v>
      </c>
      <c r="I6349" t="s">
        <v>129</v>
      </c>
      <c r="J6349" t="s">
        <v>130</v>
      </c>
      <c r="K6349" t="s">
        <v>131</v>
      </c>
      <c r="L6349" t="s">
        <v>18200</v>
      </c>
      <c r="M6349" t="s">
        <v>18201</v>
      </c>
      <c r="N6349">
        <v>3.2011111109999999</v>
      </c>
      <c r="O6349">
        <v>0</v>
      </c>
      <c r="P6349">
        <v>10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32.011111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1721396</v>
      </c>
      <c r="B6350">
        <v>1</v>
      </c>
      <c r="C6350" t="s">
        <v>77</v>
      </c>
      <c r="D6350" t="s">
        <v>119</v>
      </c>
      <c r="E6350" t="s">
        <v>139</v>
      </c>
      <c r="F6350" t="s">
        <v>18202</v>
      </c>
      <c r="G6350" t="s">
        <v>633</v>
      </c>
      <c r="H6350" t="s">
        <v>46</v>
      </c>
      <c r="I6350" t="s">
        <v>129</v>
      </c>
      <c r="J6350" t="s">
        <v>130</v>
      </c>
      <c r="K6350" t="s">
        <v>131</v>
      </c>
      <c r="L6350" t="s">
        <v>18203</v>
      </c>
      <c r="M6350" t="s">
        <v>18204</v>
      </c>
      <c r="N6350">
        <v>2.1974999999999998</v>
      </c>
      <c r="O6350">
        <v>0</v>
      </c>
      <c r="P6350">
        <v>20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43.95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1721717</v>
      </c>
      <c r="B6351">
        <v>1</v>
      </c>
      <c r="C6351" t="s">
        <v>77</v>
      </c>
      <c r="D6351" t="s">
        <v>114</v>
      </c>
      <c r="E6351" t="s">
        <v>164</v>
      </c>
      <c r="F6351" t="s">
        <v>18205</v>
      </c>
      <c r="G6351" t="s">
        <v>256</v>
      </c>
      <c r="H6351" t="s">
        <v>46</v>
      </c>
      <c r="I6351" t="s">
        <v>129</v>
      </c>
      <c r="J6351" t="s">
        <v>130</v>
      </c>
      <c r="K6351" t="s">
        <v>131</v>
      </c>
      <c r="L6351" t="s">
        <v>18206</v>
      </c>
      <c r="M6351" t="s">
        <v>18207</v>
      </c>
      <c r="N6351">
        <v>1.5977777769999999</v>
      </c>
      <c r="O6351">
        <v>2</v>
      </c>
      <c r="P6351">
        <v>146</v>
      </c>
      <c r="Q6351">
        <v>0</v>
      </c>
      <c r="R6351">
        <v>0</v>
      </c>
      <c r="S6351">
        <v>0</v>
      </c>
      <c r="T6351">
        <v>0</v>
      </c>
      <c r="U6351">
        <v>3.1955559999999998</v>
      </c>
      <c r="V6351">
        <v>233.275555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1721677</v>
      </c>
      <c r="B6352">
        <v>1</v>
      </c>
      <c r="C6352" t="s">
        <v>77</v>
      </c>
      <c r="D6352" t="s">
        <v>114</v>
      </c>
      <c r="E6352" t="s">
        <v>139</v>
      </c>
      <c r="F6352" t="s">
        <v>18208</v>
      </c>
      <c r="G6352" t="s">
        <v>1839</v>
      </c>
      <c r="H6352" t="s">
        <v>46</v>
      </c>
      <c r="I6352" t="s">
        <v>129</v>
      </c>
      <c r="J6352" t="s">
        <v>130</v>
      </c>
      <c r="K6352" t="s">
        <v>131</v>
      </c>
      <c r="L6352" t="s">
        <v>18209</v>
      </c>
      <c r="M6352" t="s">
        <v>18210</v>
      </c>
      <c r="N6352">
        <v>4.1388888880000003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4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16.555555999999999</v>
      </c>
    </row>
    <row r="6353" spans="1:26" x14ac:dyDescent="0.25">
      <c r="A6353">
        <v>1721735</v>
      </c>
      <c r="B6353">
        <v>1</v>
      </c>
      <c r="C6353" t="s">
        <v>76</v>
      </c>
      <c r="D6353" t="s">
        <v>93</v>
      </c>
      <c r="E6353" t="s">
        <v>139</v>
      </c>
      <c r="F6353" t="s">
        <v>18211</v>
      </c>
      <c r="G6353" t="s">
        <v>197</v>
      </c>
      <c r="H6353" t="s">
        <v>46</v>
      </c>
      <c r="I6353" t="s">
        <v>129</v>
      </c>
      <c r="J6353" t="s">
        <v>130</v>
      </c>
      <c r="K6353" t="s">
        <v>131</v>
      </c>
      <c r="L6353" t="s">
        <v>18212</v>
      </c>
      <c r="M6353" t="s">
        <v>18213</v>
      </c>
      <c r="N6353">
        <v>8.08</v>
      </c>
      <c r="O6353">
        <v>0</v>
      </c>
      <c r="P6353">
        <v>13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105.04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1721696</v>
      </c>
      <c r="B6354">
        <v>1</v>
      </c>
      <c r="C6354" t="s">
        <v>77</v>
      </c>
      <c r="D6354" t="s">
        <v>115</v>
      </c>
      <c r="E6354" t="s">
        <v>134</v>
      </c>
      <c r="F6354" t="s">
        <v>18214</v>
      </c>
      <c r="G6354" t="s">
        <v>462</v>
      </c>
      <c r="H6354" t="s">
        <v>46</v>
      </c>
      <c r="I6354" t="s">
        <v>129</v>
      </c>
      <c r="J6354" t="s">
        <v>130</v>
      </c>
      <c r="K6354" t="s">
        <v>131</v>
      </c>
      <c r="L6354" t="s">
        <v>18215</v>
      </c>
      <c r="M6354" t="s">
        <v>18216</v>
      </c>
      <c r="N6354">
        <v>1.4580555550000001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1.458056</v>
      </c>
      <c r="Y6354">
        <v>0</v>
      </c>
      <c r="Z6354">
        <v>0</v>
      </c>
    </row>
    <row r="6355" spans="1:26" x14ac:dyDescent="0.25">
      <c r="A6355">
        <v>1721691</v>
      </c>
      <c r="B6355">
        <v>1</v>
      </c>
      <c r="C6355" t="s">
        <v>77</v>
      </c>
      <c r="D6355" t="s">
        <v>123</v>
      </c>
      <c r="E6355" t="s">
        <v>139</v>
      </c>
      <c r="F6355" t="s">
        <v>18217</v>
      </c>
      <c r="G6355" t="s">
        <v>141</v>
      </c>
      <c r="H6355" t="s">
        <v>46</v>
      </c>
      <c r="I6355" t="s">
        <v>129</v>
      </c>
      <c r="J6355" t="s">
        <v>130</v>
      </c>
      <c r="K6355" t="s">
        <v>131</v>
      </c>
      <c r="L6355" t="s">
        <v>18218</v>
      </c>
      <c r="M6355" t="s">
        <v>18219</v>
      </c>
      <c r="N6355">
        <v>3.6758333329999999</v>
      </c>
      <c r="O6355">
        <v>0</v>
      </c>
      <c r="P6355">
        <v>16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58.813333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1721674</v>
      </c>
      <c r="B6356">
        <v>1</v>
      </c>
      <c r="C6356" t="s">
        <v>76</v>
      </c>
      <c r="D6356" t="s">
        <v>102</v>
      </c>
      <c r="E6356" t="s">
        <v>212</v>
      </c>
      <c r="F6356" t="s">
        <v>15555</v>
      </c>
      <c r="G6356" t="s">
        <v>176</v>
      </c>
      <c r="H6356" t="s">
        <v>47</v>
      </c>
      <c r="I6356" t="s">
        <v>151</v>
      </c>
      <c r="J6356" t="s">
        <v>130</v>
      </c>
      <c r="K6356" t="s">
        <v>131</v>
      </c>
      <c r="L6356" t="s">
        <v>18220</v>
      </c>
      <c r="M6356" t="s">
        <v>18221</v>
      </c>
      <c r="N6356">
        <v>7.2222220000000004E-3</v>
      </c>
      <c r="O6356">
        <v>106</v>
      </c>
      <c r="P6356">
        <v>1027</v>
      </c>
      <c r="Q6356">
        <v>0</v>
      </c>
      <c r="R6356">
        <v>0</v>
      </c>
      <c r="S6356">
        <v>3</v>
      </c>
      <c r="T6356">
        <v>0</v>
      </c>
      <c r="U6356">
        <v>0.76555600000000001</v>
      </c>
      <c r="V6356">
        <v>7.4172219999999998</v>
      </c>
      <c r="W6356">
        <v>0</v>
      </c>
      <c r="X6356">
        <v>0</v>
      </c>
      <c r="Y6356">
        <v>2.1666999999999999E-2</v>
      </c>
      <c r="Z6356">
        <v>0</v>
      </c>
    </row>
    <row r="6357" spans="1:26" x14ac:dyDescent="0.25">
      <c r="A6357">
        <v>1721684</v>
      </c>
      <c r="B6357">
        <v>1</v>
      </c>
      <c r="C6357" t="s">
        <v>76</v>
      </c>
      <c r="D6357" t="s">
        <v>95</v>
      </c>
      <c r="E6357" t="s">
        <v>134</v>
      </c>
      <c r="F6357" t="s">
        <v>18222</v>
      </c>
      <c r="G6357" t="s">
        <v>136</v>
      </c>
      <c r="H6357" t="s">
        <v>46</v>
      </c>
      <c r="I6357" t="s">
        <v>129</v>
      </c>
      <c r="J6357" t="s">
        <v>130</v>
      </c>
      <c r="K6357" t="s">
        <v>131</v>
      </c>
      <c r="L6357" t="s">
        <v>18223</v>
      </c>
      <c r="M6357" t="s">
        <v>18224</v>
      </c>
      <c r="N6357">
        <v>9.6999999999999993</v>
      </c>
      <c r="O6357">
        <v>0</v>
      </c>
      <c r="P6357">
        <v>0</v>
      </c>
      <c r="Q6357">
        <v>0</v>
      </c>
      <c r="R6357">
        <v>1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9.6999999999999993</v>
      </c>
      <c r="Y6357">
        <v>0</v>
      </c>
      <c r="Z6357">
        <v>0</v>
      </c>
    </row>
    <row r="6358" spans="1:26" x14ac:dyDescent="0.25">
      <c r="A6358">
        <v>1721706</v>
      </c>
      <c r="B6358">
        <v>1</v>
      </c>
      <c r="C6358" t="s">
        <v>76</v>
      </c>
      <c r="D6358" t="s">
        <v>88</v>
      </c>
      <c r="E6358" t="s">
        <v>134</v>
      </c>
      <c r="F6358" t="s">
        <v>18225</v>
      </c>
      <c r="G6358" t="s">
        <v>136</v>
      </c>
      <c r="H6358" t="s">
        <v>46</v>
      </c>
      <c r="I6358" t="s">
        <v>129</v>
      </c>
      <c r="J6358" t="s">
        <v>130</v>
      </c>
      <c r="K6358" t="s">
        <v>131</v>
      </c>
      <c r="L6358" t="s">
        <v>18226</v>
      </c>
      <c r="M6358" t="s">
        <v>18227</v>
      </c>
      <c r="N6358">
        <v>1.5141666659999999</v>
      </c>
      <c r="O6358">
        <v>0</v>
      </c>
      <c r="P6358">
        <v>1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1.514167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1721682</v>
      </c>
      <c r="B6359">
        <v>1</v>
      </c>
      <c r="C6359" t="s">
        <v>77</v>
      </c>
      <c r="D6359" t="s">
        <v>111</v>
      </c>
      <c r="E6359" t="s">
        <v>212</v>
      </c>
      <c r="F6359" t="s">
        <v>18228</v>
      </c>
      <c r="G6359" t="s">
        <v>176</v>
      </c>
      <c r="H6359" t="s">
        <v>47</v>
      </c>
      <c r="I6359" t="s">
        <v>129</v>
      </c>
      <c r="J6359" t="s">
        <v>130</v>
      </c>
      <c r="K6359" t="s">
        <v>131</v>
      </c>
      <c r="L6359" t="s">
        <v>18229</v>
      </c>
      <c r="M6359" t="s">
        <v>18230</v>
      </c>
      <c r="N6359">
        <v>2.3038888879999999</v>
      </c>
      <c r="O6359">
        <v>0</v>
      </c>
      <c r="P6359">
        <v>0</v>
      </c>
      <c r="Q6359">
        <v>0</v>
      </c>
      <c r="R6359">
        <v>0</v>
      </c>
      <c r="S6359">
        <v>18</v>
      </c>
      <c r="T6359">
        <v>455</v>
      </c>
      <c r="U6359">
        <v>0</v>
      </c>
      <c r="V6359">
        <v>0</v>
      </c>
      <c r="W6359">
        <v>0</v>
      </c>
      <c r="X6359">
        <v>0</v>
      </c>
      <c r="Y6359">
        <v>41.47</v>
      </c>
      <c r="Z6359">
        <v>1048.269444</v>
      </c>
    </row>
    <row r="6360" spans="1:26" x14ac:dyDescent="0.25">
      <c r="A6360">
        <v>1721701</v>
      </c>
      <c r="B6360">
        <v>1</v>
      </c>
      <c r="C6360" t="s">
        <v>76</v>
      </c>
      <c r="D6360" t="s">
        <v>86</v>
      </c>
      <c r="E6360" t="s">
        <v>164</v>
      </c>
      <c r="F6360" t="s">
        <v>18231</v>
      </c>
      <c r="G6360" t="s">
        <v>141</v>
      </c>
      <c r="H6360" t="s">
        <v>46</v>
      </c>
      <c r="I6360" t="s">
        <v>129</v>
      </c>
      <c r="J6360" t="s">
        <v>130</v>
      </c>
      <c r="K6360" t="s">
        <v>131</v>
      </c>
      <c r="L6360" t="s">
        <v>18232</v>
      </c>
      <c r="M6360" t="s">
        <v>18233</v>
      </c>
      <c r="N6360">
        <v>0.65861111100000003</v>
      </c>
      <c r="O6360">
        <v>1</v>
      </c>
      <c r="P6360">
        <v>795</v>
      </c>
      <c r="Q6360">
        <v>0</v>
      </c>
      <c r="R6360">
        <v>0</v>
      </c>
      <c r="S6360">
        <v>0</v>
      </c>
      <c r="T6360">
        <v>0</v>
      </c>
      <c r="U6360">
        <v>0.65861099999999995</v>
      </c>
      <c r="V6360">
        <v>523.59583299999997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1721702</v>
      </c>
      <c r="B6361">
        <v>1</v>
      </c>
      <c r="C6361" t="s">
        <v>77</v>
      </c>
      <c r="D6361" t="s">
        <v>123</v>
      </c>
      <c r="E6361" t="s">
        <v>126</v>
      </c>
      <c r="F6361" t="s">
        <v>17600</v>
      </c>
      <c r="G6361" t="s">
        <v>145</v>
      </c>
      <c r="H6361" t="s">
        <v>47</v>
      </c>
      <c r="I6361" t="s">
        <v>129</v>
      </c>
      <c r="J6361" t="s">
        <v>130</v>
      </c>
      <c r="K6361" t="s">
        <v>131</v>
      </c>
      <c r="L6361" t="s">
        <v>18234</v>
      </c>
      <c r="M6361" t="s">
        <v>18235</v>
      </c>
      <c r="N6361">
        <v>1.1191666659999999</v>
      </c>
      <c r="O6361">
        <v>1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1.119167</v>
      </c>
      <c r="V6361">
        <v>0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1721710</v>
      </c>
      <c r="B6362">
        <v>1</v>
      </c>
      <c r="C6362" t="s">
        <v>77</v>
      </c>
      <c r="D6362" t="s">
        <v>111</v>
      </c>
      <c r="E6362" t="s">
        <v>139</v>
      </c>
      <c r="F6362" t="s">
        <v>18236</v>
      </c>
      <c r="G6362" t="s">
        <v>141</v>
      </c>
      <c r="H6362" t="s">
        <v>46</v>
      </c>
      <c r="I6362" t="s">
        <v>129</v>
      </c>
      <c r="J6362" t="s">
        <v>130</v>
      </c>
      <c r="K6362" t="s">
        <v>131</v>
      </c>
      <c r="L6362" t="s">
        <v>18237</v>
      </c>
      <c r="M6362" t="s">
        <v>18238</v>
      </c>
      <c r="N6362">
        <v>6.8433333330000004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3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20.53</v>
      </c>
    </row>
    <row r="6363" spans="1:26" x14ac:dyDescent="0.25">
      <c r="A6363">
        <v>1721697</v>
      </c>
      <c r="B6363">
        <v>1</v>
      </c>
      <c r="C6363" t="s">
        <v>76</v>
      </c>
      <c r="D6363" t="s">
        <v>86</v>
      </c>
      <c r="E6363" t="s">
        <v>139</v>
      </c>
      <c r="F6363" t="s">
        <v>18239</v>
      </c>
      <c r="G6363" t="s">
        <v>141</v>
      </c>
      <c r="H6363" t="s">
        <v>46</v>
      </c>
      <c r="I6363" t="s">
        <v>129</v>
      </c>
      <c r="J6363" t="s">
        <v>130</v>
      </c>
      <c r="K6363" t="s">
        <v>131</v>
      </c>
      <c r="L6363" t="s">
        <v>18240</v>
      </c>
      <c r="M6363" t="s">
        <v>18241</v>
      </c>
      <c r="N6363">
        <v>2.5825</v>
      </c>
      <c r="O6363">
        <v>0</v>
      </c>
      <c r="P6363">
        <v>252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650.79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1721716</v>
      </c>
      <c r="B6364">
        <v>1</v>
      </c>
      <c r="C6364" t="s">
        <v>76</v>
      </c>
      <c r="D6364" t="s">
        <v>80</v>
      </c>
      <c r="E6364" t="s">
        <v>164</v>
      </c>
      <c r="F6364" t="s">
        <v>18242</v>
      </c>
      <c r="G6364" t="s">
        <v>1012</v>
      </c>
      <c r="H6364" t="s">
        <v>46</v>
      </c>
      <c r="I6364" t="s">
        <v>129</v>
      </c>
      <c r="J6364" t="s">
        <v>130</v>
      </c>
      <c r="K6364" t="s">
        <v>131</v>
      </c>
      <c r="L6364" t="s">
        <v>18243</v>
      </c>
      <c r="M6364" t="s">
        <v>18244</v>
      </c>
      <c r="N6364">
        <v>0.39833333300000001</v>
      </c>
      <c r="O6364">
        <v>1</v>
      </c>
      <c r="P6364">
        <v>351</v>
      </c>
      <c r="Q6364">
        <v>0</v>
      </c>
      <c r="R6364">
        <v>0</v>
      </c>
      <c r="S6364">
        <v>0</v>
      </c>
      <c r="T6364">
        <v>0</v>
      </c>
      <c r="U6364">
        <v>0.39833299999999999</v>
      </c>
      <c r="V6364">
        <v>139.815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1721699</v>
      </c>
      <c r="B6365">
        <v>1</v>
      </c>
      <c r="C6365" t="s">
        <v>76</v>
      </c>
      <c r="D6365" t="s">
        <v>89</v>
      </c>
      <c r="E6365" t="s">
        <v>158</v>
      </c>
      <c r="F6365" t="s">
        <v>18245</v>
      </c>
      <c r="G6365" t="s">
        <v>176</v>
      </c>
      <c r="H6365" t="s">
        <v>47</v>
      </c>
      <c r="I6365" t="s">
        <v>129</v>
      </c>
      <c r="J6365" t="s">
        <v>130</v>
      </c>
      <c r="K6365" t="s">
        <v>131</v>
      </c>
      <c r="L6365" t="s">
        <v>18246</v>
      </c>
      <c r="M6365" t="s">
        <v>18247</v>
      </c>
      <c r="N6365">
        <v>1.299722222</v>
      </c>
      <c r="O6365">
        <v>6</v>
      </c>
      <c r="P6365">
        <v>118</v>
      </c>
      <c r="Q6365">
        <v>0</v>
      </c>
      <c r="R6365">
        <v>0</v>
      </c>
      <c r="S6365">
        <v>6</v>
      </c>
      <c r="T6365">
        <v>165</v>
      </c>
      <c r="U6365">
        <v>7.7983330000000004</v>
      </c>
      <c r="V6365">
        <v>153.367222</v>
      </c>
      <c r="W6365">
        <v>0</v>
      </c>
      <c r="X6365">
        <v>0</v>
      </c>
      <c r="Y6365">
        <v>7.7983330000000004</v>
      </c>
      <c r="Z6365">
        <v>214.45416700000001</v>
      </c>
    </row>
    <row r="6366" spans="1:26" x14ac:dyDescent="0.25">
      <c r="A6366">
        <v>1721700</v>
      </c>
      <c r="B6366">
        <v>1</v>
      </c>
      <c r="C6366" t="s">
        <v>76</v>
      </c>
      <c r="D6366" t="s">
        <v>98</v>
      </c>
      <c r="E6366" t="s">
        <v>126</v>
      </c>
      <c r="F6366" t="s">
        <v>18248</v>
      </c>
      <c r="G6366" t="s">
        <v>1043</v>
      </c>
      <c r="H6366" t="s">
        <v>47</v>
      </c>
      <c r="I6366" t="s">
        <v>129</v>
      </c>
      <c r="J6366" t="s">
        <v>130</v>
      </c>
      <c r="K6366" t="s">
        <v>161</v>
      </c>
      <c r="L6366" t="s">
        <v>18249</v>
      </c>
      <c r="M6366" t="s">
        <v>18250</v>
      </c>
      <c r="N6366">
        <v>1.5067999999999999</v>
      </c>
      <c r="O6366">
        <v>0</v>
      </c>
      <c r="P6366">
        <v>0</v>
      </c>
      <c r="Q6366">
        <v>0</v>
      </c>
      <c r="R6366">
        <v>0</v>
      </c>
      <c r="S6366">
        <v>1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1.5067999999999999</v>
      </c>
      <c r="Z6366">
        <v>0</v>
      </c>
    </row>
    <row r="6367" spans="1:26" x14ac:dyDescent="0.25">
      <c r="A6367">
        <v>1721703</v>
      </c>
      <c r="B6367">
        <v>1</v>
      </c>
      <c r="C6367" t="s">
        <v>76</v>
      </c>
      <c r="D6367" t="s">
        <v>86</v>
      </c>
      <c r="E6367" t="s">
        <v>139</v>
      </c>
      <c r="F6367" t="s">
        <v>18251</v>
      </c>
      <c r="G6367" t="s">
        <v>1012</v>
      </c>
      <c r="H6367" t="s">
        <v>46</v>
      </c>
      <c r="I6367" t="s">
        <v>129</v>
      </c>
      <c r="J6367" t="s">
        <v>130</v>
      </c>
      <c r="K6367" t="s">
        <v>131</v>
      </c>
      <c r="L6367" t="s">
        <v>18252</v>
      </c>
      <c r="M6367" t="s">
        <v>18253</v>
      </c>
      <c r="N6367">
        <v>1.9186111109999999</v>
      </c>
      <c r="O6367">
        <v>0</v>
      </c>
      <c r="P6367">
        <v>157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301.22194400000001</v>
      </c>
      <c r="W6367">
        <v>0</v>
      </c>
      <c r="X6367">
        <v>0</v>
      </c>
      <c r="Y6367">
        <v>0</v>
      </c>
      <c r="Z6367">
        <v>0</v>
      </c>
    </row>
    <row r="6368" spans="1:26" x14ac:dyDescent="0.25">
      <c r="A6368">
        <v>1721708</v>
      </c>
      <c r="B6368">
        <v>1</v>
      </c>
      <c r="C6368" t="s">
        <v>76</v>
      </c>
      <c r="D6368" t="s">
        <v>96</v>
      </c>
      <c r="E6368" t="s">
        <v>134</v>
      </c>
      <c r="F6368" t="s">
        <v>18254</v>
      </c>
      <c r="G6368" t="s">
        <v>289</v>
      </c>
      <c r="H6368" t="s">
        <v>46</v>
      </c>
      <c r="I6368" t="s">
        <v>129</v>
      </c>
      <c r="J6368" t="s">
        <v>130</v>
      </c>
      <c r="K6368" t="s">
        <v>131</v>
      </c>
      <c r="L6368" t="s">
        <v>18255</v>
      </c>
      <c r="M6368" t="s">
        <v>18256</v>
      </c>
      <c r="N6368">
        <v>10.075555554999999</v>
      </c>
      <c r="O6368">
        <v>0</v>
      </c>
      <c r="P6368">
        <v>2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20.151111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1735558</v>
      </c>
      <c r="B6369">
        <v>1</v>
      </c>
      <c r="C6369" t="s">
        <v>77</v>
      </c>
      <c r="D6369" t="s">
        <v>108</v>
      </c>
      <c r="E6369" t="s">
        <v>148</v>
      </c>
      <c r="F6369" t="s">
        <v>12742</v>
      </c>
      <c r="G6369" t="s">
        <v>176</v>
      </c>
      <c r="H6369" t="s">
        <v>47</v>
      </c>
      <c r="I6369" t="s">
        <v>129</v>
      </c>
      <c r="J6369" t="s">
        <v>130</v>
      </c>
      <c r="K6369" t="s">
        <v>131</v>
      </c>
      <c r="L6369" t="s">
        <v>18257</v>
      </c>
      <c r="M6369" t="s">
        <v>18258</v>
      </c>
      <c r="N6369">
        <v>4.5333333329999999</v>
      </c>
      <c r="O6369">
        <v>377</v>
      </c>
      <c r="P6369">
        <v>3234</v>
      </c>
      <c r="Q6369">
        <v>24</v>
      </c>
      <c r="R6369">
        <v>5</v>
      </c>
      <c r="S6369">
        <v>213</v>
      </c>
      <c r="T6369">
        <v>2059</v>
      </c>
      <c r="U6369">
        <v>1709.0666670000001</v>
      </c>
      <c r="V6369">
        <v>14660.799999000001</v>
      </c>
      <c r="W6369">
        <v>108.8</v>
      </c>
      <c r="X6369">
        <v>22.666667</v>
      </c>
      <c r="Y6369">
        <v>965.6</v>
      </c>
      <c r="Z6369">
        <v>9334.1333329999998</v>
      </c>
    </row>
    <row r="6370" spans="1:26" x14ac:dyDescent="0.25">
      <c r="A6370">
        <v>1721721</v>
      </c>
      <c r="B6370">
        <v>1</v>
      </c>
      <c r="C6370" t="s">
        <v>76</v>
      </c>
      <c r="D6370" t="s">
        <v>102</v>
      </c>
      <c r="E6370" t="s">
        <v>212</v>
      </c>
      <c r="F6370" t="s">
        <v>18259</v>
      </c>
      <c r="G6370" t="s">
        <v>176</v>
      </c>
      <c r="H6370" t="s">
        <v>47</v>
      </c>
      <c r="I6370" t="s">
        <v>129</v>
      </c>
      <c r="J6370" t="s">
        <v>130</v>
      </c>
      <c r="K6370" t="s">
        <v>131</v>
      </c>
      <c r="L6370" t="s">
        <v>18260</v>
      </c>
      <c r="M6370" t="s">
        <v>18261</v>
      </c>
      <c r="N6370">
        <v>1.1844444439999999</v>
      </c>
      <c r="O6370">
        <v>14</v>
      </c>
      <c r="P6370">
        <v>20</v>
      </c>
      <c r="Q6370">
        <v>0</v>
      </c>
      <c r="R6370">
        <v>0</v>
      </c>
      <c r="S6370">
        <v>0</v>
      </c>
      <c r="T6370">
        <v>0</v>
      </c>
      <c r="U6370">
        <v>16.582222000000002</v>
      </c>
      <c r="V6370">
        <v>23.688889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1721714</v>
      </c>
      <c r="B6371">
        <v>1</v>
      </c>
      <c r="C6371" t="s">
        <v>77</v>
      </c>
      <c r="D6371" t="s">
        <v>108</v>
      </c>
      <c r="E6371" t="s">
        <v>158</v>
      </c>
      <c r="F6371" t="s">
        <v>18262</v>
      </c>
      <c r="G6371" t="s">
        <v>176</v>
      </c>
      <c r="H6371" t="s">
        <v>47</v>
      </c>
      <c r="I6371" t="s">
        <v>129</v>
      </c>
      <c r="J6371" t="s">
        <v>130</v>
      </c>
      <c r="K6371" t="s">
        <v>131</v>
      </c>
      <c r="L6371" t="s">
        <v>18263</v>
      </c>
      <c r="M6371" t="s">
        <v>18264</v>
      </c>
      <c r="N6371">
        <v>0.34527777700000001</v>
      </c>
      <c r="O6371">
        <v>62</v>
      </c>
      <c r="P6371">
        <v>1203</v>
      </c>
      <c r="Q6371">
        <v>0</v>
      </c>
      <c r="R6371">
        <v>0</v>
      </c>
      <c r="S6371">
        <v>0</v>
      </c>
      <c r="T6371">
        <v>0</v>
      </c>
      <c r="U6371">
        <v>21.407222000000001</v>
      </c>
      <c r="V6371">
        <v>415.36916600000001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1721713</v>
      </c>
      <c r="B6372">
        <v>1</v>
      </c>
      <c r="C6372" t="s">
        <v>77</v>
      </c>
      <c r="D6372" t="s">
        <v>108</v>
      </c>
      <c r="E6372" t="s">
        <v>126</v>
      </c>
      <c r="F6372" t="s">
        <v>18265</v>
      </c>
      <c r="G6372" t="s">
        <v>176</v>
      </c>
      <c r="H6372" t="s">
        <v>47</v>
      </c>
      <c r="I6372" t="s">
        <v>129</v>
      </c>
      <c r="J6372" t="s">
        <v>130</v>
      </c>
      <c r="K6372" t="s">
        <v>131</v>
      </c>
      <c r="L6372" t="s">
        <v>18266</v>
      </c>
      <c r="M6372" t="s">
        <v>18267</v>
      </c>
      <c r="N6372">
        <v>2.2197222220000001</v>
      </c>
      <c r="O6372">
        <v>37</v>
      </c>
      <c r="P6372">
        <v>802</v>
      </c>
      <c r="Q6372">
        <v>0</v>
      </c>
      <c r="R6372">
        <v>0</v>
      </c>
      <c r="S6372">
        <v>114</v>
      </c>
      <c r="T6372">
        <v>255</v>
      </c>
      <c r="U6372">
        <v>82.129722000000001</v>
      </c>
      <c r="V6372">
        <v>1780.217222</v>
      </c>
      <c r="W6372">
        <v>0</v>
      </c>
      <c r="X6372">
        <v>0</v>
      </c>
      <c r="Y6372">
        <v>253.04833300000001</v>
      </c>
      <c r="Z6372">
        <v>566.02916700000003</v>
      </c>
    </row>
    <row r="6373" spans="1:26" x14ac:dyDescent="0.25">
      <c r="A6373">
        <v>1721711</v>
      </c>
      <c r="B6373">
        <v>1</v>
      </c>
      <c r="C6373" t="s">
        <v>77</v>
      </c>
      <c r="D6373" t="s">
        <v>113</v>
      </c>
      <c r="E6373" t="s">
        <v>126</v>
      </c>
      <c r="F6373" t="s">
        <v>18268</v>
      </c>
      <c r="G6373" t="s">
        <v>145</v>
      </c>
      <c r="H6373" t="s">
        <v>47</v>
      </c>
      <c r="I6373" t="s">
        <v>129</v>
      </c>
      <c r="J6373" t="s">
        <v>130</v>
      </c>
      <c r="K6373" t="s">
        <v>131</v>
      </c>
      <c r="L6373" t="s">
        <v>18269</v>
      </c>
      <c r="M6373" t="s">
        <v>18270</v>
      </c>
      <c r="N6373">
        <v>2.9477777770000002</v>
      </c>
      <c r="O6373">
        <v>0</v>
      </c>
      <c r="P6373">
        <v>0</v>
      </c>
      <c r="Q6373">
        <v>6</v>
      </c>
      <c r="R6373">
        <v>79</v>
      </c>
      <c r="S6373">
        <v>0</v>
      </c>
      <c r="T6373">
        <v>0</v>
      </c>
      <c r="U6373">
        <v>0</v>
      </c>
      <c r="V6373">
        <v>0</v>
      </c>
      <c r="W6373">
        <v>17.686667</v>
      </c>
      <c r="X6373">
        <v>232.87444400000001</v>
      </c>
      <c r="Y6373">
        <v>0</v>
      </c>
      <c r="Z6373">
        <v>0</v>
      </c>
    </row>
    <row r="6374" spans="1:26" x14ac:dyDescent="0.25">
      <c r="A6374">
        <v>1721720</v>
      </c>
      <c r="B6374">
        <v>1</v>
      </c>
      <c r="C6374" t="s">
        <v>77</v>
      </c>
      <c r="D6374" t="s">
        <v>124</v>
      </c>
      <c r="E6374" t="s">
        <v>134</v>
      </c>
      <c r="F6374" t="s">
        <v>18271</v>
      </c>
      <c r="G6374" t="s">
        <v>209</v>
      </c>
      <c r="H6374" t="s">
        <v>46</v>
      </c>
      <c r="I6374" t="s">
        <v>129</v>
      </c>
      <c r="J6374" t="s">
        <v>130</v>
      </c>
      <c r="K6374" t="s">
        <v>131</v>
      </c>
      <c r="L6374" t="s">
        <v>18272</v>
      </c>
      <c r="M6374" t="s">
        <v>18273</v>
      </c>
      <c r="N6374">
        <v>5.3291666659999999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5.329167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1721858</v>
      </c>
      <c r="B6375">
        <v>1</v>
      </c>
      <c r="C6375" t="s">
        <v>77</v>
      </c>
      <c r="D6375" t="s">
        <v>123</v>
      </c>
      <c r="E6375" t="s">
        <v>212</v>
      </c>
      <c r="F6375" t="s">
        <v>18274</v>
      </c>
      <c r="G6375" t="s">
        <v>176</v>
      </c>
      <c r="H6375" t="s">
        <v>47</v>
      </c>
      <c r="I6375" t="s">
        <v>129</v>
      </c>
      <c r="J6375" t="s">
        <v>130</v>
      </c>
      <c r="K6375" t="s">
        <v>131</v>
      </c>
      <c r="L6375" t="s">
        <v>18275</v>
      </c>
      <c r="M6375" t="s">
        <v>18276</v>
      </c>
      <c r="N6375">
        <v>3.5463888880000001</v>
      </c>
      <c r="O6375">
        <v>39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138.309167</v>
      </c>
      <c r="V6375">
        <v>3.546389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1721718</v>
      </c>
      <c r="B6376">
        <v>1</v>
      </c>
      <c r="C6376" t="s">
        <v>77</v>
      </c>
      <c r="D6376" t="s">
        <v>114</v>
      </c>
      <c r="E6376" t="s">
        <v>126</v>
      </c>
      <c r="F6376" t="s">
        <v>6287</v>
      </c>
      <c r="G6376" t="s">
        <v>176</v>
      </c>
      <c r="H6376" t="s">
        <v>47</v>
      </c>
      <c r="I6376" t="s">
        <v>129</v>
      </c>
      <c r="J6376" t="s">
        <v>130</v>
      </c>
      <c r="K6376" t="s">
        <v>131</v>
      </c>
      <c r="L6376" t="s">
        <v>18277</v>
      </c>
      <c r="M6376" t="s">
        <v>18278</v>
      </c>
      <c r="N6376">
        <v>0.84166666599999995</v>
      </c>
      <c r="O6376">
        <v>10</v>
      </c>
      <c r="P6376">
        <v>761</v>
      </c>
      <c r="Q6376">
        <v>0</v>
      </c>
      <c r="R6376">
        <v>0</v>
      </c>
      <c r="S6376">
        <v>0</v>
      </c>
      <c r="T6376">
        <v>0</v>
      </c>
      <c r="U6376">
        <v>8.4166670000000003</v>
      </c>
      <c r="V6376">
        <v>640.50833299999999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1721726</v>
      </c>
      <c r="B6377">
        <v>1</v>
      </c>
      <c r="C6377" t="s">
        <v>77</v>
      </c>
      <c r="D6377" t="s">
        <v>110</v>
      </c>
      <c r="E6377" t="s">
        <v>126</v>
      </c>
      <c r="F6377" t="s">
        <v>18279</v>
      </c>
      <c r="G6377" t="s">
        <v>145</v>
      </c>
      <c r="H6377" t="s">
        <v>47</v>
      </c>
      <c r="I6377" t="s">
        <v>129</v>
      </c>
      <c r="J6377" t="s">
        <v>130</v>
      </c>
      <c r="K6377" t="s">
        <v>131</v>
      </c>
      <c r="L6377" t="s">
        <v>18280</v>
      </c>
      <c r="M6377" t="s">
        <v>18281</v>
      </c>
      <c r="N6377">
        <v>0.93888888800000003</v>
      </c>
      <c r="O6377">
        <v>0</v>
      </c>
      <c r="P6377">
        <v>0</v>
      </c>
      <c r="Q6377">
        <v>0</v>
      </c>
      <c r="R6377">
        <v>0</v>
      </c>
      <c r="S6377">
        <v>3</v>
      </c>
      <c r="T6377">
        <v>290</v>
      </c>
      <c r="U6377">
        <v>0</v>
      </c>
      <c r="V6377">
        <v>0</v>
      </c>
      <c r="W6377">
        <v>0</v>
      </c>
      <c r="X6377">
        <v>0</v>
      </c>
      <c r="Y6377">
        <v>2.8166669999999998</v>
      </c>
      <c r="Z6377">
        <v>272.27777800000001</v>
      </c>
    </row>
    <row r="6378" spans="1:26" x14ac:dyDescent="0.25">
      <c r="A6378">
        <v>1721725</v>
      </c>
      <c r="B6378">
        <v>1</v>
      </c>
      <c r="C6378" t="s">
        <v>76</v>
      </c>
      <c r="D6378" t="s">
        <v>80</v>
      </c>
      <c r="E6378" t="s">
        <v>191</v>
      </c>
      <c r="F6378" t="s">
        <v>18282</v>
      </c>
      <c r="G6378" t="s">
        <v>907</v>
      </c>
      <c r="H6378" t="s">
        <v>46</v>
      </c>
      <c r="I6378" t="s">
        <v>129</v>
      </c>
      <c r="J6378" t="s">
        <v>130</v>
      </c>
      <c r="K6378" t="s">
        <v>131</v>
      </c>
      <c r="L6378" t="s">
        <v>18283</v>
      </c>
      <c r="M6378" t="s">
        <v>18284</v>
      </c>
      <c r="N6378">
        <v>3.0177777770000001</v>
      </c>
      <c r="O6378">
        <v>0</v>
      </c>
      <c r="P6378">
        <v>90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271.60000000000002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1721731</v>
      </c>
      <c r="B6379">
        <v>1</v>
      </c>
      <c r="C6379" t="s">
        <v>77</v>
      </c>
      <c r="D6379" t="s">
        <v>119</v>
      </c>
      <c r="E6379" t="s">
        <v>139</v>
      </c>
      <c r="F6379" t="s">
        <v>18285</v>
      </c>
      <c r="G6379" t="s">
        <v>269</v>
      </c>
      <c r="H6379" t="s">
        <v>46</v>
      </c>
      <c r="I6379" t="s">
        <v>129</v>
      </c>
      <c r="J6379" t="s">
        <v>130</v>
      </c>
      <c r="K6379" t="s">
        <v>131</v>
      </c>
      <c r="L6379" t="s">
        <v>18286</v>
      </c>
      <c r="M6379" t="s">
        <v>18287</v>
      </c>
      <c r="N6379">
        <v>7.3116666659999998</v>
      </c>
      <c r="O6379">
        <v>0</v>
      </c>
      <c r="P6379">
        <v>25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182.79166699999999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1721733</v>
      </c>
      <c r="B6380">
        <v>1</v>
      </c>
      <c r="C6380" t="s">
        <v>76</v>
      </c>
      <c r="D6380" t="s">
        <v>89</v>
      </c>
      <c r="E6380" t="s">
        <v>134</v>
      </c>
      <c r="F6380" t="s">
        <v>17894</v>
      </c>
      <c r="G6380" t="s">
        <v>209</v>
      </c>
      <c r="H6380" t="s">
        <v>46</v>
      </c>
      <c r="I6380" t="s">
        <v>129</v>
      </c>
      <c r="J6380" t="s">
        <v>130</v>
      </c>
      <c r="K6380" t="s">
        <v>131</v>
      </c>
      <c r="L6380" t="s">
        <v>18288</v>
      </c>
      <c r="M6380" t="s">
        <v>18289</v>
      </c>
      <c r="N6380">
        <v>6.8202777770000003</v>
      </c>
      <c r="O6380">
        <v>0</v>
      </c>
      <c r="P6380">
        <v>6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40.921666999999999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1721738</v>
      </c>
      <c r="B6381">
        <v>1</v>
      </c>
      <c r="C6381" t="s">
        <v>77</v>
      </c>
      <c r="D6381" t="s">
        <v>116</v>
      </c>
      <c r="E6381" t="s">
        <v>139</v>
      </c>
      <c r="F6381" t="s">
        <v>18290</v>
      </c>
      <c r="G6381" t="s">
        <v>141</v>
      </c>
      <c r="H6381" t="s">
        <v>46</v>
      </c>
      <c r="I6381" t="s">
        <v>129</v>
      </c>
      <c r="J6381" t="s">
        <v>130</v>
      </c>
      <c r="K6381" t="s">
        <v>131</v>
      </c>
      <c r="L6381" t="s">
        <v>18291</v>
      </c>
      <c r="M6381" t="s">
        <v>18292</v>
      </c>
      <c r="N6381">
        <v>0.87166666599999998</v>
      </c>
      <c r="O6381">
        <v>0</v>
      </c>
      <c r="P6381">
        <v>2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1.743333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1721747</v>
      </c>
      <c r="B6382">
        <v>1</v>
      </c>
      <c r="C6382" t="s">
        <v>76</v>
      </c>
      <c r="D6382" t="s">
        <v>97</v>
      </c>
      <c r="E6382" t="s">
        <v>139</v>
      </c>
      <c r="F6382" t="s">
        <v>18293</v>
      </c>
      <c r="G6382" t="s">
        <v>141</v>
      </c>
      <c r="H6382" t="s">
        <v>46</v>
      </c>
      <c r="I6382" t="s">
        <v>129</v>
      </c>
      <c r="J6382" t="s">
        <v>130</v>
      </c>
      <c r="K6382" t="s">
        <v>131</v>
      </c>
      <c r="L6382" t="s">
        <v>18294</v>
      </c>
      <c r="M6382" t="s">
        <v>18295</v>
      </c>
      <c r="N6382">
        <v>7.7808333330000004</v>
      </c>
      <c r="O6382">
        <v>0</v>
      </c>
      <c r="P6382">
        <v>46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357.91833300000002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1721737</v>
      </c>
      <c r="B6383">
        <v>1</v>
      </c>
      <c r="C6383" t="s">
        <v>77</v>
      </c>
      <c r="D6383" t="s">
        <v>108</v>
      </c>
      <c r="E6383" t="s">
        <v>164</v>
      </c>
      <c r="F6383" t="s">
        <v>18296</v>
      </c>
      <c r="G6383" t="s">
        <v>269</v>
      </c>
      <c r="H6383" t="s">
        <v>46</v>
      </c>
      <c r="I6383" t="s">
        <v>129</v>
      </c>
      <c r="J6383" t="s">
        <v>130</v>
      </c>
      <c r="K6383" t="s">
        <v>131</v>
      </c>
      <c r="L6383" t="s">
        <v>18297</v>
      </c>
      <c r="M6383" t="s">
        <v>18298</v>
      </c>
      <c r="N6383">
        <v>1.2949999999999999</v>
      </c>
      <c r="O6383">
        <v>2</v>
      </c>
      <c r="P6383">
        <v>114</v>
      </c>
      <c r="Q6383">
        <v>0</v>
      </c>
      <c r="R6383">
        <v>0</v>
      </c>
      <c r="S6383">
        <v>0</v>
      </c>
      <c r="T6383">
        <v>0</v>
      </c>
      <c r="U6383">
        <v>2.59</v>
      </c>
      <c r="V6383">
        <v>147.63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1721855</v>
      </c>
      <c r="B6384">
        <v>1</v>
      </c>
      <c r="C6384" t="s">
        <v>77</v>
      </c>
      <c r="D6384" t="s">
        <v>109</v>
      </c>
      <c r="E6384" t="s">
        <v>164</v>
      </c>
      <c r="F6384" t="s">
        <v>18299</v>
      </c>
      <c r="G6384" t="s">
        <v>1596</v>
      </c>
      <c r="H6384" t="s">
        <v>46</v>
      </c>
      <c r="I6384" t="s">
        <v>129</v>
      </c>
      <c r="J6384" t="s">
        <v>130</v>
      </c>
      <c r="K6384" t="s">
        <v>131</v>
      </c>
      <c r="L6384" t="s">
        <v>18300</v>
      </c>
      <c r="M6384" t="s">
        <v>18301</v>
      </c>
      <c r="N6384">
        <v>2.6605555550000002</v>
      </c>
      <c r="O6384">
        <v>1</v>
      </c>
      <c r="P6384">
        <v>56</v>
      </c>
      <c r="Q6384">
        <v>0</v>
      </c>
      <c r="R6384">
        <v>0</v>
      </c>
      <c r="S6384">
        <v>0</v>
      </c>
      <c r="T6384">
        <v>0</v>
      </c>
      <c r="U6384">
        <v>2.6605560000000001</v>
      </c>
      <c r="V6384">
        <v>148.99111099999999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1721734</v>
      </c>
      <c r="B6385">
        <v>1</v>
      </c>
      <c r="C6385" t="s">
        <v>76</v>
      </c>
      <c r="D6385" t="s">
        <v>81</v>
      </c>
      <c r="E6385" t="s">
        <v>134</v>
      </c>
      <c r="F6385" t="s">
        <v>18302</v>
      </c>
      <c r="G6385" t="s">
        <v>209</v>
      </c>
      <c r="H6385" t="s">
        <v>46</v>
      </c>
      <c r="I6385" t="s">
        <v>129</v>
      </c>
      <c r="J6385" t="s">
        <v>130</v>
      </c>
      <c r="K6385" t="s">
        <v>131</v>
      </c>
      <c r="L6385" t="s">
        <v>18303</v>
      </c>
      <c r="M6385" t="s">
        <v>18304</v>
      </c>
      <c r="N6385">
        <v>1.443333333</v>
      </c>
      <c r="O6385">
        <v>0</v>
      </c>
      <c r="P6385">
        <v>12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17.32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1721739</v>
      </c>
      <c r="B6386">
        <v>1</v>
      </c>
      <c r="C6386" t="s">
        <v>76</v>
      </c>
      <c r="D6386" t="s">
        <v>84</v>
      </c>
      <c r="E6386" t="s">
        <v>134</v>
      </c>
      <c r="F6386" t="s">
        <v>18305</v>
      </c>
      <c r="G6386" t="s">
        <v>209</v>
      </c>
      <c r="H6386" t="s">
        <v>46</v>
      </c>
      <c r="I6386" t="s">
        <v>129</v>
      </c>
      <c r="J6386" t="s">
        <v>130</v>
      </c>
      <c r="K6386" t="s">
        <v>131</v>
      </c>
      <c r="L6386" t="s">
        <v>18306</v>
      </c>
      <c r="M6386" t="s">
        <v>18307</v>
      </c>
      <c r="N6386">
        <v>7.7469444440000004</v>
      </c>
      <c r="O6386">
        <v>0</v>
      </c>
      <c r="P6386">
        <v>40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309.87777799999998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1721730</v>
      </c>
      <c r="B6387">
        <v>1</v>
      </c>
      <c r="C6387" t="s">
        <v>77</v>
      </c>
      <c r="D6387" t="s">
        <v>114</v>
      </c>
      <c r="E6387" t="s">
        <v>212</v>
      </c>
      <c r="F6387" t="s">
        <v>18308</v>
      </c>
      <c r="G6387" t="s">
        <v>176</v>
      </c>
      <c r="H6387" t="s">
        <v>47</v>
      </c>
      <c r="I6387" t="s">
        <v>129</v>
      </c>
      <c r="J6387" t="s">
        <v>130</v>
      </c>
      <c r="K6387" t="s">
        <v>131</v>
      </c>
      <c r="L6387" t="s">
        <v>18309</v>
      </c>
      <c r="M6387" t="s">
        <v>18310</v>
      </c>
      <c r="N6387">
        <v>1.0830555550000001</v>
      </c>
      <c r="O6387">
        <v>10</v>
      </c>
      <c r="P6387">
        <v>497</v>
      </c>
      <c r="Q6387">
        <v>0</v>
      </c>
      <c r="R6387">
        <v>0</v>
      </c>
      <c r="S6387">
        <v>0</v>
      </c>
      <c r="T6387">
        <v>0</v>
      </c>
      <c r="U6387">
        <v>10.830556</v>
      </c>
      <c r="V6387">
        <v>538.27861099999996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1721756</v>
      </c>
      <c r="B6388">
        <v>1</v>
      </c>
      <c r="C6388" t="s">
        <v>76</v>
      </c>
      <c r="D6388" t="s">
        <v>102</v>
      </c>
      <c r="E6388" t="s">
        <v>139</v>
      </c>
      <c r="F6388" t="s">
        <v>18311</v>
      </c>
      <c r="G6388" t="s">
        <v>462</v>
      </c>
      <c r="H6388" t="s">
        <v>46</v>
      </c>
      <c r="I6388" t="s">
        <v>129</v>
      </c>
      <c r="J6388" t="s">
        <v>130</v>
      </c>
      <c r="K6388" t="s">
        <v>131</v>
      </c>
      <c r="L6388" t="s">
        <v>18312</v>
      </c>
      <c r="M6388" t="s">
        <v>18313</v>
      </c>
      <c r="N6388">
        <v>4.5219444439999998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4.5219440000000004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1721757</v>
      </c>
      <c r="B6389">
        <v>1</v>
      </c>
      <c r="C6389" t="s">
        <v>76</v>
      </c>
      <c r="D6389" t="s">
        <v>106</v>
      </c>
      <c r="E6389" t="s">
        <v>134</v>
      </c>
      <c r="F6389" t="s">
        <v>18314</v>
      </c>
      <c r="G6389" t="s">
        <v>136</v>
      </c>
      <c r="H6389" t="s">
        <v>46</v>
      </c>
      <c r="I6389" t="s">
        <v>129</v>
      </c>
      <c r="J6389" t="s">
        <v>130</v>
      </c>
      <c r="K6389" t="s">
        <v>131</v>
      </c>
      <c r="L6389" t="s">
        <v>18315</v>
      </c>
      <c r="M6389" t="s">
        <v>18316</v>
      </c>
      <c r="N6389">
        <v>2.125555555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2.125556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1721736</v>
      </c>
      <c r="B6390">
        <v>1</v>
      </c>
      <c r="C6390" t="s">
        <v>77</v>
      </c>
      <c r="D6390" t="s">
        <v>114</v>
      </c>
      <c r="E6390" t="s">
        <v>126</v>
      </c>
      <c r="F6390" t="s">
        <v>18317</v>
      </c>
      <c r="G6390" t="s">
        <v>1209</v>
      </c>
      <c r="H6390" t="s">
        <v>47</v>
      </c>
      <c r="I6390" t="s">
        <v>129</v>
      </c>
      <c r="J6390" t="s">
        <v>130</v>
      </c>
      <c r="K6390" t="s">
        <v>131</v>
      </c>
      <c r="L6390" t="s">
        <v>18318</v>
      </c>
      <c r="M6390" t="s">
        <v>18319</v>
      </c>
      <c r="N6390">
        <v>1.7180555550000001</v>
      </c>
      <c r="O6390">
        <v>12</v>
      </c>
      <c r="P6390">
        <v>2264</v>
      </c>
      <c r="Q6390">
        <v>0</v>
      </c>
      <c r="R6390">
        <v>0</v>
      </c>
      <c r="S6390">
        <v>0</v>
      </c>
      <c r="T6390">
        <v>0</v>
      </c>
      <c r="U6390">
        <v>20.616667</v>
      </c>
      <c r="V6390">
        <v>3889.6777769999999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1721800</v>
      </c>
      <c r="B6391">
        <v>1</v>
      </c>
      <c r="C6391" t="s">
        <v>76</v>
      </c>
      <c r="D6391" t="s">
        <v>85</v>
      </c>
      <c r="E6391" t="s">
        <v>134</v>
      </c>
      <c r="F6391" t="s">
        <v>18320</v>
      </c>
      <c r="G6391" t="s">
        <v>136</v>
      </c>
      <c r="H6391" t="s">
        <v>46</v>
      </c>
      <c r="I6391" t="s">
        <v>129</v>
      </c>
      <c r="J6391" t="s">
        <v>130</v>
      </c>
      <c r="K6391" t="s">
        <v>131</v>
      </c>
      <c r="L6391" t="s">
        <v>18321</v>
      </c>
      <c r="M6391" t="s">
        <v>18322</v>
      </c>
      <c r="N6391">
        <v>2.003333333</v>
      </c>
      <c r="O6391">
        <v>0</v>
      </c>
      <c r="P6391">
        <v>1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2.003333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1721741</v>
      </c>
      <c r="B6392">
        <v>1</v>
      </c>
      <c r="C6392" t="s">
        <v>76</v>
      </c>
      <c r="D6392" t="s">
        <v>79</v>
      </c>
      <c r="E6392" t="s">
        <v>139</v>
      </c>
      <c r="F6392" t="s">
        <v>18323</v>
      </c>
      <c r="G6392" t="s">
        <v>707</v>
      </c>
      <c r="H6392" t="s">
        <v>46</v>
      </c>
      <c r="I6392" t="s">
        <v>129</v>
      </c>
      <c r="J6392" t="s">
        <v>130</v>
      </c>
      <c r="K6392" t="s">
        <v>131</v>
      </c>
      <c r="L6392" t="s">
        <v>18324</v>
      </c>
      <c r="M6392" t="s">
        <v>18325</v>
      </c>
      <c r="N6392">
        <v>1.4494444440000001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1.449444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1721758</v>
      </c>
      <c r="B6393">
        <v>1</v>
      </c>
      <c r="C6393" t="s">
        <v>77</v>
      </c>
      <c r="D6393" t="s">
        <v>108</v>
      </c>
      <c r="E6393" t="s">
        <v>148</v>
      </c>
      <c r="F6393" t="s">
        <v>18326</v>
      </c>
      <c r="G6393" t="s">
        <v>176</v>
      </c>
      <c r="H6393" t="s">
        <v>47</v>
      </c>
      <c r="I6393" t="s">
        <v>129</v>
      </c>
      <c r="J6393" t="s">
        <v>130</v>
      </c>
      <c r="K6393" t="s">
        <v>131</v>
      </c>
      <c r="L6393" t="s">
        <v>18327</v>
      </c>
      <c r="M6393" t="s">
        <v>18328</v>
      </c>
      <c r="N6393">
        <v>3.9452777769999998</v>
      </c>
      <c r="O6393">
        <v>54</v>
      </c>
      <c r="P6393">
        <v>722</v>
      </c>
      <c r="Q6393">
        <v>0</v>
      </c>
      <c r="R6393">
        <v>0</v>
      </c>
      <c r="S6393">
        <v>0</v>
      </c>
      <c r="T6393">
        <v>0</v>
      </c>
      <c r="U6393">
        <v>213.04499999999999</v>
      </c>
      <c r="V6393">
        <v>2848.4905549999999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1721768</v>
      </c>
      <c r="B6394">
        <v>1</v>
      </c>
      <c r="C6394" t="s">
        <v>77</v>
      </c>
      <c r="D6394" t="s">
        <v>119</v>
      </c>
      <c r="E6394" t="s">
        <v>139</v>
      </c>
      <c r="F6394" t="s">
        <v>18329</v>
      </c>
      <c r="G6394" t="s">
        <v>141</v>
      </c>
      <c r="H6394" t="s">
        <v>46</v>
      </c>
      <c r="I6394" t="s">
        <v>129</v>
      </c>
      <c r="J6394" t="s">
        <v>130</v>
      </c>
      <c r="K6394" t="s">
        <v>131</v>
      </c>
      <c r="L6394" t="s">
        <v>18330</v>
      </c>
      <c r="M6394" t="s">
        <v>18331</v>
      </c>
      <c r="N6394">
        <v>5.5997222219999996</v>
      </c>
      <c r="O6394">
        <v>0</v>
      </c>
      <c r="P6394">
        <v>74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414.37944399999998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1721764</v>
      </c>
      <c r="B6395">
        <v>1</v>
      </c>
      <c r="C6395" t="s">
        <v>77</v>
      </c>
      <c r="D6395" t="s">
        <v>119</v>
      </c>
      <c r="E6395" t="s">
        <v>139</v>
      </c>
      <c r="F6395" t="s">
        <v>18332</v>
      </c>
      <c r="G6395" t="s">
        <v>141</v>
      </c>
      <c r="H6395" t="s">
        <v>46</v>
      </c>
      <c r="I6395" t="s">
        <v>129</v>
      </c>
      <c r="J6395" t="s">
        <v>130</v>
      </c>
      <c r="K6395" t="s">
        <v>131</v>
      </c>
      <c r="L6395" t="s">
        <v>18333</v>
      </c>
      <c r="M6395" t="s">
        <v>18334</v>
      </c>
      <c r="N6395">
        <v>1.161944444</v>
      </c>
      <c r="O6395">
        <v>0</v>
      </c>
      <c r="P6395">
        <v>4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4.6477779999999997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1721785</v>
      </c>
      <c r="B6396">
        <v>1</v>
      </c>
      <c r="C6396" t="s">
        <v>76</v>
      </c>
      <c r="D6396" t="s">
        <v>79</v>
      </c>
      <c r="E6396" t="s">
        <v>134</v>
      </c>
      <c r="F6396" t="s">
        <v>18335</v>
      </c>
      <c r="G6396" t="s">
        <v>136</v>
      </c>
      <c r="H6396" t="s">
        <v>46</v>
      </c>
      <c r="I6396" t="s">
        <v>129</v>
      </c>
      <c r="J6396" t="s">
        <v>130</v>
      </c>
      <c r="K6396" t="s">
        <v>131</v>
      </c>
      <c r="L6396" t="s">
        <v>18336</v>
      </c>
      <c r="M6396" t="s">
        <v>18337</v>
      </c>
      <c r="N6396">
        <v>2.082222222</v>
      </c>
      <c r="O6396">
        <v>0</v>
      </c>
      <c r="P6396">
        <v>3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6.2466670000000004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1721744</v>
      </c>
      <c r="B6397">
        <v>1</v>
      </c>
      <c r="C6397" t="s">
        <v>77</v>
      </c>
      <c r="D6397" t="s">
        <v>109</v>
      </c>
      <c r="E6397" t="s">
        <v>212</v>
      </c>
      <c r="F6397" t="s">
        <v>3225</v>
      </c>
      <c r="G6397" t="s">
        <v>176</v>
      </c>
      <c r="H6397" t="s">
        <v>47</v>
      </c>
      <c r="I6397" t="s">
        <v>151</v>
      </c>
      <c r="J6397" t="s">
        <v>130</v>
      </c>
      <c r="K6397" t="s">
        <v>131</v>
      </c>
      <c r="L6397" t="s">
        <v>18338</v>
      </c>
      <c r="M6397" t="s">
        <v>18339</v>
      </c>
      <c r="N6397">
        <v>1.1111111E-2</v>
      </c>
      <c r="O6397">
        <v>20</v>
      </c>
      <c r="P6397">
        <v>75</v>
      </c>
      <c r="Q6397">
        <v>0</v>
      </c>
      <c r="R6397">
        <v>2</v>
      </c>
      <c r="S6397">
        <v>17</v>
      </c>
      <c r="T6397">
        <v>658</v>
      </c>
      <c r="U6397">
        <v>0.222222</v>
      </c>
      <c r="V6397">
        <v>0.83333299999999999</v>
      </c>
      <c r="W6397">
        <v>0</v>
      </c>
      <c r="X6397">
        <v>2.2221999999999999E-2</v>
      </c>
      <c r="Y6397">
        <v>0.188889</v>
      </c>
      <c r="Z6397">
        <v>7.3111110000000004</v>
      </c>
    </row>
    <row r="6398" spans="1:26" x14ac:dyDescent="0.25">
      <c r="A6398">
        <v>1721732</v>
      </c>
      <c r="B6398">
        <v>1</v>
      </c>
      <c r="C6398" t="s">
        <v>76</v>
      </c>
      <c r="D6398" t="s">
        <v>86</v>
      </c>
      <c r="E6398" t="s">
        <v>134</v>
      </c>
      <c r="F6398" t="s">
        <v>18340</v>
      </c>
      <c r="G6398" t="s">
        <v>209</v>
      </c>
      <c r="H6398" t="s">
        <v>46</v>
      </c>
      <c r="I6398" t="s">
        <v>129</v>
      </c>
      <c r="J6398" t="s">
        <v>130</v>
      </c>
      <c r="K6398" t="s">
        <v>131</v>
      </c>
      <c r="L6398" t="s">
        <v>18341</v>
      </c>
      <c r="M6398" t="s">
        <v>18342</v>
      </c>
      <c r="N6398">
        <v>9.1063888879999997</v>
      </c>
      <c r="O6398">
        <v>0</v>
      </c>
      <c r="P6398">
        <v>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9.1063890000000001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1721781</v>
      </c>
      <c r="B6399">
        <v>1</v>
      </c>
      <c r="C6399" t="s">
        <v>76</v>
      </c>
      <c r="D6399" t="s">
        <v>89</v>
      </c>
      <c r="E6399" t="s">
        <v>134</v>
      </c>
      <c r="F6399" t="s">
        <v>18343</v>
      </c>
      <c r="G6399" t="s">
        <v>136</v>
      </c>
      <c r="H6399" t="s">
        <v>46</v>
      </c>
      <c r="I6399" t="s">
        <v>129</v>
      </c>
      <c r="J6399" t="s">
        <v>130</v>
      </c>
      <c r="K6399" t="s">
        <v>131</v>
      </c>
      <c r="L6399" t="s">
        <v>18344</v>
      </c>
      <c r="M6399" t="s">
        <v>18345</v>
      </c>
      <c r="N6399">
        <v>4.2305555549999996</v>
      </c>
      <c r="O6399">
        <v>0</v>
      </c>
      <c r="P6399">
        <v>1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4.230556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1721808</v>
      </c>
      <c r="B6400">
        <v>1</v>
      </c>
      <c r="C6400" t="s">
        <v>77</v>
      </c>
      <c r="D6400" t="s">
        <v>109</v>
      </c>
      <c r="E6400" t="s">
        <v>126</v>
      </c>
      <c r="F6400" t="s">
        <v>18087</v>
      </c>
      <c r="G6400" t="s">
        <v>176</v>
      </c>
      <c r="H6400" t="s">
        <v>47</v>
      </c>
      <c r="I6400" t="s">
        <v>129</v>
      </c>
      <c r="J6400" t="s">
        <v>130</v>
      </c>
      <c r="K6400" t="s">
        <v>131</v>
      </c>
      <c r="L6400" t="s">
        <v>18346</v>
      </c>
      <c r="M6400" t="s">
        <v>18347</v>
      </c>
      <c r="N6400">
        <v>2.193888888</v>
      </c>
      <c r="O6400">
        <v>0</v>
      </c>
      <c r="P6400">
        <v>0</v>
      </c>
      <c r="Q6400">
        <v>6</v>
      </c>
      <c r="R6400">
        <v>76</v>
      </c>
      <c r="S6400">
        <v>25</v>
      </c>
      <c r="T6400">
        <v>77</v>
      </c>
      <c r="U6400">
        <v>0</v>
      </c>
      <c r="V6400">
        <v>0</v>
      </c>
      <c r="W6400">
        <v>13.163333</v>
      </c>
      <c r="X6400">
        <v>166.73555500000001</v>
      </c>
      <c r="Y6400">
        <v>54.847222000000002</v>
      </c>
      <c r="Z6400">
        <v>168.92944399999999</v>
      </c>
    </row>
    <row r="6401" spans="1:26" x14ac:dyDescent="0.25">
      <c r="A6401">
        <v>1721761</v>
      </c>
      <c r="B6401">
        <v>1</v>
      </c>
      <c r="C6401" t="s">
        <v>76</v>
      </c>
      <c r="D6401" t="s">
        <v>78</v>
      </c>
      <c r="E6401" t="s">
        <v>134</v>
      </c>
      <c r="F6401" t="s">
        <v>18348</v>
      </c>
      <c r="G6401" t="s">
        <v>209</v>
      </c>
      <c r="H6401" t="s">
        <v>46</v>
      </c>
      <c r="I6401" t="s">
        <v>129</v>
      </c>
      <c r="J6401" t="s">
        <v>130</v>
      </c>
      <c r="K6401" t="s">
        <v>131</v>
      </c>
      <c r="L6401" t="s">
        <v>18349</v>
      </c>
      <c r="M6401" t="s">
        <v>18350</v>
      </c>
      <c r="N6401">
        <v>7.6452777770000004</v>
      </c>
      <c r="O6401">
        <v>0</v>
      </c>
      <c r="P6401">
        <v>1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7.6452780000000002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1721811</v>
      </c>
      <c r="B6402">
        <v>1</v>
      </c>
      <c r="C6402" t="s">
        <v>76</v>
      </c>
      <c r="D6402" t="s">
        <v>87</v>
      </c>
      <c r="E6402" t="s">
        <v>158</v>
      </c>
      <c r="F6402" t="s">
        <v>17679</v>
      </c>
      <c r="G6402" t="s">
        <v>145</v>
      </c>
      <c r="H6402" t="s">
        <v>47</v>
      </c>
      <c r="I6402" t="s">
        <v>129</v>
      </c>
      <c r="J6402" t="s">
        <v>130</v>
      </c>
      <c r="K6402" t="s">
        <v>131</v>
      </c>
      <c r="L6402" t="s">
        <v>18351</v>
      </c>
      <c r="M6402" t="s">
        <v>18352</v>
      </c>
      <c r="N6402">
        <v>4.6825000000000001</v>
      </c>
      <c r="O6402">
        <v>87</v>
      </c>
      <c r="P6402">
        <v>29</v>
      </c>
      <c r="Q6402">
        <v>0</v>
      </c>
      <c r="R6402">
        <v>0</v>
      </c>
      <c r="S6402">
        <v>0</v>
      </c>
      <c r="T6402">
        <v>0</v>
      </c>
      <c r="U6402">
        <v>407.3775</v>
      </c>
      <c r="V6402">
        <v>135.79249999999999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1721825</v>
      </c>
      <c r="B6403">
        <v>1</v>
      </c>
      <c r="C6403" t="s">
        <v>76</v>
      </c>
      <c r="D6403" t="s">
        <v>93</v>
      </c>
      <c r="E6403" t="s">
        <v>139</v>
      </c>
      <c r="F6403" t="s">
        <v>18353</v>
      </c>
      <c r="G6403" t="s">
        <v>197</v>
      </c>
      <c r="H6403" t="s">
        <v>46</v>
      </c>
      <c r="I6403" t="s">
        <v>129</v>
      </c>
      <c r="J6403" t="s">
        <v>130</v>
      </c>
      <c r="K6403" t="s">
        <v>131</v>
      </c>
      <c r="L6403" t="s">
        <v>18354</v>
      </c>
      <c r="M6403" t="s">
        <v>18355</v>
      </c>
      <c r="N6403">
        <v>5.4394444440000003</v>
      </c>
      <c r="O6403">
        <v>0</v>
      </c>
      <c r="P6403">
        <v>33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179.501667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1721763</v>
      </c>
      <c r="B6404">
        <v>1</v>
      </c>
      <c r="C6404" t="s">
        <v>76</v>
      </c>
      <c r="D6404" t="s">
        <v>88</v>
      </c>
      <c r="E6404" t="s">
        <v>164</v>
      </c>
      <c r="F6404" t="s">
        <v>18356</v>
      </c>
      <c r="G6404" t="s">
        <v>269</v>
      </c>
      <c r="H6404" t="s">
        <v>46</v>
      </c>
      <c r="I6404" t="s">
        <v>129</v>
      </c>
      <c r="J6404" t="s">
        <v>130</v>
      </c>
      <c r="K6404" t="s">
        <v>131</v>
      </c>
      <c r="L6404" t="s">
        <v>18357</v>
      </c>
      <c r="M6404" t="s">
        <v>18358</v>
      </c>
      <c r="N6404">
        <v>0.92611111099999999</v>
      </c>
      <c r="O6404">
        <v>2</v>
      </c>
      <c r="P6404">
        <v>25</v>
      </c>
      <c r="Q6404">
        <v>0</v>
      </c>
      <c r="R6404">
        <v>0</v>
      </c>
      <c r="S6404">
        <v>0</v>
      </c>
      <c r="T6404">
        <v>0</v>
      </c>
      <c r="U6404">
        <v>1.852222</v>
      </c>
      <c r="V6404">
        <v>23.152778000000001</v>
      </c>
      <c r="W6404">
        <v>0</v>
      </c>
      <c r="X6404">
        <v>0</v>
      </c>
      <c r="Y6404">
        <v>0</v>
      </c>
      <c r="Z6404">
        <v>0</v>
      </c>
    </row>
    <row r="6405" spans="1:26" x14ac:dyDescent="0.25">
      <c r="A6405">
        <v>1721753</v>
      </c>
      <c r="B6405">
        <v>1</v>
      </c>
      <c r="C6405" t="s">
        <v>77</v>
      </c>
      <c r="D6405" t="s">
        <v>109</v>
      </c>
      <c r="E6405" t="s">
        <v>158</v>
      </c>
      <c r="F6405" t="s">
        <v>5349</v>
      </c>
      <c r="G6405" t="s">
        <v>176</v>
      </c>
      <c r="H6405" t="s">
        <v>47</v>
      </c>
      <c r="I6405" t="s">
        <v>129</v>
      </c>
      <c r="J6405" t="s">
        <v>130</v>
      </c>
      <c r="K6405" t="s">
        <v>131</v>
      </c>
      <c r="L6405" t="s">
        <v>18359</v>
      </c>
      <c r="M6405" t="s">
        <v>18360</v>
      </c>
      <c r="N6405">
        <v>0.53083333300000002</v>
      </c>
      <c r="O6405">
        <v>22</v>
      </c>
      <c r="P6405">
        <v>73</v>
      </c>
      <c r="Q6405">
        <v>0</v>
      </c>
      <c r="R6405">
        <v>0</v>
      </c>
      <c r="S6405">
        <v>2</v>
      </c>
      <c r="T6405">
        <v>22</v>
      </c>
      <c r="U6405">
        <v>11.678333</v>
      </c>
      <c r="V6405">
        <v>38.750833</v>
      </c>
      <c r="W6405">
        <v>0</v>
      </c>
      <c r="X6405">
        <v>0</v>
      </c>
      <c r="Y6405">
        <v>1.0616669999999999</v>
      </c>
      <c r="Z6405">
        <v>11.678333</v>
      </c>
    </row>
    <row r="6406" spans="1:26" x14ac:dyDescent="0.25">
      <c r="A6406">
        <v>1721777</v>
      </c>
      <c r="B6406">
        <v>1</v>
      </c>
      <c r="C6406" t="s">
        <v>77</v>
      </c>
      <c r="D6406" t="s">
        <v>119</v>
      </c>
      <c r="E6406" t="s">
        <v>139</v>
      </c>
      <c r="F6406" t="s">
        <v>18361</v>
      </c>
      <c r="G6406" t="s">
        <v>141</v>
      </c>
      <c r="H6406" t="s">
        <v>46</v>
      </c>
      <c r="I6406" t="s">
        <v>129</v>
      </c>
      <c r="J6406" t="s">
        <v>130</v>
      </c>
      <c r="K6406" t="s">
        <v>131</v>
      </c>
      <c r="L6406" t="s">
        <v>18362</v>
      </c>
      <c r="M6406" t="s">
        <v>18363</v>
      </c>
      <c r="N6406">
        <v>1.9583333329999999</v>
      </c>
      <c r="O6406">
        <v>0</v>
      </c>
      <c r="P6406">
        <v>1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1.9583330000000001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1721975</v>
      </c>
      <c r="B6407">
        <v>1</v>
      </c>
      <c r="C6407" t="s">
        <v>76</v>
      </c>
      <c r="D6407" t="s">
        <v>80</v>
      </c>
      <c r="E6407" t="s">
        <v>134</v>
      </c>
      <c r="F6407" t="s">
        <v>18364</v>
      </c>
      <c r="G6407" t="s">
        <v>136</v>
      </c>
      <c r="H6407" t="s">
        <v>46</v>
      </c>
      <c r="I6407" t="s">
        <v>129</v>
      </c>
      <c r="J6407" t="s">
        <v>130</v>
      </c>
      <c r="K6407" t="s">
        <v>131</v>
      </c>
      <c r="L6407" t="s">
        <v>18365</v>
      </c>
      <c r="M6407" t="s">
        <v>18366</v>
      </c>
      <c r="N6407">
        <v>5.9419444439999998</v>
      </c>
      <c r="O6407">
        <v>0</v>
      </c>
      <c r="P6407">
        <v>4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23.767778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1721819</v>
      </c>
      <c r="B6408">
        <v>1</v>
      </c>
      <c r="C6408" t="s">
        <v>77</v>
      </c>
      <c r="D6408" t="s">
        <v>115</v>
      </c>
      <c r="E6408" t="s">
        <v>139</v>
      </c>
      <c r="F6408" t="s">
        <v>18367</v>
      </c>
      <c r="G6408" t="s">
        <v>141</v>
      </c>
      <c r="H6408" t="s">
        <v>46</v>
      </c>
      <c r="I6408" t="s">
        <v>129</v>
      </c>
      <c r="J6408" t="s">
        <v>130</v>
      </c>
      <c r="K6408" t="s">
        <v>131</v>
      </c>
      <c r="L6408" t="s">
        <v>18368</v>
      </c>
      <c r="M6408" t="s">
        <v>18369</v>
      </c>
      <c r="N6408">
        <v>2.917777777</v>
      </c>
      <c r="O6408">
        <v>0</v>
      </c>
      <c r="P6408">
        <v>0</v>
      </c>
      <c r="Q6408">
        <v>0</v>
      </c>
      <c r="R6408">
        <v>97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283.02444400000002</v>
      </c>
      <c r="Y6408">
        <v>0</v>
      </c>
      <c r="Z6408">
        <v>0</v>
      </c>
    </row>
    <row r="6409" spans="1:26" x14ac:dyDescent="0.25">
      <c r="A6409">
        <v>1721769</v>
      </c>
      <c r="B6409">
        <v>1</v>
      </c>
      <c r="C6409" t="s">
        <v>76</v>
      </c>
      <c r="D6409" t="s">
        <v>78</v>
      </c>
      <c r="E6409" t="s">
        <v>134</v>
      </c>
      <c r="F6409" t="s">
        <v>18370</v>
      </c>
      <c r="G6409" t="s">
        <v>136</v>
      </c>
      <c r="H6409" t="s">
        <v>46</v>
      </c>
      <c r="I6409" t="s">
        <v>129</v>
      </c>
      <c r="J6409" t="s">
        <v>130</v>
      </c>
      <c r="K6409" t="s">
        <v>131</v>
      </c>
      <c r="L6409" t="s">
        <v>18371</v>
      </c>
      <c r="M6409" t="s">
        <v>18372</v>
      </c>
      <c r="N6409">
        <v>3.7916666659999998</v>
      </c>
      <c r="O6409">
        <v>0</v>
      </c>
      <c r="P6409">
        <v>2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7.5833329999999997</v>
      </c>
      <c r="W6409">
        <v>0</v>
      </c>
      <c r="X6409">
        <v>0</v>
      </c>
      <c r="Y6409">
        <v>0</v>
      </c>
      <c r="Z6409">
        <v>0</v>
      </c>
    </row>
    <row r="6410" spans="1:26" x14ac:dyDescent="0.25">
      <c r="A6410">
        <v>1721803</v>
      </c>
      <c r="B6410">
        <v>1</v>
      </c>
      <c r="C6410" t="s">
        <v>76</v>
      </c>
      <c r="D6410" t="s">
        <v>89</v>
      </c>
      <c r="E6410" t="s">
        <v>139</v>
      </c>
      <c r="F6410" t="s">
        <v>14667</v>
      </c>
      <c r="G6410" t="s">
        <v>197</v>
      </c>
      <c r="H6410" t="s">
        <v>46</v>
      </c>
      <c r="I6410" t="s">
        <v>129</v>
      </c>
      <c r="J6410" t="s">
        <v>130</v>
      </c>
      <c r="K6410" t="s">
        <v>131</v>
      </c>
      <c r="L6410" t="s">
        <v>18373</v>
      </c>
      <c r="M6410" t="s">
        <v>18374</v>
      </c>
      <c r="N6410">
        <v>4.1775000000000002</v>
      </c>
      <c r="O6410">
        <v>0</v>
      </c>
      <c r="P6410">
        <v>0</v>
      </c>
      <c r="Q6410">
        <v>0</v>
      </c>
      <c r="R6410">
        <v>27</v>
      </c>
      <c r="S6410">
        <v>0</v>
      </c>
      <c r="T6410">
        <v>12</v>
      </c>
      <c r="U6410">
        <v>0</v>
      </c>
      <c r="V6410">
        <v>0</v>
      </c>
      <c r="W6410">
        <v>0</v>
      </c>
      <c r="X6410">
        <v>112.7925</v>
      </c>
      <c r="Y6410">
        <v>0</v>
      </c>
      <c r="Z6410">
        <v>50.13</v>
      </c>
    </row>
    <row r="6411" spans="1:26" x14ac:dyDescent="0.25">
      <c r="A6411">
        <v>1721771</v>
      </c>
      <c r="B6411">
        <v>1</v>
      </c>
      <c r="C6411" t="s">
        <v>76</v>
      </c>
      <c r="D6411" t="s">
        <v>99</v>
      </c>
      <c r="E6411" t="s">
        <v>134</v>
      </c>
      <c r="F6411" t="s">
        <v>18375</v>
      </c>
      <c r="G6411" t="s">
        <v>209</v>
      </c>
      <c r="H6411" t="s">
        <v>46</v>
      </c>
      <c r="I6411" t="s">
        <v>129</v>
      </c>
      <c r="J6411" t="s">
        <v>130</v>
      </c>
      <c r="K6411" t="s">
        <v>131</v>
      </c>
      <c r="L6411" t="s">
        <v>18376</v>
      </c>
      <c r="M6411" t="s">
        <v>18377</v>
      </c>
      <c r="N6411">
        <v>4.9483333329999999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4.9483329999999999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1721883</v>
      </c>
      <c r="B6412">
        <v>1</v>
      </c>
      <c r="C6412" t="s">
        <v>76</v>
      </c>
      <c r="D6412" t="s">
        <v>92</v>
      </c>
      <c r="E6412" t="s">
        <v>134</v>
      </c>
      <c r="F6412" t="s">
        <v>18378</v>
      </c>
      <c r="G6412" t="s">
        <v>155</v>
      </c>
      <c r="H6412" t="s">
        <v>46</v>
      </c>
      <c r="I6412" t="s">
        <v>129</v>
      </c>
      <c r="J6412" t="s">
        <v>130</v>
      </c>
      <c r="K6412" t="s">
        <v>131</v>
      </c>
      <c r="L6412" t="s">
        <v>18379</v>
      </c>
      <c r="M6412" t="s">
        <v>18380</v>
      </c>
      <c r="N6412">
        <v>8.6508333329999996</v>
      </c>
      <c r="O6412">
        <v>0</v>
      </c>
      <c r="P6412">
        <v>0</v>
      </c>
      <c r="Q6412">
        <v>0</v>
      </c>
      <c r="R6412">
        <v>1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8.6508330000000004</v>
      </c>
      <c r="Y6412">
        <v>0</v>
      </c>
      <c r="Z6412">
        <v>0</v>
      </c>
    </row>
    <row r="6413" spans="1:26" x14ac:dyDescent="0.25">
      <c r="A6413">
        <v>1721789</v>
      </c>
      <c r="B6413">
        <v>1</v>
      </c>
      <c r="C6413" t="s">
        <v>76</v>
      </c>
      <c r="D6413" t="s">
        <v>90</v>
      </c>
      <c r="E6413" t="s">
        <v>158</v>
      </c>
      <c r="F6413" t="s">
        <v>12147</v>
      </c>
      <c r="G6413" t="s">
        <v>176</v>
      </c>
      <c r="H6413" t="s">
        <v>47</v>
      </c>
      <c r="I6413" t="s">
        <v>129</v>
      </c>
      <c r="J6413" t="s">
        <v>130</v>
      </c>
      <c r="K6413" t="s">
        <v>131</v>
      </c>
      <c r="L6413" t="s">
        <v>18381</v>
      </c>
      <c r="M6413" t="s">
        <v>18382</v>
      </c>
      <c r="N6413">
        <v>1.9580555550000001</v>
      </c>
      <c r="O6413">
        <v>0</v>
      </c>
      <c r="P6413">
        <v>0</v>
      </c>
      <c r="Q6413">
        <v>0</v>
      </c>
      <c r="R6413">
        <v>34</v>
      </c>
      <c r="S6413">
        <v>1</v>
      </c>
      <c r="T6413">
        <v>100</v>
      </c>
      <c r="U6413">
        <v>0</v>
      </c>
      <c r="V6413">
        <v>0</v>
      </c>
      <c r="W6413">
        <v>0</v>
      </c>
      <c r="X6413">
        <v>66.573888999999994</v>
      </c>
      <c r="Y6413">
        <v>1.958056</v>
      </c>
      <c r="Z6413">
        <v>195.805556</v>
      </c>
    </row>
    <row r="6414" spans="1:26" x14ac:dyDescent="0.25">
      <c r="A6414">
        <v>1721775</v>
      </c>
      <c r="B6414">
        <v>1</v>
      </c>
      <c r="C6414" t="s">
        <v>77</v>
      </c>
      <c r="D6414" t="s">
        <v>109</v>
      </c>
      <c r="E6414" t="s">
        <v>139</v>
      </c>
      <c r="F6414" t="s">
        <v>18383</v>
      </c>
      <c r="G6414" t="s">
        <v>269</v>
      </c>
      <c r="H6414" t="s">
        <v>46</v>
      </c>
      <c r="I6414" t="s">
        <v>129</v>
      </c>
      <c r="J6414" t="s">
        <v>130</v>
      </c>
      <c r="K6414" t="s">
        <v>131</v>
      </c>
      <c r="L6414" t="s">
        <v>18384</v>
      </c>
      <c r="M6414" t="s">
        <v>18385</v>
      </c>
      <c r="N6414">
        <v>1.4827777769999999</v>
      </c>
      <c r="O6414">
        <v>0</v>
      </c>
      <c r="P6414">
        <v>0</v>
      </c>
      <c r="Q6414">
        <v>0</v>
      </c>
      <c r="R6414">
        <v>135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200.17500000000001</v>
      </c>
      <c r="Y6414">
        <v>0</v>
      </c>
      <c r="Z6414">
        <v>0</v>
      </c>
    </row>
    <row r="6415" spans="1:26" x14ac:dyDescent="0.25">
      <c r="A6415">
        <v>1721787</v>
      </c>
      <c r="B6415">
        <v>1</v>
      </c>
      <c r="C6415" t="s">
        <v>76</v>
      </c>
      <c r="D6415" t="s">
        <v>97</v>
      </c>
      <c r="E6415" t="s">
        <v>134</v>
      </c>
      <c r="F6415" t="s">
        <v>18386</v>
      </c>
      <c r="G6415" t="s">
        <v>209</v>
      </c>
      <c r="H6415" t="s">
        <v>46</v>
      </c>
      <c r="I6415" t="s">
        <v>129</v>
      </c>
      <c r="J6415" t="s">
        <v>130</v>
      </c>
      <c r="K6415" t="s">
        <v>131</v>
      </c>
      <c r="L6415" t="s">
        <v>18387</v>
      </c>
      <c r="M6415" t="s">
        <v>18388</v>
      </c>
      <c r="N6415">
        <v>6.2183333330000004</v>
      </c>
      <c r="O6415">
        <v>0</v>
      </c>
      <c r="P6415">
        <v>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31.091667000000001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1721779</v>
      </c>
      <c r="B6416">
        <v>1</v>
      </c>
      <c r="C6416" t="s">
        <v>77</v>
      </c>
      <c r="D6416" t="s">
        <v>109</v>
      </c>
      <c r="E6416" t="s">
        <v>212</v>
      </c>
      <c r="F6416" t="s">
        <v>18389</v>
      </c>
      <c r="G6416" t="s">
        <v>145</v>
      </c>
      <c r="H6416" t="s">
        <v>47</v>
      </c>
      <c r="I6416" t="s">
        <v>129</v>
      </c>
      <c r="J6416" t="s">
        <v>130</v>
      </c>
      <c r="K6416" t="s">
        <v>131</v>
      </c>
      <c r="L6416" t="s">
        <v>18390</v>
      </c>
      <c r="M6416" t="s">
        <v>18391</v>
      </c>
      <c r="N6416">
        <v>1.2861111110000001</v>
      </c>
      <c r="O6416">
        <v>7</v>
      </c>
      <c r="P6416">
        <v>100</v>
      </c>
      <c r="Q6416">
        <v>0</v>
      </c>
      <c r="R6416">
        <v>0</v>
      </c>
      <c r="S6416">
        <v>0</v>
      </c>
      <c r="T6416">
        <v>0</v>
      </c>
      <c r="U6416">
        <v>9.0027779999999993</v>
      </c>
      <c r="V6416">
        <v>128.61111099999999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1721813</v>
      </c>
      <c r="B6417">
        <v>1</v>
      </c>
      <c r="C6417" t="s">
        <v>77</v>
      </c>
      <c r="D6417" t="s">
        <v>114</v>
      </c>
      <c r="E6417" t="s">
        <v>126</v>
      </c>
      <c r="F6417" t="s">
        <v>18392</v>
      </c>
      <c r="G6417" t="s">
        <v>431</v>
      </c>
      <c r="H6417" t="s">
        <v>47</v>
      </c>
      <c r="I6417" t="s">
        <v>129</v>
      </c>
      <c r="J6417" t="s">
        <v>130</v>
      </c>
      <c r="K6417" t="s">
        <v>131</v>
      </c>
      <c r="L6417" t="s">
        <v>18393</v>
      </c>
      <c r="M6417" t="s">
        <v>18394</v>
      </c>
      <c r="N6417">
        <v>1.723055555</v>
      </c>
      <c r="O6417">
        <v>0</v>
      </c>
      <c r="P6417">
        <v>0</v>
      </c>
      <c r="Q6417">
        <v>0</v>
      </c>
      <c r="R6417">
        <v>0</v>
      </c>
      <c r="S6417">
        <v>49</v>
      </c>
      <c r="T6417">
        <v>19</v>
      </c>
      <c r="U6417">
        <v>0</v>
      </c>
      <c r="V6417">
        <v>0</v>
      </c>
      <c r="W6417">
        <v>0</v>
      </c>
      <c r="X6417">
        <v>0</v>
      </c>
      <c r="Y6417">
        <v>84.429721999999998</v>
      </c>
      <c r="Z6417">
        <v>32.738056</v>
      </c>
    </row>
    <row r="6418" spans="1:26" x14ac:dyDescent="0.25">
      <c r="A6418">
        <v>1721778</v>
      </c>
      <c r="B6418">
        <v>1</v>
      </c>
      <c r="C6418" t="s">
        <v>76</v>
      </c>
      <c r="D6418" t="s">
        <v>92</v>
      </c>
      <c r="E6418" t="s">
        <v>148</v>
      </c>
      <c r="F6418" t="s">
        <v>18395</v>
      </c>
      <c r="G6418" t="s">
        <v>176</v>
      </c>
      <c r="H6418" t="s">
        <v>47</v>
      </c>
      <c r="I6418" t="s">
        <v>129</v>
      </c>
      <c r="J6418" t="s">
        <v>130</v>
      </c>
      <c r="K6418" t="s">
        <v>131</v>
      </c>
      <c r="L6418" t="s">
        <v>18396</v>
      </c>
      <c r="M6418" t="s">
        <v>18397</v>
      </c>
      <c r="N6418">
        <v>1.3222222219999999</v>
      </c>
      <c r="O6418">
        <v>0</v>
      </c>
      <c r="P6418">
        <v>0</v>
      </c>
      <c r="Q6418">
        <v>4</v>
      </c>
      <c r="R6418">
        <v>1193</v>
      </c>
      <c r="S6418">
        <v>7</v>
      </c>
      <c r="T6418">
        <v>444</v>
      </c>
      <c r="U6418">
        <v>0</v>
      </c>
      <c r="V6418">
        <v>0</v>
      </c>
      <c r="W6418">
        <v>5.2888890000000002</v>
      </c>
      <c r="X6418">
        <v>1577.4111109999999</v>
      </c>
      <c r="Y6418">
        <v>9.2555560000000003</v>
      </c>
      <c r="Z6418">
        <v>587.06666700000005</v>
      </c>
    </row>
    <row r="6419" spans="1:26" x14ac:dyDescent="0.25">
      <c r="A6419">
        <v>1721817</v>
      </c>
      <c r="B6419">
        <v>1</v>
      </c>
      <c r="C6419" t="s">
        <v>76</v>
      </c>
      <c r="D6419" t="s">
        <v>93</v>
      </c>
      <c r="E6419" t="s">
        <v>164</v>
      </c>
      <c r="F6419" t="s">
        <v>18398</v>
      </c>
      <c r="G6419" t="s">
        <v>1596</v>
      </c>
      <c r="H6419" t="s">
        <v>46</v>
      </c>
      <c r="I6419" t="s">
        <v>129</v>
      </c>
      <c r="J6419" t="s">
        <v>130</v>
      </c>
      <c r="K6419" t="s">
        <v>131</v>
      </c>
      <c r="L6419" t="s">
        <v>18399</v>
      </c>
      <c r="M6419" t="s">
        <v>18400</v>
      </c>
      <c r="N6419">
        <v>3.5141666659999999</v>
      </c>
      <c r="O6419">
        <v>1</v>
      </c>
      <c r="P6419">
        <v>527</v>
      </c>
      <c r="Q6419">
        <v>0</v>
      </c>
      <c r="R6419">
        <v>0</v>
      </c>
      <c r="S6419">
        <v>0</v>
      </c>
      <c r="T6419">
        <v>0</v>
      </c>
      <c r="U6419">
        <v>3.514167</v>
      </c>
      <c r="V6419">
        <v>1851.965833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1721782</v>
      </c>
      <c r="B6420">
        <v>1</v>
      </c>
      <c r="C6420" t="s">
        <v>77</v>
      </c>
      <c r="D6420" t="s">
        <v>110</v>
      </c>
      <c r="E6420" t="s">
        <v>164</v>
      </c>
      <c r="F6420" t="s">
        <v>18401</v>
      </c>
      <c r="G6420" t="s">
        <v>256</v>
      </c>
      <c r="H6420" t="s">
        <v>46</v>
      </c>
      <c r="I6420" t="s">
        <v>129</v>
      </c>
      <c r="J6420" t="s">
        <v>130</v>
      </c>
      <c r="K6420" t="s">
        <v>131</v>
      </c>
      <c r="L6420" t="s">
        <v>18402</v>
      </c>
      <c r="M6420" t="s">
        <v>18403</v>
      </c>
      <c r="N6420">
        <v>1.008611111</v>
      </c>
      <c r="O6420">
        <v>0</v>
      </c>
      <c r="P6420">
        <v>0</v>
      </c>
      <c r="Q6420">
        <v>0</v>
      </c>
      <c r="R6420">
        <v>0</v>
      </c>
      <c r="S6420">
        <v>1</v>
      </c>
      <c r="T6420">
        <v>142</v>
      </c>
      <c r="U6420">
        <v>0</v>
      </c>
      <c r="V6420">
        <v>0</v>
      </c>
      <c r="W6420">
        <v>0</v>
      </c>
      <c r="X6420">
        <v>0</v>
      </c>
      <c r="Y6420">
        <v>1.0086109999999999</v>
      </c>
      <c r="Z6420">
        <v>143.22277800000001</v>
      </c>
    </row>
    <row r="6421" spans="1:26" x14ac:dyDescent="0.25">
      <c r="A6421">
        <v>1721801</v>
      </c>
      <c r="B6421">
        <v>1</v>
      </c>
      <c r="C6421" t="s">
        <v>77</v>
      </c>
      <c r="D6421" t="s">
        <v>119</v>
      </c>
      <c r="E6421" t="s">
        <v>139</v>
      </c>
      <c r="F6421" t="s">
        <v>18404</v>
      </c>
      <c r="G6421" t="s">
        <v>141</v>
      </c>
      <c r="H6421" t="s">
        <v>46</v>
      </c>
      <c r="I6421" t="s">
        <v>129</v>
      </c>
      <c r="J6421" t="s">
        <v>130</v>
      </c>
      <c r="K6421" t="s">
        <v>131</v>
      </c>
      <c r="L6421" t="s">
        <v>18405</v>
      </c>
      <c r="M6421" t="s">
        <v>18406</v>
      </c>
      <c r="N6421">
        <v>1.254444444</v>
      </c>
      <c r="O6421">
        <v>0</v>
      </c>
      <c r="P6421">
        <v>69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86.556667000000004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1721804</v>
      </c>
      <c r="B6422">
        <v>1</v>
      </c>
      <c r="C6422" t="s">
        <v>76</v>
      </c>
      <c r="D6422" t="s">
        <v>97</v>
      </c>
      <c r="E6422" t="s">
        <v>139</v>
      </c>
      <c r="F6422" t="s">
        <v>18407</v>
      </c>
      <c r="G6422" t="s">
        <v>141</v>
      </c>
      <c r="H6422" t="s">
        <v>46</v>
      </c>
      <c r="I6422" t="s">
        <v>129</v>
      </c>
      <c r="J6422" t="s">
        <v>130</v>
      </c>
      <c r="K6422" t="s">
        <v>131</v>
      </c>
      <c r="L6422" t="s">
        <v>18408</v>
      </c>
      <c r="M6422" t="s">
        <v>18409</v>
      </c>
      <c r="N6422">
        <v>0.465277777</v>
      </c>
      <c r="O6422">
        <v>0</v>
      </c>
      <c r="P6422">
        <v>34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15.819444000000001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1721796</v>
      </c>
      <c r="B6423">
        <v>1</v>
      </c>
      <c r="C6423" t="s">
        <v>77</v>
      </c>
      <c r="D6423" t="s">
        <v>119</v>
      </c>
      <c r="E6423" t="s">
        <v>139</v>
      </c>
      <c r="F6423" t="s">
        <v>18410</v>
      </c>
      <c r="G6423" t="s">
        <v>141</v>
      </c>
      <c r="H6423" t="s">
        <v>46</v>
      </c>
      <c r="I6423" t="s">
        <v>129</v>
      </c>
      <c r="J6423" t="s">
        <v>130</v>
      </c>
      <c r="K6423" t="s">
        <v>131</v>
      </c>
      <c r="L6423" t="s">
        <v>18411</v>
      </c>
      <c r="M6423" t="s">
        <v>18412</v>
      </c>
      <c r="N6423">
        <v>2.2200000000000002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32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71.040000000000006</v>
      </c>
    </row>
    <row r="6424" spans="1:26" x14ac:dyDescent="0.25">
      <c r="A6424">
        <v>1721799</v>
      </c>
      <c r="B6424">
        <v>1</v>
      </c>
      <c r="C6424" t="s">
        <v>77</v>
      </c>
      <c r="D6424" t="s">
        <v>108</v>
      </c>
      <c r="E6424" t="s">
        <v>139</v>
      </c>
      <c r="F6424" t="s">
        <v>18413</v>
      </c>
      <c r="G6424" t="s">
        <v>141</v>
      </c>
      <c r="H6424" t="s">
        <v>46</v>
      </c>
      <c r="I6424" t="s">
        <v>129</v>
      </c>
      <c r="J6424" t="s">
        <v>130</v>
      </c>
      <c r="K6424" t="s">
        <v>131</v>
      </c>
      <c r="L6424" t="s">
        <v>18414</v>
      </c>
      <c r="M6424" t="s">
        <v>18415</v>
      </c>
      <c r="N6424">
        <v>5.267222222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27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142.215</v>
      </c>
    </row>
    <row r="6425" spans="1:26" x14ac:dyDescent="0.25">
      <c r="A6425">
        <v>1721810</v>
      </c>
      <c r="B6425">
        <v>1</v>
      </c>
      <c r="C6425" t="s">
        <v>77</v>
      </c>
      <c r="D6425" t="s">
        <v>109</v>
      </c>
      <c r="E6425" t="s">
        <v>139</v>
      </c>
      <c r="F6425" t="s">
        <v>18416</v>
      </c>
      <c r="G6425" t="s">
        <v>141</v>
      </c>
      <c r="H6425" t="s">
        <v>46</v>
      </c>
      <c r="I6425" t="s">
        <v>129</v>
      </c>
      <c r="J6425" t="s">
        <v>130</v>
      </c>
      <c r="K6425" t="s">
        <v>131</v>
      </c>
      <c r="L6425" t="s">
        <v>18417</v>
      </c>
      <c r="M6425" t="s">
        <v>18418</v>
      </c>
      <c r="N6425">
        <v>1.3425</v>
      </c>
      <c r="O6425">
        <v>0</v>
      </c>
      <c r="P6425">
        <v>38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51.015000000000001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1721832</v>
      </c>
      <c r="B6426">
        <v>1</v>
      </c>
      <c r="C6426" t="s">
        <v>77</v>
      </c>
      <c r="D6426" t="s">
        <v>109</v>
      </c>
      <c r="E6426" t="s">
        <v>164</v>
      </c>
      <c r="F6426" t="s">
        <v>18419</v>
      </c>
      <c r="G6426" t="s">
        <v>269</v>
      </c>
      <c r="H6426" t="s">
        <v>46</v>
      </c>
      <c r="I6426" t="s">
        <v>129</v>
      </c>
      <c r="J6426" t="s">
        <v>130</v>
      </c>
      <c r="K6426" t="s">
        <v>131</v>
      </c>
      <c r="L6426" t="s">
        <v>18420</v>
      </c>
      <c r="M6426" t="s">
        <v>18421</v>
      </c>
      <c r="N6426">
        <v>1.8911111110000001</v>
      </c>
      <c r="O6426">
        <v>1</v>
      </c>
      <c r="P6426">
        <v>99</v>
      </c>
      <c r="Q6426">
        <v>0</v>
      </c>
      <c r="R6426">
        <v>0</v>
      </c>
      <c r="S6426">
        <v>0</v>
      </c>
      <c r="T6426">
        <v>0</v>
      </c>
      <c r="U6426">
        <v>1.891111</v>
      </c>
      <c r="V6426">
        <v>187.22</v>
      </c>
      <c r="W6426">
        <v>0</v>
      </c>
      <c r="X6426">
        <v>0</v>
      </c>
      <c r="Y6426">
        <v>0</v>
      </c>
      <c r="Z6426">
        <v>0</v>
      </c>
    </row>
    <row r="6427" spans="1:26" x14ac:dyDescent="0.25">
      <c r="A6427">
        <v>1721802</v>
      </c>
      <c r="B6427">
        <v>1</v>
      </c>
      <c r="C6427" t="s">
        <v>76</v>
      </c>
      <c r="D6427" t="s">
        <v>89</v>
      </c>
      <c r="E6427" t="s">
        <v>134</v>
      </c>
      <c r="F6427" t="s">
        <v>18422</v>
      </c>
      <c r="G6427" t="s">
        <v>136</v>
      </c>
      <c r="H6427" t="s">
        <v>46</v>
      </c>
      <c r="I6427" t="s">
        <v>129</v>
      </c>
      <c r="J6427" t="s">
        <v>130</v>
      </c>
      <c r="K6427" t="s">
        <v>131</v>
      </c>
      <c r="L6427" t="s">
        <v>18423</v>
      </c>
      <c r="M6427" t="s">
        <v>18424</v>
      </c>
      <c r="N6427">
        <v>4.9080555549999998</v>
      </c>
      <c r="O6427">
        <v>0</v>
      </c>
      <c r="P6427">
        <v>1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4.9080560000000002</v>
      </c>
      <c r="W6427">
        <v>0</v>
      </c>
      <c r="X6427">
        <v>0</v>
      </c>
      <c r="Y6427">
        <v>0</v>
      </c>
      <c r="Z6427">
        <v>0</v>
      </c>
    </row>
    <row r="6428" spans="1:26" x14ac:dyDescent="0.25">
      <c r="A6428">
        <v>1721809</v>
      </c>
      <c r="B6428">
        <v>1</v>
      </c>
      <c r="C6428" t="s">
        <v>77</v>
      </c>
      <c r="D6428" t="s">
        <v>109</v>
      </c>
      <c r="E6428" t="s">
        <v>134</v>
      </c>
      <c r="F6428" t="s">
        <v>18425</v>
      </c>
      <c r="G6428" t="s">
        <v>136</v>
      </c>
      <c r="H6428" t="s">
        <v>46</v>
      </c>
      <c r="I6428" t="s">
        <v>129</v>
      </c>
      <c r="J6428" t="s">
        <v>130</v>
      </c>
      <c r="K6428" t="s">
        <v>131</v>
      </c>
      <c r="L6428" t="s">
        <v>18426</v>
      </c>
      <c r="M6428" t="s">
        <v>18427</v>
      </c>
      <c r="N6428">
        <v>3.7847222220000001</v>
      </c>
      <c r="O6428">
        <v>0</v>
      </c>
      <c r="P6428">
        <v>2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7.5694439999999998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1721790</v>
      </c>
      <c r="B6429">
        <v>1</v>
      </c>
      <c r="C6429" t="s">
        <v>76</v>
      </c>
      <c r="D6429" t="s">
        <v>102</v>
      </c>
      <c r="E6429" t="s">
        <v>212</v>
      </c>
      <c r="F6429" t="s">
        <v>18428</v>
      </c>
      <c r="G6429" t="s">
        <v>176</v>
      </c>
      <c r="H6429" t="s">
        <v>47</v>
      </c>
      <c r="I6429" t="s">
        <v>129</v>
      </c>
      <c r="J6429" t="s">
        <v>130</v>
      </c>
      <c r="K6429" t="s">
        <v>131</v>
      </c>
      <c r="L6429" t="s">
        <v>18429</v>
      </c>
      <c r="M6429" t="s">
        <v>18430</v>
      </c>
      <c r="N6429">
        <v>1.2069444439999999</v>
      </c>
      <c r="O6429">
        <v>0</v>
      </c>
      <c r="P6429">
        <v>0</v>
      </c>
      <c r="Q6429">
        <v>0</v>
      </c>
      <c r="R6429">
        <v>0</v>
      </c>
      <c r="S6429">
        <v>62</v>
      </c>
      <c r="T6429">
        <v>1660</v>
      </c>
      <c r="U6429">
        <v>0</v>
      </c>
      <c r="V6429">
        <v>0</v>
      </c>
      <c r="W6429">
        <v>0</v>
      </c>
      <c r="X6429">
        <v>0</v>
      </c>
      <c r="Y6429">
        <v>74.830556000000001</v>
      </c>
      <c r="Z6429">
        <v>2003.527777</v>
      </c>
    </row>
    <row r="6430" spans="1:26" x14ac:dyDescent="0.25">
      <c r="A6430">
        <v>1721806</v>
      </c>
      <c r="B6430">
        <v>1</v>
      </c>
      <c r="C6430" t="s">
        <v>77</v>
      </c>
      <c r="D6430" t="s">
        <v>119</v>
      </c>
      <c r="E6430" t="s">
        <v>139</v>
      </c>
      <c r="F6430" t="s">
        <v>18431</v>
      </c>
      <c r="G6430" t="s">
        <v>141</v>
      </c>
      <c r="H6430" t="s">
        <v>46</v>
      </c>
      <c r="I6430" t="s">
        <v>129</v>
      </c>
      <c r="J6430" t="s">
        <v>130</v>
      </c>
      <c r="K6430" t="s">
        <v>131</v>
      </c>
      <c r="L6430" t="s">
        <v>18432</v>
      </c>
      <c r="M6430" t="s">
        <v>18433</v>
      </c>
      <c r="N6430">
        <v>3.4797222219999999</v>
      </c>
      <c r="O6430">
        <v>0</v>
      </c>
      <c r="P6430">
        <v>81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281.85750000000002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1721805</v>
      </c>
      <c r="B6431">
        <v>1</v>
      </c>
      <c r="C6431" t="s">
        <v>76</v>
      </c>
      <c r="D6431" t="s">
        <v>104</v>
      </c>
      <c r="E6431" t="s">
        <v>139</v>
      </c>
      <c r="F6431" t="s">
        <v>18434</v>
      </c>
      <c r="G6431" t="s">
        <v>141</v>
      </c>
      <c r="H6431" t="s">
        <v>46</v>
      </c>
      <c r="I6431" t="s">
        <v>129</v>
      </c>
      <c r="J6431" t="s">
        <v>130</v>
      </c>
      <c r="K6431" t="s">
        <v>131</v>
      </c>
      <c r="L6431" t="s">
        <v>18435</v>
      </c>
      <c r="M6431" t="s">
        <v>18436</v>
      </c>
      <c r="N6431">
        <v>1.9983333329999999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8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15.986667000000001</v>
      </c>
    </row>
    <row r="6432" spans="1:26" x14ac:dyDescent="0.25">
      <c r="A6432">
        <v>1721807</v>
      </c>
      <c r="B6432">
        <v>1</v>
      </c>
      <c r="C6432" t="s">
        <v>76</v>
      </c>
      <c r="D6432" t="s">
        <v>92</v>
      </c>
      <c r="E6432" t="s">
        <v>139</v>
      </c>
      <c r="F6432" t="s">
        <v>18437</v>
      </c>
      <c r="G6432" t="s">
        <v>269</v>
      </c>
      <c r="H6432" t="s">
        <v>46</v>
      </c>
      <c r="I6432" t="s">
        <v>129</v>
      </c>
      <c r="J6432" t="s">
        <v>130</v>
      </c>
      <c r="K6432" t="s">
        <v>131</v>
      </c>
      <c r="L6432" t="s">
        <v>18438</v>
      </c>
      <c r="M6432" t="s">
        <v>18439</v>
      </c>
      <c r="N6432">
        <v>4.4269444440000001</v>
      </c>
      <c r="O6432">
        <v>0</v>
      </c>
      <c r="P6432">
        <v>0</v>
      </c>
      <c r="Q6432">
        <v>0</v>
      </c>
      <c r="R6432">
        <v>55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243.481944</v>
      </c>
      <c r="Y6432">
        <v>0</v>
      </c>
      <c r="Z6432">
        <v>0</v>
      </c>
    </row>
    <row r="6433" spans="1:26" x14ac:dyDescent="0.25">
      <c r="A6433">
        <v>1721814</v>
      </c>
      <c r="B6433">
        <v>1</v>
      </c>
      <c r="C6433" t="s">
        <v>76</v>
      </c>
      <c r="D6433" t="s">
        <v>78</v>
      </c>
      <c r="E6433" t="s">
        <v>139</v>
      </c>
      <c r="F6433" t="s">
        <v>18440</v>
      </c>
      <c r="G6433" t="s">
        <v>182</v>
      </c>
      <c r="H6433" t="s">
        <v>46</v>
      </c>
      <c r="I6433" t="s">
        <v>129</v>
      </c>
      <c r="J6433" t="s">
        <v>130</v>
      </c>
      <c r="K6433" t="s">
        <v>131</v>
      </c>
      <c r="L6433" t="s">
        <v>18441</v>
      </c>
      <c r="M6433" t="s">
        <v>18442</v>
      </c>
      <c r="N6433">
        <v>4.0791666659999999</v>
      </c>
      <c r="O6433">
        <v>0</v>
      </c>
      <c r="P6433">
        <v>147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599.63750000000005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1721822</v>
      </c>
      <c r="B6434">
        <v>1</v>
      </c>
      <c r="C6434" t="s">
        <v>77</v>
      </c>
      <c r="D6434" t="s">
        <v>123</v>
      </c>
      <c r="E6434" t="s">
        <v>134</v>
      </c>
      <c r="F6434" t="s">
        <v>18443</v>
      </c>
      <c r="G6434" t="s">
        <v>155</v>
      </c>
      <c r="H6434" t="s">
        <v>46</v>
      </c>
      <c r="I6434" t="s">
        <v>129</v>
      </c>
      <c r="J6434" t="s">
        <v>130</v>
      </c>
      <c r="K6434" t="s">
        <v>131</v>
      </c>
      <c r="L6434" t="s">
        <v>18444</v>
      </c>
      <c r="M6434" t="s">
        <v>18445</v>
      </c>
      <c r="N6434">
        <v>2.5533333329999999</v>
      </c>
      <c r="O6434">
        <v>0</v>
      </c>
      <c r="P6434">
        <v>11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28.086666999999998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1721816</v>
      </c>
      <c r="B6435">
        <v>1</v>
      </c>
      <c r="C6435" t="s">
        <v>77</v>
      </c>
      <c r="D6435" t="s">
        <v>117</v>
      </c>
      <c r="E6435" t="s">
        <v>134</v>
      </c>
      <c r="F6435" t="s">
        <v>18446</v>
      </c>
      <c r="G6435" t="s">
        <v>155</v>
      </c>
      <c r="H6435" t="s">
        <v>46</v>
      </c>
      <c r="I6435" t="s">
        <v>129</v>
      </c>
      <c r="J6435" t="s">
        <v>130</v>
      </c>
      <c r="K6435" t="s">
        <v>131</v>
      </c>
      <c r="L6435" t="s">
        <v>18447</v>
      </c>
      <c r="M6435" t="s">
        <v>18448</v>
      </c>
      <c r="N6435">
        <v>1.884166666</v>
      </c>
      <c r="O6435">
        <v>0</v>
      </c>
      <c r="P6435">
        <v>0</v>
      </c>
      <c r="Q6435">
        <v>0</v>
      </c>
      <c r="R6435">
        <v>3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5.6524999999999999</v>
      </c>
      <c r="Y6435">
        <v>0</v>
      </c>
      <c r="Z6435">
        <v>0</v>
      </c>
    </row>
    <row r="6436" spans="1:26" x14ac:dyDescent="0.25">
      <c r="A6436">
        <v>1721851</v>
      </c>
      <c r="B6436">
        <v>1</v>
      </c>
      <c r="C6436" t="s">
        <v>76</v>
      </c>
      <c r="D6436" t="s">
        <v>99</v>
      </c>
      <c r="E6436" t="s">
        <v>212</v>
      </c>
      <c r="F6436" t="s">
        <v>18449</v>
      </c>
      <c r="G6436" t="s">
        <v>3358</v>
      </c>
      <c r="H6436" t="s">
        <v>47</v>
      </c>
      <c r="I6436" t="s">
        <v>129</v>
      </c>
      <c r="J6436" t="s">
        <v>130</v>
      </c>
      <c r="K6436" t="s">
        <v>131</v>
      </c>
      <c r="L6436" t="s">
        <v>18450</v>
      </c>
      <c r="M6436" t="s">
        <v>18451</v>
      </c>
      <c r="N6436">
        <v>2.048888888</v>
      </c>
      <c r="O6436">
        <v>52</v>
      </c>
      <c r="P6436">
        <v>325</v>
      </c>
      <c r="Q6436">
        <v>0</v>
      </c>
      <c r="R6436">
        <v>0</v>
      </c>
      <c r="S6436">
        <v>0</v>
      </c>
      <c r="T6436">
        <v>0</v>
      </c>
      <c r="U6436">
        <v>106.542222</v>
      </c>
      <c r="V6436">
        <v>665.88888899999995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1721828</v>
      </c>
      <c r="B6437">
        <v>1</v>
      </c>
      <c r="C6437" t="s">
        <v>76</v>
      </c>
      <c r="D6437" t="s">
        <v>101</v>
      </c>
      <c r="E6437" t="s">
        <v>134</v>
      </c>
      <c r="F6437" t="s">
        <v>18452</v>
      </c>
      <c r="G6437" t="s">
        <v>462</v>
      </c>
      <c r="H6437" t="s">
        <v>46</v>
      </c>
      <c r="I6437" t="s">
        <v>129</v>
      </c>
      <c r="J6437" t="s">
        <v>130</v>
      </c>
      <c r="K6437" t="s">
        <v>131</v>
      </c>
      <c r="L6437" t="s">
        <v>18453</v>
      </c>
      <c r="M6437" t="s">
        <v>18454</v>
      </c>
      <c r="N6437">
        <v>2.011111111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2.0111110000000001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1721853</v>
      </c>
      <c r="B6438">
        <v>1</v>
      </c>
      <c r="C6438" t="s">
        <v>76</v>
      </c>
      <c r="D6438" t="s">
        <v>89</v>
      </c>
      <c r="E6438" t="s">
        <v>134</v>
      </c>
      <c r="F6438" t="s">
        <v>18455</v>
      </c>
      <c r="G6438" t="s">
        <v>136</v>
      </c>
      <c r="H6438" t="s">
        <v>46</v>
      </c>
      <c r="I6438" t="s">
        <v>129</v>
      </c>
      <c r="J6438" t="s">
        <v>130</v>
      </c>
      <c r="K6438" t="s">
        <v>131</v>
      </c>
      <c r="L6438" t="s">
        <v>18456</v>
      </c>
      <c r="M6438" t="s">
        <v>18457</v>
      </c>
      <c r="N6438">
        <v>7.1755555549999999</v>
      </c>
      <c r="O6438">
        <v>0</v>
      </c>
      <c r="P6438">
        <v>0</v>
      </c>
      <c r="Q6438">
        <v>0</v>
      </c>
      <c r="R6438">
        <v>1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7.1755560000000003</v>
      </c>
      <c r="Y6438">
        <v>0</v>
      </c>
      <c r="Z6438">
        <v>0</v>
      </c>
    </row>
    <row r="6439" spans="1:26" x14ac:dyDescent="0.25">
      <c r="A6439">
        <v>1721815</v>
      </c>
      <c r="B6439">
        <v>1</v>
      </c>
      <c r="C6439" t="s">
        <v>77</v>
      </c>
      <c r="D6439" t="s">
        <v>118</v>
      </c>
      <c r="E6439" t="s">
        <v>164</v>
      </c>
      <c r="F6439" t="s">
        <v>18458</v>
      </c>
      <c r="G6439" t="s">
        <v>361</v>
      </c>
      <c r="H6439" t="s">
        <v>47</v>
      </c>
      <c r="I6439" t="s">
        <v>129</v>
      </c>
      <c r="J6439" t="s">
        <v>130</v>
      </c>
      <c r="K6439" t="s">
        <v>131</v>
      </c>
      <c r="L6439" t="s">
        <v>18459</v>
      </c>
      <c r="M6439" t="s">
        <v>18460</v>
      </c>
      <c r="N6439">
        <v>2.1844444439999999</v>
      </c>
      <c r="O6439">
        <v>0</v>
      </c>
      <c r="P6439">
        <v>0</v>
      </c>
      <c r="Q6439">
        <v>0</v>
      </c>
      <c r="R6439">
        <v>0</v>
      </c>
      <c r="S6439">
        <v>1</v>
      </c>
      <c r="T6439">
        <v>100</v>
      </c>
      <c r="U6439">
        <v>0</v>
      </c>
      <c r="V6439">
        <v>0</v>
      </c>
      <c r="W6439">
        <v>0</v>
      </c>
      <c r="X6439">
        <v>0</v>
      </c>
      <c r="Y6439">
        <v>2.1844440000000001</v>
      </c>
      <c r="Z6439">
        <v>218.444444</v>
      </c>
    </row>
    <row r="6440" spans="1:26" x14ac:dyDescent="0.25">
      <c r="A6440">
        <v>1721820</v>
      </c>
      <c r="B6440">
        <v>1</v>
      </c>
      <c r="C6440" t="s">
        <v>76</v>
      </c>
      <c r="D6440" t="s">
        <v>80</v>
      </c>
      <c r="E6440" t="s">
        <v>139</v>
      </c>
      <c r="F6440" t="s">
        <v>18461</v>
      </c>
      <c r="G6440" t="s">
        <v>1012</v>
      </c>
      <c r="H6440" t="s">
        <v>46</v>
      </c>
      <c r="I6440" t="s">
        <v>129</v>
      </c>
      <c r="J6440" t="s">
        <v>130</v>
      </c>
      <c r="K6440" t="s">
        <v>131</v>
      </c>
      <c r="L6440" t="s">
        <v>18462</v>
      </c>
      <c r="M6440" t="s">
        <v>18463</v>
      </c>
      <c r="N6440">
        <v>0.76249999999999996</v>
      </c>
      <c r="O6440">
        <v>0</v>
      </c>
      <c r="P6440">
        <v>89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67.862499999999997</v>
      </c>
      <c r="W6440">
        <v>0</v>
      </c>
      <c r="X6440">
        <v>0</v>
      </c>
      <c r="Y6440">
        <v>0</v>
      </c>
      <c r="Z6440">
        <v>0</v>
      </c>
    </row>
    <row r="6441" spans="1:26" x14ac:dyDescent="0.25">
      <c r="A6441">
        <v>1721837</v>
      </c>
      <c r="B6441">
        <v>1</v>
      </c>
      <c r="C6441" t="s">
        <v>77</v>
      </c>
      <c r="D6441" t="s">
        <v>108</v>
      </c>
      <c r="E6441" t="s">
        <v>139</v>
      </c>
      <c r="F6441" t="s">
        <v>18464</v>
      </c>
      <c r="G6441" t="s">
        <v>141</v>
      </c>
      <c r="H6441" t="s">
        <v>46</v>
      </c>
      <c r="I6441" t="s">
        <v>129</v>
      </c>
      <c r="J6441" t="s">
        <v>130</v>
      </c>
      <c r="K6441" t="s">
        <v>131</v>
      </c>
      <c r="L6441" t="s">
        <v>18465</v>
      </c>
      <c r="M6441" t="s">
        <v>18466</v>
      </c>
      <c r="N6441">
        <v>3.9169444439999999</v>
      </c>
      <c r="O6441">
        <v>0</v>
      </c>
      <c r="P6441">
        <v>5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19.584721999999999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1721824</v>
      </c>
      <c r="B6442">
        <v>1</v>
      </c>
      <c r="C6442" t="s">
        <v>77</v>
      </c>
      <c r="D6442" t="s">
        <v>109</v>
      </c>
      <c r="E6442" t="s">
        <v>139</v>
      </c>
      <c r="F6442" t="s">
        <v>18467</v>
      </c>
      <c r="G6442" t="s">
        <v>141</v>
      </c>
      <c r="H6442" t="s">
        <v>46</v>
      </c>
      <c r="I6442" t="s">
        <v>129</v>
      </c>
      <c r="J6442" t="s">
        <v>130</v>
      </c>
      <c r="K6442" t="s">
        <v>131</v>
      </c>
      <c r="L6442" t="s">
        <v>18468</v>
      </c>
      <c r="M6442" t="s">
        <v>18469</v>
      </c>
      <c r="N6442">
        <v>1.2625</v>
      </c>
      <c r="O6442">
        <v>0</v>
      </c>
      <c r="P6442">
        <v>2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2.5249999999999999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1721827</v>
      </c>
      <c r="B6443">
        <v>1</v>
      </c>
      <c r="C6443" t="s">
        <v>77</v>
      </c>
      <c r="D6443" t="s">
        <v>111</v>
      </c>
      <c r="E6443" t="s">
        <v>139</v>
      </c>
      <c r="F6443" t="s">
        <v>18470</v>
      </c>
      <c r="G6443" t="s">
        <v>141</v>
      </c>
      <c r="H6443" t="s">
        <v>46</v>
      </c>
      <c r="I6443" t="s">
        <v>129</v>
      </c>
      <c r="J6443" t="s">
        <v>130</v>
      </c>
      <c r="K6443" t="s">
        <v>131</v>
      </c>
      <c r="L6443" t="s">
        <v>18471</v>
      </c>
      <c r="M6443" t="s">
        <v>18472</v>
      </c>
      <c r="N6443">
        <v>2.3138888880000001</v>
      </c>
      <c r="O6443">
        <v>0</v>
      </c>
      <c r="P6443">
        <v>0</v>
      </c>
      <c r="Q6443">
        <v>0</v>
      </c>
      <c r="R6443">
        <v>67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155.03055499999999</v>
      </c>
      <c r="Y6443">
        <v>0</v>
      </c>
      <c r="Z6443">
        <v>0</v>
      </c>
    </row>
    <row r="6444" spans="1:26" x14ac:dyDescent="0.25">
      <c r="A6444">
        <v>1721908</v>
      </c>
      <c r="B6444">
        <v>1</v>
      </c>
      <c r="C6444" t="s">
        <v>77</v>
      </c>
      <c r="D6444" t="s">
        <v>115</v>
      </c>
      <c r="E6444" t="s">
        <v>139</v>
      </c>
      <c r="F6444" t="s">
        <v>18473</v>
      </c>
      <c r="G6444" t="s">
        <v>141</v>
      </c>
      <c r="H6444" t="s">
        <v>46</v>
      </c>
      <c r="I6444" t="s">
        <v>129</v>
      </c>
      <c r="J6444" t="s">
        <v>130</v>
      </c>
      <c r="K6444" t="s">
        <v>131</v>
      </c>
      <c r="L6444" t="s">
        <v>18474</v>
      </c>
      <c r="M6444" t="s">
        <v>18475</v>
      </c>
      <c r="N6444">
        <v>2.619722222</v>
      </c>
      <c r="O6444">
        <v>0</v>
      </c>
      <c r="P6444">
        <v>0</v>
      </c>
      <c r="Q6444">
        <v>0</v>
      </c>
      <c r="R6444">
        <v>30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78.591667000000001</v>
      </c>
      <c r="Y6444">
        <v>0</v>
      </c>
      <c r="Z6444">
        <v>0</v>
      </c>
    </row>
    <row r="6445" spans="1:26" x14ac:dyDescent="0.25">
      <c r="A6445">
        <v>1721834</v>
      </c>
      <c r="B6445">
        <v>1</v>
      </c>
      <c r="C6445" t="s">
        <v>77</v>
      </c>
      <c r="D6445" t="s">
        <v>114</v>
      </c>
      <c r="E6445" t="s">
        <v>164</v>
      </c>
      <c r="F6445" t="s">
        <v>18476</v>
      </c>
      <c r="G6445" t="s">
        <v>141</v>
      </c>
      <c r="H6445" t="s">
        <v>46</v>
      </c>
      <c r="I6445" t="s">
        <v>129</v>
      </c>
      <c r="J6445" t="s">
        <v>130</v>
      </c>
      <c r="K6445" t="s">
        <v>131</v>
      </c>
      <c r="L6445" t="s">
        <v>18477</v>
      </c>
      <c r="M6445" t="s">
        <v>18478</v>
      </c>
      <c r="N6445">
        <v>2.8391666660000001</v>
      </c>
      <c r="O6445">
        <v>1</v>
      </c>
      <c r="P6445">
        <v>12</v>
      </c>
      <c r="Q6445">
        <v>0</v>
      </c>
      <c r="R6445">
        <v>0</v>
      </c>
      <c r="S6445">
        <v>0</v>
      </c>
      <c r="T6445">
        <v>0</v>
      </c>
      <c r="U6445">
        <v>2.8391670000000002</v>
      </c>
      <c r="V6445">
        <v>34.07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1721830</v>
      </c>
      <c r="B6446">
        <v>1</v>
      </c>
      <c r="C6446" t="s">
        <v>76</v>
      </c>
      <c r="D6446" t="s">
        <v>86</v>
      </c>
      <c r="E6446" t="s">
        <v>139</v>
      </c>
      <c r="F6446" t="s">
        <v>18479</v>
      </c>
      <c r="G6446" t="s">
        <v>141</v>
      </c>
      <c r="H6446" t="s">
        <v>46</v>
      </c>
      <c r="I6446" t="s">
        <v>129</v>
      </c>
      <c r="J6446" t="s">
        <v>130</v>
      </c>
      <c r="K6446" t="s">
        <v>131</v>
      </c>
      <c r="L6446" t="s">
        <v>18480</v>
      </c>
      <c r="M6446" t="s">
        <v>18481</v>
      </c>
      <c r="N6446">
        <v>3.05</v>
      </c>
      <c r="O6446">
        <v>0</v>
      </c>
      <c r="P6446">
        <v>232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707.6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1721833</v>
      </c>
      <c r="B6447">
        <v>1</v>
      </c>
      <c r="C6447" t="s">
        <v>76</v>
      </c>
      <c r="D6447" t="s">
        <v>78</v>
      </c>
      <c r="E6447" t="s">
        <v>134</v>
      </c>
      <c r="F6447" t="s">
        <v>18482</v>
      </c>
      <c r="G6447" t="s">
        <v>136</v>
      </c>
      <c r="H6447" t="s">
        <v>46</v>
      </c>
      <c r="I6447" t="s">
        <v>129</v>
      </c>
      <c r="J6447" t="s">
        <v>130</v>
      </c>
      <c r="K6447" t="s">
        <v>131</v>
      </c>
      <c r="L6447" t="s">
        <v>18483</v>
      </c>
      <c r="M6447" t="s">
        <v>18484</v>
      </c>
      <c r="N6447">
        <v>2.4983333330000002</v>
      </c>
      <c r="O6447">
        <v>0</v>
      </c>
      <c r="P6447">
        <v>3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7.4950000000000001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1721841</v>
      </c>
      <c r="B6448">
        <v>1</v>
      </c>
      <c r="C6448" t="s">
        <v>77</v>
      </c>
      <c r="D6448" t="s">
        <v>114</v>
      </c>
      <c r="E6448" t="s">
        <v>139</v>
      </c>
      <c r="F6448" t="s">
        <v>18485</v>
      </c>
      <c r="G6448" t="s">
        <v>141</v>
      </c>
      <c r="H6448" t="s">
        <v>46</v>
      </c>
      <c r="I6448" t="s">
        <v>129</v>
      </c>
      <c r="J6448" t="s">
        <v>130</v>
      </c>
      <c r="K6448" t="s">
        <v>131</v>
      </c>
      <c r="L6448" t="s">
        <v>18486</v>
      </c>
      <c r="M6448" t="s">
        <v>18487</v>
      </c>
      <c r="N6448">
        <v>2.613888888</v>
      </c>
      <c r="O6448">
        <v>0</v>
      </c>
      <c r="P6448">
        <v>2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5.2277779999999998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1721839</v>
      </c>
      <c r="B6449">
        <v>1</v>
      </c>
      <c r="C6449" t="s">
        <v>77</v>
      </c>
      <c r="D6449" t="s">
        <v>109</v>
      </c>
      <c r="E6449" t="s">
        <v>126</v>
      </c>
      <c r="F6449" t="s">
        <v>18488</v>
      </c>
      <c r="G6449" t="s">
        <v>176</v>
      </c>
      <c r="H6449" t="s">
        <v>47</v>
      </c>
      <c r="I6449" t="s">
        <v>129</v>
      </c>
      <c r="J6449" t="s">
        <v>130</v>
      </c>
      <c r="K6449" t="s">
        <v>131</v>
      </c>
      <c r="L6449" t="s">
        <v>18489</v>
      </c>
      <c r="M6449" t="s">
        <v>18490</v>
      </c>
      <c r="N6449">
        <v>3.3916666659999999</v>
      </c>
      <c r="O6449">
        <v>0</v>
      </c>
      <c r="P6449">
        <v>17</v>
      </c>
      <c r="Q6449">
        <v>2</v>
      </c>
      <c r="R6449">
        <v>26</v>
      </c>
      <c r="S6449">
        <v>24</v>
      </c>
      <c r="T6449">
        <v>385</v>
      </c>
      <c r="U6449">
        <v>0</v>
      </c>
      <c r="V6449">
        <v>57.658332999999999</v>
      </c>
      <c r="W6449">
        <v>6.7833329999999998</v>
      </c>
      <c r="X6449">
        <v>88.183333000000005</v>
      </c>
      <c r="Y6449">
        <v>81.400000000000006</v>
      </c>
      <c r="Z6449">
        <v>1305.7916660000001</v>
      </c>
    </row>
    <row r="6450" spans="1:26" x14ac:dyDescent="0.25">
      <c r="A6450">
        <v>1721836</v>
      </c>
      <c r="B6450">
        <v>1</v>
      </c>
      <c r="C6450" t="s">
        <v>77</v>
      </c>
      <c r="D6450" t="s">
        <v>121</v>
      </c>
      <c r="E6450" t="s">
        <v>212</v>
      </c>
      <c r="F6450" t="s">
        <v>259</v>
      </c>
      <c r="G6450" t="s">
        <v>176</v>
      </c>
      <c r="H6450" t="s">
        <v>47</v>
      </c>
      <c r="I6450" t="s">
        <v>129</v>
      </c>
      <c r="J6450" t="s">
        <v>130</v>
      </c>
      <c r="K6450" t="s">
        <v>131</v>
      </c>
      <c r="L6450" t="s">
        <v>18491</v>
      </c>
      <c r="M6450" t="s">
        <v>18492</v>
      </c>
      <c r="N6450">
        <v>1.1658333329999999</v>
      </c>
      <c r="O6450">
        <v>0</v>
      </c>
      <c r="P6450">
        <v>0</v>
      </c>
      <c r="Q6450">
        <v>47</v>
      </c>
      <c r="R6450">
        <v>35</v>
      </c>
      <c r="S6450">
        <v>0</v>
      </c>
      <c r="T6450">
        <v>0</v>
      </c>
      <c r="U6450">
        <v>0</v>
      </c>
      <c r="V6450">
        <v>0</v>
      </c>
      <c r="W6450">
        <v>54.794167000000002</v>
      </c>
      <c r="X6450">
        <v>40.804167</v>
      </c>
      <c r="Y6450">
        <v>0</v>
      </c>
      <c r="Z6450">
        <v>0</v>
      </c>
    </row>
    <row r="6451" spans="1:26" x14ac:dyDescent="0.25">
      <c r="A6451">
        <v>1721850</v>
      </c>
      <c r="B6451">
        <v>1</v>
      </c>
      <c r="C6451" t="s">
        <v>76</v>
      </c>
      <c r="D6451" t="s">
        <v>89</v>
      </c>
      <c r="E6451" t="s">
        <v>126</v>
      </c>
      <c r="F6451" t="s">
        <v>13421</v>
      </c>
      <c r="G6451" t="s">
        <v>145</v>
      </c>
      <c r="H6451" t="s">
        <v>47</v>
      </c>
      <c r="I6451" t="s">
        <v>129</v>
      </c>
      <c r="J6451" t="s">
        <v>130</v>
      </c>
      <c r="K6451" t="s">
        <v>131</v>
      </c>
      <c r="L6451" t="s">
        <v>18493</v>
      </c>
      <c r="M6451" t="s">
        <v>18494</v>
      </c>
      <c r="N6451">
        <v>2.3444444440000001</v>
      </c>
      <c r="O6451">
        <v>0</v>
      </c>
      <c r="P6451">
        <v>20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46.888888999999999</v>
      </c>
      <c r="W6451">
        <v>0</v>
      </c>
      <c r="X6451">
        <v>0</v>
      </c>
      <c r="Y6451">
        <v>0</v>
      </c>
      <c r="Z6451">
        <v>0</v>
      </c>
    </row>
    <row r="6452" spans="1:26" x14ac:dyDescent="0.25">
      <c r="A6452">
        <v>1721901</v>
      </c>
      <c r="B6452">
        <v>1</v>
      </c>
      <c r="C6452" t="s">
        <v>77</v>
      </c>
      <c r="D6452" t="s">
        <v>109</v>
      </c>
      <c r="E6452" t="s">
        <v>164</v>
      </c>
      <c r="F6452" t="s">
        <v>18495</v>
      </c>
      <c r="G6452" t="s">
        <v>141</v>
      </c>
      <c r="H6452" t="s">
        <v>46</v>
      </c>
      <c r="I6452" t="s">
        <v>129</v>
      </c>
      <c r="J6452" t="s">
        <v>130</v>
      </c>
      <c r="K6452" t="s">
        <v>131</v>
      </c>
      <c r="L6452" t="s">
        <v>18496</v>
      </c>
      <c r="M6452" t="s">
        <v>18497</v>
      </c>
      <c r="N6452">
        <v>3.7122222219999998</v>
      </c>
      <c r="O6452">
        <v>1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3.7122220000000001</v>
      </c>
      <c r="V6452">
        <v>0</v>
      </c>
      <c r="W6452">
        <v>0</v>
      </c>
      <c r="X6452">
        <v>0</v>
      </c>
      <c r="Y6452">
        <v>0</v>
      </c>
      <c r="Z6452">
        <v>0</v>
      </c>
    </row>
    <row r="6453" spans="1:26" x14ac:dyDescent="0.25">
      <c r="A6453">
        <v>1721847</v>
      </c>
      <c r="B6453">
        <v>1</v>
      </c>
      <c r="C6453" t="s">
        <v>76</v>
      </c>
      <c r="D6453" t="s">
        <v>86</v>
      </c>
      <c r="E6453" t="s">
        <v>134</v>
      </c>
      <c r="F6453" t="s">
        <v>18498</v>
      </c>
      <c r="G6453" t="s">
        <v>155</v>
      </c>
      <c r="H6453" t="s">
        <v>46</v>
      </c>
      <c r="I6453" t="s">
        <v>129</v>
      </c>
      <c r="J6453" t="s">
        <v>130</v>
      </c>
      <c r="K6453" t="s">
        <v>131</v>
      </c>
      <c r="L6453" t="s">
        <v>18499</v>
      </c>
      <c r="M6453" t="s">
        <v>18500</v>
      </c>
      <c r="N6453">
        <v>1.380833333</v>
      </c>
      <c r="O6453">
        <v>0</v>
      </c>
      <c r="P6453">
        <v>7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9.6658329999999992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1721845</v>
      </c>
      <c r="B6454">
        <v>1</v>
      </c>
      <c r="C6454" t="s">
        <v>76</v>
      </c>
      <c r="D6454" t="s">
        <v>101</v>
      </c>
      <c r="E6454" t="s">
        <v>126</v>
      </c>
      <c r="F6454" t="s">
        <v>18501</v>
      </c>
      <c r="G6454" t="s">
        <v>128</v>
      </c>
      <c r="H6454" t="s">
        <v>47</v>
      </c>
      <c r="I6454" t="s">
        <v>129</v>
      </c>
      <c r="J6454" t="s">
        <v>130</v>
      </c>
      <c r="K6454" t="s">
        <v>131</v>
      </c>
      <c r="L6454" t="s">
        <v>18502</v>
      </c>
      <c r="M6454" t="s">
        <v>18503</v>
      </c>
      <c r="N6454">
        <v>0.27916666600000001</v>
      </c>
      <c r="O6454">
        <v>16</v>
      </c>
      <c r="P6454">
        <v>2228</v>
      </c>
      <c r="Q6454">
        <v>0</v>
      </c>
      <c r="R6454">
        <v>0</v>
      </c>
      <c r="S6454">
        <v>0</v>
      </c>
      <c r="T6454">
        <v>0</v>
      </c>
      <c r="U6454">
        <v>4.4666670000000002</v>
      </c>
      <c r="V6454">
        <v>621.98333200000002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1721844</v>
      </c>
      <c r="B6455">
        <v>1</v>
      </c>
      <c r="C6455" t="s">
        <v>77</v>
      </c>
      <c r="D6455" t="s">
        <v>110</v>
      </c>
      <c r="E6455" t="s">
        <v>212</v>
      </c>
      <c r="F6455" t="s">
        <v>10422</v>
      </c>
      <c r="G6455" t="s">
        <v>176</v>
      </c>
      <c r="H6455" t="s">
        <v>47</v>
      </c>
      <c r="I6455" t="s">
        <v>151</v>
      </c>
      <c r="J6455" t="s">
        <v>130</v>
      </c>
      <c r="K6455" t="s">
        <v>131</v>
      </c>
      <c r="L6455" t="s">
        <v>18504</v>
      </c>
      <c r="M6455" t="s">
        <v>18505</v>
      </c>
      <c r="N6455">
        <v>1.1111111E-2</v>
      </c>
      <c r="O6455">
        <v>0</v>
      </c>
      <c r="P6455">
        <v>0</v>
      </c>
      <c r="Q6455">
        <v>0</v>
      </c>
      <c r="R6455">
        <v>0</v>
      </c>
      <c r="S6455">
        <v>30</v>
      </c>
      <c r="T6455">
        <v>758</v>
      </c>
      <c r="U6455">
        <v>0</v>
      </c>
      <c r="V6455">
        <v>0</v>
      </c>
      <c r="W6455">
        <v>0</v>
      </c>
      <c r="X6455">
        <v>0</v>
      </c>
      <c r="Y6455">
        <v>0.33333299999999999</v>
      </c>
      <c r="Z6455">
        <v>8.4222219999999997</v>
      </c>
    </row>
    <row r="6456" spans="1:26" x14ac:dyDescent="0.25">
      <c r="A6456">
        <v>1721891</v>
      </c>
      <c r="B6456">
        <v>1</v>
      </c>
      <c r="C6456" t="s">
        <v>76</v>
      </c>
      <c r="D6456" t="s">
        <v>93</v>
      </c>
      <c r="E6456" t="s">
        <v>134</v>
      </c>
      <c r="F6456" t="s">
        <v>18506</v>
      </c>
      <c r="G6456" t="s">
        <v>136</v>
      </c>
      <c r="H6456" t="s">
        <v>46</v>
      </c>
      <c r="I6456" t="s">
        <v>129</v>
      </c>
      <c r="J6456" t="s">
        <v>130</v>
      </c>
      <c r="K6456" t="s">
        <v>131</v>
      </c>
      <c r="L6456" t="s">
        <v>18507</v>
      </c>
      <c r="M6456" t="s">
        <v>18508</v>
      </c>
      <c r="N6456">
        <v>5.2430555549999998</v>
      </c>
      <c r="O6456">
        <v>0</v>
      </c>
      <c r="P6456">
        <v>3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15.729167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1721861</v>
      </c>
      <c r="B6457">
        <v>1</v>
      </c>
      <c r="C6457" t="s">
        <v>76</v>
      </c>
      <c r="D6457" t="s">
        <v>102</v>
      </c>
      <c r="E6457" t="s">
        <v>139</v>
      </c>
      <c r="F6457" t="s">
        <v>18509</v>
      </c>
      <c r="G6457" t="s">
        <v>141</v>
      </c>
      <c r="H6457" t="s">
        <v>46</v>
      </c>
      <c r="I6457" t="s">
        <v>129</v>
      </c>
      <c r="J6457" t="s">
        <v>130</v>
      </c>
      <c r="K6457" t="s">
        <v>131</v>
      </c>
      <c r="L6457" t="s">
        <v>18510</v>
      </c>
      <c r="M6457" t="s">
        <v>18511</v>
      </c>
      <c r="N6457">
        <v>5.0313888880000004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5.0313889999999999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1721791</v>
      </c>
      <c r="B6458">
        <v>1</v>
      </c>
      <c r="C6458" t="s">
        <v>77</v>
      </c>
      <c r="D6458" t="s">
        <v>119</v>
      </c>
      <c r="E6458" t="s">
        <v>212</v>
      </c>
      <c r="F6458" t="s">
        <v>18512</v>
      </c>
      <c r="G6458" t="s">
        <v>176</v>
      </c>
      <c r="H6458" t="s">
        <v>47</v>
      </c>
      <c r="I6458" t="s">
        <v>129</v>
      </c>
      <c r="J6458" t="s">
        <v>130</v>
      </c>
      <c r="K6458" t="s">
        <v>131</v>
      </c>
      <c r="L6458" t="s">
        <v>18513</v>
      </c>
      <c r="M6458" t="s">
        <v>18514</v>
      </c>
      <c r="N6458">
        <v>2.5433333330000001</v>
      </c>
      <c r="O6458">
        <v>13</v>
      </c>
      <c r="P6458">
        <v>578</v>
      </c>
      <c r="Q6458">
        <v>0</v>
      </c>
      <c r="R6458">
        <v>4</v>
      </c>
      <c r="S6458">
        <v>17</v>
      </c>
      <c r="T6458">
        <v>233</v>
      </c>
      <c r="U6458">
        <v>33.063333</v>
      </c>
      <c r="V6458">
        <v>1470.046666</v>
      </c>
      <c r="W6458">
        <v>0</v>
      </c>
      <c r="X6458">
        <v>10.173333</v>
      </c>
      <c r="Y6458">
        <v>43.236666999999997</v>
      </c>
      <c r="Z6458">
        <v>592.59666700000002</v>
      </c>
    </row>
    <row r="6459" spans="1:26" x14ac:dyDescent="0.25">
      <c r="A6459">
        <v>1721856</v>
      </c>
      <c r="B6459">
        <v>1</v>
      </c>
      <c r="C6459" t="s">
        <v>77</v>
      </c>
      <c r="D6459" t="s">
        <v>111</v>
      </c>
      <c r="E6459" t="s">
        <v>139</v>
      </c>
      <c r="F6459" t="s">
        <v>18515</v>
      </c>
      <c r="G6459" t="s">
        <v>141</v>
      </c>
      <c r="H6459" t="s">
        <v>46</v>
      </c>
      <c r="I6459" t="s">
        <v>129</v>
      </c>
      <c r="J6459" t="s">
        <v>130</v>
      </c>
      <c r="K6459" t="s">
        <v>131</v>
      </c>
      <c r="L6459" t="s">
        <v>18516</v>
      </c>
      <c r="M6459" t="s">
        <v>18517</v>
      </c>
      <c r="N6459">
        <v>3.236111111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41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132.680556</v>
      </c>
    </row>
    <row r="6460" spans="1:26" x14ac:dyDescent="0.25">
      <c r="A6460">
        <v>1721859</v>
      </c>
      <c r="B6460">
        <v>1</v>
      </c>
      <c r="C6460" t="s">
        <v>77</v>
      </c>
      <c r="D6460" t="s">
        <v>111</v>
      </c>
      <c r="E6460" t="s">
        <v>139</v>
      </c>
      <c r="F6460" t="s">
        <v>18518</v>
      </c>
      <c r="G6460" t="s">
        <v>141</v>
      </c>
      <c r="H6460" t="s">
        <v>46</v>
      </c>
      <c r="I6460" t="s">
        <v>129</v>
      </c>
      <c r="J6460" t="s">
        <v>130</v>
      </c>
      <c r="K6460" t="s">
        <v>131</v>
      </c>
      <c r="L6460" t="s">
        <v>18519</v>
      </c>
      <c r="M6460" t="s">
        <v>18520</v>
      </c>
      <c r="N6460">
        <v>2.4619444439999998</v>
      </c>
      <c r="O6460">
        <v>0</v>
      </c>
      <c r="P6460">
        <v>0</v>
      </c>
      <c r="Q6460">
        <v>0</v>
      </c>
      <c r="R6460">
        <v>30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73.858333000000002</v>
      </c>
      <c r="Y6460">
        <v>0</v>
      </c>
      <c r="Z6460">
        <v>0</v>
      </c>
    </row>
    <row r="6461" spans="1:26" x14ac:dyDescent="0.25">
      <c r="A6461">
        <v>1721899</v>
      </c>
      <c r="B6461">
        <v>1</v>
      </c>
      <c r="C6461" t="s">
        <v>76</v>
      </c>
      <c r="D6461" t="s">
        <v>80</v>
      </c>
      <c r="E6461" t="s">
        <v>134</v>
      </c>
      <c r="F6461" t="s">
        <v>18521</v>
      </c>
      <c r="G6461" t="s">
        <v>136</v>
      </c>
      <c r="H6461" t="s">
        <v>46</v>
      </c>
      <c r="I6461" t="s">
        <v>129</v>
      </c>
      <c r="J6461" t="s">
        <v>130</v>
      </c>
      <c r="K6461" t="s">
        <v>131</v>
      </c>
      <c r="L6461" t="s">
        <v>18522</v>
      </c>
      <c r="M6461" t="s">
        <v>18523</v>
      </c>
      <c r="N6461">
        <v>6.096666666</v>
      </c>
      <c r="O6461">
        <v>0</v>
      </c>
      <c r="P6461">
        <v>4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24.386666999999999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1721865</v>
      </c>
      <c r="B6462">
        <v>1</v>
      </c>
      <c r="C6462" t="s">
        <v>76</v>
      </c>
      <c r="D6462" t="s">
        <v>104</v>
      </c>
      <c r="E6462" t="s">
        <v>139</v>
      </c>
      <c r="F6462" t="s">
        <v>18524</v>
      </c>
      <c r="G6462" t="s">
        <v>197</v>
      </c>
      <c r="H6462" t="s">
        <v>46</v>
      </c>
      <c r="I6462" t="s">
        <v>129</v>
      </c>
      <c r="J6462" t="s">
        <v>130</v>
      </c>
      <c r="K6462" t="s">
        <v>131</v>
      </c>
      <c r="L6462" t="s">
        <v>18525</v>
      </c>
      <c r="M6462" t="s">
        <v>18526</v>
      </c>
      <c r="N6462">
        <v>2.1588888879999999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64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138.16888900000001</v>
      </c>
    </row>
    <row r="6463" spans="1:26" x14ac:dyDescent="0.25">
      <c r="A6463">
        <v>1721905</v>
      </c>
      <c r="B6463">
        <v>1</v>
      </c>
      <c r="C6463" t="s">
        <v>76</v>
      </c>
      <c r="D6463" t="s">
        <v>95</v>
      </c>
      <c r="E6463" t="s">
        <v>134</v>
      </c>
      <c r="F6463" t="s">
        <v>18527</v>
      </c>
      <c r="G6463" t="s">
        <v>209</v>
      </c>
      <c r="H6463" t="s">
        <v>46</v>
      </c>
      <c r="I6463" t="s">
        <v>129</v>
      </c>
      <c r="J6463" t="s">
        <v>130</v>
      </c>
      <c r="K6463" t="s">
        <v>131</v>
      </c>
      <c r="L6463" t="s">
        <v>18528</v>
      </c>
      <c r="M6463" t="s">
        <v>18529</v>
      </c>
      <c r="N6463">
        <v>2.909166666</v>
      </c>
      <c r="O6463">
        <v>0</v>
      </c>
      <c r="P6463">
        <v>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2.9091670000000001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1721867</v>
      </c>
      <c r="B6464">
        <v>1</v>
      </c>
      <c r="C6464" t="s">
        <v>76</v>
      </c>
      <c r="D6464" t="s">
        <v>86</v>
      </c>
      <c r="E6464" t="s">
        <v>139</v>
      </c>
      <c r="F6464" t="s">
        <v>18239</v>
      </c>
      <c r="G6464" t="s">
        <v>141</v>
      </c>
      <c r="H6464" t="s">
        <v>46</v>
      </c>
      <c r="I6464" t="s">
        <v>129</v>
      </c>
      <c r="J6464" t="s">
        <v>130</v>
      </c>
      <c r="K6464" t="s">
        <v>131</v>
      </c>
      <c r="L6464" t="s">
        <v>18530</v>
      </c>
      <c r="M6464" t="s">
        <v>18531</v>
      </c>
      <c r="N6464">
        <v>5.8061111109999999</v>
      </c>
      <c r="O6464">
        <v>0</v>
      </c>
      <c r="P6464">
        <v>252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1463.14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1721860</v>
      </c>
      <c r="B6465">
        <v>1</v>
      </c>
      <c r="C6465" t="s">
        <v>77</v>
      </c>
      <c r="D6465" t="s">
        <v>114</v>
      </c>
      <c r="E6465" t="s">
        <v>126</v>
      </c>
      <c r="F6465" t="s">
        <v>5561</v>
      </c>
      <c r="G6465" t="s">
        <v>176</v>
      </c>
      <c r="H6465" t="s">
        <v>47</v>
      </c>
      <c r="I6465" t="s">
        <v>151</v>
      </c>
      <c r="J6465" t="s">
        <v>130</v>
      </c>
      <c r="K6465" t="s">
        <v>131</v>
      </c>
      <c r="L6465" t="s">
        <v>18316</v>
      </c>
      <c r="M6465" t="s">
        <v>18532</v>
      </c>
      <c r="N6465">
        <v>1.0277777E-2</v>
      </c>
      <c r="O6465">
        <v>21</v>
      </c>
      <c r="P6465">
        <v>7</v>
      </c>
      <c r="Q6465">
        <v>0</v>
      </c>
      <c r="R6465">
        <v>0</v>
      </c>
      <c r="S6465">
        <v>85</v>
      </c>
      <c r="T6465">
        <v>380</v>
      </c>
      <c r="U6465">
        <v>0.215833</v>
      </c>
      <c r="V6465">
        <v>7.1943999999999994E-2</v>
      </c>
      <c r="W6465">
        <v>0</v>
      </c>
      <c r="X6465">
        <v>0</v>
      </c>
      <c r="Y6465">
        <v>0.87361100000000003</v>
      </c>
      <c r="Z6465">
        <v>3.9055550000000001</v>
      </c>
    </row>
    <row r="6466" spans="1:26" x14ac:dyDescent="0.25">
      <c r="A6466">
        <v>1721927</v>
      </c>
      <c r="B6466">
        <v>1</v>
      </c>
      <c r="C6466" t="s">
        <v>77</v>
      </c>
      <c r="D6466" t="s">
        <v>108</v>
      </c>
      <c r="E6466" t="s">
        <v>148</v>
      </c>
      <c r="F6466" t="s">
        <v>18533</v>
      </c>
      <c r="G6466" t="s">
        <v>176</v>
      </c>
      <c r="H6466" t="s">
        <v>47</v>
      </c>
      <c r="I6466" t="s">
        <v>129</v>
      </c>
      <c r="J6466" t="s">
        <v>130</v>
      </c>
      <c r="K6466" t="s">
        <v>131</v>
      </c>
      <c r="L6466" t="s">
        <v>18534</v>
      </c>
      <c r="M6466" t="s">
        <v>18535</v>
      </c>
      <c r="N6466">
        <v>2.213055555</v>
      </c>
      <c r="O6466">
        <v>490</v>
      </c>
      <c r="P6466">
        <v>3603</v>
      </c>
      <c r="Q6466">
        <v>28</v>
      </c>
      <c r="R6466">
        <v>7</v>
      </c>
      <c r="S6466">
        <v>304</v>
      </c>
      <c r="T6466">
        <v>2353</v>
      </c>
      <c r="U6466">
        <v>1084.3972220000001</v>
      </c>
      <c r="V6466">
        <v>7973.6391649999996</v>
      </c>
      <c r="W6466">
        <v>61.965555999999999</v>
      </c>
      <c r="X6466">
        <v>15.491389</v>
      </c>
      <c r="Y6466">
        <v>672.76888899999994</v>
      </c>
      <c r="Z6466">
        <v>5207.3197209999998</v>
      </c>
    </row>
    <row r="6467" spans="1:26" x14ac:dyDescent="0.25">
      <c r="A6467">
        <v>1721864</v>
      </c>
      <c r="B6467">
        <v>1</v>
      </c>
      <c r="C6467" t="s">
        <v>77</v>
      </c>
      <c r="D6467" t="s">
        <v>112</v>
      </c>
      <c r="E6467" t="s">
        <v>158</v>
      </c>
      <c r="F6467" t="s">
        <v>18536</v>
      </c>
      <c r="G6467" t="s">
        <v>176</v>
      </c>
      <c r="H6467" t="s">
        <v>47</v>
      </c>
      <c r="I6467" t="s">
        <v>151</v>
      </c>
      <c r="J6467" t="s">
        <v>130</v>
      </c>
      <c r="K6467" t="s">
        <v>131</v>
      </c>
      <c r="L6467" t="s">
        <v>18537</v>
      </c>
      <c r="M6467" t="s">
        <v>18538</v>
      </c>
      <c r="N6467">
        <v>2.8611111000000002E-2</v>
      </c>
      <c r="O6467">
        <v>0</v>
      </c>
      <c r="P6467">
        <v>0</v>
      </c>
      <c r="Q6467">
        <v>85</v>
      </c>
      <c r="R6467">
        <v>99</v>
      </c>
      <c r="S6467">
        <v>280</v>
      </c>
      <c r="T6467">
        <v>5401</v>
      </c>
      <c r="U6467">
        <v>0</v>
      </c>
      <c r="V6467">
        <v>0</v>
      </c>
      <c r="W6467">
        <v>2.4319440000000001</v>
      </c>
      <c r="X6467">
        <v>2.8325</v>
      </c>
      <c r="Y6467">
        <v>8.0111109999999996</v>
      </c>
      <c r="Z6467">
        <v>154.52861100000001</v>
      </c>
    </row>
    <row r="6468" spans="1:26" x14ac:dyDescent="0.25">
      <c r="A6468">
        <v>1721871</v>
      </c>
      <c r="B6468">
        <v>1</v>
      </c>
      <c r="C6468" t="s">
        <v>76</v>
      </c>
      <c r="D6468" t="s">
        <v>102</v>
      </c>
      <c r="E6468" t="s">
        <v>126</v>
      </c>
      <c r="F6468" t="s">
        <v>18539</v>
      </c>
      <c r="G6468" t="s">
        <v>145</v>
      </c>
      <c r="H6468" t="s">
        <v>47</v>
      </c>
      <c r="I6468" t="s">
        <v>129</v>
      </c>
      <c r="J6468" t="s">
        <v>130</v>
      </c>
      <c r="K6468" t="s">
        <v>131</v>
      </c>
      <c r="L6468" t="s">
        <v>18540</v>
      </c>
      <c r="M6468" t="s">
        <v>18541</v>
      </c>
      <c r="N6468">
        <v>3.0674999999999999</v>
      </c>
      <c r="O6468">
        <v>1</v>
      </c>
      <c r="P6468">
        <v>110</v>
      </c>
      <c r="Q6468">
        <v>0</v>
      </c>
      <c r="R6468">
        <v>0</v>
      </c>
      <c r="S6468">
        <v>0</v>
      </c>
      <c r="T6468">
        <v>0</v>
      </c>
      <c r="U6468">
        <v>3.0674999999999999</v>
      </c>
      <c r="V6468">
        <v>337.42500000000001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1721868</v>
      </c>
      <c r="B6469">
        <v>1</v>
      </c>
      <c r="C6469" t="s">
        <v>77</v>
      </c>
      <c r="D6469" t="s">
        <v>109</v>
      </c>
      <c r="E6469" t="s">
        <v>139</v>
      </c>
      <c r="F6469" t="s">
        <v>18542</v>
      </c>
      <c r="G6469" t="s">
        <v>141</v>
      </c>
      <c r="H6469" t="s">
        <v>46</v>
      </c>
      <c r="I6469" t="s">
        <v>129</v>
      </c>
      <c r="J6469" t="s">
        <v>130</v>
      </c>
      <c r="K6469" t="s">
        <v>131</v>
      </c>
      <c r="L6469" t="s">
        <v>18543</v>
      </c>
      <c r="M6469" t="s">
        <v>18544</v>
      </c>
      <c r="N6469">
        <v>1.558611111</v>
      </c>
      <c r="O6469">
        <v>0</v>
      </c>
      <c r="P6469">
        <v>40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62.344444000000003</v>
      </c>
      <c r="W6469">
        <v>0</v>
      </c>
      <c r="X6469">
        <v>0</v>
      </c>
      <c r="Y6469">
        <v>0</v>
      </c>
      <c r="Z6469">
        <v>0</v>
      </c>
    </row>
    <row r="6470" spans="1:26" x14ac:dyDescent="0.25">
      <c r="A6470">
        <v>1721866</v>
      </c>
      <c r="B6470">
        <v>1</v>
      </c>
      <c r="C6470" t="s">
        <v>76</v>
      </c>
      <c r="D6470" t="s">
        <v>99</v>
      </c>
      <c r="E6470" t="s">
        <v>164</v>
      </c>
      <c r="F6470" t="s">
        <v>18545</v>
      </c>
      <c r="G6470" t="s">
        <v>462</v>
      </c>
      <c r="H6470" t="s">
        <v>46</v>
      </c>
      <c r="I6470" t="s">
        <v>129</v>
      </c>
      <c r="J6470" t="s">
        <v>130</v>
      </c>
      <c r="K6470" t="s">
        <v>131</v>
      </c>
      <c r="L6470" t="s">
        <v>18546</v>
      </c>
      <c r="M6470" t="s">
        <v>18547</v>
      </c>
      <c r="N6470">
        <v>0.68027777700000003</v>
      </c>
      <c r="O6470">
        <v>1</v>
      </c>
      <c r="P6470">
        <v>32</v>
      </c>
      <c r="Q6470">
        <v>0</v>
      </c>
      <c r="R6470">
        <v>0</v>
      </c>
      <c r="S6470">
        <v>0</v>
      </c>
      <c r="T6470">
        <v>0</v>
      </c>
      <c r="U6470">
        <v>0.68027800000000005</v>
      </c>
      <c r="V6470">
        <v>21.768889000000001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1721870</v>
      </c>
      <c r="B6471">
        <v>1</v>
      </c>
      <c r="C6471" t="s">
        <v>76</v>
      </c>
      <c r="D6471" t="s">
        <v>104</v>
      </c>
      <c r="E6471" t="s">
        <v>164</v>
      </c>
      <c r="F6471" t="s">
        <v>7758</v>
      </c>
      <c r="G6471" t="s">
        <v>256</v>
      </c>
      <c r="H6471" t="s">
        <v>46</v>
      </c>
      <c r="I6471" t="s">
        <v>129</v>
      </c>
      <c r="J6471" t="s">
        <v>130</v>
      </c>
      <c r="K6471" t="s">
        <v>131</v>
      </c>
      <c r="L6471" t="s">
        <v>18548</v>
      </c>
      <c r="M6471" t="s">
        <v>18549</v>
      </c>
      <c r="N6471">
        <v>1.738611111</v>
      </c>
      <c r="O6471">
        <v>0</v>
      </c>
      <c r="P6471">
        <v>0</v>
      </c>
      <c r="Q6471">
        <v>0</v>
      </c>
      <c r="R6471">
        <v>0</v>
      </c>
      <c r="S6471">
        <v>2</v>
      </c>
      <c r="T6471">
        <v>45</v>
      </c>
      <c r="U6471">
        <v>0</v>
      </c>
      <c r="V6471">
        <v>0</v>
      </c>
      <c r="W6471">
        <v>0</v>
      </c>
      <c r="X6471">
        <v>0</v>
      </c>
      <c r="Y6471">
        <v>3.4772219999999998</v>
      </c>
      <c r="Z6471">
        <v>78.237499999999997</v>
      </c>
    </row>
    <row r="6472" spans="1:26" x14ac:dyDescent="0.25">
      <c r="A6472">
        <v>1721879</v>
      </c>
      <c r="B6472">
        <v>1</v>
      </c>
      <c r="C6472" t="s">
        <v>77</v>
      </c>
      <c r="D6472" t="s">
        <v>115</v>
      </c>
      <c r="E6472" t="s">
        <v>212</v>
      </c>
      <c r="F6472" t="s">
        <v>18550</v>
      </c>
      <c r="G6472" t="s">
        <v>150</v>
      </c>
      <c r="H6472" t="s">
        <v>47</v>
      </c>
      <c r="I6472" t="s">
        <v>129</v>
      </c>
      <c r="J6472" t="s">
        <v>130</v>
      </c>
      <c r="K6472" t="s">
        <v>161</v>
      </c>
      <c r="L6472" t="s">
        <v>18551</v>
      </c>
      <c r="M6472" t="s">
        <v>18552</v>
      </c>
      <c r="N6472">
        <v>0.74388888799999997</v>
      </c>
      <c r="O6472">
        <v>0</v>
      </c>
      <c r="P6472">
        <v>0</v>
      </c>
      <c r="Q6472">
        <v>19</v>
      </c>
      <c r="R6472">
        <v>12</v>
      </c>
      <c r="S6472">
        <v>70</v>
      </c>
      <c r="T6472">
        <v>1123</v>
      </c>
      <c r="U6472">
        <v>0</v>
      </c>
      <c r="V6472">
        <v>0</v>
      </c>
      <c r="W6472">
        <v>14.133889</v>
      </c>
      <c r="X6472">
        <v>8.9266670000000001</v>
      </c>
      <c r="Y6472">
        <v>52.072221999999996</v>
      </c>
      <c r="Z6472">
        <v>835.38722099999995</v>
      </c>
    </row>
    <row r="6473" spans="1:26" x14ac:dyDescent="0.25">
      <c r="A6473">
        <v>1721882</v>
      </c>
      <c r="B6473">
        <v>1</v>
      </c>
      <c r="C6473" t="s">
        <v>76</v>
      </c>
      <c r="D6473" t="s">
        <v>101</v>
      </c>
      <c r="E6473" t="s">
        <v>164</v>
      </c>
      <c r="F6473" t="s">
        <v>18553</v>
      </c>
      <c r="G6473" t="s">
        <v>256</v>
      </c>
      <c r="H6473" t="s">
        <v>46</v>
      </c>
      <c r="I6473" t="s">
        <v>129</v>
      </c>
      <c r="J6473" t="s">
        <v>130</v>
      </c>
      <c r="K6473" t="s">
        <v>131</v>
      </c>
      <c r="L6473" t="s">
        <v>18554</v>
      </c>
      <c r="M6473" t="s">
        <v>18555</v>
      </c>
      <c r="N6473">
        <v>3.1216666659999999</v>
      </c>
      <c r="O6473">
        <v>1</v>
      </c>
      <c r="P6473">
        <v>14</v>
      </c>
      <c r="Q6473">
        <v>0</v>
      </c>
      <c r="R6473">
        <v>0</v>
      </c>
      <c r="S6473">
        <v>0</v>
      </c>
      <c r="T6473">
        <v>0</v>
      </c>
      <c r="U6473">
        <v>3.121667</v>
      </c>
      <c r="V6473">
        <v>43.703333000000001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1721875</v>
      </c>
      <c r="B6474">
        <v>1</v>
      </c>
      <c r="C6474" t="s">
        <v>76</v>
      </c>
      <c r="D6474" t="s">
        <v>78</v>
      </c>
      <c r="E6474" t="s">
        <v>134</v>
      </c>
      <c r="F6474" t="s">
        <v>18556</v>
      </c>
      <c r="G6474" t="s">
        <v>136</v>
      </c>
      <c r="H6474" t="s">
        <v>46</v>
      </c>
      <c r="I6474" t="s">
        <v>129</v>
      </c>
      <c r="J6474" t="s">
        <v>130</v>
      </c>
      <c r="K6474" t="s">
        <v>131</v>
      </c>
      <c r="L6474" t="s">
        <v>18557</v>
      </c>
      <c r="M6474" t="s">
        <v>18558</v>
      </c>
      <c r="N6474">
        <v>3.1247222219999999</v>
      </c>
      <c r="O6474">
        <v>0</v>
      </c>
      <c r="P6474">
        <v>2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6.2494440000000004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1722004</v>
      </c>
      <c r="B6475">
        <v>1</v>
      </c>
      <c r="C6475" t="s">
        <v>77</v>
      </c>
      <c r="D6475" t="s">
        <v>119</v>
      </c>
      <c r="E6475" t="s">
        <v>158</v>
      </c>
      <c r="F6475" t="s">
        <v>18559</v>
      </c>
      <c r="G6475" t="s">
        <v>176</v>
      </c>
      <c r="H6475" t="s">
        <v>47</v>
      </c>
      <c r="I6475" t="s">
        <v>129</v>
      </c>
      <c r="J6475" t="s">
        <v>130</v>
      </c>
      <c r="K6475" t="s">
        <v>131</v>
      </c>
      <c r="L6475" t="s">
        <v>18560</v>
      </c>
      <c r="M6475" t="s">
        <v>18561</v>
      </c>
      <c r="N6475">
        <v>2.9172222219999999</v>
      </c>
      <c r="O6475">
        <v>338</v>
      </c>
      <c r="P6475">
        <v>397</v>
      </c>
      <c r="Q6475">
        <v>0</v>
      </c>
      <c r="R6475">
        <v>0</v>
      </c>
      <c r="S6475">
        <v>0</v>
      </c>
      <c r="T6475">
        <v>0</v>
      </c>
      <c r="U6475">
        <v>986.02111100000002</v>
      </c>
      <c r="V6475">
        <v>1158.1372220000001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1721895</v>
      </c>
      <c r="B6476">
        <v>1</v>
      </c>
      <c r="C6476" t="s">
        <v>76</v>
      </c>
      <c r="D6476" t="s">
        <v>79</v>
      </c>
      <c r="E6476" t="s">
        <v>134</v>
      </c>
      <c r="F6476" t="s">
        <v>18562</v>
      </c>
      <c r="G6476" t="s">
        <v>289</v>
      </c>
      <c r="H6476" t="s">
        <v>46</v>
      </c>
      <c r="I6476" t="s">
        <v>129</v>
      </c>
      <c r="J6476" t="s">
        <v>130</v>
      </c>
      <c r="K6476" t="s">
        <v>131</v>
      </c>
      <c r="L6476" t="s">
        <v>18563</v>
      </c>
      <c r="M6476" t="s">
        <v>18564</v>
      </c>
      <c r="N6476">
        <v>2.258888888</v>
      </c>
      <c r="O6476">
        <v>0</v>
      </c>
      <c r="P6476">
        <v>3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6.7766669999999998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1721903</v>
      </c>
      <c r="B6477">
        <v>1</v>
      </c>
      <c r="C6477" t="s">
        <v>76</v>
      </c>
      <c r="D6477" t="s">
        <v>80</v>
      </c>
      <c r="E6477" t="s">
        <v>134</v>
      </c>
      <c r="F6477" t="s">
        <v>18565</v>
      </c>
      <c r="G6477" t="s">
        <v>209</v>
      </c>
      <c r="H6477" t="s">
        <v>46</v>
      </c>
      <c r="I6477" t="s">
        <v>129</v>
      </c>
      <c r="J6477" t="s">
        <v>130</v>
      </c>
      <c r="K6477" t="s">
        <v>131</v>
      </c>
      <c r="L6477" t="s">
        <v>18566</v>
      </c>
      <c r="M6477" t="s">
        <v>18567</v>
      </c>
      <c r="N6477">
        <v>4.693888888</v>
      </c>
      <c r="O6477">
        <v>0</v>
      </c>
      <c r="P6477">
        <v>4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18.775556000000002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1721874</v>
      </c>
      <c r="B6478">
        <v>1</v>
      </c>
      <c r="C6478" t="s">
        <v>77</v>
      </c>
      <c r="D6478" t="s">
        <v>120</v>
      </c>
      <c r="E6478" t="s">
        <v>139</v>
      </c>
      <c r="F6478" t="s">
        <v>18568</v>
      </c>
      <c r="G6478" t="s">
        <v>141</v>
      </c>
      <c r="H6478" t="s">
        <v>46</v>
      </c>
      <c r="I6478" t="s">
        <v>129</v>
      </c>
      <c r="J6478" t="s">
        <v>130</v>
      </c>
      <c r="K6478" t="s">
        <v>131</v>
      </c>
      <c r="L6478" t="s">
        <v>18569</v>
      </c>
      <c r="M6478" t="s">
        <v>18570</v>
      </c>
      <c r="N6478">
        <v>0.63055555500000005</v>
      </c>
      <c r="O6478">
        <v>0</v>
      </c>
      <c r="P6478">
        <v>0</v>
      </c>
      <c r="Q6478">
        <v>0</v>
      </c>
      <c r="R6478">
        <v>137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86.386111</v>
      </c>
      <c r="Y6478">
        <v>0</v>
      </c>
      <c r="Z6478">
        <v>0</v>
      </c>
    </row>
    <row r="6479" spans="1:26" x14ac:dyDescent="0.25">
      <c r="A6479">
        <v>1721869</v>
      </c>
      <c r="B6479">
        <v>1</v>
      </c>
      <c r="C6479" t="s">
        <v>76</v>
      </c>
      <c r="D6479" t="s">
        <v>96</v>
      </c>
      <c r="E6479" t="s">
        <v>158</v>
      </c>
      <c r="F6479" t="s">
        <v>8724</v>
      </c>
      <c r="G6479" t="s">
        <v>176</v>
      </c>
      <c r="H6479" t="s">
        <v>47</v>
      </c>
      <c r="I6479" t="s">
        <v>129</v>
      </c>
      <c r="J6479" t="s">
        <v>130</v>
      </c>
      <c r="K6479" t="s">
        <v>131</v>
      </c>
      <c r="L6479" t="s">
        <v>18363</v>
      </c>
      <c r="M6479" t="s">
        <v>18571</v>
      </c>
      <c r="N6479">
        <v>0.58805555499999995</v>
      </c>
      <c r="O6479">
        <v>97</v>
      </c>
      <c r="P6479">
        <v>2244</v>
      </c>
      <c r="Q6479">
        <v>0</v>
      </c>
      <c r="R6479">
        <v>0</v>
      </c>
      <c r="S6479">
        <v>0</v>
      </c>
      <c r="T6479">
        <v>0</v>
      </c>
      <c r="U6479">
        <v>57.041389000000002</v>
      </c>
      <c r="V6479">
        <v>1319.596665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1721920</v>
      </c>
      <c r="B6480">
        <v>1</v>
      </c>
      <c r="C6480" t="s">
        <v>76</v>
      </c>
      <c r="D6480" t="s">
        <v>93</v>
      </c>
      <c r="E6480" t="s">
        <v>139</v>
      </c>
      <c r="F6480" t="s">
        <v>18572</v>
      </c>
      <c r="G6480" t="s">
        <v>141</v>
      </c>
      <c r="H6480" t="s">
        <v>46</v>
      </c>
      <c r="I6480" t="s">
        <v>129</v>
      </c>
      <c r="J6480" t="s">
        <v>130</v>
      </c>
      <c r="K6480" t="s">
        <v>131</v>
      </c>
      <c r="L6480" t="s">
        <v>18573</v>
      </c>
      <c r="M6480" t="s">
        <v>18574</v>
      </c>
      <c r="N6480">
        <v>3.39</v>
      </c>
      <c r="O6480">
        <v>0</v>
      </c>
      <c r="P6480">
        <v>37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125.43</v>
      </c>
      <c r="W6480">
        <v>0</v>
      </c>
      <c r="X6480">
        <v>0</v>
      </c>
      <c r="Y6480">
        <v>0</v>
      </c>
      <c r="Z6480">
        <v>0</v>
      </c>
    </row>
    <row r="6481" spans="1:26" x14ac:dyDescent="0.25">
      <c r="A6481">
        <v>1721922</v>
      </c>
      <c r="B6481">
        <v>1</v>
      </c>
      <c r="C6481" t="s">
        <v>77</v>
      </c>
      <c r="D6481" t="s">
        <v>117</v>
      </c>
      <c r="E6481" t="s">
        <v>139</v>
      </c>
      <c r="F6481" t="s">
        <v>18575</v>
      </c>
      <c r="G6481" t="s">
        <v>197</v>
      </c>
      <c r="H6481" t="s">
        <v>46</v>
      </c>
      <c r="I6481" t="s">
        <v>129</v>
      </c>
      <c r="J6481" t="s">
        <v>130</v>
      </c>
      <c r="K6481" t="s">
        <v>131</v>
      </c>
      <c r="L6481" t="s">
        <v>18576</v>
      </c>
      <c r="M6481" t="s">
        <v>18577</v>
      </c>
      <c r="N6481">
        <v>5.3975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23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124.1425</v>
      </c>
    </row>
    <row r="6482" spans="1:26" x14ac:dyDescent="0.25">
      <c r="A6482">
        <v>1721889</v>
      </c>
      <c r="B6482">
        <v>1</v>
      </c>
      <c r="C6482" t="s">
        <v>77</v>
      </c>
      <c r="D6482" t="s">
        <v>122</v>
      </c>
      <c r="E6482" t="s">
        <v>139</v>
      </c>
      <c r="F6482" t="s">
        <v>18578</v>
      </c>
      <c r="G6482" t="s">
        <v>141</v>
      </c>
      <c r="H6482" t="s">
        <v>46</v>
      </c>
      <c r="I6482" t="s">
        <v>129</v>
      </c>
      <c r="J6482" t="s">
        <v>130</v>
      </c>
      <c r="K6482" t="s">
        <v>131</v>
      </c>
      <c r="L6482" t="s">
        <v>18579</v>
      </c>
      <c r="M6482" t="s">
        <v>18580</v>
      </c>
      <c r="N6482">
        <v>1.488888888</v>
      </c>
      <c r="O6482">
        <v>0</v>
      </c>
      <c r="P6482">
        <v>0</v>
      </c>
      <c r="Q6482">
        <v>0</v>
      </c>
      <c r="R6482">
        <v>28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41.688889000000003</v>
      </c>
      <c r="Y6482">
        <v>0</v>
      </c>
      <c r="Z6482">
        <v>0</v>
      </c>
    </row>
    <row r="6483" spans="1:26" x14ac:dyDescent="0.25">
      <c r="A6483">
        <v>1721876</v>
      </c>
      <c r="B6483">
        <v>1</v>
      </c>
      <c r="C6483" t="s">
        <v>76</v>
      </c>
      <c r="D6483" t="s">
        <v>100</v>
      </c>
      <c r="E6483" t="s">
        <v>139</v>
      </c>
      <c r="F6483" t="s">
        <v>18581</v>
      </c>
      <c r="G6483" t="s">
        <v>269</v>
      </c>
      <c r="H6483" t="s">
        <v>46</v>
      </c>
      <c r="I6483" t="s">
        <v>129</v>
      </c>
      <c r="J6483" t="s">
        <v>130</v>
      </c>
      <c r="K6483" t="s">
        <v>131</v>
      </c>
      <c r="L6483" t="s">
        <v>18582</v>
      </c>
      <c r="M6483" t="s">
        <v>18583</v>
      </c>
      <c r="N6483">
        <v>1.6625000000000001</v>
      </c>
      <c r="O6483">
        <v>0</v>
      </c>
      <c r="P6483">
        <v>9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14.9625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1721886</v>
      </c>
      <c r="B6484">
        <v>1</v>
      </c>
      <c r="C6484" t="s">
        <v>76</v>
      </c>
      <c r="D6484" t="s">
        <v>101</v>
      </c>
      <c r="E6484" t="s">
        <v>134</v>
      </c>
      <c r="F6484" t="s">
        <v>18584</v>
      </c>
      <c r="G6484" t="s">
        <v>155</v>
      </c>
      <c r="H6484" t="s">
        <v>46</v>
      </c>
      <c r="I6484" t="s">
        <v>129</v>
      </c>
      <c r="J6484" t="s">
        <v>130</v>
      </c>
      <c r="K6484" t="s">
        <v>131</v>
      </c>
      <c r="L6484" t="s">
        <v>18585</v>
      </c>
      <c r="M6484" t="s">
        <v>18586</v>
      </c>
      <c r="N6484">
        <v>3.6683333330000001</v>
      </c>
      <c r="O6484">
        <v>0</v>
      </c>
      <c r="P6484">
        <v>14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51.356667000000002</v>
      </c>
      <c r="W6484">
        <v>0</v>
      </c>
      <c r="X6484">
        <v>0</v>
      </c>
      <c r="Y6484">
        <v>0</v>
      </c>
      <c r="Z6484">
        <v>0</v>
      </c>
    </row>
    <row r="6485" spans="1:26" x14ac:dyDescent="0.25">
      <c r="A6485">
        <v>1721878</v>
      </c>
      <c r="B6485">
        <v>1</v>
      </c>
      <c r="C6485" t="s">
        <v>76</v>
      </c>
      <c r="D6485" t="s">
        <v>100</v>
      </c>
      <c r="E6485" t="s">
        <v>134</v>
      </c>
      <c r="F6485" t="s">
        <v>18587</v>
      </c>
      <c r="G6485" t="s">
        <v>136</v>
      </c>
      <c r="H6485" t="s">
        <v>46</v>
      </c>
      <c r="I6485" t="s">
        <v>129</v>
      </c>
      <c r="J6485" t="s">
        <v>130</v>
      </c>
      <c r="K6485" t="s">
        <v>131</v>
      </c>
      <c r="L6485" t="s">
        <v>18588</v>
      </c>
      <c r="M6485" t="s">
        <v>18589</v>
      </c>
      <c r="N6485">
        <v>3.4052777769999998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3.405278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1721923</v>
      </c>
      <c r="B6486">
        <v>1</v>
      </c>
      <c r="C6486" t="s">
        <v>76</v>
      </c>
      <c r="D6486" t="s">
        <v>95</v>
      </c>
      <c r="E6486" t="s">
        <v>134</v>
      </c>
      <c r="F6486" t="s">
        <v>17442</v>
      </c>
      <c r="G6486" t="s">
        <v>209</v>
      </c>
      <c r="H6486" t="s">
        <v>46</v>
      </c>
      <c r="I6486" t="s">
        <v>129</v>
      </c>
      <c r="J6486" t="s">
        <v>130</v>
      </c>
      <c r="K6486" t="s">
        <v>131</v>
      </c>
      <c r="L6486" t="s">
        <v>18590</v>
      </c>
      <c r="M6486" t="s">
        <v>18591</v>
      </c>
      <c r="N6486">
        <v>7.9894444440000001</v>
      </c>
      <c r="O6486">
        <v>0</v>
      </c>
      <c r="P6486">
        <v>0</v>
      </c>
      <c r="Q6486">
        <v>0</v>
      </c>
      <c r="R6486">
        <v>1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7.9894439999999998</v>
      </c>
      <c r="Y6486">
        <v>0</v>
      </c>
      <c r="Z6486">
        <v>0</v>
      </c>
    </row>
    <row r="6487" spans="1:26" x14ac:dyDescent="0.25">
      <c r="A6487">
        <v>1721881</v>
      </c>
      <c r="B6487">
        <v>1</v>
      </c>
      <c r="C6487" t="s">
        <v>77</v>
      </c>
      <c r="D6487" t="s">
        <v>116</v>
      </c>
      <c r="E6487" t="s">
        <v>158</v>
      </c>
      <c r="F6487" t="s">
        <v>14268</v>
      </c>
      <c r="G6487" t="s">
        <v>176</v>
      </c>
      <c r="H6487" t="s">
        <v>47</v>
      </c>
      <c r="I6487" t="s">
        <v>129</v>
      </c>
      <c r="J6487" t="s">
        <v>130</v>
      </c>
      <c r="K6487" t="s">
        <v>131</v>
      </c>
      <c r="L6487" t="s">
        <v>18382</v>
      </c>
      <c r="M6487" t="s">
        <v>18592</v>
      </c>
      <c r="N6487">
        <v>0.40972222200000002</v>
      </c>
      <c r="O6487">
        <v>420</v>
      </c>
      <c r="P6487">
        <v>4217</v>
      </c>
      <c r="Q6487">
        <v>0</v>
      </c>
      <c r="R6487">
        <v>0</v>
      </c>
      <c r="S6487">
        <v>24</v>
      </c>
      <c r="T6487">
        <v>240</v>
      </c>
      <c r="U6487">
        <v>172.08333300000001</v>
      </c>
      <c r="V6487">
        <v>1727.7986100000001</v>
      </c>
      <c r="W6487">
        <v>0</v>
      </c>
      <c r="X6487">
        <v>0</v>
      </c>
      <c r="Y6487">
        <v>9.8333329999999997</v>
      </c>
      <c r="Z6487">
        <v>98.333332999999996</v>
      </c>
    </row>
    <row r="6488" spans="1:26" x14ac:dyDescent="0.25">
      <c r="A6488">
        <v>1721887</v>
      </c>
      <c r="B6488">
        <v>1</v>
      </c>
      <c r="C6488" t="s">
        <v>77</v>
      </c>
      <c r="D6488" t="s">
        <v>119</v>
      </c>
      <c r="E6488" t="s">
        <v>139</v>
      </c>
      <c r="F6488" t="s">
        <v>18593</v>
      </c>
      <c r="G6488" t="s">
        <v>269</v>
      </c>
      <c r="H6488" t="s">
        <v>46</v>
      </c>
      <c r="I6488" t="s">
        <v>129</v>
      </c>
      <c r="J6488" t="s">
        <v>130</v>
      </c>
      <c r="K6488" t="s">
        <v>131</v>
      </c>
      <c r="L6488" t="s">
        <v>18594</v>
      </c>
      <c r="M6488" t="s">
        <v>18595</v>
      </c>
      <c r="N6488">
        <v>1.5277777770000001</v>
      </c>
      <c r="O6488">
        <v>0</v>
      </c>
      <c r="P6488">
        <v>21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32.083333000000003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1721931</v>
      </c>
      <c r="B6489">
        <v>1</v>
      </c>
      <c r="C6489" t="s">
        <v>77</v>
      </c>
      <c r="D6489" t="s">
        <v>114</v>
      </c>
      <c r="E6489" t="s">
        <v>139</v>
      </c>
      <c r="F6489" t="s">
        <v>18596</v>
      </c>
      <c r="G6489" t="s">
        <v>141</v>
      </c>
      <c r="H6489" t="s">
        <v>46</v>
      </c>
      <c r="I6489" t="s">
        <v>129</v>
      </c>
      <c r="J6489" t="s">
        <v>130</v>
      </c>
      <c r="K6489" t="s">
        <v>131</v>
      </c>
      <c r="L6489" t="s">
        <v>18597</v>
      </c>
      <c r="M6489" t="s">
        <v>18598</v>
      </c>
      <c r="N6489">
        <v>2.2875000000000001</v>
      </c>
      <c r="O6489">
        <v>0</v>
      </c>
      <c r="P6489">
        <v>63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144.11250000000001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1721890</v>
      </c>
      <c r="B6490">
        <v>1</v>
      </c>
      <c r="C6490" t="s">
        <v>77</v>
      </c>
      <c r="D6490" t="s">
        <v>114</v>
      </c>
      <c r="E6490" t="s">
        <v>164</v>
      </c>
      <c r="F6490" t="s">
        <v>18599</v>
      </c>
      <c r="G6490" t="s">
        <v>141</v>
      </c>
      <c r="H6490" t="s">
        <v>46</v>
      </c>
      <c r="I6490" t="s">
        <v>129</v>
      </c>
      <c r="J6490" t="s">
        <v>130</v>
      </c>
      <c r="K6490" t="s">
        <v>131</v>
      </c>
      <c r="L6490" t="s">
        <v>18600</v>
      </c>
      <c r="M6490" t="s">
        <v>18601</v>
      </c>
      <c r="N6490">
        <v>2.4047222220000002</v>
      </c>
      <c r="O6490">
        <v>0</v>
      </c>
      <c r="P6490">
        <v>0</v>
      </c>
      <c r="Q6490">
        <v>0</v>
      </c>
      <c r="R6490">
        <v>0</v>
      </c>
      <c r="S6490">
        <v>1</v>
      </c>
      <c r="T6490">
        <v>78</v>
      </c>
      <c r="U6490">
        <v>0</v>
      </c>
      <c r="V6490">
        <v>0</v>
      </c>
      <c r="W6490">
        <v>0</v>
      </c>
      <c r="X6490">
        <v>0</v>
      </c>
      <c r="Y6490">
        <v>2.404722</v>
      </c>
      <c r="Z6490">
        <v>187.568333</v>
      </c>
    </row>
    <row r="6491" spans="1:26" x14ac:dyDescent="0.25">
      <c r="A6491">
        <v>1721892</v>
      </c>
      <c r="B6491">
        <v>1</v>
      </c>
      <c r="C6491" t="s">
        <v>77</v>
      </c>
      <c r="D6491" t="s">
        <v>110</v>
      </c>
      <c r="E6491" t="s">
        <v>134</v>
      </c>
      <c r="F6491" t="s">
        <v>18602</v>
      </c>
      <c r="G6491" t="s">
        <v>3745</v>
      </c>
      <c r="H6491" t="s">
        <v>46</v>
      </c>
      <c r="I6491" t="s">
        <v>129</v>
      </c>
      <c r="J6491" t="s">
        <v>130</v>
      </c>
      <c r="K6491" t="s">
        <v>131</v>
      </c>
      <c r="L6491" t="s">
        <v>18603</v>
      </c>
      <c r="M6491" t="s">
        <v>18604</v>
      </c>
      <c r="N6491">
        <v>1.194722222</v>
      </c>
      <c r="O6491">
        <v>0</v>
      </c>
      <c r="P6491">
        <v>0</v>
      </c>
      <c r="Q6491">
        <v>0</v>
      </c>
      <c r="R6491">
        <v>0</v>
      </c>
      <c r="S6491">
        <v>1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1.1947220000000001</v>
      </c>
      <c r="Z6491">
        <v>0</v>
      </c>
    </row>
    <row r="6492" spans="1:26" x14ac:dyDescent="0.25">
      <c r="A6492">
        <v>1721898</v>
      </c>
      <c r="B6492">
        <v>1</v>
      </c>
      <c r="C6492" t="s">
        <v>77</v>
      </c>
      <c r="D6492" t="s">
        <v>111</v>
      </c>
      <c r="E6492" t="s">
        <v>139</v>
      </c>
      <c r="F6492" t="s">
        <v>18605</v>
      </c>
      <c r="G6492" t="s">
        <v>1839</v>
      </c>
      <c r="H6492" t="s">
        <v>46</v>
      </c>
      <c r="I6492" t="s">
        <v>129</v>
      </c>
      <c r="J6492" t="s">
        <v>130</v>
      </c>
      <c r="K6492" t="s">
        <v>131</v>
      </c>
      <c r="L6492" t="s">
        <v>18606</v>
      </c>
      <c r="M6492" t="s">
        <v>18607</v>
      </c>
      <c r="N6492">
        <v>2.4694444440000001</v>
      </c>
      <c r="O6492">
        <v>0</v>
      </c>
      <c r="P6492">
        <v>0</v>
      </c>
      <c r="Q6492">
        <v>0</v>
      </c>
      <c r="R6492">
        <v>140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345.72222199999999</v>
      </c>
      <c r="Y6492">
        <v>0</v>
      </c>
      <c r="Z6492">
        <v>0</v>
      </c>
    </row>
    <row r="6493" spans="1:26" x14ac:dyDescent="0.25">
      <c r="A6493">
        <v>1721888</v>
      </c>
      <c r="B6493">
        <v>1</v>
      </c>
      <c r="C6493" t="s">
        <v>76</v>
      </c>
      <c r="D6493" t="s">
        <v>93</v>
      </c>
      <c r="E6493" t="s">
        <v>158</v>
      </c>
      <c r="F6493" t="s">
        <v>3726</v>
      </c>
      <c r="G6493" t="s">
        <v>176</v>
      </c>
      <c r="H6493" t="s">
        <v>47</v>
      </c>
      <c r="I6493" t="s">
        <v>129</v>
      </c>
      <c r="J6493" t="s">
        <v>130</v>
      </c>
      <c r="K6493" t="s">
        <v>131</v>
      </c>
      <c r="L6493" t="s">
        <v>18608</v>
      </c>
      <c r="M6493" t="s">
        <v>18609</v>
      </c>
      <c r="N6493">
        <v>0.36472222199999998</v>
      </c>
      <c r="O6493">
        <v>32</v>
      </c>
      <c r="P6493">
        <v>3803</v>
      </c>
      <c r="Q6493">
        <v>0</v>
      </c>
      <c r="R6493">
        <v>0</v>
      </c>
      <c r="S6493">
        <v>0</v>
      </c>
      <c r="T6493">
        <v>0</v>
      </c>
      <c r="U6493">
        <v>11.671111</v>
      </c>
      <c r="V6493">
        <v>1387.0386100000001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1721893</v>
      </c>
      <c r="B6494">
        <v>1</v>
      </c>
      <c r="C6494" t="s">
        <v>76</v>
      </c>
      <c r="D6494" t="s">
        <v>93</v>
      </c>
      <c r="E6494" t="s">
        <v>158</v>
      </c>
      <c r="F6494" t="s">
        <v>18610</v>
      </c>
      <c r="G6494" t="s">
        <v>285</v>
      </c>
      <c r="H6494" t="s">
        <v>47</v>
      </c>
      <c r="I6494" t="s">
        <v>129</v>
      </c>
      <c r="J6494" t="s">
        <v>130</v>
      </c>
      <c r="K6494" t="s">
        <v>161</v>
      </c>
      <c r="L6494" t="s">
        <v>18611</v>
      </c>
      <c r="M6494" t="s">
        <v>18612</v>
      </c>
      <c r="N6494">
        <v>0.66194444399999997</v>
      </c>
      <c r="O6494">
        <v>55</v>
      </c>
      <c r="P6494">
        <v>4504</v>
      </c>
      <c r="Q6494">
        <v>0</v>
      </c>
      <c r="R6494">
        <v>0</v>
      </c>
      <c r="S6494">
        <v>0</v>
      </c>
      <c r="T6494">
        <v>0</v>
      </c>
      <c r="U6494">
        <v>36.406944000000003</v>
      </c>
      <c r="V6494">
        <v>2981.3977759999998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1721896</v>
      </c>
      <c r="B6495">
        <v>1</v>
      </c>
      <c r="C6495" t="s">
        <v>76</v>
      </c>
      <c r="D6495" t="s">
        <v>96</v>
      </c>
      <c r="E6495" t="s">
        <v>158</v>
      </c>
      <c r="F6495" t="s">
        <v>18613</v>
      </c>
      <c r="G6495" t="s">
        <v>145</v>
      </c>
      <c r="H6495" t="s">
        <v>47</v>
      </c>
      <c r="I6495" t="s">
        <v>129</v>
      </c>
      <c r="J6495" t="s">
        <v>130</v>
      </c>
      <c r="K6495" t="s">
        <v>131</v>
      </c>
      <c r="L6495" t="s">
        <v>18614</v>
      </c>
      <c r="M6495" t="s">
        <v>18615</v>
      </c>
      <c r="N6495">
        <v>0.63861111100000001</v>
      </c>
      <c r="O6495">
        <v>46</v>
      </c>
      <c r="P6495">
        <v>1142</v>
      </c>
      <c r="Q6495">
        <v>0</v>
      </c>
      <c r="R6495">
        <v>0</v>
      </c>
      <c r="S6495">
        <v>0</v>
      </c>
      <c r="T6495">
        <v>0</v>
      </c>
      <c r="U6495">
        <v>29.376111000000002</v>
      </c>
      <c r="V6495">
        <v>729.29388900000004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1721925</v>
      </c>
      <c r="B6496">
        <v>1</v>
      </c>
      <c r="C6496" t="s">
        <v>77</v>
      </c>
      <c r="D6496" t="s">
        <v>109</v>
      </c>
      <c r="E6496" t="s">
        <v>139</v>
      </c>
      <c r="F6496" t="s">
        <v>18616</v>
      </c>
      <c r="G6496" t="s">
        <v>141</v>
      </c>
      <c r="H6496" t="s">
        <v>46</v>
      </c>
      <c r="I6496" t="s">
        <v>129</v>
      </c>
      <c r="J6496" t="s">
        <v>130</v>
      </c>
      <c r="K6496" t="s">
        <v>131</v>
      </c>
      <c r="L6496" t="s">
        <v>18617</v>
      </c>
      <c r="M6496" t="s">
        <v>18618</v>
      </c>
      <c r="N6496">
        <v>4.72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42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198.24</v>
      </c>
    </row>
    <row r="6497" spans="1:26" x14ac:dyDescent="0.25">
      <c r="A6497">
        <v>1721938</v>
      </c>
      <c r="B6497">
        <v>1</v>
      </c>
      <c r="C6497" t="s">
        <v>77</v>
      </c>
      <c r="D6497" t="s">
        <v>109</v>
      </c>
      <c r="E6497" t="s">
        <v>139</v>
      </c>
      <c r="F6497" t="s">
        <v>18619</v>
      </c>
      <c r="G6497" t="s">
        <v>197</v>
      </c>
      <c r="H6497" t="s">
        <v>46</v>
      </c>
      <c r="I6497" t="s">
        <v>129</v>
      </c>
      <c r="J6497" t="s">
        <v>130</v>
      </c>
      <c r="K6497" t="s">
        <v>131</v>
      </c>
      <c r="L6497" t="s">
        <v>18620</v>
      </c>
      <c r="M6497" t="s">
        <v>18621</v>
      </c>
      <c r="N6497">
        <v>4.415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21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92.715000000000003</v>
      </c>
    </row>
    <row r="6498" spans="1:26" x14ac:dyDescent="0.25">
      <c r="A6498">
        <v>1721921</v>
      </c>
      <c r="B6498">
        <v>1</v>
      </c>
      <c r="C6498" t="s">
        <v>76</v>
      </c>
      <c r="D6498" t="s">
        <v>102</v>
      </c>
      <c r="E6498" t="s">
        <v>139</v>
      </c>
      <c r="F6498" t="s">
        <v>18622</v>
      </c>
      <c r="G6498" t="s">
        <v>269</v>
      </c>
      <c r="H6498" t="s">
        <v>46</v>
      </c>
      <c r="I6498" t="s">
        <v>129</v>
      </c>
      <c r="J6498" t="s">
        <v>130</v>
      </c>
      <c r="K6498" t="s">
        <v>131</v>
      </c>
      <c r="L6498" t="s">
        <v>18623</v>
      </c>
      <c r="M6498" t="s">
        <v>18624</v>
      </c>
      <c r="N6498">
        <v>3.2605555549999998</v>
      </c>
      <c r="O6498">
        <v>0</v>
      </c>
      <c r="P6498">
        <v>5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16.302778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1722002</v>
      </c>
      <c r="B6499">
        <v>1</v>
      </c>
      <c r="C6499" t="s">
        <v>77</v>
      </c>
      <c r="D6499" t="s">
        <v>119</v>
      </c>
      <c r="E6499" t="s">
        <v>139</v>
      </c>
      <c r="F6499" t="s">
        <v>13203</v>
      </c>
      <c r="G6499" t="s">
        <v>141</v>
      </c>
      <c r="H6499" t="s">
        <v>46</v>
      </c>
      <c r="I6499" t="s">
        <v>129</v>
      </c>
      <c r="J6499" t="s">
        <v>130</v>
      </c>
      <c r="K6499" t="s">
        <v>131</v>
      </c>
      <c r="L6499" t="s">
        <v>18625</v>
      </c>
      <c r="M6499" t="s">
        <v>18626</v>
      </c>
      <c r="N6499">
        <v>2.1636111109999998</v>
      </c>
      <c r="O6499">
        <v>0</v>
      </c>
      <c r="P6499">
        <v>6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12.981667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1721928</v>
      </c>
      <c r="B6500">
        <v>1</v>
      </c>
      <c r="C6500" t="s">
        <v>77</v>
      </c>
      <c r="D6500" t="s">
        <v>120</v>
      </c>
      <c r="E6500" t="s">
        <v>139</v>
      </c>
      <c r="F6500" t="s">
        <v>18627</v>
      </c>
      <c r="G6500" t="s">
        <v>289</v>
      </c>
      <c r="H6500" t="s">
        <v>46</v>
      </c>
      <c r="I6500" t="s">
        <v>129</v>
      </c>
      <c r="J6500" t="s">
        <v>15</v>
      </c>
      <c r="K6500" t="s">
        <v>131</v>
      </c>
      <c r="L6500" t="s">
        <v>18628</v>
      </c>
      <c r="M6500" t="s">
        <v>18629</v>
      </c>
      <c r="N6500">
        <v>1.4169444440000001</v>
      </c>
      <c r="O6500">
        <v>0</v>
      </c>
      <c r="P6500">
        <v>0</v>
      </c>
      <c r="Q6500">
        <v>0</v>
      </c>
      <c r="R6500">
        <v>13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18.420278</v>
      </c>
      <c r="Y6500">
        <v>0</v>
      </c>
      <c r="Z6500">
        <v>0</v>
      </c>
    </row>
    <row r="6501" spans="1:26" x14ac:dyDescent="0.25">
      <c r="A6501">
        <v>1721936</v>
      </c>
      <c r="B6501">
        <v>1</v>
      </c>
      <c r="C6501" t="s">
        <v>77</v>
      </c>
      <c r="D6501" t="s">
        <v>116</v>
      </c>
      <c r="E6501" t="s">
        <v>158</v>
      </c>
      <c r="F6501" t="s">
        <v>18630</v>
      </c>
      <c r="G6501" t="s">
        <v>176</v>
      </c>
      <c r="H6501" t="s">
        <v>47</v>
      </c>
      <c r="I6501" t="s">
        <v>129</v>
      </c>
      <c r="J6501" t="s">
        <v>130</v>
      </c>
      <c r="K6501" t="s">
        <v>131</v>
      </c>
      <c r="L6501" t="s">
        <v>18631</v>
      </c>
      <c r="M6501" t="s">
        <v>18632</v>
      </c>
      <c r="N6501">
        <v>0.58694444400000001</v>
      </c>
      <c r="O6501">
        <v>19</v>
      </c>
      <c r="P6501">
        <v>1311</v>
      </c>
      <c r="Q6501">
        <v>0</v>
      </c>
      <c r="R6501">
        <v>0</v>
      </c>
      <c r="S6501">
        <v>0</v>
      </c>
      <c r="T6501">
        <v>0</v>
      </c>
      <c r="U6501">
        <v>11.151944</v>
      </c>
      <c r="V6501">
        <v>769.48416599999996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1721926</v>
      </c>
      <c r="B6502">
        <v>1</v>
      </c>
      <c r="C6502" t="s">
        <v>77</v>
      </c>
      <c r="D6502" t="s">
        <v>115</v>
      </c>
      <c r="E6502" t="s">
        <v>126</v>
      </c>
      <c r="F6502" t="s">
        <v>18633</v>
      </c>
      <c r="G6502" t="s">
        <v>145</v>
      </c>
      <c r="H6502" t="s">
        <v>47</v>
      </c>
      <c r="I6502" t="s">
        <v>129</v>
      </c>
      <c r="J6502" t="s">
        <v>130</v>
      </c>
      <c r="K6502" t="s">
        <v>131</v>
      </c>
      <c r="L6502" t="s">
        <v>18634</v>
      </c>
      <c r="M6502" t="s">
        <v>18635</v>
      </c>
      <c r="N6502">
        <v>2.2405555549999998</v>
      </c>
      <c r="O6502">
        <v>0</v>
      </c>
      <c r="P6502">
        <v>0</v>
      </c>
      <c r="Q6502">
        <v>0</v>
      </c>
      <c r="R6502">
        <v>0</v>
      </c>
      <c r="S6502">
        <v>13</v>
      </c>
      <c r="T6502">
        <v>367</v>
      </c>
      <c r="U6502">
        <v>0</v>
      </c>
      <c r="V6502">
        <v>0</v>
      </c>
      <c r="W6502">
        <v>0</v>
      </c>
      <c r="X6502">
        <v>0</v>
      </c>
      <c r="Y6502">
        <v>29.127222</v>
      </c>
      <c r="Z6502">
        <v>822.28388900000004</v>
      </c>
    </row>
    <row r="6503" spans="1:26" x14ac:dyDescent="0.25">
      <c r="A6503">
        <v>1721951</v>
      </c>
      <c r="B6503">
        <v>1</v>
      </c>
      <c r="C6503" t="s">
        <v>77</v>
      </c>
      <c r="D6503" t="s">
        <v>110</v>
      </c>
      <c r="E6503" t="s">
        <v>164</v>
      </c>
      <c r="F6503" t="s">
        <v>18636</v>
      </c>
      <c r="G6503" t="s">
        <v>145</v>
      </c>
      <c r="H6503" t="s">
        <v>47</v>
      </c>
      <c r="I6503" t="s">
        <v>129</v>
      </c>
      <c r="J6503" t="s">
        <v>130</v>
      </c>
      <c r="K6503" t="s">
        <v>131</v>
      </c>
      <c r="L6503" t="s">
        <v>18637</v>
      </c>
      <c r="M6503" t="s">
        <v>18638</v>
      </c>
      <c r="N6503">
        <v>2.4127777770000001</v>
      </c>
      <c r="O6503">
        <v>0</v>
      </c>
      <c r="P6503">
        <v>0</v>
      </c>
      <c r="Q6503">
        <v>0</v>
      </c>
      <c r="R6503">
        <v>0</v>
      </c>
      <c r="S6503">
        <v>1</v>
      </c>
      <c r="T6503">
        <v>104</v>
      </c>
      <c r="U6503">
        <v>0</v>
      </c>
      <c r="V6503">
        <v>0</v>
      </c>
      <c r="W6503">
        <v>0</v>
      </c>
      <c r="X6503">
        <v>0</v>
      </c>
      <c r="Y6503">
        <v>2.4127779999999999</v>
      </c>
      <c r="Z6503">
        <v>250.928889</v>
      </c>
    </row>
    <row r="6504" spans="1:26" x14ac:dyDescent="0.25">
      <c r="A6504">
        <v>1721929</v>
      </c>
      <c r="B6504">
        <v>1</v>
      </c>
      <c r="C6504" t="s">
        <v>76</v>
      </c>
      <c r="D6504" t="s">
        <v>86</v>
      </c>
      <c r="E6504" t="s">
        <v>139</v>
      </c>
      <c r="F6504" t="s">
        <v>17973</v>
      </c>
      <c r="G6504" t="s">
        <v>141</v>
      </c>
      <c r="H6504" t="s">
        <v>46</v>
      </c>
      <c r="I6504" t="s">
        <v>129</v>
      </c>
      <c r="J6504" t="s">
        <v>130</v>
      </c>
      <c r="K6504" t="s">
        <v>131</v>
      </c>
      <c r="L6504" t="s">
        <v>18639</v>
      </c>
      <c r="M6504" t="s">
        <v>18640</v>
      </c>
      <c r="N6504">
        <v>4.8444444439999996</v>
      </c>
      <c r="O6504">
        <v>0</v>
      </c>
      <c r="P6504">
        <v>199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964.044444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1721941</v>
      </c>
      <c r="B6505">
        <v>1</v>
      </c>
      <c r="C6505" t="s">
        <v>77</v>
      </c>
      <c r="D6505" t="s">
        <v>119</v>
      </c>
      <c r="E6505" t="s">
        <v>139</v>
      </c>
      <c r="F6505" t="s">
        <v>18641</v>
      </c>
      <c r="G6505" t="s">
        <v>141</v>
      </c>
      <c r="H6505" t="s">
        <v>46</v>
      </c>
      <c r="I6505" t="s">
        <v>129</v>
      </c>
      <c r="J6505" t="s">
        <v>130</v>
      </c>
      <c r="K6505" t="s">
        <v>131</v>
      </c>
      <c r="L6505" t="s">
        <v>18642</v>
      </c>
      <c r="M6505" t="s">
        <v>18643</v>
      </c>
      <c r="N6505">
        <v>2.2380555549999999</v>
      </c>
      <c r="O6505">
        <v>0</v>
      </c>
      <c r="P6505">
        <v>126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281.995</v>
      </c>
      <c r="W6505">
        <v>0</v>
      </c>
      <c r="X6505">
        <v>0</v>
      </c>
      <c r="Y6505">
        <v>0</v>
      </c>
      <c r="Z6505">
        <v>0</v>
      </c>
    </row>
    <row r="6506" spans="1:26" x14ac:dyDescent="0.25">
      <c r="A6506">
        <v>1721966</v>
      </c>
      <c r="B6506">
        <v>1</v>
      </c>
      <c r="C6506" t="s">
        <v>77</v>
      </c>
      <c r="D6506" t="s">
        <v>114</v>
      </c>
      <c r="E6506" t="s">
        <v>164</v>
      </c>
      <c r="F6506" t="s">
        <v>18644</v>
      </c>
      <c r="G6506" t="s">
        <v>256</v>
      </c>
      <c r="H6506" t="s">
        <v>46</v>
      </c>
      <c r="I6506" t="s">
        <v>129</v>
      </c>
      <c r="J6506" t="s">
        <v>130</v>
      </c>
      <c r="K6506" t="s">
        <v>131</v>
      </c>
      <c r="L6506" t="s">
        <v>18645</v>
      </c>
      <c r="M6506" t="s">
        <v>18646</v>
      </c>
      <c r="N6506">
        <v>2.6175000000000002</v>
      </c>
      <c r="O6506">
        <v>1</v>
      </c>
      <c r="P6506">
        <v>82</v>
      </c>
      <c r="Q6506">
        <v>0</v>
      </c>
      <c r="R6506">
        <v>0</v>
      </c>
      <c r="S6506">
        <v>0</v>
      </c>
      <c r="T6506">
        <v>0</v>
      </c>
      <c r="U6506">
        <v>2.6175000000000002</v>
      </c>
      <c r="V6506">
        <v>214.63499999999999</v>
      </c>
      <c r="W6506">
        <v>0</v>
      </c>
      <c r="X6506">
        <v>0</v>
      </c>
      <c r="Y6506">
        <v>0</v>
      </c>
      <c r="Z6506">
        <v>0</v>
      </c>
    </row>
    <row r="6507" spans="1:26" x14ac:dyDescent="0.25">
      <c r="A6507">
        <v>1721934</v>
      </c>
      <c r="B6507">
        <v>1</v>
      </c>
      <c r="C6507" t="s">
        <v>77</v>
      </c>
      <c r="D6507" t="s">
        <v>113</v>
      </c>
      <c r="E6507" t="s">
        <v>139</v>
      </c>
      <c r="F6507" t="s">
        <v>18647</v>
      </c>
      <c r="G6507" t="s">
        <v>141</v>
      </c>
      <c r="H6507" t="s">
        <v>46</v>
      </c>
      <c r="I6507" t="s">
        <v>129</v>
      </c>
      <c r="J6507" t="s">
        <v>130</v>
      </c>
      <c r="K6507" t="s">
        <v>131</v>
      </c>
      <c r="L6507" t="s">
        <v>18648</v>
      </c>
      <c r="M6507" t="s">
        <v>18649</v>
      </c>
      <c r="N6507">
        <v>0.66861111100000004</v>
      </c>
      <c r="O6507">
        <v>0</v>
      </c>
      <c r="P6507">
        <v>0</v>
      </c>
      <c r="Q6507">
        <v>0</v>
      </c>
      <c r="R6507">
        <v>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5.3488889999999998</v>
      </c>
      <c r="Y6507">
        <v>0</v>
      </c>
      <c r="Z6507">
        <v>0</v>
      </c>
    </row>
    <row r="6508" spans="1:26" x14ac:dyDescent="0.25">
      <c r="A6508">
        <v>1721948</v>
      </c>
      <c r="B6508">
        <v>1</v>
      </c>
      <c r="C6508" t="s">
        <v>77</v>
      </c>
      <c r="D6508" t="s">
        <v>114</v>
      </c>
      <c r="E6508" t="s">
        <v>139</v>
      </c>
      <c r="F6508" t="s">
        <v>18650</v>
      </c>
      <c r="G6508" t="s">
        <v>141</v>
      </c>
      <c r="H6508" t="s">
        <v>46</v>
      </c>
      <c r="I6508" t="s">
        <v>129</v>
      </c>
      <c r="J6508" t="s">
        <v>130</v>
      </c>
      <c r="K6508" t="s">
        <v>131</v>
      </c>
      <c r="L6508" t="s">
        <v>18651</v>
      </c>
      <c r="M6508" t="s">
        <v>18652</v>
      </c>
      <c r="N6508">
        <v>5.9066666659999996</v>
      </c>
      <c r="O6508">
        <v>0</v>
      </c>
      <c r="P6508">
        <v>20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118.13333299999999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1722108</v>
      </c>
      <c r="B6509">
        <v>1</v>
      </c>
      <c r="C6509" t="s">
        <v>77</v>
      </c>
      <c r="D6509" t="s">
        <v>123</v>
      </c>
      <c r="E6509" t="s">
        <v>139</v>
      </c>
      <c r="F6509" t="s">
        <v>18653</v>
      </c>
      <c r="G6509" t="s">
        <v>141</v>
      </c>
      <c r="H6509" t="s">
        <v>46</v>
      </c>
      <c r="I6509" t="s">
        <v>129</v>
      </c>
      <c r="J6509" t="s">
        <v>130</v>
      </c>
      <c r="K6509" t="s">
        <v>131</v>
      </c>
      <c r="L6509" t="s">
        <v>18654</v>
      </c>
      <c r="M6509" t="s">
        <v>18655</v>
      </c>
      <c r="N6509">
        <v>5.8347222219999999</v>
      </c>
      <c r="O6509">
        <v>0</v>
      </c>
      <c r="P6509">
        <v>10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58.347222000000002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1721965</v>
      </c>
      <c r="B6510">
        <v>1</v>
      </c>
      <c r="C6510" t="s">
        <v>76</v>
      </c>
      <c r="D6510" t="s">
        <v>92</v>
      </c>
      <c r="E6510" t="s">
        <v>134</v>
      </c>
      <c r="F6510" t="s">
        <v>18656</v>
      </c>
      <c r="G6510" t="s">
        <v>136</v>
      </c>
      <c r="H6510" t="s">
        <v>46</v>
      </c>
      <c r="I6510" t="s">
        <v>129</v>
      </c>
      <c r="J6510" t="s">
        <v>130</v>
      </c>
      <c r="K6510" t="s">
        <v>131</v>
      </c>
      <c r="L6510" t="s">
        <v>18657</v>
      </c>
      <c r="M6510" t="s">
        <v>18658</v>
      </c>
      <c r="N6510">
        <v>9.4522222219999996</v>
      </c>
      <c r="O6510">
        <v>0</v>
      </c>
      <c r="P6510">
        <v>0</v>
      </c>
      <c r="Q6510">
        <v>0</v>
      </c>
      <c r="R6510">
        <v>1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9.4522220000000008</v>
      </c>
      <c r="Y6510">
        <v>0</v>
      </c>
      <c r="Z6510">
        <v>0</v>
      </c>
    </row>
    <row r="6511" spans="1:26" x14ac:dyDescent="0.25">
      <c r="A6511">
        <v>1721945</v>
      </c>
      <c r="B6511">
        <v>1</v>
      </c>
      <c r="C6511" t="s">
        <v>76</v>
      </c>
      <c r="D6511" t="s">
        <v>103</v>
      </c>
      <c r="E6511" t="s">
        <v>134</v>
      </c>
      <c r="F6511" t="s">
        <v>18659</v>
      </c>
      <c r="G6511" t="s">
        <v>155</v>
      </c>
      <c r="H6511" t="s">
        <v>46</v>
      </c>
      <c r="I6511" t="s">
        <v>129</v>
      </c>
      <c r="J6511" t="s">
        <v>130</v>
      </c>
      <c r="K6511" t="s">
        <v>131</v>
      </c>
      <c r="L6511" t="s">
        <v>18660</v>
      </c>
      <c r="M6511" t="s">
        <v>18661</v>
      </c>
      <c r="N6511">
        <v>0.91694444399999997</v>
      </c>
      <c r="O6511">
        <v>0</v>
      </c>
      <c r="P6511">
        <v>0</v>
      </c>
      <c r="Q6511">
        <v>0</v>
      </c>
      <c r="R6511">
        <v>26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23.840555999999999</v>
      </c>
      <c r="Y6511">
        <v>0</v>
      </c>
      <c r="Z6511">
        <v>0</v>
      </c>
    </row>
    <row r="6512" spans="1:26" x14ac:dyDescent="0.25">
      <c r="A6512">
        <v>1721947</v>
      </c>
      <c r="B6512">
        <v>1</v>
      </c>
      <c r="C6512" t="s">
        <v>76</v>
      </c>
      <c r="D6512" t="s">
        <v>101</v>
      </c>
      <c r="E6512" t="s">
        <v>139</v>
      </c>
      <c r="F6512" t="s">
        <v>18662</v>
      </c>
      <c r="G6512" t="s">
        <v>141</v>
      </c>
      <c r="H6512" t="s">
        <v>46</v>
      </c>
      <c r="I6512" t="s">
        <v>129</v>
      </c>
      <c r="J6512" t="s">
        <v>130</v>
      </c>
      <c r="K6512" t="s">
        <v>131</v>
      </c>
      <c r="L6512" t="s">
        <v>18663</v>
      </c>
      <c r="M6512" t="s">
        <v>18664</v>
      </c>
      <c r="N6512">
        <v>2.7211111109999999</v>
      </c>
      <c r="O6512">
        <v>0</v>
      </c>
      <c r="P6512">
        <v>23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62.585555999999997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1721978</v>
      </c>
      <c r="B6513">
        <v>1</v>
      </c>
      <c r="C6513" t="s">
        <v>76</v>
      </c>
      <c r="D6513" t="s">
        <v>92</v>
      </c>
      <c r="E6513" t="s">
        <v>134</v>
      </c>
      <c r="F6513" t="s">
        <v>18665</v>
      </c>
      <c r="G6513" t="s">
        <v>155</v>
      </c>
      <c r="H6513" t="s">
        <v>46</v>
      </c>
      <c r="I6513" t="s">
        <v>129</v>
      </c>
      <c r="J6513" t="s">
        <v>130</v>
      </c>
      <c r="K6513" t="s">
        <v>131</v>
      </c>
      <c r="L6513" t="s">
        <v>18666</v>
      </c>
      <c r="M6513" t="s">
        <v>18667</v>
      </c>
      <c r="N6513">
        <v>7.1825000000000001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1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7.1825000000000001</v>
      </c>
    </row>
    <row r="6514" spans="1:26" x14ac:dyDescent="0.25">
      <c r="A6514">
        <v>1721968</v>
      </c>
      <c r="B6514">
        <v>1</v>
      </c>
      <c r="C6514" t="s">
        <v>77</v>
      </c>
      <c r="D6514" t="s">
        <v>109</v>
      </c>
      <c r="E6514" t="s">
        <v>139</v>
      </c>
      <c r="F6514" t="s">
        <v>18668</v>
      </c>
      <c r="G6514" t="s">
        <v>141</v>
      </c>
      <c r="H6514" t="s">
        <v>46</v>
      </c>
      <c r="I6514" t="s">
        <v>129</v>
      </c>
      <c r="J6514" t="s">
        <v>130</v>
      </c>
      <c r="K6514" t="s">
        <v>131</v>
      </c>
      <c r="L6514" t="s">
        <v>18669</v>
      </c>
      <c r="M6514" t="s">
        <v>18670</v>
      </c>
      <c r="N6514">
        <v>5.8263888880000003</v>
      </c>
      <c r="O6514">
        <v>0</v>
      </c>
      <c r="P6514">
        <v>0</v>
      </c>
      <c r="Q6514">
        <v>0</v>
      </c>
      <c r="R6514">
        <v>31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180.618056</v>
      </c>
      <c r="Y6514">
        <v>0</v>
      </c>
      <c r="Z6514">
        <v>0</v>
      </c>
    </row>
    <row r="6515" spans="1:26" x14ac:dyDescent="0.25">
      <c r="A6515">
        <v>1721954</v>
      </c>
      <c r="B6515">
        <v>1</v>
      </c>
      <c r="C6515" t="s">
        <v>76</v>
      </c>
      <c r="D6515" t="s">
        <v>79</v>
      </c>
      <c r="E6515" t="s">
        <v>134</v>
      </c>
      <c r="F6515" t="s">
        <v>18671</v>
      </c>
      <c r="G6515" t="s">
        <v>209</v>
      </c>
      <c r="H6515" t="s">
        <v>46</v>
      </c>
      <c r="I6515" t="s">
        <v>129</v>
      </c>
      <c r="J6515" t="s">
        <v>130</v>
      </c>
      <c r="K6515" t="s">
        <v>131</v>
      </c>
      <c r="L6515" t="s">
        <v>18672</v>
      </c>
      <c r="M6515" t="s">
        <v>18673</v>
      </c>
      <c r="N6515">
        <v>1.7825</v>
      </c>
      <c r="O6515">
        <v>0</v>
      </c>
      <c r="P6515">
        <v>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1.7825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1721953</v>
      </c>
      <c r="B6516">
        <v>1</v>
      </c>
      <c r="C6516" t="s">
        <v>77</v>
      </c>
      <c r="D6516" t="s">
        <v>109</v>
      </c>
      <c r="E6516" t="s">
        <v>164</v>
      </c>
      <c r="F6516" t="s">
        <v>18674</v>
      </c>
      <c r="G6516" t="s">
        <v>256</v>
      </c>
      <c r="H6516" t="s">
        <v>46</v>
      </c>
      <c r="I6516" t="s">
        <v>129</v>
      </c>
      <c r="J6516" t="s">
        <v>130</v>
      </c>
      <c r="K6516" t="s">
        <v>131</v>
      </c>
      <c r="L6516" t="s">
        <v>18675</v>
      </c>
      <c r="M6516" t="s">
        <v>18676</v>
      </c>
      <c r="N6516">
        <v>0.67361111100000004</v>
      </c>
      <c r="O6516">
        <v>1</v>
      </c>
      <c r="P6516">
        <v>58</v>
      </c>
      <c r="Q6516">
        <v>0</v>
      </c>
      <c r="R6516">
        <v>0</v>
      </c>
      <c r="S6516">
        <v>0</v>
      </c>
      <c r="T6516">
        <v>0</v>
      </c>
      <c r="U6516">
        <v>0.67361099999999996</v>
      </c>
      <c r="V6516">
        <v>39.069443999999997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1721944</v>
      </c>
      <c r="B6517">
        <v>1</v>
      </c>
      <c r="C6517" t="s">
        <v>76</v>
      </c>
      <c r="D6517" t="s">
        <v>78</v>
      </c>
      <c r="E6517" t="s">
        <v>164</v>
      </c>
      <c r="F6517" t="s">
        <v>18677</v>
      </c>
      <c r="G6517" t="s">
        <v>462</v>
      </c>
      <c r="H6517" t="s">
        <v>46</v>
      </c>
      <c r="I6517" t="s">
        <v>129</v>
      </c>
      <c r="J6517" t="s">
        <v>130</v>
      </c>
      <c r="K6517" t="s">
        <v>131</v>
      </c>
      <c r="L6517" t="s">
        <v>18678</v>
      </c>
      <c r="M6517" t="s">
        <v>18679</v>
      </c>
      <c r="N6517">
        <v>0.67888888800000002</v>
      </c>
      <c r="O6517">
        <v>1</v>
      </c>
      <c r="P6517">
        <v>214</v>
      </c>
      <c r="Q6517">
        <v>0</v>
      </c>
      <c r="R6517">
        <v>0</v>
      </c>
      <c r="S6517">
        <v>0</v>
      </c>
      <c r="T6517">
        <v>0</v>
      </c>
      <c r="U6517">
        <v>0.67888899999999996</v>
      </c>
      <c r="V6517">
        <v>145.28222199999999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1721946</v>
      </c>
      <c r="B6518">
        <v>1</v>
      </c>
      <c r="C6518" t="s">
        <v>76</v>
      </c>
      <c r="D6518" t="s">
        <v>78</v>
      </c>
      <c r="E6518" t="s">
        <v>164</v>
      </c>
      <c r="F6518" t="s">
        <v>18680</v>
      </c>
      <c r="G6518" t="s">
        <v>462</v>
      </c>
      <c r="H6518" t="s">
        <v>46</v>
      </c>
      <c r="I6518" t="s">
        <v>129</v>
      </c>
      <c r="J6518" t="s">
        <v>130</v>
      </c>
      <c r="K6518" t="s">
        <v>131</v>
      </c>
      <c r="L6518" t="s">
        <v>18681</v>
      </c>
      <c r="M6518" t="s">
        <v>18682</v>
      </c>
      <c r="N6518">
        <v>1.600833333</v>
      </c>
      <c r="O6518">
        <v>1</v>
      </c>
      <c r="P6518">
        <v>236</v>
      </c>
      <c r="Q6518">
        <v>0</v>
      </c>
      <c r="R6518">
        <v>0</v>
      </c>
      <c r="S6518">
        <v>0</v>
      </c>
      <c r="T6518">
        <v>0</v>
      </c>
      <c r="U6518">
        <v>1.600833</v>
      </c>
      <c r="V6518">
        <v>377.79666700000001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1721952</v>
      </c>
      <c r="B6519">
        <v>1</v>
      </c>
      <c r="C6519" t="s">
        <v>76</v>
      </c>
      <c r="D6519" t="s">
        <v>101</v>
      </c>
      <c r="E6519" t="s">
        <v>134</v>
      </c>
      <c r="F6519" t="s">
        <v>18683</v>
      </c>
      <c r="G6519" t="s">
        <v>136</v>
      </c>
      <c r="H6519" t="s">
        <v>46</v>
      </c>
      <c r="I6519" t="s">
        <v>129</v>
      </c>
      <c r="J6519" t="s">
        <v>130</v>
      </c>
      <c r="K6519" t="s">
        <v>131</v>
      </c>
      <c r="L6519" t="s">
        <v>18681</v>
      </c>
      <c r="M6519" t="s">
        <v>18684</v>
      </c>
      <c r="N6519">
        <v>3.5461111110000001</v>
      </c>
      <c r="O6519">
        <v>0</v>
      </c>
      <c r="P6519">
        <v>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3.5461109999999998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1721949</v>
      </c>
      <c r="B6520">
        <v>1</v>
      </c>
      <c r="C6520" t="s">
        <v>76</v>
      </c>
      <c r="D6520" t="s">
        <v>102</v>
      </c>
      <c r="E6520" t="s">
        <v>212</v>
      </c>
      <c r="F6520" t="s">
        <v>18685</v>
      </c>
      <c r="G6520" t="s">
        <v>150</v>
      </c>
      <c r="H6520" t="s">
        <v>47</v>
      </c>
      <c r="I6520" t="s">
        <v>129</v>
      </c>
      <c r="J6520" t="s">
        <v>130</v>
      </c>
      <c r="K6520" t="s">
        <v>131</v>
      </c>
      <c r="L6520" t="s">
        <v>18686</v>
      </c>
      <c r="M6520" t="s">
        <v>18687</v>
      </c>
      <c r="N6520">
        <v>0.14861111099999999</v>
      </c>
      <c r="O6520">
        <v>16</v>
      </c>
      <c r="P6520">
        <v>680</v>
      </c>
      <c r="Q6520">
        <v>0</v>
      </c>
      <c r="R6520">
        <v>0</v>
      </c>
      <c r="S6520">
        <v>1</v>
      </c>
      <c r="T6520">
        <v>0</v>
      </c>
      <c r="U6520">
        <v>2.3777780000000002</v>
      </c>
      <c r="V6520">
        <v>101.055555</v>
      </c>
      <c r="W6520">
        <v>0</v>
      </c>
      <c r="X6520">
        <v>0</v>
      </c>
      <c r="Y6520">
        <v>0.14861099999999999</v>
      </c>
      <c r="Z6520">
        <v>0</v>
      </c>
    </row>
    <row r="6521" spans="1:26" x14ac:dyDescent="0.25">
      <c r="A6521">
        <v>1721972</v>
      </c>
      <c r="B6521">
        <v>1</v>
      </c>
      <c r="C6521" t="s">
        <v>77</v>
      </c>
      <c r="D6521" t="s">
        <v>111</v>
      </c>
      <c r="E6521" t="s">
        <v>139</v>
      </c>
      <c r="F6521" t="s">
        <v>18688</v>
      </c>
      <c r="G6521" t="s">
        <v>141</v>
      </c>
      <c r="H6521" t="s">
        <v>46</v>
      </c>
      <c r="I6521" t="s">
        <v>129</v>
      </c>
      <c r="J6521" t="s">
        <v>130</v>
      </c>
      <c r="K6521" t="s">
        <v>131</v>
      </c>
      <c r="L6521" t="s">
        <v>18689</v>
      </c>
      <c r="M6521" t="s">
        <v>18690</v>
      </c>
      <c r="N6521">
        <v>2.0272222219999998</v>
      </c>
      <c r="O6521">
        <v>0</v>
      </c>
      <c r="P6521">
        <v>0</v>
      </c>
      <c r="Q6521">
        <v>0</v>
      </c>
      <c r="R6521">
        <v>18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36.49</v>
      </c>
      <c r="Y6521">
        <v>0</v>
      </c>
      <c r="Z6521">
        <v>0</v>
      </c>
    </row>
    <row r="6522" spans="1:26" x14ac:dyDescent="0.25">
      <c r="A6522">
        <v>1721974</v>
      </c>
      <c r="B6522">
        <v>1</v>
      </c>
      <c r="C6522" t="s">
        <v>76</v>
      </c>
      <c r="D6522" t="s">
        <v>103</v>
      </c>
      <c r="E6522" t="s">
        <v>134</v>
      </c>
      <c r="F6522" t="s">
        <v>18691</v>
      </c>
      <c r="G6522" t="s">
        <v>155</v>
      </c>
      <c r="H6522" t="s">
        <v>46</v>
      </c>
      <c r="I6522" t="s">
        <v>129</v>
      </c>
      <c r="J6522" t="s">
        <v>130</v>
      </c>
      <c r="K6522" t="s">
        <v>131</v>
      </c>
      <c r="L6522" t="s">
        <v>18692</v>
      </c>
      <c r="M6522" t="s">
        <v>18693</v>
      </c>
      <c r="N6522">
        <v>1.1286111109999999</v>
      </c>
      <c r="O6522">
        <v>0</v>
      </c>
      <c r="P6522">
        <v>0</v>
      </c>
      <c r="Q6522">
        <v>0</v>
      </c>
      <c r="R6522">
        <v>1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1.128611</v>
      </c>
      <c r="Y6522">
        <v>0</v>
      </c>
      <c r="Z6522">
        <v>0</v>
      </c>
    </row>
    <row r="6523" spans="1:26" x14ac:dyDescent="0.25">
      <c r="A6523">
        <v>1721969</v>
      </c>
      <c r="B6523">
        <v>1</v>
      </c>
      <c r="C6523" t="s">
        <v>77</v>
      </c>
      <c r="D6523" t="s">
        <v>114</v>
      </c>
      <c r="E6523" t="s">
        <v>126</v>
      </c>
      <c r="F6523" t="s">
        <v>18694</v>
      </c>
      <c r="G6523" t="s">
        <v>351</v>
      </c>
      <c r="H6523" t="s">
        <v>47</v>
      </c>
      <c r="I6523" t="s">
        <v>129</v>
      </c>
      <c r="J6523" t="s">
        <v>130</v>
      </c>
      <c r="K6523" t="s">
        <v>131</v>
      </c>
      <c r="L6523" t="s">
        <v>18695</v>
      </c>
      <c r="M6523" t="s">
        <v>18696</v>
      </c>
      <c r="N6523">
        <v>4.6494444440000002</v>
      </c>
      <c r="O6523">
        <v>3</v>
      </c>
      <c r="P6523">
        <v>221</v>
      </c>
      <c r="Q6523">
        <v>0</v>
      </c>
      <c r="R6523">
        <v>0</v>
      </c>
      <c r="S6523">
        <v>0</v>
      </c>
      <c r="T6523">
        <v>0</v>
      </c>
      <c r="U6523">
        <v>13.948333</v>
      </c>
      <c r="V6523">
        <v>1027.5272219999999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1721971</v>
      </c>
      <c r="B6524">
        <v>1</v>
      </c>
      <c r="C6524" t="s">
        <v>77</v>
      </c>
      <c r="D6524" t="s">
        <v>123</v>
      </c>
      <c r="E6524" t="s">
        <v>164</v>
      </c>
      <c r="F6524" t="s">
        <v>18697</v>
      </c>
      <c r="G6524" t="s">
        <v>256</v>
      </c>
      <c r="H6524" t="s">
        <v>46</v>
      </c>
      <c r="I6524" t="s">
        <v>129</v>
      </c>
      <c r="J6524" t="s">
        <v>130</v>
      </c>
      <c r="K6524" t="s">
        <v>131</v>
      </c>
      <c r="L6524" t="s">
        <v>18698</v>
      </c>
      <c r="M6524" t="s">
        <v>18699</v>
      </c>
      <c r="N6524">
        <v>3.6947222219999998</v>
      </c>
      <c r="O6524">
        <v>1</v>
      </c>
      <c r="P6524">
        <v>63</v>
      </c>
      <c r="Q6524">
        <v>0</v>
      </c>
      <c r="R6524">
        <v>0</v>
      </c>
      <c r="S6524">
        <v>0</v>
      </c>
      <c r="T6524">
        <v>0</v>
      </c>
      <c r="U6524">
        <v>3.6947220000000001</v>
      </c>
      <c r="V6524">
        <v>232.76750000000001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1721980</v>
      </c>
      <c r="B6525">
        <v>1</v>
      </c>
      <c r="C6525" t="s">
        <v>76</v>
      </c>
      <c r="D6525" t="s">
        <v>97</v>
      </c>
      <c r="E6525" t="s">
        <v>134</v>
      </c>
      <c r="F6525" t="s">
        <v>18700</v>
      </c>
      <c r="G6525" t="s">
        <v>289</v>
      </c>
      <c r="H6525" t="s">
        <v>46</v>
      </c>
      <c r="I6525" t="s">
        <v>129</v>
      </c>
      <c r="J6525" t="s">
        <v>130</v>
      </c>
      <c r="K6525" t="s">
        <v>131</v>
      </c>
      <c r="L6525" t="s">
        <v>18701</v>
      </c>
      <c r="M6525" t="s">
        <v>18702</v>
      </c>
      <c r="N6525">
        <v>3.1544444440000001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3.1544439999999998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1721981</v>
      </c>
      <c r="B6526">
        <v>1</v>
      </c>
      <c r="C6526" t="s">
        <v>77</v>
      </c>
      <c r="D6526" t="s">
        <v>117</v>
      </c>
      <c r="E6526" t="s">
        <v>139</v>
      </c>
      <c r="F6526" t="s">
        <v>18703</v>
      </c>
      <c r="G6526" t="s">
        <v>141</v>
      </c>
      <c r="H6526" t="s">
        <v>46</v>
      </c>
      <c r="I6526" t="s">
        <v>129</v>
      </c>
      <c r="J6526" t="s">
        <v>130</v>
      </c>
      <c r="K6526" t="s">
        <v>131</v>
      </c>
      <c r="L6526" t="s">
        <v>18704</v>
      </c>
      <c r="M6526" t="s">
        <v>18705</v>
      </c>
      <c r="N6526">
        <v>1.093611111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29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31.714721999999998</v>
      </c>
    </row>
    <row r="6527" spans="1:26" x14ac:dyDescent="0.25">
      <c r="A6527">
        <v>1721976</v>
      </c>
      <c r="B6527">
        <v>1</v>
      </c>
      <c r="C6527" t="s">
        <v>76</v>
      </c>
      <c r="D6527" t="s">
        <v>92</v>
      </c>
      <c r="E6527" t="s">
        <v>126</v>
      </c>
      <c r="F6527" t="s">
        <v>6189</v>
      </c>
      <c r="G6527" t="s">
        <v>285</v>
      </c>
      <c r="H6527" t="s">
        <v>47</v>
      </c>
      <c r="I6527" t="s">
        <v>129</v>
      </c>
      <c r="J6527" t="s">
        <v>130</v>
      </c>
      <c r="K6527" t="s">
        <v>161</v>
      </c>
      <c r="L6527" t="s">
        <v>18706</v>
      </c>
      <c r="M6527" t="s">
        <v>18707</v>
      </c>
      <c r="N6527">
        <v>0.13305555499999999</v>
      </c>
      <c r="O6527">
        <v>0</v>
      </c>
      <c r="P6527">
        <v>0</v>
      </c>
      <c r="Q6527">
        <v>23</v>
      </c>
      <c r="R6527">
        <v>1068</v>
      </c>
      <c r="S6527">
        <v>5</v>
      </c>
      <c r="T6527">
        <v>0</v>
      </c>
      <c r="U6527">
        <v>0</v>
      </c>
      <c r="V6527">
        <v>0</v>
      </c>
      <c r="W6527">
        <v>3.0602779999999998</v>
      </c>
      <c r="X6527">
        <v>142.10333299999999</v>
      </c>
      <c r="Y6527">
        <v>0.66527800000000004</v>
      </c>
      <c r="Z6527">
        <v>0</v>
      </c>
    </row>
    <row r="6528" spans="1:26" x14ac:dyDescent="0.25">
      <c r="A6528">
        <v>1722009</v>
      </c>
      <c r="B6528">
        <v>1</v>
      </c>
      <c r="C6528" t="s">
        <v>76</v>
      </c>
      <c r="D6528" t="s">
        <v>104</v>
      </c>
      <c r="E6528" t="s">
        <v>164</v>
      </c>
      <c r="F6528" t="s">
        <v>18708</v>
      </c>
      <c r="G6528" t="s">
        <v>141</v>
      </c>
      <c r="H6528" t="s">
        <v>46</v>
      </c>
      <c r="I6528" t="s">
        <v>129</v>
      </c>
      <c r="J6528" t="s">
        <v>130</v>
      </c>
      <c r="K6528" t="s">
        <v>131</v>
      </c>
      <c r="L6528" t="s">
        <v>18709</v>
      </c>
      <c r="M6528" t="s">
        <v>18710</v>
      </c>
      <c r="N6528">
        <v>2.554444444</v>
      </c>
      <c r="O6528">
        <v>0</v>
      </c>
      <c r="P6528">
        <v>0</v>
      </c>
      <c r="Q6528">
        <v>0</v>
      </c>
      <c r="R6528">
        <v>0</v>
      </c>
      <c r="S6528">
        <v>1</v>
      </c>
      <c r="T6528">
        <v>22</v>
      </c>
      <c r="U6528">
        <v>0</v>
      </c>
      <c r="V6528">
        <v>0</v>
      </c>
      <c r="W6528">
        <v>0</v>
      </c>
      <c r="X6528">
        <v>0</v>
      </c>
      <c r="Y6528">
        <v>2.5544440000000002</v>
      </c>
      <c r="Z6528">
        <v>56.197778</v>
      </c>
    </row>
    <row r="6529" spans="1:26" x14ac:dyDescent="0.25">
      <c r="A6529">
        <v>1722006</v>
      </c>
      <c r="B6529">
        <v>1</v>
      </c>
      <c r="C6529" t="s">
        <v>76</v>
      </c>
      <c r="D6529" t="s">
        <v>102</v>
      </c>
      <c r="E6529" t="s">
        <v>139</v>
      </c>
      <c r="F6529" t="s">
        <v>18711</v>
      </c>
      <c r="G6529" t="s">
        <v>141</v>
      </c>
      <c r="H6529" t="s">
        <v>46</v>
      </c>
      <c r="I6529" t="s">
        <v>129</v>
      </c>
      <c r="J6529" t="s">
        <v>130</v>
      </c>
      <c r="K6529" t="s">
        <v>131</v>
      </c>
      <c r="L6529" t="s">
        <v>18712</v>
      </c>
      <c r="M6529" t="s">
        <v>18690</v>
      </c>
      <c r="N6529">
        <v>1.7513888879999999</v>
      </c>
      <c r="O6529">
        <v>0</v>
      </c>
      <c r="P6529">
        <v>8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14.011111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1721994</v>
      </c>
      <c r="B6530">
        <v>1</v>
      </c>
      <c r="C6530" t="s">
        <v>77</v>
      </c>
      <c r="D6530" t="s">
        <v>111</v>
      </c>
      <c r="E6530" t="s">
        <v>139</v>
      </c>
      <c r="F6530" t="s">
        <v>7605</v>
      </c>
      <c r="G6530" t="s">
        <v>141</v>
      </c>
      <c r="H6530" t="s">
        <v>46</v>
      </c>
      <c r="I6530" t="s">
        <v>129</v>
      </c>
      <c r="J6530" t="s">
        <v>130</v>
      </c>
      <c r="K6530" t="s">
        <v>131</v>
      </c>
      <c r="L6530" t="s">
        <v>18713</v>
      </c>
      <c r="M6530" t="s">
        <v>18714</v>
      </c>
      <c r="N6530">
        <v>6.0127777770000002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6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36.076667</v>
      </c>
    </row>
    <row r="6531" spans="1:26" x14ac:dyDescent="0.25">
      <c r="A6531">
        <v>1721989</v>
      </c>
      <c r="B6531">
        <v>1</v>
      </c>
      <c r="C6531" t="s">
        <v>77</v>
      </c>
      <c r="D6531" t="s">
        <v>114</v>
      </c>
      <c r="E6531" t="s">
        <v>126</v>
      </c>
      <c r="F6531" t="s">
        <v>18715</v>
      </c>
      <c r="G6531" t="s">
        <v>145</v>
      </c>
      <c r="H6531" t="s">
        <v>47</v>
      </c>
      <c r="I6531" t="s">
        <v>129</v>
      </c>
      <c r="J6531" t="s">
        <v>130</v>
      </c>
      <c r="K6531" t="s">
        <v>131</v>
      </c>
      <c r="L6531" t="s">
        <v>18716</v>
      </c>
      <c r="M6531" t="s">
        <v>18717</v>
      </c>
      <c r="N6531">
        <v>4.3555555549999996</v>
      </c>
      <c r="O6531">
        <v>1</v>
      </c>
      <c r="P6531">
        <v>0</v>
      </c>
      <c r="Q6531">
        <v>0</v>
      </c>
      <c r="R6531">
        <v>0</v>
      </c>
      <c r="S6531">
        <v>18</v>
      </c>
      <c r="T6531">
        <v>51</v>
      </c>
      <c r="U6531">
        <v>4.355556</v>
      </c>
      <c r="V6531">
        <v>0</v>
      </c>
      <c r="W6531">
        <v>0</v>
      </c>
      <c r="X6531">
        <v>0</v>
      </c>
      <c r="Y6531">
        <v>78.400000000000006</v>
      </c>
      <c r="Z6531">
        <v>222.13333299999999</v>
      </c>
    </row>
    <row r="6532" spans="1:26" x14ac:dyDescent="0.25">
      <c r="A6532">
        <v>1721985</v>
      </c>
      <c r="B6532">
        <v>1</v>
      </c>
      <c r="C6532" t="s">
        <v>77</v>
      </c>
      <c r="D6532" t="s">
        <v>118</v>
      </c>
      <c r="E6532" t="s">
        <v>212</v>
      </c>
      <c r="F6532" t="s">
        <v>2097</v>
      </c>
      <c r="G6532" t="s">
        <v>176</v>
      </c>
      <c r="H6532" t="s">
        <v>47</v>
      </c>
      <c r="I6532" t="s">
        <v>129</v>
      </c>
      <c r="J6532" t="s">
        <v>130</v>
      </c>
      <c r="K6532" t="s">
        <v>131</v>
      </c>
      <c r="L6532" t="s">
        <v>18718</v>
      </c>
      <c r="M6532" t="s">
        <v>18719</v>
      </c>
      <c r="N6532">
        <v>1.2166666660000001</v>
      </c>
      <c r="O6532">
        <v>2</v>
      </c>
      <c r="P6532">
        <v>65</v>
      </c>
      <c r="Q6532">
        <v>0</v>
      </c>
      <c r="R6532">
        <v>0</v>
      </c>
      <c r="S6532">
        <v>35</v>
      </c>
      <c r="T6532">
        <v>506</v>
      </c>
      <c r="U6532">
        <v>2.4333330000000002</v>
      </c>
      <c r="V6532">
        <v>79.083332999999996</v>
      </c>
      <c r="W6532">
        <v>0</v>
      </c>
      <c r="X6532">
        <v>0</v>
      </c>
      <c r="Y6532">
        <v>42.583333000000003</v>
      </c>
      <c r="Z6532">
        <v>615.63333299999999</v>
      </c>
    </row>
    <row r="6533" spans="1:26" x14ac:dyDescent="0.25">
      <c r="A6533">
        <v>1721993</v>
      </c>
      <c r="B6533">
        <v>1</v>
      </c>
      <c r="C6533" t="s">
        <v>77</v>
      </c>
      <c r="D6533" t="s">
        <v>114</v>
      </c>
      <c r="E6533" t="s">
        <v>126</v>
      </c>
      <c r="F6533" t="s">
        <v>18720</v>
      </c>
      <c r="G6533" t="s">
        <v>431</v>
      </c>
      <c r="H6533" t="s">
        <v>47</v>
      </c>
      <c r="I6533" t="s">
        <v>129</v>
      </c>
      <c r="J6533" t="s">
        <v>130</v>
      </c>
      <c r="K6533" t="s">
        <v>131</v>
      </c>
      <c r="L6533" t="s">
        <v>18721</v>
      </c>
      <c r="M6533" t="s">
        <v>18722</v>
      </c>
      <c r="N6533">
        <v>2.1261111110000002</v>
      </c>
      <c r="O6533">
        <v>0</v>
      </c>
      <c r="P6533">
        <v>0</v>
      </c>
      <c r="Q6533">
        <v>0</v>
      </c>
      <c r="R6533">
        <v>0</v>
      </c>
      <c r="S6533">
        <v>15</v>
      </c>
      <c r="T6533">
        <v>132</v>
      </c>
      <c r="U6533">
        <v>0</v>
      </c>
      <c r="V6533">
        <v>0</v>
      </c>
      <c r="W6533">
        <v>0</v>
      </c>
      <c r="X6533">
        <v>0</v>
      </c>
      <c r="Y6533">
        <v>31.891667000000002</v>
      </c>
      <c r="Z6533">
        <v>280.64666699999998</v>
      </c>
    </row>
    <row r="6534" spans="1:26" x14ac:dyDescent="0.25">
      <c r="A6534">
        <v>1721995</v>
      </c>
      <c r="B6534">
        <v>1</v>
      </c>
      <c r="C6534" t="s">
        <v>76</v>
      </c>
      <c r="D6534" t="s">
        <v>92</v>
      </c>
      <c r="E6534" t="s">
        <v>134</v>
      </c>
      <c r="F6534" t="s">
        <v>18723</v>
      </c>
      <c r="G6534" t="s">
        <v>136</v>
      </c>
      <c r="H6534" t="s">
        <v>46</v>
      </c>
      <c r="I6534" t="s">
        <v>129</v>
      </c>
      <c r="J6534" t="s">
        <v>130</v>
      </c>
      <c r="K6534" t="s">
        <v>131</v>
      </c>
      <c r="L6534" t="s">
        <v>18724</v>
      </c>
      <c r="M6534" t="s">
        <v>18725</v>
      </c>
      <c r="N6534">
        <v>2.6105555549999999</v>
      </c>
      <c r="O6534">
        <v>0</v>
      </c>
      <c r="P6534">
        <v>0</v>
      </c>
      <c r="Q6534">
        <v>0</v>
      </c>
      <c r="R6534">
        <v>9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23.495000000000001</v>
      </c>
      <c r="Y6534">
        <v>0</v>
      </c>
      <c r="Z6534">
        <v>0</v>
      </c>
    </row>
    <row r="6535" spans="1:26" x14ac:dyDescent="0.25">
      <c r="A6535">
        <v>1722011</v>
      </c>
      <c r="B6535">
        <v>1</v>
      </c>
      <c r="C6535" t="s">
        <v>77</v>
      </c>
      <c r="D6535" t="s">
        <v>123</v>
      </c>
      <c r="E6535" t="s">
        <v>139</v>
      </c>
      <c r="F6535" t="s">
        <v>18726</v>
      </c>
      <c r="G6535" t="s">
        <v>256</v>
      </c>
      <c r="H6535" t="s">
        <v>46</v>
      </c>
      <c r="I6535" t="s">
        <v>129</v>
      </c>
      <c r="J6535" t="s">
        <v>130</v>
      </c>
      <c r="K6535" t="s">
        <v>131</v>
      </c>
      <c r="L6535" t="s">
        <v>18727</v>
      </c>
      <c r="M6535" t="s">
        <v>18728</v>
      </c>
      <c r="N6535">
        <v>5.9424999999999999</v>
      </c>
      <c r="O6535">
        <v>0</v>
      </c>
      <c r="P6535">
        <v>53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314.95249999999999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1722008</v>
      </c>
      <c r="B6536">
        <v>1</v>
      </c>
      <c r="C6536" t="s">
        <v>76</v>
      </c>
      <c r="D6536" t="s">
        <v>96</v>
      </c>
      <c r="E6536" t="s">
        <v>139</v>
      </c>
      <c r="F6536" t="s">
        <v>18729</v>
      </c>
      <c r="G6536" t="s">
        <v>182</v>
      </c>
      <c r="H6536" t="s">
        <v>46</v>
      </c>
      <c r="I6536" t="s">
        <v>129</v>
      </c>
      <c r="J6536" t="s">
        <v>130</v>
      </c>
      <c r="K6536" t="s">
        <v>131</v>
      </c>
      <c r="L6536" t="s">
        <v>18730</v>
      </c>
      <c r="M6536" t="s">
        <v>18731</v>
      </c>
      <c r="N6536">
        <v>0.99833333300000004</v>
      </c>
      <c r="O6536">
        <v>0</v>
      </c>
      <c r="P6536">
        <v>2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1.996667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1721996</v>
      </c>
      <c r="B6537">
        <v>1</v>
      </c>
      <c r="C6537" t="s">
        <v>76</v>
      </c>
      <c r="D6537" t="s">
        <v>97</v>
      </c>
      <c r="E6537" t="s">
        <v>139</v>
      </c>
      <c r="F6537" t="s">
        <v>18732</v>
      </c>
      <c r="G6537" t="s">
        <v>462</v>
      </c>
      <c r="H6537" t="s">
        <v>46</v>
      </c>
      <c r="I6537" t="s">
        <v>129</v>
      </c>
      <c r="J6537" t="s">
        <v>130</v>
      </c>
      <c r="K6537" t="s">
        <v>131</v>
      </c>
      <c r="L6537" t="s">
        <v>18733</v>
      </c>
      <c r="M6537" t="s">
        <v>18734</v>
      </c>
      <c r="N6537">
        <v>1.698055555</v>
      </c>
      <c r="O6537">
        <v>0</v>
      </c>
      <c r="P6537">
        <v>5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8.490278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1722000</v>
      </c>
      <c r="B6538">
        <v>1</v>
      </c>
      <c r="C6538" t="s">
        <v>76</v>
      </c>
      <c r="D6538" t="s">
        <v>105</v>
      </c>
      <c r="E6538" t="s">
        <v>139</v>
      </c>
      <c r="F6538" t="s">
        <v>18735</v>
      </c>
      <c r="G6538" t="s">
        <v>141</v>
      </c>
      <c r="H6538" t="s">
        <v>46</v>
      </c>
      <c r="I6538" t="s">
        <v>129</v>
      </c>
      <c r="J6538" t="s">
        <v>130</v>
      </c>
      <c r="K6538" t="s">
        <v>131</v>
      </c>
      <c r="L6538" t="s">
        <v>18736</v>
      </c>
      <c r="M6538" t="s">
        <v>18737</v>
      </c>
      <c r="N6538">
        <v>1.349444444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2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2.6988889999999999</v>
      </c>
    </row>
    <row r="6539" spans="1:26" x14ac:dyDescent="0.25">
      <c r="A6539">
        <v>1722005</v>
      </c>
      <c r="B6539">
        <v>1</v>
      </c>
      <c r="C6539" t="s">
        <v>76</v>
      </c>
      <c r="D6539" t="s">
        <v>85</v>
      </c>
      <c r="E6539" t="s">
        <v>139</v>
      </c>
      <c r="F6539" t="s">
        <v>18738</v>
      </c>
      <c r="G6539" t="s">
        <v>141</v>
      </c>
      <c r="H6539" t="s">
        <v>46</v>
      </c>
      <c r="I6539" t="s">
        <v>129</v>
      </c>
      <c r="J6539" t="s">
        <v>130</v>
      </c>
      <c r="K6539" t="s">
        <v>131</v>
      </c>
      <c r="L6539" t="s">
        <v>18739</v>
      </c>
      <c r="M6539" t="s">
        <v>18740</v>
      </c>
      <c r="N6539">
        <v>0.94388888800000004</v>
      </c>
      <c r="O6539">
        <v>0</v>
      </c>
      <c r="P6539">
        <v>7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6.6072220000000002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1722010</v>
      </c>
      <c r="B6540">
        <v>1</v>
      </c>
      <c r="C6540" t="s">
        <v>77</v>
      </c>
      <c r="D6540" t="s">
        <v>109</v>
      </c>
      <c r="E6540" t="s">
        <v>139</v>
      </c>
      <c r="F6540" t="s">
        <v>18741</v>
      </c>
      <c r="G6540" t="s">
        <v>141</v>
      </c>
      <c r="H6540" t="s">
        <v>46</v>
      </c>
      <c r="I6540" t="s">
        <v>129</v>
      </c>
      <c r="J6540" t="s">
        <v>130</v>
      </c>
      <c r="K6540" t="s">
        <v>131</v>
      </c>
      <c r="L6540" t="s">
        <v>18742</v>
      </c>
      <c r="M6540" t="s">
        <v>18743</v>
      </c>
      <c r="N6540">
        <v>1.639444444</v>
      </c>
      <c r="O6540">
        <v>0</v>
      </c>
      <c r="P6540">
        <v>4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6.5577779999999999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1721999</v>
      </c>
      <c r="B6541">
        <v>1</v>
      </c>
      <c r="C6541" t="s">
        <v>77</v>
      </c>
      <c r="D6541" t="s">
        <v>124</v>
      </c>
      <c r="E6541" t="s">
        <v>212</v>
      </c>
      <c r="F6541" t="s">
        <v>18744</v>
      </c>
      <c r="G6541" t="s">
        <v>176</v>
      </c>
      <c r="H6541" t="s">
        <v>47</v>
      </c>
      <c r="I6541" t="s">
        <v>129</v>
      </c>
      <c r="J6541" t="s">
        <v>130</v>
      </c>
      <c r="K6541" t="s">
        <v>131</v>
      </c>
      <c r="L6541" t="s">
        <v>18745</v>
      </c>
      <c r="M6541" t="s">
        <v>18746</v>
      </c>
      <c r="N6541">
        <v>0.185277777</v>
      </c>
      <c r="O6541">
        <v>23</v>
      </c>
      <c r="P6541">
        <v>647</v>
      </c>
      <c r="Q6541">
        <v>0</v>
      </c>
      <c r="R6541">
        <v>0</v>
      </c>
      <c r="S6541">
        <v>0</v>
      </c>
      <c r="T6541">
        <v>0</v>
      </c>
      <c r="U6541">
        <v>4.2613890000000003</v>
      </c>
      <c r="V6541">
        <v>119.87472200000001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1722007</v>
      </c>
      <c r="B6542">
        <v>1</v>
      </c>
      <c r="C6542" t="s">
        <v>77</v>
      </c>
      <c r="D6542" t="s">
        <v>115</v>
      </c>
      <c r="E6542" t="s">
        <v>134</v>
      </c>
      <c r="F6542" t="s">
        <v>18747</v>
      </c>
      <c r="G6542" t="s">
        <v>136</v>
      </c>
      <c r="H6542" t="s">
        <v>46</v>
      </c>
      <c r="I6542" t="s">
        <v>129</v>
      </c>
      <c r="J6542" t="s">
        <v>130</v>
      </c>
      <c r="K6542" t="s">
        <v>131</v>
      </c>
      <c r="L6542" t="s">
        <v>18748</v>
      </c>
      <c r="M6542" t="s">
        <v>18749</v>
      </c>
      <c r="N6542">
        <v>2.8794444440000002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1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2.8794439999999999</v>
      </c>
    </row>
    <row r="6543" spans="1:26" x14ac:dyDescent="0.25">
      <c r="A6543">
        <v>1722003</v>
      </c>
      <c r="B6543">
        <v>1</v>
      </c>
      <c r="C6543" t="s">
        <v>76</v>
      </c>
      <c r="D6543" t="s">
        <v>79</v>
      </c>
      <c r="E6543" t="s">
        <v>134</v>
      </c>
      <c r="F6543" t="s">
        <v>18750</v>
      </c>
      <c r="G6543" t="s">
        <v>136</v>
      </c>
      <c r="H6543" t="s">
        <v>46</v>
      </c>
      <c r="I6543" t="s">
        <v>129</v>
      </c>
      <c r="J6543" t="s">
        <v>130</v>
      </c>
      <c r="K6543" t="s">
        <v>131</v>
      </c>
      <c r="L6543" t="s">
        <v>18751</v>
      </c>
      <c r="M6543" t="s">
        <v>18752</v>
      </c>
      <c r="N6543">
        <v>1.653888888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1.6538889999999999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1722021</v>
      </c>
      <c r="B6544">
        <v>1</v>
      </c>
      <c r="C6544" t="s">
        <v>77</v>
      </c>
      <c r="D6544" t="s">
        <v>108</v>
      </c>
      <c r="E6544" t="s">
        <v>139</v>
      </c>
      <c r="F6544" t="s">
        <v>18753</v>
      </c>
      <c r="G6544" t="s">
        <v>141</v>
      </c>
      <c r="H6544" t="s">
        <v>46</v>
      </c>
      <c r="I6544" t="s">
        <v>129</v>
      </c>
      <c r="J6544" t="s">
        <v>130</v>
      </c>
      <c r="K6544" t="s">
        <v>131</v>
      </c>
      <c r="L6544" t="s">
        <v>18754</v>
      </c>
      <c r="M6544" t="s">
        <v>18755</v>
      </c>
      <c r="N6544">
        <v>3.5477777769999999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5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17.738889</v>
      </c>
    </row>
    <row r="6545" spans="1:26" x14ac:dyDescent="0.25">
      <c r="A6545">
        <v>1722015</v>
      </c>
      <c r="B6545">
        <v>1</v>
      </c>
      <c r="C6545" t="s">
        <v>76</v>
      </c>
      <c r="D6545" t="s">
        <v>99</v>
      </c>
      <c r="E6545" t="s">
        <v>126</v>
      </c>
      <c r="F6545" t="s">
        <v>18756</v>
      </c>
      <c r="G6545" t="s">
        <v>176</v>
      </c>
      <c r="H6545" t="s">
        <v>47</v>
      </c>
      <c r="I6545" t="s">
        <v>129</v>
      </c>
      <c r="J6545" t="s">
        <v>130</v>
      </c>
      <c r="K6545" t="s">
        <v>131</v>
      </c>
      <c r="L6545" t="s">
        <v>18757</v>
      </c>
      <c r="M6545" t="s">
        <v>18758</v>
      </c>
      <c r="N6545">
        <v>0.442222222</v>
      </c>
      <c r="O6545">
        <v>4</v>
      </c>
      <c r="P6545">
        <v>492</v>
      </c>
      <c r="Q6545">
        <v>0</v>
      </c>
      <c r="R6545">
        <v>0</v>
      </c>
      <c r="S6545">
        <v>0</v>
      </c>
      <c r="T6545">
        <v>0</v>
      </c>
      <c r="U6545">
        <v>1.7688889999999999</v>
      </c>
      <c r="V6545">
        <v>217.57333299999999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1722022</v>
      </c>
      <c r="B6546">
        <v>1</v>
      </c>
      <c r="C6546" t="s">
        <v>77</v>
      </c>
      <c r="D6546" t="s">
        <v>116</v>
      </c>
      <c r="E6546" t="s">
        <v>158</v>
      </c>
      <c r="F6546" t="s">
        <v>18630</v>
      </c>
      <c r="G6546" t="s">
        <v>176</v>
      </c>
      <c r="H6546" t="s">
        <v>47</v>
      </c>
      <c r="I6546" t="s">
        <v>129</v>
      </c>
      <c r="J6546" t="s">
        <v>130</v>
      </c>
      <c r="K6546" t="s">
        <v>131</v>
      </c>
      <c r="L6546" t="s">
        <v>18759</v>
      </c>
      <c r="M6546" t="s">
        <v>18760</v>
      </c>
      <c r="N6546">
        <v>0.94638888799999998</v>
      </c>
      <c r="O6546">
        <v>19</v>
      </c>
      <c r="P6546">
        <v>1311</v>
      </c>
      <c r="Q6546">
        <v>0</v>
      </c>
      <c r="R6546">
        <v>0</v>
      </c>
      <c r="S6546">
        <v>0</v>
      </c>
      <c r="T6546">
        <v>0</v>
      </c>
      <c r="U6546">
        <v>17.981389</v>
      </c>
      <c r="V6546">
        <v>1240.7158320000001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1722019</v>
      </c>
      <c r="B6547">
        <v>1</v>
      </c>
      <c r="C6547" t="s">
        <v>76</v>
      </c>
      <c r="D6547" t="s">
        <v>80</v>
      </c>
      <c r="E6547" t="s">
        <v>191</v>
      </c>
      <c r="F6547" t="s">
        <v>18282</v>
      </c>
      <c r="G6547" t="s">
        <v>907</v>
      </c>
      <c r="H6547" t="s">
        <v>46</v>
      </c>
      <c r="I6547" t="s">
        <v>129</v>
      </c>
      <c r="J6547" t="s">
        <v>130</v>
      </c>
      <c r="K6547" t="s">
        <v>131</v>
      </c>
      <c r="L6547" t="s">
        <v>18761</v>
      </c>
      <c r="M6547" t="s">
        <v>18762</v>
      </c>
      <c r="N6547">
        <v>3.2052777770000001</v>
      </c>
      <c r="O6547">
        <v>0</v>
      </c>
      <c r="P6547">
        <v>90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288.47500000000002</v>
      </c>
      <c r="W6547">
        <v>0</v>
      </c>
      <c r="X6547">
        <v>0</v>
      </c>
      <c r="Y6547">
        <v>0</v>
      </c>
      <c r="Z6547">
        <v>0</v>
      </c>
    </row>
    <row r="6548" spans="1:26" x14ac:dyDescent="0.25">
      <c r="A6548">
        <v>1722032</v>
      </c>
      <c r="B6548">
        <v>1</v>
      </c>
      <c r="C6548" t="s">
        <v>76</v>
      </c>
      <c r="D6548" t="s">
        <v>99</v>
      </c>
      <c r="E6548" t="s">
        <v>212</v>
      </c>
      <c r="F6548" t="s">
        <v>18763</v>
      </c>
      <c r="G6548" t="s">
        <v>176</v>
      </c>
      <c r="H6548" t="s">
        <v>47</v>
      </c>
      <c r="I6548" t="s">
        <v>129</v>
      </c>
      <c r="J6548" t="s">
        <v>130</v>
      </c>
      <c r="K6548" t="s">
        <v>131</v>
      </c>
      <c r="L6548" t="s">
        <v>18764</v>
      </c>
      <c r="M6548" t="s">
        <v>18765</v>
      </c>
      <c r="N6548">
        <v>0.88861111100000001</v>
      </c>
      <c r="O6548">
        <v>4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3.5544440000000002</v>
      </c>
      <c r="V6548">
        <v>0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1722020</v>
      </c>
      <c r="B6549">
        <v>1</v>
      </c>
      <c r="C6549" t="s">
        <v>76</v>
      </c>
      <c r="D6549" t="s">
        <v>96</v>
      </c>
      <c r="E6549" t="s">
        <v>134</v>
      </c>
      <c r="F6549" t="s">
        <v>18766</v>
      </c>
      <c r="G6549" t="s">
        <v>289</v>
      </c>
      <c r="H6549" t="s">
        <v>46</v>
      </c>
      <c r="I6549" t="s">
        <v>129</v>
      </c>
      <c r="J6549" t="s">
        <v>130</v>
      </c>
      <c r="K6549" t="s">
        <v>131</v>
      </c>
      <c r="L6549" t="s">
        <v>18767</v>
      </c>
      <c r="M6549" t="s">
        <v>18768</v>
      </c>
      <c r="N6549">
        <v>4.295555555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4.2955560000000004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1722031</v>
      </c>
      <c r="B6550">
        <v>1</v>
      </c>
      <c r="C6550" t="s">
        <v>77</v>
      </c>
      <c r="D6550" t="s">
        <v>114</v>
      </c>
      <c r="E6550" t="s">
        <v>139</v>
      </c>
      <c r="F6550" t="s">
        <v>18769</v>
      </c>
      <c r="G6550" t="s">
        <v>141</v>
      </c>
      <c r="H6550" t="s">
        <v>46</v>
      </c>
      <c r="I6550" t="s">
        <v>129</v>
      </c>
      <c r="J6550" t="s">
        <v>130</v>
      </c>
      <c r="K6550" t="s">
        <v>131</v>
      </c>
      <c r="L6550" t="s">
        <v>18770</v>
      </c>
      <c r="M6550" t="s">
        <v>18771</v>
      </c>
      <c r="N6550">
        <v>1.176666666</v>
      </c>
      <c r="O6550">
        <v>0</v>
      </c>
      <c r="P6550">
        <v>7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8.2366670000000006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1722024</v>
      </c>
      <c r="B6551">
        <v>1</v>
      </c>
      <c r="C6551" t="s">
        <v>76</v>
      </c>
      <c r="D6551" t="s">
        <v>92</v>
      </c>
      <c r="E6551" t="s">
        <v>139</v>
      </c>
      <c r="F6551" t="s">
        <v>18772</v>
      </c>
      <c r="G6551" t="s">
        <v>16940</v>
      </c>
      <c r="H6551" t="s">
        <v>46</v>
      </c>
      <c r="I6551" t="s">
        <v>129</v>
      </c>
      <c r="J6551" t="s">
        <v>130</v>
      </c>
      <c r="K6551" t="s">
        <v>131</v>
      </c>
      <c r="L6551" t="s">
        <v>18773</v>
      </c>
      <c r="M6551" t="s">
        <v>18774</v>
      </c>
      <c r="N6551">
        <v>3.287222222</v>
      </c>
      <c r="O6551">
        <v>0</v>
      </c>
      <c r="P6551">
        <v>0</v>
      </c>
      <c r="Q6551">
        <v>0</v>
      </c>
      <c r="R6551">
        <v>78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256.40333299999998</v>
      </c>
      <c r="Y6551">
        <v>0</v>
      </c>
      <c r="Z6551">
        <v>0</v>
      </c>
    </row>
    <row r="6552" spans="1:26" x14ac:dyDescent="0.25">
      <c r="A6552">
        <v>1722017</v>
      </c>
      <c r="B6552">
        <v>1</v>
      </c>
      <c r="C6552" t="s">
        <v>77</v>
      </c>
      <c r="D6552" t="s">
        <v>116</v>
      </c>
      <c r="E6552" t="s">
        <v>134</v>
      </c>
      <c r="F6552" t="s">
        <v>18775</v>
      </c>
      <c r="G6552" t="s">
        <v>136</v>
      </c>
      <c r="H6552" t="s">
        <v>46</v>
      </c>
      <c r="I6552" t="s">
        <v>129</v>
      </c>
      <c r="J6552" t="s">
        <v>130</v>
      </c>
      <c r="K6552" t="s">
        <v>131</v>
      </c>
      <c r="L6552" t="s">
        <v>18776</v>
      </c>
      <c r="M6552" t="s">
        <v>18777</v>
      </c>
      <c r="N6552">
        <v>2.508611111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2.5086110000000001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1722028</v>
      </c>
      <c r="B6553">
        <v>1</v>
      </c>
      <c r="C6553" t="s">
        <v>77</v>
      </c>
      <c r="D6553" t="s">
        <v>115</v>
      </c>
      <c r="E6553" t="s">
        <v>212</v>
      </c>
      <c r="F6553" t="s">
        <v>18778</v>
      </c>
      <c r="G6553" t="s">
        <v>1505</v>
      </c>
      <c r="H6553" t="s">
        <v>47</v>
      </c>
      <c r="I6553" t="s">
        <v>129</v>
      </c>
      <c r="J6553" t="s">
        <v>130</v>
      </c>
      <c r="K6553" t="s">
        <v>131</v>
      </c>
      <c r="L6553" t="s">
        <v>18779</v>
      </c>
      <c r="M6553" t="s">
        <v>18780</v>
      </c>
      <c r="N6553">
        <v>6.0733333329999999</v>
      </c>
      <c r="O6553">
        <v>0</v>
      </c>
      <c r="P6553">
        <v>0</v>
      </c>
      <c r="Q6553">
        <v>13</v>
      </c>
      <c r="R6553">
        <v>0</v>
      </c>
      <c r="S6553">
        <v>25</v>
      </c>
      <c r="T6553">
        <v>66</v>
      </c>
      <c r="U6553">
        <v>0</v>
      </c>
      <c r="V6553">
        <v>0</v>
      </c>
      <c r="W6553">
        <v>78.953333000000001</v>
      </c>
      <c r="X6553">
        <v>0</v>
      </c>
      <c r="Y6553">
        <v>151.83333300000001</v>
      </c>
      <c r="Z6553">
        <v>400.84</v>
      </c>
    </row>
    <row r="6554" spans="1:26" x14ac:dyDescent="0.25">
      <c r="A6554">
        <v>1722018</v>
      </c>
      <c r="B6554">
        <v>1</v>
      </c>
      <c r="C6554" t="s">
        <v>77</v>
      </c>
      <c r="D6554" t="s">
        <v>115</v>
      </c>
      <c r="E6554" t="s">
        <v>158</v>
      </c>
      <c r="F6554" t="s">
        <v>18781</v>
      </c>
      <c r="G6554" t="s">
        <v>150</v>
      </c>
      <c r="H6554" t="s">
        <v>47</v>
      </c>
      <c r="I6554" t="s">
        <v>129</v>
      </c>
      <c r="J6554" t="s">
        <v>130</v>
      </c>
      <c r="K6554" t="s">
        <v>131</v>
      </c>
      <c r="L6554" t="s">
        <v>18782</v>
      </c>
      <c r="M6554" t="s">
        <v>18783</v>
      </c>
      <c r="N6554">
        <v>0.48749999999999999</v>
      </c>
      <c r="O6554">
        <v>0</v>
      </c>
      <c r="P6554">
        <v>0</v>
      </c>
      <c r="Q6554">
        <v>54</v>
      </c>
      <c r="R6554">
        <v>733</v>
      </c>
      <c r="S6554">
        <v>109</v>
      </c>
      <c r="T6554">
        <v>1413</v>
      </c>
      <c r="U6554">
        <v>0</v>
      </c>
      <c r="V6554">
        <v>0</v>
      </c>
      <c r="W6554">
        <v>26.324999999999999</v>
      </c>
      <c r="X6554">
        <v>357.33749999999998</v>
      </c>
      <c r="Y6554">
        <v>53.137500000000003</v>
      </c>
      <c r="Z6554">
        <v>688.83749999999998</v>
      </c>
    </row>
    <row r="6555" spans="1:26" x14ac:dyDescent="0.25">
      <c r="A6555">
        <v>1722025</v>
      </c>
      <c r="B6555">
        <v>1</v>
      </c>
      <c r="C6555" t="s">
        <v>77</v>
      </c>
      <c r="D6555" t="s">
        <v>111</v>
      </c>
      <c r="E6555" t="s">
        <v>139</v>
      </c>
      <c r="F6555" t="s">
        <v>18784</v>
      </c>
      <c r="G6555" t="s">
        <v>141</v>
      </c>
      <c r="H6555" t="s">
        <v>46</v>
      </c>
      <c r="I6555" t="s">
        <v>129</v>
      </c>
      <c r="J6555" t="s">
        <v>130</v>
      </c>
      <c r="K6555" t="s">
        <v>131</v>
      </c>
      <c r="L6555" t="s">
        <v>18785</v>
      </c>
      <c r="M6555" t="s">
        <v>18786</v>
      </c>
      <c r="N6555">
        <v>2.3486111109999999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17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39.926389</v>
      </c>
    </row>
    <row r="6556" spans="1:26" x14ac:dyDescent="0.25">
      <c r="A6556">
        <v>1722029</v>
      </c>
      <c r="B6556">
        <v>1</v>
      </c>
      <c r="C6556" t="s">
        <v>76</v>
      </c>
      <c r="D6556" t="s">
        <v>93</v>
      </c>
      <c r="E6556" t="s">
        <v>134</v>
      </c>
      <c r="F6556" t="s">
        <v>18787</v>
      </c>
      <c r="G6556" t="s">
        <v>136</v>
      </c>
      <c r="H6556" t="s">
        <v>46</v>
      </c>
      <c r="I6556" t="s">
        <v>129</v>
      </c>
      <c r="J6556" t="s">
        <v>130</v>
      </c>
      <c r="K6556" t="s">
        <v>131</v>
      </c>
      <c r="L6556" t="s">
        <v>18788</v>
      </c>
      <c r="M6556" t="s">
        <v>18789</v>
      </c>
      <c r="N6556">
        <v>2.8061111109999999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2.806111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1722051</v>
      </c>
      <c r="B6557">
        <v>1</v>
      </c>
      <c r="C6557" t="s">
        <v>76</v>
      </c>
      <c r="D6557" t="s">
        <v>101</v>
      </c>
      <c r="E6557" t="s">
        <v>134</v>
      </c>
      <c r="F6557" t="s">
        <v>18790</v>
      </c>
      <c r="G6557" t="s">
        <v>209</v>
      </c>
      <c r="H6557" t="s">
        <v>46</v>
      </c>
      <c r="I6557" t="s">
        <v>129</v>
      </c>
      <c r="J6557" t="s">
        <v>130</v>
      </c>
      <c r="K6557" t="s">
        <v>131</v>
      </c>
      <c r="L6557" t="s">
        <v>18791</v>
      </c>
      <c r="M6557" t="s">
        <v>18792</v>
      </c>
      <c r="N6557">
        <v>15.188333332999999</v>
      </c>
      <c r="O6557">
        <v>0</v>
      </c>
      <c r="P6557">
        <v>3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45.564999999999998</v>
      </c>
      <c r="W6557">
        <v>0</v>
      </c>
      <c r="X6557">
        <v>0</v>
      </c>
      <c r="Y6557">
        <v>0</v>
      </c>
      <c r="Z6557">
        <v>0</v>
      </c>
    </row>
    <row r="6558" spans="1:26" x14ac:dyDescent="0.25">
      <c r="A6558">
        <v>1722046</v>
      </c>
      <c r="B6558">
        <v>1</v>
      </c>
      <c r="C6558" t="s">
        <v>76</v>
      </c>
      <c r="D6558" t="s">
        <v>95</v>
      </c>
      <c r="E6558" t="s">
        <v>134</v>
      </c>
      <c r="F6558" t="s">
        <v>18793</v>
      </c>
      <c r="G6558" t="s">
        <v>136</v>
      </c>
      <c r="H6558" t="s">
        <v>46</v>
      </c>
      <c r="I6558" t="s">
        <v>129</v>
      </c>
      <c r="J6558" t="s">
        <v>130</v>
      </c>
      <c r="K6558" t="s">
        <v>131</v>
      </c>
      <c r="L6558" t="s">
        <v>18794</v>
      </c>
      <c r="M6558" t="s">
        <v>18795</v>
      </c>
      <c r="N6558">
        <v>5.8780555550000004</v>
      </c>
      <c r="O6558">
        <v>0</v>
      </c>
      <c r="P6558">
        <v>2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11.756111000000001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1722041</v>
      </c>
      <c r="B6559">
        <v>1</v>
      </c>
      <c r="C6559" t="s">
        <v>77</v>
      </c>
      <c r="D6559" t="s">
        <v>123</v>
      </c>
      <c r="E6559" t="s">
        <v>212</v>
      </c>
      <c r="F6559" t="s">
        <v>18796</v>
      </c>
      <c r="G6559" t="s">
        <v>176</v>
      </c>
      <c r="H6559" t="s">
        <v>47</v>
      </c>
      <c r="I6559" t="s">
        <v>129</v>
      </c>
      <c r="J6559" t="s">
        <v>130</v>
      </c>
      <c r="K6559" t="s">
        <v>131</v>
      </c>
      <c r="L6559" t="s">
        <v>18797</v>
      </c>
      <c r="M6559" t="s">
        <v>18798</v>
      </c>
      <c r="N6559">
        <v>3.6969444440000001</v>
      </c>
      <c r="O6559">
        <v>1</v>
      </c>
      <c r="P6559">
        <v>11</v>
      </c>
      <c r="Q6559">
        <v>0</v>
      </c>
      <c r="R6559">
        <v>0</v>
      </c>
      <c r="S6559">
        <v>0</v>
      </c>
      <c r="T6559">
        <v>0</v>
      </c>
      <c r="U6559">
        <v>3.6969439999999998</v>
      </c>
      <c r="V6559">
        <v>40.666389000000002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1722039</v>
      </c>
      <c r="B6560">
        <v>1</v>
      </c>
      <c r="C6560" t="s">
        <v>77</v>
      </c>
      <c r="D6560" t="s">
        <v>108</v>
      </c>
      <c r="E6560" t="s">
        <v>139</v>
      </c>
      <c r="F6560" t="s">
        <v>18799</v>
      </c>
      <c r="G6560" t="s">
        <v>141</v>
      </c>
      <c r="H6560" t="s">
        <v>46</v>
      </c>
      <c r="I6560" t="s">
        <v>129</v>
      </c>
      <c r="J6560" t="s">
        <v>130</v>
      </c>
      <c r="K6560" t="s">
        <v>131</v>
      </c>
      <c r="L6560" t="s">
        <v>18800</v>
      </c>
      <c r="M6560" t="s">
        <v>18652</v>
      </c>
      <c r="N6560">
        <v>4.2083333329999997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8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33.666666999999997</v>
      </c>
    </row>
    <row r="6561" spans="1:26" x14ac:dyDescent="0.25">
      <c r="A6561">
        <v>1722040</v>
      </c>
      <c r="B6561">
        <v>1</v>
      </c>
      <c r="C6561" t="s">
        <v>76</v>
      </c>
      <c r="D6561" t="s">
        <v>79</v>
      </c>
      <c r="E6561" t="s">
        <v>134</v>
      </c>
      <c r="F6561" t="s">
        <v>18801</v>
      </c>
      <c r="G6561" t="s">
        <v>155</v>
      </c>
      <c r="H6561" t="s">
        <v>46</v>
      </c>
      <c r="I6561" t="s">
        <v>129</v>
      </c>
      <c r="J6561" t="s">
        <v>130</v>
      </c>
      <c r="K6561" t="s">
        <v>131</v>
      </c>
      <c r="L6561" t="s">
        <v>18802</v>
      </c>
      <c r="M6561" t="s">
        <v>18803</v>
      </c>
      <c r="N6561">
        <v>2.5330555549999998</v>
      </c>
      <c r="O6561">
        <v>0</v>
      </c>
      <c r="P6561">
        <v>3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7.5991669999999996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1722050</v>
      </c>
      <c r="B6562">
        <v>1</v>
      </c>
      <c r="C6562" t="s">
        <v>76</v>
      </c>
      <c r="D6562" t="s">
        <v>93</v>
      </c>
      <c r="E6562" t="s">
        <v>134</v>
      </c>
      <c r="F6562" t="s">
        <v>17961</v>
      </c>
      <c r="G6562" t="s">
        <v>209</v>
      </c>
      <c r="H6562" t="s">
        <v>46</v>
      </c>
      <c r="I6562" t="s">
        <v>129</v>
      </c>
      <c r="J6562" t="s">
        <v>130</v>
      </c>
      <c r="K6562" t="s">
        <v>131</v>
      </c>
      <c r="L6562" t="s">
        <v>18804</v>
      </c>
      <c r="M6562" t="s">
        <v>18805</v>
      </c>
      <c r="N6562">
        <v>4.8361111110000001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4.8361109999999998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1722064</v>
      </c>
      <c r="B6563">
        <v>1</v>
      </c>
      <c r="C6563" t="s">
        <v>76</v>
      </c>
      <c r="D6563" t="s">
        <v>93</v>
      </c>
      <c r="E6563" t="s">
        <v>164</v>
      </c>
      <c r="F6563" t="s">
        <v>18806</v>
      </c>
      <c r="G6563" t="s">
        <v>256</v>
      </c>
      <c r="H6563" t="s">
        <v>46</v>
      </c>
      <c r="I6563" t="s">
        <v>129</v>
      </c>
      <c r="J6563" t="s">
        <v>130</v>
      </c>
      <c r="K6563" t="s">
        <v>131</v>
      </c>
      <c r="L6563" t="s">
        <v>18807</v>
      </c>
      <c r="M6563" t="s">
        <v>18808</v>
      </c>
      <c r="N6563">
        <v>3.7572222219999998</v>
      </c>
      <c r="O6563">
        <v>1</v>
      </c>
      <c r="P6563">
        <v>58</v>
      </c>
      <c r="Q6563">
        <v>0</v>
      </c>
      <c r="R6563">
        <v>0</v>
      </c>
      <c r="S6563">
        <v>0</v>
      </c>
      <c r="T6563">
        <v>0</v>
      </c>
      <c r="U6563">
        <v>3.7572220000000001</v>
      </c>
      <c r="V6563">
        <v>217.91888900000001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1722052</v>
      </c>
      <c r="B6564">
        <v>1</v>
      </c>
      <c r="C6564" t="s">
        <v>77</v>
      </c>
      <c r="D6564" t="s">
        <v>113</v>
      </c>
      <c r="E6564" t="s">
        <v>126</v>
      </c>
      <c r="F6564" t="s">
        <v>18809</v>
      </c>
      <c r="G6564" t="s">
        <v>145</v>
      </c>
      <c r="H6564" t="s">
        <v>47</v>
      </c>
      <c r="I6564" t="s">
        <v>129</v>
      </c>
      <c r="J6564" t="s">
        <v>130</v>
      </c>
      <c r="K6564" t="s">
        <v>131</v>
      </c>
      <c r="L6564" t="s">
        <v>18810</v>
      </c>
      <c r="M6564" t="s">
        <v>18811</v>
      </c>
      <c r="N6564">
        <v>2.9874999999999998</v>
      </c>
      <c r="O6564">
        <v>0</v>
      </c>
      <c r="P6564">
        <v>0</v>
      </c>
      <c r="Q6564">
        <v>0</v>
      </c>
      <c r="R6564">
        <v>0</v>
      </c>
      <c r="S6564">
        <v>9</v>
      </c>
      <c r="T6564">
        <v>173</v>
      </c>
      <c r="U6564">
        <v>0</v>
      </c>
      <c r="V6564">
        <v>0</v>
      </c>
      <c r="W6564">
        <v>0</v>
      </c>
      <c r="X6564">
        <v>0</v>
      </c>
      <c r="Y6564">
        <v>26.887499999999999</v>
      </c>
      <c r="Z6564">
        <v>516.83749999999998</v>
      </c>
    </row>
    <row r="6565" spans="1:26" x14ac:dyDescent="0.25">
      <c r="A6565">
        <v>1722049</v>
      </c>
      <c r="B6565">
        <v>1</v>
      </c>
      <c r="C6565" t="s">
        <v>76</v>
      </c>
      <c r="D6565" t="s">
        <v>97</v>
      </c>
      <c r="E6565" t="s">
        <v>139</v>
      </c>
      <c r="F6565" t="s">
        <v>18812</v>
      </c>
      <c r="G6565" t="s">
        <v>462</v>
      </c>
      <c r="H6565" t="s">
        <v>46</v>
      </c>
      <c r="I6565" t="s">
        <v>129</v>
      </c>
      <c r="J6565" t="s">
        <v>130</v>
      </c>
      <c r="K6565" t="s">
        <v>131</v>
      </c>
      <c r="L6565" t="s">
        <v>18813</v>
      </c>
      <c r="M6565" t="s">
        <v>18814</v>
      </c>
      <c r="N6565">
        <v>1.3091666660000001</v>
      </c>
      <c r="O6565">
        <v>0</v>
      </c>
      <c r="P6565">
        <v>68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89.023332999999994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1722055</v>
      </c>
      <c r="B6566">
        <v>1</v>
      </c>
      <c r="C6566" t="s">
        <v>76</v>
      </c>
      <c r="D6566" t="s">
        <v>90</v>
      </c>
      <c r="E6566" t="s">
        <v>139</v>
      </c>
      <c r="F6566" t="s">
        <v>18815</v>
      </c>
      <c r="G6566" t="s">
        <v>141</v>
      </c>
      <c r="H6566" t="s">
        <v>46</v>
      </c>
      <c r="I6566" t="s">
        <v>129</v>
      </c>
      <c r="J6566" t="s">
        <v>130</v>
      </c>
      <c r="K6566" t="s">
        <v>131</v>
      </c>
      <c r="L6566" t="s">
        <v>18816</v>
      </c>
      <c r="M6566" t="s">
        <v>18817</v>
      </c>
      <c r="N6566">
        <v>0.77694444399999996</v>
      </c>
      <c r="O6566">
        <v>0</v>
      </c>
      <c r="P6566">
        <v>49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38.070278000000002</v>
      </c>
      <c r="W6566">
        <v>0</v>
      </c>
      <c r="X6566">
        <v>0</v>
      </c>
      <c r="Y6566">
        <v>0</v>
      </c>
      <c r="Z6566">
        <v>0</v>
      </c>
    </row>
    <row r="6567" spans="1:26" x14ac:dyDescent="0.25">
      <c r="A6567">
        <v>1722062</v>
      </c>
      <c r="B6567">
        <v>1</v>
      </c>
      <c r="C6567" t="s">
        <v>77</v>
      </c>
      <c r="D6567" t="s">
        <v>111</v>
      </c>
      <c r="E6567" t="s">
        <v>139</v>
      </c>
      <c r="F6567" t="s">
        <v>18818</v>
      </c>
      <c r="G6567" t="s">
        <v>141</v>
      </c>
      <c r="H6567" t="s">
        <v>46</v>
      </c>
      <c r="I6567" t="s">
        <v>129</v>
      </c>
      <c r="J6567" t="s">
        <v>130</v>
      </c>
      <c r="K6567" t="s">
        <v>131</v>
      </c>
      <c r="L6567" t="s">
        <v>18819</v>
      </c>
      <c r="M6567" t="s">
        <v>18820</v>
      </c>
      <c r="N6567">
        <v>3.5263888880000001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2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7.052778</v>
      </c>
    </row>
    <row r="6568" spans="1:26" x14ac:dyDescent="0.25">
      <c r="A6568">
        <v>1722058</v>
      </c>
      <c r="B6568">
        <v>1</v>
      </c>
      <c r="C6568" t="s">
        <v>77</v>
      </c>
      <c r="D6568" t="s">
        <v>109</v>
      </c>
      <c r="E6568" t="s">
        <v>134</v>
      </c>
      <c r="F6568" t="s">
        <v>18821</v>
      </c>
      <c r="G6568" t="s">
        <v>136</v>
      </c>
      <c r="H6568" t="s">
        <v>46</v>
      </c>
      <c r="I6568" t="s">
        <v>129</v>
      </c>
      <c r="J6568" t="s">
        <v>130</v>
      </c>
      <c r="K6568" t="s">
        <v>131</v>
      </c>
      <c r="L6568" t="s">
        <v>18822</v>
      </c>
      <c r="M6568" t="s">
        <v>18823</v>
      </c>
      <c r="N6568">
        <v>2.8525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1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2.8525</v>
      </c>
    </row>
    <row r="6569" spans="1:26" x14ac:dyDescent="0.25">
      <c r="A6569">
        <v>1722059</v>
      </c>
      <c r="B6569">
        <v>1</v>
      </c>
      <c r="C6569" t="s">
        <v>76</v>
      </c>
      <c r="D6569" t="s">
        <v>94</v>
      </c>
      <c r="E6569" t="s">
        <v>134</v>
      </c>
      <c r="F6569" t="s">
        <v>18824</v>
      </c>
      <c r="G6569" t="s">
        <v>136</v>
      </c>
      <c r="H6569" t="s">
        <v>46</v>
      </c>
      <c r="I6569" t="s">
        <v>129</v>
      </c>
      <c r="J6569" t="s">
        <v>130</v>
      </c>
      <c r="K6569" t="s">
        <v>131</v>
      </c>
      <c r="L6569" t="s">
        <v>18825</v>
      </c>
      <c r="M6569" t="s">
        <v>18826</v>
      </c>
      <c r="N6569">
        <v>1.5902777770000001</v>
      </c>
      <c r="O6569">
        <v>0</v>
      </c>
      <c r="P6569">
        <v>0</v>
      </c>
      <c r="Q6569">
        <v>0</v>
      </c>
      <c r="R6569">
        <v>1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1.5902780000000001</v>
      </c>
      <c r="Y6569">
        <v>0</v>
      </c>
      <c r="Z6569">
        <v>0</v>
      </c>
    </row>
    <row r="6570" spans="1:26" x14ac:dyDescent="0.25">
      <c r="A6570">
        <v>1722056</v>
      </c>
      <c r="B6570">
        <v>1</v>
      </c>
      <c r="C6570" t="s">
        <v>76</v>
      </c>
      <c r="D6570" t="s">
        <v>98</v>
      </c>
      <c r="E6570" t="s">
        <v>158</v>
      </c>
      <c r="F6570" t="s">
        <v>14380</v>
      </c>
      <c r="G6570" t="s">
        <v>431</v>
      </c>
      <c r="H6570" t="s">
        <v>47</v>
      </c>
      <c r="I6570" t="s">
        <v>129</v>
      </c>
      <c r="J6570" t="s">
        <v>130</v>
      </c>
      <c r="K6570" t="s">
        <v>131</v>
      </c>
      <c r="L6570" t="s">
        <v>18827</v>
      </c>
      <c r="M6570" t="s">
        <v>18828</v>
      </c>
      <c r="N6570">
        <v>0.97638888800000001</v>
      </c>
      <c r="O6570">
        <v>5</v>
      </c>
      <c r="P6570">
        <v>103</v>
      </c>
      <c r="Q6570">
        <v>4</v>
      </c>
      <c r="R6570">
        <v>101</v>
      </c>
      <c r="S6570">
        <v>39</v>
      </c>
      <c r="T6570">
        <v>1249</v>
      </c>
      <c r="U6570">
        <v>4.8819439999999998</v>
      </c>
      <c r="V6570">
        <v>100.568055</v>
      </c>
      <c r="W6570">
        <v>3.9055559999999998</v>
      </c>
      <c r="X6570">
        <v>98.615278000000004</v>
      </c>
      <c r="Y6570">
        <v>38.079166999999998</v>
      </c>
      <c r="Z6570">
        <v>1219.5097209999999</v>
      </c>
    </row>
    <row r="6571" spans="1:26" x14ac:dyDescent="0.25">
      <c r="A6571">
        <v>1722065</v>
      </c>
      <c r="B6571">
        <v>1</v>
      </c>
      <c r="C6571" t="s">
        <v>77</v>
      </c>
      <c r="D6571" t="s">
        <v>120</v>
      </c>
      <c r="E6571" t="s">
        <v>139</v>
      </c>
      <c r="F6571" t="s">
        <v>18829</v>
      </c>
      <c r="G6571" t="s">
        <v>182</v>
      </c>
      <c r="H6571" t="s">
        <v>46</v>
      </c>
      <c r="I6571" t="s">
        <v>129</v>
      </c>
      <c r="J6571" t="s">
        <v>130</v>
      </c>
      <c r="K6571" t="s">
        <v>131</v>
      </c>
      <c r="L6571" t="s">
        <v>18830</v>
      </c>
      <c r="M6571" t="s">
        <v>18831</v>
      </c>
      <c r="N6571">
        <v>3.3797222219999998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2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6.7594440000000002</v>
      </c>
    </row>
    <row r="6572" spans="1:26" x14ac:dyDescent="0.25">
      <c r="A6572">
        <v>1722066</v>
      </c>
      <c r="B6572">
        <v>1</v>
      </c>
      <c r="C6572" t="s">
        <v>77</v>
      </c>
      <c r="D6572" t="s">
        <v>114</v>
      </c>
      <c r="E6572" t="s">
        <v>164</v>
      </c>
      <c r="F6572" t="s">
        <v>18832</v>
      </c>
      <c r="G6572" t="s">
        <v>256</v>
      </c>
      <c r="H6572" t="s">
        <v>46</v>
      </c>
      <c r="I6572" t="s">
        <v>129</v>
      </c>
      <c r="J6572" t="s">
        <v>130</v>
      </c>
      <c r="K6572" t="s">
        <v>131</v>
      </c>
      <c r="L6572" t="s">
        <v>18833</v>
      </c>
      <c r="M6572" t="s">
        <v>18834</v>
      </c>
      <c r="N6572">
        <v>0.96027777700000005</v>
      </c>
      <c r="O6572">
        <v>0</v>
      </c>
      <c r="P6572">
        <v>0</v>
      </c>
      <c r="Q6572">
        <v>0</v>
      </c>
      <c r="R6572">
        <v>0</v>
      </c>
      <c r="S6572">
        <v>1</v>
      </c>
      <c r="T6572">
        <v>21</v>
      </c>
      <c r="U6572">
        <v>0</v>
      </c>
      <c r="V6572">
        <v>0</v>
      </c>
      <c r="W6572">
        <v>0</v>
      </c>
      <c r="X6572">
        <v>0</v>
      </c>
      <c r="Y6572">
        <v>0.96027799999999996</v>
      </c>
      <c r="Z6572">
        <v>20.165832999999999</v>
      </c>
    </row>
    <row r="6573" spans="1:26" x14ac:dyDescent="0.25">
      <c r="A6573">
        <v>1722068</v>
      </c>
      <c r="B6573">
        <v>1</v>
      </c>
      <c r="C6573" t="s">
        <v>77</v>
      </c>
      <c r="D6573" t="s">
        <v>111</v>
      </c>
      <c r="E6573" t="s">
        <v>139</v>
      </c>
      <c r="F6573" t="s">
        <v>18835</v>
      </c>
      <c r="G6573" t="s">
        <v>141</v>
      </c>
      <c r="H6573" t="s">
        <v>46</v>
      </c>
      <c r="I6573" t="s">
        <v>129</v>
      </c>
      <c r="J6573" t="s">
        <v>130</v>
      </c>
      <c r="K6573" t="s">
        <v>131</v>
      </c>
      <c r="L6573" t="s">
        <v>18836</v>
      </c>
      <c r="M6573" t="s">
        <v>18837</v>
      </c>
      <c r="N6573">
        <v>1.547222222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26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40.227778000000001</v>
      </c>
    </row>
    <row r="6574" spans="1:26" x14ac:dyDescent="0.25">
      <c r="A6574">
        <v>1722063</v>
      </c>
      <c r="B6574">
        <v>1</v>
      </c>
      <c r="C6574" t="s">
        <v>76</v>
      </c>
      <c r="D6574" t="s">
        <v>97</v>
      </c>
      <c r="E6574" t="s">
        <v>139</v>
      </c>
      <c r="F6574" t="s">
        <v>18732</v>
      </c>
      <c r="G6574" t="s">
        <v>462</v>
      </c>
      <c r="H6574" t="s">
        <v>46</v>
      </c>
      <c r="I6574" t="s">
        <v>129</v>
      </c>
      <c r="J6574" t="s">
        <v>130</v>
      </c>
      <c r="K6574" t="s">
        <v>131</v>
      </c>
      <c r="L6574" t="s">
        <v>18838</v>
      </c>
      <c r="M6574" t="s">
        <v>18839</v>
      </c>
      <c r="N6574">
        <v>0.26027777699999999</v>
      </c>
      <c r="O6574">
        <v>0</v>
      </c>
      <c r="P6574">
        <v>5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1.3013889999999999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1722082</v>
      </c>
      <c r="B6575">
        <v>1</v>
      </c>
      <c r="C6575" t="s">
        <v>77</v>
      </c>
      <c r="D6575" t="s">
        <v>116</v>
      </c>
      <c r="E6575" t="s">
        <v>139</v>
      </c>
      <c r="F6575" t="s">
        <v>18840</v>
      </c>
      <c r="G6575" t="s">
        <v>141</v>
      </c>
      <c r="H6575" t="s">
        <v>46</v>
      </c>
      <c r="I6575" t="s">
        <v>129</v>
      </c>
      <c r="J6575" t="s">
        <v>130</v>
      </c>
      <c r="K6575" t="s">
        <v>131</v>
      </c>
      <c r="L6575" t="s">
        <v>18841</v>
      </c>
      <c r="M6575" t="s">
        <v>18842</v>
      </c>
      <c r="N6575">
        <v>2.025555555</v>
      </c>
      <c r="O6575">
        <v>0</v>
      </c>
      <c r="P6575">
        <v>5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10.127777999999999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1722070</v>
      </c>
      <c r="B6576">
        <v>1</v>
      </c>
      <c r="C6576" t="s">
        <v>76</v>
      </c>
      <c r="D6576" t="s">
        <v>89</v>
      </c>
      <c r="E6576" t="s">
        <v>134</v>
      </c>
      <c r="F6576" t="s">
        <v>18843</v>
      </c>
      <c r="G6576" t="s">
        <v>136</v>
      </c>
      <c r="H6576" t="s">
        <v>46</v>
      </c>
      <c r="I6576" t="s">
        <v>129</v>
      </c>
      <c r="J6576" t="s">
        <v>130</v>
      </c>
      <c r="K6576" t="s">
        <v>131</v>
      </c>
      <c r="L6576" t="s">
        <v>18844</v>
      </c>
      <c r="M6576" t="s">
        <v>18845</v>
      </c>
      <c r="N6576">
        <v>1.3730555550000001</v>
      </c>
      <c r="O6576">
        <v>0</v>
      </c>
      <c r="P6576">
        <v>0</v>
      </c>
      <c r="Q6576">
        <v>0</v>
      </c>
      <c r="R6576">
        <v>2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2.746111</v>
      </c>
      <c r="Y6576">
        <v>0</v>
      </c>
      <c r="Z6576">
        <v>0</v>
      </c>
    </row>
    <row r="6577" spans="1:26" x14ac:dyDescent="0.25">
      <c r="A6577">
        <v>1722045</v>
      </c>
      <c r="B6577">
        <v>1</v>
      </c>
      <c r="C6577" t="s">
        <v>77</v>
      </c>
      <c r="D6577" t="s">
        <v>119</v>
      </c>
      <c r="E6577" t="s">
        <v>139</v>
      </c>
      <c r="F6577" t="s">
        <v>18846</v>
      </c>
      <c r="G6577" t="s">
        <v>1596</v>
      </c>
      <c r="H6577" t="s">
        <v>46</v>
      </c>
      <c r="I6577" t="s">
        <v>129</v>
      </c>
      <c r="J6577" t="s">
        <v>130</v>
      </c>
      <c r="K6577" t="s">
        <v>131</v>
      </c>
      <c r="L6577" t="s">
        <v>18847</v>
      </c>
      <c r="M6577" t="s">
        <v>18848</v>
      </c>
      <c r="N6577">
        <v>0.90833333299999997</v>
      </c>
      <c r="O6577">
        <v>0</v>
      </c>
      <c r="P6577">
        <v>8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7.266667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1722079</v>
      </c>
      <c r="B6578">
        <v>1</v>
      </c>
      <c r="C6578" t="s">
        <v>77</v>
      </c>
      <c r="D6578" t="s">
        <v>117</v>
      </c>
      <c r="E6578" t="s">
        <v>139</v>
      </c>
      <c r="F6578" t="s">
        <v>17428</v>
      </c>
      <c r="G6578" t="s">
        <v>141</v>
      </c>
      <c r="H6578" t="s">
        <v>46</v>
      </c>
      <c r="I6578" t="s">
        <v>129</v>
      </c>
      <c r="J6578" t="s">
        <v>130</v>
      </c>
      <c r="K6578" t="s">
        <v>131</v>
      </c>
      <c r="L6578" t="s">
        <v>18849</v>
      </c>
      <c r="M6578" t="s">
        <v>18850</v>
      </c>
      <c r="N6578">
        <v>1.0213888879999999</v>
      </c>
      <c r="O6578">
        <v>0</v>
      </c>
      <c r="P6578">
        <v>0</v>
      </c>
      <c r="Q6578">
        <v>0</v>
      </c>
      <c r="R6578">
        <v>14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14.299443999999999</v>
      </c>
      <c r="Y6578">
        <v>0</v>
      </c>
      <c r="Z6578">
        <v>0</v>
      </c>
    </row>
    <row r="6579" spans="1:26" x14ac:dyDescent="0.25">
      <c r="A6579">
        <v>1722080</v>
      </c>
      <c r="B6579">
        <v>1</v>
      </c>
      <c r="C6579" t="s">
        <v>77</v>
      </c>
      <c r="D6579" t="s">
        <v>124</v>
      </c>
      <c r="E6579" t="s">
        <v>134</v>
      </c>
      <c r="F6579" t="s">
        <v>18851</v>
      </c>
      <c r="G6579" t="s">
        <v>3745</v>
      </c>
      <c r="H6579" t="s">
        <v>46</v>
      </c>
      <c r="I6579" t="s">
        <v>129</v>
      </c>
      <c r="J6579" t="s">
        <v>130</v>
      </c>
      <c r="K6579" t="s">
        <v>131</v>
      </c>
      <c r="L6579" t="s">
        <v>18852</v>
      </c>
      <c r="M6579" t="s">
        <v>18853</v>
      </c>
      <c r="N6579">
        <v>1.886111111</v>
      </c>
      <c r="O6579">
        <v>0</v>
      </c>
      <c r="P6579">
        <v>3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5.6583329999999998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1722076</v>
      </c>
      <c r="B6580">
        <v>1</v>
      </c>
      <c r="C6580" t="s">
        <v>77</v>
      </c>
      <c r="D6580" t="s">
        <v>109</v>
      </c>
      <c r="E6580" t="s">
        <v>139</v>
      </c>
      <c r="F6580" t="s">
        <v>18854</v>
      </c>
      <c r="G6580" t="s">
        <v>141</v>
      </c>
      <c r="H6580" t="s">
        <v>46</v>
      </c>
      <c r="I6580" t="s">
        <v>129</v>
      </c>
      <c r="J6580" t="s">
        <v>130</v>
      </c>
      <c r="K6580" t="s">
        <v>131</v>
      </c>
      <c r="L6580" t="s">
        <v>18855</v>
      </c>
      <c r="M6580" t="s">
        <v>18856</v>
      </c>
      <c r="N6580">
        <v>1.8458333330000001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1.8458330000000001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1722085</v>
      </c>
      <c r="B6581">
        <v>1</v>
      </c>
      <c r="C6581" t="s">
        <v>76</v>
      </c>
      <c r="D6581" t="s">
        <v>101</v>
      </c>
      <c r="E6581" t="s">
        <v>126</v>
      </c>
      <c r="F6581" t="s">
        <v>6615</v>
      </c>
      <c r="G6581" t="s">
        <v>431</v>
      </c>
      <c r="H6581" t="s">
        <v>47</v>
      </c>
      <c r="I6581" t="s">
        <v>129</v>
      </c>
      <c r="J6581" t="s">
        <v>130</v>
      </c>
      <c r="K6581" t="s">
        <v>131</v>
      </c>
      <c r="L6581" t="s">
        <v>18857</v>
      </c>
      <c r="M6581" t="s">
        <v>18858</v>
      </c>
      <c r="N6581">
        <v>1.061388888</v>
      </c>
      <c r="O6581">
        <v>2</v>
      </c>
      <c r="P6581">
        <v>148</v>
      </c>
      <c r="Q6581">
        <v>0</v>
      </c>
      <c r="R6581">
        <v>0</v>
      </c>
      <c r="S6581">
        <v>0</v>
      </c>
      <c r="T6581">
        <v>0</v>
      </c>
      <c r="U6581">
        <v>2.1227779999999998</v>
      </c>
      <c r="V6581">
        <v>157.085555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1722084</v>
      </c>
      <c r="B6582">
        <v>1</v>
      </c>
      <c r="C6582" t="s">
        <v>77</v>
      </c>
      <c r="D6582" t="s">
        <v>123</v>
      </c>
      <c r="E6582" t="s">
        <v>126</v>
      </c>
      <c r="F6582" t="s">
        <v>18859</v>
      </c>
      <c r="G6582" t="s">
        <v>176</v>
      </c>
      <c r="H6582" t="s">
        <v>47</v>
      </c>
      <c r="I6582" t="s">
        <v>129</v>
      </c>
      <c r="J6582" t="s">
        <v>130</v>
      </c>
      <c r="K6582" t="s">
        <v>131</v>
      </c>
      <c r="L6582" t="s">
        <v>18860</v>
      </c>
      <c r="M6582" t="s">
        <v>18861</v>
      </c>
      <c r="N6582">
        <v>0.77416666599999995</v>
      </c>
      <c r="O6582">
        <v>9</v>
      </c>
      <c r="P6582">
        <v>482</v>
      </c>
      <c r="Q6582">
        <v>0</v>
      </c>
      <c r="R6582">
        <v>0</v>
      </c>
      <c r="S6582">
        <v>0</v>
      </c>
      <c r="T6582">
        <v>0</v>
      </c>
      <c r="U6582">
        <v>6.9675000000000002</v>
      </c>
      <c r="V6582">
        <v>373.14833299999998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1722086</v>
      </c>
      <c r="B6583">
        <v>1</v>
      </c>
      <c r="C6583" t="s">
        <v>77</v>
      </c>
      <c r="D6583" t="s">
        <v>114</v>
      </c>
      <c r="E6583" t="s">
        <v>164</v>
      </c>
      <c r="F6583" t="s">
        <v>18862</v>
      </c>
      <c r="G6583" t="s">
        <v>256</v>
      </c>
      <c r="H6583" t="s">
        <v>46</v>
      </c>
      <c r="I6583" t="s">
        <v>129</v>
      </c>
      <c r="J6583" t="s">
        <v>130</v>
      </c>
      <c r="K6583" t="s">
        <v>131</v>
      </c>
      <c r="L6583" t="s">
        <v>18863</v>
      </c>
      <c r="M6583" t="s">
        <v>18864</v>
      </c>
      <c r="N6583">
        <v>0.88749999999999996</v>
      </c>
      <c r="O6583">
        <v>1</v>
      </c>
      <c r="P6583">
        <v>655</v>
      </c>
      <c r="Q6583">
        <v>0</v>
      </c>
      <c r="R6583">
        <v>0</v>
      </c>
      <c r="S6583">
        <v>0</v>
      </c>
      <c r="T6583">
        <v>0</v>
      </c>
      <c r="U6583">
        <v>0.88749999999999996</v>
      </c>
      <c r="V6583">
        <v>581.3125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1722089</v>
      </c>
      <c r="B6584">
        <v>1</v>
      </c>
      <c r="C6584" t="s">
        <v>77</v>
      </c>
      <c r="D6584" t="s">
        <v>109</v>
      </c>
      <c r="E6584" t="s">
        <v>139</v>
      </c>
      <c r="F6584" t="s">
        <v>18865</v>
      </c>
      <c r="G6584" t="s">
        <v>141</v>
      </c>
      <c r="H6584" t="s">
        <v>46</v>
      </c>
      <c r="I6584" t="s">
        <v>129</v>
      </c>
      <c r="J6584" t="s">
        <v>130</v>
      </c>
      <c r="K6584" t="s">
        <v>131</v>
      </c>
      <c r="L6584" t="s">
        <v>18866</v>
      </c>
      <c r="M6584" t="s">
        <v>18867</v>
      </c>
      <c r="N6584">
        <v>5.3880555550000002</v>
      </c>
      <c r="O6584">
        <v>0</v>
      </c>
      <c r="P6584">
        <v>6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32.328333000000001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1722090</v>
      </c>
      <c r="B6585">
        <v>1</v>
      </c>
      <c r="C6585" t="s">
        <v>77</v>
      </c>
      <c r="D6585" t="s">
        <v>114</v>
      </c>
      <c r="E6585" t="s">
        <v>134</v>
      </c>
      <c r="F6585" t="s">
        <v>18868</v>
      </c>
      <c r="G6585" t="s">
        <v>136</v>
      </c>
      <c r="H6585" t="s">
        <v>46</v>
      </c>
      <c r="I6585" t="s">
        <v>129</v>
      </c>
      <c r="J6585" t="s">
        <v>130</v>
      </c>
      <c r="K6585" t="s">
        <v>131</v>
      </c>
      <c r="L6585" t="s">
        <v>18869</v>
      </c>
      <c r="M6585" t="s">
        <v>18870</v>
      </c>
      <c r="N6585">
        <v>2.3252777770000002</v>
      </c>
      <c r="O6585">
        <v>0</v>
      </c>
      <c r="P6585">
        <v>2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4.6505559999999999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1722095</v>
      </c>
      <c r="B6586">
        <v>1</v>
      </c>
      <c r="C6586" t="s">
        <v>76</v>
      </c>
      <c r="D6586" t="s">
        <v>92</v>
      </c>
      <c r="E6586" t="s">
        <v>134</v>
      </c>
      <c r="F6586" t="s">
        <v>18871</v>
      </c>
      <c r="G6586" t="s">
        <v>155</v>
      </c>
      <c r="H6586" t="s">
        <v>46</v>
      </c>
      <c r="I6586" t="s">
        <v>129</v>
      </c>
      <c r="J6586" t="s">
        <v>130</v>
      </c>
      <c r="K6586" t="s">
        <v>131</v>
      </c>
      <c r="L6586" t="s">
        <v>18872</v>
      </c>
      <c r="M6586" t="s">
        <v>18873</v>
      </c>
      <c r="N6586">
        <v>3.8438888879999999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1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3.8438889999999999</v>
      </c>
    </row>
    <row r="6587" spans="1:26" x14ac:dyDescent="0.25">
      <c r="A6587">
        <v>1722092</v>
      </c>
      <c r="B6587">
        <v>1</v>
      </c>
      <c r="C6587" t="s">
        <v>76</v>
      </c>
      <c r="D6587" t="s">
        <v>86</v>
      </c>
      <c r="E6587" t="s">
        <v>164</v>
      </c>
      <c r="F6587" t="s">
        <v>18231</v>
      </c>
      <c r="G6587" t="s">
        <v>462</v>
      </c>
      <c r="H6587" t="s">
        <v>46</v>
      </c>
      <c r="I6587" t="s">
        <v>129</v>
      </c>
      <c r="J6587" t="s">
        <v>130</v>
      </c>
      <c r="K6587" t="s">
        <v>131</v>
      </c>
      <c r="L6587" t="s">
        <v>18874</v>
      </c>
      <c r="M6587" t="s">
        <v>18875</v>
      </c>
      <c r="N6587">
        <v>0.78805555500000002</v>
      </c>
      <c r="O6587">
        <v>1</v>
      </c>
      <c r="P6587">
        <v>795</v>
      </c>
      <c r="Q6587">
        <v>0</v>
      </c>
      <c r="R6587">
        <v>0</v>
      </c>
      <c r="S6587">
        <v>0</v>
      </c>
      <c r="T6587">
        <v>0</v>
      </c>
      <c r="U6587">
        <v>0.78805599999999998</v>
      </c>
      <c r="V6587">
        <v>626.50416600000005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1722093</v>
      </c>
      <c r="B6588">
        <v>1</v>
      </c>
      <c r="C6588" t="s">
        <v>76</v>
      </c>
      <c r="D6588" t="s">
        <v>96</v>
      </c>
      <c r="E6588" t="s">
        <v>139</v>
      </c>
      <c r="F6588" t="s">
        <v>18876</v>
      </c>
      <c r="G6588" t="s">
        <v>232</v>
      </c>
      <c r="H6588" t="s">
        <v>46</v>
      </c>
      <c r="I6588" t="s">
        <v>129</v>
      </c>
      <c r="J6588" t="s">
        <v>130</v>
      </c>
      <c r="K6588" t="s">
        <v>131</v>
      </c>
      <c r="L6588" t="s">
        <v>18877</v>
      </c>
      <c r="M6588" t="s">
        <v>18878</v>
      </c>
      <c r="N6588">
        <v>0.94361111099999995</v>
      </c>
      <c r="O6588">
        <v>0</v>
      </c>
      <c r="P6588">
        <v>30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28.308333000000001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1722097</v>
      </c>
      <c r="B6589">
        <v>1</v>
      </c>
      <c r="C6589" t="s">
        <v>77</v>
      </c>
      <c r="D6589" t="s">
        <v>114</v>
      </c>
      <c r="E6589" t="s">
        <v>126</v>
      </c>
      <c r="F6589" t="s">
        <v>7144</v>
      </c>
      <c r="G6589" t="s">
        <v>145</v>
      </c>
      <c r="H6589" t="s">
        <v>47</v>
      </c>
      <c r="I6589" t="s">
        <v>129</v>
      </c>
      <c r="J6589" t="s">
        <v>130</v>
      </c>
      <c r="K6589" t="s">
        <v>131</v>
      </c>
      <c r="L6589" t="s">
        <v>18879</v>
      </c>
      <c r="M6589" t="s">
        <v>18880</v>
      </c>
      <c r="N6589">
        <v>3.932222222</v>
      </c>
      <c r="O6589">
        <v>42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165.153333</v>
      </c>
      <c r="V6589">
        <v>0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1722098</v>
      </c>
      <c r="B6590">
        <v>1</v>
      </c>
      <c r="C6590" t="s">
        <v>77</v>
      </c>
      <c r="D6590" t="s">
        <v>113</v>
      </c>
      <c r="E6590" t="s">
        <v>212</v>
      </c>
      <c r="F6590" t="s">
        <v>18881</v>
      </c>
      <c r="G6590" t="s">
        <v>176</v>
      </c>
      <c r="H6590" t="s">
        <v>47</v>
      </c>
      <c r="I6590" t="s">
        <v>151</v>
      </c>
      <c r="J6590" t="s">
        <v>130</v>
      </c>
      <c r="K6590" t="s">
        <v>131</v>
      </c>
      <c r="L6590" t="s">
        <v>18882</v>
      </c>
      <c r="M6590" t="s">
        <v>18883</v>
      </c>
      <c r="N6590">
        <v>8.3333330000000001E-3</v>
      </c>
      <c r="O6590">
        <v>0</v>
      </c>
      <c r="P6590">
        <v>0</v>
      </c>
      <c r="Q6590">
        <v>0</v>
      </c>
      <c r="R6590">
        <v>0</v>
      </c>
      <c r="S6590">
        <v>38</v>
      </c>
      <c r="T6590">
        <v>843</v>
      </c>
      <c r="U6590">
        <v>0</v>
      </c>
      <c r="V6590">
        <v>0</v>
      </c>
      <c r="W6590">
        <v>0</v>
      </c>
      <c r="X6590">
        <v>0</v>
      </c>
      <c r="Y6590">
        <v>0.31666699999999998</v>
      </c>
      <c r="Z6590">
        <v>7.0250000000000004</v>
      </c>
    </row>
    <row r="6591" spans="1:26" x14ac:dyDescent="0.25">
      <c r="A6591">
        <v>1722102</v>
      </c>
      <c r="B6591">
        <v>1</v>
      </c>
      <c r="C6591" t="s">
        <v>77</v>
      </c>
      <c r="D6591" t="s">
        <v>109</v>
      </c>
      <c r="E6591" t="s">
        <v>139</v>
      </c>
      <c r="F6591" t="s">
        <v>18884</v>
      </c>
      <c r="G6591" t="s">
        <v>141</v>
      </c>
      <c r="H6591" t="s">
        <v>46</v>
      </c>
      <c r="I6591" t="s">
        <v>129</v>
      </c>
      <c r="J6591" t="s">
        <v>130</v>
      </c>
      <c r="K6591" t="s">
        <v>131</v>
      </c>
      <c r="L6591" t="s">
        <v>18885</v>
      </c>
      <c r="M6591" t="s">
        <v>18886</v>
      </c>
      <c r="N6591">
        <v>2.417777777</v>
      </c>
      <c r="O6591">
        <v>0</v>
      </c>
      <c r="P6591">
        <v>0</v>
      </c>
      <c r="Q6591">
        <v>0</v>
      </c>
      <c r="R6591">
        <v>3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7.2533329999999996</v>
      </c>
      <c r="Y6591">
        <v>0</v>
      </c>
      <c r="Z6591">
        <v>0</v>
      </c>
    </row>
    <row r="6592" spans="1:26" x14ac:dyDescent="0.25">
      <c r="A6592">
        <v>1722101</v>
      </c>
      <c r="B6592">
        <v>1</v>
      </c>
      <c r="C6592" t="s">
        <v>77</v>
      </c>
      <c r="D6592" t="s">
        <v>117</v>
      </c>
      <c r="E6592" t="s">
        <v>139</v>
      </c>
      <c r="F6592" t="s">
        <v>17428</v>
      </c>
      <c r="G6592" t="s">
        <v>197</v>
      </c>
      <c r="H6592" t="s">
        <v>46</v>
      </c>
      <c r="I6592" t="s">
        <v>129</v>
      </c>
      <c r="J6592" t="s">
        <v>130</v>
      </c>
      <c r="K6592" t="s">
        <v>131</v>
      </c>
      <c r="L6592" t="s">
        <v>18887</v>
      </c>
      <c r="M6592" t="s">
        <v>18888</v>
      </c>
      <c r="N6592">
        <v>1.638055555</v>
      </c>
      <c r="O6592">
        <v>0</v>
      </c>
      <c r="P6592">
        <v>0</v>
      </c>
      <c r="Q6592">
        <v>0</v>
      </c>
      <c r="R6592">
        <v>14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22.932777999999999</v>
      </c>
      <c r="Y6592">
        <v>0</v>
      </c>
      <c r="Z6592">
        <v>0</v>
      </c>
    </row>
    <row r="6593" spans="1:26" x14ac:dyDescent="0.25">
      <c r="A6593">
        <v>1722107</v>
      </c>
      <c r="B6593">
        <v>1</v>
      </c>
      <c r="C6593" t="s">
        <v>76</v>
      </c>
      <c r="D6593" t="s">
        <v>91</v>
      </c>
      <c r="E6593" t="s">
        <v>134</v>
      </c>
      <c r="F6593" t="s">
        <v>18889</v>
      </c>
      <c r="G6593" t="s">
        <v>209</v>
      </c>
      <c r="H6593" t="s">
        <v>46</v>
      </c>
      <c r="I6593" t="s">
        <v>129</v>
      </c>
      <c r="J6593" t="s">
        <v>130</v>
      </c>
      <c r="K6593" t="s">
        <v>131</v>
      </c>
      <c r="L6593" t="s">
        <v>18890</v>
      </c>
      <c r="M6593" t="s">
        <v>18891</v>
      </c>
      <c r="N6593">
        <v>20.758611111</v>
      </c>
      <c r="O6593">
        <v>0</v>
      </c>
      <c r="P6593">
        <v>0</v>
      </c>
      <c r="Q6593">
        <v>0</v>
      </c>
      <c r="R6593">
        <v>1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20.758610999999998</v>
      </c>
      <c r="Y6593">
        <v>0</v>
      </c>
      <c r="Z6593">
        <v>0</v>
      </c>
    </row>
    <row r="6594" spans="1:26" x14ac:dyDescent="0.25">
      <c r="A6594">
        <v>1722105</v>
      </c>
      <c r="B6594">
        <v>1</v>
      </c>
      <c r="C6594" t="s">
        <v>76</v>
      </c>
      <c r="D6594" t="s">
        <v>90</v>
      </c>
      <c r="E6594" t="s">
        <v>139</v>
      </c>
      <c r="F6594" t="s">
        <v>18892</v>
      </c>
      <c r="G6594" t="s">
        <v>141</v>
      </c>
      <c r="H6594" t="s">
        <v>46</v>
      </c>
      <c r="I6594" t="s">
        <v>129</v>
      </c>
      <c r="J6594" t="s">
        <v>130</v>
      </c>
      <c r="K6594" t="s">
        <v>131</v>
      </c>
      <c r="L6594" t="s">
        <v>18893</v>
      </c>
      <c r="M6594" t="s">
        <v>18894</v>
      </c>
      <c r="N6594">
        <v>2.6825000000000001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22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59.015000000000001</v>
      </c>
    </row>
    <row r="6595" spans="1:26" x14ac:dyDescent="0.25">
      <c r="A6595">
        <v>1722114</v>
      </c>
      <c r="B6595">
        <v>1</v>
      </c>
      <c r="C6595" t="s">
        <v>76</v>
      </c>
      <c r="D6595" t="s">
        <v>99</v>
      </c>
      <c r="E6595" t="s">
        <v>134</v>
      </c>
      <c r="F6595" t="s">
        <v>18895</v>
      </c>
      <c r="G6595" t="s">
        <v>136</v>
      </c>
      <c r="H6595" t="s">
        <v>46</v>
      </c>
      <c r="I6595" t="s">
        <v>129</v>
      </c>
      <c r="J6595" t="s">
        <v>130</v>
      </c>
      <c r="K6595" t="s">
        <v>131</v>
      </c>
      <c r="L6595" t="s">
        <v>18896</v>
      </c>
      <c r="M6595" t="s">
        <v>18897</v>
      </c>
      <c r="N6595">
        <v>2.5266666660000001</v>
      </c>
      <c r="O6595">
        <v>0</v>
      </c>
      <c r="P6595">
        <v>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2.5266670000000002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1722109</v>
      </c>
      <c r="B6596">
        <v>1</v>
      </c>
      <c r="C6596" t="s">
        <v>77</v>
      </c>
      <c r="D6596" t="s">
        <v>114</v>
      </c>
      <c r="E6596" t="s">
        <v>212</v>
      </c>
      <c r="F6596" t="s">
        <v>18308</v>
      </c>
      <c r="G6596" t="s">
        <v>176</v>
      </c>
      <c r="H6596" t="s">
        <v>47</v>
      </c>
      <c r="I6596" t="s">
        <v>129</v>
      </c>
      <c r="J6596" t="s">
        <v>130</v>
      </c>
      <c r="K6596" t="s">
        <v>131</v>
      </c>
      <c r="L6596" t="s">
        <v>18898</v>
      </c>
      <c r="M6596" t="s">
        <v>18899</v>
      </c>
      <c r="N6596">
        <v>0.56305555500000004</v>
      </c>
      <c r="O6596">
        <v>10</v>
      </c>
      <c r="P6596">
        <v>489</v>
      </c>
      <c r="Q6596">
        <v>0</v>
      </c>
      <c r="R6596">
        <v>0</v>
      </c>
      <c r="S6596">
        <v>0</v>
      </c>
      <c r="T6596">
        <v>0</v>
      </c>
      <c r="U6596">
        <v>5.6305560000000003</v>
      </c>
      <c r="V6596">
        <v>275.33416599999998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1722133</v>
      </c>
      <c r="B6597">
        <v>1</v>
      </c>
      <c r="C6597" t="s">
        <v>77</v>
      </c>
      <c r="D6597" t="s">
        <v>119</v>
      </c>
      <c r="E6597" t="s">
        <v>139</v>
      </c>
      <c r="F6597" t="s">
        <v>18361</v>
      </c>
      <c r="G6597" t="s">
        <v>141</v>
      </c>
      <c r="H6597" t="s">
        <v>46</v>
      </c>
      <c r="I6597" t="s">
        <v>129</v>
      </c>
      <c r="J6597" t="s">
        <v>130</v>
      </c>
      <c r="K6597" t="s">
        <v>131</v>
      </c>
      <c r="L6597" t="s">
        <v>18900</v>
      </c>
      <c r="M6597" t="s">
        <v>18901</v>
      </c>
      <c r="N6597">
        <v>2.3361111110000001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2.3361109999999998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1722120</v>
      </c>
      <c r="B6598">
        <v>1</v>
      </c>
      <c r="C6598" t="s">
        <v>77</v>
      </c>
      <c r="D6598" t="s">
        <v>114</v>
      </c>
      <c r="E6598" t="s">
        <v>139</v>
      </c>
      <c r="F6598" t="s">
        <v>18902</v>
      </c>
      <c r="G6598" t="s">
        <v>141</v>
      </c>
      <c r="H6598" t="s">
        <v>46</v>
      </c>
      <c r="I6598" t="s">
        <v>129</v>
      </c>
      <c r="J6598" t="s">
        <v>130</v>
      </c>
      <c r="K6598" t="s">
        <v>131</v>
      </c>
      <c r="L6598" t="s">
        <v>18903</v>
      </c>
      <c r="M6598" t="s">
        <v>18904</v>
      </c>
      <c r="N6598">
        <v>1.9794444440000001</v>
      </c>
      <c r="O6598">
        <v>0</v>
      </c>
      <c r="P6598">
        <v>38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75.218889000000004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1722117</v>
      </c>
      <c r="B6599">
        <v>1</v>
      </c>
      <c r="C6599" t="s">
        <v>76</v>
      </c>
      <c r="D6599" t="s">
        <v>96</v>
      </c>
      <c r="E6599" t="s">
        <v>134</v>
      </c>
      <c r="F6599" t="s">
        <v>18905</v>
      </c>
      <c r="G6599" t="s">
        <v>136</v>
      </c>
      <c r="H6599" t="s">
        <v>46</v>
      </c>
      <c r="I6599" t="s">
        <v>129</v>
      </c>
      <c r="J6599" t="s">
        <v>130</v>
      </c>
      <c r="K6599" t="s">
        <v>131</v>
      </c>
      <c r="L6599" t="s">
        <v>18906</v>
      </c>
      <c r="M6599" t="s">
        <v>18907</v>
      </c>
      <c r="N6599">
        <v>9.727222222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9.7272219999999994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1722130</v>
      </c>
      <c r="B6600">
        <v>1</v>
      </c>
      <c r="C6600" t="s">
        <v>76</v>
      </c>
      <c r="D6600" t="s">
        <v>80</v>
      </c>
      <c r="E6600" t="s">
        <v>134</v>
      </c>
      <c r="F6600" t="s">
        <v>18908</v>
      </c>
      <c r="G6600" t="s">
        <v>209</v>
      </c>
      <c r="H6600" t="s">
        <v>46</v>
      </c>
      <c r="I6600" t="s">
        <v>129</v>
      </c>
      <c r="J6600" t="s">
        <v>130</v>
      </c>
      <c r="K6600" t="s">
        <v>131</v>
      </c>
      <c r="L6600" t="s">
        <v>18909</v>
      </c>
      <c r="M6600" t="s">
        <v>18910</v>
      </c>
      <c r="N6600">
        <v>1.9086111109999999</v>
      </c>
      <c r="O6600">
        <v>0</v>
      </c>
      <c r="P6600">
        <v>5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9.543056</v>
      </c>
      <c r="W6600">
        <v>0</v>
      </c>
      <c r="X6600">
        <v>0</v>
      </c>
      <c r="Y6600">
        <v>0</v>
      </c>
      <c r="Z6600">
        <v>0</v>
      </c>
    </row>
    <row r="6601" spans="1:26" x14ac:dyDescent="0.25">
      <c r="A6601">
        <v>1722125</v>
      </c>
      <c r="B6601">
        <v>1</v>
      </c>
      <c r="C6601" t="s">
        <v>76</v>
      </c>
      <c r="D6601" t="s">
        <v>103</v>
      </c>
      <c r="E6601" t="s">
        <v>134</v>
      </c>
      <c r="F6601" t="s">
        <v>18911</v>
      </c>
      <c r="G6601" t="s">
        <v>155</v>
      </c>
      <c r="H6601" t="s">
        <v>46</v>
      </c>
      <c r="I6601" t="s">
        <v>129</v>
      </c>
      <c r="J6601" t="s">
        <v>130</v>
      </c>
      <c r="K6601" t="s">
        <v>131</v>
      </c>
      <c r="L6601" t="s">
        <v>18912</v>
      </c>
      <c r="M6601" t="s">
        <v>18913</v>
      </c>
      <c r="N6601">
        <v>1.9583333329999999</v>
      </c>
      <c r="O6601">
        <v>0</v>
      </c>
      <c r="P6601">
        <v>0</v>
      </c>
      <c r="Q6601">
        <v>0</v>
      </c>
      <c r="R6601">
        <v>1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1.9583330000000001</v>
      </c>
      <c r="Y6601">
        <v>0</v>
      </c>
      <c r="Z6601">
        <v>0</v>
      </c>
    </row>
    <row r="6602" spans="1:26" x14ac:dyDescent="0.25">
      <c r="A6602">
        <v>1722124</v>
      </c>
      <c r="B6602">
        <v>1</v>
      </c>
      <c r="C6602" t="s">
        <v>76</v>
      </c>
      <c r="D6602" t="s">
        <v>90</v>
      </c>
      <c r="E6602" t="s">
        <v>148</v>
      </c>
      <c r="F6602" t="s">
        <v>18914</v>
      </c>
      <c r="G6602" t="s">
        <v>176</v>
      </c>
      <c r="H6602" t="s">
        <v>47</v>
      </c>
      <c r="I6602" t="s">
        <v>129</v>
      </c>
      <c r="J6602" t="s">
        <v>130</v>
      </c>
      <c r="K6602" t="s">
        <v>131</v>
      </c>
      <c r="L6602" t="s">
        <v>18915</v>
      </c>
      <c r="M6602" t="s">
        <v>18916</v>
      </c>
      <c r="N6602">
        <v>0.16631000000000001</v>
      </c>
      <c r="O6602">
        <v>25</v>
      </c>
      <c r="P6602">
        <v>107</v>
      </c>
      <c r="Q6602">
        <v>0</v>
      </c>
      <c r="R6602">
        <v>0</v>
      </c>
      <c r="S6602">
        <v>14</v>
      </c>
      <c r="T6602">
        <v>0</v>
      </c>
      <c r="U6602">
        <v>4.1577500000000001</v>
      </c>
      <c r="V6602">
        <v>17.795169999999999</v>
      </c>
      <c r="W6602">
        <v>0</v>
      </c>
      <c r="X6602">
        <v>0</v>
      </c>
      <c r="Y6602">
        <v>2.3283399999999999</v>
      </c>
      <c r="Z6602">
        <v>0</v>
      </c>
    </row>
    <row r="6603" spans="1:26" x14ac:dyDescent="0.25">
      <c r="A6603">
        <v>1722126</v>
      </c>
      <c r="B6603">
        <v>1</v>
      </c>
      <c r="C6603" t="s">
        <v>76</v>
      </c>
      <c r="D6603" t="s">
        <v>78</v>
      </c>
      <c r="E6603" t="s">
        <v>134</v>
      </c>
      <c r="F6603" t="s">
        <v>18917</v>
      </c>
      <c r="G6603" t="s">
        <v>136</v>
      </c>
      <c r="H6603" t="s">
        <v>46</v>
      </c>
      <c r="I6603" t="s">
        <v>129</v>
      </c>
      <c r="J6603" t="s">
        <v>130</v>
      </c>
      <c r="K6603" t="s">
        <v>131</v>
      </c>
      <c r="L6603" t="s">
        <v>18918</v>
      </c>
      <c r="M6603" t="s">
        <v>18919</v>
      </c>
      <c r="N6603">
        <v>0.57972222200000001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0.57972199999999996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1722131</v>
      </c>
      <c r="B6604">
        <v>1</v>
      </c>
      <c r="C6604" t="s">
        <v>77</v>
      </c>
      <c r="D6604" t="s">
        <v>111</v>
      </c>
      <c r="E6604" t="s">
        <v>126</v>
      </c>
      <c r="F6604" t="s">
        <v>18920</v>
      </c>
      <c r="G6604" t="s">
        <v>145</v>
      </c>
      <c r="H6604" t="s">
        <v>47</v>
      </c>
      <c r="I6604" t="s">
        <v>129</v>
      </c>
      <c r="J6604" t="s">
        <v>130</v>
      </c>
      <c r="K6604" t="s">
        <v>131</v>
      </c>
      <c r="L6604" t="s">
        <v>18921</v>
      </c>
      <c r="M6604" t="s">
        <v>18922</v>
      </c>
      <c r="N6604">
        <v>4.4930555549999998</v>
      </c>
      <c r="O6604">
        <v>0</v>
      </c>
      <c r="P6604">
        <v>0</v>
      </c>
      <c r="Q6604">
        <v>3</v>
      </c>
      <c r="R6604">
        <v>233</v>
      </c>
      <c r="S6604">
        <v>0</v>
      </c>
      <c r="T6604">
        <v>0</v>
      </c>
      <c r="U6604">
        <v>0</v>
      </c>
      <c r="V6604">
        <v>0</v>
      </c>
      <c r="W6604">
        <v>13.479167</v>
      </c>
      <c r="X6604">
        <v>1046.881944</v>
      </c>
      <c r="Y6604">
        <v>0</v>
      </c>
      <c r="Z6604">
        <v>0</v>
      </c>
    </row>
    <row r="6605" spans="1:26" x14ac:dyDescent="0.25">
      <c r="A6605">
        <v>1722134</v>
      </c>
      <c r="B6605">
        <v>1</v>
      </c>
      <c r="C6605" t="s">
        <v>76</v>
      </c>
      <c r="D6605" t="s">
        <v>86</v>
      </c>
      <c r="E6605" t="s">
        <v>134</v>
      </c>
      <c r="F6605" t="s">
        <v>18340</v>
      </c>
      <c r="G6605" t="s">
        <v>209</v>
      </c>
      <c r="H6605" t="s">
        <v>46</v>
      </c>
      <c r="I6605" t="s">
        <v>129</v>
      </c>
      <c r="J6605" t="s">
        <v>130</v>
      </c>
      <c r="K6605" t="s">
        <v>131</v>
      </c>
      <c r="L6605" t="s">
        <v>18923</v>
      </c>
      <c r="M6605" t="s">
        <v>18924</v>
      </c>
      <c r="N6605">
        <v>4.5391666659999999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4.539167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1722139</v>
      </c>
      <c r="B6606">
        <v>1</v>
      </c>
      <c r="C6606" t="s">
        <v>76</v>
      </c>
      <c r="D6606" t="s">
        <v>78</v>
      </c>
      <c r="E6606" t="s">
        <v>134</v>
      </c>
      <c r="F6606" t="s">
        <v>18925</v>
      </c>
      <c r="G6606" t="s">
        <v>136</v>
      </c>
      <c r="H6606" t="s">
        <v>46</v>
      </c>
      <c r="I6606" t="s">
        <v>129</v>
      </c>
      <c r="J6606" t="s">
        <v>130</v>
      </c>
      <c r="K6606" t="s">
        <v>131</v>
      </c>
      <c r="L6606" t="s">
        <v>18926</v>
      </c>
      <c r="M6606" t="s">
        <v>18927</v>
      </c>
      <c r="N6606">
        <v>1.5480555549999999</v>
      </c>
      <c r="O6606">
        <v>0</v>
      </c>
      <c r="P6606">
        <v>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1.5480560000000001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1722145</v>
      </c>
      <c r="B6607">
        <v>1</v>
      </c>
      <c r="C6607" t="s">
        <v>76</v>
      </c>
      <c r="D6607" t="s">
        <v>96</v>
      </c>
      <c r="E6607" t="s">
        <v>212</v>
      </c>
      <c r="F6607" t="s">
        <v>18928</v>
      </c>
      <c r="G6607" t="s">
        <v>996</v>
      </c>
      <c r="H6607" t="s">
        <v>47</v>
      </c>
      <c r="I6607" t="s">
        <v>129</v>
      </c>
      <c r="J6607" t="s">
        <v>130</v>
      </c>
      <c r="K6607" t="s">
        <v>131</v>
      </c>
      <c r="L6607" t="s">
        <v>18929</v>
      </c>
      <c r="M6607" t="s">
        <v>18930</v>
      </c>
      <c r="N6607">
        <v>1.0425</v>
      </c>
      <c r="O6607">
        <v>5</v>
      </c>
      <c r="P6607">
        <v>32</v>
      </c>
      <c r="Q6607">
        <v>0</v>
      </c>
      <c r="R6607">
        <v>0</v>
      </c>
      <c r="S6607">
        <v>0</v>
      </c>
      <c r="T6607">
        <v>0</v>
      </c>
      <c r="U6607">
        <v>5.2125000000000004</v>
      </c>
      <c r="V6607">
        <v>33.36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1722147</v>
      </c>
      <c r="B6608">
        <v>1</v>
      </c>
      <c r="C6608" t="s">
        <v>76</v>
      </c>
      <c r="D6608" t="s">
        <v>82</v>
      </c>
      <c r="E6608" t="s">
        <v>126</v>
      </c>
      <c r="F6608" t="s">
        <v>18931</v>
      </c>
      <c r="G6608" t="s">
        <v>150</v>
      </c>
      <c r="H6608" t="s">
        <v>47</v>
      </c>
      <c r="I6608" t="s">
        <v>129</v>
      </c>
      <c r="J6608" t="s">
        <v>130</v>
      </c>
      <c r="K6608" t="s">
        <v>161</v>
      </c>
      <c r="L6608" t="s">
        <v>18932</v>
      </c>
      <c r="M6608" t="s">
        <v>18933</v>
      </c>
      <c r="N6608">
        <v>0.31944444399999999</v>
      </c>
      <c r="O6608">
        <v>1</v>
      </c>
      <c r="P6608">
        <v>57</v>
      </c>
      <c r="Q6608">
        <v>0</v>
      </c>
      <c r="R6608">
        <v>0</v>
      </c>
      <c r="S6608">
        <v>0</v>
      </c>
      <c r="T6608">
        <v>0</v>
      </c>
      <c r="U6608">
        <v>0.31944400000000001</v>
      </c>
      <c r="V6608">
        <v>18.208333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1722148</v>
      </c>
      <c r="B6609">
        <v>1</v>
      </c>
      <c r="C6609" t="s">
        <v>77</v>
      </c>
      <c r="D6609" t="s">
        <v>119</v>
      </c>
      <c r="E6609" t="s">
        <v>126</v>
      </c>
      <c r="F6609" t="s">
        <v>8207</v>
      </c>
      <c r="G6609" t="s">
        <v>176</v>
      </c>
      <c r="H6609" t="s">
        <v>47</v>
      </c>
      <c r="I6609" t="s">
        <v>129</v>
      </c>
      <c r="J6609" t="s">
        <v>130</v>
      </c>
      <c r="K6609" t="s">
        <v>131</v>
      </c>
      <c r="L6609" t="s">
        <v>18934</v>
      </c>
      <c r="M6609" t="s">
        <v>18935</v>
      </c>
      <c r="N6609">
        <v>2.5761111109999999</v>
      </c>
      <c r="O6609">
        <v>260</v>
      </c>
      <c r="P6609">
        <v>177</v>
      </c>
      <c r="Q6609">
        <v>0</v>
      </c>
      <c r="R6609">
        <v>0</v>
      </c>
      <c r="S6609">
        <v>0</v>
      </c>
      <c r="T6609">
        <v>0</v>
      </c>
      <c r="U6609">
        <v>669.78888900000004</v>
      </c>
      <c r="V6609">
        <v>455.97166700000002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1722149</v>
      </c>
      <c r="B6610">
        <v>1</v>
      </c>
      <c r="C6610" t="s">
        <v>76</v>
      </c>
      <c r="D6610" t="s">
        <v>82</v>
      </c>
      <c r="E6610" t="s">
        <v>158</v>
      </c>
      <c r="F6610" t="s">
        <v>15450</v>
      </c>
      <c r="G6610" t="s">
        <v>150</v>
      </c>
      <c r="H6610" t="s">
        <v>47</v>
      </c>
      <c r="I6610" t="s">
        <v>151</v>
      </c>
      <c r="J6610" t="s">
        <v>130</v>
      </c>
      <c r="K6610" t="s">
        <v>161</v>
      </c>
      <c r="L6610" t="s">
        <v>18936</v>
      </c>
      <c r="M6610" t="s">
        <v>18937</v>
      </c>
      <c r="N6610">
        <v>9.7222220000000008E-3</v>
      </c>
      <c r="O6610">
        <v>7</v>
      </c>
      <c r="P6610">
        <v>2652</v>
      </c>
      <c r="Q6610">
        <v>0</v>
      </c>
      <c r="R6610">
        <v>0</v>
      </c>
      <c r="S6610">
        <v>0</v>
      </c>
      <c r="T6610">
        <v>0</v>
      </c>
      <c r="U6610">
        <v>6.8056000000000005E-2</v>
      </c>
      <c r="V6610">
        <v>25.783332999999999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1722150</v>
      </c>
      <c r="B6611">
        <v>1</v>
      </c>
      <c r="C6611" t="s">
        <v>76</v>
      </c>
      <c r="D6611" t="s">
        <v>82</v>
      </c>
      <c r="E6611" t="s">
        <v>148</v>
      </c>
      <c r="F6611" t="s">
        <v>15377</v>
      </c>
      <c r="G6611" t="s">
        <v>150</v>
      </c>
      <c r="H6611" t="s">
        <v>47</v>
      </c>
      <c r="I6611" t="s">
        <v>129</v>
      </c>
      <c r="J6611" t="s">
        <v>130</v>
      </c>
      <c r="K6611" t="s">
        <v>161</v>
      </c>
      <c r="L6611" t="s">
        <v>18938</v>
      </c>
      <c r="M6611" t="s">
        <v>18939</v>
      </c>
      <c r="N6611">
        <v>0.19444444399999999</v>
      </c>
      <c r="O6611">
        <v>22</v>
      </c>
      <c r="P6611">
        <v>1874</v>
      </c>
      <c r="Q6611">
        <v>0</v>
      </c>
      <c r="R6611">
        <v>0</v>
      </c>
      <c r="S6611">
        <v>0</v>
      </c>
      <c r="T6611">
        <v>0</v>
      </c>
      <c r="U6611">
        <v>4.2777779999999996</v>
      </c>
      <c r="V6611">
        <v>364.38888800000001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1722154</v>
      </c>
      <c r="B6612">
        <v>1</v>
      </c>
      <c r="C6612" t="s">
        <v>77</v>
      </c>
      <c r="D6612" t="s">
        <v>119</v>
      </c>
      <c r="E6612" t="s">
        <v>148</v>
      </c>
      <c r="F6612" t="s">
        <v>18940</v>
      </c>
      <c r="G6612" t="s">
        <v>176</v>
      </c>
      <c r="H6612" t="s">
        <v>47</v>
      </c>
      <c r="I6612" t="s">
        <v>129</v>
      </c>
      <c r="J6612" t="s">
        <v>130</v>
      </c>
      <c r="K6612" t="s">
        <v>131</v>
      </c>
      <c r="L6612" t="s">
        <v>18941</v>
      </c>
      <c r="M6612" t="s">
        <v>18942</v>
      </c>
      <c r="N6612">
        <v>0.48451194400000003</v>
      </c>
      <c r="O6612">
        <v>38</v>
      </c>
      <c r="P6612">
        <v>2843</v>
      </c>
      <c r="Q6612">
        <v>0</v>
      </c>
      <c r="R6612">
        <v>0</v>
      </c>
      <c r="S6612">
        <v>0</v>
      </c>
      <c r="T6612">
        <v>0</v>
      </c>
      <c r="U6612">
        <v>18.411453999999999</v>
      </c>
      <c r="V6612">
        <v>1377.467457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1722155</v>
      </c>
      <c r="B6613">
        <v>1</v>
      </c>
      <c r="C6613" t="s">
        <v>76</v>
      </c>
      <c r="D6613" t="s">
        <v>84</v>
      </c>
      <c r="E6613" t="s">
        <v>126</v>
      </c>
      <c r="F6613" t="s">
        <v>15193</v>
      </c>
      <c r="G6613" t="s">
        <v>1505</v>
      </c>
      <c r="H6613" t="s">
        <v>47</v>
      </c>
      <c r="I6613" t="s">
        <v>129</v>
      </c>
      <c r="J6613" t="s">
        <v>130</v>
      </c>
      <c r="K6613" t="s">
        <v>131</v>
      </c>
      <c r="L6613" t="s">
        <v>18943</v>
      </c>
      <c r="M6613" t="s">
        <v>18944</v>
      </c>
      <c r="N6613">
        <v>1.4427777770000001</v>
      </c>
      <c r="O6613">
        <v>11</v>
      </c>
      <c r="P6613">
        <v>1637</v>
      </c>
      <c r="Q6613">
        <v>0</v>
      </c>
      <c r="R6613">
        <v>0</v>
      </c>
      <c r="S6613">
        <v>0</v>
      </c>
      <c r="T6613">
        <v>0</v>
      </c>
      <c r="U6613">
        <v>15.870556000000001</v>
      </c>
      <c r="V6613">
        <v>2361.827221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1722156</v>
      </c>
      <c r="B6614">
        <v>1</v>
      </c>
      <c r="C6614" t="s">
        <v>76</v>
      </c>
      <c r="D6614" t="s">
        <v>93</v>
      </c>
      <c r="E6614" t="s">
        <v>158</v>
      </c>
      <c r="F6614" t="s">
        <v>18945</v>
      </c>
      <c r="G6614" t="s">
        <v>176</v>
      </c>
      <c r="H6614" t="s">
        <v>47</v>
      </c>
      <c r="I6614" t="s">
        <v>129</v>
      </c>
      <c r="J6614" t="s">
        <v>130</v>
      </c>
      <c r="K6614" t="s">
        <v>131</v>
      </c>
      <c r="L6614" t="s">
        <v>18946</v>
      </c>
      <c r="M6614" t="s">
        <v>18947</v>
      </c>
      <c r="N6614">
        <v>0.71861111099999997</v>
      </c>
      <c r="O6614">
        <v>8</v>
      </c>
      <c r="P6614">
        <v>4389</v>
      </c>
      <c r="Q6614">
        <v>0</v>
      </c>
      <c r="R6614">
        <v>0</v>
      </c>
      <c r="S6614">
        <v>0</v>
      </c>
      <c r="T6614">
        <v>0</v>
      </c>
      <c r="U6614">
        <v>5.7488890000000001</v>
      </c>
      <c r="V6614">
        <v>3153.9841660000002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1722163</v>
      </c>
      <c r="B6615">
        <v>1</v>
      </c>
      <c r="C6615" t="s">
        <v>77</v>
      </c>
      <c r="D6615" t="s">
        <v>109</v>
      </c>
      <c r="E6615" t="s">
        <v>126</v>
      </c>
      <c r="F6615" t="s">
        <v>16701</v>
      </c>
      <c r="G6615" t="s">
        <v>176</v>
      </c>
      <c r="H6615" t="s">
        <v>47</v>
      </c>
      <c r="I6615" t="s">
        <v>129</v>
      </c>
      <c r="J6615" t="s">
        <v>130</v>
      </c>
      <c r="K6615" t="s">
        <v>131</v>
      </c>
      <c r="L6615" t="s">
        <v>18948</v>
      </c>
      <c r="M6615" t="s">
        <v>18949</v>
      </c>
      <c r="N6615">
        <v>0.35499999999999998</v>
      </c>
      <c r="O6615">
        <v>17</v>
      </c>
      <c r="P6615">
        <v>2067</v>
      </c>
      <c r="Q6615">
        <v>0</v>
      </c>
      <c r="R6615">
        <v>0</v>
      </c>
      <c r="S6615">
        <v>0</v>
      </c>
      <c r="T6615">
        <v>0</v>
      </c>
      <c r="U6615">
        <v>6.0350000000000001</v>
      </c>
      <c r="V6615">
        <v>733.78499999999997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1722164</v>
      </c>
      <c r="B6616">
        <v>1</v>
      </c>
      <c r="C6616" t="s">
        <v>76</v>
      </c>
      <c r="D6616" t="s">
        <v>92</v>
      </c>
      <c r="E6616" t="s">
        <v>158</v>
      </c>
      <c r="F6616" t="s">
        <v>18950</v>
      </c>
      <c r="G6616" t="s">
        <v>176</v>
      </c>
      <c r="H6616" t="s">
        <v>47</v>
      </c>
      <c r="I6616" t="s">
        <v>129</v>
      </c>
      <c r="J6616" t="s">
        <v>130</v>
      </c>
      <c r="K6616" t="s">
        <v>131</v>
      </c>
      <c r="L6616" t="s">
        <v>18951</v>
      </c>
      <c r="M6616" t="s">
        <v>18952</v>
      </c>
      <c r="N6616">
        <v>5.0555555000000002E-2</v>
      </c>
      <c r="O6616">
        <v>0</v>
      </c>
      <c r="P6616">
        <v>0</v>
      </c>
      <c r="Q6616">
        <v>2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0.10111100000000001</v>
      </c>
      <c r="X6616">
        <v>0</v>
      </c>
      <c r="Y6616">
        <v>0</v>
      </c>
      <c r="Z6616">
        <v>0</v>
      </c>
    </row>
    <row r="6617" spans="1:26" x14ac:dyDescent="0.25">
      <c r="A6617">
        <v>1722167</v>
      </c>
      <c r="B6617">
        <v>1</v>
      </c>
      <c r="C6617" t="s">
        <v>77</v>
      </c>
      <c r="D6617" t="s">
        <v>109</v>
      </c>
      <c r="E6617" t="s">
        <v>164</v>
      </c>
      <c r="F6617" t="s">
        <v>18953</v>
      </c>
      <c r="G6617" t="s">
        <v>256</v>
      </c>
      <c r="H6617" t="s">
        <v>46</v>
      </c>
      <c r="I6617" t="s">
        <v>129</v>
      </c>
      <c r="J6617" t="s">
        <v>130</v>
      </c>
      <c r="K6617" t="s">
        <v>131</v>
      </c>
      <c r="L6617" t="s">
        <v>18954</v>
      </c>
      <c r="M6617" t="s">
        <v>18955</v>
      </c>
      <c r="N6617">
        <v>0.79555555499999997</v>
      </c>
      <c r="O6617">
        <v>0</v>
      </c>
      <c r="P6617">
        <v>0</v>
      </c>
      <c r="Q6617">
        <v>1</v>
      </c>
      <c r="R6617">
        <v>176</v>
      </c>
      <c r="S6617">
        <v>0</v>
      </c>
      <c r="T6617">
        <v>0</v>
      </c>
      <c r="U6617">
        <v>0</v>
      </c>
      <c r="V6617">
        <v>0</v>
      </c>
      <c r="W6617">
        <v>0.79555600000000004</v>
      </c>
      <c r="X6617">
        <v>140.01777799999999</v>
      </c>
      <c r="Y6617">
        <v>0</v>
      </c>
      <c r="Z6617">
        <v>0</v>
      </c>
    </row>
    <row r="6618" spans="1:26" x14ac:dyDescent="0.25">
      <c r="A6618">
        <v>1722166</v>
      </c>
      <c r="B6618">
        <v>1</v>
      </c>
      <c r="C6618" t="s">
        <v>77</v>
      </c>
      <c r="D6618" t="s">
        <v>113</v>
      </c>
      <c r="E6618" t="s">
        <v>212</v>
      </c>
      <c r="F6618" t="s">
        <v>18956</v>
      </c>
      <c r="G6618" t="s">
        <v>176</v>
      </c>
      <c r="H6618" t="s">
        <v>47</v>
      </c>
      <c r="I6618" t="s">
        <v>151</v>
      </c>
      <c r="J6618" t="s">
        <v>130</v>
      </c>
      <c r="K6618" t="s">
        <v>131</v>
      </c>
      <c r="L6618" t="s">
        <v>18957</v>
      </c>
      <c r="M6618" t="s">
        <v>18958</v>
      </c>
      <c r="N6618">
        <v>6.3888879999999997E-3</v>
      </c>
      <c r="O6618">
        <v>0</v>
      </c>
      <c r="P6618">
        <v>0</v>
      </c>
      <c r="Q6618">
        <v>54</v>
      </c>
      <c r="R6618">
        <v>163</v>
      </c>
      <c r="S6618">
        <v>51</v>
      </c>
      <c r="T6618">
        <v>260</v>
      </c>
      <c r="U6618">
        <v>0</v>
      </c>
      <c r="V6618">
        <v>0</v>
      </c>
      <c r="W6618">
        <v>0.34499999999999997</v>
      </c>
      <c r="X6618">
        <v>1.0413889999999999</v>
      </c>
      <c r="Y6618">
        <v>0.32583299999999998</v>
      </c>
      <c r="Z6618">
        <v>1.661111</v>
      </c>
    </row>
    <row r="6619" spans="1:26" x14ac:dyDescent="0.25">
      <c r="A6619">
        <v>1722169</v>
      </c>
      <c r="B6619">
        <v>1</v>
      </c>
      <c r="C6619" t="s">
        <v>76</v>
      </c>
      <c r="D6619" t="s">
        <v>92</v>
      </c>
      <c r="E6619" t="s">
        <v>139</v>
      </c>
      <c r="F6619" t="s">
        <v>18959</v>
      </c>
      <c r="G6619" t="s">
        <v>462</v>
      </c>
      <c r="H6619" t="s">
        <v>46</v>
      </c>
      <c r="I6619" t="s">
        <v>129</v>
      </c>
      <c r="J6619" t="s">
        <v>130</v>
      </c>
      <c r="K6619" t="s">
        <v>131</v>
      </c>
      <c r="L6619" t="s">
        <v>18960</v>
      </c>
      <c r="M6619" t="s">
        <v>18961</v>
      </c>
      <c r="N6619">
        <v>1.2452777770000001</v>
      </c>
      <c r="O6619">
        <v>0</v>
      </c>
      <c r="P6619">
        <v>0</v>
      </c>
      <c r="Q6619">
        <v>0</v>
      </c>
      <c r="R6619">
        <v>33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41.094166999999999</v>
      </c>
      <c r="Y6619">
        <v>0</v>
      </c>
      <c r="Z6619">
        <v>0</v>
      </c>
    </row>
    <row r="6620" spans="1:26" x14ac:dyDescent="0.25">
      <c r="A6620">
        <v>1722171</v>
      </c>
      <c r="B6620">
        <v>1</v>
      </c>
      <c r="C6620" t="s">
        <v>76</v>
      </c>
      <c r="D6620" t="s">
        <v>84</v>
      </c>
      <c r="E6620" t="s">
        <v>126</v>
      </c>
      <c r="F6620" t="s">
        <v>7461</v>
      </c>
      <c r="G6620" t="s">
        <v>1505</v>
      </c>
      <c r="H6620" t="s">
        <v>47</v>
      </c>
      <c r="I6620" t="s">
        <v>129</v>
      </c>
      <c r="J6620" t="s">
        <v>130</v>
      </c>
      <c r="K6620" t="s">
        <v>131</v>
      </c>
      <c r="L6620" t="s">
        <v>18962</v>
      </c>
      <c r="M6620" t="s">
        <v>18963</v>
      </c>
      <c r="N6620">
        <v>5.9550000000000001</v>
      </c>
      <c r="O6620">
        <v>1</v>
      </c>
      <c r="P6620">
        <v>39</v>
      </c>
      <c r="Q6620">
        <v>0</v>
      </c>
      <c r="R6620">
        <v>0</v>
      </c>
      <c r="S6620">
        <v>0</v>
      </c>
      <c r="T6620">
        <v>0</v>
      </c>
      <c r="U6620">
        <v>5.9550000000000001</v>
      </c>
      <c r="V6620">
        <v>232.245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1722170</v>
      </c>
      <c r="B6621">
        <v>1</v>
      </c>
      <c r="C6621" t="s">
        <v>76</v>
      </c>
      <c r="D6621" t="s">
        <v>84</v>
      </c>
      <c r="E6621" t="s">
        <v>126</v>
      </c>
      <c r="F6621" t="s">
        <v>18964</v>
      </c>
      <c r="G6621" t="s">
        <v>1505</v>
      </c>
      <c r="H6621" t="s">
        <v>47</v>
      </c>
      <c r="I6621" t="s">
        <v>129</v>
      </c>
      <c r="J6621" t="s">
        <v>130</v>
      </c>
      <c r="K6621" t="s">
        <v>131</v>
      </c>
      <c r="L6621" t="s">
        <v>18965</v>
      </c>
      <c r="M6621" t="s">
        <v>18966</v>
      </c>
      <c r="N6621">
        <v>0.54138888799999996</v>
      </c>
      <c r="O6621">
        <v>2</v>
      </c>
      <c r="P6621">
        <v>312</v>
      </c>
      <c r="Q6621">
        <v>0</v>
      </c>
      <c r="R6621">
        <v>0</v>
      </c>
      <c r="S6621">
        <v>0</v>
      </c>
      <c r="T6621">
        <v>0</v>
      </c>
      <c r="U6621">
        <v>1.082778</v>
      </c>
      <c r="V6621">
        <v>168.91333299999999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1722172</v>
      </c>
      <c r="B6622">
        <v>1</v>
      </c>
      <c r="C6622" t="s">
        <v>76</v>
      </c>
      <c r="D6622" t="s">
        <v>104</v>
      </c>
      <c r="E6622" t="s">
        <v>212</v>
      </c>
      <c r="F6622" t="s">
        <v>18156</v>
      </c>
      <c r="G6622" t="s">
        <v>176</v>
      </c>
      <c r="H6622" t="s">
        <v>47</v>
      </c>
      <c r="I6622" t="s">
        <v>151</v>
      </c>
      <c r="J6622" t="s">
        <v>130</v>
      </c>
      <c r="K6622" t="s">
        <v>131</v>
      </c>
      <c r="L6622" t="s">
        <v>18967</v>
      </c>
      <c r="M6622" t="s">
        <v>18968</v>
      </c>
      <c r="N6622">
        <v>1.1111111E-2</v>
      </c>
      <c r="O6622">
        <v>0</v>
      </c>
      <c r="P6622">
        <v>0</v>
      </c>
      <c r="Q6622">
        <v>0</v>
      </c>
      <c r="R6622">
        <v>0</v>
      </c>
      <c r="S6622">
        <v>83</v>
      </c>
      <c r="T6622">
        <v>2576</v>
      </c>
      <c r="U6622">
        <v>0</v>
      </c>
      <c r="V6622">
        <v>0</v>
      </c>
      <c r="W6622">
        <v>0</v>
      </c>
      <c r="X6622">
        <v>0</v>
      </c>
      <c r="Y6622">
        <v>0.92222199999999999</v>
      </c>
      <c r="Z6622">
        <v>28.622222000000001</v>
      </c>
    </row>
    <row r="6623" spans="1:26" x14ac:dyDescent="0.25">
      <c r="A6623">
        <v>1722173</v>
      </c>
      <c r="B6623">
        <v>1</v>
      </c>
      <c r="C6623" t="s">
        <v>76</v>
      </c>
      <c r="D6623" t="s">
        <v>104</v>
      </c>
      <c r="E6623" t="s">
        <v>212</v>
      </c>
      <c r="F6623" t="s">
        <v>18156</v>
      </c>
      <c r="G6623" t="s">
        <v>176</v>
      </c>
      <c r="H6623" t="s">
        <v>47</v>
      </c>
      <c r="I6623" t="s">
        <v>151</v>
      </c>
      <c r="J6623" t="s">
        <v>130</v>
      </c>
      <c r="K6623" t="s">
        <v>131</v>
      </c>
      <c r="L6623" t="s">
        <v>18969</v>
      </c>
      <c r="M6623" t="s">
        <v>18970</v>
      </c>
      <c r="N6623">
        <v>1.0277777E-2</v>
      </c>
      <c r="O6623">
        <v>0</v>
      </c>
      <c r="P6623">
        <v>0</v>
      </c>
      <c r="Q6623">
        <v>0</v>
      </c>
      <c r="R6623">
        <v>0</v>
      </c>
      <c r="S6623">
        <v>83</v>
      </c>
      <c r="T6623">
        <v>2576</v>
      </c>
      <c r="U6623">
        <v>0</v>
      </c>
      <c r="V6623">
        <v>0</v>
      </c>
      <c r="W6623">
        <v>0</v>
      </c>
      <c r="X6623">
        <v>0</v>
      </c>
      <c r="Y6623">
        <v>0.85305500000000001</v>
      </c>
      <c r="Z6623">
        <v>26.475553999999999</v>
      </c>
    </row>
    <row r="6624" spans="1:26" x14ac:dyDescent="0.25">
      <c r="A6624">
        <v>1722174</v>
      </c>
      <c r="B6624">
        <v>1</v>
      </c>
      <c r="C6624" t="s">
        <v>76</v>
      </c>
      <c r="D6624" t="s">
        <v>104</v>
      </c>
      <c r="E6624" t="s">
        <v>212</v>
      </c>
      <c r="F6624" t="s">
        <v>18156</v>
      </c>
      <c r="G6624" t="s">
        <v>176</v>
      </c>
      <c r="H6624" t="s">
        <v>47</v>
      </c>
      <c r="I6624" t="s">
        <v>129</v>
      </c>
      <c r="J6624" t="s">
        <v>130</v>
      </c>
      <c r="K6624" t="s">
        <v>131</v>
      </c>
      <c r="L6624" t="s">
        <v>18971</v>
      </c>
      <c r="M6624" t="s">
        <v>18972</v>
      </c>
      <c r="N6624">
        <v>1.7127777769999999</v>
      </c>
      <c r="O6624">
        <v>0</v>
      </c>
      <c r="P6624">
        <v>0</v>
      </c>
      <c r="Q6624">
        <v>0</v>
      </c>
      <c r="R6624">
        <v>0</v>
      </c>
      <c r="S6624">
        <v>82</v>
      </c>
      <c r="T6624">
        <v>2432</v>
      </c>
      <c r="U6624">
        <v>0</v>
      </c>
      <c r="V6624">
        <v>0</v>
      </c>
      <c r="W6624">
        <v>0</v>
      </c>
      <c r="X6624">
        <v>0</v>
      </c>
      <c r="Y6624">
        <v>140.447778</v>
      </c>
      <c r="Z6624">
        <v>4165.4755539999996</v>
      </c>
    </row>
    <row r="6625" spans="1:26" x14ac:dyDescent="0.25">
      <c r="A6625">
        <v>1722175</v>
      </c>
      <c r="B6625">
        <v>1</v>
      </c>
      <c r="C6625" t="s">
        <v>77</v>
      </c>
      <c r="D6625" t="s">
        <v>123</v>
      </c>
      <c r="E6625" t="s">
        <v>191</v>
      </c>
      <c r="F6625" t="s">
        <v>18973</v>
      </c>
      <c r="G6625" t="s">
        <v>141</v>
      </c>
      <c r="H6625" t="s">
        <v>46</v>
      </c>
      <c r="I6625" t="s">
        <v>129</v>
      </c>
      <c r="J6625" t="s">
        <v>130</v>
      </c>
      <c r="K6625" t="s">
        <v>131</v>
      </c>
      <c r="L6625" t="s">
        <v>18974</v>
      </c>
      <c r="M6625" t="s">
        <v>18975</v>
      </c>
      <c r="N6625">
        <v>0.60333333300000003</v>
      </c>
      <c r="O6625">
        <v>0</v>
      </c>
      <c r="P6625">
        <v>124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74.813333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1722176</v>
      </c>
      <c r="B6626">
        <v>1</v>
      </c>
      <c r="C6626" t="s">
        <v>76</v>
      </c>
      <c r="D6626" t="s">
        <v>93</v>
      </c>
      <c r="E6626" t="s">
        <v>134</v>
      </c>
      <c r="F6626" t="s">
        <v>18976</v>
      </c>
      <c r="G6626" t="s">
        <v>136</v>
      </c>
      <c r="H6626" t="s">
        <v>46</v>
      </c>
      <c r="I6626" t="s">
        <v>129</v>
      </c>
      <c r="J6626" t="s">
        <v>130</v>
      </c>
      <c r="K6626" t="s">
        <v>131</v>
      </c>
      <c r="L6626" t="s">
        <v>18977</v>
      </c>
      <c r="M6626" t="s">
        <v>18978</v>
      </c>
      <c r="N6626">
        <v>4.6116666659999996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1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4.6116669999999997</v>
      </c>
    </row>
    <row r="6627" spans="1:26" x14ac:dyDescent="0.25">
      <c r="A6627">
        <v>1722178</v>
      </c>
      <c r="B6627">
        <v>1</v>
      </c>
      <c r="C6627" t="s">
        <v>77</v>
      </c>
      <c r="D6627" t="s">
        <v>112</v>
      </c>
      <c r="E6627" t="s">
        <v>126</v>
      </c>
      <c r="F6627" t="s">
        <v>18979</v>
      </c>
      <c r="G6627" t="s">
        <v>431</v>
      </c>
      <c r="H6627" t="s">
        <v>47</v>
      </c>
      <c r="I6627" t="s">
        <v>129</v>
      </c>
      <c r="J6627" t="s">
        <v>130</v>
      </c>
      <c r="K6627" t="s">
        <v>131</v>
      </c>
      <c r="L6627" t="s">
        <v>18980</v>
      </c>
      <c r="M6627" t="s">
        <v>18981</v>
      </c>
      <c r="N6627">
        <v>2.9497222220000001</v>
      </c>
      <c r="O6627">
        <v>0</v>
      </c>
      <c r="P6627">
        <v>0</v>
      </c>
      <c r="Q6627">
        <v>0</v>
      </c>
      <c r="R6627">
        <v>0</v>
      </c>
      <c r="S6627">
        <v>2</v>
      </c>
      <c r="T6627">
        <v>148</v>
      </c>
      <c r="U6627">
        <v>0</v>
      </c>
      <c r="V6627">
        <v>0</v>
      </c>
      <c r="W6627">
        <v>0</v>
      </c>
      <c r="X6627">
        <v>0</v>
      </c>
      <c r="Y6627">
        <v>5.8994439999999999</v>
      </c>
      <c r="Z6627">
        <v>436.55888900000002</v>
      </c>
    </row>
    <row r="6628" spans="1:26" x14ac:dyDescent="0.25">
      <c r="A6628">
        <v>1722177</v>
      </c>
      <c r="B6628">
        <v>1</v>
      </c>
      <c r="C6628" t="s">
        <v>77</v>
      </c>
      <c r="D6628" t="s">
        <v>119</v>
      </c>
      <c r="E6628" t="s">
        <v>126</v>
      </c>
      <c r="F6628" t="s">
        <v>8207</v>
      </c>
      <c r="G6628" t="s">
        <v>176</v>
      </c>
      <c r="H6628" t="s">
        <v>47</v>
      </c>
      <c r="I6628" t="s">
        <v>129</v>
      </c>
      <c r="J6628" t="s">
        <v>130</v>
      </c>
      <c r="K6628" t="s">
        <v>131</v>
      </c>
      <c r="L6628" t="s">
        <v>18982</v>
      </c>
      <c r="M6628" t="s">
        <v>18983</v>
      </c>
      <c r="N6628">
        <v>3.025555555</v>
      </c>
      <c r="O6628">
        <v>260</v>
      </c>
      <c r="P6628">
        <v>177</v>
      </c>
      <c r="Q6628">
        <v>0</v>
      </c>
      <c r="R6628">
        <v>0</v>
      </c>
      <c r="S6628">
        <v>0</v>
      </c>
      <c r="T6628">
        <v>0</v>
      </c>
      <c r="U6628">
        <v>786.64444400000002</v>
      </c>
      <c r="V6628">
        <v>535.52333299999998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1722180</v>
      </c>
      <c r="B6629">
        <v>1</v>
      </c>
      <c r="C6629" t="s">
        <v>77</v>
      </c>
      <c r="D6629" t="s">
        <v>114</v>
      </c>
      <c r="E6629" t="s">
        <v>126</v>
      </c>
      <c r="F6629" t="s">
        <v>18984</v>
      </c>
      <c r="G6629" t="s">
        <v>431</v>
      </c>
      <c r="H6629" t="s">
        <v>47</v>
      </c>
      <c r="I6629" t="s">
        <v>129</v>
      </c>
      <c r="J6629" t="s">
        <v>130</v>
      </c>
      <c r="K6629" t="s">
        <v>131</v>
      </c>
      <c r="L6629" t="s">
        <v>18985</v>
      </c>
      <c r="M6629" t="s">
        <v>18986</v>
      </c>
      <c r="N6629">
        <v>1.950555555</v>
      </c>
      <c r="O6629">
        <v>0</v>
      </c>
      <c r="P6629">
        <v>0</v>
      </c>
      <c r="Q6629">
        <v>0</v>
      </c>
      <c r="R6629">
        <v>0</v>
      </c>
      <c r="S6629">
        <v>2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3.9011110000000002</v>
      </c>
      <c r="Z6629">
        <v>0</v>
      </c>
    </row>
    <row r="6630" spans="1:26" x14ac:dyDescent="0.25">
      <c r="A6630">
        <v>1722181</v>
      </c>
      <c r="B6630">
        <v>1</v>
      </c>
      <c r="C6630" t="s">
        <v>76</v>
      </c>
      <c r="D6630" t="s">
        <v>91</v>
      </c>
      <c r="E6630" t="s">
        <v>126</v>
      </c>
      <c r="F6630" t="s">
        <v>11120</v>
      </c>
      <c r="G6630" t="s">
        <v>145</v>
      </c>
      <c r="H6630" t="s">
        <v>47</v>
      </c>
      <c r="I6630" t="s">
        <v>129</v>
      </c>
      <c r="J6630" t="s">
        <v>130</v>
      </c>
      <c r="K6630" t="s">
        <v>131</v>
      </c>
      <c r="L6630" t="s">
        <v>18987</v>
      </c>
      <c r="M6630" t="s">
        <v>18988</v>
      </c>
      <c r="N6630">
        <v>1.0138888880000001</v>
      </c>
      <c r="O6630">
        <v>7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7.0972220000000004</v>
      </c>
      <c r="V6630">
        <v>0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1722183</v>
      </c>
      <c r="B6631">
        <v>1</v>
      </c>
      <c r="C6631" t="s">
        <v>77</v>
      </c>
      <c r="D6631" t="s">
        <v>109</v>
      </c>
      <c r="E6631" t="s">
        <v>164</v>
      </c>
      <c r="F6631" t="s">
        <v>18989</v>
      </c>
      <c r="G6631" t="s">
        <v>186</v>
      </c>
      <c r="H6631" t="s">
        <v>46</v>
      </c>
      <c r="I6631" t="s">
        <v>129</v>
      </c>
      <c r="J6631" t="s">
        <v>130</v>
      </c>
      <c r="K6631" t="s">
        <v>131</v>
      </c>
      <c r="L6631" t="s">
        <v>18990</v>
      </c>
      <c r="M6631" t="s">
        <v>18991</v>
      </c>
      <c r="N6631">
        <v>6.193888888</v>
      </c>
      <c r="O6631">
        <v>0</v>
      </c>
      <c r="P6631">
        <v>0</v>
      </c>
      <c r="Q6631">
        <v>0</v>
      </c>
      <c r="R6631">
        <v>0</v>
      </c>
      <c r="S6631">
        <v>2</v>
      </c>
      <c r="T6631">
        <v>54</v>
      </c>
      <c r="U6631">
        <v>0</v>
      </c>
      <c r="V6631">
        <v>0</v>
      </c>
      <c r="W6631">
        <v>0</v>
      </c>
      <c r="X6631">
        <v>0</v>
      </c>
      <c r="Y6631">
        <v>12.387778000000001</v>
      </c>
      <c r="Z6631">
        <v>334.47</v>
      </c>
    </row>
    <row r="6632" spans="1:26" x14ac:dyDescent="0.25">
      <c r="A6632">
        <v>1722184</v>
      </c>
      <c r="B6632">
        <v>1</v>
      </c>
      <c r="C6632" t="s">
        <v>76</v>
      </c>
      <c r="D6632" t="s">
        <v>95</v>
      </c>
      <c r="E6632" t="s">
        <v>139</v>
      </c>
      <c r="F6632" t="s">
        <v>8576</v>
      </c>
      <c r="G6632" t="s">
        <v>141</v>
      </c>
      <c r="H6632" t="s">
        <v>46</v>
      </c>
      <c r="I6632" t="s">
        <v>129</v>
      </c>
      <c r="J6632" t="s">
        <v>130</v>
      </c>
      <c r="K6632" t="s">
        <v>131</v>
      </c>
      <c r="L6632" t="s">
        <v>18992</v>
      </c>
      <c r="M6632" t="s">
        <v>18993</v>
      </c>
      <c r="N6632">
        <v>3.3647222220000002</v>
      </c>
      <c r="O6632">
        <v>0</v>
      </c>
      <c r="P6632">
        <v>0</v>
      </c>
      <c r="Q6632">
        <v>0</v>
      </c>
      <c r="R6632">
        <v>72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242.26</v>
      </c>
      <c r="Y6632">
        <v>0</v>
      </c>
      <c r="Z6632">
        <v>0</v>
      </c>
    </row>
    <row r="6633" spans="1:26" x14ac:dyDescent="0.25">
      <c r="A6633">
        <v>1722186</v>
      </c>
      <c r="B6633">
        <v>1</v>
      </c>
      <c r="C6633" t="s">
        <v>76</v>
      </c>
      <c r="D6633" t="s">
        <v>104</v>
      </c>
      <c r="E6633" t="s">
        <v>212</v>
      </c>
      <c r="F6633" t="s">
        <v>18994</v>
      </c>
      <c r="G6633" t="s">
        <v>176</v>
      </c>
      <c r="H6633" t="s">
        <v>47</v>
      </c>
      <c r="I6633" t="s">
        <v>129</v>
      </c>
      <c r="J6633" t="s">
        <v>130</v>
      </c>
      <c r="K6633" t="s">
        <v>131</v>
      </c>
      <c r="L6633" t="s">
        <v>18995</v>
      </c>
      <c r="M6633" t="s">
        <v>18996</v>
      </c>
      <c r="N6633">
        <v>2.0808333330000002</v>
      </c>
      <c r="O6633">
        <v>0</v>
      </c>
      <c r="P6633">
        <v>0</v>
      </c>
      <c r="Q6633">
        <v>0</v>
      </c>
      <c r="R6633">
        <v>0</v>
      </c>
      <c r="S6633">
        <v>83</v>
      </c>
      <c r="T6633">
        <v>2576</v>
      </c>
      <c r="U6633">
        <v>0</v>
      </c>
      <c r="V6633">
        <v>0</v>
      </c>
      <c r="W6633">
        <v>0</v>
      </c>
      <c r="X6633">
        <v>0</v>
      </c>
      <c r="Y6633">
        <v>172.70916700000001</v>
      </c>
      <c r="Z6633">
        <v>5360.2266659999996</v>
      </c>
    </row>
    <row r="6634" spans="1:26" x14ac:dyDescent="0.25">
      <c r="A6634">
        <v>1722190</v>
      </c>
      <c r="B6634">
        <v>1</v>
      </c>
      <c r="C6634" t="s">
        <v>76</v>
      </c>
      <c r="D6634" t="s">
        <v>94</v>
      </c>
      <c r="E6634" t="s">
        <v>126</v>
      </c>
      <c r="F6634" t="s">
        <v>18997</v>
      </c>
      <c r="G6634" t="s">
        <v>145</v>
      </c>
      <c r="H6634" t="s">
        <v>47</v>
      </c>
      <c r="I6634" t="s">
        <v>129</v>
      </c>
      <c r="J6634" t="s">
        <v>130</v>
      </c>
      <c r="K6634" t="s">
        <v>131</v>
      </c>
      <c r="L6634" t="s">
        <v>18998</v>
      </c>
      <c r="M6634" t="s">
        <v>18999</v>
      </c>
      <c r="N6634">
        <v>2.2555555549999999</v>
      </c>
      <c r="O6634">
        <v>0</v>
      </c>
      <c r="P6634">
        <v>13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29.322222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1722189</v>
      </c>
      <c r="B6635">
        <v>1</v>
      </c>
      <c r="C6635" t="s">
        <v>77</v>
      </c>
      <c r="D6635" t="s">
        <v>109</v>
      </c>
      <c r="E6635" t="s">
        <v>212</v>
      </c>
      <c r="F6635" t="s">
        <v>19000</v>
      </c>
      <c r="G6635" t="s">
        <v>176</v>
      </c>
      <c r="H6635" t="s">
        <v>47</v>
      </c>
      <c r="I6635" t="s">
        <v>151</v>
      </c>
      <c r="J6635" t="s">
        <v>130</v>
      </c>
      <c r="K6635" t="s">
        <v>131</v>
      </c>
      <c r="L6635" t="s">
        <v>19001</v>
      </c>
      <c r="M6635" t="s">
        <v>19002</v>
      </c>
      <c r="N6635">
        <v>7.4999999999999997E-3</v>
      </c>
      <c r="O6635">
        <v>28</v>
      </c>
      <c r="P6635">
        <v>335</v>
      </c>
      <c r="Q6635">
        <v>0</v>
      </c>
      <c r="R6635">
        <v>0</v>
      </c>
      <c r="S6635">
        <v>44</v>
      </c>
      <c r="T6635">
        <v>460</v>
      </c>
      <c r="U6635">
        <v>0.21</v>
      </c>
      <c r="V6635">
        <v>2.5125000000000002</v>
      </c>
      <c r="W6635">
        <v>0</v>
      </c>
      <c r="X6635">
        <v>0</v>
      </c>
      <c r="Y6635">
        <v>0.33</v>
      </c>
      <c r="Z6635">
        <v>3.45</v>
      </c>
    </row>
    <row r="6636" spans="1:26" x14ac:dyDescent="0.25">
      <c r="A6636">
        <v>1722192</v>
      </c>
      <c r="B6636">
        <v>1</v>
      </c>
      <c r="C6636" t="s">
        <v>77</v>
      </c>
      <c r="D6636" t="s">
        <v>115</v>
      </c>
      <c r="E6636" t="s">
        <v>139</v>
      </c>
      <c r="F6636" t="s">
        <v>19003</v>
      </c>
      <c r="G6636" t="s">
        <v>141</v>
      </c>
      <c r="H6636" t="s">
        <v>46</v>
      </c>
      <c r="I6636" t="s">
        <v>129</v>
      </c>
      <c r="J6636" t="s">
        <v>130</v>
      </c>
      <c r="K6636" t="s">
        <v>131</v>
      </c>
      <c r="L6636" t="s">
        <v>19004</v>
      </c>
      <c r="M6636" t="s">
        <v>19005</v>
      </c>
      <c r="N6636">
        <v>2.054166666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13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26.704167000000002</v>
      </c>
    </row>
    <row r="6637" spans="1:26" x14ac:dyDescent="0.25">
      <c r="A6637">
        <v>1722193</v>
      </c>
      <c r="B6637">
        <v>1</v>
      </c>
      <c r="C6637" t="s">
        <v>77</v>
      </c>
      <c r="D6637" t="s">
        <v>123</v>
      </c>
      <c r="E6637" t="s">
        <v>126</v>
      </c>
      <c r="F6637" t="s">
        <v>19006</v>
      </c>
      <c r="G6637" t="s">
        <v>145</v>
      </c>
      <c r="H6637" t="s">
        <v>47</v>
      </c>
      <c r="I6637" t="s">
        <v>129</v>
      </c>
      <c r="J6637" t="s">
        <v>130</v>
      </c>
      <c r="K6637" t="s">
        <v>131</v>
      </c>
      <c r="L6637" t="s">
        <v>19007</v>
      </c>
      <c r="M6637" t="s">
        <v>19008</v>
      </c>
      <c r="N6637">
        <v>1.213055555</v>
      </c>
      <c r="O6637">
        <v>0</v>
      </c>
      <c r="P6637">
        <v>5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6.0652780000000002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1722197</v>
      </c>
      <c r="B6638">
        <v>1</v>
      </c>
      <c r="C6638" t="s">
        <v>76</v>
      </c>
      <c r="D6638" t="s">
        <v>100</v>
      </c>
      <c r="E6638" t="s">
        <v>139</v>
      </c>
      <c r="F6638" t="s">
        <v>2475</v>
      </c>
      <c r="G6638" t="s">
        <v>141</v>
      </c>
      <c r="H6638" t="s">
        <v>46</v>
      </c>
      <c r="I6638" t="s">
        <v>129</v>
      </c>
      <c r="J6638" t="s">
        <v>130</v>
      </c>
      <c r="K6638" t="s">
        <v>131</v>
      </c>
      <c r="L6638" t="s">
        <v>19009</v>
      </c>
      <c r="M6638" t="s">
        <v>19010</v>
      </c>
      <c r="N6638">
        <v>5.7397222220000002</v>
      </c>
      <c r="O6638">
        <v>0</v>
      </c>
      <c r="P6638">
        <v>25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143.493056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1722195</v>
      </c>
      <c r="B6639">
        <v>1</v>
      </c>
      <c r="C6639" t="s">
        <v>76</v>
      </c>
      <c r="D6639" t="s">
        <v>92</v>
      </c>
      <c r="E6639" t="s">
        <v>139</v>
      </c>
      <c r="F6639" t="s">
        <v>12572</v>
      </c>
      <c r="G6639" t="s">
        <v>141</v>
      </c>
      <c r="H6639" t="s">
        <v>46</v>
      </c>
      <c r="I6639" t="s">
        <v>129</v>
      </c>
      <c r="J6639" t="s">
        <v>130</v>
      </c>
      <c r="K6639" t="s">
        <v>131</v>
      </c>
      <c r="L6639" t="s">
        <v>19011</v>
      </c>
      <c r="M6639" t="s">
        <v>19012</v>
      </c>
      <c r="N6639">
        <v>1.993333333</v>
      </c>
      <c r="O6639">
        <v>0</v>
      </c>
      <c r="P6639">
        <v>0</v>
      </c>
      <c r="Q6639">
        <v>0</v>
      </c>
      <c r="R6639">
        <v>157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312.95333299999999</v>
      </c>
      <c r="Y6639">
        <v>0</v>
      </c>
      <c r="Z6639">
        <v>0</v>
      </c>
    </row>
    <row r="6640" spans="1:26" x14ac:dyDescent="0.25">
      <c r="A6640">
        <v>1722208</v>
      </c>
      <c r="B6640">
        <v>1</v>
      </c>
      <c r="C6640" t="s">
        <v>76</v>
      </c>
      <c r="D6640" t="s">
        <v>100</v>
      </c>
      <c r="E6640" t="s">
        <v>126</v>
      </c>
      <c r="F6640" t="s">
        <v>19013</v>
      </c>
      <c r="G6640" t="s">
        <v>145</v>
      </c>
      <c r="H6640" t="s">
        <v>47</v>
      </c>
      <c r="I6640" t="s">
        <v>129</v>
      </c>
      <c r="J6640" t="s">
        <v>130</v>
      </c>
      <c r="K6640" t="s">
        <v>131</v>
      </c>
      <c r="L6640" t="s">
        <v>19014</v>
      </c>
      <c r="M6640" t="s">
        <v>19015</v>
      </c>
      <c r="N6640">
        <v>1.9144444439999999</v>
      </c>
      <c r="O6640">
        <v>1</v>
      </c>
      <c r="P6640">
        <v>70</v>
      </c>
      <c r="Q6640">
        <v>0</v>
      </c>
      <c r="R6640">
        <v>0</v>
      </c>
      <c r="S6640">
        <v>0</v>
      </c>
      <c r="T6640">
        <v>0</v>
      </c>
      <c r="U6640">
        <v>1.914444</v>
      </c>
      <c r="V6640">
        <v>134.011111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1722200</v>
      </c>
      <c r="B6641">
        <v>1</v>
      </c>
      <c r="C6641" t="s">
        <v>77</v>
      </c>
      <c r="D6641" t="s">
        <v>115</v>
      </c>
      <c r="E6641" t="s">
        <v>139</v>
      </c>
      <c r="F6641" t="s">
        <v>19016</v>
      </c>
      <c r="G6641" t="s">
        <v>141</v>
      </c>
      <c r="H6641" t="s">
        <v>46</v>
      </c>
      <c r="I6641" t="s">
        <v>129</v>
      </c>
      <c r="J6641" t="s">
        <v>130</v>
      </c>
      <c r="K6641" t="s">
        <v>131</v>
      </c>
      <c r="L6641" t="s">
        <v>19017</v>
      </c>
      <c r="M6641" t="s">
        <v>19018</v>
      </c>
      <c r="N6641">
        <v>1.755833333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2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3.5116670000000001</v>
      </c>
    </row>
    <row r="6642" spans="1:26" x14ac:dyDescent="0.25">
      <c r="A6642">
        <v>1722203</v>
      </c>
      <c r="B6642">
        <v>1</v>
      </c>
      <c r="C6642" t="s">
        <v>76</v>
      </c>
      <c r="D6642" t="s">
        <v>94</v>
      </c>
      <c r="E6642" t="s">
        <v>126</v>
      </c>
      <c r="F6642" t="s">
        <v>19019</v>
      </c>
      <c r="G6642" t="s">
        <v>3544</v>
      </c>
      <c r="H6642" t="s">
        <v>47</v>
      </c>
      <c r="I6642" t="s">
        <v>129</v>
      </c>
      <c r="J6642" t="s">
        <v>130</v>
      </c>
      <c r="K6642" t="s">
        <v>131</v>
      </c>
      <c r="L6642" t="s">
        <v>19020</v>
      </c>
      <c r="M6642" t="s">
        <v>19021</v>
      </c>
      <c r="N6642">
        <v>1.2475000000000001</v>
      </c>
      <c r="O6642">
        <v>1</v>
      </c>
      <c r="P6642">
        <v>294</v>
      </c>
      <c r="Q6642">
        <v>0</v>
      </c>
      <c r="R6642">
        <v>0</v>
      </c>
      <c r="S6642">
        <v>0</v>
      </c>
      <c r="T6642">
        <v>0</v>
      </c>
      <c r="U6642">
        <v>1.2475000000000001</v>
      </c>
      <c r="V6642">
        <v>366.76499999999999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1722196</v>
      </c>
      <c r="B6643">
        <v>1</v>
      </c>
      <c r="C6643" t="s">
        <v>76</v>
      </c>
      <c r="D6643" t="s">
        <v>79</v>
      </c>
      <c r="E6643" t="s">
        <v>126</v>
      </c>
      <c r="F6643" t="s">
        <v>19022</v>
      </c>
      <c r="G6643" t="s">
        <v>285</v>
      </c>
      <c r="H6643" t="s">
        <v>47</v>
      </c>
      <c r="I6643" t="s">
        <v>129</v>
      </c>
      <c r="J6643" t="s">
        <v>130</v>
      </c>
      <c r="K6643" t="s">
        <v>161</v>
      </c>
      <c r="L6643" t="s">
        <v>19023</v>
      </c>
      <c r="M6643" t="s">
        <v>19024</v>
      </c>
      <c r="N6643">
        <v>0.71291666600000003</v>
      </c>
      <c r="O6643">
        <v>1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0.71291700000000002</v>
      </c>
      <c r="V6643">
        <v>0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1722198</v>
      </c>
      <c r="B6644">
        <v>1</v>
      </c>
      <c r="C6644" t="s">
        <v>76</v>
      </c>
      <c r="D6644" t="s">
        <v>92</v>
      </c>
      <c r="E6644" t="s">
        <v>134</v>
      </c>
      <c r="F6644" t="s">
        <v>19025</v>
      </c>
      <c r="G6644" t="s">
        <v>209</v>
      </c>
      <c r="H6644" t="s">
        <v>46</v>
      </c>
      <c r="I6644" t="s">
        <v>129</v>
      </c>
      <c r="J6644" t="s">
        <v>130</v>
      </c>
      <c r="K6644" t="s">
        <v>131</v>
      </c>
      <c r="L6644" t="s">
        <v>19026</v>
      </c>
      <c r="M6644" t="s">
        <v>19027</v>
      </c>
      <c r="N6644">
        <v>4.0250000000000004</v>
      </c>
      <c r="O6644">
        <v>0</v>
      </c>
      <c r="P6644">
        <v>0</v>
      </c>
      <c r="Q6644">
        <v>0</v>
      </c>
      <c r="R6644">
        <v>10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40.25</v>
      </c>
      <c r="Y6644">
        <v>0</v>
      </c>
      <c r="Z6644">
        <v>0</v>
      </c>
    </row>
    <row r="6645" spans="1:26" x14ac:dyDescent="0.25">
      <c r="A6645">
        <v>1722214</v>
      </c>
      <c r="B6645">
        <v>1</v>
      </c>
      <c r="C6645" t="s">
        <v>76</v>
      </c>
      <c r="D6645" t="s">
        <v>100</v>
      </c>
      <c r="E6645" t="s">
        <v>158</v>
      </c>
      <c r="F6645" t="s">
        <v>19028</v>
      </c>
      <c r="G6645" t="s">
        <v>176</v>
      </c>
      <c r="H6645" t="s">
        <v>47</v>
      </c>
      <c r="I6645" t="s">
        <v>129</v>
      </c>
      <c r="J6645" t="s">
        <v>130</v>
      </c>
      <c r="K6645" t="s">
        <v>131</v>
      </c>
      <c r="L6645" t="s">
        <v>19029</v>
      </c>
      <c r="M6645" t="s">
        <v>19030</v>
      </c>
      <c r="N6645">
        <v>1.0366666659999999</v>
      </c>
      <c r="O6645">
        <v>12</v>
      </c>
      <c r="P6645">
        <v>874</v>
      </c>
      <c r="Q6645">
        <v>0</v>
      </c>
      <c r="R6645">
        <v>0</v>
      </c>
      <c r="S6645">
        <v>0</v>
      </c>
      <c r="T6645">
        <v>0</v>
      </c>
      <c r="U6645">
        <v>12.44</v>
      </c>
      <c r="V6645">
        <v>906.04666599999996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1722211</v>
      </c>
      <c r="B6646">
        <v>1</v>
      </c>
      <c r="C6646" t="s">
        <v>76</v>
      </c>
      <c r="D6646" t="s">
        <v>78</v>
      </c>
      <c r="E6646" t="s">
        <v>134</v>
      </c>
      <c r="F6646" t="s">
        <v>19031</v>
      </c>
      <c r="G6646" t="s">
        <v>209</v>
      </c>
      <c r="H6646" t="s">
        <v>46</v>
      </c>
      <c r="I6646" t="s">
        <v>129</v>
      </c>
      <c r="J6646" t="s">
        <v>130</v>
      </c>
      <c r="K6646" t="s">
        <v>131</v>
      </c>
      <c r="L6646" t="s">
        <v>19032</v>
      </c>
      <c r="M6646" t="s">
        <v>19033</v>
      </c>
      <c r="N6646">
        <v>12.233333332999999</v>
      </c>
      <c r="O6646">
        <v>0</v>
      </c>
      <c r="P6646">
        <v>10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122.333333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1722191</v>
      </c>
      <c r="B6647">
        <v>1</v>
      </c>
      <c r="C6647" t="s">
        <v>77</v>
      </c>
      <c r="D6647" t="s">
        <v>114</v>
      </c>
      <c r="E6647" t="s">
        <v>126</v>
      </c>
      <c r="F6647" t="s">
        <v>19034</v>
      </c>
      <c r="G6647" t="s">
        <v>176</v>
      </c>
      <c r="H6647" t="s">
        <v>47</v>
      </c>
      <c r="I6647" t="s">
        <v>129</v>
      </c>
      <c r="J6647" t="s">
        <v>130</v>
      </c>
      <c r="K6647" t="s">
        <v>131</v>
      </c>
      <c r="L6647" t="s">
        <v>19035</v>
      </c>
      <c r="M6647" t="s">
        <v>19036</v>
      </c>
      <c r="N6647">
        <v>0.28555555500000002</v>
      </c>
      <c r="O6647">
        <v>0</v>
      </c>
      <c r="P6647">
        <v>0</v>
      </c>
      <c r="Q6647">
        <v>0</v>
      </c>
      <c r="R6647">
        <v>0</v>
      </c>
      <c r="S6647">
        <v>231</v>
      </c>
      <c r="T6647">
        <v>1727</v>
      </c>
      <c r="U6647">
        <v>0</v>
      </c>
      <c r="V6647">
        <v>0</v>
      </c>
      <c r="W6647">
        <v>0</v>
      </c>
      <c r="X6647">
        <v>0</v>
      </c>
      <c r="Y6647">
        <v>65.963333000000006</v>
      </c>
      <c r="Z6647">
        <v>493.15444300000001</v>
      </c>
    </row>
    <row r="6648" spans="1:26" x14ac:dyDescent="0.25">
      <c r="A6648">
        <v>1722204</v>
      </c>
      <c r="B6648">
        <v>1</v>
      </c>
      <c r="C6648" t="s">
        <v>77</v>
      </c>
      <c r="D6648" t="s">
        <v>116</v>
      </c>
      <c r="E6648" t="s">
        <v>134</v>
      </c>
      <c r="F6648" t="s">
        <v>19037</v>
      </c>
      <c r="G6648" t="s">
        <v>136</v>
      </c>
      <c r="H6648" t="s">
        <v>46</v>
      </c>
      <c r="I6648" t="s">
        <v>129</v>
      </c>
      <c r="J6648" t="s">
        <v>130</v>
      </c>
      <c r="K6648" t="s">
        <v>131</v>
      </c>
      <c r="L6648" t="s">
        <v>19038</v>
      </c>
      <c r="M6648" t="s">
        <v>19039</v>
      </c>
      <c r="N6648">
        <v>2.1158333329999999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2.1158329999999999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1722212</v>
      </c>
      <c r="B6649">
        <v>1</v>
      </c>
      <c r="C6649" t="s">
        <v>77</v>
      </c>
      <c r="D6649" t="s">
        <v>114</v>
      </c>
      <c r="E6649" t="s">
        <v>212</v>
      </c>
      <c r="F6649" t="s">
        <v>17774</v>
      </c>
      <c r="G6649" t="s">
        <v>293</v>
      </c>
      <c r="H6649" t="s">
        <v>160</v>
      </c>
      <c r="I6649" t="s">
        <v>129</v>
      </c>
      <c r="J6649" t="s">
        <v>130</v>
      </c>
      <c r="K6649" t="s">
        <v>161</v>
      </c>
      <c r="L6649" t="s">
        <v>19040</v>
      </c>
      <c r="M6649" t="s">
        <v>19041</v>
      </c>
      <c r="N6649">
        <v>4.6577777769999997</v>
      </c>
      <c r="O6649">
        <v>88</v>
      </c>
      <c r="P6649">
        <v>432</v>
      </c>
      <c r="Q6649">
        <v>7</v>
      </c>
      <c r="R6649">
        <v>0</v>
      </c>
      <c r="S6649">
        <v>0</v>
      </c>
      <c r="T6649">
        <v>0</v>
      </c>
      <c r="U6649">
        <v>409.88444399999997</v>
      </c>
      <c r="V6649">
        <v>2012.16</v>
      </c>
      <c r="W6649">
        <v>32.604444000000001</v>
      </c>
      <c r="X6649">
        <v>0</v>
      </c>
      <c r="Y6649">
        <v>0</v>
      </c>
      <c r="Z6649">
        <v>0</v>
      </c>
    </row>
    <row r="6650" spans="1:26" x14ac:dyDescent="0.25">
      <c r="A6650">
        <v>1722207</v>
      </c>
      <c r="B6650">
        <v>1</v>
      </c>
      <c r="C6650" t="s">
        <v>76</v>
      </c>
      <c r="D6650" t="s">
        <v>86</v>
      </c>
      <c r="E6650" t="s">
        <v>134</v>
      </c>
      <c r="F6650" t="s">
        <v>19042</v>
      </c>
      <c r="G6650" t="s">
        <v>136</v>
      </c>
      <c r="H6650" t="s">
        <v>46</v>
      </c>
      <c r="I6650" t="s">
        <v>129</v>
      </c>
      <c r="J6650" t="s">
        <v>130</v>
      </c>
      <c r="K6650" t="s">
        <v>131</v>
      </c>
      <c r="L6650" t="s">
        <v>19043</v>
      </c>
      <c r="M6650" t="s">
        <v>19044</v>
      </c>
      <c r="N6650">
        <v>0.87888888799999998</v>
      </c>
      <c r="O6650">
        <v>0</v>
      </c>
      <c r="P6650">
        <v>1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0.87888900000000003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1722225</v>
      </c>
      <c r="B6651">
        <v>1</v>
      </c>
      <c r="C6651" t="s">
        <v>76</v>
      </c>
      <c r="D6651" t="s">
        <v>89</v>
      </c>
      <c r="E6651" t="s">
        <v>139</v>
      </c>
      <c r="F6651" t="s">
        <v>19045</v>
      </c>
      <c r="G6651" t="s">
        <v>141</v>
      </c>
      <c r="H6651" t="s">
        <v>46</v>
      </c>
      <c r="I6651" t="s">
        <v>129</v>
      </c>
      <c r="J6651" t="s">
        <v>130</v>
      </c>
      <c r="K6651" t="s">
        <v>131</v>
      </c>
      <c r="L6651" t="s">
        <v>19046</v>
      </c>
      <c r="M6651" t="s">
        <v>19047</v>
      </c>
      <c r="N6651">
        <v>3.2283333330000001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1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3.2283330000000001</v>
      </c>
    </row>
    <row r="6652" spans="1:26" x14ac:dyDescent="0.25">
      <c r="A6652">
        <v>1722219</v>
      </c>
      <c r="B6652">
        <v>1</v>
      </c>
      <c r="C6652" t="s">
        <v>77</v>
      </c>
      <c r="D6652" t="s">
        <v>109</v>
      </c>
      <c r="E6652" t="s">
        <v>191</v>
      </c>
      <c r="F6652" t="s">
        <v>19048</v>
      </c>
      <c r="G6652" t="s">
        <v>155</v>
      </c>
      <c r="H6652" t="s">
        <v>46</v>
      </c>
      <c r="I6652" t="s">
        <v>129</v>
      </c>
      <c r="J6652" t="s">
        <v>130</v>
      </c>
      <c r="K6652" t="s">
        <v>131</v>
      </c>
      <c r="L6652" t="s">
        <v>19049</v>
      </c>
      <c r="M6652" t="s">
        <v>19050</v>
      </c>
      <c r="N6652">
        <v>1.6388888880000001</v>
      </c>
      <c r="O6652">
        <v>0</v>
      </c>
      <c r="P6652">
        <v>21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34.416666999999997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1722220</v>
      </c>
      <c r="B6653">
        <v>1</v>
      </c>
      <c r="C6653" t="s">
        <v>76</v>
      </c>
      <c r="D6653" t="s">
        <v>93</v>
      </c>
      <c r="E6653" t="s">
        <v>158</v>
      </c>
      <c r="F6653" t="s">
        <v>19051</v>
      </c>
      <c r="G6653" t="s">
        <v>176</v>
      </c>
      <c r="H6653" t="s">
        <v>47</v>
      </c>
      <c r="I6653" t="s">
        <v>129</v>
      </c>
      <c r="J6653" t="s">
        <v>130</v>
      </c>
      <c r="K6653" t="s">
        <v>131</v>
      </c>
      <c r="L6653" t="s">
        <v>19052</v>
      </c>
      <c r="M6653" t="s">
        <v>19053</v>
      </c>
      <c r="N6653">
        <v>1.305555555</v>
      </c>
      <c r="O6653">
        <v>101</v>
      </c>
      <c r="P6653">
        <v>7003</v>
      </c>
      <c r="Q6653">
        <v>15</v>
      </c>
      <c r="R6653">
        <v>514</v>
      </c>
      <c r="S6653">
        <v>8</v>
      </c>
      <c r="T6653">
        <v>980</v>
      </c>
      <c r="U6653">
        <v>131.86111099999999</v>
      </c>
      <c r="V6653">
        <v>9142.8055519999998</v>
      </c>
      <c r="W6653">
        <v>19.583333</v>
      </c>
      <c r="X6653">
        <v>671.05555500000003</v>
      </c>
      <c r="Y6653">
        <v>10.444444000000001</v>
      </c>
      <c r="Z6653">
        <v>1279.444444</v>
      </c>
    </row>
    <row r="6654" spans="1:26" x14ac:dyDescent="0.25">
      <c r="A6654">
        <v>1722223</v>
      </c>
      <c r="B6654">
        <v>1</v>
      </c>
      <c r="C6654" t="s">
        <v>76</v>
      </c>
      <c r="D6654" t="s">
        <v>82</v>
      </c>
      <c r="E6654" t="s">
        <v>139</v>
      </c>
      <c r="F6654" t="s">
        <v>19054</v>
      </c>
      <c r="G6654" t="s">
        <v>193</v>
      </c>
      <c r="H6654" t="s">
        <v>46</v>
      </c>
      <c r="I6654" t="s">
        <v>129</v>
      </c>
      <c r="J6654" t="s">
        <v>130</v>
      </c>
      <c r="K6654" t="s">
        <v>131</v>
      </c>
      <c r="L6654" t="s">
        <v>19055</v>
      </c>
      <c r="M6654" t="s">
        <v>19056</v>
      </c>
      <c r="N6654">
        <v>6.0661111109999997</v>
      </c>
      <c r="O6654">
        <v>0</v>
      </c>
      <c r="P6654">
        <v>91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552.01611100000002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1722240</v>
      </c>
      <c r="B6655">
        <v>1</v>
      </c>
      <c r="C6655" t="s">
        <v>76</v>
      </c>
      <c r="D6655" t="s">
        <v>92</v>
      </c>
      <c r="E6655" t="s">
        <v>134</v>
      </c>
      <c r="F6655" t="s">
        <v>2537</v>
      </c>
      <c r="G6655" t="s">
        <v>209</v>
      </c>
      <c r="H6655" t="s">
        <v>46</v>
      </c>
      <c r="I6655" t="s">
        <v>129</v>
      </c>
      <c r="J6655" t="s">
        <v>130</v>
      </c>
      <c r="K6655" t="s">
        <v>131</v>
      </c>
      <c r="L6655" t="s">
        <v>19057</v>
      </c>
      <c r="M6655" t="s">
        <v>19058</v>
      </c>
      <c r="N6655">
        <v>5.7822222219999997</v>
      </c>
      <c r="O6655">
        <v>0</v>
      </c>
      <c r="P6655">
        <v>0</v>
      </c>
      <c r="Q6655">
        <v>0</v>
      </c>
      <c r="R6655">
        <v>1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5.782222</v>
      </c>
      <c r="Y6655">
        <v>0</v>
      </c>
      <c r="Z6655">
        <v>0</v>
      </c>
    </row>
    <row r="6656" spans="1:26" x14ac:dyDescent="0.25">
      <c r="A6656">
        <v>1722236</v>
      </c>
      <c r="B6656">
        <v>1</v>
      </c>
      <c r="C6656" t="s">
        <v>76</v>
      </c>
      <c r="D6656" t="s">
        <v>79</v>
      </c>
      <c r="E6656" t="s">
        <v>134</v>
      </c>
      <c r="F6656" t="s">
        <v>19059</v>
      </c>
      <c r="G6656" t="s">
        <v>136</v>
      </c>
      <c r="H6656" t="s">
        <v>46</v>
      </c>
      <c r="I6656" t="s">
        <v>129</v>
      </c>
      <c r="J6656" t="s">
        <v>130</v>
      </c>
      <c r="K6656" t="s">
        <v>131</v>
      </c>
      <c r="L6656" t="s">
        <v>19060</v>
      </c>
      <c r="M6656" t="s">
        <v>19061</v>
      </c>
      <c r="N6656">
        <v>1.496388888</v>
      </c>
      <c r="O6656">
        <v>0</v>
      </c>
      <c r="P6656">
        <v>4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5.9855559999999999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1722235</v>
      </c>
      <c r="B6657">
        <v>1</v>
      </c>
      <c r="C6657" t="s">
        <v>76</v>
      </c>
      <c r="D6657" t="s">
        <v>85</v>
      </c>
      <c r="E6657" t="s">
        <v>158</v>
      </c>
      <c r="F6657" t="s">
        <v>8683</v>
      </c>
      <c r="G6657" t="s">
        <v>176</v>
      </c>
      <c r="H6657" t="s">
        <v>47</v>
      </c>
      <c r="I6657" t="s">
        <v>129</v>
      </c>
      <c r="J6657" t="s">
        <v>130</v>
      </c>
      <c r="K6657" t="s">
        <v>131</v>
      </c>
      <c r="L6657" t="s">
        <v>19062</v>
      </c>
      <c r="M6657" t="s">
        <v>19063</v>
      </c>
      <c r="N6657">
        <v>0.58388888800000005</v>
      </c>
      <c r="O6657">
        <v>11</v>
      </c>
      <c r="P6657">
        <v>1069</v>
      </c>
      <c r="Q6657">
        <v>0</v>
      </c>
      <c r="R6657">
        <v>0</v>
      </c>
      <c r="S6657">
        <v>0</v>
      </c>
      <c r="T6657">
        <v>0</v>
      </c>
      <c r="U6657">
        <v>6.4227780000000001</v>
      </c>
      <c r="V6657">
        <v>624.17722100000003</v>
      </c>
      <c r="W6657">
        <v>0</v>
      </c>
      <c r="X6657">
        <v>0</v>
      </c>
      <c r="Y6657">
        <v>0</v>
      </c>
      <c r="Z6657">
        <v>0</v>
      </c>
    </row>
    <row r="6658" spans="1:26" x14ac:dyDescent="0.25">
      <c r="A6658">
        <v>1722229</v>
      </c>
      <c r="B6658">
        <v>1</v>
      </c>
      <c r="C6658" t="s">
        <v>76</v>
      </c>
      <c r="D6658" t="s">
        <v>102</v>
      </c>
      <c r="E6658" t="s">
        <v>158</v>
      </c>
      <c r="F6658" t="s">
        <v>4653</v>
      </c>
      <c r="G6658" t="s">
        <v>150</v>
      </c>
      <c r="H6658" t="s">
        <v>47</v>
      </c>
      <c r="I6658" t="s">
        <v>129</v>
      </c>
      <c r="J6658" t="s">
        <v>130</v>
      </c>
      <c r="K6658" t="s">
        <v>161</v>
      </c>
      <c r="L6658" t="s">
        <v>19064</v>
      </c>
      <c r="M6658" t="s">
        <v>19065</v>
      </c>
      <c r="N6658">
        <v>0.46805555500000001</v>
      </c>
      <c r="O6658">
        <v>45</v>
      </c>
      <c r="P6658">
        <v>7377</v>
      </c>
      <c r="Q6658">
        <v>0</v>
      </c>
      <c r="R6658">
        <v>0</v>
      </c>
      <c r="S6658">
        <v>0</v>
      </c>
      <c r="T6658">
        <v>0</v>
      </c>
      <c r="U6658">
        <v>21.0625</v>
      </c>
      <c r="V6658">
        <v>3452.8458289999999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1722239</v>
      </c>
      <c r="B6659">
        <v>1</v>
      </c>
      <c r="C6659" t="s">
        <v>77</v>
      </c>
      <c r="D6659" t="s">
        <v>119</v>
      </c>
      <c r="E6659" t="s">
        <v>134</v>
      </c>
      <c r="F6659" t="s">
        <v>19066</v>
      </c>
      <c r="G6659" t="s">
        <v>155</v>
      </c>
      <c r="H6659" t="s">
        <v>46</v>
      </c>
      <c r="I6659" t="s">
        <v>129</v>
      </c>
      <c r="J6659" t="s">
        <v>130</v>
      </c>
      <c r="K6659" t="s">
        <v>131</v>
      </c>
      <c r="L6659" t="s">
        <v>19067</v>
      </c>
      <c r="M6659" t="s">
        <v>19068</v>
      </c>
      <c r="N6659">
        <v>1.599444444</v>
      </c>
      <c r="O6659">
        <v>0</v>
      </c>
      <c r="P6659">
        <v>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1.5994440000000001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1722237</v>
      </c>
      <c r="B6660">
        <v>1</v>
      </c>
      <c r="C6660" t="s">
        <v>77</v>
      </c>
      <c r="D6660" t="s">
        <v>122</v>
      </c>
      <c r="E6660" t="s">
        <v>126</v>
      </c>
      <c r="F6660" t="s">
        <v>19069</v>
      </c>
      <c r="G6660" t="s">
        <v>285</v>
      </c>
      <c r="H6660" t="s">
        <v>47</v>
      </c>
      <c r="I6660" t="s">
        <v>129</v>
      </c>
      <c r="J6660" t="s">
        <v>130</v>
      </c>
      <c r="K6660" t="s">
        <v>161</v>
      </c>
      <c r="L6660" t="s">
        <v>19070</v>
      </c>
      <c r="M6660" t="s">
        <v>19071</v>
      </c>
      <c r="N6660">
        <v>8.5433777769999999</v>
      </c>
      <c r="O6660">
        <v>0</v>
      </c>
      <c r="P6660">
        <v>0</v>
      </c>
      <c r="Q6660">
        <v>2</v>
      </c>
      <c r="R6660">
        <v>38</v>
      </c>
      <c r="S6660">
        <v>0</v>
      </c>
      <c r="T6660">
        <v>0</v>
      </c>
      <c r="U6660">
        <v>0</v>
      </c>
      <c r="V6660">
        <v>0</v>
      </c>
      <c r="W6660">
        <v>17.086756000000001</v>
      </c>
      <c r="X6660">
        <v>324.64835599999998</v>
      </c>
      <c r="Y6660">
        <v>0</v>
      </c>
      <c r="Z6660">
        <v>0</v>
      </c>
    </row>
    <row r="6661" spans="1:26" x14ac:dyDescent="0.25">
      <c r="A6661">
        <v>1722259</v>
      </c>
      <c r="B6661">
        <v>1</v>
      </c>
      <c r="C6661" t="s">
        <v>76</v>
      </c>
      <c r="D6661" t="s">
        <v>93</v>
      </c>
      <c r="E6661" t="s">
        <v>134</v>
      </c>
      <c r="F6661" t="s">
        <v>19072</v>
      </c>
      <c r="G6661" t="s">
        <v>193</v>
      </c>
      <c r="H6661" t="s">
        <v>46</v>
      </c>
      <c r="I6661" t="s">
        <v>129</v>
      </c>
      <c r="J6661" t="s">
        <v>130</v>
      </c>
      <c r="K6661" t="s">
        <v>131</v>
      </c>
      <c r="L6661" t="s">
        <v>19073</v>
      </c>
      <c r="M6661" t="s">
        <v>19074</v>
      </c>
      <c r="N6661">
        <v>5.5611111109999998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5.5611110000000004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1722249</v>
      </c>
      <c r="B6662">
        <v>1</v>
      </c>
      <c r="C6662" t="s">
        <v>77</v>
      </c>
      <c r="D6662" t="s">
        <v>109</v>
      </c>
      <c r="E6662" t="s">
        <v>139</v>
      </c>
      <c r="F6662" t="s">
        <v>18865</v>
      </c>
      <c r="G6662" t="s">
        <v>269</v>
      </c>
      <c r="H6662" t="s">
        <v>46</v>
      </c>
      <c r="I6662" t="s">
        <v>129</v>
      </c>
      <c r="J6662" t="s">
        <v>130</v>
      </c>
      <c r="K6662" t="s">
        <v>131</v>
      </c>
      <c r="L6662" t="s">
        <v>19075</v>
      </c>
      <c r="M6662" t="s">
        <v>19076</v>
      </c>
      <c r="N6662">
        <v>5.6569444439999996</v>
      </c>
      <c r="O6662">
        <v>0</v>
      </c>
      <c r="P6662">
        <v>6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33.941667000000002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1722243</v>
      </c>
      <c r="B6663">
        <v>1</v>
      </c>
      <c r="C6663" t="s">
        <v>76</v>
      </c>
      <c r="D6663" t="s">
        <v>93</v>
      </c>
      <c r="E6663" t="s">
        <v>126</v>
      </c>
      <c r="F6663" t="s">
        <v>6140</v>
      </c>
      <c r="G6663" t="s">
        <v>285</v>
      </c>
      <c r="H6663" t="s">
        <v>47</v>
      </c>
      <c r="I6663" t="s">
        <v>129</v>
      </c>
      <c r="J6663" t="s">
        <v>130</v>
      </c>
      <c r="K6663" t="s">
        <v>161</v>
      </c>
      <c r="L6663" t="s">
        <v>19077</v>
      </c>
      <c r="M6663" t="s">
        <v>19078</v>
      </c>
      <c r="N6663">
        <v>0.57805555500000005</v>
      </c>
      <c r="O6663">
        <v>12</v>
      </c>
      <c r="P6663">
        <v>1252</v>
      </c>
      <c r="Q6663">
        <v>0</v>
      </c>
      <c r="R6663">
        <v>0</v>
      </c>
      <c r="S6663">
        <v>0</v>
      </c>
      <c r="T6663">
        <v>0</v>
      </c>
      <c r="U6663">
        <v>6.9366669999999999</v>
      </c>
      <c r="V6663">
        <v>723.72555499999999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1722238</v>
      </c>
      <c r="B6664">
        <v>1</v>
      </c>
      <c r="C6664" t="s">
        <v>77</v>
      </c>
      <c r="D6664" t="s">
        <v>114</v>
      </c>
      <c r="E6664" t="s">
        <v>212</v>
      </c>
      <c r="F6664" t="s">
        <v>19079</v>
      </c>
      <c r="G6664" t="s">
        <v>281</v>
      </c>
      <c r="H6664" t="s">
        <v>47</v>
      </c>
      <c r="I6664" t="s">
        <v>129</v>
      </c>
      <c r="J6664" t="s">
        <v>130</v>
      </c>
      <c r="K6664" t="s">
        <v>161</v>
      </c>
      <c r="L6664" t="s">
        <v>19080</v>
      </c>
      <c r="M6664" t="s">
        <v>19081</v>
      </c>
      <c r="N6664">
        <v>1.118055555</v>
      </c>
      <c r="O6664">
        <v>4</v>
      </c>
      <c r="P6664">
        <v>215</v>
      </c>
      <c r="Q6664">
        <v>0</v>
      </c>
      <c r="R6664">
        <v>0</v>
      </c>
      <c r="S6664">
        <v>0</v>
      </c>
      <c r="T6664">
        <v>0</v>
      </c>
      <c r="U6664">
        <v>4.4722220000000004</v>
      </c>
      <c r="V6664">
        <v>240.381944</v>
      </c>
      <c r="W6664">
        <v>0</v>
      </c>
      <c r="X6664">
        <v>0</v>
      </c>
      <c r="Y6664">
        <v>0</v>
      </c>
      <c r="Z6664">
        <v>0</v>
      </c>
    </row>
    <row r="6665" spans="1:26" x14ac:dyDescent="0.25">
      <c r="A6665">
        <v>1722246</v>
      </c>
      <c r="B6665">
        <v>1</v>
      </c>
      <c r="C6665" t="s">
        <v>77</v>
      </c>
      <c r="D6665" t="s">
        <v>116</v>
      </c>
      <c r="E6665" t="s">
        <v>134</v>
      </c>
      <c r="F6665" t="s">
        <v>19082</v>
      </c>
      <c r="G6665" t="s">
        <v>136</v>
      </c>
      <c r="H6665" t="s">
        <v>46</v>
      </c>
      <c r="I6665" t="s">
        <v>129</v>
      </c>
      <c r="J6665" t="s">
        <v>130</v>
      </c>
      <c r="K6665" t="s">
        <v>131</v>
      </c>
      <c r="L6665" t="s">
        <v>19083</v>
      </c>
      <c r="M6665" t="s">
        <v>19084</v>
      </c>
      <c r="N6665">
        <v>3.5722222220000002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3.572222</v>
      </c>
      <c r="W6665">
        <v>0</v>
      </c>
      <c r="X6665">
        <v>0</v>
      </c>
      <c r="Y6665">
        <v>0</v>
      </c>
      <c r="Z6665">
        <v>0</v>
      </c>
    </row>
    <row r="6666" spans="1:26" x14ac:dyDescent="0.25">
      <c r="A6666">
        <v>1722265</v>
      </c>
      <c r="B6666">
        <v>1</v>
      </c>
      <c r="C6666" t="s">
        <v>76</v>
      </c>
      <c r="D6666" t="s">
        <v>104</v>
      </c>
      <c r="E6666" t="s">
        <v>139</v>
      </c>
      <c r="F6666" t="s">
        <v>19085</v>
      </c>
      <c r="G6666" t="s">
        <v>141</v>
      </c>
      <c r="H6666" t="s">
        <v>46</v>
      </c>
      <c r="I6666" t="s">
        <v>129</v>
      </c>
      <c r="J6666" t="s">
        <v>130</v>
      </c>
      <c r="K6666" t="s">
        <v>131</v>
      </c>
      <c r="L6666" t="s">
        <v>19086</v>
      </c>
      <c r="M6666" t="s">
        <v>19087</v>
      </c>
      <c r="N6666">
        <v>1.9569444439999999</v>
      </c>
      <c r="O6666">
        <v>0</v>
      </c>
      <c r="P6666">
        <v>0</v>
      </c>
      <c r="Q6666">
        <v>0</v>
      </c>
      <c r="R6666">
        <v>205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401.17361099999999</v>
      </c>
      <c r="Y6666">
        <v>0</v>
      </c>
      <c r="Z6666">
        <v>0</v>
      </c>
    </row>
    <row r="6667" spans="1:26" x14ac:dyDescent="0.25">
      <c r="A6667">
        <v>1722275</v>
      </c>
      <c r="B6667">
        <v>1</v>
      </c>
      <c r="C6667" t="s">
        <v>76</v>
      </c>
      <c r="D6667" t="s">
        <v>103</v>
      </c>
      <c r="E6667" t="s">
        <v>134</v>
      </c>
      <c r="F6667" t="s">
        <v>19088</v>
      </c>
      <c r="G6667" t="s">
        <v>209</v>
      </c>
      <c r="H6667" t="s">
        <v>46</v>
      </c>
      <c r="I6667" t="s">
        <v>129</v>
      </c>
      <c r="J6667" t="s">
        <v>130</v>
      </c>
      <c r="K6667" t="s">
        <v>131</v>
      </c>
      <c r="L6667" t="s">
        <v>19089</v>
      </c>
      <c r="M6667" t="s">
        <v>19090</v>
      </c>
      <c r="N6667">
        <v>5.6983333329999999</v>
      </c>
      <c r="O6667">
        <v>0</v>
      </c>
      <c r="P6667">
        <v>0</v>
      </c>
      <c r="Q6667">
        <v>0</v>
      </c>
      <c r="R6667">
        <v>9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51.284999999999997</v>
      </c>
      <c r="Y6667">
        <v>0</v>
      </c>
      <c r="Z6667">
        <v>0</v>
      </c>
    </row>
    <row r="6668" spans="1:26" x14ac:dyDescent="0.25">
      <c r="A6668">
        <v>1722244</v>
      </c>
      <c r="B6668">
        <v>1</v>
      </c>
      <c r="C6668" t="s">
        <v>76</v>
      </c>
      <c r="D6668" t="s">
        <v>102</v>
      </c>
      <c r="E6668" t="s">
        <v>126</v>
      </c>
      <c r="F6668" t="s">
        <v>19091</v>
      </c>
      <c r="G6668" t="s">
        <v>285</v>
      </c>
      <c r="H6668" t="s">
        <v>47</v>
      </c>
      <c r="I6668" t="s">
        <v>129</v>
      </c>
      <c r="J6668" t="s">
        <v>130</v>
      </c>
      <c r="K6668" t="s">
        <v>161</v>
      </c>
      <c r="L6668" t="s">
        <v>19092</v>
      </c>
      <c r="M6668" t="s">
        <v>19093</v>
      </c>
      <c r="N6668">
        <v>8.3464869440000005</v>
      </c>
      <c r="O6668">
        <v>1</v>
      </c>
      <c r="P6668">
        <v>391</v>
      </c>
      <c r="Q6668">
        <v>0</v>
      </c>
      <c r="R6668">
        <v>0</v>
      </c>
      <c r="S6668">
        <v>0</v>
      </c>
      <c r="T6668">
        <v>0</v>
      </c>
      <c r="U6668">
        <v>8.3464869999999998</v>
      </c>
      <c r="V6668">
        <v>3263.4763950000001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1722258</v>
      </c>
      <c r="B6669">
        <v>1</v>
      </c>
      <c r="C6669" t="s">
        <v>77</v>
      </c>
      <c r="D6669" t="s">
        <v>123</v>
      </c>
      <c r="E6669" t="s">
        <v>126</v>
      </c>
      <c r="F6669" t="s">
        <v>19094</v>
      </c>
      <c r="G6669" t="s">
        <v>145</v>
      </c>
      <c r="H6669" t="s">
        <v>47</v>
      </c>
      <c r="I6669" t="s">
        <v>129</v>
      </c>
      <c r="J6669" t="s">
        <v>130</v>
      </c>
      <c r="K6669" t="s">
        <v>131</v>
      </c>
      <c r="L6669" t="s">
        <v>19095</v>
      </c>
      <c r="M6669" t="s">
        <v>19096</v>
      </c>
      <c r="N6669">
        <v>1.298888888</v>
      </c>
      <c r="O6669">
        <v>1</v>
      </c>
      <c r="P6669">
        <v>91</v>
      </c>
      <c r="Q6669">
        <v>0</v>
      </c>
      <c r="R6669">
        <v>0</v>
      </c>
      <c r="S6669">
        <v>0</v>
      </c>
      <c r="T6669">
        <v>0</v>
      </c>
      <c r="U6669">
        <v>1.298889</v>
      </c>
      <c r="V6669">
        <v>118.19888899999999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1722251</v>
      </c>
      <c r="B6670">
        <v>1</v>
      </c>
      <c r="C6670" t="s">
        <v>77</v>
      </c>
      <c r="D6670" t="s">
        <v>114</v>
      </c>
      <c r="E6670" t="s">
        <v>164</v>
      </c>
      <c r="F6670" t="s">
        <v>1026</v>
      </c>
      <c r="G6670" t="s">
        <v>285</v>
      </c>
      <c r="H6670" t="s">
        <v>46</v>
      </c>
      <c r="I6670" t="s">
        <v>129</v>
      </c>
      <c r="J6670" t="s">
        <v>130</v>
      </c>
      <c r="K6670" t="s">
        <v>161</v>
      </c>
      <c r="L6670" t="s">
        <v>19097</v>
      </c>
      <c r="M6670" t="s">
        <v>19098</v>
      </c>
      <c r="N6670">
        <v>7.7966666660000001</v>
      </c>
      <c r="O6670">
        <v>0</v>
      </c>
      <c r="P6670">
        <v>0</v>
      </c>
      <c r="Q6670">
        <v>0</v>
      </c>
      <c r="R6670">
        <v>0</v>
      </c>
      <c r="S6670">
        <v>1</v>
      </c>
      <c r="T6670">
        <v>206</v>
      </c>
      <c r="U6670">
        <v>0</v>
      </c>
      <c r="V6670">
        <v>0</v>
      </c>
      <c r="W6670">
        <v>0</v>
      </c>
      <c r="X6670">
        <v>0</v>
      </c>
      <c r="Y6670">
        <v>7.7966670000000002</v>
      </c>
      <c r="Z6670">
        <v>1606.113333</v>
      </c>
    </row>
    <row r="6671" spans="1:26" x14ac:dyDescent="0.25">
      <c r="A6671">
        <v>1722270</v>
      </c>
      <c r="B6671">
        <v>1</v>
      </c>
      <c r="C6671" t="s">
        <v>76</v>
      </c>
      <c r="D6671" t="s">
        <v>101</v>
      </c>
      <c r="E6671" t="s">
        <v>134</v>
      </c>
      <c r="F6671" t="s">
        <v>19099</v>
      </c>
      <c r="G6671" t="s">
        <v>136</v>
      </c>
      <c r="H6671" t="s">
        <v>46</v>
      </c>
      <c r="I6671" t="s">
        <v>129</v>
      </c>
      <c r="J6671" t="s">
        <v>130</v>
      </c>
      <c r="K6671" t="s">
        <v>131</v>
      </c>
      <c r="L6671" t="s">
        <v>19100</v>
      </c>
      <c r="M6671" t="s">
        <v>19101</v>
      </c>
      <c r="N6671">
        <v>2.2705555550000001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2.270556</v>
      </c>
      <c r="W6671">
        <v>0</v>
      </c>
      <c r="X6671">
        <v>0</v>
      </c>
      <c r="Y6671">
        <v>0</v>
      </c>
      <c r="Z6671">
        <v>0</v>
      </c>
    </row>
    <row r="6672" spans="1:26" x14ac:dyDescent="0.25">
      <c r="A6672">
        <v>1722250</v>
      </c>
      <c r="B6672">
        <v>1</v>
      </c>
      <c r="C6672" t="s">
        <v>76</v>
      </c>
      <c r="D6672" t="s">
        <v>101</v>
      </c>
      <c r="E6672" t="s">
        <v>126</v>
      </c>
      <c r="F6672" t="s">
        <v>19102</v>
      </c>
      <c r="G6672" t="s">
        <v>281</v>
      </c>
      <c r="H6672" t="s">
        <v>47</v>
      </c>
      <c r="I6672" t="s">
        <v>129</v>
      </c>
      <c r="J6672" t="s">
        <v>130</v>
      </c>
      <c r="K6672" t="s">
        <v>161</v>
      </c>
      <c r="L6672" t="s">
        <v>19103</v>
      </c>
      <c r="M6672" t="s">
        <v>19104</v>
      </c>
      <c r="N6672">
        <v>0.86539166599999995</v>
      </c>
      <c r="O6672">
        <v>4</v>
      </c>
      <c r="P6672">
        <v>330</v>
      </c>
      <c r="Q6672">
        <v>0</v>
      </c>
      <c r="R6672">
        <v>0</v>
      </c>
      <c r="S6672">
        <v>0</v>
      </c>
      <c r="T6672">
        <v>0</v>
      </c>
      <c r="U6672">
        <v>3.4615670000000001</v>
      </c>
      <c r="V6672">
        <v>285.57925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1722252</v>
      </c>
      <c r="B6673">
        <v>1</v>
      </c>
      <c r="C6673" t="s">
        <v>76</v>
      </c>
      <c r="D6673" t="s">
        <v>90</v>
      </c>
      <c r="E6673" t="s">
        <v>164</v>
      </c>
      <c r="F6673" t="s">
        <v>19105</v>
      </c>
      <c r="G6673" t="s">
        <v>285</v>
      </c>
      <c r="H6673" t="s">
        <v>46</v>
      </c>
      <c r="I6673" t="s">
        <v>129</v>
      </c>
      <c r="J6673" t="s">
        <v>130</v>
      </c>
      <c r="K6673" t="s">
        <v>161</v>
      </c>
      <c r="L6673" t="s">
        <v>19106</v>
      </c>
      <c r="M6673" t="s">
        <v>19107</v>
      </c>
      <c r="N6673">
        <v>3.2090647219999999</v>
      </c>
      <c r="O6673">
        <v>1</v>
      </c>
      <c r="P6673">
        <v>75</v>
      </c>
      <c r="Q6673">
        <v>0</v>
      </c>
      <c r="R6673">
        <v>0</v>
      </c>
      <c r="S6673">
        <v>0</v>
      </c>
      <c r="T6673">
        <v>0</v>
      </c>
      <c r="U6673">
        <v>3.2090649999999998</v>
      </c>
      <c r="V6673">
        <v>240.67985400000001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1722257</v>
      </c>
      <c r="B6674">
        <v>1</v>
      </c>
      <c r="C6674" t="s">
        <v>76</v>
      </c>
      <c r="D6674" t="s">
        <v>90</v>
      </c>
      <c r="E6674" t="s">
        <v>164</v>
      </c>
      <c r="F6674" t="s">
        <v>16302</v>
      </c>
      <c r="G6674" t="s">
        <v>285</v>
      </c>
      <c r="H6674" t="s">
        <v>46</v>
      </c>
      <c r="I6674" t="s">
        <v>129</v>
      </c>
      <c r="J6674" t="s">
        <v>130</v>
      </c>
      <c r="K6674" t="s">
        <v>161</v>
      </c>
      <c r="L6674" t="s">
        <v>19108</v>
      </c>
      <c r="M6674" t="s">
        <v>19109</v>
      </c>
      <c r="N6674">
        <v>3.154775833</v>
      </c>
      <c r="O6674">
        <v>1</v>
      </c>
      <c r="P6674">
        <v>585</v>
      </c>
      <c r="Q6674">
        <v>0</v>
      </c>
      <c r="R6674">
        <v>0</v>
      </c>
      <c r="S6674">
        <v>0</v>
      </c>
      <c r="T6674">
        <v>0</v>
      </c>
      <c r="U6674">
        <v>3.154776</v>
      </c>
      <c r="V6674">
        <v>1845.543862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1722260</v>
      </c>
      <c r="B6675">
        <v>1</v>
      </c>
      <c r="C6675" t="s">
        <v>77</v>
      </c>
      <c r="D6675" t="s">
        <v>114</v>
      </c>
      <c r="E6675" t="s">
        <v>212</v>
      </c>
      <c r="F6675" t="s">
        <v>284</v>
      </c>
      <c r="G6675" t="s">
        <v>281</v>
      </c>
      <c r="H6675" t="s">
        <v>47</v>
      </c>
      <c r="I6675" t="s">
        <v>129</v>
      </c>
      <c r="J6675" t="s">
        <v>130</v>
      </c>
      <c r="K6675" t="s">
        <v>161</v>
      </c>
      <c r="L6675" t="s">
        <v>19110</v>
      </c>
      <c r="M6675" t="s">
        <v>19111</v>
      </c>
      <c r="N6675">
        <v>0.96846750000000004</v>
      </c>
      <c r="O6675">
        <v>20</v>
      </c>
      <c r="P6675">
        <v>445</v>
      </c>
      <c r="Q6675">
        <v>0</v>
      </c>
      <c r="R6675">
        <v>0</v>
      </c>
      <c r="S6675">
        <v>68</v>
      </c>
      <c r="T6675">
        <v>732</v>
      </c>
      <c r="U6675">
        <v>19.369350000000001</v>
      </c>
      <c r="V6675">
        <v>430.96803799999998</v>
      </c>
      <c r="W6675">
        <v>0</v>
      </c>
      <c r="X6675">
        <v>0</v>
      </c>
      <c r="Y6675">
        <v>65.855789999999999</v>
      </c>
      <c r="Z6675">
        <v>708.91821000000004</v>
      </c>
    </row>
    <row r="6676" spans="1:26" x14ac:dyDescent="0.25">
      <c r="A6676">
        <v>1722262</v>
      </c>
      <c r="B6676">
        <v>1</v>
      </c>
      <c r="C6676" t="s">
        <v>77</v>
      </c>
      <c r="D6676" t="s">
        <v>109</v>
      </c>
      <c r="E6676" t="s">
        <v>126</v>
      </c>
      <c r="F6676" t="s">
        <v>16701</v>
      </c>
      <c r="G6676" t="s">
        <v>176</v>
      </c>
      <c r="H6676" t="s">
        <v>47</v>
      </c>
      <c r="I6676" t="s">
        <v>129</v>
      </c>
      <c r="J6676" t="s">
        <v>130</v>
      </c>
      <c r="K6676" t="s">
        <v>131</v>
      </c>
      <c r="L6676" t="s">
        <v>19112</v>
      </c>
      <c r="M6676" t="s">
        <v>19113</v>
      </c>
      <c r="N6676">
        <v>0.86250000000000004</v>
      </c>
      <c r="O6676">
        <v>17</v>
      </c>
      <c r="P6676">
        <v>2067</v>
      </c>
      <c r="Q6676">
        <v>0</v>
      </c>
      <c r="R6676">
        <v>0</v>
      </c>
      <c r="S6676">
        <v>0</v>
      </c>
      <c r="T6676">
        <v>0</v>
      </c>
      <c r="U6676">
        <v>14.6625</v>
      </c>
      <c r="V6676">
        <v>1782.7874999999999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1722267</v>
      </c>
      <c r="B6677">
        <v>1</v>
      </c>
      <c r="C6677" t="s">
        <v>76</v>
      </c>
      <c r="D6677" t="s">
        <v>83</v>
      </c>
      <c r="E6677" t="s">
        <v>126</v>
      </c>
      <c r="F6677" t="s">
        <v>19114</v>
      </c>
      <c r="G6677" t="s">
        <v>281</v>
      </c>
      <c r="H6677" t="s">
        <v>47</v>
      </c>
      <c r="I6677" t="s">
        <v>129</v>
      </c>
      <c r="J6677" t="s">
        <v>130</v>
      </c>
      <c r="K6677" t="s">
        <v>161</v>
      </c>
      <c r="L6677" t="s">
        <v>19115</v>
      </c>
      <c r="M6677" t="s">
        <v>19116</v>
      </c>
      <c r="N6677">
        <v>1.186111111</v>
      </c>
      <c r="O6677">
        <v>1</v>
      </c>
      <c r="P6677">
        <v>726</v>
      </c>
      <c r="Q6677">
        <v>0</v>
      </c>
      <c r="R6677">
        <v>0</v>
      </c>
      <c r="S6677">
        <v>0</v>
      </c>
      <c r="T6677">
        <v>0</v>
      </c>
      <c r="U6677">
        <v>1.1861109999999999</v>
      </c>
      <c r="V6677">
        <v>861.11666700000001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1722263</v>
      </c>
      <c r="B6678">
        <v>1</v>
      </c>
      <c r="C6678" t="s">
        <v>76</v>
      </c>
      <c r="D6678" t="s">
        <v>100</v>
      </c>
      <c r="E6678" t="s">
        <v>126</v>
      </c>
      <c r="F6678" t="s">
        <v>19117</v>
      </c>
      <c r="G6678" t="s">
        <v>176</v>
      </c>
      <c r="H6678" t="s">
        <v>47</v>
      </c>
      <c r="I6678" t="s">
        <v>151</v>
      </c>
      <c r="J6678" t="s">
        <v>130</v>
      </c>
      <c r="K6678" t="s">
        <v>131</v>
      </c>
      <c r="L6678" t="s">
        <v>19118</v>
      </c>
      <c r="M6678" t="s">
        <v>19119</v>
      </c>
      <c r="N6678">
        <v>1.9444444000000002E-2</v>
      </c>
      <c r="O6678">
        <v>19</v>
      </c>
      <c r="P6678">
        <v>1798</v>
      </c>
      <c r="Q6678">
        <v>0</v>
      </c>
      <c r="R6678">
        <v>0</v>
      </c>
      <c r="S6678">
        <v>0</v>
      </c>
      <c r="T6678">
        <v>0</v>
      </c>
      <c r="U6678">
        <v>0.36944399999999999</v>
      </c>
      <c r="V6678">
        <v>34.961109999999998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1722292</v>
      </c>
      <c r="B6679">
        <v>1</v>
      </c>
      <c r="C6679" t="s">
        <v>76</v>
      </c>
      <c r="D6679" t="s">
        <v>96</v>
      </c>
      <c r="E6679" t="s">
        <v>164</v>
      </c>
      <c r="F6679" t="s">
        <v>19120</v>
      </c>
      <c r="G6679" t="s">
        <v>462</v>
      </c>
      <c r="H6679" t="s">
        <v>46</v>
      </c>
      <c r="I6679" t="s">
        <v>129</v>
      </c>
      <c r="J6679" t="s">
        <v>130</v>
      </c>
      <c r="K6679" t="s">
        <v>131</v>
      </c>
      <c r="L6679" t="s">
        <v>19121</v>
      </c>
      <c r="M6679" t="s">
        <v>19122</v>
      </c>
      <c r="N6679">
        <v>0.59083333299999996</v>
      </c>
      <c r="O6679">
        <v>2</v>
      </c>
      <c r="P6679">
        <v>92</v>
      </c>
      <c r="Q6679">
        <v>0</v>
      </c>
      <c r="R6679">
        <v>0</v>
      </c>
      <c r="S6679">
        <v>0</v>
      </c>
      <c r="T6679">
        <v>0</v>
      </c>
      <c r="U6679">
        <v>1.181667</v>
      </c>
      <c r="V6679">
        <v>54.356667000000002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1722269</v>
      </c>
      <c r="B6680">
        <v>1</v>
      </c>
      <c r="C6680" t="s">
        <v>76</v>
      </c>
      <c r="D6680" t="s">
        <v>83</v>
      </c>
      <c r="E6680" t="s">
        <v>126</v>
      </c>
      <c r="F6680" t="s">
        <v>19123</v>
      </c>
      <c r="G6680" t="s">
        <v>281</v>
      </c>
      <c r="H6680" t="s">
        <v>47</v>
      </c>
      <c r="I6680" t="s">
        <v>129</v>
      </c>
      <c r="J6680" t="s">
        <v>130</v>
      </c>
      <c r="K6680" t="s">
        <v>161</v>
      </c>
      <c r="L6680" t="s">
        <v>19124</v>
      </c>
      <c r="M6680" t="s">
        <v>19125</v>
      </c>
      <c r="N6680">
        <v>1.5038888880000001</v>
      </c>
      <c r="O6680">
        <v>1</v>
      </c>
      <c r="P6680">
        <v>366</v>
      </c>
      <c r="Q6680">
        <v>0</v>
      </c>
      <c r="R6680">
        <v>0</v>
      </c>
      <c r="S6680">
        <v>0</v>
      </c>
      <c r="T6680">
        <v>0</v>
      </c>
      <c r="U6680">
        <v>1.503889</v>
      </c>
      <c r="V6680">
        <v>550.42333299999996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1722274</v>
      </c>
      <c r="B6681">
        <v>1</v>
      </c>
      <c r="C6681" t="s">
        <v>77</v>
      </c>
      <c r="D6681" t="s">
        <v>124</v>
      </c>
      <c r="E6681" t="s">
        <v>139</v>
      </c>
      <c r="F6681" t="s">
        <v>17847</v>
      </c>
      <c r="G6681" t="s">
        <v>141</v>
      </c>
      <c r="H6681" t="s">
        <v>46</v>
      </c>
      <c r="I6681" t="s">
        <v>129</v>
      </c>
      <c r="J6681" t="s">
        <v>130</v>
      </c>
      <c r="K6681" t="s">
        <v>131</v>
      </c>
      <c r="L6681" t="s">
        <v>19126</v>
      </c>
      <c r="M6681" t="s">
        <v>19127</v>
      </c>
      <c r="N6681">
        <v>4.4230555550000004</v>
      </c>
      <c r="O6681">
        <v>0</v>
      </c>
      <c r="P6681">
        <v>7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30.961389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1722279</v>
      </c>
      <c r="B6682">
        <v>1</v>
      </c>
      <c r="C6682" t="s">
        <v>77</v>
      </c>
      <c r="D6682" t="s">
        <v>123</v>
      </c>
      <c r="E6682" t="s">
        <v>126</v>
      </c>
      <c r="F6682" t="s">
        <v>19128</v>
      </c>
      <c r="G6682" t="s">
        <v>145</v>
      </c>
      <c r="H6682" t="s">
        <v>47</v>
      </c>
      <c r="I6682" t="s">
        <v>129</v>
      </c>
      <c r="J6682" t="s">
        <v>130</v>
      </c>
      <c r="K6682" t="s">
        <v>131</v>
      </c>
      <c r="L6682" t="s">
        <v>19129</v>
      </c>
      <c r="M6682" t="s">
        <v>19130</v>
      </c>
      <c r="N6682">
        <v>3.454722222</v>
      </c>
      <c r="O6682">
        <v>9</v>
      </c>
      <c r="P6682">
        <v>24</v>
      </c>
      <c r="Q6682">
        <v>0</v>
      </c>
      <c r="R6682">
        <v>0</v>
      </c>
      <c r="S6682">
        <v>0</v>
      </c>
      <c r="T6682">
        <v>0</v>
      </c>
      <c r="U6682">
        <v>31.092500000000001</v>
      </c>
      <c r="V6682">
        <v>82.913332999999994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1722286</v>
      </c>
      <c r="B6683">
        <v>1</v>
      </c>
      <c r="C6683" t="s">
        <v>76</v>
      </c>
      <c r="D6683" t="s">
        <v>103</v>
      </c>
      <c r="E6683" t="s">
        <v>139</v>
      </c>
      <c r="F6683" t="s">
        <v>19131</v>
      </c>
      <c r="G6683" t="s">
        <v>269</v>
      </c>
      <c r="H6683" t="s">
        <v>46</v>
      </c>
      <c r="I6683" t="s">
        <v>129</v>
      </c>
      <c r="J6683" t="s">
        <v>130</v>
      </c>
      <c r="K6683" t="s">
        <v>131</v>
      </c>
      <c r="L6683" t="s">
        <v>19132</v>
      </c>
      <c r="M6683" t="s">
        <v>19133</v>
      </c>
      <c r="N6683">
        <v>1.353888888</v>
      </c>
      <c r="O6683">
        <v>0</v>
      </c>
      <c r="P6683">
        <v>0</v>
      </c>
      <c r="Q6683">
        <v>0</v>
      </c>
      <c r="R6683">
        <v>21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28.431667000000001</v>
      </c>
      <c r="Y6683">
        <v>0</v>
      </c>
      <c r="Z6683">
        <v>0</v>
      </c>
    </row>
    <row r="6684" spans="1:26" x14ac:dyDescent="0.25">
      <c r="A6684">
        <v>1722282</v>
      </c>
      <c r="B6684">
        <v>1</v>
      </c>
      <c r="C6684" t="s">
        <v>76</v>
      </c>
      <c r="D6684" t="s">
        <v>92</v>
      </c>
      <c r="E6684" t="s">
        <v>164</v>
      </c>
      <c r="F6684" t="s">
        <v>19134</v>
      </c>
      <c r="G6684" t="s">
        <v>285</v>
      </c>
      <c r="H6684" t="s">
        <v>46</v>
      </c>
      <c r="I6684" t="s">
        <v>129</v>
      </c>
      <c r="J6684" t="s">
        <v>130</v>
      </c>
      <c r="K6684" t="s">
        <v>161</v>
      </c>
      <c r="L6684" t="s">
        <v>19135</v>
      </c>
      <c r="M6684" t="s">
        <v>19136</v>
      </c>
      <c r="N6684">
        <v>4.346666666</v>
      </c>
      <c r="O6684">
        <v>0</v>
      </c>
      <c r="P6684">
        <v>0</v>
      </c>
      <c r="Q6684">
        <v>2</v>
      </c>
      <c r="R6684">
        <v>78</v>
      </c>
      <c r="S6684">
        <v>0</v>
      </c>
      <c r="T6684">
        <v>0</v>
      </c>
      <c r="U6684">
        <v>0</v>
      </c>
      <c r="V6684">
        <v>0</v>
      </c>
      <c r="W6684">
        <v>8.6933330000000009</v>
      </c>
      <c r="X6684">
        <v>339.04</v>
      </c>
      <c r="Y6684">
        <v>0</v>
      </c>
      <c r="Z6684">
        <v>0</v>
      </c>
    </row>
    <row r="6685" spans="1:26" x14ac:dyDescent="0.25">
      <c r="A6685">
        <v>1722278</v>
      </c>
      <c r="B6685">
        <v>1</v>
      </c>
      <c r="C6685" t="s">
        <v>76</v>
      </c>
      <c r="D6685" t="s">
        <v>85</v>
      </c>
      <c r="E6685" t="s">
        <v>134</v>
      </c>
      <c r="F6685" t="s">
        <v>19137</v>
      </c>
      <c r="G6685" t="s">
        <v>209</v>
      </c>
      <c r="H6685" t="s">
        <v>46</v>
      </c>
      <c r="I6685" t="s">
        <v>129</v>
      </c>
      <c r="J6685" t="s">
        <v>130</v>
      </c>
      <c r="K6685" t="s">
        <v>131</v>
      </c>
      <c r="L6685" t="s">
        <v>19138</v>
      </c>
      <c r="M6685" t="s">
        <v>19139</v>
      </c>
      <c r="N6685">
        <v>8.7930555550000005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8.793056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1722289</v>
      </c>
      <c r="B6686">
        <v>1</v>
      </c>
      <c r="C6686" t="s">
        <v>76</v>
      </c>
      <c r="D6686" t="s">
        <v>80</v>
      </c>
      <c r="E6686" t="s">
        <v>134</v>
      </c>
      <c r="F6686" t="s">
        <v>19140</v>
      </c>
      <c r="G6686" t="s">
        <v>155</v>
      </c>
      <c r="H6686" t="s">
        <v>46</v>
      </c>
      <c r="I6686" t="s">
        <v>129</v>
      </c>
      <c r="J6686" t="s">
        <v>130</v>
      </c>
      <c r="K6686" t="s">
        <v>131</v>
      </c>
      <c r="L6686" t="s">
        <v>19141</v>
      </c>
      <c r="M6686" t="s">
        <v>19142</v>
      </c>
      <c r="N6686">
        <v>0.74416666600000003</v>
      </c>
      <c r="O6686">
        <v>0</v>
      </c>
      <c r="P6686">
        <v>8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5.9533329999999998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1722284</v>
      </c>
      <c r="B6687">
        <v>1</v>
      </c>
      <c r="C6687" t="s">
        <v>76</v>
      </c>
      <c r="D6687" t="s">
        <v>89</v>
      </c>
      <c r="E6687" t="s">
        <v>139</v>
      </c>
      <c r="F6687" t="s">
        <v>1087</v>
      </c>
      <c r="G6687" t="s">
        <v>285</v>
      </c>
      <c r="H6687" t="s">
        <v>46</v>
      </c>
      <c r="I6687" t="s">
        <v>129</v>
      </c>
      <c r="J6687" t="s">
        <v>130</v>
      </c>
      <c r="K6687" t="s">
        <v>161</v>
      </c>
      <c r="L6687" t="s">
        <v>19143</v>
      </c>
      <c r="M6687" t="s">
        <v>19144</v>
      </c>
      <c r="N6687">
        <v>5.5030000000000001</v>
      </c>
      <c r="O6687">
        <v>0</v>
      </c>
      <c r="P6687">
        <v>47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258.64100000000002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1722300</v>
      </c>
      <c r="B6688">
        <v>1</v>
      </c>
      <c r="C6688" t="s">
        <v>76</v>
      </c>
      <c r="D6688" t="s">
        <v>80</v>
      </c>
      <c r="E6688" t="s">
        <v>164</v>
      </c>
      <c r="F6688" t="s">
        <v>19145</v>
      </c>
      <c r="G6688" t="s">
        <v>285</v>
      </c>
      <c r="H6688" t="s">
        <v>46</v>
      </c>
      <c r="I6688" t="s">
        <v>129</v>
      </c>
      <c r="J6688" t="s">
        <v>130</v>
      </c>
      <c r="K6688" t="s">
        <v>161</v>
      </c>
      <c r="L6688" t="s">
        <v>19146</v>
      </c>
      <c r="M6688" t="s">
        <v>19147</v>
      </c>
      <c r="N6688">
        <v>0.39500000000000002</v>
      </c>
      <c r="O6688">
        <v>2</v>
      </c>
      <c r="P6688">
        <v>768</v>
      </c>
      <c r="Q6688">
        <v>0</v>
      </c>
      <c r="R6688">
        <v>0</v>
      </c>
      <c r="S6688">
        <v>0</v>
      </c>
      <c r="T6688">
        <v>0</v>
      </c>
      <c r="U6688">
        <v>0.79</v>
      </c>
      <c r="V6688">
        <v>303.36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1722302</v>
      </c>
      <c r="B6689">
        <v>1</v>
      </c>
      <c r="C6689" t="s">
        <v>76</v>
      </c>
      <c r="D6689" t="s">
        <v>100</v>
      </c>
      <c r="E6689" t="s">
        <v>134</v>
      </c>
      <c r="F6689" t="s">
        <v>19148</v>
      </c>
      <c r="G6689" t="s">
        <v>136</v>
      </c>
      <c r="H6689" t="s">
        <v>46</v>
      </c>
      <c r="I6689" t="s">
        <v>129</v>
      </c>
      <c r="J6689" t="s">
        <v>130</v>
      </c>
      <c r="K6689" t="s">
        <v>131</v>
      </c>
      <c r="L6689" t="s">
        <v>19149</v>
      </c>
      <c r="M6689" t="s">
        <v>19150</v>
      </c>
      <c r="N6689">
        <v>3.2036111109999998</v>
      </c>
      <c r="O6689">
        <v>0</v>
      </c>
      <c r="P6689">
        <v>2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6.407222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1722293</v>
      </c>
      <c r="B6690">
        <v>1</v>
      </c>
      <c r="C6690" t="s">
        <v>76</v>
      </c>
      <c r="D6690" t="s">
        <v>81</v>
      </c>
      <c r="E6690" t="s">
        <v>139</v>
      </c>
      <c r="F6690" t="s">
        <v>19151</v>
      </c>
      <c r="G6690" t="s">
        <v>141</v>
      </c>
      <c r="H6690" t="s">
        <v>46</v>
      </c>
      <c r="I6690" t="s">
        <v>129</v>
      </c>
      <c r="J6690" t="s">
        <v>130</v>
      </c>
      <c r="K6690" t="s">
        <v>131</v>
      </c>
      <c r="L6690" t="s">
        <v>19152</v>
      </c>
      <c r="M6690" t="s">
        <v>19153</v>
      </c>
      <c r="N6690">
        <v>0.77055555499999995</v>
      </c>
      <c r="O6690">
        <v>0</v>
      </c>
      <c r="P6690">
        <v>235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181.080555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1722291</v>
      </c>
      <c r="B6691">
        <v>1</v>
      </c>
      <c r="C6691" t="s">
        <v>77</v>
      </c>
      <c r="D6691" t="s">
        <v>119</v>
      </c>
      <c r="E6691" t="s">
        <v>158</v>
      </c>
      <c r="F6691" t="s">
        <v>13521</v>
      </c>
      <c r="G6691" t="s">
        <v>293</v>
      </c>
      <c r="H6691" t="s">
        <v>160</v>
      </c>
      <c r="I6691" t="s">
        <v>129</v>
      </c>
      <c r="J6691" t="s">
        <v>130</v>
      </c>
      <c r="K6691" t="s">
        <v>161</v>
      </c>
      <c r="L6691" t="s">
        <v>19154</v>
      </c>
      <c r="M6691" t="s">
        <v>19155</v>
      </c>
      <c r="N6691">
        <v>2.9722222220000001</v>
      </c>
      <c r="O6691">
        <v>4</v>
      </c>
      <c r="P6691">
        <v>4</v>
      </c>
      <c r="Q6691">
        <v>0</v>
      </c>
      <c r="R6691">
        <v>0</v>
      </c>
      <c r="S6691">
        <v>0</v>
      </c>
      <c r="T6691">
        <v>0</v>
      </c>
      <c r="U6691">
        <v>11.888889000000001</v>
      </c>
      <c r="V6691">
        <v>11.888889000000001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1722296</v>
      </c>
      <c r="B6692">
        <v>1</v>
      </c>
      <c r="C6692" t="s">
        <v>76</v>
      </c>
      <c r="D6692" t="s">
        <v>92</v>
      </c>
      <c r="E6692" t="s">
        <v>158</v>
      </c>
      <c r="F6692" t="s">
        <v>19156</v>
      </c>
      <c r="G6692" t="s">
        <v>176</v>
      </c>
      <c r="H6692" t="s">
        <v>47</v>
      </c>
      <c r="I6692" t="s">
        <v>129</v>
      </c>
      <c r="J6692" t="s">
        <v>130</v>
      </c>
      <c r="K6692" t="s">
        <v>131</v>
      </c>
      <c r="L6692" t="s">
        <v>19157</v>
      </c>
      <c r="M6692" t="s">
        <v>19158</v>
      </c>
      <c r="N6692">
        <v>1.203333333</v>
      </c>
      <c r="O6692">
        <v>0</v>
      </c>
      <c r="P6692">
        <v>0</v>
      </c>
      <c r="Q6692">
        <v>1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1.203333</v>
      </c>
      <c r="X6692">
        <v>0</v>
      </c>
      <c r="Y6692">
        <v>0</v>
      </c>
      <c r="Z6692">
        <v>0</v>
      </c>
    </row>
    <row r="6693" spans="1:26" x14ac:dyDescent="0.25">
      <c r="A6693">
        <v>1722294</v>
      </c>
      <c r="B6693">
        <v>1</v>
      </c>
      <c r="C6693" t="s">
        <v>76</v>
      </c>
      <c r="D6693" t="s">
        <v>90</v>
      </c>
      <c r="E6693" t="s">
        <v>212</v>
      </c>
      <c r="F6693" t="s">
        <v>19159</v>
      </c>
      <c r="G6693" t="s">
        <v>281</v>
      </c>
      <c r="H6693" t="s">
        <v>47</v>
      </c>
      <c r="I6693" t="s">
        <v>129</v>
      </c>
      <c r="J6693" t="s">
        <v>130</v>
      </c>
      <c r="K6693" t="s">
        <v>161</v>
      </c>
      <c r="L6693" t="s">
        <v>19160</v>
      </c>
      <c r="M6693" t="s">
        <v>19161</v>
      </c>
      <c r="N6693">
        <v>1.475258333</v>
      </c>
      <c r="O6693">
        <v>1</v>
      </c>
      <c r="P6693">
        <v>180</v>
      </c>
      <c r="Q6693">
        <v>0</v>
      </c>
      <c r="R6693">
        <v>0</v>
      </c>
      <c r="S6693">
        <v>3</v>
      </c>
      <c r="T6693">
        <v>0</v>
      </c>
      <c r="U6693">
        <v>1.475258</v>
      </c>
      <c r="V6693">
        <v>265.54649999999998</v>
      </c>
      <c r="W6693">
        <v>0</v>
      </c>
      <c r="X6693">
        <v>0</v>
      </c>
      <c r="Y6693">
        <v>4.4257749999999998</v>
      </c>
      <c r="Z6693">
        <v>0</v>
      </c>
    </row>
    <row r="6694" spans="1:26" x14ac:dyDescent="0.25">
      <c r="A6694">
        <v>1722301</v>
      </c>
      <c r="B6694">
        <v>1</v>
      </c>
      <c r="C6694" t="s">
        <v>76</v>
      </c>
      <c r="D6694" t="s">
        <v>95</v>
      </c>
      <c r="E6694" t="s">
        <v>134</v>
      </c>
      <c r="F6694" t="s">
        <v>19162</v>
      </c>
      <c r="G6694" t="s">
        <v>136</v>
      </c>
      <c r="H6694" t="s">
        <v>46</v>
      </c>
      <c r="I6694" t="s">
        <v>129</v>
      </c>
      <c r="J6694" t="s">
        <v>130</v>
      </c>
      <c r="K6694" t="s">
        <v>131</v>
      </c>
      <c r="L6694" t="s">
        <v>19163</v>
      </c>
      <c r="M6694" t="s">
        <v>19164</v>
      </c>
      <c r="N6694">
        <v>2.548611111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1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2.5486110000000002</v>
      </c>
    </row>
    <row r="6695" spans="1:26" x14ac:dyDescent="0.25">
      <c r="A6695">
        <v>1722303</v>
      </c>
      <c r="B6695">
        <v>1</v>
      </c>
      <c r="C6695" t="s">
        <v>77</v>
      </c>
      <c r="D6695" t="s">
        <v>123</v>
      </c>
      <c r="E6695" t="s">
        <v>164</v>
      </c>
      <c r="F6695" t="s">
        <v>19165</v>
      </c>
      <c r="G6695" t="s">
        <v>256</v>
      </c>
      <c r="H6695" t="s">
        <v>46</v>
      </c>
      <c r="I6695" t="s">
        <v>129</v>
      </c>
      <c r="J6695" t="s">
        <v>130</v>
      </c>
      <c r="K6695" t="s">
        <v>131</v>
      </c>
      <c r="L6695" t="s">
        <v>19166</v>
      </c>
      <c r="M6695" t="s">
        <v>19167</v>
      </c>
      <c r="N6695">
        <v>0.91500000000000004</v>
      </c>
      <c r="O6695">
        <v>0</v>
      </c>
      <c r="P6695">
        <v>17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15.555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1722305</v>
      </c>
      <c r="B6696">
        <v>1</v>
      </c>
      <c r="C6696" t="s">
        <v>77</v>
      </c>
      <c r="D6696" t="s">
        <v>114</v>
      </c>
      <c r="E6696" t="s">
        <v>134</v>
      </c>
      <c r="F6696" t="s">
        <v>19168</v>
      </c>
      <c r="G6696" t="s">
        <v>136</v>
      </c>
      <c r="H6696" t="s">
        <v>46</v>
      </c>
      <c r="I6696" t="s">
        <v>129</v>
      </c>
      <c r="J6696" t="s">
        <v>130</v>
      </c>
      <c r="K6696" t="s">
        <v>131</v>
      </c>
      <c r="L6696" t="s">
        <v>19169</v>
      </c>
      <c r="M6696" t="s">
        <v>19170</v>
      </c>
      <c r="N6696">
        <v>1.0391666660000001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1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1.039167</v>
      </c>
    </row>
    <row r="6697" spans="1:26" x14ac:dyDescent="0.25">
      <c r="A6697">
        <v>1722318</v>
      </c>
      <c r="B6697">
        <v>1</v>
      </c>
      <c r="C6697" t="s">
        <v>76</v>
      </c>
      <c r="D6697" t="s">
        <v>103</v>
      </c>
      <c r="E6697" t="s">
        <v>134</v>
      </c>
      <c r="F6697" t="s">
        <v>19171</v>
      </c>
      <c r="G6697" t="s">
        <v>136</v>
      </c>
      <c r="H6697" t="s">
        <v>46</v>
      </c>
      <c r="I6697" t="s">
        <v>129</v>
      </c>
      <c r="J6697" t="s">
        <v>130</v>
      </c>
      <c r="K6697" t="s">
        <v>131</v>
      </c>
      <c r="L6697" t="s">
        <v>19172</v>
      </c>
      <c r="M6697" t="s">
        <v>19173</v>
      </c>
      <c r="N6697">
        <v>1.906111111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1.9061110000000001</v>
      </c>
    </row>
    <row r="6698" spans="1:26" x14ac:dyDescent="0.25">
      <c r="A6698">
        <v>1722315</v>
      </c>
      <c r="B6698">
        <v>1</v>
      </c>
      <c r="C6698" t="s">
        <v>76</v>
      </c>
      <c r="D6698" t="s">
        <v>80</v>
      </c>
      <c r="E6698" t="s">
        <v>134</v>
      </c>
      <c r="F6698" t="s">
        <v>19174</v>
      </c>
      <c r="G6698" t="s">
        <v>289</v>
      </c>
      <c r="H6698" t="s">
        <v>46</v>
      </c>
      <c r="I6698" t="s">
        <v>129</v>
      </c>
      <c r="J6698" t="s">
        <v>130</v>
      </c>
      <c r="K6698" t="s">
        <v>131</v>
      </c>
      <c r="L6698" t="s">
        <v>19175</v>
      </c>
      <c r="M6698" t="s">
        <v>19176</v>
      </c>
      <c r="N6698">
        <v>3.3777777769999999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3.3777780000000002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1722387</v>
      </c>
      <c r="B6699">
        <v>1</v>
      </c>
      <c r="C6699" t="s">
        <v>77</v>
      </c>
      <c r="D6699" t="s">
        <v>122</v>
      </c>
      <c r="E6699" t="s">
        <v>126</v>
      </c>
      <c r="F6699" t="s">
        <v>19177</v>
      </c>
      <c r="G6699" t="s">
        <v>281</v>
      </c>
      <c r="H6699" t="s">
        <v>47</v>
      </c>
      <c r="I6699" t="s">
        <v>129</v>
      </c>
      <c r="J6699" t="s">
        <v>130</v>
      </c>
      <c r="K6699" t="s">
        <v>161</v>
      </c>
      <c r="L6699" t="s">
        <v>19178</v>
      </c>
      <c r="M6699" t="s">
        <v>19179</v>
      </c>
      <c r="N6699">
        <v>1.415</v>
      </c>
      <c r="O6699">
        <v>0</v>
      </c>
      <c r="P6699">
        <v>0</v>
      </c>
      <c r="Q6699">
        <v>8</v>
      </c>
      <c r="R6699">
        <v>61</v>
      </c>
      <c r="S6699">
        <v>0</v>
      </c>
      <c r="T6699">
        <v>0</v>
      </c>
      <c r="U6699">
        <v>0</v>
      </c>
      <c r="V6699">
        <v>0</v>
      </c>
      <c r="W6699">
        <v>11.32</v>
      </c>
      <c r="X6699">
        <v>86.314999999999998</v>
      </c>
      <c r="Y6699">
        <v>0</v>
      </c>
      <c r="Z6699">
        <v>0</v>
      </c>
    </row>
    <row r="6700" spans="1:26" x14ac:dyDescent="0.25">
      <c r="A6700">
        <v>1722309</v>
      </c>
      <c r="B6700">
        <v>1</v>
      </c>
      <c r="C6700" t="s">
        <v>76</v>
      </c>
      <c r="D6700" t="s">
        <v>80</v>
      </c>
      <c r="E6700" t="s">
        <v>191</v>
      </c>
      <c r="F6700" t="s">
        <v>18282</v>
      </c>
      <c r="G6700" t="s">
        <v>193</v>
      </c>
      <c r="H6700" t="s">
        <v>46</v>
      </c>
      <c r="I6700" t="s">
        <v>129</v>
      </c>
      <c r="J6700" t="s">
        <v>130</v>
      </c>
      <c r="K6700" t="s">
        <v>131</v>
      </c>
      <c r="L6700" t="s">
        <v>19180</v>
      </c>
      <c r="M6700" t="s">
        <v>19181</v>
      </c>
      <c r="N6700">
        <v>4.3363888880000001</v>
      </c>
      <c r="O6700">
        <v>0</v>
      </c>
      <c r="P6700">
        <v>90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390.27499999999998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1722316</v>
      </c>
      <c r="B6701">
        <v>1</v>
      </c>
      <c r="C6701" t="s">
        <v>76</v>
      </c>
      <c r="D6701" t="s">
        <v>81</v>
      </c>
      <c r="E6701" t="s">
        <v>134</v>
      </c>
      <c r="F6701" t="s">
        <v>19182</v>
      </c>
      <c r="G6701" t="s">
        <v>136</v>
      </c>
      <c r="H6701" t="s">
        <v>46</v>
      </c>
      <c r="I6701" t="s">
        <v>129</v>
      </c>
      <c r="J6701" t="s">
        <v>130</v>
      </c>
      <c r="K6701" t="s">
        <v>131</v>
      </c>
      <c r="L6701" t="s">
        <v>19183</v>
      </c>
      <c r="M6701" t="s">
        <v>19184</v>
      </c>
      <c r="N6701">
        <v>0.73333333300000003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0.73333300000000001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1722321</v>
      </c>
      <c r="B6702">
        <v>1</v>
      </c>
      <c r="C6702" t="s">
        <v>76</v>
      </c>
      <c r="D6702" t="s">
        <v>99</v>
      </c>
      <c r="E6702" t="s">
        <v>134</v>
      </c>
      <c r="F6702" t="s">
        <v>19185</v>
      </c>
      <c r="G6702" t="s">
        <v>136</v>
      </c>
      <c r="H6702" t="s">
        <v>46</v>
      </c>
      <c r="I6702" t="s">
        <v>129</v>
      </c>
      <c r="J6702" t="s">
        <v>130</v>
      </c>
      <c r="K6702" t="s">
        <v>131</v>
      </c>
      <c r="L6702" t="s">
        <v>19186</v>
      </c>
      <c r="M6702" t="s">
        <v>19187</v>
      </c>
      <c r="N6702">
        <v>1.3061111110000001</v>
      </c>
      <c r="O6702">
        <v>0</v>
      </c>
      <c r="P6702">
        <v>1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1.306111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1722310</v>
      </c>
      <c r="B6703">
        <v>1</v>
      </c>
      <c r="C6703" t="s">
        <v>77</v>
      </c>
      <c r="D6703" t="s">
        <v>108</v>
      </c>
      <c r="E6703" t="s">
        <v>158</v>
      </c>
      <c r="F6703" t="s">
        <v>19188</v>
      </c>
      <c r="G6703" t="s">
        <v>176</v>
      </c>
      <c r="H6703" t="s">
        <v>47</v>
      </c>
      <c r="I6703" t="s">
        <v>151</v>
      </c>
      <c r="J6703" t="s">
        <v>130</v>
      </c>
      <c r="K6703" t="s">
        <v>131</v>
      </c>
      <c r="L6703" t="s">
        <v>19189</v>
      </c>
      <c r="M6703" t="s">
        <v>19190</v>
      </c>
      <c r="N6703">
        <v>8.3333330000000001E-3</v>
      </c>
      <c r="O6703">
        <v>142</v>
      </c>
      <c r="P6703">
        <v>1893</v>
      </c>
      <c r="Q6703">
        <v>0</v>
      </c>
      <c r="R6703">
        <v>0</v>
      </c>
      <c r="S6703">
        <v>146</v>
      </c>
      <c r="T6703">
        <v>4032</v>
      </c>
      <c r="U6703">
        <v>1.183333</v>
      </c>
      <c r="V6703">
        <v>15.774998999999999</v>
      </c>
      <c r="W6703">
        <v>0</v>
      </c>
      <c r="X6703">
        <v>0</v>
      </c>
      <c r="Y6703">
        <v>1.2166669999999999</v>
      </c>
      <c r="Z6703">
        <v>33.599998999999997</v>
      </c>
    </row>
    <row r="6704" spans="1:26" x14ac:dyDescent="0.25">
      <c r="A6704">
        <v>1722337</v>
      </c>
      <c r="B6704">
        <v>1</v>
      </c>
      <c r="C6704" t="s">
        <v>77</v>
      </c>
      <c r="D6704" t="s">
        <v>114</v>
      </c>
      <c r="E6704" t="s">
        <v>212</v>
      </c>
      <c r="F6704" t="s">
        <v>19079</v>
      </c>
      <c r="G6704" t="s">
        <v>281</v>
      </c>
      <c r="H6704" t="s">
        <v>47</v>
      </c>
      <c r="I6704" t="s">
        <v>129</v>
      </c>
      <c r="J6704" t="s">
        <v>130</v>
      </c>
      <c r="K6704" t="s">
        <v>161</v>
      </c>
      <c r="L6704" t="s">
        <v>19191</v>
      </c>
      <c r="M6704" t="s">
        <v>19192</v>
      </c>
      <c r="N6704">
        <v>0.8</v>
      </c>
      <c r="O6704">
        <v>4</v>
      </c>
      <c r="P6704">
        <v>215</v>
      </c>
      <c r="Q6704">
        <v>0</v>
      </c>
      <c r="R6704">
        <v>0</v>
      </c>
      <c r="S6704">
        <v>0</v>
      </c>
      <c r="T6704">
        <v>0</v>
      </c>
      <c r="U6704">
        <v>3.2</v>
      </c>
      <c r="V6704">
        <v>172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1722325</v>
      </c>
      <c r="B6705">
        <v>1</v>
      </c>
      <c r="C6705" t="s">
        <v>76</v>
      </c>
      <c r="D6705" t="s">
        <v>90</v>
      </c>
      <c r="E6705" t="s">
        <v>134</v>
      </c>
      <c r="F6705" t="s">
        <v>19193</v>
      </c>
      <c r="G6705" t="s">
        <v>136</v>
      </c>
      <c r="H6705" t="s">
        <v>46</v>
      </c>
      <c r="I6705" t="s">
        <v>129</v>
      </c>
      <c r="J6705" t="s">
        <v>130</v>
      </c>
      <c r="K6705" t="s">
        <v>131</v>
      </c>
      <c r="L6705" t="s">
        <v>19194</v>
      </c>
      <c r="M6705" t="s">
        <v>19195</v>
      </c>
      <c r="N6705">
        <v>4.4347222220000004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4.4347219999999998</v>
      </c>
    </row>
    <row r="6706" spans="1:26" x14ac:dyDescent="0.25">
      <c r="A6706">
        <v>1722319</v>
      </c>
      <c r="B6706">
        <v>1</v>
      </c>
      <c r="C6706" t="s">
        <v>76</v>
      </c>
      <c r="D6706" t="s">
        <v>93</v>
      </c>
      <c r="E6706" t="s">
        <v>134</v>
      </c>
      <c r="F6706" t="s">
        <v>19196</v>
      </c>
      <c r="G6706" t="s">
        <v>155</v>
      </c>
      <c r="H6706" t="s">
        <v>46</v>
      </c>
      <c r="I6706" t="s">
        <v>129</v>
      </c>
      <c r="J6706" t="s">
        <v>130</v>
      </c>
      <c r="K6706" t="s">
        <v>131</v>
      </c>
      <c r="L6706" t="s">
        <v>19197</v>
      </c>
      <c r="M6706" t="s">
        <v>19198</v>
      </c>
      <c r="N6706">
        <v>1.6511111110000001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1.651111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1722320</v>
      </c>
      <c r="B6707">
        <v>1</v>
      </c>
      <c r="C6707" t="s">
        <v>76</v>
      </c>
      <c r="D6707" t="s">
        <v>92</v>
      </c>
      <c r="E6707" t="s">
        <v>134</v>
      </c>
      <c r="F6707" t="s">
        <v>19199</v>
      </c>
      <c r="G6707" t="s">
        <v>155</v>
      </c>
      <c r="H6707" t="s">
        <v>46</v>
      </c>
      <c r="I6707" t="s">
        <v>129</v>
      </c>
      <c r="J6707" t="s">
        <v>130</v>
      </c>
      <c r="K6707" t="s">
        <v>131</v>
      </c>
      <c r="L6707" t="s">
        <v>19200</v>
      </c>
      <c r="M6707" t="s">
        <v>19201</v>
      </c>
      <c r="N6707">
        <v>6.7649999999999997</v>
      </c>
      <c r="O6707">
        <v>0</v>
      </c>
      <c r="P6707">
        <v>0</v>
      </c>
      <c r="Q6707">
        <v>0</v>
      </c>
      <c r="R6707">
        <v>4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27.06</v>
      </c>
      <c r="Y6707">
        <v>0</v>
      </c>
      <c r="Z6707">
        <v>0</v>
      </c>
    </row>
    <row r="6708" spans="1:26" x14ac:dyDescent="0.25">
      <c r="A6708">
        <v>1722322</v>
      </c>
      <c r="B6708">
        <v>1</v>
      </c>
      <c r="C6708" t="s">
        <v>76</v>
      </c>
      <c r="D6708" t="s">
        <v>78</v>
      </c>
      <c r="E6708" t="s">
        <v>134</v>
      </c>
      <c r="F6708" t="s">
        <v>19202</v>
      </c>
      <c r="G6708" t="s">
        <v>209</v>
      </c>
      <c r="H6708" t="s">
        <v>46</v>
      </c>
      <c r="I6708" t="s">
        <v>129</v>
      </c>
      <c r="J6708" t="s">
        <v>130</v>
      </c>
      <c r="K6708" t="s">
        <v>131</v>
      </c>
      <c r="L6708" t="s">
        <v>19203</v>
      </c>
      <c r="M6708" t="s">
        <v>19204</v>
      </c>
      <c r="N6708">
        <v>6.5350000000000001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6.5350000000000001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1722324</v>
      </c>
      <c r="B6709">
        <v>1</v>
      </c>
      <c r="C6709" t="s">
        <v>76</v>
      </c>
      <c r="D6709" t="s">
        <v>106</v>
      </c>
      <c r="E6709" t="s">
        <v>134</v>
      </c>
      <c r="F6709" t="s">
        <v>19205</v>
      </c>
      <c r="G6709" t="s">
        <v>155</v>
      </c>
      <c r="H6709" t="s">
        <v>46</v>
      </c>
      <c r="I6709" t="s">
        <v>129</v>
      </c>
      <c r="J6709" t="s">
        <v>130</v>
      </c>
      <c r="K6709" t="s">
        <v>131</v>
      </c>
      <c r="L6709" t="s">
        <v>19206</v>
      </c>
      <c r="M6709" t="s">
        <v>19207</v>
      </c>
      <c r="N6709">
        <v>1.3972222219999999</v>
      </c>
      <c r="O6709">
        <v>0</v>
      </c>
      <c r="P6709">
        <v>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1.397222</v>
      </c>
      <c r="W6709">
        <v>0</v>
      </c>
      <c r="X6709">
        <v>0</v>
      </c>
      <c r="Y6709">
        <v>0</v>
      </c>
      <c r="Z6709">
        <v>0</v>
      </c>
    </row>
    <row r="6710" spans="1:26" x14ac:dyDescent="0.25">
      <c r="A6710">
        <v>1722333</v>
      </c>
      <c r="B6710">
        <v>1</v>
      </c>
      <c r="C6710" t="s">
        <v>76</v>
      </c>
      <c r="D6710" t="s">
        <v>101</v>
      </c>
      <c r="E6710" t="s">
        <v>134</v>
      </c>
      <c r="F6710" t="s">
        <v>19208</v>
      </c>
      <c r="G6710" t="s">
        <v>462</v>
      </c>
      <c r="H6710" t="s">
        <v>46</v>
      </c>
      <c r="I6710" t="s">
        <v>129</v>
      </c>
      <c r="J6710" t="s">
        <v>130</v>
      </c>
      <c r="K6710" t="s">
        <v>131</v>
      </c>
      <c r="L6710" t="s">
        <v>19209</v>
      </c>
      <c r="M6710" t="s">
        <v>19210</v>
      </c>
      <c r="N6710">
        <v>2.1511111110000001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2.1511110000000002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1722339</v>
      </c>
      <c r="B6711">
        <v>1</v>
      </c>
      <c r="C6711" t="s">
        <v>76</v>
      </c>
      <c r="D6711" t="s">
        <v>90</v>
      </c>
      <c r="E6711" t="s">
        <v>139</v>
      </c>
      <c r="F6711" t="s">
        <v>19211</v>
      </c>
      <c r="G6711" t="s">
        <v>141</v>
      </c>
      <c r="H6711" t="s">
        <v>46</v>
      </c>
      <c r="I6711" t="s">
        <v>129</v>
      </c>
      <c r="J6711" t="s">
        <v>130</v>
      </c>
      <c r="K6711" t="s">
        <v>131</v>
      </c>
      <c r="L6711" t="s">
        <v>19212</v>
      </c>
      <c r="M6711" t="s">
        <v>19213</v>
      </c>
      <c r="N6711">
        <v>2.858333333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8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22.866667</v>
      </c>
    </row>
    <row r="6712" spans="1:26" x14ac:dyDescent="0.25">
      <c r="A6712">
        <v>1722328</v>
      </c>
      <c r="B6712">
        <v>1</v>
      </c>
      <c r="C6712" t="s">
        <v>77</v>
      </c>
      <c r="D6712" t="s">
        <v>114</v>
      </c>
      <c r="E6712" t="s">
        <v>134</v>
      </c>
      <c r="F6712" t="s">
        <v>19214</v>
      </c>
      <c r="G6712" t="s">
        <v>136</v>
      </c>
      <c r="H6712" t="s">
        <v>46</v>
      </c>
      <c r="I6712" t="s">
        <v>129</v>
      </c>
      <c r="J6712" t="s">
        <v>130</v>
      </c>
      <c r="K6712" t="s">
        <v>131</v>
      </c>
      <c r="L6712" t="s">
        <v>19215</v>
      </c>
      <c r="M6712" t="s">
        <v>19216</v>
      </c>
      <c r="N6712">
        <v>1.6219444439999999</v>
      </c>
      <c r="O6712">
        <v>0</v>
      </c>
      <c r="P6712">
        <v>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1.6219440000000001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1722350</v>
      </c>
      <c r="B6713">
        <v>1</v>
      </c>
      <c r="C6713" t="s">
        <v>76</v>
      </c>
      <c r="D6713" t="s">
        <v>97</v>
      </c>
      <c r="E6713" t="s">
        <v>134</v>
      </c>
      <c r="F6713" t="s">
        <v>19217</v>
      </c>
      <c r="G6713" t="s">
        <v>136</v>
      </c>
      <c r="H6713" t="s">
        <v>46</v>
      </c>
      <c r="I6713" t="s">
        <v>129</v>
      </c>
      <c r="J6713" t="s">
        <v>130</v>
      </c>
      <c r="K6713" t="s">
        <v>131</v>
      </c>
      <c r="L6713" t="s">
        <v>19218</v>
      </c>
      <c r="M6713" t="s">
        <v>19219</v>
      </c>
      <c r="N6713">
        <v>1.3361111109999999</v>
      </c>
      <c r="O6713">
        <v>0</v>
      </c>
      <c r="P6713">
        <v>1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1.336111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1722341</v>
      </c>
      <c r="B6714">
        <v>1</v>
      </c>
      <c r="C6714" t="s">
        <v>76</v>
      </c>
      <c r="D6714" t="s">
        <v>81</v>
      </c>
      <c r="E6714" t="s">
        <v>134</v>
      </c>
      <c r="F6714" t="s">
        <v>19220</v>
      </c>
      <c r="G6714" t="s">
        <v>155</v>
      </c>
      <c r="H6714" t="s">
        <v>46</v>
      </c>
      <c r="I6714" t="s">
        <v>129</v>
      </c>
      <c r="J6714" t="s">
        <v>130</v>
      </c>
      <c r="K6714" t="s">
        <v>131</v>
      </c>
      <c r="L6714" t="s">
        <v>19221</v>
      </c>
      <c r="M6714" t="s">
        <v>19222</v>
      </c>
      <c r="N6714">
        <v>1.118055555</v>
      </c>
      <c r="O6714">
        <v>0</v>
      </c>
      <c r="P6714">
        <v>12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13.416667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1722347</v>
      </c>
      <c r="B6715">
        <v>1</v>
      </c>
      <c r="C6715" t="s">
        <v>76</v>
      </c>
      <c r="D6715" t="s">
        <v>93</v>
      </c>
      <c r="E6715" t="s">
        <v>134</v>
      </c>
      <c r="F6715" t="s">
        <v>19223</v>
      </c>
      <c r="G6715" t="s">
        <v>289</v>
      </c>
      <c r="H6715" t="s">
        <v>46</v>
      </c>
      <c r="I6715" t="s">
        <v>129</v>
      </c>
      <c r="J6715" t="s">
        <v>130</v>
      </c>
      <c r="K6715" t="s">
        <v>131</v>
      </c>
      <c r="L6715" t="s">
        <v>19224</v>
      </c>
      <c r="M6715" t="s">
        <v>19225</v>
      </c>
      <c r="N6715">
        <v>10.439166666</v>
      </c>
      <c r="O6715">
        <v>0</v>
      </c>
      <c r="P6715">
        <v>2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20.878333000000001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1722346</v>
      </c>
      <c r="B6716">
        <v>1</v>
      </c>
      <c r="C6716" t="s">
        <v>76</v>
      </c>
      <c r="D6716" t="s">
        <v>79</v>
      </c>
      <c r="E6716" t="s">
        <v>191</v>
      </c>
      <c r="F6716" t="s">
        <v>19226</v>
      </c>
      <c r="G6716" t="s">
        <v>193</v>
      </c>
      <c r="H6716" t="s">
        <v>46</v>
      </c>
      <c r="I6716" t="s">
        <v>129</v>
      </c>
      <c r="J6716" t="s">
        <v>130</v>
      </c>
      <c r="K6716" t="s">
        <v>131</v>
      </c>
      <c r="L6716" t="s">
        <v>19227</v>
      </c>
      <c r="M6716" t="s">
        <v>19228</v>
      </c>
      <c r="N6716">
        <v>10.801388888</v>
      </c>
      <c r="O6716">
        <v>0</v>
      </c>
      <c r="P6716">
        <v>4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43.205556000000001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1722344</v>
      </c>
      <c r="B6717">
        <v>1</v>
      </c>
      <c r="C6717" t="s">
        <v>77</v>
      </c>
      <c r="D6717" t="s">
        <v>123</v>
      </c>
      <c r="E6717" t="s">
        <v>212</v>
      </c>
      <c r="F6717" t="s">
        <v>14159</v>
      </c>
      <c r="G6717" t="s">
        <v>176</v>
      </c>
      <c r="H6717" t="s">
        <v>47</v>
      </c>
      <c r="I6717" t="s">
        <v>129</v>
      </c>
      <c r="J6717" t="s">
        <v>130</v>
      </c>
      <c r="K6717" t="s">
        <v>131</v>
      </c>
      <c r="L6717" t="s">
        <v>19229</v>
      </c>
      <c r="M6717" t="s">
        <v>19230</v>
      </c>
      <c r="N6717">
        <v>0.90194444399999996</v>
      </c>
      <c r="O6717">
        <v>22</v>
      </c>
      <c r="P6717">
        <v>24</v>
      </c>
      <c r="Q6717">
        <v>0</v>
      </c>
      <c r="R6717">
        <v>0</v>
      </c>
      <c r="S6717">
        <v>0</v>
      </c>
      <c r="T6717">
        <v>0</v>
      </c>
      <c r="U6717">
        <v>19.842777999999999</v>
      </c>
      <c r="V6717">
        <v>21.646667000000001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1722356</v>
      </c>
      <c r="B6718">
        <v>1</v>
      </c>
      <c r="C6718" t="s">
        <v>76</v>
      </c>
      <c r="D6718" t="s">
        <v>93</v>
      </c>
      <c r="E6718" t="s">
        <v>134</v>
      </c>
      <c r="F6718" t="s">
        <v>19231</v>
      </c>
      <c r="G6718" t="s">
        <v>209</v>
      </c>
      <c r="H6718" t="s">
        <v>46</v>
      </c>
      <c r="I6718" t="s">
        <v>129</v>
      </c>
      <c r="J6718" t="s">
        <v>130</v>
      </c>
      <c r="K6718" t="s">
        <v>131</v>
      </c>
      <c r="L6718" t="s">
        <v>19232</v>
      </c>
      <c r="M6718" t="s">
        <v>19233</v>
      </c>
      <c r="N6718">
        <v>7.9386111110000002</v>
      </c>
      <c r="O6718">
        <v>0</v>
      </c>
      <c r="P6718">
        <v>3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23.815833000000001</v>
      </c>
      <c r="W6718">
        <v>0</v>
      </c>
      <c r="X6718">
        <v>0</v>
      </c>
      <c r="Y6718">
        <v>0</v>
      </c>
      <c r="Z6718">
        <v>0</v>
      </c>
    </row>
    <row r="6719" spans="1:26" x14ac:dyDescent="0.25">
      <c r="A6719">
        <v>1722345</v>
      </c>
      <c r="B6719">
        <v>1</v>
      </c>
      <c r="C6719" t="s">
        <v>77</v>
      </c>
      <c r="D6719" t="s">
        <v>113</v>
      </c>
      <c r="E6719" t="s">
        <v>212</v>
      </c>
      <c r="F6719" t="s">
        <v>8435</v>
      </c>
      <c r="G6719" t="s">
        <v>281</v>
      </c>
      <c r="H6719" t="s">
        <v>47</v>
      </c>
      <c r="I6719" t="s">
        <v>129</v>
      </c>
      <c r="J6719" t="s">
        <v>130</v>
      </c>
      <c r="K6719" t="s">
        <v>161</v>
      </c>
      <c r="L6719" t="s">
        <v>19234</v>
      </c>
      <c r="M6719" t="s">
        <v>19235</v>
      </c>
      <c r="N6719">
        <v>3.0180555550000001</v>
      </c>
      <c r="O6719">
        <v>0</v>
      </c>
      <c r="P6719">
        <v>0</v>
      </c>
      <c r="Q6719">
        <v>0</v>
      </c>
      <c r="R6719">
        <v>0</v>
      </c>
      <c r="S6719">
        <v>52</v>
      </c>
      <c r="T6719">
        <v>969</v>
      </c>
      <c r="U6719">
        <v>0</v>
      </c>
      <c r="V6719">
        <v>0</v>
      </c>
      <c r="W6719">
        <v>0</v>
      </c>
      <c r="X6719">
        <v>0</v>
      </c>
      <c r="Y6719">
        <v>156.93888899999999</v>
      </c>
      <c r="Z6719">
        <v>2924.4958329999999</v>
      </c>
    </row>
    <row r="6720" spans="1:26" x14ac:dyDescent="0.25">
      <c r="A6720">
        <v>1722357</v>
      </c>
      <c r="B6720">
        <v>1</v>
      </c>
      <c r="C6720" t="s">
        <v>76</v>
      </c>
      <c r="D6720" t="s">
        <v>92</v>
      </c>
      <c r="E6720" t="s">
        <v>134</v>
      </c>
      <c r="F6720" t="s">
        <v>19236</v>
      </c>
      <c r="G6720" t="s">
        <v>209</v>
      </c>
      <c r="H6720" t="s">
        <v>46</v>
      </c>
      <c r="I6720" t="s">
        <v>129</v>
      </c>
      <c r="J6720" t="s">
        <v>130</v>
      </c>
      <c r="K6720" t="s">
        <v>131</v>
      </c>
      <c r="L6720" t="s">
        <v>19237</v>
      </c>
      <c r="M6720" t="s">
        <v>19238</v>
      </c>
      <c r="N6720">
        <v>8.3916666660000008</v>
      </c>
      <c r="O6720">
        <v>0</v>
      </c>
      <c r="P6720">
        <v>0</v>
      </c>
      <c r="Q6720">
        <v>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8.391667</v>
      </c>
      <c r="Y6720">
        <v>0</v>
      </c>
      <c r="Z6720">
        <v>0</v>
      </c>
    </row>
    <row r="6721" spans="1:26" x14ac:dyDescent="0.25">
      <c r="A6721">
        <v>1722376</v>
      </c>
      <c r="B6721">
        <v>1</v>
      </c>
      <c r="C6721" t="s">
        <v>77</v>
      </c>
      <c r="D6721" t="s">
        <v>108</v>
      </c>
      <c r="E6721" t="s">
        <v>134</v>
      </c>
      <c r="F6721" t="s">
        <v>19239</v>
      </c>
      <c r="G6721" t="s">
        <v>136</v>
      </c>
      <c r="H6721" t="s">
        <v>46</v>
      </c>
      <c r="I6721" t="s">
        <v>129</v>
      </c>
      <c r="J6721" t="s">
        <v>130</v>
      </c>
      <c r="K6721" t="s">
        <v>131</v>
      </c>
      <c r="L6721" t="s">
        <v>19240</v>
      </c>
      <c r="M6721" t="s">
        <v>19241</v>
      </c>
      <c r="N6721">
        <v>1.116666666</v>
      </c>
      <c r="O6721">
        <v>0</v>
      </c>
      <c r="P6721">
        <v>2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2.233333</v>
      </c>
      <c r="W6721">
        <v>0</v>
      </c>
      <c r="X6721">
        <v>0</v>
      </c>
      <c r="Y6721">
        <v>0</v>
      </c>
      <c r="Z6721">
        <v>0</v>
      </c>
    </row>
    <row r="6722" spans="1:26" x14ac:dyDescent="0.25">
      <c r="A6722">
        <v>1722361</v>
      </c>
      <c r="B6722">
        <v>1</v>
      </c>
      <c r="C6722" t="s">
        <v>77</v>
      </c>
      <c r="D6722" t="s">
        <v>119</v>
      </c>
      <c r="E6722" t="s">
        <v>134</v>
      </c>
      <c r="F6722" t="s">
        <v>19242</v>
      </c>
      <c r="G6722" t="s">
        <v>136</v>
      </c>
      <c r="H6722" t="s">
        <v>46</v>
      </c>
      <c r="I6722" t="s">
        <v>129</v>
      </c>
      <c r="J6722" t="s">
        <v>130</v>
      </c>
      <c r="K6722" t="s">
        <v>131</v>
      </c>
      <c r="L6722" t="s">
        <v>19243</v>
      </c>
      <c r="M6722" t="s">
        <v>19244</v>
      </c>
      <c r="N6722">
        <v>1.5852777769999999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1.585278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1722363</v>
      </c>
      <c r="B6723">
        <v>1</v>
      </c>
      <c r="C6723" t="s">
        <v>76</v>
      </c>
      <c r="D6723" t="s">
        <v>92</v>
      </c>
      <c r="E6723" t="s">
        <v>191</v>
      </c>
      <c r="F6723" t="s">
        <v>19245</v>
      </c>
      <c r="G6723" t="s">
        <v>907</v>
      </c>
      <c r="H6723" t="s">
        <v>46</v>
      </c>
      <c r="I6723" t="s">
        <v>129</v>
      </c>
      <c r="J6723" t="s">
        <v>130</v>
      </c>
      <c r="K6723" t="s">
        <v>131</v>
      </c>
      <c r="L6723" t="s">
        <v>19246</v>
      </c>
      <c r="M6723" t="s">
        <v>19247</v>
      </c>
      <c r="N6723">
        <v>5.0527777770000002</v>
      </c>
      <c r="O6723">
        <v>0</v>
      </c>
      <c r="P6723">
        <v>0</v>
      </c>
      <c r="Q6723">
        <v>0</v>
      </c>
      <c r="R6723">
        <v>6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30.316666999999999</v>
      </c>
      <c r="Y6723">
        <v>0</v>
      </c>
      <c r="Z6723">
        <v>0</v>
      </c>
    </row>
    <row r="6724" spans="1:26" x14ac:dyDescent="0.25">
      <c r="A6724">
        <v>1722358</v>
      </c>
      <c r="B6724">
        <v>1</v>
      </c>
      <c r="C6724" t="s">
        <v>77</v>
      </c>
      <c r="D6724" t="s">
        <v>117</v>
      </c>
      <c r="E6724" t="s">
        <v>212</v>
      </c>
      <c r="F6724" t="s">
        <v>19248</v>
      </c>
      <c r="G6724" t="s">
        <v>176</v>
      </c>
      <c r="H6724" t="s">
        <v>47</v>
      </c>
      <c r="I6724" t="s">
        <v>129</v>
      </c>
      <c r="J6724" t="s">
        <v>130</v>
      </c>
      <c r="K6724" t="s">
        <v>131</v>
      </c>
      <c r="L6724" t="s">
        <v>19249</v>
      </c>
      <c r="M6724" t="s">
        <v>19250</v>
      </c>
      <c r="N6724">
        <v>0.80722222200000004</v>
      </c>
      <c r="O6724">
        <v>0</v>
      </c>
      <c r="P6724">
        <v>0</v>
      </c>
      <c r="Q6724">
        <v>26</v>
      </c>
      <c r="R6724">
        <v>326</v>
      </c>
      <c r="S6724">
        <v>2</v>
      </c>
      <c r="T6724">
        <v>20</v>
      </c>
      <c r="U6724">
        <v>0</v>
      </c>
      <c r="V6724">
        <v>0</v>
      </c>
      <c r="W6724">
        <v>20.987777999999999</v>
      </c>
      <c r="X6724">
        <v>263.15444400000001</v>
      </c>
      <c r="Y6724">
        <v>1.614444</v>
      </c>
      <c r="Z6724">
        <v>16.144444</v>
      </c>
    </row>
    <row r="6725" spans="1:26" x14ac:dyDescent="0.25">
      <c r="A6725">
        <v>1722371</v>
      </c>
      <c r="B6725">
        <v>1</v>
      </c>
      <c r="C6725" t="s">
        <v>76</v>
      </c>
      <c r="D6725" t="s">
        <v>80</v>
      </c>
      <c r="E6725" t="s">
        <v>134</v>
      </c>
      <c r="F6725" t="s">
        <v>19140</v>
      </c>
      <c r="G6725" t="s">
        <v>155</v>
      </c>
      <c r="H6725" t="s">
        <v>46</v>
      </c>
      <c r="I6725" t="s">
        <v>129</v>
      </c>
      <c r="J6725" t="s">
        <v>130</v>
      </c>
      <c r="K6725" t="s">
        <v>131</v>
      </c>
      <c r="L6725" t="s">
        <v>19251</v>
      </c>
      <c r="M6725" t="s">
        <v>19252</v>
      </c>
      <c r="N6725">
        <v>5.2372222219999998</v>
      </c>
      <c r="O6725">
        <v>0</v>
      </c>
      <c r="P6725">
        <v>8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41.897778000000002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1722377</v>
      </c>
      <c r="B6726">
        <v>1</v>
      </c>
      <c r="C6726" t="s">
        <v>77</v>
      </c>
      <c r="D6726" t="s">
        <v>109</v>
      </c>
      <c r="E6726" t="s">
        <v>212</v>
      </c>
      <c r="F6726" t="s">
        <v>19253</v>
      </c>
      <c r="G6726" t="s">
        <v>176</v>
      </c>
      <c r="H6726" t="s">
        <v>47</v>
      </c>
      <c r="I6726" t="s">
        <v>129</v>
      </c>
      <c r="J6726" t="s">
        <v>130</v>
      </c>
      <c r="K6726" t="s">
        <v>131</v>
      </c>
      <c r="L6726" t="s">
        <v>19254</v>
      </c>
      <c r="M6726" t="s">
        <v>19255</v>
      </c>
      <c r="N6726">
        <v>0.73861111099999999</v>
      </c>
      <c r="O6726">
        <v>0</v>
      </c>
      <c r="P6726">
        <v>0</v>
      </c>
      <c r="Q6726">
        <v>8</v>
      </c>
      <c r="R6726">
        <v>603</v>
      </c>
      <c r="S6726">
        <v>0</v>
      </c>
      <c r="T6726">
        <v>0</v>
      </c>
      <c r="U6726">
        <v>0</v>
      </c>
      <c r="V6726">
        <v>0</v>
      </c>
      <c r="W6726">
        <v>5.9088890000000003</v>
      </c>
      <c r="X6726">
        <v>445.38249999999999</v>
      </c>
      <c r="Y6726">
        <v>0</v>
      </c>
      <c r="Z6726">
        <v>0</v>
      </c>
    </row>
    <row r="6727" spans="1:26" x14ac:dyDescent="0.25">
      <c r="A6727">
        <v>1722386</v>
      </c>
      <c r="B6727">
        <v>1</v>
      </c>
      <c r="C6727" t="s">
        <v>76</v>
      </c>
      <c r="D6727" t="s">
        <v>89</v>
      </c>
      <c r="E6727" t="s">
        <v>134</v>
      </c>
      <c r="F6727" t="s">
        <v>19256</v>
      </c>
      <c r="G6727" t="s">
        <v>136</v>
      </c>
      <c r="H6727" t="s">
        <v>46</v>
      </c>
      <c r="I6727" t="s">
        <v>129</v>
      </c>
      <c r="J6727" t="s">
        <v>130</v>
      </c>
      <c r="K6727" t="s">
        <v>131</v>
      </c>
      <c r="L6727" t="s">
        <v>19257</v>
      </c>
      <c r="M6727" t="s">
        <v>19258</v>
      </c>
      <c r="N6727">
        <v>2.3027777770000002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3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6.9083329999999998</v>
      </c>
    </row>
    <row r="6728" spans="1:26" x14ac:dyDescent="0.25">
      <c r="A6728">
        <v>1722392</v>
      </c>
      <c r="B6728">
        <v>1</v>
      </c>
      <c r="C6728" t="s">
        <v>76</v>
      </c>
      <c r="D6728" t="s">
        <v>86</v>
      </c>
      <c r="E6728" t="s">
        <v>139</v>
      </c>
      <c r="F6728" t="s">
        <v>19259</v>
      </c>
      <c r="G6728" t="s">
        <v>141</v>
      </c>
      <c r="H6728" t="s">
        <v>46</v>
      </c>
      <c r="I6728" t="s">
        <v>129</v>
      </c>
      <c r="J6728" t="s">
        <v>130</v>
      </c>
      <c r="K6728" t="s">
        <v>131</v>
      </c>
      <c r="L6728" t="s">
        <v>19260</v>
      </c>
      <c r="M6728" t="s">
        <v>19261</v>
      </c>
      <c r="N6728">
        <v>1.0825</v>
      </c>
      <c r="O6728">
        <v>0</v>
      </c>
      <c r="P6728">
        <v>241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260.88249999999999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1722391</v>
      </c>
      <c r="B6729">
        <v>1</v>
      </c>
      <c r="C6729" t="s">
        <v>77</v>
      </c>
      <c r="D6729" t="s">
        <v>109</v>
      </c>
      <c r="E6729" t="s">
        <v>134</v>
      </c>
      <c r="F6729" t="s">
        <v>19262</v>
      </c>
      <c r="G6729" t="s">
        <v>136</v>
      </c>
      <c r="H6729" t="s">
        <v>46</v>
      </c>
      <c r="I6729" t="s">
        <v>129</v>
      </c>
      <c r="J6729" t="s">
        <v>130</v>
      </c>
      <c r="K6729" t="s">
        <v>131</v>
      </c>
      <c r="L6729" t="s">
        <v>19263</v>
      </c>
      <c r="M6729" t="s">
        <v>19264</v>
      </c>
      <c r="N6729">
        <v>3.8152777769999999</v>
      </c>
      <c r="O6729">
        <v>0</v>
      </c>
      <c r="P6729">
        <v>0</v>
      </c>
      <c r="Q6729">
        <v>0</v>
      </c>
      <c r="R6729">
        <v>1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3.8152780000000002</v>
      </c>
      <c r="Y6729">
        <v>0</v>
      </c>
      <c r="Z6729">
        <v>0</v>
      </c>
    </row>
    <row r="6730" spans="1:26" x14ac:dyDescent="0.25">
      <c r="A6730">
        <v>1722396</v>
      </c>
      <c r="B6730">
        <v>1</v>
      </c>
      <c r="C6730" t="s">
        <v>76</v>
      </c>
      <c r="D6730" t="s">
        <v>79</v>
      </c>
      <c r="E6730" t="s">
        <v>134</v>
      </c>
      <c r="F6730" t="s">
        <v>19265</v>
      </c>
      <c r="G6730" t="s">
        <v>209</v>
      </c>
      <c r="H6730" t="s">
        <v>46</v>
      </c>
      <c r="I6730" t="s">
        <v>129</v>
      </c>
      <c r="J6730" t="s">
        <v>130</v>
      </c>
      <c r="K6730" t="s">
        <v>131</v>
      </c>
      <c r="L6730" t="s">
        <v>19266</v>
      </c>
      <c r="M6730" t="s">
        <v>19267</v>
      </c>
      <c r="N6730">
        <v>1.063055555</v>
      </c>
      <c r="O6730">
        <v>0</v>
      </c>
      <c r="P6730">
        <v>2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2.1261109999999999</v>
      </c>
      <c r="W6730">
        <v>0</v>
      </c>
      <c r="X6730">
        <v>0</v>
      </c>
      <c r="Y6730">
        <v>0</v>
      </c>
      <c r="Z6730">
        <v>0</v>
      </c>
    </row>
    <row r="6731" spans="1:26" x14ac:dyDescent="0.25">
      <c r="A6731">
        <v>1722405</v>
      </c>
      <c r="B6731">
        <v>1</v>
      </c>
      <c r="C6731" t="s">
        <v>76</v>
      </c>
      <c r="D6731" t="s">
        <v>88</v>
      </c>
      <c r="E6731" t="s">
        <v>164</v>
      </c>
      <c r="F6731" t="s">
        <v>19268</v>
      </c>
      <c r="G6731" t="s">
        <v>145</v>
      </c>
      <c r="H6731" t="s">
        <v>47</v>
      </c>
      <c r="I6731" t="s">
        <v>129</v>
      </c>
      <c r="J6731" t="s">
        <v>130</v>
      </c>
      <c r="K6731" t="s">
        <v>131</v>
      </c>
      <c r="L6731" t="s">
        <v>19269</v>
      </c>
      <c r="M6731" t="s">
        <v>19270</v>
      </c>
      <c r="N6731">
        <v>2.7258333330000002</v>
      </c>
      <c r="O6731">
        <v>1</v>
      </c>
      <c r="P6731">
        <v>92</v>
      </c>
      <c r="Q6731">
        <v>0</v>
      </c>
      <c r="R6731">
        <v>0</v>
      </c>
      <c r="S6731">
        <v>0</v>
      </c>
      <c r="T6731">
        <v>0</v>
      </c>
      <c r="U6731">
        <v>2.7258330000000002</v>
      </c>
      <c r="V6731">
        <v>250.776667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1722403</v>
      </c>
      <c r="B6732">
        <v>1</v>
      </c>
      <c r="C6732" t="s">
        <v>76</v>
      </c>
      <c r="D6732" t="s">
        <v>106</v>
      </c>
      <c r="E6732" t="s">
        <v>134</v>
      </c>
      <c r="F6732" t="s">
        <v>19271</v>
      </c>
      <c r="G6732" t="s">
        <v>136</v>
      </c>
      <c r="H6732" t="s">
        <v>46</v>
      </c>
      <c r="I6732" t="s">
        <v>129</v>
      </c>
      <c r="J6732" t="s">
        <v>130</v>
      </c>
      <c r="K6732" t="s">
        <v>131</v>
      </c>
      <c r="L6732" t="s">
        <v>19272</v>
      </c>
      <c r="M6732" t="s">
        <v>19273</v>
      </c>
      <c r="N6732">
        <v>0.948333333</v>
      </c>
      <c r="O6732">
        <v>0</v>
      </c>
      <c r="P6732">
        <v>4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3.7933330000000001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1722410</v>
      </c>
      <c r="B6733">
        <v>1</v>
      </c>
      <c r="C6733" t="s">
        <v>76</v>
      </c>
      <c r="D6733" t="s">
        <v>99</v>
      </c>
      <c r="E6733" t="s">
        <v>164</v>
      </c>
      <c r="F6733" t="s">
        <v>19274</v>
      </c>
      <c r="G6733" t="s">
        <v>462</v>
      </c>
      <c r="H6733" t="s">
        <v>46</v>
      </c>
      <c r="I6733" t="s">
        <v>129</v>
      </c>
      <c r="J6733" t="s">
        <v>130</v>
      </c>
      <c r="K6733" t="s">
        <v>131</v>
      </c>
      <c r="L6733" t="s">
        <v>19275</v>
      </c>
      <c r="M6733" t="s">
        <v>19276</v>
      </c>
      <c r="N6733">
        <v>0.328055555</v>
      </c>
      <c r="O6733">
        <v>2</v>
      </c>
      <c r="P6733">
        <v>422</v>
      </c>
      <c r="Q6733">
        <v>0</v>
      </c>
      <c r="R6733">
        <v>0</v>
      </c>
      <c r="S6733">
        <v>0</v>
      </c>
      <c r="T6733">
        <v>0</v>
      </c>
      <c r="U6733">
        <v>0.656111</v>
      </c>
      <c r="V6733">
        <v>138.43944400000001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1722418</v>
      </c>
      <c r="B6734">
        <v>1</v>
      </c>
      <c r="C6734" t="s">
        <v>76</v>
      </c>
      <c r="D6734" t="s">
        <v>96</v>
      </c>
      <c r="E6734" t="s">
        <v>134</v>
      </c>
      <c r="F6734" t="s">
        <v>19277</v>
      </c>
      <c r="G6734" t="s">
        <v>136</v>
      </c>
      <c r="H6734" t="s">
        <v>46</v>
      </c>
      <c r="I6734" t="s">
        <v>129</v>
      </c>
      <c r="J6734" t="s">
        <v>130</v>
      </c>
      <c r="K6734" t="s">
        <v>131</v>
      </c>
      <c r="L6734" t="s">
        <v>19278</v>
      </c>
      <c r="M6734" t="s">
        <v>19279</v>
      </c>
      <c r="N6734">
        <v>1.806944444</v>
      </c>
      <c r="O6734">
        <v>0</v>
      </c>
      <c r="P6734">
        <v>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1.8069440000000001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1722406</v>
      </c>
      <c r="B6735">
        <v>1</v>
      </c>
      <c r="C6735" t="s">
        <v>76</v>
      </c>
      <c r="D6735" t="s">
        <v>102</v>
      </c>
      <c r="E6735" t="s">
        <v>164</v>
      </c>
      <c r="F6735" t="s">
        <v>19280</v>
      </c>
      <c r="G6735" t="s">
        <v>462</v>
      </c>
      <c r="H6735" t="s">
        <v>46</v>
      </c>
      <c r="I6735" t="s">
        <v>129</v>
      </c>
      <c r="J6735" t="s">
        <v>130</v>
      </c>
      <c r="K6735" t="s">
        <v>131</v>
      </c>
      <c r="L6735" t="s">
        <v>19281</v>
      </c>
      <c r="M6735" t="s">
        <v>19282</v>
      </c>
      <c r="N6735">
        <v>0.46444444400000001</v>
      </c>
      <c r="O6735">
        <v>0</v>
      </c>
      <c r="P6735">
        <v>0</v>
      </c>
      <c r="Q6735">
        <v>0</v>
      </c>
      <c r="R6735">
        <v>0</v>
      </c>
      <c r="S6735">
        <v>1</v>
      </c>
      <c r="T6735">
        <v>33</v>
      </c>
      <c r="U6735">
        <v>0</v>
      </c>
      <c r="V6735">
        <v>0</v>
      </c>
      <c r="W6735">
        <v>0</v>
      </c>
      <c r="X6735">
        <v>0</v>
      </c>
      <c r="Y6735">
        <v>0.46444400000000002</v>
      </c>
      <c r="Z6735">
        <v>15.326667</v>
      </c>
    </row>
    <row r="6736" spans="1:26" x14ac:dyDescent="0.25">
      <c r="A6736">
        <v>1722424</v>
      </c>
      <c r="B6736">
        <v>1</v>
      </c>
      <c r="C6736" t="s">
        <v>77</v>
      </c>
      <c r="D6736" t="s">
        <v>108</v>
      </c>
      <c r="E6736" t="s">
        <v>139</v>
      </c>
      <c r="F6736" t="s">
        <v>14723</v>
      </c>
      <c r="G6736" t="s">
        <v>193</v>
      </c>
      <c r="H6736" t="s">
        <v>46</v>
      </c>
      <c r="I6736" t="s">
        <v>129</v>
      </c>
      <c r="J6736" t="s">
        <v>130</v>
      </c>
      <c r="K6736" t="s">
        <v>131</v>
      </c>
      <c r="L6736" t="s">
        <v>19283</v>
      </c>
      <c r="M6736" t="s">
        <v>19284</v>
      </c>
      <c r="N6736">
        <v>7.488888888</v>
      </c>
      <c r="O6736">
        <v>0</v>
      </c>
      <c r="P6736">
        <v>35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262.11111099999999</v>
      </c>
      <c r="W6736">
        <v>0</v>
      </c>
      <c r="X6736">
        <v>0</v>
      </c>
      <c r="Y6736">
        <v>0</v>
      </c>
      <c r="Z6736">
        <v>0</v>
      </c>
    </row>
    <row r="6737" spans="1:26" x14ac:dyDescent="0.25">
      <c r="A6737">
        <v>1722425</v>
      </c>
      <c r="B6737">
        <v>1</v>
      </c>
      <c r="C6737" t="s">
        <v>76</v>
      </c>
      <c r="D6737" t="s">
        <v>104</v>
      </c>
      <c r="E6737" t="s">
        <v>134</v>
      </c>
      <c r="F6737" t="s">
        <v>19285</v>
      </c>
      <c r="G6737" t="s">
        <v>136</v>
      </c>
      <c r="H6737" t="s">
        <v>46</v>
      </c>
      <c r="I6737" t="s">
        <v>129</v>
      </c>
      <c r="J6737" t="s">
        <v>130</v>
      </c>
      <c r="K6737" t="s">
        <v>131</v>
      </c>
      <c r="L6737" t="s">
        <v>19286</v>
      </c>
      <c r="M6737" t="s">
        <v>19287</v>
      </c>
      <c r="N6737">
        <v>2.8936111109999998</v>
      </c>
      <c r="O6737">
        <v>0</v>
      </c>
      <c r="P6737">
        <v>0</v>
      </c>
      <c r="Q6737">
        <v>0</v>
      </c>
      <c r="R6737">
        <v>2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5.7872219999999999</v>
      </c>
      <c r="Y6737">
        <v>0</v>
      </c>
      <c r="Z6737">
        <v>0</v>
      </c>
    </row>
    <row r="6738" spans="1:26" x14ac:dyDescent="0.25">
      <c r="A6738">
        <v>1722441</v>
      </c>
      <c r="B6738">
        <v>1</v>
      </c>
      <c r="C6738" t="s">
        <v>77</v>
      </c>
      <c r="D6738" t="s">
        <v>118</v>
      </c>
      <c r="E6738" t="s">
        <v>134</v>
      </c>
      <c r="F6738" t="s">
        <v>19288</v>
      </c>
      <c r="G6738" t="s">
        <v>136</v>
      </c>
      <c r="H6738" t="s">
        <v>46</v>
      </c>
      <c r="I6738" t="s">
        <v>129</v>
      </c>
      <c r="J6738" t="s">
        <v>130</v>
      </c>
      <c r="K6738" t="s">
        <v>131</v>
      </c>
      <c r="L6738" t="s">
        <v>19289</v>
      </c>
      <c r="M6738" t="s">
        <v>19290</v>
      </c>
      <c r="N6738">
        <v>2.4991666659999998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2.4991669999999999</v>
      </c>
    </row>
    <row r="6739" spans="1:26" x14ac:dyDescent="0.25">
      <c r="A6739">
        <v>1722419</v>
      </c>
      <c r="B6739">
        <v>1</v>
      </c>
      <c r="C6739" t="s">
        <v>76</v>
      </c>
      <c r="D6739" t="s">
        <v>90</v>
      </c>
      <c r="E6739" t="s">
        <v>158</v>
      </c>
      <c r="F6739" t="s">
        <v>3036</v>
      </c>
      <c r="G6739" t="s">
        <v>176</v>
      </c>
      <c r="H6739" t="s">
        <v>47</v>
      </c>
      <c r="I6739" t="s">
        <v>151</v>
      </c>
      <c r="J6739" t="s">
        <v>130</v>
      </c>
      <c r="K6739" t="s">
        <v>131</v>
      </c>
      <c r="L6739" t="s">
        <v>19291</v>
      </c>
      <c r="M6739" t="s">
        <v>19292</v>
      </c>
      <c r="N6739">
        <v>1.9444444000000002E-2</v>
      </c>
      <c r="O6739">
        <v>77</v>
      </c>
      <c r="P6739">
        <v>1249</v>
      </c>
      <c r="Q6739">
        <v>0</v>
      </c>
      <c r="R6739">
        <v>9</v>
      </c>
      <c r="S6739">
        <v>139</v>
      </c>
      <c r="T6739">
        <v>3098</v>
      </c>
      <c r="U6739">
        <v>1.4972220000000001</v>
      </c>
      <c r="V6739">
        <v>24.286110999999998</v>
      </c>
      <c r="W6739">
        <v>0</v>
      </c>
      <c r="X6739">
        <v>0.17499999999999999</v>
      </c>
      <c r="Y6739">
        <v>2.7027779999999999</v>
      </c>
      <c r="Z6739">
        <v>60.238888000000003</v>
      </c>
    </row>
    <row r="6740" spans="1:26" x14ac:dyDescent="0.25">
      <c r="A6740">
        <v>1722442</v>
      </c>
      <c r="B6740">
        <v>1</v>
      </c>
      <c r="C6740" t="s">
        <v>76</v>
      </c>
      <c r="D6740" t="s">
        <v>88</v>
      </c>
      <c r="E6740" t="s">
        <v>134</v>
      </c>
      <c r="F6740" t="s">
        <v>19293</v>
      </c>
      <c r="G6740" t="s">
        <v>136</v>
      </c>
      <c r="H6740" t="s">
        <v>46</v>
      </c>
      <c r="I6740" t="s">
        <v>129</v>
      </c>
      <c r="J6740" t="s">
        <v>130</v>
      </c>
      <c r="K6740" t="s">
        <v>131</v>
      </c>
      <c r="L6740" t="s">
        <v>19294</v>
      </c>
      <c r="M6740" t="s">
        <v>19295</v>
      </c>
      <c r="N6740">
        <v>7.0905555549999999</v>
      </c>
      <c r="O6740">
        <v>0</v>
      </c>
      <c r="P6740">
        <v>1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7.0905560000000003</v>
      </c>
      <c r="W6740">
        <v>0</v>
      </c>
      <c r="X6740">
        <v>0</v>
      </c>
      <c r="Y6740">
        <v>0</v>
      </c>
      <c r="Z6740">
        <v>0</v>
      </c>
    </row>
    <row r="6741" spans="1:26" x14ac:dyDescent="0.25">
      <c r="A6741">
        <v>1722454</v>
      </c>
      <c r="B6741">
        <v>1</v>
      </c>
      <c r="C6741" t="s">
        <v>76</v>
      </c>
      <c r="D6741" t="s">
        <v>93</v>
      </c>
      <c r="E6741" t="s">
        <v>134</v>
      </c>
      <c r="F6741" t="s">
        <v>19296</v>
      </c>
      <c r="G6741" t="s">
        <v>136</v>
      </c>
      <c r="H6741" t="s">
        <v>46</v>
      </c>
      <c r="I6741" t="s">
        <v>129</v>
      </c>
      <c r="J6741" t="s">
        <v>130</v>
      </c>
      <c r="K6741" t="s">
        <v>131</v>
      </c>
      <c r="L6741" t="s">
        <v>19297</v>
      </c>
      <c r="M6741" t="s">
        <v>19298</v>
      </c>
      <c r="N6741">
        <v>7.0277777769999998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7.0277779999999996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1722436</v>
      </c>
      <c r="B6742">
        <v>1</v>
      </c>
      <c r="C6742" t="s">
        <v>77</v>
      </c>
      <c r="D6742" t="s">
        <v>118</v>
      </c>
      <c r="E6742" t="s">
        <v>139</v>
      </c>
      <c r="F6742" t="s">
        <v>19299</v>
      </c>
      <c r="G6742" t="s">
        <v>141</v>
      </c>
      <c r="H6742" t="s">
        <v>46</v>
      </c>
      <c r="I6742" t="s">
        <v>129</v>
      </c>
      <c r="J6742" t="s">
        <v>130</v>
      </c>
      <c r="K6742" t="s">
        <v>131</v>
      </c>
      <c r="L6742" t="s">
        <v>19300</v>
      </c>
      <c r="M6742" t="s">
        <v>19301</v>
      </c>
      <c r="N6742">
        <v>1.7255555549999999</v>
      </c>
      <c r="O6742">
        <v>0</v>
      </c>
      <c r="P6742">
        <v>67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115.612222</v>
      </c>
      <c r="W6742">
        <v>0</v>
      </c>
      <c r="X6742">
        <v>0</v>
      </c>
      <c r="Y6742">
        <v>0</v>
      </c>
      <c r="Z6742">
        <v>0</v>
      </c>
    </row>
    <row r="6743" spans="1:26" x14ac:dyDescent="0.25">
      <c r="A6743">
        <v>1722427</v>
      </c>
      <c r="B6743">
        <v>1</v>
      </c>
      <c r="C6743" t="s">
        <v>76</v>
      </c>
      <c r="D6743" t="s">
        <v>102</v>
      </c>
      <c r="E6743" t="s">
        <v>158</v>
      </c>
      <c r="F6743" t="s">
        <v>19302</v>
      </c>
      <c r="G6743" t="s">
        <v>176</v>
      </c>
      <c r="H6743" t="s">
        <v>47</v>
      </c>
      <c r="I6743" t="s">
        <v>129</v>
      </c>
      <c r="J6743" t="s">
        <v>130</v>
      </c>
      <c r="K6743" t="s">
        <v>131</v>
      </c>
      <c r="L6743" t="s">
        <v>19303</v>
      </c>
      <c r="M6743" t="s">
        <v>19304</v>
      </c>
      <c r="N6743">
        <v>0.85805555499999997</v>
      </c>
      <c r="O6743">
        <v>168</v>
      </c>
      <c r="P6743">
        <v>2453</v>
      </c>
      <c r="Q6743">
        <v>0</v>
      </c>
      <c r="R6743">
        <v>0</v>
      </c>
      <c r="S6743">
        <v>333</v>
      </c>
      <c r="T6743">
        <v>3971</v>
      </c>
      <c r="U6743">
        <v>144.153333</v>
      </c>
      <c r="V6743">
        <v>2104.8102760000002</v>
      </c>
      <c r="W6743">
        <v>0</v>
      </c>
      <c r="X6743">
        <v>0</v>
      </c>
      <c r="Y6743">
        <v>285.73250000000002</v>
      </c>
      <c r="Z6743">
        <v>3407.3386089999999</v>
      </c>
    </row>
    <row r="6744" spans="1:26" x14ac:dyDescent="0.25">
      <c r="A6744">
        <v>1722435</v>
      </c>
      <c r="B6744">
        <v>1</v>
      </c>
      <c r="C6744" t="s">
        <v>76</v>
      </c>
      <c r="D6744" t="s">
        <v>84</v>
      </c>
      <c r="E6744" t="s">
        <v>164</v>
      </c>
      <c r="F6744" t="s">
        <v>19305</v>
      </c>
      <c r="G6744" t="s">
        <v>462</v>
      </c>
      <c r="H6744" t="s">
        <v>46</v>
      </c>
      <c r="I6744" t="s">
        <v>129</v>
      </c>
      <c r="J6744" t="s">
        <v>130</v>
      </c>
      <c r="K6744" t="s">
        <v>131</v>
      </c>
      <c r="L6744" t="s">
        <v>19306</v>
      </c>
      <c r="M6744" t="s">
        <v>19307</v>
      </c>
      <c r="N6744">
        <v>0.68111111099999999</v>
      </c>
      <c r="O6744">
        <v>1</v>
      </c>
      <c r="P6744">
        <v>452</v>
      </c>
      <c r="Q6744">
        <v>0</v>
      </c>
      <c r="R6744">
        <v>0</v>
      </c>
      <c r="S6744">
        <v>0</v>
      </c>
      <c r="T6744">
        <v>0</v>
      </c>
      <c r="U6744">
        <v>0.68111100000000002</v>
      </c>
      <c r="V6744">
        <v>307.86222199999997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1722438</v>
      </c>
      <c r="B6745">
        <v>1</v>
      </c>
      <c r="C6745" t="s">
        <v>77</v>
      </c>
      <c r="D6745" t="s">
        <v>114</v>
      </c>
      <c r="E6745" t="s">
        <v>212</v>
      </c>
      <c r="F6745" t="s">
        <v>15219</v>
      </c>
      <c r="G6745" t="s">
        <v>281</v>
      </c>
      <c r="H6745" t="s">
        <v>47</v>
      </c>
      <c r="I6745" t="s">
        <v>129</v>
      </c>
      <c r="J6745" t="s">
        <v>130</v>
      </c>
      <c r="K6745" t="s">
        <v>161</v>
      </c>
      <c r="L6745" t="s">
        <v>19308</v>
      </c>
      <c r="M6745" t="s">
        <v>19309</v>
      </c>
      <c r="N6745">
        <v>1.189166666</v>
      </c>
      <c r="O6745">
        <v>82</v>
      </c>
      <c r="P6745">
        <v>578</v>
      </c>
      <c r="Q6745">
        <v>0</v>
      </c>
      <c r="R6745">
        <v>0</v>
      </c>
      <c r="S6745">
        <v>0</v>
      </c>
      <c r="T6745">
        <v>0</v>
      </c>
      <c r="U6745">
        <v>97.511667000000003</v>
      </c>
      <c r="V6745">
        <v>687.33833300000003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1722450</v>
      </c>
      <c r="B6746">
        <v>1</v>
      </c>
      <c r="C6746" t="s">
        <v>77</v>
      </c>
      <c r="D6746" t="s">
        <v>109</v>
      </c>
      <c r="E6746" t="s">
        <v>191</v>
      </c>
      <c r="F6746" t="s">
        <v>19048</v>
      </c>
      <c r="G6746" t="s">
        <v>907</v>
      </c>
      <c r="H6746" t="s">
        <v>46</v>
      </c>
      <c r="I6746" t="s">
        <v>129</v>
      </c>
      <c r="J6746" t="s">
        <v>130</v>
      </c>
      <c r="K6746" t="s">
        <v>131</v>
      </c>
      <c r="L6746" t="s">
        <v>19310</v>
      </c>
      <c r="M6746" t="s">
        <v>19311</v>
      </c>
      <c r="N6746">
        <v>3.835</v>
      </c>
      <c r="O6746">
        <v>0</v>
      </c>
      <c r="P6746">
        <v>21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80.534999999999997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1722444</v>
      </c>
      <c r="B6747">
        <v>1</v>
      </c>
      <c r="C6747" t="s">
        <v>77</v>
      </c>
      <c r="D6747" t="s">
        <v>114</v>
      </c>
      <c r="E6747" t="s">
        <v>212</v>
      </c>
      <c r="F6747" t="s">
        <v>19312</v>
      </c>
      <c r="G6747" t="s">
        <v>176</v>
      </c>
      <c r="H6747" t="s">
        <v>47</v>
      </c>
      <c r="I6747" t="s">
        <v>129</v>
      </c>
      <c r="J6747" t="s">
        <v>130</v>
      </c>
      <c r="K6747" t="s">
        <v>131</v>
      </c>
      <c r="L6747" t="s">
        <v>19313</v>
      </c>
      <c r="M6747" t="s">
        <v>19314</v>
      </c>
      <c r="N6747">
        <v>0.62638888800000003</v>
      </c>
      <c r="O6747">
        <v>46</v>
      </c>
      <c r="P6747">
        <v>9</v>
      </c>
      <c r="Q6747">
        <v>0</v>
      </c>
      <c r="R6747">
        <v>0</v>
      </c>
      <c r="S6747">
        <v>0</v>
      </c>
      <c r="T6747">
        <v>0</v>
      </c>
      <c r="U6747">
        <v>28.813889</v>
      </c>
      <c r="V6747">
        <v>5.6375000000000002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1722439</v>
      </c>
      <c r="B6748">
        <v>1</v>
      </c>
      <c r="C6748" t="s">
        <v>77</v>
      </c>
      <c r="D6748" t="s">
        <v>119</v>
      </c>
      <c r="E6748" t="s">
        <v>126</v>
      </c>
      <c r="F6748" t="s">
        <v>19315</v>
      </c>
      <c r="G6748" t="s">
        <v>145</v>
      </c>
      <c r="H6748" t="s">
        <v>47</v>
      </c>
      <c r="I6748" t="s">
        <v>129</v>
      </c>
      <c r="J6748" t="s">
        <v>130</v>
      </c>
      <c r="K6748" t="s">
        <v>131</v>
      </c>
      <c r="L6748" t="s">
        <v>19316</v>
      </c>
      <c r="M6748" t="s">
        <v>19317</v>
      </c>
      <c r="N6748">
        <v>3.968611111</v>
      </c>
      <c r="O6748">
        <v>1</v>
      </c>
      <c r="P6748">
        <v>77</v>
      </c>
      <c r="Q6748">
        <v>0</v>
      </c>
      <c r="R6748">
        <v>0</v>
      </c>
      <c r="S6748">
        <v>0</v>
      </c>
      <c r="T6748">
        <v>0</v>
      </c>
      <c r="U6748">
        <v>3.9686110000000001</v>
      </c>
      <c r="V6748">
        <v>305.583056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1722443</v>
      </c>
      <c r="B6749">
        <v>1</v>
      </c>
      <c r="C6749" t="s">
        <v>77</v>
      </c>
      <c r="D6749" t="s">
        <v>123</v>
      </c>
      <c r="E6749" t="s">
        <v>191</v>
      </c>
      <c r="F6749" t="s">
        <v>19318</v>
      </c>
      <c r="G6749" t="s">
        <v>141</v>
      </c>
      <c r="H6749" t="s">
        <v>46</v>
      </c>
      <c r="I6749" t="s">
        <v>129</v>
      </c>
      <c r="J6749" t="s">
        <v>130</v>
      </c>
      <c r="K6749" t="s">
        <v>131</v>
      </c>
      <c r="L6749" t="s">
        <v>19319</v>
      </c>
      <c r="M6749" t="s">
        <v>19320</v>
      </c>
      <c r="N6749">
        <v>3.619722222</v>
      </c>
      <c r="O6749">
        <v>0</v>
      </c>
      <c r="P6749">
        <v>125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452.46527800000001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1722437</v>
      </c>
      <c r="B6750">
        <v>1</v>
      </c>
      <c r="C6750" t="s">
        <v>76</v>
      </c>
      <c r="D6750" t="s">
        <v>79</v>
      </c>
      <c r="E6750" t="s">
        <v>148</v>
      </c>
      <c r="F6750" t="s">
        <v>19321</v>
      </c>
      <c r="G6750" t="s">
        <v>289</v>
      </c>
      <c r="H6750" t="s">
        <v>47</v>
      </c>
      <c r="I6750" t="s">
        <v>129</v>
      </c>
      <c r="J6750" t="s">
        <v>15</v>
      </c>
      <c r="K6750" t="s">
        <v>131</v>
      </c>
      <c r="L6750" t="s">
        <v>19322</v>
      </c>
      <c r="M6750" t="s">
        <v>19323</v>
      </c>
      <c r="N6750">
        <v>0.69277777699999998</v>
      </c>
      <c r="O6750">
        <v>4</v>
      </c>
      <c r="P6750">
        <v>46</v>
      </c>
      <c r="Q6750">
        <v>0</v>
      </c>
      <c r="R6750">
        <v>0</v>
      </c>
      <c r="S6750">
        <v>0</v>
      </c>
      <c r="T6750">
        <v>0</v>
      </c>
      <c r="U6750">
        <v>2.7711109999999999</v>
      </c>
      <c r="V6750">
        <v>31.867778000000001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1722448</v>
      </c>
      <c r="B6751">
        <v>1</v>
      </c>
      <c r="C6751" t="s">
        <v>77</v>
      </c>
      <c r="D6751" t="s">
        <v>123</v>
      </c>
      <c r="E6751" t="s">
        <v>134</v>
      </c>
      <c r="F6751" t="s">
        <v>19324</v>
      </c>
      <c r="G6751" t="s">
        <v>136</v>
      </c>
      <c r="H6751" t="s">
        <v>46</v>
      </c>
      <c r="I6751" t="s">
        <v>129</v>
      </c>
      <c r="J6751" t="s">
        <v>130</v>
      </c>
      <c r="K6751" t="s">
        <v>131</v>
      </c>
      <c r="L6751" t="s">
        <v>19325</v>
      </c>
      <c r="M6751" t="s">
        <v>19326</v>
      </c>
      <c r="N6751">
        <v>1.445277777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1.4452780000000001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1722446</v>
      </c>
      <c r="B6752">
        <v>1</v>
      </c>
      <c r="C6752" t="s">
        <v>76</v>
      </c>
      <c r="D6752" t="s">
        <v>84</v>
      </c>
      <c r="E6752" t="s">
        <v>134</v>
      </c>
      <c r="F6752" t="s">
        <v>19327</v>
      </c>
      <c r="G6752" t="s">
        <v>136</v>
      </c>
      <c r="H6752" t="s">
        <v>46</v>
      </c>
      <c r="I6752" t="s">
        <v>129</v>
      </c>
      <c r="J6752" t="s">
        <v>130</v>
      </c>
      <c r="K6752" t="s">
        <v>131</v>
      </c>
      <c r="L6752" t="s">
        <v>19328</v>
      </c>
      <c r="M6752" t="s">
        <v>19329</v>
      </c>
      <c r="N6752">
        <v>1.2822222219999999</v>
      </c>
      <c r="O6752">
        <v>0</v>
      </c>
      <c r="P6752">
        <v>18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23.08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1722461</v>
      </c>
      <c r="B6753">
        <v>1</v>
      </c>
      <c r="C6753" t="s">
        <v>77</v>
      </c>
      <c r="D6753" t="s">
        <v>108</v>
      </c>
      <c r="E6753" t="s">
        <v>139</v>
      </c>
      <c r="F6753" t="s">
        <v>19330</v>
      </c>
      <c r="G6753" t="s">
        <v>182</v>
      </c>
      <c r="H6753" t="s">
        <v>46</v>
      </c>
      <c r="I6753" t="s">
        <v>129</v>
      </c>
      <c r="J6753" t="s">
        <v>130</v>
      </c>
      <c r="K6753" t="s">
        <v>131</v>
      </c>
      <c r="L6753" t="s">
        <v>19331</v>
      </c>
      <c r="M6753" t="s">
        <v>19332</v>
      </c>
      <c r="N6753">
        <v>2.326944444</v>
      </c>
      <c r="O6753">
        <v>0</v>
      </c>
      <c r="P6753">
        <v>145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337.40694400000001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1722456</v>
      </c>
      <c r="B6754">
        <v>1</v>
      </c>
      <c r="C6754" t="s">
        <v>76</v>
      </c>
      <c r="D6754" t="s">
        <v>92</v>
      </c>
      <c r="E6754" t="s">
        <v>134</v>
      </c>
      <c r="F6754" t="s">
        <v>17531</v>
      </c>
      <c r="G6754" t="s">
        <v>209</v>
      </c>
      <c r="H6754" t="s">
        <v>46</v>
      </c>
      <c r="I6754" t="s">
        <v>129</v>
      </c>
      <c r="J6754" t="s">
        <v>130</v>
      </c>
      <c r="K6754" t="s">
        <v>131</v>
      </c>
      <c r="L6754" t="s">
        <v>19333</v>
      </c>
      <c r="M6754" t="s">
        <v>19334</v>
      </c>
      <c r="N6754">
        <v>5.5575000000000001</v>
      </c>
      <c r="O6754">
        <v>0</v>
      </c>
      <c r="P6754">
        <v>0</v>
      </c>
      <c r="Q6754">
        <v>0</v>
      </c>
      <c r="R6754">
        <v>1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5.5575000000000001</v>
      </c>
      <c r="Y6754">
        <v>0</v>
      </c>
      <c r="Z6754">
        <v>0</v>
      </c>
    </row>
    <row r="6755" spans="1:26" x14ac:dyDescent="0.25">
      <c r="A6755">
        <v>1722466</v>
      </c>
      <c r="B6755">
        <v>1</v>
      </c>
      <c r="C6755" t="s">
        <v>77</v>
      </c>
      <c r="D6755" t="s">
        <v>124</v>
      </c>
      <c r="E6755" t="s">
        <v>134</v>
      </c>
      <c r="F6755" t="s">
        <v>19335</v>
      </c>
      <c r="G6755" t="s">
        <v>155</v>
      </c>
      <c r="H6755" t="s">
        <v>46</v>
      </c>
      <c r="I6755" t="s">
        <v>129</v>
      </c>
      <c r="J6755" t="s">
        <v>130</v>
      </c>
      <c r="K6755" t="s">
        <v>131</v>
      </c>
      <c r="L6755" t="s">
        <v>19336</v>
      </c>
      <c r="M6755" t="s">
        <v>19337</v>
      </c>
      <c r="N6755">
        <v>2.119444444</v>
      </c>
      <c r="O6755">
        <v>0</v>
      </c>
      <c r="P6755">
        <v>8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16.955556000000001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1722464</v>
      </c>
      <c r="B6756">
        <v>1</v>
      </c>
      <c r="C6756" t="s">
        <v>76</v>
      </c>
      <c r="D6756" t="s">
        <v>94</v>
      </c>
      <c r="E6756" t="s">
        <v>134</v>
      </c>
      <c r="F6756" t="s">
        <v>19338</v>
      </c>
      <c r="G6756" t="s">
        <v>136</v>
      </c>
      <c r="H6756" t="s">
        <v>46</v>
      </c>
      <c r="I6756" t="s">
        <v>129</v>
      </c>
      <c r="J6756" t="s">
        <v>130</v>
      </c>
      <c r="K6756" t="s">
        <v>131</v>
      </c>
      <c r="L6756" t="s">
        <v>19339</v>
      </c>
      <c r="M6756" t="s">
        <v>19340</v>
      </c>
      <c r="N6756">
        <v>1.8374999999999999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1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1.8374999999999999</v>
      </c>
    </row>
    <row r="6757" spans="1:26" x14ac:dyDescent="0.25">
      <c r="A6757">
        <v>1722451</v>
      </c>
      <c r="B6757">
        <v>1</v>
      </c>
      <c r="C6757" t="s">
        <v>76</v>
      </c>
      <c r="D6757" t="s">
        <v>102</v>
      </c>
      <c r="E6757" t="s">
        <v>158</v>
      </c>
      <c r="F6757" t="s">
        <v>427</v>
      </c>
      <c r="G6757" t="s">
        <v>176</v>
      </c>
      <c r="H6757" t="s">
        <v>47</v>
      </c>
      <c r="I6757" t="s">
        <v>129</v>
      </c>
      <c r="J6757" t="s">
        <v>130</v>
      </c>
      <c r="K6757" t="s">
        <v>131</v>
      </c>
      <c r="L6757" t="s">
        <v>19341</v>
      </c>
      <c r="M6757" t="s">
        <v>19342</v>
      </c>
      <c r="N6757">
        <v>0.58527777700000005</v>
      </c>
      <c r="O6757">
        <v>69</v>
      </c>
      <c r="P6757">
        <v>288</v>
      </c>
      <c r="Q6757">
        <v>5</v>
      </c>
      <c r="R6757">
        <v>0</v>
      </c>
      <c r="S6757">
        <v>1</v>
      </c>
      <c r="T6757">
        <v>0</v>
      </c>
      <c r="U6757">
        <v>40.384166999999998</v>
      </c>
      <c r="V6757">
        <v>168.56</v>
      </c>
      <c r="W6757">
        <v>2.9263889999999999</v>
      </c>
      <c r="X6757">
        <v>0</v>
      </c>
      <c r="Y6757">
        <v>0.58527799999999996</v>
      </c>
      <c r="Z6757">
        <v>0</v>
      </c>
    </row>
    <row r="6758" spans="1:26" x14ac:dyDescent="0.25">
      <c r="A6758">
        <v>1722472</v>
      </c>
      <c r="B6758">
        <v>1</v>
      </c>
      <c r="C6758" t="s">
        <v>76</v>
      </c>
      <c r="D6758" t="s">
        <v>86</v>
      </c>
      <c r="E6758" t="s">
        <v>134</v>
      </c>
      <c r="F6758" t="s">
        <v>19343</v>
      </c>
      <c r="G6758" t="s">
        <v>136</v>
      </c>
      <c r="H6758" t="s">
        <v>46</v>
      </c>
      <c r="I6758" t="s">
        <v>129</v>
      </c>
      <c r="J6758" t="s">
        <v>130</v>
      </c>
      <c r="K6758" t="s">
        <v>131</v>
      </c>
      <c r="L6758" t="s">
        <v>19344</v>
      </c>
      <c r="M6758" t="s">
        <v>19345</v>
      </c>
      <c r="N6758">
        <v>1.3674999999999999</v>
      </c>
      <c r="O6758">
        <v>0</v>
      </c>
      <c r="P6758">
        <v>1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1.3674999999999999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1722470</v>
      </c>
      <c r="B6759">
        <v>1</v>
      </c>
      <c r="C6759" t="s">
        <v>76</v>
      </c>
      <c r="D6759" t="s">
        <v>80</v>
      </c>
      <c r="E6759" t="s">
        <v>134</v>
      </c>
      <c r="F6759" t="s">
        <v>19346</v>
      </c>
      <c r="G6759" t="s">
        <v>136</v>
      </c>
      <c r="H6759" t="s">
        <v>46</v>
      </c>
      <c r="I6759" t="s">
        <v>129</v>
      </c>
      <c r="J6759" t="s">
        <v>130</v>
      </c>
      <c r="K6759" t="s">
        <v>131</v>
      </c>
      <c r="L6759" t="s">
        <v>19347</v>
      </c>
      <c r="M6759" t="s">
        <v>19348</v>
      </c>
      <c r="N6759">
        <v>6.039722222</v>
      </c>
      <c r="O6759">
        <v>0</v>
      </c>
      <c r="P6759">
        <v>5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30.198611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1722467</v>
      </c>
      <c r="B6760">
        <v>1</v>
      </c>
      <c r="C6760" t="s">
        <v>76</v>
      </c>
      <c r="D6760" t="s">
        <v>95</v>
      </c>
      <c r="E6760" t="s">
        <v>139</v>
      </c>
      <c r="F6760" t="s">
        <v>19349</v>
      </c>
      <c r="G6760" t="s">
        <v>281</v>
      </c>
      <c r="H6760" t="s">
        <v>46</v>
      </c>
      <c r="I6760" t="s">
        <v>129</v>
      </c>
      <c r="J6760" t="s">
        <v>130</v>
      </c>
      <c r="K6760" t="s">
        <v>161</v>
      </c>
      <c r="L6760" t="s">
        <v>19350</v>
      </c>
      <c r="M6760" t="s">
        <v>19351</v>
      </c>
      <c r="N6760">
        <v>2.4896238880000001</v>
      </c>
      <c r="O6760">
        <v>0</v>
      </c>
      <c r="P6760">
        <v>0</v>
      </c>
      <c r="Q6760">
        <v>0</v>
      </c>
      <c r="R6760">
        <v>22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54.771726000000001</v>
      </c>
      <c r="Y6760">
        <v>0</v>
      </c>
      <c r="Z6760">
        <v>0</v>
      </c>
    </row>
    <row r="6761" spans="1:26" x14ac:dyDescent="0.25">
      <c r="A6761">
        <v>1722478</v>
      </c>
      <c r="B6761">
        <v>1</v>
      </c>
      <c r="C6761" t="s">
        <v>76</v>
      </c>
      <c r="D6761" t="s">
        <v>80</v>
      </c>
      <c r="E6761" t="s">
        <v>134</v>
      </c>
      <c r="F6761" t="s">
        <v>19352</v>
      </c>
      <c r="G6761" t="s">
        <v>155</v>
      </c>
      <c r="H6761" t="s">
        <v>46</v>
      </c>
      <c r="I6761" t="s">
        <v>129</v>
      </c>
      <c r="J6761" t="s">
        <v>130</v>
      </c>
      <c r="K6761" t="s">
        <v>131</v>
      </c>
      <c r="L6761" t="s">
        <v>19353</v>
      </c>
      <c r="M6761" t="s">
        <v>19354</v>
      </c>
      <c r="N6761">
        <v>4.9069444439999996</v>
      </c>
      <c r="O6761">
        <v>0</v>
      </c>
      <c r="P6761">
        <v>21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103.045833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1722480</v>
      </c>
      <c r="B6762">
        <v>1</v>
      </c>
      <c r="C6762" t="s">
        <v>76</v>
      </c>
      <c r="D6762" t="s">
        <v>92</v>
      </c>
      <c r="E6762" t="s">
        <v>134</v>
      </c>
      <c r="F6762" t="s">
        <v>19355</v>
      </c>
      <c r="G6762" t="s">
        <v>209</v>
      </c>
      <c r="H6762" t="s">
        <v>46</v>
      </c>
      <c r="I6762" t="s">
        <v>129</v>
      </c>
      <c r="J6762" t="s">
        <v>130</v>
      </c>
      <c r="K6762" t="s">
        <v>131</v>
      </c>
      <c r="L6762" t="s">
        <v>19356</v>
      </c>
      <c r="M6762" t="s">
        <v>19357</v>
      </c>
      <c r="N6762">
        <v>4.5041666659999997</v>
      </c>
      <c r="O6762">
        <v>0</v>
      </c>
      <c r="P6762">
        <v>0</v>
      </c>
      <c r="Q6762">
        <v>0</v>
      </c>
      <c r="R6762">
        <v>1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4.5041669999999998</v>
      </c>
      <c r="Y6762">
        <v>0</v>
      </c>
      <c r="Z6762">
        <v>0</v>
      </c>
    </row>
    <row r="6763" spans="1:26" x14ac:dyDescent="0.25">
      <c r="A6763">
        <v>1722482</v>
      </c>
      <c r="B6763">
        <v>1</v>
      </c>
      <c r="C6763" t="s">
        <v>76</v>
      </c>
      <c r="D6763" t="s">
        <v>80</v>
      </c>
      <c r="E6763" t="s">
        <v>134</v>
      </c>
      <c r="F6763" t="s">
        <v>19358</v>
      </c>
      <c r="G6763" t="s">
        <v>136</v>
      </c>
      <c r="H6763" t="s">
        <v>46</v>
      </c>
      <c r="I6763" t="s">
        <v>129</v>
      </c>
      <c r="J6763" t="s">
        <v>130</v>
      </c>
      <c r="K6763" t="s">
        <v>131</v>
      </c>
      <c r="L6763" t="s">
        <v>19359</v>
      </c>
      <c r="M6763" t="s">
        <v>19360</v>
      </c>
      <c r="N6763">
        <v>5.1475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5.1475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1722487</v>
      </c>
      <c r="B6764">
        <v>1</v>
      </c>
      <c r="C6764" t="s">
        <v>76</v>
      </c>
      <c r="D6764" t="s">
        <v>88</v>
      </c>
      <c r="E6764" t="s">
        <v>212</v>
      </c>
      <c r="F6764" t="s">
        <v>11409</v>
      </c>
      <c r="G6764" t="s">
        <v>176</v>
      </c>
      <c r="H6764" t="s">
        <v>47</v>
      </c>
      <c r="I6764" t="s">
        <v>129</v>
      </c>
      <c r="J6764" t="s">
        <v>130</v>
      </c>
      <c r="K6764" t="s">
        <v>131</v>
      </c>
      <c r="L6764" t="s">
        <v>19361</v>
      </c>
      <c r="M6764" t="s">
        <v>19362</v>
      </c>
      <c r="N6764">
        <v>1.584166666</v>
      </c>
      <c r="O6764">
        <v>28</v>
      </c>
      <c r="P6764">
        <v>2306</v>
      </c>
      <c r="Q6764">
        <v>0</v>
      </c>
      <c r="R6764">
        <v>0</v>
      </c>
      <c r="S6764">
        <v>0</v>
      </c>
      <c r="T6764">
        <v>0</v>
      </c>
      <c r="U6764">
        <v>44.356667000000002</v>
      </c>
      <c r="V6764">
        <v>3653.0883319999998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1722494</v>
      </c>
      <c r="B6765">
        <v>1</v>
      </c>
      <c r="C6765" t="s">
        <v>76</v>
      </c>
      <c r="D6765" t="s">
        <v>101</v>
      </c>
      <c r="E6765" t="s">
        <v>134</v>
      </c>
      <c r="F6765" t="s">
        <v>19363</v>
      </c>
      <c r="G6765" t="s">
        <v>155</v>
      </c>
      <c r="H6765" t="s">
        <v>46</v>
      </c>
      <c r="I6765" t="s">
        <v>129</v>
      </c>
      <c r="J6765" t="s">
        <v>130</v>
      </c>
      <c r="K6765" t="s">
        <v>131</v>
      </c>
      <c r="L6765" t="s">
        <v>19364</v>
      </c>
      <c r="M6765" t="s">
        <v>19365</v>
      </c>
      <c r="N6765">
        <v>1.781111111</v>
      </c>
      <c r="O6765">
        <v>0</v>
      </c>
      <c r="P6765">
        <v>22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39.184443999999999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1722500</v>
      </c>
      <c r="B6766">
        <v>1</v>
      </c>
      <c r="C6766" t="s">
        <v>77</v>
      </c>
      <c r="D6766" t="s">
        <v>123</v>
      </c>
      <c r="E6766" t="s">
        <v>134</v>
      </c>
      <c r="F6766" t="s">
        <v>19366</v>
      </c>
      <c r="G6766" t="s">
        <v>155</v>
      </c>
      <c r="H6766" t="s">
        <v>46</v>
      </c>
      <c r="I6766" t="s">
        <v>129</v>
      </c>
      <c r="J6766" t="s">
        <v>130</v>
      </c>
      <c r="K6766" t="s">
        <v>131</v>
      </c>
      <c r="L6766" t="s">
        <v>19367</v>
      </c>
      <c r="M6766" t="s">
        <v>19368</v>
      </c>
      <c r="N6766">
        <v>3.2308333330000001</v>
      </c>
      <c r="O6766">
        <v>0</v>
      </c>
      <c r="P6766">
        <v>7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22.615832999999999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1722489</v>
      </c>
      <c r="B6767">
        <v>1</v>
      </c>
      <c r="C6767" t="s">
        <v>76</v>
      </c>
      <c r="D6767" t="s">
        <v>107</v>
      </c>
      <c r="E6767" t="s">
        <v>134</v>
      </c>
      <c r="F6767" t="s">
        <v>19369</v>
      </c>
      <c r="G6767" t="s">
        <v>155</v>
      </c>
      <c r="H6767" t="s">
        <v>46</v>
      </c>
      <c r="I6767" t="s">
        <v>129</v>
      </c>
      <c r="J6767" t="s">
        <v>130</v>
      </c>
      <c r="K6767" t="s">
        <v>131</v>
      </c>
      <c r="L6767" t="s">
        <v>19370</v>
      </c>
      <c r="M6767" t="s">
        <v>19371</v>
      </c>
      <c r="N6767">
        <v>1.0280555549999999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1.0280560000000001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1722486</v>
      </c>
      <c r="B6768">
        <v>1</v>
      </c>
      <c r="C6768" t="s">
        <v>76</v>
      </c>
      <c r="D6768" t="s">
        <v>90</v>
      </c>
      <c r="E6768" t="s">
        <v>126</v>
      </c>
      <c r="F6768" t="s">
        <v>19372</v>
      </c>
      <c r="G6768" t="s">
        <v>176</v>
      </c>
      <c r="H6768" t="s">
        <v>47</v>
      </c>
      <c r="I6768" t="s">
        <v>151</v>
      </c>
      <c r="J6768" t="s">
        <v>130</v>
      </c>
      <c r="K6768" t="s">
        <v>131</v>
      </c>
      <c r="L6768" t="s">
        <v>19373</v>
      </c>
      <c r="M6768" t="s">
        <v>19374</v>
      </c>
      <c r="N6768">
        <v>1.9722222000000001E-2</v>
      </c>
      <c r="O6768">
        <v>4</v>
      </c>
      <c r="P6768">
        <v>496</v>
      </c>
      <c r="Q6768">
        <v>0</v>
      </c>
      <c r="R6768">
        <v>0</v>
      </c>
      <c r="S6768">
        <v>0</v>
      </c>
      <c r="T6768">
        <v>0</v>
      </c>
      <c r="U6768">
        <v>7.8889000000000001E-2</v>
      </c>
      <c r="V6768">
        <v>9.7822220000000009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1722497</v>
      </c>
      <c r="B6769">
        <v>1</v>
      </c>
      <c r="C6769" t="s">
        <v>76</v>
      </c>
      <c r="D6769" t="s">
        <v>90</v>
      </c>
      <c r="E6769" t="s">
        <v>134</v>
      </c>
      <c r="F6769" t="s">
        <v>19375</v>
      </c>
      <c r="G6769" t="s">
        <v>136</v>
      </c>
      <c r="H6769" t="s">
        <v>46</v>
      </c>
      <c r="I6769" t="s">
        <v>129</v>
      </c>
      <c r="J6769" t="s">
        <v>130</v>
      </c>
      <c r="K6769" t="s">
        <v>131</v>
      </c>
      <c r="L6769" t="s">
        <v>19376</v>
      </c>
      <c r="M6769" t="s">
        <v>19377</v>
      </c>
      <c r="N6769">
        <v>3.0066666660000001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1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3.0066670000000002</v>
      </c>
    </row>
    <row r="6770" spans="1:26" x14ac:dyDescent="0.25">
      <c r="A6770">
        <v>1722495</v>
      </c>
      <c r="B6770">
        <v>1</v>
      </c>
      <c r="C6770" t="s">
        <v>76</v>
      </c>
      <c r="D6770" t="s">
        <v>96</v>
      </c>
      <c r="E6770" t="s">
        <v>126</v>
      </c>
      <c r="F6770" t="s">
        <v>19378</v>
      </c>
      <c r="G6770" t="s">
        <v>145</v>
      </c>
      <c r="H6770" t="s">
        <v>47</v>
      </c>
      <c r="I6770" t="s">
        <v>129</v>
      </c>
      <c r="J6770" t="s">
        <v>130</v>
      </c>
      <c r="K6770" t="s">
        <v>131</v>
      </c>
      <c r="L6770" t="s">
        <v>19379</v>
      </c>
      <c r="M6770" t="s">
        <v>19380</v>
      </c>
      <c r="N6770">
        <v>2.9216666660000001</v>
      </c>
      <c r="O6770">
        <v>1</v>
      </c>
      <c r="P6770">
        <v>134</v>
      </c>
      <c r="Q6770">
        <v>0</v>
      </c>
      <c r="R6770">
        <v>0</v>
      </c>
      <c r="S6770">
        <v>0</v>
      </c>
      <c r="T6770">
        <v>0</v>
      </c>
      <c r="U6770">
        <v>2.9216669999999998</v>
      </c>
      <c r="V6770">
        <v>391.503333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1722496</v>
      </c>
      <c r="B6771">
        <v>1</v>
      </c>
      <c r="C6771" t="s">
        <v>76</v>
      </c>
      <c r="D6771" t="s">
        <v>84</v>
      </c>
      <c r="E6771" t="s">
        <v>134</v>
      </c>
      <c r="F6771" t="s">
        <v>19381</v>
      </c>
      <c r="G6771" t="s">
        <v>136</v>
      </c>
      <c r="H6771" t="s">
        <v>46</v>
      </c>
      <c r="I6771" t="s">
        <v>129</v>
      </c>
      <c r="J6771" t="s">
        <v>130</v>
      </c>
      <c r="K6771" t="s">
        <v>131</v>
      </c>
      <c r="L6771" t="s">
        <v>19382</v>
      </c>
      <c r="M6771" t="s">
        <v>19383</v>
      </c>
      <c r="N6771">
        <v>1.2925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1.2925</v>
      </c>
      <c r="W6771">
        <v>0</v>
      </c>
      <c r="X6771">
        <v>0</v>
      </c>
      <c r="Y6771">
        <v>0</v>
      </c>
      <c r="Z6771">
        <v>0</v>
      </c>
    </row>
    <row r="6772" spans="1:26" x14ac:dyDescent="0.25">
      <c r="A6772">
        <v>1722499</v>
      </c>
      <c r="B6772">
        <v>1</v>
      </c>
      <c r="C6772" t="s">
        <v>76</v>
      </c>
      <c r="D6772" t="s">
        <v>92</v>
      </c>
      <c r="E6772" t="s">
        <v>139</v>
      </c>
      <c r="F6772" t="s">
        <v>19384</v>
      </c>
      <c r="G6772" t="s">
        <v>1596</v>
      </c>
      <c r="H6772" t="s">
        <v>46</v>
      </c>
      <c r="I6772" t="s">
        <v>129</v>
      </c>
      <c r="J6772" t="s">
        <v>130</v>
      </c>
      <c r="K6772" t="s">
        <v>131</v>
      </c>
      <c r="L6772" t="s">
        <v>19385</v>
      </c>
      <c r="M6772" t="s">
        <v>19386</v>
      </c>
      <c r="N6772">
        <v>5.4930555549999998</v>
      </c>
      <c r="O6772">
        <v>0</v>
      </c>
      <c r="P6772">
        <v>0</v>
      </c>
      <c r="Q6772">
        <v>0</v>
      </c>
      <c r="R6772">
        <v>33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181.27083300000001</v>
      </c>
      <c r="Y6772">
        <v>0</v>
      </c>
      <c r="Z6772">
        <v>0</v>
      </c>
    </row>
    <row r="6773" spans="1:26" x14ac:dyDescent="0.25">
      <c r="A6773">
        <v>1722503</v>
      </c>
      <c r="B6773">
        <v>1</v>
      </c>
      <c r="C6773" t="s">
        <v>76</v>
      </c>
      <c r="D6773" t="s">
        <v>93</v>
      </c>
      <c r="E6773" t="s">
        <v>139</v>
      </c>
      <c r="F6773" t="s">
        <v>9790</v>
      </c>
      <c r="G6773" t="s">
        <v>269</v>
      </c>
      <c r="H6773" t="s">
        <v>46</v>
      </c>
      <c r="I6773" t="s">
        <v>129</v>
      </c>
      <c r="J6773" t="s">
        <v>130</v>
      </c>
      <c r="K6773" t="s">
        <v>131</v>
      </c>
      <c r="L6773" t="s">
        <v>19387</v>
      </c>
      <c r="M6773" t="s">
        <v>19388</v>
      </c>
      <c r="N6773">
        <v>7.005833333</v>
      </c>
      <c r="O6773">
        <v>0</v>
      </c>
      <c r="P6773">
        <v>7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49.040832999999999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1722506</v>
      </c>
      <c r="B6774">
        <v>1</v>
      </c>
      <c r="C6774" t="s">
        <v>76</v>
      </c>
      <c r="D6774" t="s">
        <v>89</v>
      </c>
      <c r="E6774" t="s">
        <v>139</v>
      </c>
      <c r="F6774" t="s">
        <v>19389</v>
      </c>
      <c r="G6774" t="s">
        <v>141</v>
      </c>
      <c r="H6774" t="s">
        <v>46</v>
      </c>
      <c r="I6774" t="s">
        <v>129</v>
      </c>
      <c r="J6774" t="s">
        <v>130</v>
      </c>
      <c r="K6774" t="s">
        <v>131</v>
      </c>
      <c r="L6774" t="s">
        <v>19390</v>
      </c>
      <c r="M6774" t="s">
        <v>19391</v>
      </c>
      <c r="N6774">
        <v>2.8938888880000002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10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28.938889</v>
      </c>
    </row>
    <row r="6775" spans="1:26" x14ac:dyDescent="0.25">
      <c r="A6775">
        <v>1722501</v>
      </c>
      <c r="B6775">
        <v>1</v>
      </c>
      <c r="C6775" t="s">
        <v>76</v>
      </c>
      <c r="D6775" t="s">
        <v>102</v>
      </c>
      <c r="E6775" t="s">
        <v>158</v>
      </c>
      <c r="F6775" t="s">
        <v>427</v>
      </c>
      <c r="G6775" t="s">
        <v>150</v>
      </c>
      <c r="H6775" t="s">
        <v>47</v>
      </c>
      <c r="I6775" t="s">
        <v>129</v>
      </c>
      <c r="J6775" t="s">
        <v>130</v>
      </c>
      <c r="K6775" t="s">
        <v>131</v>
      </c>
      <c r="L6775" t="s">
        <v>19392</v>
      </c>
      <c r="M6775" t="s">
        <v>19393</v>
      </c>
      <c r="N6775">
        <v>0.60472222200000003</v>
      </c>
      <c r="O6775">
        <v>69</v>
      </c>
      <c r="P6775">
        <v>288</v>
      </c>
      <c r="Q6775">
        <v>5</v>
      </c>
      <c r="R6775">
        <v>0</v>
      </c>
      <c r="S6775">
        <v>1</v>
      </c>
      <c r="T6775">
        <v>0</v>
      </c>
      <c r="U6775">
        <v>41.725833000000002</v>
      </c>
      <c r="V6775">
        <v>174.16</v>
      </c>
      <c r="W6775">
        <v>3.0236109999999998</v>
      </c>
      <c r="X6775">
        <v>0</v>
      </c>
      <c r="Y6775">
        <v>0.60472199999999998</v>
      </c>
      <c r="Z6775">
        <v>0</v>
      </c>
    </row>
    <row r="6776" spans="1:26" x14ac:dyDescent="0.25">
      <c r="A6776">
        <v>1722504</v>
      </c>
      <c r="B6776">
        <v>1</v>
      </c>
      <c r="C6776" t="s">
        <v>77</v>
      </c>
      <c r="D6776" t="s">
        <v>114</v>
      </c>
      <c r="E6776" t="s">
        <v>212</v>
      </c>
      <c r="F6776" t="s">
        <v>17774</v>
      </c>
      <c r="G6776" t="s">
        <v>293</v>
      </c>
      <c r="H6776" t="s">
        <v>160</v>
      </c>
      <c r="I6776" t="s">
        <v>129</v>
      </c>
      <c r="J6776" t="s">
        <v>130</v>
      </c>
      <c r="K6776" t="s">
        <v>161</v>
      </c>
      <c r="L6776" t="s">
        <v>19394</v>
      </c>
      <c r="M6776" t="s">
        <v>19395</v>
      </c>
      <c r="N6776">
        <v>2.1977461109999998</v>
      </c>
      <c r="O6776">
        <v>88</v>
      </c>
      <c r="P6776">
        <v>432</v>
      </c>
      <c r="Q6776">
        <v>7</v>
      </c>
      <c r="R6776">
        <v>0</v>
      </c>
      <c r="S6776">
        <v>0</v>
      </c>
      <c r="T6776">
        <v>0</v>
      </c>
      <c r="U6776">
        <v>193.401658</v>
      </c>
      <c r="V6776">
        <v>949.42632000000003</v>
      </c>
      <c r="W6776">
        <v>15.384223</v>
      </c>
      <c r="X6776">
        <v>0</v>
      </c>
      <c r="Y6776">
        <v>0</v>
      </c>
      <c r="Z6776">
        <v>0</v>
      </c>
    </row>
    <row r="6777" spans="1:26" x14ac:dyDescent="0.25">
      <c r="A6777">
        <v>1722513</v>
      </c>
      <c r="B6777">
        <v>1</v>
      </c>
      <c r="C6777" t="s">
        <v>76</v>
      </c>
      <c r="D6777" t="s">
        <v>80</v>
      </c>
      <c r="E6777" t="s">
        <v>134</v>
      </c>
      <c r="F6777" t="s">
        <v>19396</v>
      </c>
      <c r="G6777" t="s">
        <v>209</v>
      </c>
      <c r="H6777" t="s">
        <v>46</v>
      </c>
      <c r="I6777" t="s">
        <v>129</v>
      </c>
      <c r="J6777" t="s">
        <v>130</v>
      </c>
      <c r="K6777" t="s">
        <v>131</v>
      </c>
      <c r="L6777" t="s">
        <v>19397</v>
      </c>
      <c r="M6777" t="s">
        <v>19398</v>
      </c>
      <c r="N6777">
        <v>2.6363888879999999</v>
      </c>
      <c r="O6777">
        <v>0</v>
      </c>
      <c r="P6777">
        <v>6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15.818333000000001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1722523</v>
      </c>
      <c r="B6778">
        <v>1</v>
      </c>
      <c r="C6778" t="s">
        <v>76</v>
      </c>
      <c r="D6778" t="s">
        <v>84</v>
      </c>
      <c r="E6778" t="s">
        <v>134</v>
      </c>
      <c r="F6778" t="s">
        <v>19399</v>
      </c>
      <c r="G6778" t="s">
        <v>136</v>
      </c>
      <c r="H6778" t="s">
        <v>46</v>
      </c>
      <c r="I6778" t="s">
        <v>129</v>
      </c>
      <c r="J6778" t="s">
        <v>130</v>
      </c>
      <c r="K6778" t="s">
        <v>131</v>
      </c>
      <c r="L6778" t="s">
        <v>19400</v>
      </c>
      <c r="M6778" t="s">
        <v>19401</v>
      </c>
      <c r="N6778">
        <v>1.663888888</v>
      </c>
      <c r="O6778">
        <v>0</v>
      </c>
      <c r="P6778">
        <v>3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4.9916669999999996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1722517</v>
      </c>
      <c r="B6779">
        <v>1</v>
      </c>
      <c r="C6779" t="s">
        <v>76</v>
      </c>
      <c r="D6779" t="s">
        <v>101</v>
      </c>
      <c r="E6779" t="s">
        <v>134</v>
      </c>
      <c r="F6779" t="s">
        <v>19402</v>
      </c>
      <c r="G6779" t="s">
        <v>136</v>
      </c>
      <c r="H6779" t="s">
        <v>46</v>
      </c>
      <c r="I6779" t="s">
        <v>129</v>
      </c>
      <c r="J6779" t="s">
        <v>130</v>
      </c>
      <c r="K6779" t="s">
        <v>131</v>
      </c>
      <c r="L6779" t="s">
        <v>19403</v>
      </c>
      <c r="M6779" t="s">
        <v>19404</v>
      </c>
      <c r="N6779">
        <v>1.737777777</v>
      </c>
      <c r="O6779">
        <v>0</v>
      </c>
      <c r="P6779">
        <v>2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3.4755560000000001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1722541</v>
      </c>
      <c r="B6780">
        <v>1</v>
      </c>
      <c r="C6780" t="s">
        <v>77</v>
      </c>
      <c r="D6780" t="s">
        <v>124</v>
      </c>
      <c r="E6780" t="s">
        <v>164</v>
      </c>
      <c r="F6780" t="s">
        <v>19405</v>
      </c>
      <c r="G6780" t="s">
        <v>256</v>
      </c>
      <c r="H6780" t="s">
        <v>46</v>
      </c>
      <c r="I6780" t="s">
        <v>129</v>
      </c>
      <c r="J6780" t="s">
        <v>130</v>
      </c>
      <c r="K6780" t="s">
        <v>131</v>
      </c>
      <c r="L6780" t="s">
        <v>19406</v>
      </c>
      <c r="M6780" t="s">
        <v>19407</v>
      </c>
      <c r="N6780">
        <v>1.73</v>
      </c>
      <c r="O6780">
        <v>1</v>
      </c>
      <c r="P6780">
        <v>80</v>
      </c>
      <c r="Q6780">
        <v>0</v>
      </c>
      <c r="R6780">
        <v>0</v>
      </c>
      <c r="S6780">
        <v>0</v>
      </c>
      <c r="T6780">
        <v>0</v>
      </c>
      <c r="U6780">
        <v>1.73</v>
      </c>
      <c r="V6780">
        <v>138.4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1722518</v>
      </c>
      <c r="B6781">
        <v>1</v>
      </c>
      <c r="C6781" t="s">
        <v>77</v>
      </c>
      <c r="D6781" t="s">
        <v>120</v>
      </c>
      <c r="E6781" t="s">
        <v>139</v>
      </c>
      <c r="F6781" t="s">
        <v>19408</v>
      </c>
      <c r="G6781" t="s">
        <v>3526</v>
      </c>
      <c r="H6781" t="s">
        <v>46</v>
      </c>
      <c r="I6781" t="s">
        <v>129</v>
      </c>
      <c r="J6781" t="s">
        <v>130</v>
      </c>
      <c r="K6781" t="s">
        <v>131</v>
      </c>
      <c r="L6781" t="s">
        <v>19409</v>
      </c>
      <c r="M6781" t="s">
        <v>19410</v>
      </c>
      <c r="N6781">
        <v>1.1230555550000001</v>
      </c>
      <c r="O6781">
        <v>0</v>
      </c>
      <c r="P6781">
        <v>0</v>
      </c>
      <c r="Q6781">
        <v>0</v>
      </c>
      <c r="R6781">
        <v>34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38.183889000000001</v>
      </c>
      <c r="Y6781">
        <v>0</v>
      </c>
      <c r="Z6781">
        <v>0</v>
      </c>
    </row>
    <row r="6782" spans="1:26" x14ac:dyDescent="0.25">
      <c r="A6782">
        <v>1722520</v>
      </c>
      <c r="B6782">
        <v>1</v>
      </c>
      <c r="C6782" t="s">
        <v>76</v>
      </c>
      <c r="D6782" t="s">
        <v>92</v>
      </c>
      <c r="E6782" t="s">
        <v>139</v>
      </c>
      <c r="F6782" t="s">
        <v>15426</v>
      </c>
      <c r="G6782" t="s">
        <v>285</v>
      </c>
      <c r="H6782" t="s">
        <v>46</v>
      </c>
      <c r="I6782" t="s">
        <v>129</v>
      </c>
      <c r="J6782" t="s">
        <v>130</v>
      </c>
      <c r="K6782" t="s">
        <v>161</v>
      </c>
      <c r="L6782" t="s">
        <v>19411</v>
      </c>
      <c r="M6782" t="s">
        <v>19412</v>
      </c>
      <c r="N6782">
        <v>3.83</v>
      </c>
      <c r="O6782">
        <v>0</v>
      </c>
      <c r="P6782">
        <v>0</v>
      </c>
      <c r="Q6782">
        <v>0</v>
      </c>
      <c r="R6782">
        <v>43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164.69</v>
      </c>
      <c r="Y6782">
        <v>0</v>
      </c>
      <c r="Z6782">
        <v>0</v>
      </c>
    </row>
    <row r="6783" spans="1:26" x14ac:dyDescent="0.25">
      <c r="A6783">
        <v>1722524</v>
      </c>
      <c r="B6783">
        <v>1</v>
      </c>
      <c r="C6783" t="s">
        <v>76</v>
      </c>
      <c r="D6783" t="s">
        <v>78</v>
      </c>
      <c r="E6783" t="s">
        <v>134</v>
      </c>
      <c r="F6783" t="s">
        <v>19413</v>
      </c>
      <c r="G6783" t="s">
        <v>462</v>
      </c>
      <c r="H6783" t="s">
        <v>46</v>
      </c>
      <c r="I6783" t="s">
        <v>129</v>
      </c>
      <c r="J6783" t="s">
        <v>130</v>
      </c>
      <c r="K6783" t="s">
        <v>131</v>
      </c>
      <c r="L6783" t="s">
        <v>19414</v>
      </c>
      <c r="M6783" t="s">
        <v>19415</v>
      </c>
      <c r="N6783">
        <v>3.6088888880000001</v>
      </c>
      <c r="O6783">
        <v>0</v>
      </c>
      <c r="P6783">
        <v>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7.217778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1722522</v>
      </c>
      <c r="B6784">
        <v>1</v>
      </c>
      <c r="C6784" t="s">
        <v>76</v>
      </c>
      <c r="D6784" t="s">
        <v>92</v>
      </c>
      <c r="E6784" t="s">
        <v>139</v>
      </c>
      <c r="F6784" t="s">
        <v>15423</v>
      </c>
      <c r="G6784" t="s">
        <v>285</v>
      </c>
      <c r="H6784" t="s">
        <v>46</v>
      </c>
      <c r="I6784" t="s">
        <v>129</v>
      </c>
      <c r="J6784" t="s">
        <v>130</v>
      </c>
      <c r="K6784" t="s">
        <v>161</v>
      </c>
      <c r="L6784" t="s">
        <v>19416</v>
      </c>
      <c r="M6784" t="s">
        <v>19417</v>
      </c>
      <c r="N6784">
        <v>3.6552777769999998</v>
      </c>
      <c r="O6784">
        <v>0</v>
      </c>
      <c r="P6784">
        <v>0</v>
      </c>
      <c r="Q6784">
        <v>0</v>
      </c>
      <c r="R6784">
        <v>142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519.04944399999999</v>
      </c>
      <c r="Y6784">
        <v>0</v>
      </c>
      <c r="Z6784">
        <v>0</v>
      </c>
    </row>
    <row r="6785" spans="1:26" x14ac:dyDescent="0.25">
      <c r="A6785">
        <v>1722527</v>
      </c>
      <c r="B6785">
        <v>1</v>
      </c>
      <c r="C6785" t="s">
        <v>76</v>
      </c>
      <c r="D6785" t="s">
        <v>92</v>
      </c>
      <c r="E6785" t="s">
        <v>134</v>
      </c>
      <c r="F6785" t="s">
        <v>19418</v>
      </c>
      <c r="G6785" t="s">
        <v>136</v>
      </c>
      <c r="H6785" t="s">
        <v>46</v>
      </c>
      <c r="I6785" t="s">
        <v>129</v>
      </c>
      <c r="J6785" t="s">
        <v>130</v>
      </c>
      <c r="K6785" t="s">
        <v>131</v>
      </c>
      <c r="L6785" t="s">
        <v>19419</v>
      </c>
      <c r="M6785" t="s">
        <v>19420</v>
      </c>
      <c r="N6785">
        <v>7.6791666660000004</v>
      </c>
      <c r="O6785">
        <v>0</v>
      </c>
      <c r="P6785">
        <v>0</v>
      </c>
      <c r="Q6785">
        <v>0</v>
      </c>
      <c r="R6785">
        <v>1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7.6791669999999996</v>
      </c>
      <c r="Y6785">
        <v>0</v>
      </c>
      <c r="Z6785">
        <v>0</v>
      </c>
    </row>
    <row r="6786" spans="1:26" x14ac:dyDescent="0.25">
      <c r="A6786">
        <v>1722525</v>
      </c>
      <c r="B6786">
        <v>1</v>
      </c>
      <c r="C6786" t="s">
        <v>76</v>
      </c>
      <c r="D6786" t="s">
        <v>87</v>
      </c>
      <c r="E6786" t="s">
        <v>158</v>
      </c>
      <c r="F6786" t="s">
        <v>14330</v>
      </c>
      <c r="G6786" t="s">
        <v>150</v>
      </c>
      <c r="H6786" t="s">
        <v>47</v>
      </c>
      <c r="I6786" t="s">
        <v>129</v>
      </c>
      <c r="J6786" t="s">
        <v>130</v>
      </c>
      <c r="K6786" t="s">
        <v>131</v>
      </c>
      <c r="L6786" t="s">
        <v>19421</v>
      </c>
      <c r="M6786" t="s">
        <v>19422</v>
      </c>
      <c r="N6786">
        <v>6.2222222000000001E-2</v>
      </c>
      <c r="O6786">
        <v>30</v>
      </c>
      <c r="P6786">
        <v>348</v>
      </c>
      <c r="Q6786">
        <v>7</v>
      </c>
      <c r="R6786">
        <v>35</v>
      </c>
      <c r="S6786">
        <v>0</v>
      </c>
      <c r="T6786">
        <v>0</v>
      </c>
      <c r="U6786">
        <v>1.8666670000000001</v>
      </c>
      <c r="V6786">
        <v>21.653333</v>
      </c>
      <c r="W6786">
        <v>0.435556</v>
      </c>
      <c r="X6786">
        <v>2.177778</v>
      </c>
      <c r="Y6786">
        <v>0</v>
      </c>
      <c r="Z6786">
        <v>0</v>
      </c>
    </row>
    <row r="6787" spans="1:26" x14ac:dyDescent="0.25">
      <c r="A6787">
        <v>1722530</v>
      </c>
      <c r="B6787">
        <v>1</v>
      </c>
      <c r="C6787" t="s">
        <v>77</v>
      </c>
      <c r="D6787" t="s">
        <v>110</v>
      </c>
      <c r="E6787" t="s">
        <v>139</v>
      </c>
      <c r="F6787" t="s">
        <v>19423</v>
      </c>
      <c r="G6787" t="s">
        <v>141</v>
      </c>
      <c r="H6787" t="s">
        <v>46</v>
      </c>
      <c r="I6787" t="s">
        <v>129</v>
      </c>
      <c r="J6787" t="s">
        <v>130</v>
      </c>
      <c r="K6787" t="s">
        <v>131</v>
      </c>
      <c r="L6787" t="s">
        <v>19424</v>
      </c>
      <c r="M6787" t="s">
        <v>19425</v>
      </c>
      <c r="N6787">
        <v>2.3958333330000001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4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9.5833329999999997</v>
      </c>
    </row>
    <row r="6788" spans="1:26" x14ac:dyDescent="0.25">
      <c r="A6788">
        <v>1722528</v>
      </c>
      <c r="B6788">
        <v>1</v>
      </c>
      <c r="C6788" t="s">
        <v>76</v>
      </c>
      <c r="D6788" t="s">
        <v>92</v>
      </c>
      <c r="E6788" t="s">
        <v>139</v>
      </c>
      <c r="F6788" t="s">
        <v>19426</v>
      </c>
      <c r="G6788" t="s">
        <v>141</v>
      </c>
      <c r="H6788" t="s">
        <v>46</v>
      </c>
      <c r="I6788" t="s">
        <v>129</v>
      </c>
      <c r="J6788" t="s">
        <v>130</v>
      </c>
      <c r="K6788" t="s">
        <v>131</v>
      </c>
      <c r="L6788" t="s">
        <v>19235</v>
      </c>
      <c r="M6788" t="s">
        <v>19427</v>
      </c>
      <c r="N6788">
        <v>1.251944444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6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7.5116670000000001</v>
      </c>
    </row>
    <row r="6789" spans="1:26" x14ac:dyDescent="0.25">
      <c r="A6789">
        <v>1722532</v>
      </c>
      <c r="B6789">
        <v>1</v>
      </c>
      <c r="C6789" t="s">
        <v>77</v>
      </c>
      <c r="D6789" t="s">
        <v>119</v>
      </c>
      <c r="E6789" t="s">
        <v>139</v>
      </c>
      <c r="F6789" t="s">
        <v>18431</v>
      </c>
      <c r="G6789" t="s">
        <v>141</v>
      </c>
      <c r="H6789" t="s">
        <v>46</v>
      </c>
      <c r="I6789" t="s">
        <v>129</v>
      </c>
      <c r="J6789" t="s">
        <v>130</v>
      </c>
      <c r="K6789" t="s">
        <v>131</v>
      </c>
      <c r="L6789" t="s">
        <v>19428</v>
      </c>
      <c r="M6789" t="s">
        <v>19429</v>
      </c>
      <c r="N6789">
        <v>2.028611111</v>
      </c>
      <c r="O6789">
        <v>0</v>
      </c>
      <c r="P6789">
        <v>81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164.3175</v>
      </c>
      <c r="W6789">
        <v>0</v>
      </c>
      <c r="X6789">
        <v>0</v>
      </c>
      <c r="Y6789">
        <v>0</v>
      </c>
      <c r="Z6789">
        <v>0</v>
      </c>
    </row>
    <row r="6790" spans="1:26" x14ac:dyDescent="0.25">
      <c r="A6790">
        <v>1722534</v>
      </c>
      <c r="B6790">
        <v>1</v>
      </c>
      <c r="C6790" t="s">
        <v>76</v>
      </c>
      <c r="D6790" t="s">
        <v>88</v>
      </c>
      <c r="E6790" t="s">
        <v>134</v>
      </c>
      <c r="F6790" t="s">
        <v>19430</v>
      </c>
      <c r="G6790" t="s">
        <v>209</v>
      </c>
      <c r="H6790" t="s">
        <v>46</v>
      </c>
      <c r="I6790" t="s">
        <v>129</v>
      </c>
      <c r="J6790" t="s">
        <v>130</v>
      </c>
      <c r="K6790" t="s">
        <v>131</v>
      </c>
      <c r="L6790" t="s">
        <v>19431</v>
      </c>
      <c r="M6790" t="s">
        <v>19432</v>
      </c>
      <c r="N6790">
        <v>3.8994444439999998</v>
      </c>
      <c r="O6790">
        <v>0</v>
      </c>
      <c r="P6790">
        <v>6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23.396667000000001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1722535</v>
      </c>
      <c r="B6791">
        <v>1</v>
      </c>
      <c r="C6791" t="s">
        <v>77</v>
      </c>
      <c r="D6791" t="s">
        <v>118</v>
      </c>
      <c r="E6791" t="s">
        <v>134</v>
      </c>
      <c r="F6791" t="s">
        <v>19433</v>
      </c>
      <c r="G6791" t="s">
        <v>136</v>
      </c>
      <c r="H6791" t="s">
        <v>46</v>
      </c>
      <c r="I6791" t="s">
        <v>129</v>
      </c>
      <c r="J6791" t="s">
        <v>130</v>
      </c>
      <c r="K6791" t="s">
        <v>131</v>
      </c>
      <c r="L6791" t="s">
        <v>19434</v>
      </c>
      <c r="M6791" t="s">
        <v>19435</v>
      </c>
      <c r="N6791">
        <v>2.6402777770000001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2.6402779999999999</v>
      </c>
    </row>
    <row r="6792" spans="1:26" x14ac:dyDescent="0.25">
      <c r="A6792">
        <v>1722539</v>
      </c>
      <c r="B6792">
        <v>1</v>
      </c>
      <c r="C6792" t="s">
        <v>76</v>
      </c>
      <c r="D6792" t="s">
        <v>100</v>
      </c>
      <c r="E6792" t="s">
        <v>134</v>
      </c>
      <c r="F6792" t="s">
        <v>19436</v>
      </c>
      <c r="G6792" t="s">
        <v>136</v>
      </c>
      <c r="H6792" t="s">
        <v>46</v>
      </c>
      <c r="I6792" t="s">
        <v>129</v>
      </c>
      <c r="J6792" t="s">
        <v>130</v>
      </c>
      <c r="K6792" t="s">
        <v>131</v>
      </c>
      <c r="L6792" t="s">
        <v>19437</v>
      </c>
      <c r="M6792" t="s">
        <v>19438</v>
      </c>
      <c r="N6792">
        <v>1.2747222220000001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1.2747219999999999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1722538</v>
      </c>
      <c r="B6793">
        <v>1</v>
      </c>
      <c r="C6793" t="s">
        <v>76</v>
      </c>
      <c r="D6793" t="s">
        <v>78</v>
      </c>
      <c r="E6793" t="s">
        <v>191</v>
      </c>
      <c r="F6793" t="s">
        <v>19439</v>
      </c>
      <c r="G6793" t="s">
        <v>182</v>
      </c>
      <c r="H6793" t="s">
        <v>46</v>
      </c>
      <c r="I6793" t="s">
        <v>129</v>
      </c>
      <c r="J6793" t="s">
        <v>130</v>
      </c>
      <c r="K6793" t="s">
        <v>131</v>
      </c>
      <c r="L6793" t="s">
        <v>19440</v>
      </c>
      <c r="M6793" t="s">
        <v>19441</v>
      </c>
      <c r="N6793">
        <v>4.16</v>
      </c>
      <c r="O6793">
        <v>0</v>
      </c>
      <c r="P6793">
        <v>52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216.32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1722540</v>
      </c>
      <c r="B6794">
        <v>1</v>
      </c>
      <c r="C6794" t="s">
        <v>76</v>
      </c>
      <c r="D6794" t="s">
        <v>92</v>
      </c>
      <c r="E6794" t="s">
        <v>134</v>
      </c>
      <c r="F6794" t="s">
        <v>19442</v>
      </c>
      <c r="G6794" t="s">
        <v>155</v>
      </c>
      <c r="H6794" t="s">
        <v>46</v>
      </c>
      <c r="I6794" t="s">
        <v>129</v>
      </c>
      <c r="J6794" t="s">
        <v>130</v>
      </c>
      <c r="K6794" t="s">
        <v>131</v>
      </c>
      <c r="L6794" t="s">
        <v>19443</v>
      </c>
      <c r="M6794" t="s">
        <v>19444</v>
      </c>
      <c r="N6794">
        <v>8.3833333329999995</v>
      </c>
      <c r="O6794">
        <v>0</v>
      </c>
      <c r="P6794">
        <v>0</v>
      </c>
      <c r="Q6794">
        <v>0</v>
      </c>
      <c r="R6794">
        <v>1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8.3833330000000004</v>
      </c>
      <c r="Y6794">
        <v>0</v>
      </c>
      <c r="Z6794">
        <v>0</v>
      </c>
    </row>
    <row r="6795" spans="1:26" x14ac:dyDescent="0.25">
      <c r="A6795">
        <v>1722542</v>
      </c>
      <c r="B6795">
        <v>1</v>
      </c>
      <c r="C6795" t="s">
        <v>77</v>
      </c>
      <c r="D6795" t="s">
        <v>108</v>
      </c>
      <c r="E6795" t="s">
        <v>212</v>
      </c>
      <c r="F6795" t="s">
        <v>19445</v>
      </c>
      <c r="G6795" t="s">
        <v>176</v>
      </c>
      <c r="H6795" t="s">
        <v>47</v>
      </c>
      <c r="I6795" t="s">
        <v>129</v>
      </c>
      <c r="J6795" t="s">
        <v>130</v>
      </c>
      <c r="K6795" t="s">
        <v>131</v>
      </c>
      <c r="L6795" t="s">
        <v>19446</v>
      </c>
      <c r="M6795" t="s">
        <v>19447</v>
      </c>
      <c r="N6795">
        <v>4.1349999999999998</v>
      </c>
      <c r="O6795">
        <v>27</v>
      </c>
      <c r="P6795">
        <v>3</v>
      </c>
      <c r="Q6795">
        <v>0</v>
      </c>
      <c r="R6795">
        <v>0</v>
      </c>
      <c r="S6795">
        <v>2</v>
      </c>
      <c r="T6795">
        <v>0</v>
      </c>
      <c r="U6795">
        <v>111.645</v>
      </c>
      <c r="V6795">
        <v>12.404999999999999</v>
      </c>
      <c r="W6795">
        <v>0</v>
      </c>
      <c r="X6795">
        <v>0</v>
      </c>
      <c r="Y6795">
        <v>8.27</v>
      </c>
      <c r="Z6795">
        <v>0</v>
      </c>
    </row>
    <row r="6796" spans="1:26" x14ac:dyDescent="0.25">
      <c r="A6796">
        <v>1722537</v>
      </c>
      <c r="B6796">
        <v>1</v>
      </c>
      <c r="C6796" t="s">
        <v>76</v>
      </c>
      <c r="D6796" t="s">
        <v>82</v>
      </c>
      <c r="E6796" t="s">
        <v>139</v>
      </c>
      <c r="F6796" t="s">
        <v>19448</v>
      </c>
      <c r="G6796" t="s">
        <v>462</v>
      </c>
      <c r="H6796" t="s">
        <v>46</v>
      </c>
      <c r="I6796" t="s">
        <v>129</v>
      </c>
      <c r="J6796" t="s">
        <v>130</v>
      </c>
      <c r="K6796" t="s">
        <v>131</v>
      </c>
      <c r="L6796" t="s">
        <v>19449</v>
      </c>
      <c r="M6796" t="s">
        <v>19450</v>
      </c>
      <c r="N6796">
        <v>0.78194444399999996</v>
      </c>
      <c r="O6796">
        <v>0</v>
      </c>
      <c r="P6796">
        <v>118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92.269443999999993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1722546</v>
      </c>
      <c r="B6797">
        <v>1</v>
      </c>
      <c r="C6797" t="s">
        <v>76</v>
      </c>
      <c r="D6797" t="s">
        <v>104</v>
      </c>
      <c r="E6797" t="s">
        <v>139</v>
      </c>
      <c r="F6797" t="s">
        <v>19451</v>
      </c>
      <c r="G6797" t="s">
        <v>141</v>
      </c>
      <c r="H6797" t="s">
        <v>46</v>
      </c>
      <c r="I6797" t="s">
        <v>129</v>
      </c>
      <c r="J6797" t="s">
        <v>130</v>
      </c>
      <c r="K6797" t="s">
        <v>131</v>
      </c>
      <c r="L6797" t="s">
        <v>19452</v>
      </c>
      <c r="M6797" t="s">
        <v>19453</v>
      </c>
      <c r="N6797">
        <v>3.6641666659999999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5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18.320833</v>
      </c>
    </row>
    <row r="6798" spans="1:26" x14ac:dyDescent="0.25">
      <c r="A6798">
        <v>1722545</v>
      </c>
      <c r="B6798">
        <v>1</v>
      </c>
      <c r="C6798" t="s">
        <v>76</v>
      </c>
      <c r="D6798" t="s">
        <v>106</v>
      </c>
      <c r="E6798" t="s">
        <v>134</v>
      </c>
      <c r="F6798" t="s">
        <v>19454</v>
      </c>
      <c r="G6798" t="s">
        <v>136</v>
      </c>
      <c r="H6798" t="s">
        <v>46</v>
      </c>
      <c r="I6798" t="s">
        <v>129</v>
      </c>
      <c r="J6798" t="s">
        <v>130</v>
      </c>
      <c r="K6798" t="s">
        <v>131</v>
      </c>
      <c r="L6798" t="s">
        <v>19455</v>
      </c>
      <c r="M6798" t="s">
        <v>19456</v>
      </c>
      <c r="N6798">
        <v>6.0680555549999999</v>
      </c>
      <c r="O6798">
        <v>0</v>
      </c>
      <c r="P6798">
        <v>1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6.0680560000000003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1722533</v>
      </c>
      <c r="B6799">
        <v>1</v>
      </c>
      <c r="C6799" t="s">
        <v>77</v>
      </c>
      <c r="D6799" t="s">
        <v>118</v>
      </c>
      <c r="E6799" t="s">
        <v>139</v>
      </c>
      <c r="F6799" t="s">
        <v>19299</v>
      </c>
      <c r="G6799" t="s">
        <v>269</v>
      </c>
      <c r="H6799" t="s">
        <v>46</v>
      </c>
      <c r="I6799" t="s">
        <v>129</v>
      </c>
      <c r="J6799" t="s">
        <v>130</v>
      </c>
      <c r="K6799" t="s">
        <v>131</v>
      </c>
      <c r="L6799" t="s">
        <v>19457</v>
      </c>
      <c r="M6799" t="s">
        <v>19458</v>
      </c>
      <c r="N6799">
        <v>0.48027777700000002</v>
      </c>
      <c r="O6799">
        <v>0</v>
      </c>
      <c r="P6799">
        <v>67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32.178610999999997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1722550</v>
      </c>
      <c r="B6800">
        <v>1</v>
      </c>
      <c r="C6800" t="s">
        <v>77</v>
      </c>
      <c r="D6800" t="s">
        <v>115</v>
      </c>
      <c r="E6800" t="s">
        <v>126</v>
      </c>
      <c r="F6800" t="s">
        <v>19459</v>
      </c>
      <c r="G6800" t="s">
        <v>145</v>
      </c>
      <c r="H6800" t="s">
        <v>47</v>
      </c>
      <c r="I6800" t="s">
        <v>129</v>
      </c>
      <c r="J6800" t="s">
        <v>130</v>
      </c>
      <c r="K6800" t="s">
        <v>131</v>
      </c>
      <c r="L6800" t="s">
        <v>19460</v>
      </c>
      <c r="M6800" t="s">
        <v>19461</v>
      </c>
      <c r="N6800">
        <v>2.2055555550000001</v>
      </c>
      <c r="O6800">
        <v>0</v>
      </c>
      <c r="P6800">
        <v>0</v>
      </c>
      <c r="Q6800">
        <v>0</v>
      </c>
      <c r="R6800">
        <v>0</v>
      </c>
      <c r="S6800">
        <v>2</v>
      </c>
      <c r="T6800">
        <v>63</v>
      </c>
      <c r="U6800">
        <v>0</v>
      </c>
      <c r="V6800">
        <v>0</v>
      </c>
      <c r="W6800">
        <v>0</v>
      </c>
      <c r="X6800">
        <v>0</v>
      </c>
      <c r="Y6800">
        <v>4.411111</v>
      </c>
      <c r="Z6800">
        <v>138.94999999999999</v>
      </c>
    </row>
    <row r="6801" spans="1:26" x14ac:dyDescent="0.25">
      <c r="A6801">
        <v>1722554</v>
      </c>
      <c r="B6801">
        <v>1</v>
      </c>
      <c r="C6801" t="s">
        <v>76</v>
      </c>
      <c r="D6801" t="s">
        <v>93</v>
      </c>
      <c r="E6801" t="s">
        <v>134</v>
      </c>
      <c r="F6801" t="s">
        <v>19462</v>
      </c>
      <c r="G6801" t="s">
        <v>136</v>
      </c>
      <c r="H6801" t="s">
        <v>46</v>
      </c>
      <c r="I6801" t="s">
        <v>129</v>
      </c>
      <c r="J6801" t="s">
        <v>130</v>
      </c>
      <c r="K6801" t="s">
        <v>131</v>
      </c>
      <c r="L6801" t="s">
        <v>19463</v>
      </c>
      <c r="M6801" t="s">
        <v>19464</v>
      </c>
      <c r="N6801">
        <v>3.2763888880000001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3.276389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1722553</v>
      </c>
      <c r="B6802">
        <v>1</v>
      </c>
      <c r="C6802" t="s">
        <v>76</v>
      </c>
      <c r="D6802" t="s">
        <v>89</v>
      </c>
      <c r="E6802" t="s">
        <v>134</v>
      </c>
      <c r="F6802" t="s">
        <v>19465</v>
      </c>
      <c r="G6802" t="s">
        <v>136</v>
      </c>
      <c r="H6802" t="s">
        <v>46</v>
      </c>
      <c r="I6802" t="s">
        <v>129</v>
      </c>
      <c r="J6802" t="s">
        <v>130</v>
      </c>
      <c r="K6802" t="s">
        <v>131</v>
      </c>
      <c r="L6802" t="s">
        <v>19466</v>
      </c>
      <c r="M6802" t="s">
        <v>19467</v>
      </c>
      <c r="N6802">
        <v>6.4119444440000004</v>
      </c>
      <c r="O6802">
        <v>0</v>
      </c>
      <c r="P6802">
        <v>2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12.823888999999999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1722558</v>
      </c>
      <c r="B6803">
        <v>1</v>
      </c>
      <c r="C6803" t="s">
        <v>76</v>
      </c>
      <c r="D6803" t="s">
        <v>79</v>
      </c>
      <c r="E6803" t="s">
        <v>134</v>
      </c>
      <c r="F6803" t="s">
        <v>19468</v>
      </c>
      <c r="G6803" t="s">
        <v>136</v>
      </c>
      <c r="H6803" t="s">
        <v>46</v>
      </c>
      <c r="I6803" t="s">
        <v>129</v>
      </c>
      <c r="J6803" t="s">
        <v>130</v>
      </c>
      <c r="K6803" t="s">
        <v>131</v>
      </c>
      <c r="L6803" t="s">
        <v>19469</v>
      </c>
      <c r="M6803" t="s">
        <v>19470</v>
      </c>
      <c r="N6803">
        <v>1.652222222</v>
      </c>
      <c r="O6803">
        <v>0</v>
      </c>
      <c r="P6803">
        <v>59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97.481110999999999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1722557</v>
      </c>
      <c r="B6804">
        <v>1</v>
      </c>
      <c r="C6804" t="s">
        <v>77</v>
      </c>
      <c r="D6804" t="s">
        <v>119</v>
      </c>
      <c r="E6804" t="s">
        <v>134</v>
      </c>
      <c r="F6804" t="s">
        <v>19471</v>
      </c>
      <c r="G6804" t="s">
        <v>136</v>
      </c>
      <c r="H6804" t="s">
        <v>46</v>
      </c>
      <c r="I6804" t="s">
        <v>129</v>
      </c>
      <c r="J6804" t="s">
        <v>130</v>
      </c>
      <c r="K6804" t="s">
        <v>131</v>
      </c>
      <c r="L6804" t="s">
        <v>19472</v>
      </c>
      <c r="M6804" t="s">
        <v>19473</v>
      </c>
      <c r="N6804">
        <v>2.3330555550000001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2.333056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1722561</v>
      </c>
      <c r="B6805">
        <v>1</v>
      </c>
      <c r="C6805" t="s">
        <v>76</v>
      </c>
      <c r="D6805" t="s">
        <v>78</v>
      </c>
      <c r="E6805" t="s">
        <v>134</v>
      </c>
      <c r="F6805" t="s">
        <v>19474</v>
      </c>
      <c r="G6805" t="s">
        <v>136</v>
      </c>
      <c r="H6805" t="s">
        <v>46</v>
      </c>
      <c r="I6805" t="s">
        <v>129</v>
      </c>
      <c r="J6805" t="s">
        <v>130</v>
      </c>
      <c r="K6805" t="s">
        <v>131</v>
      </c>
      <c r="L6805" t="s">
        <v>19475</v>
      </c>
      <c r="M6805" t="s">
        <v>19476</v>
      </c>
      <c r="N6805">
        <v>5.2149999999999999</v>
      </c>
      <c r="O6805">
        <v>0</v>
      </c>
      <c r="P6805">
        <v>3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15.645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1722559</v>
      </c>
      <c r="B6806">
        <v>1</v>
      </c>
      <c r="C6806" t="s">
        <v>76</v>
      </c>
      <c r="D6806" t="s">
        <v>95</v>
      </c>
      <c r="E6806" t="s">
        <v>134</v>
      </c>
      <c r="F6806" t="s">
        <v>19477</v>
      </c>
      <c r="G6806" t="s">
        <v>136</v>
      </c>
      <c r="H6806" t="s">
        <v>46</v>
      </c>
      <c r="I6806" t="s">
        <v>129</v>
      </c>
      <c r="J6806" t="s">
        <v>130</v>
      </c>
      <c r="K6806" t="s">
        <v>131</v>
      </c>
      <c r="L6806" t="s">
        <v>19478</v>
      </c>
      <c r="M6806" t="s">
        <v>19479</v>
      </c>
      <c r="N6806">
        <v>2.281111111</v>
      </c>
      <c r="O6806">
        <v>0</v>
      </c>
      <c r="P6806">
        <v>2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4.5622220000000002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1722576</v>
      </c>
      <c r="B6807">
        <v>1</v>
      </c>
      <c r="C6807" t="s">
        <v>77</v>
      </c>
      <c r="D6807" t="s">
        <v>109</v>
      </c>
      <c r="E6807" t="s">
        <v>139</v>
      </c>
      <c r="F6807" t="s">
        <v>18865</v>
      </c>
      <c r="G6807" t="s">
        <v>269</v>
      </c>
      <c r="H6807" t="s">
        <v>46</v>
      </c>
      <c r="I6807" t="s">
        <v>129</v>
      </c>
      <c r="J6807" t="s">
        <v>130</v>
      </c>
      <c r="K6807" t="s">
        <v>131</v>
      </c>
      <c r="L6807" t="s">
        <v>19480</v>
      </c>
      <c r="M6807" t="s">
        <v>19481</v>
      </c>
      <c r="N6807">
        <v>0.903888888</v>
      </c>
      <c r="O6807">
        <v>0</v>
      </c>
      <c r="P6807">
        <v>6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5.4233330000000004</v>
      </c>
      <c r="W6807">
        <v>0</v>
      </c>
      <c r="X6807">
        <v>0</v>
      </c>
      <c r="Y6807">
        <v>0</v>
      </c>
      <c r="Z6807">
        <v>0</v>
      </c>
    </row>
    <row r="6808" spans="1:26" x14ac:dyDescent="0.25">
      <c r="A6808">
        <v>1722562</v>
      </c>
      <c r="B6808">
        <v>1</v>
      </c>
      <c r="C6808" t="s">
        <v>77</v>
      </c>
      <c r="D6808" t="s">
        <v>109</v>
      </c>
      <c r="E6808" t="s">
        <v>212</v>
      </c>
      <c r="F6808" t="s">
        <v>10042</v>
      </c>
      <c r="G6808" t="s">
        <v>176</v>
      </c>
      <c r="H6808" t="s">
        <v>47</v>
      </c>
      <c r="I6808" t="s">
        <v>151</v>
      </c>
      <c r="J6808" t="s">
        <v>130</v>
      </c>
      <c r="K6808" t="s">
        <v>131</v>
      </c>
      <c r="L6808" t="s">
        <v>19482</v>
      </c>
      <c r="M6808" t="s">
        <v>19483</v>
      </c>
      <c r="N6808">
        <v>2.5000000000000001E-2</v>
      </c>
      <c r="O6808">
        <v>75</v>
      </c>
      <c r="P6808">
        <v>947</v>
      </c>
      <c r="Q6808">
        <v>0</v>
      </c>
      <c r="R6808">
        <v>0</v>
      </c>
      <c r="S6808">
        <v>5</v>
      </c>
      <c r="T6808">
        <v>59</v>
      </c>
      <c r="U6808">
        <v>1.875</v>
      </c>
      <c r="V6808">
        <v>23.675000000000001</v>
      </c>
      <c r="W6808">
        <v>0</v>
      </c>
      <c r="X6808">
        <v>0</v>
      </c>
      <c r="Y6808">
        <v>0.125</v>
      </c>
      <c r="Z6808">
        <v>1.4750000000000001</v>
      </c>
    </row>
    <row r="6809" spans="1:26" x14ac:dyDescent="0.25">
      <c r="A6809">
        <v>1722575</v>
      </c>
      <c r="B6809">
        <v>1</v>
      </c>
      <c r="C6809" t="s">
        <v>77</v>
      </c>
      <c r="D6809" t="s">
        <v>118</v>
      </c>
      <c r="E6809" t="s">
        <v>134</v>
      </c>
      <c r="F6809" t="s">
        <v>19484</v>
      </c>
      <c r="G6809" t="s">
        <v>155</v>
      </c>
      <c r="H6809" t="s">
        <v>46</v>
      </c>
      <c r="I6809" t="s">
        <v>129</v>
      </c>
      <c r="J6809" t="s">
        <v>130</v>
      </c>
      <c r="K6809" t="s">
        <v>131</v>
      </c>
      <c r="L6809" t="s">
        <v>19485</v>
      </c>
      <c r="M6809" t="s">
        <v>19486</v>
      </c>
      <c r="N6809">
        <v>0.80416666599999997</v>
      </c>
      <c r="O6809">
        <v>0</v>
      </c>
      <c r="P6809">
        <v>2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1.608333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1722567</v>
      </c>
      <c r="B6810">
        <v>1</v>
      </c>
      <c r="C6810" t="s">
        <v>77</v>
      </c>
      <c r="D6810" t="s">
        <v>117</v>
      </c>
      <c r="E6810" t="s">
        <v>139</v>
      </c>
      <c r="F6810" t="s">
        <v>19487</v>
      </c>
      <c r="G6810" t="s">
        <v>1839</v>
      </c>
      <c r="H6810" t="s">
        <v>46</v>
      </c>
      <c r="I6810" t="s">
        <v>129</v>
      </c>
      <c r="J6810" t="s">
        <v>130</v>
      </c>
      <c r="K6810" t="s">
        <v>131</v>
      </c>
      <c r="L6810" t="s">
        <v>19488</v>
      </c>
      <c r="M6810" t="s">
        <v>19489</v>
      </c>
      <c r="N6810">
        <v>1.209166666</v>
      </c>
      <c r="O6810">
        <v>0</v>
      </c>
      <c r="P6810">
        <v>0</v>
      </c>
      <c r="Q6810">
        <v>0</v>
      </c>
      <c r="R6810">
        <v>19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22.974167000000001</v>
      </c>
      <c r="Y6810">
        <v>0</v>
      </c>
      <c r="Z6810">
        <v>0</v>
      </c>
    </row>
    <row r="6811" spans="1:26" x14ac:dyDescent="0.25">
      <c r="A6811">
        <v>1722571</v>
      </c>
      <c r="B6811">
        <v>1</v>
      </c>
      <c r="C6811" t="s">
        <v>76</v>
      </c>
      <c r="D6811" t="s">
        <v>83</v>
      </c>
      <c r="E6811" t="s">
        <v>139</v>
      </c>
      <c r="F6811" t="s">
        <v>19490</v>
      </c>
      <c r="G6811" t="s">
        <v>707</v>
      </c>
      <c r="H6811" t="s">
        <v>46</v>
      </c>
      <c r="I6811" t="s">
        <v>129</v>
      </c>
      <c r="J6811" t="s">
        <v>130</v>
      </c>
      <c r="K6811" t="s">
        <v>131</v>
      </c>
      <c r="L6811" t="s">
        <v>19491</v>
      </c>
      <c r="M6811" t="s">
        <v>19492</v>
      </c>
      <c r="N6811">
        <v>1.9611111109999999</v>
      </c>
      <c r="O6811">
        <v>0</v>
      </c>
      <c r="P6811">
        <v>7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13.727778000000001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1722577</v>
      </c>
      <c r="B6812">
        <v>1</v>
      </c>
      <c r="C6812" t="s">
        <v>77</v>
      </c>
      <c r="D6812" t="s">
        <v>111</v>
      </c>
      <c r="E6812" t="s">
        <v>134</v>
      </c>
      <c r="F6812" t="s">
        <v>19493</v>
      </c>
      <c r="G6812" t="s">
        <v>136</v>
      </c>
      <c r="H6812" t="s">
        <v>46</v>
      </c>
      <c r="I6812" t="s">
        <v>129</v>
      </c>
      <c r="J6812" t="s">
        <v>130</v>
      </c>
      <c r="K6812" t="s">
        <v>131</v>
      </c>
      <c r="L6812" t="s">
        <v>19494</v>
      </c>
      <c r="M6812" t="s">
        <v>19495</v>
      </c>
      <c r="N6812">
        <v>3.4366666659999998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3.4366669999999999</v>
      </c>
    </row>
    <row r="6813" spans="1:26" x14ac:dyDescent="0.25">
      <c r="A6813">
        <v>1722573</v>
      </c>
      <c r="B6813">
        <v>1</v>
      </c>
      <c r="C6813" t="s">
        <v>76</v>
      </c>
      <c r="D6813" t="s">
        <v>92</v>
      </c>
      <c r="E6813" t="s">
        <v>134</v>
      </c>
      <c r="F6813" t="s">
        <v>19496</v>
      </c>
      <c r="G6813" t="s">
        <v>209</v>
      </c>
      <c r="H6813" t="s">
        <v>46</v>
      </c>
      <c r="I6813" t="s">
        <v>129</v>
      </c>
      <c r="J6813" t="s">
        <v>130</v>
      </c>
      <c r="K6813" t="s">
        <v>131</v>
      </c>
      <c r="L6813" t="s">
        <v>19497</v>
      </c>
      <c r="M6813" t="s">
        <v>19498</v>
      </c>
      <c r="N6813">
        <v>2.9727777770000001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2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5.9455559999999998</v>
      </c>
    </row>
    <row r="6814" spans="1:26" x14ac:dyDescent="0.25">
      <c r="A6814">
        <v>1722574</v>
      </c>
      <c r="B6814">
        <v>1</v>
      </c>
      <c r="C6814" t="s">
        <v>76</v>
      </c>
      <c r="D6814" t="s">
        <v>104</v>
      </c>
      <c r="E6814" t="s">
        <v>134</v>
      </c>
      <c r="F6814" t="s">
        <v>19499</v>
      </c>
      <c r="G6814" t="s">
        <v>136</v>
      </c>
      <c r="H6814" t="s">
        <v>46</v>
      </c>
      <c r="I6814" t="s">
        <v>129</v>
      </c>
      <c r="J6814" t="s">
        <v>130</v>
      </c>
      <c r="K6814" t="s">
        <v>131</v>
      </c>
      <c r="L6814" t="s">
        <v>19500</v>
      </c>
      <c r="M6814" t="s">
        <v>19501</v>
      </c>
      <c r="N6814">
        <v>1.8963888879999999</v>
      </c>
      <c r="O6814">
        <v>0</v>
      </c>
      <c r="P6814">
        <v>0</v>
      </c>
      <c r="Q6814">
        <v>0</v>
      </c>
      <c r="R6814">
        <v>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3.7927780000000002</v>
      </c>
      <c r="Y6814">
        <v>0</v>
      </c>
      <c r="Z6814">
        <v>0</v>
      </c>
    </row>
    <row r="6815" spans="1:26" x14ac:dyDescent="0.25">
      <c r="A6815">
        <v>1722583</v>
      </c>
      <c r="B6815">
        <v>1</v>
      </c>
      <c r="C6815" t="s">
        <v>76</v>
      </c>
      <c r="D6815" t="s">
        <v>89</v>
      </c>
      <c r="E6815" t="s">
        <v>134</v>
      </c>
      <c r="F6815" t="s">
        <v>19502</v>
      </c>
      <c r="G6815" t="s">
        <v>136</v>
      </c>
      <c r="H6815" t="s">
        <v>46</v>
      </c>
      <c r="I6815" t="s">
        <v>129</v>
      </c>
      <c r="J6815" t="s">
        <v>130</v>
      </c>
      <c r="K6815" t="s">
        <v>131</v>
      </c>
      <c r="L6815" t="s">
        <v>19503</v>
      </c>
      <c r="M6815" t="s">
        <v>19504</v>
      </c>
      <c r="N6815">
        <v>3.4019444440000002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3.4019439999999999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1722582</v>
      </c>
      <c r="B6816">
        <v>1</v>
      </c>
      <c r="C6816" t="s">
        <v>76</v>
      </c>
      <c r="D6816" t="s">
        <v>79</v>
      </c>
      <c r="E6816" t="s">
        <v>134</v>
      </c>
      <c r="F6816" t="s">
        <v>19505</v>
      </c>
      <c r="G6816" t="s">
        <v>136</v>
      </c>
      <c r="H6816" t="s">
        <v>46</v>
      </c>
      <c r="I6816" t="s">
        <v>129</v>
      </c>
      <c r="J6816" t="s">
        <v>130</v>
      </c>
      <c r="K6816" t="s">
        <v>131</v>
      </c>
      <c r="L6816" t="s">
        <v>19506</v>
      </c>
      <c r="M6816" t="s">
        <v>19507</v>
      </c>
      <c r="N6816">
        <v>1.268611111</v>
      </c>
      <c r="O6816">
        <v>0</v>
      </c>
      <c r="P6816">
        <v>17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21.566389000000001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1722601</v>
      </c>
      <c r="B6817">
        <v>1</v>
      </c>
      <c r="C6817" t="s">
        <v>76</v>
      </c>
      <c r="D6817" t="s">
        <v>87</v>
      </c>
      <c r="E6817" t="s">
        <v>134</v>
      </c>
      <c r="F6817" t="s">
        <v>19508</v>
      </c>
      <c r="G6817" t="s">
        <v>136</v>
      </c>
      <c r="H6817" t="s">
        <v>46</v>
      </c>
      <c r="I6817" t="s">
        <v>129</v>
      </c>
      <c r="J6817" t="s">
        <v>130</v>
      </c>
      <c r="K6817" t="s">
        <v>131</v>
      </c>
      <c r="L6817" t="s">
        <v>19509</v>
      </c>
      <c r="M6817" t="s">
        <v>19510</v>
      </c>
      <c r="N6817">
        <v>3.116666666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3.1166670000000001</v>
      </c>
      <c r="W6817">
        <v>0</v>
      </c>
      <c r="X6817">
        <v>0</v>
      </c>
      <c r="Y6817">
        <v>0</v>
      </c>
      <c r="Z6817">
        <v>0</v>
      </c>
    </row>
    <row r="6818" spans="1:26" x14ac:dyDescent="0.25">
      <c r="A6818">
        <v>1722589</v>
      </c>
      <c r="B6818">
        <v>1</v>
      </c>
      <c r="C6818" t="s">
        <v>76</v>
      </c>
      <c r="D6818" t="s">
        <v>103</v>
      </c>
      <c r="E6818" t="s">
        <v>134</v>
      </c>
      <c r="F6818" t="s">
        <v>19511</v>
      </c>
      <c r="G6818" t="s">
        <v>155</v>
      </c>
      <c r="H6818" t="s">
        <v>46</v>
      </c>
      <c r="I6818" t="s">
        <v>129</v>
      </c>
      <c r="J6818" t="s">
        <v>130</v>
      </c>
      <c r="K6818" t="s">
        <v>131</v>
      </c>
      <c r="L6818" t="s">
        <v>19512</v>
      </c>
      <c r="M6818" t="s">
        <v>19513</v>
      </c>
      <c r="N6818">
        <v>1.7511111109999999</v>
      </c>
      <c r="O6818">
        <v>0</v>
      </c>
      <c r="P6818">
        <v>0</v>
      </c>
      <c r="Q6818">
        <v>0</v>
      </c>
      <c r="R6818">
        <v>9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15.76</v>
      </c>
      <c r="Y6818">
        <v>0</v>
      </c>
      <c r="Z6818">
        <v>0</v>
      </c>
    </row>
    <row r="6819" spans="1:26" x14ac:dyDescent="0.25">
      <c r="A6819">
        <v>1722592</v>
      </c>
      <c r="B6819">
        <v>1</v>
      </c>
      <c r="C6819" t="s">
        <v>76</v>
      </c>
      <c r="D6819" t="s">
        <v>96</v>
      </c>
      <c r="E6819" t="s">
        <v>134</v>
      </c>
      <c r="F6819" t="s">
        <v>19514</v>
      </c>
      <c r="G6819" t="s">
        <v>136</v>
      </c>
      <c r="H6819" t="s">
        <v>46</v>
      </c>
      <c r="I6819" t="s">
        <v>129</v>
      </c>
      <c r="J6819" t="s">
        <v>130</v>
      </c>
      <c r="K6819" t="s">
        <v>131</v>
      </c>
      <c r="L6819" t="s">
        <v>19515</v>
      </c>
      <c r="M6819" t="s">
        <v>19516</v>
      </c>
      <c r="N6819">
        <v>0.70250000000000001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0.70250000000000001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1722585</v>
      </c>
      <c r="B6820">
        <v>1</v>
      </c>
      <c r="C6820" t="s">
        <v>76</v>
      </c>
      <c r="D6820" t="s">
        <v>101</v>
      </c>
      <c r="E6820" t="s">
        <v>212</v>
      </c>
      <c r="F6820" t="s">
        <v>19517</v>
      </c>
      <c r="G6820" t="s">
        <v>176</v>
      </c>
      <c r="H6820" t="s">
        <v>47</v>
      </c>
      <c r="I6820" t="s">
        <v>129</v>
      </c>
      <c r="J6820" t="s">
        <v>130</v>
      </c>
      <c r="K6820" t="s">
        <v>131</v>
      </c>
      <c r="L6820" t="s">
        <v>19518</v>
      </c>
      <c r="M6820" t="s">
        <v>19519</v>
      </c>
      <c r="N6820">
        <v>1.1316666660000001</v>
      </c>
      <c r="O6820">
        <v>30</v>
      </c>
      <c r="P6820">
        <v>1420</v>
      </c>
      <c r="Q6820">
        <v>0</v>
      </c>
      <c r="R6820">
        <v>0</v>
      </c>
      <c r="S6820">
        <v>0</v>
      </c>
      <c r="T6820">
        <v>0</v>
      </c>
      <c r="U6820">
        <v>33.950000000000003</v>
      </c>
      <c r="V6820">
        <v>1606.966666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1722590</v>
      </c>
      <c r="B6821">
        <v>1</v>
      </c>
      <c r="C6821" t="s">
        <v>76</v>
      </c>
      <c r="D6821" t="s">
        <v>92</v>
      </c>
      <c r="E6821" t="s">
        <v>134</v>
      </c>
      <c r="F6821" t="s">
        <v>19520</v>
      </c>
      <c r="G6821" t="s">
        <v>136</v>
      </c>
      <c r="H6821" t="s">
        <v>46</v>
      </c>
      <c r="I6821" t="s">
        <v>129</v>
      </c>
      <c r="J6821" t="s">
        <v>130</v>
      </c>
      <c r="K6821" t="s">
        <v>131</v>
      </c>
      <c r="L6821" t="s">
        <v>19521</v>
      </c>
      <c r="M6821" t="s">
        <v>19522</v>
      </c>
      <c r="N6821">
        <v>4.9249999999999998</v>
      </c>
      <c r="O6821">
        <v>0</v>
      </c>
      <c r="P6821">
        <v>0</v>
      </c>
      <c r="Q6821">
        <v>0</v>
      </c>
      <c r="R6821">
        <v>1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4.9249999999999998</v>
      </c>
      <c r="Y6821">
        <v>0</v>
      </c>
      <c r="Z6821">
        <v>0</v>
      </c>
    </row>
    <row r="6822" spans="1:26" x14ac:dyDescent="0.25">
      <c r="A6822">
        <v>1722605</v>
      </c>
      <c r="B6822">
        <v>1</v>
      </c>
      <c r="C6822" t="s">
        <v>76</v>
      </c>
      <c r="D6822" t="s">
        <v>98</v>
      </c>
      <c r="E6822" t="s">
        <v>126</v>
      </c>
      <c r="F6822" t="s">
        <v>19523</v>
      </c>
      <c r="G6822" t="s">
        <v>145</v>
      </c>
      <c r="H6822" t="s">
        <v>47</v>
      </c>
      <c r="I6822" t="s">
        <v>129</v>
      </c>
      <c r="J6822" t="s">
        <v>130</v>
      </c>
      <c r="K6822" t="s">
        <v>131</v>
      </c>
      <c r="L6822" t="s">
        <v>19524</v>
      </c>
      <c r="M6822" t="s">
        <v>19525</v>
      </c>
      <c r="N6822">
        <v>1.1191666659999999</v>
      </c>
      <c r="O6822">
        <v>0</v>
      </c>
      <c r="P6822">
        <v>0</v>
      </c>
      <c r="Q6822">
        <v>1</v>
      </c>
      <c r="R6822">
        <v>86</v>
      </c>
      <c r="S6822">
        <v>0</v>
      </c>
      <c r="T6822">
        <v>0</v>
      </c>
      <c r="U6822">
        <v>0</v>
      </c>
      <c r="V6822">
        <v>0</v>
      </c>
      <c r="W6822">
        <v>1.119167</v>
      </c>
      <c r="X6822">
        <v>96.248333000000002</v>
      </c>
      <c r="Y6822">
        <v>0</v>
      </c>
      <c r="Z6822">
        <v>0</v>
      </c>
    </row>
    <row r="6823" spans="1:26" x14ac:dyDescent="0.25">
      <c r="A6823">
        <v>1722600</v>
      </c>
      <c r="B6823">
        <v>1</v>
      </c>
      <c r="C6823" t="s">
        <v>76</v>
      </c>
      <c r="D6823" t="s">
        <v>96</v>
      </c>
      <c r="E6823" t="s">
        <v>158</v>
      </c>
      <c r="F6823" t="s">
        <v>11378</v>
      </c>
      <c r="G6823" t="s">
        <v>150</v>
      </c>
      <c r="H6823" t="s">
        <v>47</v>
      </c>
      <c r="I6823" t="s">
        <v>129</v>
      </c>
      <c r="J6823" t="s">
        <v>130</v>
      </c>
      <c r="K6823" t="s">
        <v>131</v>
      </c>
      <c r="L6823" t="s">
        <v>19526</v>
      </c>
      <c r="M6823" t="s">
        <v>19527</v>
      </c>
      <c r="N6823">
        <v>0.18666666600000001</v>
      </c>
      <c r="O6823">
        <v>65</v>
      </c>
      <c r="P6823">
        <v>2208</v>
      </c>
      <c r="Q6823">
        <v>0</v>
      </c>
      <c r="R6823">
        <v>0</v>
      </c>
      <c r="S6823">
        <v>0</v>
      </c>
      <c r="T6823">
        <v>0</v>
      </c>
      <c r="U6823">
        <v>12.133333</v>
      </c>
      <c r="V6823">
        <v>412.15999900000003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1722602</v>
      </c>
      <c r="B6824">
        <v>1</v>
      </c>
      <c r="C6824" t="s">
        <v>76</v>
      </c>
      <c r="D6824" t="s">
        <v>104</v>
      </c>
      <c r="E6824" t="s">
        <v>158</v>
      </c>
      <c r="F6824" t="s">
        <v>2876</v>
      </c>
      <c r="G6824" t="s">
        <v>176</v>
      </c>
      <c r="H6824" t="s">
        <v>47</v>
      </c>
      <c r="I6824" t="s">
        <v>151</v>
      </c>
      <c r="J6824" t="s">
        <v>130</v>
      </c>
      <c r="K6824" t="s">
        <v>131</v>
      </c>
      <c r="L6824" t="s">
        <v>19528</v>
      </c>
      <c r="M6824" t="s">
        <v>19529</v>
      </c>
      <c r="N6824">
        <v>2.7222222000000001E-2</v>
      </c>
      <c r="O6824">
        <v>0</v>
      </c>
      <c r="P6824">
        <v>0</v>
      </c>
      <c r="Q6824">
        <v>94</v>
      </c>
      <c r="R6824">
        <v>2432</v>
      </c>
      <c r="S6824">
        <v>34</v>
      </c>
      <c r="T6824">
        <v>662</v>
      </c>
      <c r="U6824">
        <v>0</v>
      </c>
      <c r="V6824">
        <v>0</v>
      </c>
      <c r="W6824">
        <v>2.5588890000000002</v>
      </c>
      <c r="X6824">
        <v>66.204443999999995</v>
      </c>
      <c r="Y6824">
        <v>0.92555600000000005</v>
      </c>
      <c r="Z6824">
        <v>18.021111000000001</v>
      </c>
    </row>
    <row r="6825" spans="1:26" x14ac:dyDescent="0.25">
      <c r="A6825">
        <v>1722611</v>
      </c>
      <c r="B6825">
        <v>1</v>
      </c>
      <c r="C6825" t="s">
        <v>77</v>
      </c>
      <c r="D6825" t="s">
        <v>109</v>
      </c>
      <c r="E6825" t="s">
        <v>139</v>
      </c>
      <c r="F6825" t="s">
        <v>19530</v>
      </c>
      <c r="G6825" t="s">
        <v>141</v>
      </c>
      <c r="H6825" t="s">
        <v>46</v>
      </c>
      <c r="I6825" t="s">
        <v>129</v>
      </c>
      <c r="J6825" t="s">
        <v>130</v>
      </c>
      <c r="K6825" t="s">
        <v>131</v>
      </c>
      <c r="L6825" t="s">
        <v>19531</v>
      </c>
      <c r="M6825" t="s">
        <v>19532</v>
      </c>
      <c r="N6825">
        <v>0.98027777699999996</v>
      </c>
      <c r="O6825">
        <v>0</v>
      </c>
      <c r="P6825">
        <v>186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182.33166700000001</v>
      </c>
      <c r="W6825">
        <v>0</v>
      </c>
      <c r="X6825">
        <v>0</v>
      </c>
      <c r="Y6825">
        <v>0</v>
      </c>
      <c r="Z6825">
        <v>0</v>
      </c>
    </row>
    <row r="6826" spans="1:26" x14ac:dyDescent="0.25">
      <c r="A6826">
        <v>1722609</v>
      </c>
      <c r="B6826">
        <v>1</v>
      </c>
      <c r="C6826" t="s">
        <v>77</v>
      </c>
      <c r="D6826" t="s">
        <v>108</v>
      </c>
      <c r="E6826" t="s">
        <v>164</v>
      </c>
      <c r="F6826" t="s">
        <v>19533</v>
      </c>
      <c r="G6826" t="s">
        <v>256</v>
      </c>
      <c r="H6826" t="s">
        <v>46</v>
      </c>
      <c r="I6826" t="s">
        <v>129</v>
      </c>
      <c r="J6826" t="s">
        <v>130</v>
      </c>
      <c r="K6826" t="s">
        <v>131</v>
      </c>
      <c r="L6826" t="s">
        <v>19534</v>
      </c>
      <c r="M6826" t="s">
        <v>19535</v>
      </c>
      <c r="N6826">
        <v>2.4822222219999999</v>
      </c>
      <c r="O6826">
        <v>0</v>
      </c>
      <c r="P6826">
        <v>13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32.268889000000001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1722608</v>
      </c>
      <c r="B6827">
        <v>1</v>
      </c>
      <c r="C6827" t="s">
        <v>76</v>
      </c>
      <c r="D6827" t="s">
        <v>95</v>
      </c>
      <c r="E6827" t="s">
        <v>134</v>
      </c>
      <c r="F6827" t="s">
        <v>19536</v>
      </c>
      <c r="G6827" t="s">
        <v>155</v>
      </c>
      <c r="H6827" t="s">
        <v>46</v>
      </c>
      <c r="I6827" t="s">
        <v>129</v>
      </c>
      <c r="J6827" t="s">
        <v>130</v>
      </c>
      <c r="K6827" t="s">
        <v>131</v>
      </c>
      <c r="L6827" t="s">
        <v>19537</v>
      </c>
      <c r="M6827" t="s">
        <v>19538</v>
      </c>
      <c r="N6827">
        <v>3.3058333329999998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1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3.3058329999999998</v>
      </c>
    </row>
    <row r="6828" spans="1:26" x14ac:dyDescent="0.25">
      <c r="A6828">
        <v>1722615</v>
      </c>
      <c r="B6828">
        <v>1</v>
      </c>
      <c r="C6828" t="s">
        <v>76</v>
      </c>
      <c r="D6828" t="s">
        <v>81</v>
      </c>
      <c r="E6828" t="s">
        <v>139</v>
      </c>
      <c r="F6828" t="s">
        <v>19539</v>
      </c>
      <c r="G6828" t="s">
        <v>269</v>
      </c>
      <c r="H6828" t="s">
        <v>46</v>
      </c>
      <c r="I6828" t="s">
        <v>129</v>
      </c>
      <c r="J6828" t="s">
        <v>130</v>
      </c>
      <c r="K6828" t="s">
        <v>131</v>
      </c>
      <c r="L6828" t="s">
        <v>19540</v>
      </c>
      <c r="M6828" t="s">
        <v>19541</v>
      </c>
      <c r="N6828">
        <v>9.7713888880000006</v>
      </c>
      <c r="O6828">
        <v>0</v>
      </c>
      <c r="P6828">
        <v>207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2022.6775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1722634</v>
      </c>
      <c r="B6829">
        <v>1</v>
      </c>
      <c r="C6829" t="s">
        <v>77</v>
      </c>
      <c r="D6829" t="s">
        <v>108</v>
      </c>
      <c r="E6829" t="s">
        <v>139</v>
      </c>
      <c r="F6829" t="s">
        <v>19542</v>
      </c>
      <c r="G6829" t="s">
        <v>141</v>
      </c>
      <c r="H6829" t="s">
        <v>46</v>
      </c>
      <c r="I6829" t="s">
        <v>129</v>
      </c>
      <c r="J6829" t="s">
        <v>130</v>
      </c>
      <c r="K6829" t="s">
        <v>131</v>
      </c>
      <c r="L6829" t="s">
        <v>19543</v>
      </c>
      <c r="M6829" t="s">
        <v>19544</v>
      </c>
      <c r="N6829">
        <v>3.4183333330000001</v>
      </c>
      <c r="O6829">
        <v>0</v>
      </c>
      <c r="P6829">
        <v>80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273.46666699999997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1722618</v>
      </c>
      <c r="B6830">
        <v>1</v>
      </c>
      <c r="C6830" t="s">
        <v>77</v>
      </c>
      <c r="D6830" t="s">
        <v>119</v>
      </c>
      <c r="E6830" t="s">
        <v>158</v>
      </c>
      <c r="F6830" t="s">
        <v>8340</v>
      </c>
      <c r="G6830" t="s">
        <v>176</v>
      </c>
      <c r="H6830" t="s">
        <v>47</v>
      </c>
      <c r="I6830" t="s">
        <v>129</v>
      </c>
      <c r="J6830" t="s">
        <v>130</v>
      </c>
      <c r="K6830" t="s">
        <v>131</v>
      </c>
      <c r="L6830" t="s">
        <v>19545</v>
      </c>
      <c r="M6830" t="s">
        <v>19546</v>
      </c>
      <c r="N6830">
        <v>0.16166666599999999</v>
      </c>
      <c r="O6830">
        <v>338</v>
      </c>
      <c r="P6830">
        <v>397</v>
      </c>
      <c r="Q6830">
        <v>0</v>
      </c>
      <c r="R6830">
        <v>0</v>
      </c>
      <c r="S6830">
        <v>0</v>
      </c>
      <c r="T6830">
        <v>0</v>
      </c>
      <c r="U6830">
        <v>54.643332999999998</v>
      </c>
      <c r="V6830">
        <v>64.181666000000007</v>
      </c>
      <c r="W6830">
        <v>0</v>
      </c>
      <c r="X6830">
        <v>0</v>
      </c>
      <c r="Y6830">
        <v>0</v>
      </c>
      <c r="Z6830">
        <v>0</v>
      </c>
    </row>
    <row r="6831" spans="1:26" x14ac:dyDescent="0.25">
      <c r="A6831">
        <v>1722621</v>
      </c>
      <c r="B6831">
        <v>1</v>
      </c>
      <c r="C6831" t="s">
        <v>76</v>
      </c>
      <c r="D6831" t="s">
        <v>81</v>
      </c>
      <c r="E6831" t="s">
        <v>134</v>
      </c>
      <c r="F6831" t="s">
        <v>19547</v>
      </c>
      <c r="G6831" t="s">
        <v>289</v>
      </c>
      <c r="H6831" t="s">
        <v>46</v>
      </c>
      <c r="I6831" t="s">
        <v>129</v>
      </c>
      <c r="J6831" t="s">
        <v>130</v>
      </c>
      <c r="K6831" t="s">
        <v>131</v>
      </c>
      <c r="L6831" t="s">
        <v>19548</v>
      </c>
      <c r="M6831" t="s">
        <v>19549</v>
      </c>
      <c r="N6831">
        <v>1.591388888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1.5913889999999999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1722627</v>
      </c>
      <c r="B6832">
        <v>1</v>
      </c>
      <c r="C6832" t="s">
        <v>76</v>
      </c>
      <c r="D6832" t="s">
        <v>92</v>
      </c>
      <c r="E6832" t="s">
        <v>139</v>
      </c>
      <c r="F6832" t="s">
        <v>19550</v>
      </c>
      <c r="G6832" t="s">
        <v>462</v>
      </c>
      <c r="H6832" t="s">
        <v>46</v>
      </c>
      <c r="I6832" t="s">
        <v>129</v>
      </c>
      <c r="J6832" t="s">
        <v>130</v>
      </c>
      <c r="K6832" t="s">
        <v>131</v>
      </c>
      <c r="L6832" t="s">
        <v>19551</v>
      </c>
      <c r="M6832" t="s">
        <v>19552</v>
      </c>
      <c r="N6832">
        <v>6.7941666659999997</v>
      </c>
      <c r="O6832">
        <v>0</v>
      </c>
      <c r="P6832">
        <v>0</v>
      </c>
      <c r="Q6832">
        <v>0</v>
      </c>
      <c r="R6832">
        <v>93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631.85749999999996</v>
      </c>
      <c r="Y6832">
        <v>0</v>
      </c>
      <c r="Z6832">
        <v>0</v>
      </c>
    </row>
    <row r="6833" spans="1:26" x14ac:dyDescent="0.25">
      <c r="A6833">
        <v>1722629</v>
      </c>
      <c r="B6833">
        <v>1</v>
      </c>
      <c r="C6833" t="s">
        <v>77</v>
      </c>
      <c r="D6833" t="s">
        <v>123</v>
      </c>
      <c r="E6833" t="s">
        <v>191</v>
      </c>
      <c r="F6833" t="s">
        <v>19553</v>
      </c>
      <c r="G6833" t="s">
        <v>907</v>
      </c>
      <c r="H6833" t="s">
        <v>46</v>
      </c>
      <c r="I6833" t="s">
        <v>129</v>
      </c>
      <c r="J6833" t="s">
        <v>130</v>
      </c>
      <c r="K6833" t="s">
        <v>131</v>
      </c>
      <c r="L6833" t="s">
        <v>19554</v>
      </c>
      <c r="M6833" t="s">
        <v>19555</v>
      </c>
      <c r="N6833">
        <v>2.2433333329999998</v>
      </c>
      <c r="O6833">
        <v>0</v>
      </c>
      <c r="P6833">
        <v>27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60.57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1722623</v>
      </c>
      <c r="B6834">
        <v>1</v>
      </c>
      <c r="C6834" t="s">
        <v>77</v>
      </c>
      <c r="D6834" t="s">
        <v>115</v>
      </c>
      <c r="E6834" t="s">
        <v>212</v>
      </c>
      <c r="F6834" t="s">
        <v>7502</v>
      </c>
      <c r="G6834" t="s">
        <v>176</v>
      </c>
      <c r="H6834" t="s">
        <v>47</v>
      </c>
      <c r="I6834" t="s">
        <v>129</v>
      </c>
      <c r="J6834" t="s">
        <v>130</v>
      </c>
      <c r="K6834" t="s">
        <v>131</v>
      </c>
      <c r="L6834" t="s">
        <v>19556</v>
      </c>
      <c r="M6834" t="s">
        <v>19557</v>
      </c>
      <c r="N6834">
        <v>0.43166666599999998</v>
      </c>
      <c r="O6834">
        <v>0</v>
      </c>
      <c r="P6834">
        <v>0</v>
      </c>
      <c r="Q6834">
        <v>19</v>
      </c>
      <c r="R6834">
        <v>12</v>
      </c>
      <c r="S6834">
        <v>70</v>
      </c>
      <c r="T6834">
        <v>1123</v>
      </c>
      <c r="U6834">
        <v>0</v>
      </c>
      <c r="V6834">
        <v>0</v>
      </c>
      <c r="W6834">
        <v>8.2016670000000005</v>
      </c>
      <c r="X6834">
        <v>5.18</v>
      </c>
      <c r="Y6834">
        <v>30.216667000000001</v>
      </c>
      <c r="Z6834">
        <v>484.76166599999999</v>
      </c>
    </row>
    <row r="6835" spans="1:26" x14ac:dyDescent="0.25">
      <c r="A6835">
        <v>1722633</v>
      </c>
      <c r="B6835">
        <v>1</v>
      </c>
      <c r="C6835" t="s">
        <v>77</v>
      </c>
      <c r="D6835" t="s">
        <v>109</v>
      </c>
      <c r="E6835" t="s">
        <v>134</v>
      </c>
      <c r="F6835" t="s">
        <v>19558</v>
      </c>
      <c r="G6835" t="s">
        <v>155</v>
      </c>
      <c r="H6835" t="s">
        <v>46</v>
      </c>
      <c r="I6835" t="s">
        <v>129</v>
      </c>
      <c r="J6835" t="s">
        <v>130</v>
      </c>
      <c r="K6835" t="s">
        <v>131</v>
      </c>
      <c r="L6835" t="s">
        <v>19559</v>
      </c>
      <c r="M6835" t="s">
        <v>19560</v>
      </c>
      <c r="N6835">
        <v>3.5019444439999998</v>
      </c>
      <c r="O6835">
        <v>0</v>
      </c>
      <c r="P6835">
        <v>2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7.003889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1722643</v>
      </c>
      <c r="B6836">
        <v>1</v>
      </c>
      <c r="C6836" t="s">
        <v>77</v>
      </c>
      <c r="D6836" t="s">
        <v>124</v>
      </c>
      <c r="E6836" t="s">
        <v>139</v>
      </c>
      <c r="F6836" t="s">
        <v>19561</v>
      </c>
      <c r="G6836" t="s">
        <v>141</v>
      </c>
      <c r="H6836" t="s">
        <v>46</v>
      </c>
      <c r="I6836" t="s">
        <v>129</v>
      </c>
      <c r="J6836" t="s">
        <v>130</v>
      </c>
      <c r="K6836" t="s">
        <v>131</v>
      </c>
      <c r="L6836" t="s">
        <v>19562</v>
      </c>
      <c r="M6836" t="s">
        <v>19563</v>
      </c>
      <c r="N6836">
        <v>1.54</v>
      </c>
      <c r="O6836">
        <v>0</v>
      </c>
      <c r="P6836">
        <v>5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7.7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1722645</v>
      </c>
      <c r="B6837">
        <v>1</v>
      </c>
      <c r="C6837" t="s">
        <v>76</v>
      </c>
      <c r="D6837" t="s">
        <v>94</v>
      </c>
      <c r="E6837" t="s">
        <v>134</v>
      </c>
      <c r="F6837" t="s">
        <v>19564</v>
      </c>
      <c r="G6837" t="s">
        <v>136</v>
      </c>
      <c r="H6837" t="s">
        <v>46</v>
      </c>
      <c r="I6837" t="s">
        <v>129</v>
      </c>
      <c r="J6837" t="s">
        <v>130</v>
      </c>
      <c r="K6837" t="s">
        <v>131</v>
      </c>
      <c r="L6837" t="s">
        <v>19565</v>
      </c>
      <c r="M6837" t="s">
        <v>19566</v>
      </c>
      <c r="N6837">
        <v>2.8277777770000001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2.8277779999999999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1722646</v>
      </c>
      <c r="B6838">
        <v>1</v>
      </c>
      <c r="C6838" t="s">
        <v>77</v>
      </c>
      <c r="D6838" t="s">
        <v>109</v>
      </c>
      <c r="E6838" t="s">
        <v>134</v>
      </c>
      <c r="F6838" t="s">
        <v>870</v>
      </c>
      <c r="G6838" t="s">
        <v>155</v>
      </c>
      <c r="H6838" t="s">
        <v>46</v>
      </c>
      <c r="I6838" t="s">
        <v>129</v>
      </c>
      <c r="J6838" t="s">
        <v>130</v>
      </c>
      <c r="K6838" t="s">
        <v>131</v>
      </c>
      <c r="L6838" t="s">
        <v>19567</v>
      </c>
      <c r="M6838" t="s">
        <v>19568</v>
      </c>
      <c r="N6838">
        <v>1.7111111109999999</v>
      </c>
      <c r="O6838">
        <v>0</v>
      </c>
      <c r="P6838">
        <v>12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20.533332999999999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1722650</v>
      </c>
      <c r="B6839">
        <v>1</v>
      </c>
      <c r="C6839" t="s">
        <v>77</v>
      </c>
      <c r="D6839" t="s">
        <v>124</v>
      </c>
      <c r="E6839" t="s">
        <v>134</v>
      </c>
      <c r="F6839" t="s">
        <v>19569</v>
      </c>
      <c r="G6839" t="s">
        <v>136</v>
      </c>
      <c r="H6839" t="s">
        <v>46</v>
      </c>
      <c r="I6839" t="s">
        <v>129</v>
      </c>
      <c r="J6839" t="s">
        <v>130</v>
      </c>
      <c r="K6839" t="s">
        <v>131</v>
      </c>
      <c r="L6839" t="s">
        <v>19570</v>
      </c>
      <c r="M6839" t="s">
        <v>19571</v>
      </c>
      <c r="N6839">
        <v>2.6247222219999999</v>
      </c>
      <c r="O6839">
        <v>0</v>
      </c>
      <c r="P6839">
        <v>1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2.6247220000000002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1722668</v>
      </c>
      <c r="B6840">
        <v>1</v>
      </c>
      <c r="C6840" t="s">
        <v>76</v>
      </c>
      <c r="D6840" t="s">
        <v>102</v>
      </c>
      <c r="E6840" t="s">
        <v>158</v>
      </c>
      <c r="F6840" t="s">
        <v>4653</v>
      </c>
      <c r="G6840" t="s">
        <v>150</v>
      </c>
      <c r="H6840" t="s">
        <v>47</v>
      </c>
      <c r="I6840" t="s">
        <v>129</v>
      </c>
      <c r="J6840" t="s">
        <v>130</v>
      </c>
      <c r="K6840" t="s">
        <v>161</v>
      </c>
      <c r="L6840" t="s">
        <v>19572</v>
      </c>
      <c r="M6840" t="s">
        <v>19573</v>
      </c>
      <c r="N6840">
        <v>0.66972222199999998</v>
      </c>
      <c r="O6840">
        <v>45</v>
      </c>
      <c r="P6840">
        <v>7377</v>
      </c>
      <c r="Q6840">
        <v>0</v>
      </c>
      <c r="R6840">
        <v>0</v>
      </c>
      <c r="S6840">
        <v>0</v>
      </c>
      <c r="T6840">
        <v>0</v>
      </c>
      <c r="U6840">
        <v>30.137499999999999</v>
      </c>
      <c r="V6840">
        <v>4940.5408319999997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1722653</v>
      </c>
      <c r="B6841">
        <v>1</v>
      </c>
      <c r="C6841" t="s">
        <v>76</v>
      </c>
      <c r="D6841" t="s">
        <v>80</v>
      </c>
      <c r="E6841" t="s">
        <v>134</v>
      </c>
      <c r="F6841" t="s">
        <v>19574</v>
      </c>
      <c r="G6841" t="s">
        <v>136</v>
      </c>
      <c r="H6841" t="s">
        <v>46</v>
      </c>
      <c r="I6841" t="s">
        <v>129</v>
      </c>
      <c r="J6841" t="s">
        <v>130</v>
      </c>
      <c r="K6841" t="s">
        <v>131</v>
      </c>
      <c r="L6841" t="s">
        <v>19575</v>
      </c>
      <c r="M6841" t="s">
        <v>19576</v>
      </c>
      <c r="N6841">
        <v>0.77972222199999996</v>
      </c>
      <c r="O6841">
        <v>0</v>
      </c>
      <c r="P6841">
        <v>6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4.6783330000000003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1722662</v>
      </c>
      <c r="B6842">
        <v>1</v>
      </c>
      <c r="C6842" t="s">
        <v>76</v>
      </c>
      <c r="D6842" t="s">
        <v>91</v>
      </c>
      <c r="E6842" t="s">
        <v>126</v>
      </c>
      <c r="F6842" t="s">
        <v>15779</v>
      </c>
      <c r="G6842" t="s">
        <v>1043</v>
      </c>
      <c r="H6842" t="s">
        <v>47</v>
      </c>
      <c r="I6842" t="s">
        <v>129</v>
      </c>
      <c r="J6842" t="s">
        <v>130</v>
      </c>
      <c r="K6842" t="s">
        <v>131</v>
      </c>
      <c r="L6842" t="s">
        <v>19577</v>
      </c>
      <c r="M6842" t="s">
        <v>19578</v>
      </c>
      <c r="N6842">
        <v>1.025555555</v>
      </c>
      <c r="O6842">
        <v>5</v>
      </c>
      <c r="P6842">
        <v>293</v>
      </c>
      <c r="Q6842">
        <v>0</v>
      </c>
      <c r="R6842">
        <v>0</v>
      </c>
      <c r="S6842">
        <v>0</v>
      </c>
      <c r="T6842">
        <v>0</v>
      </c>
      <c r="U6842">
        <v>5.1277780000000002</v>
      </c>
      <c r="V6842">
        <v>300.48777799999999</v>
      </c>
      <c r="W6842">
        <v>0</v>
      </c>
      <c r="X6842">
        <v>0</v>
      </c>
      <c r="Y6842">
        <v>0</v>
      </c>
      <c r="Z6842">
        <v>0</v>
      </c>
    </row>
    <row r="6843" spans="1:26" x14ac:dyDescent="0.25">
      <c r="A6843">
        <v>1722663</v>
      </c>
      <c r="B6843">
        <v>1</v>
      </c>
      <c r="C6843" t="s">
        <v>77</v>
      </c>
      <c r="D6843" t="s">
        <v>114</v>
      </c>
      <c r="E6843" t="s">
        <v>139</v>
      </c>
      <c r="F6843" t="s">
        <v>19579</v>
      </c>
      <c r="G6843" t="s">
        <v>141</v>
      </c>
      <c r="H6843" t="s">
        <v>46</v>
      </c>
      <c r="I6843" t="s">
        <v>129</v>
      </c>
      <c r="J6843" t="s">
        <v>130</v>
      </c>
      <c r="K6843" t="s">
        <v>131</v>
      </c>
      <c r="L6843" t="s">
        <v>19580</v>
      </c>
      <c r="M6843" t="s">
        <v>19581</v>
      </c>
      <c r="N6843">
        <v>1.3825000000000001</v>
      </c>
      <c r="O6843">
        <v>0</v>
      </c>
      <c r="P6843">
        <v>67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92.627499999999998</v>
      </c>
      <c r="W6843">
        <v>0</v>
      </c>
      <c r="X6843">
        <v>0</v>
      </c>
      <c r="Y6843">
        <v>0</v>
      </c>
      <c r="Z6843">
        <v>0</v>
      </c>
    </row>
    <row r="6844" spans="1:26" x14ac:dyDescent="0.25">
      <c r="A6844">
        <v>1722658</v>
      </c>
      <c r="B6844">
        <v>1</v>
      </c>
      <c r="C6844" t="s">
        <v>76</v>
      </c>
      <c r="D6844" t="s">
        <v>84</v>
      </c>
      <c r="E6844" t="s">
        <v>134</v>
      </c>
      <c r="F6844" t="s">
        <v>19582</v>
      </c>
      <c r="G6844" t="s">
        <v>136</v>
      </c>
      <c r="H6844" t="s">
        <v>46</v>
      </c>
      <c r="I6844" t="s">
        <v>129</v>
      </c>
      <c r="J6844" t="s">
        <v>130</v>
      </c>
      <c r="K6844" t="s">
        <v>131</v>
      </c>
      <c r="L6844" t="s">
        <v>19583</v>
      </c>
      <c r="M6844" t="s">
        <v>19584</v>
      </c>
      <c r="N6844">
        <v>1.7980555549999999</v>
      </c>
      <c r="O6844">
        <v>0</v>
      </c>
      <c r="P6844">
        <v>2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3.5961110000000001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1722657</v>
      </c>
      <c r="B6845">
        <v>1</v>
      </c>
      <c r="C6845" t="s">
        <v>76</v>
      </c>
      <c r="D6845" t="s">
        <v>80</v>
      </c>
      <c r="E6845" t="s">
        <v>134</v>
      </c>
      <c r="F6845" t="s">
        <v>19140</v>
      </c>
      <c r="G6845" t="s">
        <v>155</v>
      </c>
      <c r="H6845" t="s">
        <v>46</v>
      </c>
      <c r="I6845" t="s">
        <v>129</v>
      </c>
      <c r="J6845" t="s">
        <v>130</v>
      </c>
      <c r="K6845" t="s">
        <v>131</v>
      </c>
      <c r="L6845" t="s">
        <v>19585</v>
      </c>
      <c r="M6845" t="s">
        <v>19586</v>
      </c>
      <c r="N6845">
        <v>4.7280555550000001</v>
      </c>
      <c r="O6845">
        <v>0</v>
      </c>
      <c r="P6845">
        <v>8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37.824444</v>
      </c>
      <c r="W6845">
        <v>0</v>
      </c>
      <c r="X6845">
        <v>0</v>
      </c>
      <c r="Y6845">
        <v>0</v>
      </c>
      <c r="Z6845">
        <v>0</v>
      </c>
    </row>
    <row r="6846" spans="1:26" x14ac:dyDescent="0.25">
      <c r="A6846">
        <v>1722676</v>
      </c>
      <c r="B6846">
        <v>1</v>
      </c>
      <c r="C6846" t="s">
        <v>76</v>
      </c>
      <c r="D6846" t="s">
        <v>101</v>
      </c>
      <c r="E6846" t="s">
        <v>134</v>
      </c>
      <c r="F6846" t="s">
        <v>19587</v>
      </c>
      <c r="G6846" t="s">
        <v>136</v>
      </c>
      <c r="H6846" t="s">
        <v>46</v>
      </c>
      <c r="I6846" t="s">
        <v>129</v>
      </c>
      <c r="J6846" t="s">
        <v>130</v>
      </c>
      <c r="K6846" t="s">
        <v>131</v>
      </c>
      <c r="L6846" t="s">
        <v>19588</v>
      </c>
      <c r="M6846" t="s">
        <v>19589</v>
      </c>
      <c r="N6846">
        <v>1.6311111110000001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1.631111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1722659</v>
      </c>
      <c r="B6847">
        <v>1</v>
      </c>
      <c r="C6847" t="s">
        <v>76</v>
      </c>
      <c r="D6847" t="s">
        <v>84</v>
      </c>
      <c r="E6847" t="s">
        <v>164</v>
      </c>
      <c r="F6847" t="s">
        <v>19590</v>
      </c>
      <c r="G6847" t="s">
        <v>186</v>
      </c>
      <c r="H6847" t="s">
        <v>46</v>
      </c>
      <c r="I6847" t="s">
        <v>129</v>
      </c>
      <c r="J6847" t="s">
        <v>130</v>
      </c>
      <c r="K6847" t="s">
        <v>131</v>
      </c>
      <c r="L6847" t="s">
        <v>19591</v>
      </c>
      <c r="M6847" t="s">
        <v>19592</v>
      </c>
      <c r="N6847">
        <v>0.35749999999999998</v>
      </c>
      <c r="O6847">
        <v>1</v>
      </c>
      <c r="P6847">
        <v>114</v>
      </c>
      <c r="Q6847">
        <v>0</v>
      </c>
      <c r="R6847">
        <v>0</v>
      </c>
      <c r="S6847">
        <v>0</v>
      </c>
      <c r="T6847">
        <v>0</v>
      </c>
      <c r="U6847">
        <v>0.35749999999999998</v>
      </c>
      <c r="V6847">
        <v>40.755000000000003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1722660</v>
      </c>
      <c r="B6848">
        <v>1</v>
      </c>
      <c r="C6848" t="s">
        <v>77</v>
      </c>
      <c r="D6848" t="s">
        <v>118</v>
      </c>
      <c r="E6848" t="s">
        <v>139</v>
      </c>
      <c r="F6848" t="s">
        <v>12389</v>
      </c>
      <c r="G6848" t="s">
        <v>141</v>
      </c>
      <c r="H6848" t="s">
        <v>46</v>
      </c>
      <c r="I6848" t="s">
        <v>129</v>
      </c>
      <c r="J6848" t="s">
        <v>130</v>
      </c>
      <c r="K6848" t="s">
        <v>131</v>
      </c>
      <c r="L6848" t="s">
        <v>19591</v>
      </c>
      <c r="M6848" t="s">
        <v>19593</v>
      </c>
      <c r="N6848">
        <v>2.903611111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5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14.518056</v>
      </c>
    </row>
    <row r="6849" spans="1:26" x14ac:dyDescent="0.25">
      <c r="A6849">
        <v>1722665</v>
      </c>
      <c r="B6849">
        <v>1</v>
      </c>
      <c r="C6849" t="s">
        <v>76</v>
      </c>
      <c r="D6849" t="s">
        <v>95</v>
      </c>
      <c r="E6849" t="s">
        <v>134</v>
      </c>
      <c r="F6849" t="s">
        <v>19594</v>
      </c>
      <c r="G6849" t="s">
        <v>136</v>
      </c>
      <c r="H6849" t="s">
        <v>46</v>
      </c>
      <c r="I6849" t="s">
        <v>129</v>
      </c>
      <c r="J6849" t="s">
        <v>130</v>
      </c>
      <c r="K6849" t="s">
        <v>131</v>
      </c>
      <c r="L6849" t="s">
        <v>19595</v>
      </c>
      <c r="M6849" t="s">
        <v>19596</v>
      </c>
      <c r="N6849">
        <v>3.105555555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3.105556</v>
      </c>
    </row>
    <row r="6850" spans="1:26" x14ac:dyDescent="0.25">
      <c r="A6850">
        <v>1722670</v>
      </c>
      <c r="B6850">
        <v>1</v>
      </c>
      <c r="C6850" t="s">
        <v>77</v>
      </c>
      <c r="D6850" t="s">
        <v>117</v>
      </c>
      <c r="E6850" t="s">
        <v>212</v>
      </c>
      <c r="F6850" t="s">
        <v>19597</v>
      </c>
      <c r="G6850" t="s">
        <v>176</v>
      </c>
      <c r="H6850" t="s">
        <v>47</v>
      </c>
      <c r="I6850" t="s">
        <v>129</v>
      </c>
      <c r="J6850" t="s">
        <v>130</v>
      </c>
      <c r="K6850" t="s">
        <v>131</v>
      </c>
      <c r="L6850" t="s">
        <v>19598</v>
      </c>
      <c r="M6850" t="s">
        <v>19599</v>
      </c>
      <c r="N6850">
        <v>0.61277777700000002</v>
      </c>
      <c r="O6850">
        <v>0</v>
      </c>
      <c r="P6850">
        <v>0</v>
      </c>
      <c r="Q6850">
        <v>0</v>
      </c>
      <c r="R6850">
        <v>0</v>
      </c>
      <c r="S6850">
        <v>20</v>
      </c>
      <c r="T6850">
        <v>441</v>
      </c>
      <c r="U6850">
        <v>0</v>
      </c>
      <c r="V6850">
        <v>0</v>
      </c>
      <c r="W6850">
        <v>0</v>
      </c>
      <c r="X6850">
        <v>0</v>
      </c>
      <c r="Y6850">
        <v>12.255556</v>
      </c>
      <c r="Z6850">
        <v>270.23500000000001</v>
      </c>
    </row>
    <row r="6851" spans="1:26" x14ac:dyDescent="0.25">
      <c r="A6851">
        <v>1722669</v>
      </c>
      <c r="B6851">
        <v>1</v>
      </c>
      <c r="C6851" t="s">
        <v>76</v>
      </c>
      <c r="D6851" t="s">
        <v>79</v>
      </c>
      <c r="E6851" t="s">
        <v>134</v>
      </c>
      <c r="F6851" t="s">
        <v>19600</v>
      </c>
      <c r="G6851" t="s">
        <v>155</v>
      </c>
      <c r="H6851" t="s">
        <v>46</v>
      </c>
      <c r="I6851" t="s">
        <v>129</v>
      </c>
      <c r="J6851" t="s">
        <v>130</v>
      </c>
      <c r="K6851" t="s">
        <v>131</v>
      </c>
      <c r="L6851" t="s">
        <v>19601</v>
      </c>
      <c r="M6851" t="s">
        <v>19602</v>
      </c>
      <c r="N6851">
        <v>3.793055555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3.793056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1722672</v>
      </c>
      <c r="B6852">
        <v>1</v>
      </c>
      <c r="C6852" t="s">
        <v>76</v>
      </c>
      <c r="D6852" t="s">
        <v>101</v>
      </c>
      <c r="E6852" t="s">
        <v>126</v>
      </c>
      <c r="F6852" t="s">
        <v>19603</v>
      </c>
      <c r="G6852" t="s">
        <v>1505</v>
      </c>
      <c r="H6852" t="s">
        <v>47</v>
      </c>
      <c r="I6852" t="s">
        <v>129</v>
      </c>
      <c r="J6852" t="s">
        <v>130</v>
      </c>
      <c r="K6852" t="s">
        <v>131</v>
      </c>
      <c r="L6852" t="s">
        <v>19604</v>
      </c>
      <c r="M6852" t="s">
        <v>19605</v>
      </c>
      <c r="N6852">
        <v>0.388333333</v>
      </c>
      <c r="O6852">
        <v>8</v>
      </c>
      <c r="P6852">
        <v>330</v>
      </c>
      <c r="Q6852">
        <v>0</v>
      </c>
      <c r="R6852">
        <v>0</v>
      </c>
      <c r="S6852">
        <v>0</v>
      </c>
      <c r="T6852">
        <v>0</v>
      </c>
      <c r="U6852">
        <v>3.1066669999999998</v>
      </c>
      <c r="V6852">
        <v>128.15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1722679</v>
      </c>
      <c r="B6853">
        <v>1</v>
      </c>
      <c r="C6853" t="s">
        <v>76</v>
      </c>
      <c r="D6853" t="s">
        <v>99</v>
      </c>
      <c r="E6853" t="s">
        <v>134</v>
      </c>
      <c r="F6853" t="s">
        <v>19606</v>
      </c>
      <c r="G6853" t="s">
        <v>136</v>
      </c>
      <c r="H6853" t="s">
        <v>46</v>
      </c>
      <c r="I6853" t="s">
        <v>129</v>
      </c>
      <c r="J6853" t="s">
        <v>130</v>
      </c>
      <c r="K6853" t="s">
        <v>131</v>
      </c>
      <c r="L6853" t="s">
        <v>19607</v>
      </c>
      <c r="M6853" t="s">
        <v>19608</v>
      </c>
      <c r="N6853">
        <v>0.61666666599999997</v>
      </c>
      <c r="O6853">
        <v>0</v>
      </c>
      <c r="P6853">
        <v>1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0.61666699999999997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1722681</v>
      </c>
      <c r="B6854">
        <v>1</v>
      </c>
      <c r="C6854" t="s">
        <v>76</v>
      </c>
      <c r="D6854" t="s">
        <v>80</v>
      </c>
      <c r="E6854" t="s">
        <v>126</v>
      </c>
      <c r="F6854" t="s">
        <v>19609</v>
      </c>
      <c r="G6854" t="s">
        <v>145</v>
      </c>
      <c r="H6854" t="s">
        <v>47</v>
      </c>
      <c r="I6854" t="s">
        <v>129</v>
      </c>
      <c r="J6854" t="s">
        <v>130</v>
      </c>
      <c r="K6854" t="s">
        <v>131</v>
      </c>
      <c r="L6854" t="s">
        <v>19610</v>
      </c>
      <c r="M6854" t="s">
        <v>19611</v>
      </c>
      <c r="N6854">
        <v>2.9474999999999998</v>
      </c>
      <c r="O6854">
        <v>1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2.9474999999999998</v>
      </c>
      <c r="V6854">
        <v>0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1722689</v>
      </c>
      <c r="B6855">
        <v>1</v>
      </c>
      <c r="C6855" t="s">
        <v>76</v>
      </c>
      <c r="D6855" t="s">
        <v>101</v>
      </c>
      <c r="E6855" t="s">
        <v>158</v>
      </c>
      <c r="F6855" t="s">
        <v>19612</v>
      </c>
      <c r="G6855" t="s">
        <v>176</v>
      </c>
      <c r="H6855" t="s">
        <v>47</v>
      </c>
      <c r="I6855" t="s">
        <v>129</v>
      </c>
      <c r="J6855" t="s">
        <v>130</v>
      </c>
      <c r="K6855" t="s">
        <v>131</v>
      </c>
      <c r="L6855" t="s">
        <v>19613</v>
      </c>
      <c r="M6855" t="s">
        <v>19614</v>
      </c>
      <c r="N6855">
        <v>0.87916666600000004</v>
      </c>
      <c r="O6855">
        <v>3</v>
      </c>
      <c r="P6855">
        <v>335</v>
      </c>
      <c r="Q6855">
        <v>0</v>
      </c>
      <c r="R6855">
        <v>0</v>
      </c>
      <c r="S6855">
        <v>0</v>
      </c>
      <c r="T6855">
        <v>0</v>
      </c>
      <c r="U6855">
        <v>2.6375000000000002</v>
      </c>
      <c r="V6855">
        <v>294.52083299999998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1722684</v>
      </c>
      <c r="B6856">
        <v>1</v>
      </c>
      <c r="C6856" t="s">
        <v>76</v>
      </c>
      <c r="D6856" t="s">
        <v>106</v>
      </c>
      <c r="E6856" t="s">
        <v>134</v>
      </c>
      <c r="F6856" t="s">
        <v>19615</v>
      </c>
      <c r="G6856" t="s">
        <v>155</v>
      </c>
      <c r="H6856" t="s">
        <v>46</v>
      </c>
      <c r="I6856" t="s">
        <v>129</v>
      </c>
      <c r="J6856" t="s">
        <v>130</v>
      </c>
      <c r="K6856" t="s">
        <v>131</v>
      </c>
      <c r="L6856" t="s">
        <v>19616</v>
      </c>
      <c r="M6856" t="s">
        <v>19617</v>
      </c>
      <c r="N6856">
        <v>1.1916666659999999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1.191667</v>
      </c>
      <c r="W6856">
        <v>0</v>
      </c>
      <c r="X6856">
        <v>0</v>
      </c>
      <c r="Y6856">
        <v>0</v>
      </c>
      <c r="Z6856">
        <v>0</v>
      </c>
    </row>
    <row r="6857" spans="1:26" x14ac:dyDescent="0.25">
      <c r="A6857">
        <v>1722699</v>
      </c>
      <c r="B6857">
        <v>1</v>
      </c>
      <c r="C6857" t="s">
        <v>77</v>
      </c>
      <c r="D6857" t="s">
        <v>120</v>
      </c>
      <c r="E6857" t="s">
        <v>134</v>
      </c>
      <c r="F6857" t="s">
        <v>19618</v>
      </c>
      <c r="G6857" t="s">
        <v>136</v>
      </c>
      <c r="H6857" t="s">
        <v>46</v>
      </c>
      <c r="I6857" t="s">
        <v>129</v>
      </c>
      <c r="J6857" t="s">
        <v>130</v>
      </c>
      <c r="K6857" t="s">
        <v>131</v>
      </c>
      <c r="L6857" t="s">
        <v>19619</v>
      </c>
      <c r="M6857" t="s">
        <v>19620</v>
      </c>
      <c r="N6857">
        <v>1.2297222219999999</v>
      </c>
      <c r="O6857">
        <v>0</v>
      </c>
      <c r="P6857">
        <v>0</v>
      </c>
      <c r="Q6857">
        <v>0</v>
      </c>
      <c r="R6857">
        <v>1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1.229722</v>
      </c>
      <c r="Y6857">
        <v>0</v>
      </c>
      <c r="Z6857">
        <v>0</v>
      </c>
    </row>
    <row r="6858" spans="1:26" x14ac:dyDescent="0.25">
      <c r="A6858">
        <v>1722687</v>
      </c>
      <c r="B6858">
        <v>1</v>
      </c>
      <c r="C6858" t="s">
        <v>76</v>
      </c>
      <c r="D6858" t="s">
        <v>80</v>
      </c>
      <c r="E6858" t="s">
        <v>134</v>
      </c>
      <c r="F6858" t="s">
        <v>19574</v>
      </c>
      <c r="G6858" t="s">
        <v>136</v>
      </c>
      <c r="H6858" t="s">
        <v>46</v>
      </c>
      <c r="I6858" t="s">
        <v>129</v>
      </c>
      <c r="J6858" t="s">
        <v>130</v>
      </c>
      <c r="K6858" t="s">
        <v>131</v>
      </c>
      <c r="L6858" t="s">
        <v>19621</v>
      </c>
      <c r="M6858" t="s">
        <v>19622</v>
      </c>
      <c r="N6858">
        <v>3.8958333330000001</v>
      </c>
      <c r="O6858">
        <v>0</v>
      </c>
      <c r="P6858">
        <v>6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23.375</v>
      </c>
      <c r="W6858">
        <v>0</v>
      </c>
      <c r="X6858">
        <v>0</v>
      </c>
      <c r="Y6858">
        <v>0</v>
      </c>
      <c r="Z6858">
        <v>0</v>
      </c>
    </row>
    <row r="6859" spans="1:26" x14ac:dyDescent="0.25">
      <c r="A6859">
        <v>1722696</v>
      </c>
      <c r="B6859">
        <v>1</v>
      </c>
      <c r="C6859" t="s">
        <v>77</v>
      </c>
      <c r="D6859" t="s">
        <v>111</v>
      </c>
      <c r="E6859" t="s">
        <v>164</v>
      </c>
      <c r="F6859" t="s">
        <v>19623</v>
      </c>
      <c r="G6859" t="s">
        <v>182</v>
      </c>
      <c r="H6859" t="s">
        <v>46</v>
      </c>
      <c r="I6859" t="s">
        <v>129</v>
      </c>
      <c r="J6859" t="s">
        <v>130</v>
      </c>
      <c r="K6859" t="s">
        <v>131</v>
      </c>
      <c r="L6859" t="s">
        <v>19624</v>
      </c>
      <c r="M6859" t="s">
        <v>19625</v>
      </c>
      <c r="N6859">
        <v>5.9527777769999997</v>
      </c>
      <c r="O6859">
        <v>0</v>
      </c>
      <c r="P6859">
        <v>0</v>
      </c>
      <c r="Q6859">
        <v>0</v>
      </c>
      <c r="R6859">
        <v>0</v>
      </c>
      <c r="S6859">
        <v>1</v>
      </c>
      <c r="T6859">
        <v>43</v>
      </c>
      <c r="U6859">
        <v>0</v>
      </c>
      <c r="V6859">
        <v>0</v>
      </c>
      <c r="W6859">
        <v>0</v>
      </c>
      <c r="X6859">
        <v>0</v>
      </c>
      <c r="Y6859">
        <v>5.9527780000000003</v>
      </c>
      <c r="Z6859">
        <v>255.96944400000001</v>
      </c>
    </row>
    <row r="6860" spans="1:26" x14ac:dyDescent="0.25">
      <c r="A6860">
        <v>1722698</v>
      </c>
      <c r="B6860">
        <v>1</v>
      </c>
      <c r="C6860" t="s">
        <v>76</v>
      </c>
      <c r="D6860" t="s">
        <v>100</v>
      </c>
      <c r="E6860" t="s">
        <v>139</v>
      </c>
      <c r="F6860" t="s">
        <v>19626</v>
      </c>
      <c r="G6860" t="s">
        <v>141</v>
      </c>
      <c r="H6860" t="s">
        <v>46</v>
      </c>
      <c r="I6860" t="s">
        <v>129</v>
      </c>
      <c r="J6860" t="s">
        <v>130</v>
      </c>
      <c r="K6860" t="s">
        <v>131</v>
      </c>
      <c r="L6860" t="s">
        <v>19627</v>
      </c>
      <c r="M6860" t="s">
        <v>19628</v>
      </c>
      <c r="N6860">
        <v>2.5138888879999999</v>
      </c>
      <c r="O6860">
        <v>0</v>
      </c>
      <c r="P6860">
        <v>26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65.361110999999994</v>
      </c>
      <c r="W6860">
        <v>0</v>
      </c>
      <c r="X6860">
        <v>0</v>
      </c>
      <c r="Y6860">
        <v>0</v>
      </c>
      <c r="Z6860">
        <v>0</v>
      </c>
    </row>
    <row r="6861" spans="1:26" x14ac:dyDescent="0.25">
      <c r="A6861">
        <v>1722691</v>
      </c>
      <c r="B6861">
        <v>1</v>
      </c>
      <c r="C6861" t="s">
        <v>77</v>
      </c>
      <c r="D6861" t="s">
        <v>114</v>
      </c>
      <c r="E6861" t="s">
        <v>126</v>
      </c>
      <c r="F6861" t="s">
        <v>19629</v>
      </c>
      <c r="G6861" t="s">
        <v>145</v>
      </c>
      <c r="H6861" t="s">
        <v>47</v>
      </c>
      <c r="I6861" t="s">
        <v>129</v>
      </c>
      <c r="J6861" t="s">
        <v>130</v>
      </c>
      <c r="K6861" t="s">
        <v>131</v>
      </c>
      <c r="L6861" t="s">
        <v>19630</v>
      </c>
      <c r="M6861" t="s">
        <v>19631</v>
      </c>
      <c r="N6861">
        <v>2.0505555549999999</v>
      </c>
      <c r="O6861">
        <v>0</v>
      </c>
      <c r="P6861">
        <v>0</v>
      </c>
      <c r="Q6861">
        <v>0</v>
      </c>
      <c r="R6861">
        <v>0</v>
      </c>
      <c r="S6861">
        <v>2</v>
      </c>
      <c r="T6861">
        <v>15</v>
      </c>
      <c r="U6861">
        <v>0</v>
      </c>
      <c r="V6861">
        <v>0</v>
      </c>
      <c r="W6861">
        <v>0</v>
      </c>
      <c r="X6861">
        <v>0</v>
      </c>
      <c r="Y6861">
        <v>4.1011110000000004</v>
      </c>
      <c r="Z6861">
        <v>30.758333</v>
      </c>
    </row>
    <row r="6862" spans="1:26" x14ac:dyDescent="0.25">
      <c r="A6862">
        <v>1722690</v>
      </c>
      <c r="B6862">
        <v>1</v>
      </c>
      <c r="C6862" t="s">
        <v>77</v>
      </c>
      <c r="D6862" t="s">
        <v>115</v>
      </c>
      <c r="E6862" t="s">
        <v>158</v>
      </c>
      <c r="F6862" t="s">
        <v>19632</v>
      </c>
      <c r="G6862" t="s">
        <v>176</v>
      </c>
      <c r="H6862" t="s">
        <v>47</v>
      </c>
      <c r="I6862" t="s">
        <v>129</v>
      </c>
      <c r="J6862" t="s">
        <v>130</v>
      </c>
      <c r="K6862" t="s">
        <v>131</v>
      </c>
      <c r="L6862" t="s">
        <v>19633</v>
      </c>
      <c r="M6862" t="s">
        <v>19634</v>
      </c>
      <c r="N6862">
        <v>8.7222222000000002E-2</v>
      </c>
      <c r="O6862">
        <v>0</v>
      </c>
      <c r="P6862">
        <v>0</v>
      </c>
      <c r="Q6862">
        <v>81</v>
      </c>
      <c r="R6862">
        <v>1862</v>
      </c>
      <c r="S6862">
        <v>56</v>
      </c>
      <c r="T6862">
        <v>1747</v>
      </c>
      <c r="U6862">
        <v>0</v>
      </c>
      <c r="V6862">
        <v>0</v>
      </c>
      <c r="W6862">
        <v>7.0650000000000004</v>
      </c>
      <c r="X6862">
        <v>162.40777700000001</v>
      </c>
      <c r="Y6862">
        <v>4.8844440000000002</v>
      </c>
      <c r="Z6862">
        <v>152.37722199999999</v>
      </c>
    </row>
    <row r="6863" spans="1:26" x14ac:dyDescent="0.25">
      <c r="A6863">
        <v>1722693</v>
      </c>
      <c r="B6863">
        <v>1</v>
      </c>
      <c r="C6863" t="s">
        <v>77</v>
      </c>
      <c r="D6863" t="s">
        <v>124</v>
      </c>
      <c r="E6863" t="s">
        <v>212</v>
      </c>
      <c r="F6863" t="s">
        <v>9065</v>
      </c>
      <c r="G6863" t="s">
        <v>176</v>
      </c>
      <c r="H6863" t="s">
        <v>47</v>
      </c>
      <c r="I6863" t="s">
        <v>129</v>
      </c>
      <c r="J6863" t="s">
        <v>130</v>
      </c>
      <c r="K6863" t="s">
        <v>131</v>
      </c>
      <c r="L6863" t="s">
        <v>19635</v>
      </c>
      <c r="M6863" t="s">
        <v>19636</v>
      </c>
      <c r="N6863">
        <v>0.145555555</v>
      </c>
      <c r="O6863">
        <v>11</v>
      </c>
      <c r="P6863">
        <v>343</v>
      </c>
      <c r="Q6863">
        <v>0</v>
      </c>
      <c r="R6863">
        <v>0</v>
      </c>
      <c r="S6863">
        <v>28</v>
      </c>
      <c r="T6863">
        <v>963</v>
      </c>
      <c r="U6863">
        <v>1.601111</v>
      </c>
      <c r="V6863">
        <v>49.925555000000003</v>
      </c>
      <c r="W6863">
        <v>0</v>
      </c>
      <c r="X6863">
        <v>0</v>
      </c>
      <c r="Y6863">
        <v>4.0755559999999997</v>
      </c>
      <c r="Z6863">
        <v>140.16999899999999</v>
      </c>
    </row>
    <row r="6864" spans="1:26" x14ac:dyDescent="0.25">
      <c r="A6864">
        <v>1722702</v>
      </c>
      <c r="B6864">
        <v>1</v>
      </c>
      <c r="C6864" t="s">
        <v>76</v>
      </c>
      <c r="D6864" t="s">
        <v>89</v>
      </c>
      <c r="E6864" t="s">
        <v>139</v>
      </c>
      <c r="F6864" t="s">
        <v>19637</v>
      </c>
      <c r="G6864" t="s">
        <v>141</v>
      </c>
      <c r="H6864" t="s">
        <v>46</v>
      </c>
      <c r="I6864" t="s">
        <v>129</v>
      </c>
      <c r="J6864" t="s">
        <v>130</v>
      </c>
      <c r="K6864" t="s">
        <v>131</v>
      </c>
      <c r="L6864" t="s">
        <v>19638</v>
      </c>
      <c r="M6864" t="s">
        <v>19639</v>
      </c>
      <c r="N6864">
        <v>1.7069444439999999</v>
      </c>
      <c r="O6864">
        <v>0</v>
      </c>
      <c r="P6864">
        <v>18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30.725000000000001</v>
      </c>
      <c r="W6864">
        <v>0</v>
      </c>
      <c r="X6864">
        <v>0</v>
      </c>
      <c r="Y6864">
        <v>0</v>
      </c>
      <c r="Z6864">
        <v>0</v>
      </c>
    </row>
    <row r="6865" spans="1:26" x14ac:dyDescent="0.25">
      <c r="A6865">
        <v>1722700</v>
      </c>
      <c r="B6865">
        <v>1</v>
      </c>
      <c r="C6865" t="s">
        <v>76</v>
      </c>
      <c r="D6865" t="s">
        <v>78</v>
      </c>
      <c r="E6865" t="s">
        <v>134</v>
      </c>
      <c r="F6865" t="s">
        <v>19640</v>
      </c>
      <c r="G6865" t="s">
        <v>136</v>
      </c>
      <c r="H6865" t="s">
        <v>46</v>
      </c>
      <c r="I6865" t="s">
        <v>129</v>
      </c>
      <c r="J6865" t="s">
        <v>130</v>
      </c>
      <c r="K6865" t="s">
        <v>131</v>
      </c>
      <c r="L6865" t="s">
        <v>19641</v>
      </c>
      <c r="M6865" t="s">
        <v>19642</v>
      </c>
      <c r="N6865">
        <v>2.2549999999999999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2.2549999999999999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1722701</v>
      </c>
      <c r="B6866">
        <v>1</v>
      </c>
      <c r="C6866" t="s">
        <v>76</v>
      </c>
      <c r="D6866" t="s">
        <v>96</v>
      </c>
      <c r="E6866" t="s">
        <v>164</v>
      </c>
      <c r="F6866" t="s">
        <v>8607</v>
      </c>
      <c r="G6866" t="s">
        <v>256</v>
      </c>
      <c r="H6866" t="s">
        <v>46</v>
      </c>
      <c r="I6866" t="s">
        <v>129</v>
      </c>
      <c r="J6866" t="s">
        <v>130</v>
      </c>
      <c r="K6866" t="s">
        <v>131</v>
      </c>
      <c r="L6866" t="s">
        <v>19643</v>
      </c>
      <c r="M6866" t="s">
        <v>19644</v>
      </c>
      <c r="N6866">
        <v>0.48805555499999997</v>
      </c>
      <c r="O6866">
        <v>1</v>
      </c>
      <c r="P6866">
        <v>122</v>
      </c>
      <c r="Q6866">
        <v>0</v>
      </c>
      <c r="R6866">
        <v>0</v>
      </c>
      <c r="S6866">
        <v>0</v>
      </c>
      <c r="T6866">
        <v>0</v>
      </c>
      <c r="U6866">
        <v>0.48805599999999999</v>
      </c>
      <c r="V6866">
        <v>59.542777999999998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1722705</v>
      </c>
      <c r="B6867">
        <v>1</v>
      </c>
      <c r="C6867" t="s">
        <v>77</v>
      </c>
      <c r="D6867" t="s">
        <v>119</v>
      </c>
      <c r="E6867" t="s">
        <v>158</v>
      </c>
      <c r="F6867" t="s">
        <v>8340</v>
      </c>
      <c r="G6867" t="s">
        <v>176</v>
      </c>
      <c r="H6867" t="s">
        <v>47</v>
      </c>
      <c r="I6867" t="s">
        <v>129</v>
      </c>
      <c r="J6867" t="s">
        <v>130</v>
      </c>
      <c r="K6867" t="s">
        <v>131</v>
      </c>
      <c r="L6867" t="s">
        <v>19645</v>
      </c>
      <c r="M6867" t="s">
        <v>19646</v>
      </c>
      <c r="N6867">
        <v>0.323333333</v>
      </c>
      <c r="O6867">
        <v>338</v>
      </c>
      <c r="P6867">
        <v>397</v>
      </c>
      <c r="Q6867">
        <v>0</v>
      </c>
      <c r="R6867">
        <v>0</v>
      </c>
      <c r="S6867">
        <v>0</v>
      </c>
      <c r="T6867">
        <v>0</v>
      </c>
      <c r="U6867">
        <v>109.28666699999999</v>
      </c>
      <c r="V6867">
        <v>128.36333300000001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1722709</v>
      </c>
      <c r="B6868">
        <v>1</v>
      </c>
      <c r="C6868" t="s">
        <v>77</v>
      </c>
      <c r="D6868" t="s">
        <v>112</v>
      </c>
      <c r="E6868" t="s">
        <v>164</v>
      </c>
      <c r="F6868" t="s">
        <v>19647</v>
      </c>
      <c r="G6868" t="s">
        <v>256</v>
      </c>
      <c r="H6868" t="s">
        <v>46</v>
      </c>
      <c r="I6868" t="s">
        <v>129</v>
      </c>
      <c r="J6868" t="s">
        <v>130</v>
      </c>
      <c r="K6868" t="s">
        <v>131</v>
      </c>
      <c r="L6868" t="s">
        <v>19648</v>
      </c>
      <c r="M6868" t="s">
        <v>19649</v>
      </c>
      <c r="N6868">
        <v>1.89</v>
      </c>
      <c r="O6868">
        <v>0</v>
      </c>
      <c r="P6868">
        <v>0</v>
      </c>
      <c r="Q6868">
        <v>0</v>
      </c>
      <c r="R6868">
        <v>0</v>
      </c>
      <c r="S6868">
        <v>1</v>
      </c>
      <c r="T6868">
        <v>57</v>
      </c>
      <c r="U6868">
        <v>0</v>
      </c>
      <c r="V6868">
        <v>0</v>
      </c>
      <c r="W6868">
        <v>0</v>
      </c>
      <c r="X6868">
        <v>0</v>
      </c>
      <c r="Y6868">
        <v>1.89</v>
      </c>
      <c r="Z6868">
        <v>107.73</v>
      </c>
    </row>
    <row r="6869" spans="1:26" x14ac:dyDescent="0.25">
      <c r="A6869">
        <v>1722710</v>
      </c>
      <c r="B6869">
        <v>1</v>
      </c>
      <c r="C6869" t="s">
        <v>76</v>
      </c>
      <c r="D6869" t="s">
        <v>93</v>
      </c>
      <c r="E6869" t="s">
        <v>134</v>
      </c>
      <c r="F6869" t="s">
        <v>19650</v>
      </c>
      <c r="G6869" t="s">
        <v>136</v>
      </c>
      <c r="H6869" t="s">
        <v>46</v>
      </c>
      <c r="I6869" t="s">
        <v>129</v>
      </c>
      <c r="J6869" t="s">
        <v>130</v>
      </c>
      <c r="K6869" t="s">
        <v>131</v>
      </c>
      <c r="L6869" t="s">
        <v>19651</v>
      </c>
      <c r="M6869" t="s">
        <v>19652</v>
      </c>
      <c r="N6869">
        <v>1.6883333330000001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1.6883330000000001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1722713</v>
      </c>
      <c r="B6870">
        <v>1</v>
      </c>
      <c r="C6870" t="s">
        <v>76</v>
      </c>
      <c r="D6870" t="s">
        <v>78</v>
      </c>
      <c r="E6870" t="s">
        <v>134</v>
      </c>
      <c r="F6870" t="s">
        <v>19653</v>
      </c>
      <c r="G6870" t="s">
        <v>136</v>
      </c>
      <c r="H6870" t="s">
        <v>46</v>
      </c>
      <c r="I6870" t="s">
        <v>129</v>
      </c>
      <c r="J6870" t="s">
        <v>130</v>
      </c>
      <c r="K6870" t="s">
        <v>131</v>
      </c>
      <c r="L6870" t="s">
        <v>19654</v>
      </c>
      <c r="M6870" t="s">
        <v>19655</v>
      </c>
      <c r="N6870">
        <v>6.5697222220000002</v>
      </c>
      <c r="O6870">
        <v>0</v>
      </c>
      <c r="P6870">
        <v>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13.139443999999999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1722718</v>
      </c>
      <c r="B6871">
        <v>1</v>
      </c>
      <c r="C6871" t="s">
        <v>76</v>
      </c>
      <c r="D6871" t="s">
        <v>88</v>
      </c>
      <c r="E6871" t="s">
        <v>134</v>
      </c>
      <c r="F6871" t="s">
        <v>19656</v>
      </c>
      <c r="G6871" t="s">
        <v>155</v>
      </c>
      <c r="H6871" t="s">
        <v>46</v>
      </c>
      <c r="I6871" t="s">
        <v>129</v>
      </c>
      <c r="J6871" t="s">
        <v>130</v>
      </c>
      <c r="K6871" t="s">
        <v>131</v>
      </c>
      <c r="L6871" t="s">
        <v>19657</v>
      </c>
      <c r="M6871" t="s">
        <v>19658</v>
      </c>
      <c r="N6871">
        <v>0.84527777699999995</v>
      </c>
      <c r="O6871">
        <v>0</v>
      </c>
      <c r="P6871">
        <v>7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5.916944</v>
      </c>
      <c r="W6871">
        <v>0</v>
      </c>
      <c r="X6871">
        <v>0</v>
      </c>
      <c r="Y6871">
        <v>0</v>
      </c>
      <c r="Z6871">
        <v>0</v>
      </c>
    </row>
    <row r="6872" spans="1:26" x14ac:dyDescent="0.25">
      <c r="A6872">
        <v>1722715</v>
      </c>
      <c r="B6872">
        <v>1</v>
      </c>
      <c r="C6872" t="s">
        <v>76</v>
      </c>
      <c r="D6872" t="s">
        <v>99</v>
      </c>
      <c r="E6872" t="s">
        <v>139</v>
      </c>
      <c r="F6872" t="s">
        <v>19659</v>
      </c>
      <c r="G6872" t="s">
        <v>1596</v>
      </c>
      <c r="H6872" t="s">
        <v>46</v>
      </c>
      <c r="I6872" t="s">
        <v>129</v>
      </c>
      <c r="J6872" t="s">
        <v>130</v>
      </c>
      <c r="K6872" t="s">
        <v>131</v>
      </c>
      <c r="L6872" t="s">
        <v>19660</v>
      </c>
      <c r="M6872" t="s">
        <v>19661</v>
      </c>
      <c r="N6872">
        <v>1.068333333</v>
      </c>
      <c r="O6872">
        <v>0</v>
      </c>
      <c r="P6872">
        <v>38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40.596666999999997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1722717</v>
      </c>
      <c r="B6873">
        <v>1</v>
      </c>
      <c r="C6873" t="s">
        <v>76</v>
      </c>
      <c r="D6873" t="s">
        <v>106</v>
      </c>
      <c r="E6873" t="s">
        <v>134</v>
      </c>
      <c r="F6873" t="s">
        <v>19662</v>
      </c>
      <c r="G6873" t="s">
        <v>209</v>
      </c>
      <c r="H6873" t="s">
        <v>46</v>
      </c>
      <c r="I6873" t="s">
        <v>129</v>
      </c>
      <c r="J6873" t="s">
        <v>130</v>
      </c>
      <c r="K6873" t="s">
        <v>131</v>
      </c>
      <c r="L6873" t="s">
        <v>19663</v>
      </c>
      <c r="M6873" t="s">
        <v>19664</v>
      </c>
      <c r="N6873">
        <v>1.4058333329999999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1.4058330000000001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1722721</v>
      </c>
      <c r="B6874">
        <v>1</v>
      </c>
      <c r="C6874" t="s">
        <v>76</v>
      </c>
      <c r="D6874" t="s">
        <v>97</v>
      </c>
      <c r="E6874" t="s">
        <v>139</v>
      </c>
      <c r="F6874" t="s">
        <v>12124</v>
      </c>
      <c r="G6874" t="s">
        <v>141</v>
      </c>
      <c r="H6874" t="s">
        <v>46</v>
      </c>
      <c r="I6874" t="s">
        <v>129</v>
      </c>
      <c r="J6874" t="s">
        <v>130</v>
      </c>
      <c r="K6874" t="s">
        <v>131</v>
      </c>
      <c r="L6874" t="s">
        <v>19665</v>
      </c>
      <c r="M6874" t="s">
        <v>19666</v>
      </c>
      <c r="N6874">
        <v>1.921944444</v>
      </c>
      <c r="O6874">
        <v>0</v>
      </c>
      <c r="P6874">
        <v>42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80.721666999999997</v>
      </c>
      <c r="W6874">
        <v>0</v>
      </c>
      <c r="X6874">
        <v>0</v>
      </c>
      <c r="Y6874">
        <v>0</v>
      </c>
      <c r="Z6874">
        <v>0</v>
      </c>
    </row>
    <row r="6875" spans="1:26" x14ac:dyDescent="0.25">
      <c r="A6875">
        <v>1722720</v>
      </c>
      <c r="B6875">
        <v>1</v>
      </c>
      <c r="C6875" t="s">
        <v>76</v>
      </c>
      <c r="D6875" t="s">
        <v>99</v>
      </c>
      <c r="E6875" t="s">
        <v>139</v>
      </c>
      <c r="F6875" t="s">
        <v>19667</v>
      </c>
      <c r="G6875" t="s">
        <v>1596</v>
      </c>
      <c r="H6875" t="s">
        <v>46</v>
      </c>
      <c r="I6875" t="s">
        <v>129</v>
      </c>
      <c r="J6875" t="s">
        <v>130</v>
      </c>
      <c r="K6875" t="s">
        <v>131</v>
      </c>
      <c r="L6875" t="s">
        <v>19668</v>
      </c>
      <c r="M6875" t="s">
        <v>19669</v>
      </c>
      <c r="N6875">
        <v>3.3908333329999998</v>
      </c>
      <c r="O6875">
        <v>0</v>
      </c>
      <c r="P6875">
        <v>28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94.943332999999996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1722723</v>
      </c>
      <c r="B6876">
        <v>1</v>
      </c>
      <c r="C6876" t="s">
        <v>76</v>
      </c>
      <c r="D6876" t="s">
        <v>90</v>
      </c>
      <c r="E6876" t="s">
        <v>134</v>
      </c>
      <c r="F6876" t="s">
        <v>11981</v>
      </c>
      <c r="G6876" t="s">
        <v>136</v>
      </c>
      <c r="H6876" t="s">
        <v>46</v>
      </c>
      <c r="I6876" t="s">
        <v>129</v>
      </c>
      <c r="J6876" t="s">
        <v>130</v>
      </c>
      <c r="K6876" t="s">
        <v>131</v>
      </c>
      <c r="L6876" t="s">
        <v>19670</v>
      </c>
      <c r="M6876" t="s">
        <v>19671</v>
      </c>
      <c r="N6876">
        <v>2.2094444439999998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2.209444</v>
      </c>
    </row>
    <row r="6877" spans="1:26" x14ac:dyDescent="0.25">
      <c r="A6877">
        <v>1722726</v>
      </c>
      <c r="B6877">
        <v>1</v>
      </c>
      <c r="C6877" t="s">
        <v>77</v>
      </c>
      <c r="D6877" t="s">
        <v>123</v>
      </c>
      <c r="E6877" t="s">
        <v>139</v>
      </c>
      <c r="F6877" t="s">
        <v>19672</v>
      </c>
      <c r="G6877" t="s">
        <v>141</v>
      </c>
      <c r="H6877" t="s">
        <v>46</v>
      </c>
      <c r="I6877" t="s">
        <v>129</v>
      </c>
      <c r="J6877" t="s">
        <v>130</v>
      </c>
      <c r="K6877" t="s">
        <v>131</v>
      </c>
      <c r="L6877" t="s">
        <v>19673</v>
      </c>
      <c r="M6877" t="s">
        <v>19674</v>
      </c>
      <c r="N6877">
        <v>2.6091666660000001</v>
      </c>
      <c r="O6877">
        <v>0</v>
      </c>
      <c r="P6877">
        <v>58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151.33166700000001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1722722</v>
      </c>
      <c r="B6878">
        <v>1</v>
      </c>
      <c r="C6878" t="s">
        <v>77</v>
      </c>
      <c r="D6878" t="s">
        <v>108</v>
      </c>
      <c r="E6878" t="s">
        <v>139</v>
      </c>
      <c r="F6878" t="s">
        <v>19675</v>
      </c>
      <c r="G6878" t="s">
        <v>391</v>
      </c>
      <c r="H6878" t="s">
        <v>46</v>
      </c>
      <c r="I6878" t="s">
        <v>129</v>
      </c>
      <c r="J6878" t="s">
        <v>130</v>
      </c>
      <c r="K6878" t="s">
        <v>131</v>
      </c>
      <c r="L6878" t="s">
        <v>19676</v>
      </c>
      <c r="M6878" t="s">
        <v>19677</v>
      </c>
      <c r="N6878">
        <v>6.068333333</v>
      </c>
      <c r="O6878">
        <v>0</v>
      </c>
      <c r="P6878">
        <v>0</v>
      </c>
      <c r="Q6878">
        <v>0</v>
      </c>
      <c r="R6878">
        <v>14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84.956666999999996</v>
      </c>
      <c r="Y6878">
        <v>0</v>
      </c>
      <c r="Z6878">
        <v>0</v>
      </c>
    </row>
    <row r="6879" spans="1:26" x14ac:dyDescent="0.25">
      <c r="A6879">
        <v>1722732</v>
      </c>
      <c r="B6879">
        <v>1</v>
      </c>
      <c r="C6879" t="s">
        <v>77</v>
      </c>
      <c r="D6879" t="s">
        <v>108</v>
      </c>
      <c r="E6879" t="s">
        <v>139</v>
      </c>
      <c r="F6879" t="s">
        <v>19678</v>
      </c>
      <c r="G6879" t="s">
        <v>141</v>
      </c>
      <c r="H6879" t="s">
        <v>46</v>
      </c>
      <c r="I6879" t="s">
        <v>129</v>
      </c>
      <c r="J6879" t="s">
        <v>130</v>
      </c>
      <c r="K6879" t="s">
        <v>131</v>
      </c>
      <c r="L6879" t="s">
        <v>19679</v>
      </c>
      <c r="M6879" t="s">
        <v>19680</v>
      </c>
      <c r="N6879">
        <v>1.706388888</v>
      </c>
      <c r="O6879">
        <v>0</v>
      </c>
      <c r="P6879">
        <v>32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54.604444000000001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1722728</v>
      </c>
      <c r="B6880">
        <v>1</v>
      </c>
      <c r="C6880" t="s">
        <v>76</v>
      </c>
      <c r="D6880" t="s">
        <v>100</v>
      </c>
      <c r="E6880" t="s">
        <v>212</v>
      </c>
      <c r="F6880" t="s">
        <v>9221</v>
      </c>
      <c r="G6880" t="s">
        <v>176</v>
      </c>
      <c r="H6880" t="s">
        <v>47</v>
      </c>
      <c r="I6880" t="s">
        <v>129</v>
      </c>
      <c r="J6880" t="s">
        <v>130</v>
      </c>
      <c r="K6880" t="s">
        <v>131</v>
      </c>
      <c r="L6880" t="s">
        <v>19681</v>
      </c>
      <c r="M6880" t="s">
        <v>19682</v>
      </c>
      <c r="N6880">
        <v>8.3055555000000003E-2</v>
      </c>
      <c r="O6880">
        <v>50</v>
      </c>
      <c r="P6880">
        <v>2025</v>
      </c>
      <c r="Q6880">
        <v>0</v>
      </c>
      <c r="R6880">
        <v>0</v>
      </c>
      <c r="S6880">
        <v>0</v>
      </c>
      <c r="T6880">
        <v>0</v>
      </c>
      <c r="U6880">
        <v>4.1527779999999996</v>
      </c>
      <c r="V6880">
        <v>168.187499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1722734</v>
      </c>
      <c r="B6881">
        <v>1</v>
      </c>
      <c r="C6881" t="s">
        <v>76</v>
      </c>
      <c r="D6881" t="s">
        <v>83</v>
      </c>
      <c r="E6881" t="s">
        <v>134</v>
      </c>
      <c r="F6881" t="s">
        <v>19683</v>
      </c>
      <c r="G6881" t="s">
        <v>155</v>
      </c>
      <c r="H6881" t="s">
        <v>46</v>
      </c>
      <c r="I6881" t="s">
        <v>129</v>
      </c>
      <c r="J6881" t="s">
        <v>130</v>
      </c>
      <c r="K6881" t="s">
        <v>131</v>
      </c>
      <c r="L6881" t="s">
        <v>19684</v>
      </c>
      <c r="M6881" t="s">
        <v>19685</v>
      </c>
      <c r="N6881">
        <v>3.1930555549999999</v>
      </c>
      <c r="O6881">
        <v>0</v>
      </c>
      <c r="P6881">
        <v>13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41.509721999999996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1722796</v>
      </c>
      <c r="B6882">
        <v>1</v>
      </c>
      <c r="C6882" t="s">
        <v>76</v>
      </c>
      <c r="D6882" t="s">
        <v>80</v>
      </c>
      <c r="E6882" t="s">
        <v>134</v>
      </c>
      <c r="F6882" t="s">
        <v>19686</v>
      </c>
      <c r="G6882" t="s">
        <v>136</v>
      </c>
      <c r="H6882" t="s">
        <v>46</v>
      </c>
      <c r="I6882" t="s">
        <v>129</v>
      </c>
      <c r="J6882" t="s">
        <v>130</v>
      </c>
      <c r="K6882" t="s">
        <v>131</v>
      </c>
      <c r="L6882" t="s">
        <v>19687</v>
      </c>
      <c r="M6882" t="s">
        <v>19688</v>
      </c>
      <c r="N6882">
        <v>2.4325000000000001</v>
      </c>
      <c r="O6882">
        <v>0</v>
      </c>
      <c r="P6882">
        <v>2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4.8650000000000002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1722740</v>
      </c>
      <c r="B6883">
        <v>1</v>
      </c>
      <c r="C6883" t="s">
        <v>77</v>
      </c>
      <c r="D6883" t="s">
        <v>117</v>
      </c>
      <c r="E6883" t="s">
        <v>134</v>
      </c>
      <c r="F6883" t="s">
        <v>19689</v>
      </c>
      <c r="G6883" t="s">
        <v>136</v>
      </c>
      <c r="H6883" t="s">
        <v>46</v>
      </c>
      <c r="I6883" t="s">
        <v>129</v>
      </c>
      <c r="J6883" t="s">
        <v>130</v>
      </c>
      <c r="K6883" t="s">
        <v>131</v>
      </c>
      <c r="L6883" t="s">
        <v>19690</v>
      </c>
      <c r="M6883" t="s">
        <v>19691</v>
      </c>
      <c r="N6883">
        <v>1.7952777769999999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1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1.7952779999999999</v>
      </c>
    </row>
    <row r="6884" spans="1:26" x14ac:dyDescent="0.25">
      <c r="A6884">
        <v>1722738</v>
      </c>
      <c r="B6884">
        <v>1</v>
      </c>
      <c r="C6884" t="s">
        <v>77</v>
      </c>
      <c r="D6884" t="s">
        <v>108</v>
      </c>
      <c r="E6884" t="s">
        <v>212</v>
      </c>
      <c r="F6884" t="s">
        <v>19692</v>
      </c>
      <c r="G6884" t="s">
        <v>176</v>
      </c>
      <c r="H6884" t="s">
        <v>47</v>
      </c>
      <c r="I6884" t="s">
        <v>129</v>
      </c>
      <c r="J6884" t="s">
        <v>130</v>
      </c>
      <c r="K6884" t="s">
        <v>131</v>
      </c>
      <c r="L6884" t="s">
        <v>19693</v>
      </c>
      <c r="M6884" t="s">
        <v>19694</v>
      </c>
      <c r="N6884">
        <v>0.203055555</v>
      </c>
      <c r="O6884">
        <v>0</v>
      </c>
      <c r="P6884">
        <v>0</v>
      </c>
      <c r="Q6884">
        <v>81</v>
      </c>
      <c r="R6884">
        <v>1159</v>
      </c>
      <c r="S6884">
        <v>40</v>
      </c>
      <c r="T6884">
        <v>185</v>
      </c>
      <c r="U6884">
        <v>0</v>
      </c>
      <c r="V6884">
        <v>0</v>
      </c>
      <c r="W6884">
        <v>16.447500000000002</v>
      </c>
      <c r="X6884">
        <v>235.34138799999999</v>
      </c>
      <c r="Y6884">
        <v>8.1222220000000007</v>
      </c>
      <c r="Z6884">
        <v>37.565277999999999</v>
      </c>
    </row>
    <row r="6885" spans="1:26" x14ac:dyDescent="0.25">
      <c r="A6885">
        <v>1722741</v>
      </c>
      <c r="B6885">
        <v>1</v>
      </c>
      <c r="C6885" t="s">
        <v>77</v>
      </c>
      <c r="D6885" t="s">
        <v>111</v>
      </c>
      <c r="E6885" t="s">
        <v>164</v>
      </c>
      <c r="F6885" t="s">
        <v>19695</v>
      </c>
      <c r="G6885" t="s">
        <v>256</v>
      </c>
      <c r="H6885" t="s">
        <v>46</v>
      </c>
      <c r="I6885" t="s">
        <v>129</v>
      </c>
      <c r="J6885" t="s">
        <v>130</v>
      </c>
      <c r="K6885" t="s">
        <v>131</v>
      </c>
      <c r="L6885" t="s">
        <v>19696</v>
      </c>
      <c r="M6885" t="s">
        <v>19697</v>
      </c>
      <c r="N6885">
        <v>6.2852777770000001</v>
      </c>
      <c r="O6885">
        <v>0</v>
      </c>
      <c r="P6885">
        <v>0</v>
      </c>
      <c r="Q6885">
        <v>0</v>
      </c>
      <c r="R6885">
        <v>52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326.83444400000002</v>
      </c>
      <c r="Y6885">
        <v>0</v>
      </c>
      <c r="Z6885">
        <v>0</v>
      </c>
    </row>
    <row r="6886" spans="1:26" x14ac:dyDescent="0.25">
      <c r="A6886">
        <v>1722739</v>
      </c>
      <c r="B6886">
        <v>1</v>
      </c>
      <c r="C6886" t="s">
        <v>76</v>
      </c>
      <c r="D6886" t="s">
        <v>100</v>
      </c>
      <c r="E6886" t="s">
        <v>126</v>
      </c>
      <c r="F6886" t="s">
        <v>19698</v>
      </c>
      <c r="G6886" t="s">
        <v>145</v>
      </c>
      <c r="H6886" t="s">
        <v>47</v>
      </c>
      <c r="I6886" t="s">
        <v>129</v>
      </c>
      <c r="J6886" t="s">
        <v>130</v>
      </c>
      <c r="K6886" t="s">
        <v>131</v>
      </c>
      <c r="L6886" t="s">
        <v>19699</v>
      </c>
      <c r="M6886" t="s">
        <v>19700</v>
      </c>
      <c r="N6886">
        <v>0.93777777699999998</v>
      </c>
      <c r="O6886">
        <v>11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10.315556000000001</v>
      </c>
      <c r="V6886">
        <v>0</v>
      </c>
      <c r="W6886">
        <v>0</v>
      </c>
      <c r="X6886">
        <v>0</v>
      </c>
      <c r="Y6886">
        <v>0</v>
      </c>
      <c r="Z6886">
        <v>0</v>
      </c>
    </row>
    <row r="6887" spans="1:26" x14ac:dyDescent="0.25">
      <c r="A6887">
        <v>1722737</v>
      </c>
      <c r="B6887">
        <v>1</v>
      </c>
      <c r="C6887" t="s">
        <v>77</v>
      </c>
      <c r="D6887" t="s">
        <v>108</v>
      </c>
      <c r="E6887" t="s">
        <v>158</v>
      </c>
      <c r="F6887" t="s">
        <v>18081</v>
      </c>
      <c r="G6887" t="s">
        <v>176</v>
      </c>
      <c r="H6887" t="s">
        <v>47</v>
      </c>
      <c r="I6887" t="s">
        <v>129</v>
      </c>
      <c r="J6887" t="s">
        <v>130</v>
      </c>
      <c r="K6887" t="s">
        <v>131</v>
      </c>
      <c r="L6887" t="s">
        <v>19701</v>
      </c>
      <c r="M6887" t="s">
        <v>19702</v>
      </c>
      <c r="N6887">
        <v>9.4166665999999996E-2</v>
      </c>
      <c r="O6887">
        <v>0</v>
      </c>
      <c r="P6887">
        <v>0</v>
      </c>
      <c r="Q6887">
        <v>10</v>
      </c>
      <c r="R6887">
        <v>156</v>
      </c>
      <c r="S6887">
        <v>21</v>
      </c>
      <c r="T6887">
        <v>846</v>
      </c>
      <c r="U6887">
        <v>0</v>
      </c>
      <c r="V6887">
        <v>0</v>
      </c>
      <c r="W6887">
        <v>0.94166700000000003</v>
      </c>
      <c r="X6887">
        <v>14.69</v>
      </c>
      <c r="Y6887">
        <v>1.9775</v>
      </c>
      <c r="Z6887">
        <v>79.664998999999995</v>
      </c>
    </row>
    <row r="6888" spans="1:26" x14ac:dyDescent="0.25">
      <c r="A6888">
        <v>1722743</v>
      </c>
      <c r="B6888">
        <v>1</v>
      </c>
      <c r="C6888" t="s">
        <v>76</v>
      </c>
      <c r="D6888" t="s">
        <v>82</v>
      </c>
      <c r="E6888" t="s">
        <v>134</v>
      </c>
      <c r="F6888" t="s">
        <v>19703</v>
      </c>
      <c r="G6888" t="s">
        <v>136</v>
      </c>
      <c r="H6888" t="s">
        <v>46</v>
      </c>
      <c r="I6888" t="s">
        <v>129</v>
      </c>
      <c r="J6888" t="s">
        <v>130</v>
      </c>
      <c r="K6888" t="s">
        <v>131</v>
      </c>
      <c r="L6888" t="s">
        <v>19704</v>
      </c>
      <c r="M6888" t="s">
        <v>19705</v>
      </c>
      <c r="N6888">
        <v>1.1827777770000001</v>
      </c>
      <c r="O6888">
        <v>0</v>
      </c>
      <c r="P6888">
        <v>2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2.3655560000000002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1722748</v>
      </c>
      <c r="B6889">
        <v>1</v>
      </c>
      <c r="C6889" t="s">
        <v>76</v>
      </c>
      <c r="D6889" t="s">
        <v>92</v>
      </c>
      <c r="E6889" t="s">
        <v>134</v>
      </c>
      <c r="F6889" t="s">
        <v>19706</v>
      </c>
      <c r="G6889" t="s">
        <v>155</v>
      </c>
      <c r="H6889" t="s">
        <v>46</v>
      </c>
      <c r="I6889" t="s">
        <v>129</v>
      </c>
      <c r="J6889" t="s">
        <v>130</v>
      </c>
      <c r="K6889" t="s">
        <v>131</v>
      </c>
      <c r="L6889" t="s">
        <v>19707</v>
      </c>
      <c r="M6889" t="s">
        <v>19708</v>
      </c>
      <c r="N6889">
        <v>4.5575000000000001</v>
      </c>
      <c r="O6889">
        <v>0</v>
      </c>
      <c r="P6889">
        <v>0</v>
      </c>
      <c r="Q6889">
        <v>0</v>
      </c>
      <c r="R6889">
        <v>1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4.5575000000000001</v>
      </c>
      <c r="Y6889">
        <v>0</v>
      </c>
      <c r="Z6889">
        <v>0</v>
      </c>
    </row>
    <row r="6890" spans="1:26" x14ac:dyDescent="0.25">
      <c r="A6890">
        <v>1722746</v>
      </c>
      <c r="B6890">
        <v>1</v>
      </c>
      <c r="C6890" t="s">
        <v>77</v>
      </c>
      <c r="D6890" t="s">
        <v>118</v>
      </c>
      <c r="E6890" t="s">
        <v>212</v>
      </c>
      <c r="F6890" t="s">
        <v>4553</v>
      </c>
      <c r="G6890" t="s">
        <v>176</v>
      </c>
      <c r="H6890" t="s">
        <v>47</v>
      </c>
      <c r="I6890" t="s">
        <v>129</v>
      </c>
      <c r="J6890" t="s">
        <v>130</v>
      </c>
      <c r="K6890" t="s">
        <v>131</v>
      </c>
      <c r="L6890" t="s">
        <v>19709</v>
      </c>
      <c r="M6890" t="s">
        <v>19710</v>
      </c>
      <c r="N6890">
        <v>3.537222222</v>
      </c>
      <c r="O6890">
        <v>2</v>
      </c>
      <c r="P6890">
        <v>131</v>
      </c>
      <c r="Q6890">
        <v>0</v>
      </c>
      <c r="R6890">
        <v>0</v>
      </c>
      <c r="S6890">
        <v>0</v>
      </c>
      <c r="T6890">
        <v>0</v>
      </c>
      <c r="U6890">
        <v>7.0744439999999997</v>
      </c>
      <c r="V6890">
        <v>463.37611099999998</v>
      </c>
      <c r="W6890">
        <v>0</v>
      </c>
      <c r="X6890">
        <v>0</v>
      </c>
      <c r="Y6890">
        <v>0</v>
      </c>
      <c r="Z6890">
        <v>0</v>
      </c>
    </row>
    <row r="6891" spans="1:26" x14ac:dyDescent="0.25">
      <c r="A6891">
        <v>1722742</v>
      </c>
      <c r="B6891">
        <v>1</v>
      </c>
      <c r="C6891" t="s">
        <v>76</v>
      </c>
      <c r="D6891" t="s">
        <v>102</v>
      </c>
      <c r="E6891" t="s">
        <v>134</v>
      </c>
      <c r="F6891" t="s">
        <v>19711</v>
      </c>
      <c r="G6891" t="s">
        <v>136</v>
      </c>
      <c r="H6891" t="s">
        <v>46</v>
      </c>
      <c r="I6891" t="s">
        <v>129</v>
      </c>
      <c r="J6891" t="s">
        <v>130</v>
      </c>
      <c r="K6891" t="s">
        <v>131</v>
      </c>
      <c r="L6891" t="s">
        <v>19694</v>
      </c>
      <c r="M6891" t="s">
        <v>19712</v>
      </c>
      <c r="N6891">
        <v>1.605277777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1.605278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1722752</v>
      </c>
      <c r="B6892">
        <v>1</v>
      </c>
      <c r="C6892" t="s">
        <v>77</v>
      </c>
      <c r="D6892" t="s">
        <v>108</v>
      </c>
      <c r="E6892" t="s">
        <v>126</v>
      </c>
      <c r="F6892" t="s">
        <v>19713</v>
      </c>
      <c r="G6892" t="s">
        <v>176</v>
      </c>
      <c r="H6892" t="s">
        <v>47</v>
      </c>
      <c r="I6892" t="s">
        <v>129</v>
      </c>
      <c r="J6892" t="s">
        <v>130</v>
      </c>
      <c r="K6892" t="s">
        <v>131</v>
      </c>
      <c r="L6892" t="s">
        <v>19714</v>
      </c>
      <c r="M6892" t="s">
        <v>19715</v>
      </c>
      <c r="N6892">
        <v>3.4313888879999999</v>
      </c>
      <c r="O6892">
        <v>0</v>
      </c>
      <c r="P6892">
        <v>0</v>
      </c>
      <c r="Q6892">
        <v>36</v>
      </c>
      <c r="R6892">
        <v>0</v>
      </c>
      <c r="S6892">
        <v>40</v>
      </c>
      <c r="T6892">
        <v>185</v>
      </c>
      <c r="U6892">
        <v>0</v>
      </c>
      <c r="V6892">
        <v>0</v>
      </c>
      <c r="W6892">
        <v>123.53</v>
      </c>
      <c r="X6892">
        <v>0</v>
      </c>
      <c r="Y6892">
        <v>137.25555600000001</v>
      </c>
      <c r="Z6892">
        <v>634.80694400000004</v>
      </c>
    </row>
    <row r="6893" spans="1:26" x14ac:dyDescent="0.25">
      <c r="A6893">
        <v>1722754</v>
      </c>
      <c r="B6893">
        <v>1</v>
      </c>
      <c r="C6893" t="s">
        <v>77</v>
      </c>
      <c r="D6893" t="s">
        <v>111</v>
      </c>
      <c r="E6893" t="s">
        <v>139</v>
      </c>
      <c r="F6893" t="s">
        <v>2668</v>
      </c>
      <c r="G6893" t="s">
        <v>141</v>
      </c>
      <c r="H6893" t="s">
        <v>46</v>
      </c>
      <c r="I6893" t="s">
        <v>129</v>
      </c>
      <c r="J6893" t="s">
        <v>130</v>
      </c>
      <c r="K6893" t="s">
        <v>131</v>
      </c>
      <c r="L6893" t="s">
        <v>19716</v>
      </c>
      <c r="M6893" t="s">
        <v>19717</v>
      </c>
      <c r="N6893">
        <v>6.4019444439999997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8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51.215555999999999</v>
      </c>
    </row>
    <row r="6894" spans="1:26" x14ac:dyDescent="0.25">
      <c r="A6894">
        <v>1722761</v>
      </c>
      <c r="B6894">
        <v>1</v>
      </c>
      <c r="C6894" t="s">
        <v>76</v>
      </c>
      <c r="D6894" t="s">
        <v>93</v>
      </c>
      <c r="E6894" t="s">
        <v>134</v>
      </c>
      <c r="F6894" t="s">
        <v>19718</v>
      </c>
      <c r="G6894" t="s">
        <v>136</v>
      </c>
      <c r="H6894" t="s">
        <v>46</v>
      </c>
      <c r="I6894" t="s">
        <v>129</v>
      </c>
      <c r="J6894" t="s">
        <v>130</v>
      </c>
      <c r="K6894" t="s">
        <v>131</v>
      </c>
      <c r="L6894" t="s">
        <v>19719</v>
      </c>
      <c r="M6894" t="s">
        <v>19720</v>
      </c>
      <c r="N6894">
        <v>2.9702777770000002</v>
      </c>
      <c r="O6894">
        <v>0</v>
      </c>
      <c r="P6894">
        <v>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2.970278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1722757</v>
      </c>
      <c r="B6895">
        <v>1</v>
      </c>
      <c r="C6895" t="s">
        <v>76</v>
      </c>
      <c r="D6895" t="s">
        <v>81</v>
      </c>
      <c r="E6895" t="s">
        <v>164</v>
      </c>
      <c r="F6895" t="s">
        <v>19721</v>
      </c>
      <c r="G6895" t="s">
        <v>141</v>
      </c>
      <c r="H6895" t="s">
        <v>46</v>
      </c>
      <c r="I6895" t="s">
        <v>129</v>
      </c>
      <c r="J6895" t="s">
        <v>130</v>
      </c>
      <c r="K6895" t="s">
        <v>131</v>
      </c>
      <c r="L6895" t="s">
        <v>19722</v>
      </c>
      <c r="M6895" t="s">
        <v>19723</v>
      </c>
      <c r="N6895">
        <v>1.6858333329999999</v>
      </c>
      <c r="O6895">
        <v>0</v>
      </c>
      <c r="P6895">
        <v>51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85.977500000000006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1722755</v>
      </c>
      <c r="B6896">
        <v>1</v>
      </c>
      <c r="C6896" t="s">
        <v>76</v>
      </c>
      <c r="D6896" t="s">
        <v>100</v>
      </c>
      <c r="E6896" t="s">
        <v>134</v>
      </c>
      <c r="F6896" t="s">
        <v>19724</v>
      </c>
      <c r="G6896" t="s">
        <v>136</v>
      </c>
      <c r="H6896" t="s">
        <v>46</v>
      </c>
      <c r="I6896" t="s">
        <v>129</v>
      </c>
      <c r="J6896" t="s">
        <v>130</v>
      </c>
      <c r="K6896" t="s">
        <v>131</v>
      </c>
      <c r="L6896" t="s">
        <v>19725</v>
      </c>
      <c r="M6896" t="s">
        <v>19726</v>
      </c>
      <c r="N6896">
        <v>1.5361111110000001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1.536111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1722756</v>
      </c>
      <c r="B6897">
        <v>1</v>
      </c>
      <c r="C6897" t="s">
        <v>76</v>
      </c>
      <c r="D6897" t="s">
        <v>78</v>
      </c>
      <c r="E6897" t="s">
        <v>139</v>
      </c>
      <c r="F6897" t="s">
        <v>19727</v>
      </c>
      <c r="G6897" t="s">
        <v>182</v>
      </c>
      <c r="H6897" t="s">
        <v>46</v>
      </c>
      <c r="I6897" t="s">
        <v>129</v>
      </c>
      <c r="J6897" t="s">
        <v>130</v>
      </c>
      <c r="K6897" t="s">
        <v>131</v>
      </c>
      <c r="L6897" t="s">
        <v>19728</v>
      </c>
      <c r="M6897" t="s">
        <v>19729</v>
      </c>
      <c r="N6897">
        <v>1.3319444439999999</v>
      </c>
      <c r="O6897">
        <v>0</v>
      </c>
      <c r="P6897">
        <v>165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219.77083300000001</v>
      </c>
      <c r="W6897">
        <v>0</v>
      </c>
      <c r="X6897">
        <v>0</v>
      </c>
      <c r="Y6897">
        <v>0</v>
      </c>
      <c r="Z6897">
        <v>0</v>
      </c>
    </row>
    <row r="6898" spans="1:26" x14ac:dyDescent="0.25">
      <c r="A6898">
        <v>1722763</v>
      </c>
      <c r="B6898">
        <v>1</v>
      </c>
      <c r="C6898" t="s">
        <v>77</v>
      </c>
      <c r="D6898" t="s">
        <v>123</v>
      </c>
      <c r="E6898" t="s">
        <v>139</v>
      </c>
      <c r="F6898" t="s">
        <v>19730</v>
      </c>
      <c r="G6898" t="s">
        <v>141</v>
      </c>
      <c r="H6898" t="s">
        <v>46</v>
      </c>
      <c r="I6898" t="s">
        <v>129</v>
      </c>
      <c r="J6898" t="s">
        <v>130</v>
      </c>
      <c r="K6898" t="s">
        <v>131</v>
      </c>
      <c r="L6898" t="s">
        <v>19731</v>
      </c>
      <c r="M6898" t="s">
        <v>19732</v>
      </c>
      <c r="N6898">
        <v>2.1219444439999999</v>
      </c>
      <c r="O6898">
        <v>0</v>
      </c>
      <c r="P6898">
        <v>1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2.1219440000000001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1722759</v>
      </c>
      <c r="B6899">
        <v>1</v>
      </c>
      <c r="C6899" t="s">
        <v>76</v>
      </c>
      <c r="D6899" t="s">
        <v>80</v>
      </c>
      <c r="E6899" t="s">
        <v>126</v>
      </c>
      <c r="F6899" t="s">
        <v>19733</v>
      </c>
      <c r="G6899" t="s">
        <v>176</v>
      </c>
      <c r="H6899" t="s">
        <v>47</v>
      </c>
      <c r="I6899" t="s">
        <v>129</v>
      </c>
      <c r="J6899" t="s">
        <v>130</v>
      </c>
      <c r="K6899" t="s">
        <v>131</v>
      </c>
      <c r="L6899" t="s">
        <v>19734</v>
      </c>
      <c r="M6899" t="s">
        <v>19735</v>
      </c>
      <c r="N6899">
        <v>0.21305555500000001</v>
      </c>
      <c r="O6899">
        <v>52</v>
      </c>
      <c r="P6899">
        <v>951</v>
      </c>
      <c r="Q6899">
        <v>0</v>
      </c>
      <c r="R6899">
        <v>0</v>
      </c>
      <c r="S6899">
        <v>0</v>
      </c>
      <c r="T6899">
        <v>0</v>
      </c>
      <c r="U6899">
        <v>11.078889</v>
      </c>
      <c r="V6899">
        <v>202.61583300000001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1722760</v>
      </c>
      <c r="B6900">
        <v>1</v>
      </c>
      <c r="C6900" t="s">
        <v>76</v>
      </c>
      <c r="D6900" t="s">
        <v>105</v>
      </c>
      <c r="E6900" t="s">
        <v>134</v>
      </c>
      <c r="F6900" t="s">
        <v>19736</v>
      </c>
      <c r="G6900" t="s">
        <v>136</v>
      </c>
      <c r="H6900" t="s">
        <v>46</v>
      </c>
      <c r="I6900" t="s">
        <v>129</v>
      </c>
      <c r="J6900" t="s">
        <v>130</v>
      </c>
      <c r="K6900" t="s">
        <v>131</v>
      </c>
      <c r="L6900" t="s">
        <v>19737</v>
      </c>
      <c r="M6900" t="s">
        <v>19738</v>
      </c>
      <c r="N6900">
        <v>2.9427777769999999</v>
      </c>
      <c r="O6900">
        <v>0</v>
      </c>
      <c r="P6900">
        <v>0</v>
      </c>
      <c r="Q6900">
        <v>0</v>
      </c>
      <c r="R6900">
        <v>1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2.9427780000000001</v>
      </c>
      <c r="Y6900">
        <v>0</v>
      </c>
      <c r="Z6900">
        <v>0</v>
      </c>
    </row>
    <row r="6901" spans="1:26" x14ac:dyDescent="0.25">
      <c r="A6901">
        <v>1722769</v>
      </c>
      <c r="B6901">
        <v>1</v>
      </c>
      <c r="C6901" t="s">
        <v>77</v>
      </c>
      <c r="D6901" t="s">
        <v>124</v>
      </c>
      <c r="E6901" t="s">
        <v>139</v>
      </c>
      <c r="F6901" t="s">
        <v>19739</v>
      </c>
      <c r="G6901" t="s">
        <v>141</v>
      </c>
      <c r="H6901" t="s">
        <v>46</v>
      </c>
      <c r="I6901" t="s">
        <v>129</v>
      </c>
      <c r="J6901" t="s">
        <v>130</v>
      </c>
      <c r="K6901" t="s">
        <v>131</v>
      </c>
      <c r="L6901" t="s">
        <v>19740</v>
      </c>
      <c r="M6901" t="s">
        <v>19741</v>
      </c>
      <c r="N6901">
        <v>3.6666666659999998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41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150.33333300000001</v>
      </c>
    </row>
    <row r="6902" spans="1:26" x14ac:dyDescent="0.25">
      <c r="A6902">
        <v>1722772</v>
      </c>
      <c r="B6902">
        <v>1</v>
      </c>
      <c r="C6902" t="s">
        <v>77</v>
      </c>
      <c r="D6902" t="s">
        <v>118</v>
      </c>
      <c r="E6902" t="s">
        <v>134</v>
      </c>
      <c r="F6902" t="s">
        <v>19742</v>
      </c>
      <c r="G6902" t="s">
        <v>155</v>
      </c>
      <c r="H6902" t="s">
        <v>46</v>
      </c>
      <c r="I6902" t="s">
        <v>129</v>
      </c>
      <c r="J6902" t="s">
        <v>130</v>
      </c>
      <c r="K6902" t="s">
        <v>131</v>
      </c>
      <c r="L6902" t="s">
        <v>19743</v>
      </c>
      <c r="M6902" t="s">
        <v>19744</v>
      </c>
      <c r="N6902">
        <v>0.96444444399999996</v>
      </c>
      <c r="O6902">
        <v>0</v>
      </c>
      <c r="P6902">
        <v>8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7.7155560000000003</v>
      </c>
      <c r="W6902">
        <v>0</v>
      </c>
      <c r="X6902">
        <v>0</v>
      </c>
      <c r="Y6902">
        <v>0</v>
      </c>
      <c r="Z6902">
        <v>0</v>
      </c>
    </row>
    <row r="6903" spans="1:26" x14ac:dyDescent="0.25">
      <c r="A6903">
        <v>1722782</v>
      </c>
      <c r="B6903">
        <v>1</v>
      </c>
      <c r="C6903" t="s">
        <v>77</v>
      </c>
      <c r="D6903" t="s">
        <v>108</v>
      </c>
      <c r="E6903" t="s">
        <v>126</v>
      </c>
      <c r="F6903" t="s">
        <v>19745</v>
      </c>
      <c r="G6903" t="s">
        <v>145</v>
      </c>
      <c r="H6903" t="s">
        <v>47</v>
      </c>
      <c r="I6903" t="s">
        <v>129</v>
      </c>
      <c r="J6903" t="s">
        <v>130</v>
      </c>
      <c r="K6903" t="s">
        <v>131</v>
      </c>
      <c r="L6903" t="s">
        <v>19746</v>
      </c>
      <c r="M6903" t="s">
        <v>19747</v>
      </c>
      <c r="N6903">
        <v>3.9186111110000001</v>
      </c>
      <c r="O6903">
        <v>0</v>
      </c>
      <c r="P6903">
        <v>0</v>
      </c>
      <c r="Q6903">
        <v>0</v>
      </c>
      <c r="R6903">
        <v>0</v>
      </c>
      <c r="S6903">
        <v>1</v>
      </c>
      <c r="T6903">
        <v>25</v>
      </c>
      <c r="U6903">
        <v>0</v>
      </c>
      <c r="V6903">
        <v>0</v>
      </c>
      <c r="W6903">
        <v>0</v>
      </c>
      <c r="X6903">
        <v>0</v>
      </c>
      <c r="Y6903">
        <v>3.9186109999999998</v>
      </c>
      <c r="Z6903">
        <v>97.965277999999998</v>
      </c>
    </row>
    <row r="6904" spans="1:26" x14ac:dyDescent="0.25">
      <c r="A6904">
        <v>1722766</v>
      </c>
      <c r="B6904">
        <v>1</v>
      </c>
      <c r="C6904" t="s">
        <v>76</v>
      </c>
      <c r="D6904" t="s">
        <v>99</v>
      </c>
      <c r="E6904" t="s">
        <v>134</v>
      </c>
      <c r="F6904" t="s">
        <v>19748</v>
      </c>
      <c r="G6904" t="s">
        <v>155</v>
      </c>
      <c r="H6904" t="s">
        <v>46</v>
      </c>
      <c r="I6904" t="s">
        <v>129</v>
      </c>
      <c r="J6904" t="s">
        <v>130</v>
      </c>
      <c r="K6904" t="s">
        <v>131</v>
      </c>
      <c r="L6904" t="s">
        <v>19749</v>
      </c>
      <c r="M6904" t="s">
        <v>19750</v>
      </c>
      <c r="N6904">
        <v>0.99888888799999997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0.99888900000000003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1722768</v>
      </c>
      <c r="B6905">
        <v>1</v>
      </c>
      <c r="C6905" t="s">
        <v>76</v>
      </c>
      <c r="D6905" t="s">
        <v>100</v>
      </c>
      <c r="E6905" t="s">
        <v>212</v>
      </c>
      <c r="F6905" t="s">
        <v>9221</v>
      </c>
      <c r="G6905" t="s">
        <v>176</v>
      </c>
      <c r="H6905" t="s">
        <v>47</v>
      </c>
      <c r="I6905" t="s">
        <v>129</v>
      </c>
      <c r="J6905" t="s">
        <v>130</v>
      </c>
      <c r="K6905" t="s">
        <v>131</v>
      </c>
      <c r="L6905" t="s">
        <v>19751</v>
      </c>
      <c r="M6905" t="s">
        <v>19752</v>
      </c>
      <c r="N6905">
        <v>0.62944444399999999</v>
      </c>
      <c r="O6905">
        <v>50</v>
      </c>
      <c r="P6905">
        <v>2025</v>
      </c>
      <c r="Q6905">
        <v>0</v>
      </c>
      <c r="R6905">
        <v>0</v>
      </c>
      <c r="S6905">
        <v>0</v>
      </c>
      <c r="T6905">
        <v>0</v>
      </c>
      <c r="U6905">
        <v>31.472221999999999</v>
      </c>
      <c r="V6905">
        <v>1274.6249989999999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1722771</v>
      </c>
      <c r="B6906">
        <v>1</v>
      </c>
      <c r="C6906" t="s">
        <v>77</v>
      </c>
      <c r="D6906" t="s">
        <v>124</v>
      </c>
      <c r="E6906" t="s">
        <v>139</v>
      </c>
      <c r="F6906" t="s">
        <v>19753</v>
      </c>
      <c r="G6906" t="s">
        <v>269</v>
      </c>
      <c r="H6906" t="s">
        <v>46</v>
      </c>
      <c r="I6906" t="s">
        <v>129</v>
      </c>
      <c r="J6906" t="s">
        <v>130</v>
      </c>
      <c r="K6906" t="s">
        <v>131</v>
      </c>
      <c r="L6906" t="s">
        <v>19754</v>
      </c>
      <c r="M6906" t="s">
        <v>19755</v>
      </c>
      <c r="N6906">
        <v>3.95</v>
      </c>
      <c r="O6906">
        <v>0</v>
      </c>
      <c r="P6906">
        <v>20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79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1722779</v>
      </c>
      <c r="B6907">
        <v>1</v>
      </c>
      <c r="C6907" t="s">
        <v>76</v>
      </c>
      <c r="D6907" t="s">
        <v>92</v>
      </c>
      <c r="E6907" t="s">
        <v>134</v>
      </c>
      <c r="F6907" t="s">
        <v>19756</v>
      </c>
      <c r="G6907" t="s">
        <v>155</v>
      </c>
      <c r="H6907" t="s">
        <v>46</v>
      </c>
      <c r="I6907" t="s">
        <v>129</v>
      </c>
      <c r="J6907" t="s">
        <v>130</v>
      </c>
      <c r="K6907" t="s">
        <v>131</v>
      </c>
      <c r="L6907" t="s">
        <v>19757</v>
      </c>
      <c r="M6907" t="s">
        <v>19758</v>
      </c>
      <c r="N6907">
        <v>3.5772222220000001</v>
      </c>
      <c r="O6907">
        <v>0</v>
      </c>
      <c r="P6907">
        <v>0</v>
      </c>
      <c r="Q6907">
        <v>2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7.1544439999999998</v>
      </c>
      <c r="X6907">
        <v>0</v>
      </c>
      <c r="Y6907">
        <v>0</v>
      </c>
      <c r="Z6907">
        <v>0</v>
      </c>
    </row>
    <row r="6908" spans="1:26" x14ac:dyDescent="0.25">
      <c r="A6908">
        <v>1722800</v>
      </c>
      <c r="B6908">
        <v>1</v>
      </c>
      <c r="C6908" t="s">
        <v>77</v>
      </c>
      <c r="D6908" t="s">
        <v>111</v>
      </c>
      <c r="E6908" t="s">
        <v>134</v>
      </c>
      <c r="F6908" t="s">
        <v>19759</v>
      </c>
      <c r="G6908" t="s">
        <v>155</v>
      </c>
      <c r="H6908" t="s">
        <v>46</v>
      </c>
      <c r="I6908" t="s">
        <v>129</v>
      </c>
      <c r="J6908" t="s">
        <v>130</v>
      </c>
      <c r="K6908" t="s">
        <v>131</v>
      </c>
      <c r="L6908" t="s">
        <v>19760</v>
      </c>
      <c r="M6908" t="s">
        <v>19761</v>
      </c>
      <c r="N6908">
        <v>3.8847222220000002</v>
      </c>
      <c r="O6908">
        <v>0</v>
      </c>
      <c r="P6908">
        <v>0</v>
      </c>
      <c r="Q6908">
        <v>0</v>
      </c>
      <c r="R6908">
        <v>4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15.538888999999999</v>
      </c>
      <c r="Y6908">
        <v>0</v>
      </c>
      <c r="Z6908">
        <v>0</v>
      </c>
    </row>
    <row r="6909" spans="1:26" x14ac:dyDescent="0.25">
      <c r="A6909">
        <v>1722809</v>
      </c>
      <c r="B6909">
        <v>1</v>
      </c>
      <c r="C6909" t="s">
        <v>77</v>
      </c>
      <c r="D6909" t="s">
        <v>124</v>
      </c>
      <c r="E6909" t="s">
        <v>134</v>
      </c>
      <c r="F6909" t="s">
        <v>19762</v>
      </c>
      <c r="G6909" t="s">
        <v>136</v>
      </c>
      <c r="H6909" t="s">
        <v>46</v>
      </c>
      <c r="I6909" t="s">
        <v>129</v>
      </c>
      <c r="J6909" t="s">
        <v>130</v>
      </c>
      <c r="K6909" t="s">
        <v>131</v>
      </c>
      <c r="L6909" t="s">
        <v>19763</v>
      </c>
      <c r="M6909" t="s">
        <v>19764</v>
      </c>
      <c r="N6909">
        <v>2.9424999999999999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2.9424999999999999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1722801</v>
      </c>
      <c r="B6910">
        <v>1</v>
      </c>
      <c r="C6910" t="s">
        <v>77</v>
      </c>
      <c r="D6910" t="s">
        <v>118</v>
      </c>
      <c r="E6910" t="s">
        <v>134</v>
      </c>
      <c r="F6910" t="s">
        <v>19765</v>
      </c>
      <c r="G6910" t="s">
        <v>136</v>
      </c>
      <c r="H6910" t="s">
        <v>46</v>
      </c>
      <c r="I6910" t="s">
        <v>129</v>
      </c>
      <c r="J6910" t="s">
        <v>130</v>
      </c>
      <c r="K6910" t="s">
        <v>131</v>
      </c>
      <c r="L6910" t="s">
        <v>19766</v>
      </c>
      <c r="M6910" t="s">
        <v>19767</v>
      </c>
      <c r="N6910">
        <v>3.846666666</v>
      </c>
      <c r="O6910">
        <v>0</v>
      </c>
      <c r="P6910">
        <v>4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15.386666999999999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1722774</v>
      </c>
      <c r="B6911">
        <v>1</v>
      </c>
      <c r="C6911" t="s">
        <v>76</v>
      </c>
      <c r="D6911" t="s">
        <v>93</v>
      </c>
      <c r="E6911" t="s">
        <v>134</v>
      </c>
      <c r="F6911" t="s">
        <v>1891</v>
      </c>
      <c r="G6911" t="s">
        <v>136</v>
      </c>
      <c r="H6911" t="s">
        <v>46</v>
      </c>
      <c r="I6911" t="s">
        <v>129</v>
      </c>
      <c r="J6911" t="s">
        <v>130</v>
      </c>
      <c r="K6911" t="s">
        <v>131</v>
      </c>
      <c r="L6911" t="s">
        <v>19768</v>
      </c>
      <c r="M6911" t="s">
        <v>19769</v>
      </c>
      <c r="N6911">
        <v>3.3991666660000002</v>
      </c>
      <c r="O6911">
        <v>0</v>
      </c>
      <c r="P6911">
        <v>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3.3991669999999998</v>
      </c>
      <c r="W6911">
        <v>0</v>
      </c>
      <c r="X6911">
        <v>0</v>
      </c>
      <c r="Y6911">
        <v>0</v>
      </c>
      <c r="Z6911">
        <v>0</v>
      </c>
    </row>
    <row r="6912" spans="1:26" x14ac:dyDescent="0.25">
      <c r="A6912">
        <v>1722775</v>
      </c>
      <c r="B6912">
        <v>1</v>
      </c>
      <c r="C6912" t="s">
        <v>77</v>
      </c>
      <c r="D6912" t="s">
        <v>108</v>
      </c>
      <c r="E6912" t="s">
        <v>158</v>
      </c>
      <c r="F6912" t="s">
        <v>15090</v>
      </c>
      <c r="G6912" t="s">
        <v>176</v>
      </c>
      <c r="H6912" t="s">
        <v>47</v>
      </c>
      <c r="I6912" t="s">
        <v>129</v>
      </c>
      <c r="J6912" t="s">
        <v>130</v>
      </c>
      <c r="K6912" t="s">
        <v>131</v>
      </c>
      <c r="L6912" t="s">
        <v>19770</v>
      </c>
      <c r="M6912" t="s">
        <v>19771</v>
      </c>
      <c r="N6912">
        <v>1.6997222219999999</v>
      </c>
      <c r="O6912">
        <v>105</v>
      </c>
      <c r="P6912">
        <v>24568</v>
      </c>
      <c r="Q6912">
        <v>0</v>
      </c>
      <c r="R6912">
        <v>0</v>
      </c>
      <c r="S6912">
        <v>0</v>
      </c>
      <c r="T6912">
        <v>0</v>
      </c>
      <c r="U6912">
        <v>178.470833</v>
      </c>
      <c r="V6912">
        <v>41758.775549999998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1722786</v>
      </c>
      <c r="B6913">
        <v>1</v>
      </c>
      <c r="C6913" t="s">
        <v>76</v>
      </c>
      <c r="D6913" t="s">
        <v>106</v>
      </c>
      <c r="E6913" t="s">
        <v>134</v>
      </c>
      <c r="F6913" t="s">
        <v>19772</v>
      </c>
      <c r="G6913" t="s">
        <v>136</v>
      </c>
      <c r="H6913" t="s">
        <v>46</v>
      </c>
      <c r="I6913" t="s">
        <v>129</v>
      </c>
      <c r="J6913" t="s">
        <v>130</v>
      </c>
      <c r="K6913" t="s">
        <v>131</v>
      </c>
      <c r="L6913" t="s">
        <v>19773</v>
      </c>
      <c r="M6913" t="s">
        <v>19774</v>
      </c>
      <c r="N6913">
        <v>1.9275</v>
      </c>
      <c r="O6913">
        <v>0</v>
      </c>
      <c r="P6913">
        <v>4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7.71</v>
      </c>
      <c r="W6913">
        <v>0</v>
      </c>
      <c r="X6913">
        <v>0</v>
      </c>
      <c r="Y6913">
        <v>0</v>
      </c>
      <c r="Z6913">
        <v>0</v>
      </c>
    </row>
    <row r="6914" spans="1:26" x14ac:dyDescent="0.25">
      <c r="A6914">
        <v>1722793</v>
      </c>
      <c r="B6914">
        <v>1</v>
      </c>
      <c r="C6914" t="s">
        <v>77</v>
      </c>
      <c r="D6914" t="s">
        <v>118</v>
      </c>
      <c r="E6914" t="s">
        <v>139</v>
      </c>
      <c r="F6914" t="s">
        <v>12389</v>
      </c>
      <c r="G6914" t="s">
        <v>1596</v>
      </c>
      <c r="H6914" t="s">
        <v>46</v>
      </c>
      <c r="I6914" t="s">
        <v>129</v>
      </c>
      <c r="J6914" t="s">
        <v>130</v>
      </c>
      <c r="K6914" t="s">
        <v>131</v>
      </c>
      <c r="L6914" t="s">
        <v>19775</v>
      </c>
      <c r="M6914" t="s">
        <v>19776</v>
      </c>
      <c r="N6914">
        <v>3.9952777770000001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5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19.976389000000001</v>
      </c>
    </row>
    <row r="6915" spans="1:26" x14ac:dyDescent="0.25">
      <c r="A6915">
        <v>1722787</v>
      </c>
      <c r="B6915">
        <v>1</v>
      </c>
      <c r="C6915" t="s">
        <v>77</v>
      </c>
      <c r="D6915" t="s">
        <v>124</v>
      </c>
      <c r="E6915" t="s">
        <v>134</v>
      </c>
      <c r="F6915" t="s">
        <v>19777</v>
      </c>
      <c r="G6915" t="s">
        <v>155</v>
      </c>
      <c r="H6915" t="s">
        <v>46</v>
      </c>
      <c r="I6915" t="s">
        <v>129</v>
      </c>
      <c r="J6915" t="s">
        <v>130</v>
      </c>
      <c r="K6915" t="s">
        <v>131</v>
      </c>
      <c r="L6915" t="s">
        <v>19778</v>
      </c>
      <c r="M6915" t="s">
        <v>19779</v>
      </c>
      <c r="N6915">
        <v>1.2494444440000001</v>
      </c>
      <c r="O6915">
        <v>0</v>
      </c>
      <c r="P6915">
        <v>6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7.4966670000000004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1722785</v>
      </c>
      <c r="B6916">
        <v>1</v>
      </c>
      <c r="C6916" t="s">
        <v>76</v>
      </c>
      <c r="D6916" t="s">
        <v>79</v>
      </c>
      <c r="E6916" t="s">
        <v>148</v>
      </c>
      <c r="F6916" t="s">
        <v>9012</v>
      </c>
      <c r="G6916" t="s">
        <v>176</v>
      </c>
      <c r="H6916" t="s">
        <v>47</v>
      </c>
      <c r="I6916" t="s">
        <v>129</v>
      </c>
      <c r="J6916" t="s">
        <v>130</v>
      </c>
      <c r="K6916" t="s">
        <v>131</v>
      </c>
      <c r="L6916" t="s">
        <v>19780</v>
      </c>
      <c r="M6916" t="s">
        <v>19781</v>
      </c>
      <c r="N6916">
        <v>0.89111111099999996</v>
      </c>
      <c r="O6916">
        <v>185</v>
      </c>
      <c r="P6916">
        <v>3548</v>
      </c>
      <c r="Q6916">
        <v>0</v>
      </c>
      <c r="R6916">
        <v>0</v>
      </c>
      <c r="S6916">
        <v>0</v>
      </c>
      <c r="T6916">
        <v>0</v>
      </c>
      <c r="U6916">
        <v>164.85555600000001</v>
      </c>
      <c r="V6916">
        <v>3161.6622219999999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1722791</v>
      </c>
      <c r="B6917">
        <v>1</v>
      </c>
      <c r="C6917" t="s">
        <v>76</v>
      </c>
      <c r="D6917" t="s">
        <v>96</v>
      </c>
      <c r="E6917" t="s">
        <v>158</v>
      </c>
      <c r="F6917" t="s">
        <v>3461</v>
      </c>
      <c r="G6917" t="s">
        <v>176</v>
      </c>
      <c r="H6917" t="s">
        <v>47</v>
      </c>
      <c r="I6917" t="s">
        <v>129</v>
      </c>
      <c r="J6917" t="s">
        <v>130</v>
      </c>
      <c r="K6917" t="s">
        <v>131</v>
      </c>
      <c r="L6917" t="s">
        <v>19782</v>
      </c>
      <c r="M6917" t="s">
        <v>19783</v>
      </c>
      <c r="N6917">
        <v>0.65166666600000001</v>
      </c>
      <c r="O6917">
        <v>91</v>
      </c>
      <c r="P6917">
        <v>1563</v>
      </c>
      <c r="Q6917">
        <v>0</v>
      </c>
      <c r="R6917">
        <v>0</v>
      </c>
      <c r="S6917">
        <v>0</v>
      </c>
      <c r="T6917">
        <v>0</v>
      </c>
      <c r="U6917">
        <v>59.301667000000002</v>
      </c>
      <c r="V6917">
        <v>1018.554999</v>
      </c>
      <c r="W6917">
        <v>0</v>
      </c>
      <c r="X6917">
        <v>0</v>
      </c>
      <c r="Y6917">
        <v>0</v>
      </c>
      <c r="Z6917">
        <v>0</v>
      </c>
    </row>
    <row r="6918" spans="1:26" x14ac:dyDescent="0.25">
      <c r="A6918">
        <v>1722802</v>
      </c>
      <c r="B6918">
        <v>1</v>
      </c>
      <c r="C6918" t="s">
        <v>77</v>
      </c>
      <c r="D6918" t="s">
        <v>112</v>
      </c>
      <c r="E6918" t="s">
        <v>164</v>
      </c>
      <c r="F6918" t="s">
        <v>19647</v>
      </c>
      <c r="G6918" t="s">
        <v>256</v>
      </c>
      <c r="H6918" t="s">
        <v>46</v>
      </c>
      <c r="I6918" t="s">
        <v>129</v>
      </c>
      <c r="J6918" t="s">
        <v>130</v>
      </c>
      <c r="K6918" t="s">
        <v>131</v>
      </c>
      <c r="L6918" t="s">
        <v>19784</v>
      </c>
      <c r="M6918" t="s">
        <v>19785</v>
      </c>
      <c r="N6918">
        <v>1.669444444</v>
      </c>
      <c r="O6918">
        <v>0</v>
      </c>
      <c r="P6918">
        <v>0</v>
      </c>
      <c r="Q6918">
        <v>0</v>
      </c>
      <c r="R6918">
        <v>0</v>
      </c>
      <c r="S6918">
        <v>1</v>
      </c>
      <c r="T6918">
        <v>57</v>
      </c>
      <c r="U6918">
        <v>0</v>
      </c>
      <c r="V6918">
        <v>0</v>
      </c>
      <c r="W6918">
        <v>0</v>
      </c>
      <c r="X6918">
        <v>0</v>
      </c>
      <c r="Y6918">
        <v>1.6694439999999999</v>
      </c>
      <c r="Z6918">
        <v>95.158332999999999</v>
      </c>
    </row>
    <row r="6919" spans="1:26" x14ac:dyDescent="0.25">
      <c r="A6919">
        <v>1722795</v>
      </c>
      <c r="B6919">
        <v>1</v>
      </c>
      <c r="C6919" t="s">
        <v>76</v>
      </c>
      <c r="D6919" t="s">
        <v>106</v>
      </c>
      <c r="E6919" t="s">
        <v>191</v>
      </c>
      <c r="F6919" t="s">
        <v>19786</v>
      </c>
      <c r="G6919" t="s">
        <v>907</v>
      </c>
      <c r="H6919" t="s">
        <v>46</v>
      </c>
      <c r="I6919" t="s">
        <v>129</v>
      </c>
      <c r="J6919" t="s">
        <v>130</v>
      </c>
      <c r="K6919" t="s">
        <v>131</v>
      </c>
      <c r="L6919" t="s">
        <v>19787</v>
      </c>
      <c r="M6919" t="s">
        <v>19788</v>
      </c>
      <c r="N6919">
        <v>0.67500000000000004</v>
      </c>
      <c r="O6919">
        <v>0</v>
      </c>
      <c r="P6919">
        <v>54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36.450000000000003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1722797</v>
      </c>
      <c r="B6920">
        <v>1</v>
      </c>
      <c r="C6920" t="s">
        <v>76</v>
      </c>
      <c r="D6920" t="s">
        <v>95</v>
      </c>
      <c r="E6920" t="s">
        <v>134</v>
      </c>
      <c r="F6920" t="s">
        <v>19789</v>
      </c>
      <c r="G6920" t="s">
        <v>136</v>
      </c>
      <c r="H6920" t="s">
        <v>46</v>
      </c>
      <c r="I6920" t="s">
        <v>129</v>
      </c>
      <c r="J6920" t="s">
        <v>130</v>
      </c>
      <c r="K6920" t="s">
        <v>131</v>
      </c>
      <c r="L6920" t="s">
        <v>19790</v>
      </c>
      <c r="M6920" t="s">
        <v>19791</v>
      </c>
      <c r="N6920">
        <v>2.804444444</v>
      </c>
      <c r="O6920">
        <v>0</v>
      </c>
      <c r="P6920">
        <v>0</v>
      </c>
      <c r="Q6920">
        <v>0</v>
      </c>
      <c r="R6920">
        <v>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5.6088889999999996</v>
      </c>
      <c r="Y6920">
        <v>0</v>
      </c>
      <c r="Z6920">
        <v>0</v>
      </c>
    </row>
    <row r="6921" spans="1:26" x14ac:dyDescent="0.25">
      <c r="A6921">
        <v>1722794</v>
      </c>
      <c r="B6921">
        <v>1</v>
      </c>
      <c r="C6921" t="s">
        <v>76</v>
      </c>
      <c r="D6921" t="s">
        <v>100</v>
      </c>
      <c r="E6921" t="s">
        <v>126</v>
      </c>
      <c r="F6921" t="s">
        <v>19698</v>
      </c>
      <c r="G6921" t="s">
        <v>145</v>
      </c>
      <c r="H6921" t="s">
        <v>47</v>
      </c>
      <c r="I6921" t="s">
        <v>129</v>
      </c>
      <c r="J6921" t="s">
        <v>130</v>
      </c>
      <c r="K6921" t="s">
        <v>131</v>
      </c>
      <c r="L6921" t="s">
        <v>19792</v>
      </c>
      <c r="M6921" t="s">
        <v>19793</v>
      </c>
      <c r="N6921">
        <v>2.5413888880000002</v>
      </c>
      <c r="O6921">
        <v>11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27.955278</v>
      </c>
      <c r="V6921">
        <v>0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1722798</v>
      </c>
      <c r="B6922">
        <v>1</v>
      </c>
      <c r="C6922" t="s">
        <v>76</v>
      </c>
      <c r="D6922" t="s">
        <v>93</v>
      </c>
      <c r="E6922" t="s">
        <v>134</v>
      </c>
      <c r="F6922" t="s">
        <v>19794</v>
      </c>
      <c r="G6922" t="s">
        <v>136</v>
      </c>
      <c r="H6922" t="s">
        <v>46</v>
      </c>
      <c r="I6922" t="s">
        <v>129</v>
      </c>
      <c r="J6922" t="s">
        <v>130</v>
      </c>
      <c r="K6922" t="s">
        <v>131</v>
      </c>
      <c r="L6922" t="s">
        <v>19795</v>
      </c>
      <c r="M6922" t="s">
        <v>19796</v>
      </c>
      <c r="N6922">
        <v>2.8933333330000002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2.8933330000000002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1722803</v>
      </c>
      <c r="B6923">
        <v>1</v>
      </c>
      <c r="C6923" t="s">
        <v>76</v>
      </c>
      <c r="D6923" t="s">
        <v>78</v>
      </c>
      <c r="E6923" t="s">
        <v>139</v>
      </c>
      <c r="F6923" t="s">
        <v>19797</v>
      </c>
      <c r="G6923" t="s">
        <v>269</v>
      </c>
      <c r="H6923" t="s">
        <v>46</v>
      </c>
      <c r="I6923" t="s">
        <v>129</v>
      </c>
      <c r="J6923" t="s">
        <v>130</v>
      </c>
      <c r="K6923" t="s">
        <v>131</v>
      </c>
      <c r="L6923" t="s">
        <v>19798</v>
      </c>
      <c r="M6923" t="s">
        <v>19799</v>
      </c>
      <c r="N6923">
        <v>1.6274999999999999</v>
      </c>
      <c r="O6923">
        <v>0</v>
      </c>
      <c r="P6923">
        <v>216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351.54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1722833</v>
      </c>
      <c r="B6924">
        <v>1</v>
      </c>
      <c r="C6924" t="s">
        <v>76</v>
      </c>
      <c r="D6924" t="s">
        <v>99</v>
      </c>
      <c r="E6924" t="s">
        <v>134</v>
      </c>
      <c r="F6924" t="s">
        <v>19748</v>
      </c>
      <c r="G6924" t="s">
        <v>155</v>
      </c>
      <c r="H6924" t="s">
        <v>46</v>
      </c>
      <c r="I6924" t="s">
        <v>129</v>
      </c>
      <c r="J6924" t="s">
        <v>130</v>
      </c>
      <c r="K6924" t="s">
        <v>131</v>
      </c>
      <c r="L6924" t="s">
        <v>19800</v>
      </c>
      <c r="M6924" t="s">
        <v>19801</v>
      </c>
      <c r="N6924">
        <v>1.4186111109999999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1.4186110000000001</v>
      </c>
      <c r="W6924">
        <v>0</v>
      </c>
      <c r="X6924">
        <v>0</v>
      </c>
      <c r="Y6924">
        <v>0</v>
      </c>
      <c r="Z6924">
        <v>0</v>
      </c>
    </row>
    <row r="6925" spans="1:26" x14ac:dyDescent="0.25">
      <c r="A6925">
        <v>1722799</v>
      </c>
      <c r="B6925">
        <v>1</v>
      </c>
      <c r="C6925" t="s">
        <v>76</v>
      </c>
      <c r="D6925" t="s">
        <v>99</v>
      </c>
      <c r="E6925" t="s">
        <v>212</v>
      </c>
      <c r="F6925" t="s">
        <v>19802</v>
      </c>
      <c r="G6925" t="s">
        <v>361</v>
      </c>
      <c r="H6925" t="s">
        <v>47</v>
      </c>
      <c r="I6925" t="s">
        <v>129</v>
      </c>
      <c r="J6925" t="s">
        <v>130</v>
      </c>
      <c r="K6925" t="s">
        <v>131</v>
      </c>
      <c r="L6925" t="s">
        <v>19803</v>
      </c>
      <c r="M6925" t="s">
        <v>19804</v>
      </c>
      <c r="N6925">
        <v>0.79194444399999997</v>
      </c>
      <c r="O6925">
        <v>163</v>
      </c>
      <c r="P6925">
        <v>3296</v>
      </c>
      <c r="Q6925">
        <v>0</v>
      </c>
      <c r="R6925">
        <v>0</v>
      </c>
      <c r="S6925">
        <v>0</v>
      </c>
      <c r="T6925">
        <v>0</v>
      </c>
      <c r="U6925">
        <v>129.08694399999999</v>
      </c>
      <c r="V6925">
        <v>2610.2488870000002</v>
      </c>
      <c r="W6925">
        <v>0</v>
      </c>
      <c r="X6925">
        <v>0</v>
      </c>
      <c r="Y6925">
        <v>0</v>
      </c>
      <c r="Z6925">
        <v>0</v>
      </c>
    </row>
    <row r="6926" spans="1:26" x14ac:dyDescent="0.25">
      <c r="A6926">
        <v>1722804</v>
      </c>
      <c r="B6926">
        <v>1</v>
      </c>
      <c r="C6926" t="s">
        <v>76</v>
      </c>
      <c r="D6926" t="s">
        <v>106</v>
      </c>
      <c r="E6926" t="s">
        <v>126</v>
      </c>
      <c r="F6926" t="s">
        <v>19805</v>
      </c>
      <c r="G6926" t="s">
        <v>176</v>
      </c>
      <c r="H6926" t="s">
        <v>47</v>
      </c>
      <c r="I6926" t="s">
        <v>129</v>
      </c>
      <c r="J6926" t="s">
        <v>130</v>
      </c>
      <c r="K6926" t="s">
        <v>131</v>
      </c>
      <c r="L6926" t="s">
        <v>19806</v>
      </c>
      <c r="M6926" t="s">
        <v>19807</v>
      </c>
      <c r="N6926">
        <v>0.18333333299999999</v>
      </c>
      <c r="O6926">
        <v>22</v>
      </c>
      <c r="P6926">
        <v>1025</v>
      </c>
      <c r="Q6926">
        <v>0</v>
      </c>
      <c r="R6926">
        <v>0</v>
      </c>
      <c r="S6926">
        <v>0</v>
      </c>
      <c r="T6926">
        <v>0</v>
      </c>
      <c r="U6926">
        <v>4.0333329999999998</v>
      </c>
      <c r="V6926">
        <v>187.91666599999999</v>
      </c>
      <c r="W6926">
        <v>0</v>
      </c>
      <c r="X6926">
        <v>0</v>
      </c>
      <c r="Y6926">
        <v>0</v>
      </c>
      <c r="Z6926">
        <v>0</v>
      </c>
    </row>
    <row r="6927" spans="1:26" x14ac:dyDescent="0.25">
      <c r="A6927">
        <v>1722808</v>
      </c>
      <c r="B6927">
        <v>1</v>
      </c>
      <c r="C6927" t="s">
        <v>76</v>
      </c>
      <c r="D6927" t="s">
        <v>96</v>
      </c>
      <c r="E6927" t="s">
        <v>126</v>
      </c>
      <c r="F6927" t="s">
        <v>19808</v>
      </c>
      <c r="G6927" t="s">
        <v>176</v>
      </c>
      <c r="H6927" t="s">
        <v>47</v>
      </c>
      <c r="I6927" t="s">
        <v>129</v>
      </c>
      <c r="J6927" t="s">
        <v>130</v>
      </c>
      <c r="K6927" t="s">
        <v>131</v>
      </c>
      <c r="L6927" t="s">
        <v>19723</v>
      </c>
      <c r="M6927" t="s">
        <v>19809</v>
      </c>
      <c r="N6927">
        <v>5.1236111109999998</v>
      </c>
      <c r="O6927">
        <v>2</v>
      </c>
      <c r="P6927">
        <v>47</v>
      </c>
      <c r="Q6927">
        <v>0</v>
      </c>
      <c r="R6927">
        <v>0</v>
      </c>
      <c r="S6927">
        <v>0</v>
      </c>
      <c r="T6927">
        <v>0</v>
      </c>
      <c r="U6927">
        <v>10.247222000000001</v>
      </c>
      <c r="V6927">
        <v>240.80972199999999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1722807</v>
      </c>
      <c r="B6928">
        <v>1</v>
      </c>
      <c r="C6928" t="s">
        <v>76</v>
      </c>
      <c r="D6928" t="s">
        <v>91</v>
      </c>
      <c r="E6928" t="s">
        <v>139</v>
      </c>
      <c r="F6928" t="s">
        <v>19810</v>
      </c>
      <c r="G6928" t="s">
        <v>1596</v>
      </c>
      <c r="H6928" t="s">
        <v>46</v>
      </c>
      <c r="I6928" t="s">
        <v>129</v>
      </c>
      <c r="J6928" t="s">
        <v>130</v>
      </c>
      <c r="K6928" t="s">
        <v>131</v>
      </c>
      <c r="L6928" t="s">
        <v>19811</v>
      </c>
      <c r="M6928" t="s">
        <v>19812</v>
      </c>
      <c r="N6928">
        <v>3.8119444439999999</v>
      </c>
      <c r="O6928">
        <v>0</v>
      </c>
      <c r="P6928">
        <v>78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297.33166699999998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1722810</v>
      </c>
      <c r="B6929">
        <v>1</v>
      </c>
      <c r="C6929" t="s">
        <v>76</v>
      </c>
      <c r="D6929" t="s">
        <v>99</v>
      </c>
      <c r="E6929" t="s">
        <v>139</v>
      </c>
      <c r="F6929" t="s">
        <v>19813</v>
      </c>
      <c r="G6929" t="s">
        <v>141</v>
      </c>
      <c r="H6929" t="s">
        <v>46</v>
      </c>
      <c r="I6929" t="s">
        <v>129</v>
      </c>
      <c r="J6929" t="s">
        <v>130</v>
      </c>
      <c r="K6929" t="s">
        <v>131</v>
      </c>
      <c r="L6929" t="s">
        <v>19814</v>
      </c>
      <c r="M6929" t="s">
        <v>19815</v>
      </c>
      <c r="N6929">
        <v>0.46194444400000001</v>
      </c>
      <c r="O6929">
        <v>0</v>
      </c>
      <c r="P6929">
        <v>48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22.173333</v>
      </c>
      <c r="W6929">
        <v>0</v>
      </c>
      <c r="X6929">
        <v>0</v>
      </c>
      <c r="Y6929">
        <v>0</v>
      </c>
      <c r="Z6929">
        <v>0</v>
      </c>
    </row>
    <row r="6930" spans="1:26" x14ac:dyDescent="0.25">
      <c r="A6930">
        <v>1722816</v>
      </c>
      <c r="B6930">
        <v>1</v>
      </c>
      <c r="C6930" t="s">
        <v>76</v>
      </c>
      <c r="D6930" t="s">
        <v>80</v>
      </c>
      <c r="E6930" t="s">
        <v>212</v>
      </c>
      <c r="F6930" t="s">
        <v>19816</v>
      </c>
      <c r="G6930" t="s">
        <v>176</v>
      </c>
      <c r="H6930" t="s">
        <v>47</v>
      </c>
      <c r="I6930" t="s">
        <v>129</v>
      </c>
      <c r="J6930" t="s">
        <v>130</v>
      </c>
      <c r="K6930" t="s">
        <v>131</v>
      </c>
      <c r="L6930" t="s">
        <v>19817</v>
      </c>
      <c r="M6930" t="s">
        <v>19818</v>
      </c>
      <c r="N6930">
        <v>0.586388888</v>
      </c>
      <c r="O6930">
        <v>1</v>
      </c>
      <c r="P6930">
        <v>211</v>
      </c>
      <c r="Q6930">
        <v>0</v>
      </c>
      <c r="R6930">
        <v>0</v>
      </c>
      <c r="S6930">
        <v>0</v>
      </c>
      <c r="T6930">
        <v>0</v>
      </c>
      <c r="U6930">
        <v>0.58638900000000005</v>
      </c>
      <c r="V6930">
        <v>123.728055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1722812</v>
      </c>
      <c r="B6931">
        <v>1</v>
      </c>
      <c r="C6931" t="s">
        <v>76</v>
      </c>
      <c r="D6931" t="s">
        <v>104</v>
      </c>
      <c r="E6931" t="s">
        <v>164</v>
      </c>
      <c r="F6931" t="s">
        <v>19819</v>
      </c>
      <c r="G6931" t="s">
        <v>256</v>
      </c>
      <c r="H6931" t="s">
        <v>46</v>
      </c>
      <c r="I6931" t="s">
        <v>129</v>
      </c>
      <c r="J6931" t="s">
        <v>130</v>
      </c>
      <c r="K6931" t="s">
        <v>131</v>
      </c>
      <c r="L6931" t="s">
        <v>19820</v>
      </c>
      <c r="M6931" t="s">
        <v>19821</v>
      </c>
      <c r="N6931">
        <v>0.58444444399999995</v>
      </c>
      <c r="O6931">
        <v>0</v>
      </c>
      <c r="P6931">
        <v>0</v>
      </c>
      <c r="Q6931">
        <v>0</v>
      </c>
      <c r="R6931">
        <v>0</v>
      </c>
      <c r="S6931">
        <v>1</v>
      </c>
      <c r="T6931">
        <v>97</v>
      </c>
      <c r="U6931">
        <v>0</v>
      </c>
      <c r="V6931">
        <v>0</v>
      </c>
      <c r="W6931">
        <v>0</v>
      </c>
      <c r="X6931">
        <v>0</v>
      </c>
      <c r="Y6931">
        <v>0.58444399999999996</v>
      </c>
      <c r="Z6931">
        <v>56.691110999999999</v>
      </c>
    </row>
    <row r="6932" spans="1:26" x14ac:dyDescent="0.25">
      <c r="A6932">
        <v>1722814</v>
      </c>
      <c r="B6932">
        <v>1</v>
      </c>
      <c r="C6932" t="s">
        <v>76</v>
      </c>
      <c r="D6932" t="s">
        <v>106</v>
      </c>
      <c r="E6932" t="s">
        <v>126</v>
      </c>
      <c r="F6932" t="s">
        <v>1705</v>
      </c>
      <c r="G6932" t="s">
        <v>176</v>
      </c>
      <c r="H6932" t="s">
        <v>47</v>
      </c>
      <c r="I6932" t="s">
        <v>129</v>
      </c>
      <c r="J6932" t="s">
        <v>130</v>
      </c>
      <c r="K6932" t="s">
        <v>131</v>
      </c>
      <c r="L6932" t="s">
        <v>19822</v>
      </c>
      <c r="M6932" t="s">
        <v>19823</v>
      </c>
      <c r="N6932">
        <v>1.423888888</v>
      </c>
      <c r="O6932">
        <v>25</v>
      </c>
      <c r="P6932">
        <v>1302</v>
      </c>
      <c r="Q6932">
        <v>0</v>
      </c>
      <c r="R6932">
        <v>0</v>
      </c>
      <c r="S6932">
        <v>0</v>
      </c>
      <c r="T6932">
        <v>0</v>
      </c>
      <c r="U6932">
        <v>35.597222000000002</v>
      </c>
      <c r="V6932">
        <v>1853.9033320000001</v>
      </c>
      <c r="W6932">
        <v>0</v>
      </c>
      <c r="X6932">
        <v>0</v>
      </c>
      <c r="Y6932">
        <v>0</v>
      </c>
      <c r="Z6932">
        <v>0</v>
      </c>
    </row>
    <row r="6933" spans="1:26" x14ac:dyDescent="0.25">
      <c r="A6933">
        <v>1722826</v>
      </c>
      <c r="B6933">
        <v>1</v>
      </c>
      <c r="C6933" t="s">
        <v>76</v>
      </c>
      <c r="D6933" t="s">
        <v>99</v>
      </c>
      <c r="E6933" t="s">
        <v>134</v>
      </c>
      <c r="F6933" t="s">
        <v>19824</v>
      </c>
      <c r="G6933" t="s">
        <v>136</v>
      </c>
      <c r="H6933" t="s">
        <v>46</v>
      </c>
      <c r="I6933" t="s">
        <v>129</v>
      </c>
      <c r="J6933" t="s">
        <v>130</v>
      </c>
      <c r="K6933" t="s">
        <v>131</v>
      </c>
      <c r="L6933" t="s">
        <v>19825</v>
      </c>
      <c r="M6933" t="s">
        <v>19826</v>
      </c>
      <c r="N6933">
        <v>2.8372222219999998</v>
      </c>
      <c r="O6933">
        <v>0</v>
      </c>
      <c r="P6933">
        <v>1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2.8372220000000001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1722821</v>
      </c>
      <c r="B6934">
        <v>1</v>
      </c>
      <c r="C6934" t="s">
        <v>76</v>
      </c>
      <c r="D6934" t="s">
        <v>100</v>
      </c>
      <c r="E6934" t="s">
        <v>134</v>
      </c>
      <c r="F6934" t="s">
        <v>19827</v>
      </c>
      <c r="G6934" t="s">
        <v>136</v>
      </c>
      <c r="H6934" t="s">
        <v>46</v>
      </c>
      <c r="I6934" t="s">
        <v>129</v>
      </c>
      <c r="J6934" t="s">
        <v>130</v>
      </c>
      <c r="K6934" t="s">
        <v>131</v>
      </c>
      <c r="L6934" t="s">
        <v>19828</v>
      </c>
      <c r="M6934" t="s">
        <v>19829</v>
      </c>
      <c r="N6934">
        <v>1.960555555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1.960556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1722820</v>
      </c>
      <c r="B6935">
        <v>1</v>
      </c>
      <c r="C6935" t="s">
        <v>77</v>
      </c>
      <c r="D6935" t="s">
        <v>109</v>
      </c>
      <c r="E6935" t="s">
        <v>134</v>
      </c>
      <c r="F6935" t="s">
        <v>19830</v>
      </c>
      <c r="G6935" t="s">
        <v>136</v>
      </c>
      <c r="H6935" t="s">
        <v>46</v>
      </c>
      <c r="I6935" t="s">
        <v>129</v>
      </c>
      <c r="J6935" t="s">
        <v>130</v>
      </c>
      <c r="K6935" t="s">
        <v>131</v>
      </c>
      <c r="L6935" t="s">
        <v>19831</v>
      </c>
      <c r="M6935" t="s">
        <v>19832</v>
      </c>
      <c r="N6935">
        <v>1.2566666660000001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2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2.5133329999999998</v>
      </c>
    </row>
    <row r="6936" spans="1:26" x14ac:dyDescent="0.25">
      <c r="A6936">
        <v>1722836</v>
      </c>
      <c r="B6936">
        <v>1</v>
      </c>
      <c r="C6936" t="s">
        <v>77</v>
      </c>
      <c r="D6936" t="s">
        <v>119</v>
      </c>
      <c r="E6936" t="s">
        <v>126</v>
      </c>
      <c r="F6936" t="s">
        <v>8207</v>
      </c>
      <c r="G6936" t="s">
        <v>176</v>
      </c>
      <c r="H6936" t="s">
        <v>47</v>
      </c>
      <c r="I6936" t="s">
        <v>129</v>
      </c>
      <c r="J6936" t="s">
        <v>130</v>
      </c>
      <c r="K6936" t="s">
        <v>131</v>
      </c>
      <c r="L6936" t="s">
        <v>19831</v>
      </c>
      <c r="M6936" t="s">
        <v>19833</v>
      </c>
      <c r="N6936">
        <v>1.4102777769999999</v>
      </c>
      <c r="O6936">
        <v>260</v>
      </c>
      <c r="P6936">
        <v>177</v>
      </c>
      <c r="Q6936">
        <v>0</v>
      </c>
      <c r="R6936">
        <v>0</v>
      </c>
      <c r="S6936">
        <v>0</v>
      </c>
      <c r="T6936">
        <v>0</v>
      </c>
      <c r="U6936">
        <v>366.67222199999998</v>
      </c>
      <c r="V6936">
        <v>249.619167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1722822</v>
      </c>
      <c r="B6937">
        <v>1</v>
      </c>
      <c r="C6937" t="s">
        <v>76</v>
      </c>
      <c r="D6937" t="s">
        <v>89</v>
      </c>
      <c r="E6937" t="s">
        <v>134</v>
      </c>
      <c r="F6937" t="s">
        <v>19834</v>
      </c>
      <c r="G6937" t="s">
        <v>136</v>
      </c>
      <c r="H6937" t="s">
        <v>46</v>
      </c>
      <c r="I6937" t="s">
        <v>129</v>
      </c>
      <c r="J6937" t="s">
        <v>130</v>
      </c>
      <c r="K6937" t="s">
        <v>131</v>
      </c>
      <c r="L6937" t="s">
        <v>19835</v>
      </c>
      <c r="M6937" t="s">
        <v>19836</v>
      </c>
      <c r="N6937">
        <v>2.0077777769999998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2.0077780000000001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1722823</v>
      </c>
      <c r="B6938">
        <v>1</v>
      </c>
      <c r="C6938" t="s">
        <v>76</v>
      </c>
      <c r="D6938" t="s">
        <v>84</v>
      </c>
      <c r="E6938" t="s">
        <v>139</v>
      </c>
      <c r="F6938" t="s">
        <v>19837</v>
      </c>
      <c r="G6938" t="s">
        <v>141</v>
      </c>
      <c r="H6938" t="s">
        <v>46</v>
      </c>
      <c r="I6938" t="s">
        <v>129</v>
      </c>
      <c r="J6938" t="s">
        <v>130</v>
      </c>
      <c r="K6938" t="s">
        <v>131</v>
      </c>
      <c r="L6938" t="s">
        <v>19838</v>
      </c>
      <c r="M6938" t="s">
        <v>19839</v>
      </c>
      <c r="N6938">
        <v>1.210555555</v>
      </c>
      <c r="O6938">
        <v>0</v>
      </c>
      <c r="P6938">
        <v>22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26.632221999999999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1722825</v>
      </c>
      <c r="B6939">
        <v>1</v>
      </c>
      <c r="C6939" t="s">
        <v>76</v>
      </c>
      <c r="D6939" t="s">
        <v>79</v>
      </c>
      <c r="E6939" t="s">
        <v>134</v>
      </c>
      <c r="F6939" t="s">
        <v>19840</v>
      </c>
      <c r="G6939" t="s">
        <v>136</v>
      </c>
      <c r="H6939" t="s">
        <v>46</v>
      </c>
      <c r="I6939" t="s">
        <v>129</v>
      </c>
      <c r="J6939" t="s">
        <v>130</v>
      </c>
      <c r="K6939" t="s">
        <v>131</v>
      </c>
      <c r="L6939" t="s">
        <v>19841</v>
      </c>
      <c r="M6939" t="s">
        <v>19842</v>
      </c>
      <c r="N6939">
        <v>2.929444444</v>
      </c>
      <c r="O6939">
        <v>0</v>
      </c>
      <c r="P6939">
        <v>5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14.647221999999999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1722845</v>
      </c>
      <c r="B6940">
        <v>1</v>
      </c>
      <c r="C6940" t="s">
        <v>76</v>
      </c>
      <c r="D6940" t="s">
        <v>79</v>
      </c>
      <c r="E6940" t="s">
        <v>164</v>
      </c>
      <c r="F6940" t="s">
        <v>19843</v>
      </c>
      <c r="G6940" t="s">
        <v>169</v>
      </c>
      <c r="H6940" t="s">
        <v>46</v>
      </c>
      <c r="I6940" t="s">
        <v>129</v>
      </c>
      <c r="J6940" t="s">
        <v>130</v>
      </c>
      <c r="K6940" t="s">
        <v>131</v>
      </c>
      <c r="L6940" t="s">
        <v>19844</v>
      </c>
      <c r="M6940" t="s">
        <v>19845</v>
      </c>
      <c r="N6940">
        <v>3.0441666660000002</v>
      </c>
      <c r="O6940">
        <v>0</v>
      </c>
      <c r="P6940">
        <v>868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2642.3366660000002</v>
      </c>
      <c r="W6940">
        <v>0</v>
      </c>
      <c r="X6940">
        <v>0</v>
      </c>
      <c r="Y6940">
        <v>0</v>
      </c>
      <c r="Z6940">
        <v>0</v>
      </c>
    </row>
    <row r="6941" spans="1:26" x14ac:dyDescent="0.25">
      <c r="A6941">
        <v>1722831</v>
      </c>
      <c r="B6941">
        <v>1</v>
      </c>
      <c r="C6941" t="s">
        <v>76</v>
      </c>
      <c r="D6941" t="s">
        <v>80</v>
      </c>
      <c r="E6941" t="s">
        <v>212</v>
      </c>
      <c r="F6941" t="s">
        <v>9511</v>
      </c>
      <c r="G6941" t="s">
        <v>176</v>
      </c>
      <c r="H6941" t="s">
        <v>47</v>
      </c>
      <c r="I6941" t="s">
        <v>129</v>
      </c>
      <c r="J6941" t="s">
        <v>130</v>
      </c>
      <c r="K6941" t="s">
        <v>131</v>
      </c>
      <c r="L6941" t="s">
        <v>19846</v>
      </c>
      <c r="M6941" t="s">
        <v>19847</v>
      </c>
      <c r="N6941">
        <v>0.31277777699999998</v>
      </c>
      <c r="O6941">
        <v>1</v>
      </c>
      <c r="P6941">
        <v>211</v>
      </c>
      <c r="Q6941">
        <v>0</v>
      </c>
      <c r="R6941">
        <v>0</v>
      </c>
      <c r="S6941">
        <v>0</v>
      </c>
      <c r="T6941">
        <v>0</v>
      </c>
      <c r="U6941">
        <v>0.312778</v>
      </c>
      <c r="V6941">
        <v>65.996110999999999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1722837</v>
      </c>
      <c r="B6942">
        <v>1</v>
      </c>
      <c r="C6942" t="s">
        <v>76</v>
      </c>
      <c r="D6942" t="s">
        <v>79</v>
      </c>
      <c r="E6942" t="s">
        <v>191</v>
      </c>
      <c r="F6942" t="s">
        <v>19226</v>
      </c>
      <c r="G6942" t="s">
        <v>193</v>
      </c>
      <c r="H6942" t="s">
        <v>46</v>
      </c>
      <c r="I6942" t="s">
        <v>129</v>
      </c>
      <c r="J6942" t="s">
        <v>130</v>
      </c>
      <c r="K6942" t="s">
        <v>131</v>
      </c>
      <c r="L6942" t="s">
        <v>19848</v>
      </c>
      <c r="M6942" t="s">
        <v>19849</v>
      </c>
      <c r="N6942">
        <v>1.382222222</v>
      </c>
      <c r="O6942">
        <v>0</v>
      </c>
      <c r="P6942">
        <v>4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5.5288890000000004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1722829</v>
      </c>
      <c r="B6943">
        <v>1</v>
      </c>
      <c r="C6943" t="s">
        <v>76</v>
      </c>
      <c r="D6943" t="s">
        <v>79</v>
      </c>
      <c r="E6943" t="s">
        <v>148</v>
      </c>
      <c r="F6943" t="s">
        <v>9012</v>
      </c>
      <c r="G6943" t="s">
        <v>176</v>
      </c>
      <c r="H6943" t="s">
        <v>47</v>
      </c>
      <c r="I6943" t="s">
        <v>151</v>
      </c>
      <c r="J6943" t="s">
        <v>130</v>
      </c>
      <c r="K6943" t="s">
        <v>131</v>
      </c>
      <c r="L6943" t="s">
        <v>19850</v>
      </c>
      <c r="M6943" t="s">
        <v>19851</v>
      </c>
      <c r="N6943">
        <v>3.1747221999999999E-2</v>
      </c>
      <c r="O6943">
        <v>184</v>
      </c>
      <c r="P6943">
        <v>3337</v>
      </c>
      <c r="Q6943">
        <v>0</v>
      </c>
      <c r="R6943">
        <v>0</v>
      </c>
      <c r="S6943">
        <v>0</v>
      </c>
      <c r="T6943">
        <v>0</v>
      </c>
      <c r="U6943">
        <v>5.8414890000000002</v>
      </c>
      <c r="V6943">
        <v>105.94047999999999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1722828</v>
      </c>
      <c r="B6944">
        <v>1</v>
      </c>
      <c r="C6944" t="s">
        <v>76</v>
      </c>
      <c r="D6944" t="s">
        <v>96</v>
      </c>
      <c r="E6944" t="s">
        <v>212</v>
      </c>
      <c r="F6944" t="s">
        <v>9009</v>
      </c>
      <c r="G6944" t="s">
        <v>176</v>
      </c>
      <c r="H6944" t="s">
        <v>47</v>
      </c>
      <c r="I6944" t="s">
        <v>151</v>
      </c>
      <c r="J6944" t="s">
        <v>130</v>
      </c>
      <c r="K6944" t="s">
        <v>131</v>
      </c>
      <c r="L6944" t="s">
        <v>19852</v>
      </c>
      <c r="M6944" t="s">
        <v>19853</v>
      </c>
      <c r="N6944">
        <v>1.6666666E-2</v>
      </c>
      <c r="O6944">
        <v>47</v>
      </c>
      <c r="P6944">
        <v>303</v>
      </c>
      <c r="Q6944">
        <v>0</v>
      </c>
      <c r="R6944">
        <v>0</v>
      </c>
      <c r="S6944">
        <v>0</v>
      </c>
      <c r="T6944">
        <v>0</v>
      </c>
      <c r="U6944">
        <v>0.78333299999999995</v>
      </c>
      <c r="V6944">
        <v>5.05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1722832</v>
      </c>
      <c r="B6945">
        <v>1</v>
      </c>
      <c r="C6945" t="s">
        <v>77</v>
      </c>
      <c r="D6945" t="s">
        <v>112</v>
      </c>
      <c r="E6945" t="s">
        <v>212</v>
      </c>
      <c r="F6945" t="s">
        <v>19854</v>
      </c>
      <c r="G6945" t="s">
        <v>176</v>
      </c>
      <c r="H6945" t="s">
        <v>47</v>
      </c>
      <c r="I6945" t="s">
        <v>151</v>
      </c>
      <c r="J6945" t="s">
        <v>130</v>
      </c>
      <c r="K6945" t="s">
        <v>131</v>
      </c>
      <c r="L6945" t="s">
        <v>19855</v>
      </c>
      <c r="M6945" t="s">
        <v>19856</v>
      </c>
      <c r="N6945">
        <v>1.3888888E-2</v>
      </c>
      <c r="O6945">
        <v>0</v>
      </c>
      <c r="P6945">
        <v>0</v>
      </c>
      <c r="Q6945">
        <v>0</v>
      </c>
      <c r="R6945">
        <v>0</v>
      </c>
      <c r="S6945">
        <v>21</v>
      </c>
      <c r="T6945">
        <v>392</v>
      </c>
      <c r="U6945">
        <v>0</v>
      </c>
      <c r="V6945">
        <v>0</v>
      </c>
      <c r="W6945">
        <v>0</v>
      </c>
      <c r="X6945">
        <v>0</v>
      </c>
      <c r="Y6945">
        <v>0.29166700000000001</v>
      </c>
      <c r="Z6945">
        <v>5.4444439999999998</v>
      </c>
    </row>
    <row r="6946" spans="1:26" x14ac:dyDescent="0.25">
      <c r="A6946">
        <v>1722834</v>
      </c>
      <c r="B6946">
        <v>1</v>
      </c>
      <c r="C6946" t="s">
        <v>76</v>
      </c>
      <c r="D6946" t="s">
        <v>80</v>
      </c>
      <c r="E6946" t="s">
        <v>126</v>
      </c>
      <c r="F6946" t="s">
        <v>19857</v>
      </c>
      <c r="G6946" t="s">
        <v>176</v>
      </c>
      <c r="H6946" t="s">
        <v>47</v>
      </c>
      <c r="I6946" t="s">
        <v>129</v>
      </c>
      <c r="J6946" t="s">
        <v>130</v>
      </c>
      <c r="K6946" t="s">
        <v>131</v>
      </c>
      <c r="L6946" t="s">
        <v>19858</v>
      </c>
      <c r="M6946" t="s">
        <v>19859</v>
      </c>
      <c r="N6946">
        <v>0.82888888800000005</v>
      </c>
      <c r="O6946">
        <v>1</v>
      </c>
      <c r="P6946">
        <v>130</v>
      </c>
      <c r="Q6946">
        <v>0</v>
      </c>
      <c r="R6946">
        <v>0</v>
      </c>
      <c r="S6946">
        <v>0</v>
      </c>
      <c r="T6946">
        <v>0</v>
      </c>
      <c r="U6946">
        <v>0.82888899999999999</v>
      </c>
      <c r="V6946">
        <v>107.755555</v>
      </c>
      <c r="W6946">
        <v>0</v>
      </c>
      <c r="X6946">
        <v>0</v>
      </c>
      <c r="Y6946">
        <v>0</v>
      </c>
      <c r="Z6946">
        <v>0</v>
      </c>
    </row>
    <row r="6947" spans="1:26" x14ac:dyDescent="0.25">
      <c r="A6947">
        <v>1722835</v>
      </c>
      <c r="B6947">
        <v>1</v>
      </c>
      <c r="C6947" t="s">
        <v>76</v>
      </c>
      <c r="D6947" t="s">
        <v>96</v>
      </c>
      <c r="E6947" t="s">
        <v>158</v>
      </c>
      <c r="F6947" t="s">
        <v>3461</v>
      </c>
      <c r="G6947" t="s">
        <v>176</v>
      </c>
      <c r="H6947" t="s">
        <v>47</v>
      </c>
      <c r="I6947" t="s">
        <v>129</v>
      </c>
      <c r="J6947" t="s">
        <v>130</v>
      </c>
      <c r="K6947" t="s">
        <v>131</v>
      </c>
      <c r="L6947" t="s">
        <v>19860</v>
      </c>
      <c r="M6947" t="s">
        <v>19861</v>
      </c>
      <c r="N6947">
        <v>4.2183333330000004</v>
      </c>
      <c r="O6947">
        <v>93</v>
      </c>
      <c r="P6947">
        <v>1610</v>
      </c>
      <c r="Q6947">
        <v>0</v>
      </c>
      <c r="R6947">
        <v>0</v>
      </c>
      <c r="S6947">
        <v>0</v>
      </c>
      <c r="T6947">
        <v>0</v>
      </c>
      <c r="U6947">
        <v>392.30500000000001</v>
      </c>
      <c r="V6947">
        <v>6791.5166660000004</v>
      </c>
      <c r="W6947">
        <v>0</v>
      </c>
      <c r="X6947">
        <v>0</v>
      </c>
      <c r="Y6947">
        <v>0</v>
      </c>
      <c r="Z6947">
        <v>0</v>
      </c>
    </row>
    <row r="6948" spans="1:26" x14ac:dyDescent="0.25">
      <c r="A6948">
        <v>1722839</v>
      </c>
      <c r="B6948">
        <v>1</v>
      </c>
      <c r="C6948" t="s">
        <v>76</v>
      </c>
      <c r="D6948" t="s">
        <v>79</v>
      </c>
      <c r="E6948" t="s">
        <v>139</v>
      </c>
      <c r="F6948" t="s">
        <v>19862</v>
      </c>
      <c r="G6948" t="s">
        <v>141</v>
      </c>
      <c r="H6948" t="s">
        <v>46</v>
      </c>
      <c r="I6948" t="s">
        <v>129</v>
      </c>
      <c r="J6948" t="s">
        <v>130</v>
      </c>
      <c r="K6948" t="s">
        <v>131</v>
      </c>
      <c r="L6948" t="s">
        <v>19863</v>
      </c>
      <c r="M6948" t="s">
        <v>19864</v>
      </c>
      <c r="N6948">
        <v>0.66111111099999997</v>
      </c>
      <c r="O6948">
        <v>0</v>
      </c>
      <c r="P6948">
        <v>124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81.977778000000001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1722841</v>
      </c>
      <c r="B6949">
        <v>1</v>
      </c>
      <c r="C6949" t="s">
        <v>77</v>
      </c>
      <c r="D6949" t="s">
        <v>118</v>
      </c>
      <c r="E6949" t="s">
        <v>126</v>
      </c>
      <c r="F6949" t="s">
        <v>15322</v>
      </c>
      <c r="G6949" t="s">
        <v>431</v>
      </c>
      <c r="H6949" t="s">
        <v>47</v>
      </c>
      <c r="I6949" t="s">
        <v>129</v>
      </c>
      <c r="J6949" t="s">
        <v>130</v>
      </c>
      <c r="K6949" t="s">
        <v>131</v>
      </c>
      <c r="L6949" t="s">
        <v>19865</v>
      </c>
      <c r="M6949" t="s">
        <v>19866</v>
      </c>
      <c r="N6949">
        <v>2.12</v>
      </c>
      <c r="O6949">
        <v>1</v>
      </c>
      <c r="P6949">
        <v>116</v>
      </c>
      <c r="Q6949">
        <v>0</v>
      </c>
      <c r="R6949">
        <v>0</v>
      </c>
      <c r="S6949">
        <v>0</v>
      </c>
      <c r="T6949">
        <v>0</v>
      </c>
      <c r="U6949">
        <v>2.12</v>
      </c>
      <c r="V6949">
        <v>245.92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1722840</v>
      </c>
      <c r="B6950">
        <v>1</v>
      </c>
      <c r="C6950" t="s">
        <v>76</v>
      </c>
      <c r="D6950" t="s">
        <v>101</v>
      </c>
      <c r="E6950" t="s">
        <v>139</v>
      </c>
      <c r="F6950" t="s">
        <v>19867</v>
      </c>
      <c r="G6950" t="s">
        <v>289</v>
      </c>
      <c r="H6950" t="s">
        <v>46</v>
      </c>
      <c r="I6950" t="s">
        <v>129</v>
      </c>
      <c r="J6950" t="s">
        <v>130</v>
      </c>
      <c r="K6950" t="s">
        <v>131</v>
      </c>
      <c r="L6950" t="s">
        <v>19868</v>
      </c>
      <c r="M6950" t="s">
        <v>19869</v>
      </c>
      <c r="N6950">
        <v>2.8472222220000001</v>
      </c>
      <c r="O6950">
        <v>0</v>
      </c>
      <c r="P6950">
        <v>169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481.18055600000002</v>
      </c>
      <c r="W6950">
        <v>0</v>
      </c>
      <c r="X6950">
        <v>0</v>
      </c>
      <c r="Y6950">
        <v>0</v>
      </c>
      <c r="Z6950">
        <v>0</v>
      </c>
    </row>
    <row r="6951" spans="1:26" x14ac:dyDescent="0.25">
      <c r="A6951">
        <v>1722843</v>
      </c>
      <c r="B6951">
        <v>1</v>
      </c>
      <c r="C6951" t="s">
        <v>76</v>
      </c>
      <c r="D6951" t="s">
        <v>79</v>
      </c>
      <c r="E6951" t="s">
        <v>212</v>
      </c>
      <c r="F6951" t="s">
        <v>9136</v>
      </c>
      <c r="G6951" t="s">
        <v>176</v>
      </c>
      <c r="H6951" t="s">
        <v>47</v>
      </c>
      <c r="I6951" t="s">
        <v>129</v>
      </c>
      <c r="J6951" t="s">
        <v>130</v>
      </c>
      <c r="K6951" t="s">
        <v>131</v>
      </c>
      <c r="L6951" t="s">
        <v>19870</v>
      </c>
      <c r="M6951" t="s">
        <v>19871</v>
      </c>
      <c r="N6951">
        <v>0.68472222199999999</v>
      </c>
      <c r="O6951">
        <v>19</v>
      </c>
      <c r="P6951">
        <v>23</v>
      </c>
      <c r="Q6951">
        <v>0</v>
      </c>
      <c r="R6951">
        <v>0</v>
      </c>
      <c r="S6951">
        <v>0</v>
      </c>
      <c r="T6951">
        <v>0</v>
      </c>
      <c r="U6951">
        <v>13.009722</v>
      </c>
      <c r="V6951">
        <v>15.748611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1722846</v>
      </c>
      <c r="B6952">
        <v>1</v>
      </c>
      <c r="C6952" t="s">
        <v>77</v>
      </c>
      <c r="D6952" t="s">
        <v>124</v>
      </c>
      <c r="E6952" t="s">
        <v>139</v>
      </c>
      <c r="F6952" t="s">
        <v>19872</v>
      </c>
      <c r="G6952" t="s">
        <v>141</v>
      </c>
      <c r="H6952" t="s">
        <v>46</v>
      </c>
      <c r="I6952" t="s">
        <v>129</v>
      </c>
      <c r="J6952" t="s">
        <v>130</v>
      </c>
      <c r="K6952" t="s">
        <v>131</v>
      </c>
      <c r="L6952" t="s">
        <v>19873</v>
      </c>
      <c r="M6952" t="s">
        <v>19874</v>
      </c>
      <c r="N6952">
        <v>1.0152777770000001</v>
      </c>
      <c r="O6952">
        <v>0</v>
      </c>
      <c r="P6952">
        <v>38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38.580556000000001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1722848</v>
      </c>
      <c r="B6953">
        <v>1</v>
      </c>
      <c r="C6953" t="s">
        <v>76</v>
      </c>
      <c r="D6953" t="s">
        <v>106</v>
      </c>
      <c r="E6953" t="s">
        <v>139</v>
      </c>
      <c r="F6953" t="s">
        <v>19875</v>
      </c>
      <c r="G6953" t="s">
        <v>141</v>
      </c>
      <c r="H6953" t="s">
        <v>46</v>
      </c>
      <c r="I6953" t="s">
        <v>129</v>
      </c>
      <c r="J6953" t="s">
        <v>130</v>
      </c>
      <c r="K6953" t="s">
        <v>131</v>
      </c>
      <c r="L6953" t="s">
        <v>19876</v>
      </c>
      <c r="M6953" t="s">
        <v>19877</v>
      </c>
      <c r="N6953">
        <v>2.3347222219999999</v>
      </c>
      <c r="O6953">
        <v>0</v>
      </c>
      <c r="P6953">
        <v>194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452.93611099999998</v>
      </c>
      <c r="W6953">
        <v>0</v>
      </c>
      <c r="X6953">
        <v>0</v>
      </c>
      <c r="Y6953">
        <v>0</v>
      </c>
      <c r="Z6953">
        <v>0</v>
      </c>
    </row>
    <row r="6954" spans="1:26" x14ac:dyDescent="0.25">
      <c r="A6954">
        <v>1722847</v>
      </c>
      <c r="B6954">
        <v>1</v>
      </c>
      <c r="C6954" t="s">
        <v>77</v>
      </c>
      <c r="D6954" t="s">
        <v>124</v>
      </c>
      <c r="E6954" t="s">
        <v>212</v>
      </c>
      <c r="F6954" t="s">
        <v>9065</v>
      </c>
      <c r="G6954" t="s">
        <v>176</v>
      </c>
      <c r="H6954" t="s">
        <v>47</v>
      </c>
      <c r="I6954" t="s">
        <v>129</v>
      </c>
      <c r="J6954" t="s">
        <v>130</v>
      </c>
      <c r="K6954" t="s">
        <v>131</v>
      </c>
      <c r="L6954" t="s">
        <v>19878</v>
      </c>
      <c r="M6954" t="s">
        <v>19879</v>
      </c>
      <c r="N6954">
        <v>0.49111111099999999</v>
      </c>
      <c r="O6954">
        <v>11</v>
      </c>
      <c r="P6954">
        <v>381</v>
      </c>
      <c r="Q6954">
        <v>0</v>
      </c>
      <c r="R6954">
        <v>0</v>
      </c>
      <c r="S6954">
        <v>28</v>
      </c>
      <c r="T6954">
        <v>813</v>
      </c>
      <c r="U6954">
        <v>5.4022220000000001</v>
      </c>
      <c r="V6954">
        <v>187.11333300000001</v>
      </c>
      <c r="W6954">
        <v>0</v>
      </c>
      <c r="X6954">
        <v>0</v>
      </c>
      <c r="Y6954">
        <v>13.751111</v>
      </c>
      <c r="Z6954">
        <v>399.27333299999998</v>
      </c>
    </row>
    <row r="6955" spans="1:26" x14ac:dyDescent="0.25">
      <c r="A6955">
        <v>1722850</v>
      </c>
      <c r="B6955">
        <v>1</v>
      </c>
      <c r="C6955" t="s">
        <v>76</v>
      </c>
      <c r="D6955" t="s">
        <v>78</v>
      </c>
      <c r="E6955" t="s">
        <v>139</v>
      </c>
      <c r="F6955" t="s">
        <v>19880</v>
      </c>
      <c r="G6955" t="s">
        <v>141</v>
      </c>
      <c r="H6955" t="s">
        <v>46</v>
      </c>
      <c r="I6955" t="s">
        <v>129</v>
      </c>
      <c r="J6955" t="s">
        <v>130</v>
      </c>
      <c r="K6955" t="s">
        <v>131</v>
      </c>
      <c r="L6955" t="s">
        <v>19881</v>
      </c>
      <c r="M6955" t="s">
        <v>19882</v>
      </c>
      <c r="N6955">
        <v>1.1858333329999999</v>
      </c>
      <c r="O6955">
        <v>0</v>
      </c>
      <c r="P6955">
        <v>68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80.636667000000003</v>
      </c>
      <c r="W6955">
        <v>0</v>
      </c>
      <c r="X6955">
        <v>0</v>
      </c>
      <c r="Y6955">
        <v>0</v>
      </c>
      <c r="Z6955">
        <v>0</v>
      </c>
    </row>
    <row r="6956" spans="1:26" x14ac:dyDescent="0.25">
      <c r="A6956">
        <v>1722851</v>
      </c>
      <c r="B6956">
        <v>1</v>
      </c>
      <c r="C6956" t="s">
        <v>76</v>
      </c>
      <c r="D6956" t="s">
        <v>100</v>
      </c>
      <c r="E6956" t="s">
        <v>164</v>
      </c>
      <c r="F6956" t="s">
        <v>9348</v>
      </c>
      <c r="G6956" t="s">
        <v>256</v>
      </c>
      <c r="H6956" t="s">
        <v>46</v>
      </c>
      <c r="I6956" t="s">
        <v>129</v>
      </c>
      <c r="J6956" t="s">
        <v>130</v>
      </c>
      <c r="K6956" t="s">
        <v>131</v>
      </c>
      <c r="L6956" t="s">
        <v>19883</v>
      </c>
      <c r="M6956" t="s">
        <v>19884</v>
      </c>
      <c r="N6956">
        <v>0.90944444400000002</v>
      </c>
      <c r="O6956">
        <v>1</v>
      </c>
      <c r="P6956">
        <v>72</v>
      </c>
      <c r="Q6956">
        <v>0</v>
      </c>
      <c r="R6956">
        <v>0</v>
      </c>
      <c r="S6956">
        <v>0</v>
      </c>
      <c r="T6956">
        <v>0</v>
      </c>
      <c r="U6956">
        <v>0.90944400000000003</v>
      </c>
      <c r="V6956">
        <v>65.48</v>
      </c>
      <c r="W6956">
        <v>0</v>
      </c>
      <c r="X6956">
        <v>0</v>
      </c>
      <c r="Y6956">
        <v>0</v>
      </c>
      <c r="Z6956">
        <v>0</v>
      </c>
    </row>
    <row r="6957" spans="1:26" x14ac:dyDescent="0.25">
      <c r="A6957">
        <v>1722852</v>
      </c>
      <c r="B6957">
        <v>1</v>
      </c>
      <c r="C6957" t="s">
        <v>77</v>
      </c>
      <c r="D6957" t="s">
        <v>109</v>
      </c>
      <c r="E6957" t="s">
        <v>164</v>
      </c>
      <c r="F6957" t="s">
        <v>19885</v>
      </c>
      <c r="G6957" t="s">
        <v>256</v>
      </c>
      <c r="H6957" t="s">
        <v>46</v>
      </c>
      <c r="I6957" t="s">
        <v>129</v>
      </c>
      <c r="J6957" t="s">
        <v>130</v>
      </c>
      <c r="K6957" t="s">
        <v>131</v>
      </c>
      <c r="L6957" t="s">
        <v>19886</v>
      </c>
      <c r="M6957" t="s">
        <v>19887</v>
      </c>
      <c r="N6957">
        <v>2.5672222219999998</v>
      </c>
      <c r="O6957">
        <v>0</v>
      </c>
      <c r="P6957">
        <v>0</v>
      </c>
      <c r="Q6957">
        <v>0</v>
      </c>
      <c r="R6957">
        <v>0</v>
      </c>
      <c r="S6957">
        <v>1</v>
      </c>
      <c r="T6957">
        <v>23</v>
      </c>
      <c r="U6957">
        <v>0</v>
      </c>
      <c r="V6957">
        <v>0</v>
      </c>
      <c r="W6957">
        <v>0</v>
      </c>
      <c r="X6957">
        <v>0</v>
      </c>
      <c r="Y6957">
        <v>2.5672220000000001</v>
      </c>
      <c r="Z6957">
        <v>59.046111000000003</v>
      </c>
    </row>
    <row r="6958" spans="1:26" x14ac:dyDescent="0.25">
      <c r="A6958">
        <v>1722859</v>
      </c>
      <c r="B6958">
        <v>1</v>
      </c>
      <c r="C6958" t="s">
        <v>76</v>
      </c>
      <c r="D6958" t="s">
        <v>106</v>
      </c>
      <c r="E6958" t="s">
        <v>126</v>
      </c>
      <c r="F6958" t="s">
        <v>19888</v>
      </c>
      <c r="G6958" t="s">
        <v>176</v>
      </c>
      <c r="H6958" t="s">
        <v>47</v>
      </c>
      <c r="I6958" t="s">
        <v>129</v>
      </c>
      <c r="J6958" t="s">
        <v>130</v>
      </c>
      <c r="K6958" t="s">
        <v>131</v>
      </c>
      <c r="L6958" t="s">
        <v>19889</v>
      </c>
      <c r="M6958" t="s">
        <v>19890</v>
      </c>
      <c r="N6958">
        <v>2.1322222219999998</v>
      </c>
      <c r="O6958">
        <v>11</v>
      </c>
      <c r="P6958">
        <v>139</v>
      </c>
      <c r="Q6958">
        <v>0</v>
      </c>
      <c r="R6958">
        <v>0</v>
      </c>
      <c r="S6958">
        <v>0</v>
      </c>
      <c r="T6958">
        <v>0</v>
      </c>
      <c r="U6958">
        <v>23.454443999999999</v>
      </c>
      <c r="V6958">
        <v>296.37888900000002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1722853</v>
      </c>
      <c r="B6959">
        <v>1</v>
      </c>
      <c r="C6959" t="s">
        <v>77</v>
      </c>
      <c r="D6959" t="s">
        <v>119</v>
      </c>
      <c r="E6959" t="s">
        <v>212</v>
      </c>
      <c r="F6959" t="s">
        <v>19891</v>
      </c>
      <c r="G6959" t="s">
        <v>3358</v>
      </c>
      <c r="H6959" t="s">
        <v>47</v>
      </c>
      <c r="I6959" t="s">
        <v>129</v>
      </c>
      <c r="J6959" t="s">
        <v>130</v>
      </c>
      <c r="K6959" t="s">
        <v>131</v>
      </c>
      <c r="L6959" t="s">
        <v>19892</v>
      </c>
      <c r="M6959" t="s">
        <v>19893</v>
      </c>
      <c r="N6959">
        <v>5.284444444</v>
      </c>
      <c r="O6959">
        <v>160</v>
      </c>
      <c r="P6959">
        <v>458</v>
      </c>
      <c r="Q6959">
        <v>0</v>
      </c>
      <c r="R6959">
        <v>0</v>
      </c>
      <c r="S6959">
        <v>0</v>
      </c>
      <c r="T6959">
        <v>0</v>
      </c>
      <c r="U6959">
        <v>845.51111100000003</v>
      </c>
      <c r="V6959">
        <v>2420.2755550000002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1722854</v>
      </c>
      <c r="B6960">
        <v>1</v>
      </c>
      <c r="C6960" t="s">
        <v>76</v>
      </c>
      <c r="D6960" t="s">
        <v>100</v>
      </c>
      <c r="E6960" t="s">
        <v>212</v>
      </c>
      <c r="F6960" t="s">
        <v>9221</v>
      </c>
      <c r="G6960" t="s">
        <v>176</v>
      </c>
      <c r="H6960" t="s">
        <v>47</v>
      </c>
      <c r="I6960" t="s">
        <v>129</v>
      </c>
      <c r="J6960" t="s">
        <v>130</v>
      </c>
      <c r="K6960" t="s">
        <v>131</v>
      </c>
      <c r="L6960" t="s">
        <v>19894</v>
      </c>
      <c r="M6960" t="s">
        <v>19895</v>
      </c>
      <c r="N6960">
        <v>8.1388888000000006E-2</v>
      </c>
      <c r="O6960">
        <v>50</v>
      </c>
      <c r="P6960">
        <v>2025</v>
      </c>
      <c r="Q6960">
        <v>0</v>
      </c>
      <c r="R6960">
        <v>0</v>
      </c>
      <c r="S6960">
        <v>0</v>
      </c>
      <c r="T6960">
        <v>0</v>
      </c>
      <c r="U6960">
        <v>4.0694439999999998</v>
      </c>
      <c r="V6960">
        <v>164.81249800000001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1722855</v>
      </c>
      <c r="B6961">
        <v>1</v>
      </c>
      <c r="C6961" t="s">
        <v>76</v>
      </c>
      <c r="D6961" t="s">
        <v>97</v>
      </c>
      <c r="E6961" t="s">
        <v>134</v>
      </c>
      <c r="F6961" t="s">
        <v>19896</v>
      </c>
      <c r="G6961" t="s">
        <v>155</v>
      </c>
      <c r="H6961" t="s">
        <v>46</v>
      </c>
      <c r="I6961" t="s">
        <v>129</v>
      </c>
      <c r="J6961" t="s">
        <v>130</v>
      </c>
      <c r="K6961" t="s">
        <v>131</v>
      </c>
      <c r="L6961" t="s">
        <v>19897</v>
      </c>
      <c r="M6961" t="s">
        <v>19898</v>
      </c>
      <c r="N6961">
        <v>0.64194444399999995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0.64194399999999996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1722857</v>
      </c>
      <c r="B6962">
        <v>1</v>
      </c>
      <c r="C6962" t="s">
        <v>77</v>
      </c>
      <c r="D6962" t="s">
        <v>118</v>
      </c>
      <c r="E6962" t="s">
        <v>158</v>
      </c>
      <c r="F6962" t="s">
        <v>7531</v>
      </c>
      <c r="G6962" t="s">
        <v>176</v>
      </c>
      <c r="H6962" t="s">
        <v>47</v>
      </c>
      <c r="I6962" t="s">
        <v>129</v>
      </c>
      <c r="J6962" t="s">
        <v>130</v>
      </c>
      <c r="K6962" t="s">
        <v>131</v>
      </c>
      <c r="L6962" t="s">
        <v>19899</v>
      </c>
      <c r="M6962" t="s">
        <v>19767</v>
      </c>
      <c r="N6962">
        <v>0.3125</v>
      </c>
      <c r="O6962">
        <v>23</v>
      </c>
      <c r="P6962">
        <v>325</v>
      </c>
      <c r="Q6962">
        <v>0</v>
      </c>
      <c r="R6962">
        <v>0</v>
      </c>
      <c r="S6962">
        <v>27</v>
      </c>
      <c r="T6962">
        <v>688</v>
      </c>
      <c r="U6962">
        <v>7.1875</v>
      </c>
      <c r="V6962">
        <v>101.5625</v>
      </c>
      <c r="W6962">
        <v>0</v>
      </c>
      <c r="X6962">
        <v>0</v>
      </c>
      <c r="Y6962">
        <v>8.4375</v>
      </c>
      <c r="Z6962">
        <v>215</v>
      </c>
    </row>
    <row r="6963" spans="1:26" x14ac:dyDescent="0.25">
      <c r="A6963">
        <v>1722858</v>
      </c>
      <c r="B6963">
        <v>1</v>
      </c>
      <c r="C6963" t="s">
        <v>77</v>
      </c>
      <c r="D6963" t="s">
        <v>124</v>
      </c>
      <c r="E6963" t="s">
        <v>134</v>
      </c>
      <c r="F6963" t="s">
        <v>19900</v>
      </c>
      <c r="G6963" t="s">
        <v>209</v>
      </c>
      <c r="H6963" t="s">
        <v>46</v>
      </c>
      <c r="I6963" t="s">
        <v>129</v>
      </c>
      <c r="J6963" t="s">
        <v>130</v>
      </c>
      <c r="K6963" t="s">
        <v>131</v>
      </c>
      <c r="L6963" t="s">
        <v>19901</v>
      </c>
      <c r="M6963" t="s">
        <v>19902</v>
      </c>
      <c r="N6963">
        <v>3.415277777</v>
      </c>
      <c r="O6963">
        <v>0</v>
      </c>
      <c r="P6963">
        <v>5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17.076388999999999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1722860</v>
      </c>
      <c r="B6964">
        <v>1</v>
      </c>
      <c r="C6964" t="s">
        <v>76</v>
      </c>
      <c r="D6964" t="s">
        <v>81</v>
      </c>
      <c r="E6964" t="s">
        <v>134</v>
      </c>
      <c r="F6964" t="s">
        <v>19903</v>
      </c>
      <c r="G6964" t="s">
        <v>155</v>
      </c>
      <c r="H6964" t="s">
        <v>46</v>
      </c>
      <c r="I6964" t="s">
        <v>129</v>
      </c>
      <c r="J6964" t="s">
        <v>130</v>
      </c>
      <c r="K6964" t="s">
        <v>131</v>
      </c>
      <c r="L6964" t="s">
        <v>19904</v>
      </c>
      <c r="M6964" t="s">
        <v>19905</v>
      </c>
      <c r="N6964">
        <v>1.8677777769999999</v>
      </c>
      <c r="O6964">
        <v>0</v>
      </c>
      <c r="P6964">
        <v>2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3.7355559999999999</v>
      </c>
      <c r="W6964">
        <v>0</v>
      </c>
      <c r="X6964">
        <v>0</v>
      </c>
      <c r="Y6964">
        <v>0</v>
      </c>
      <c r="Z6964">
        <v>0</v>
      </c>
    </row>
    <row r="6965" spans="1:26" x14ac:dyDescent="0.25">
      <c r="A6965">
        <v>1722861</v>
      </c>
      <c r="B6965">
        <v>1</v>
      </c>
      <c r="C6965" t="s">
        <v>77</v>
      </c>
      <c r="D6965" t="s">
        <v>114</v>
      </c>
      <c r="E6965" t="s">
        <v>164</v>
      </c>
      <c r="F6965" t="s">
        <v>19906</v>
      </c>
      <c r="G6965" t="s">
        <v>10185</v>
      </c>
      <c r="H6965" t="s">
        <v>46</v>
      </c>
      <c r="I6965" t="s">
        <v>129</v>
      </c>
      <c r="J6965" t="s">
        <v>130</v>
      </c>
      <c r="K6965" t="s">
        <v>131</v>
      </c>
      <c r="L6965" t="s">
        <v>19907</v>
      </c>
      <c r="M6965" t="s">
        <v>19908</v>
      </c>
      <c r="N6965">
        <v>1.0649999999999999</v>
      </c>
      <c r="O6965">
        <v>1</v>
      </c>
      <c r="P6965">
        <v>65</v>
      </c>
      <c r="Q6965">
        <v>0</v>
      </c>
      <c r="R6965">
        <v>0</v>
      </c>
      <c r="S6965">
        <v>0</v>
      </c>
      <c r="T6965">
        <v>0</v>
      </c>
      <c r="U6965">
        <v>1.0649999999999999</v>
      </c>
      <c r="V6965">
        <v>69.224999999999994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1722865</v>
      </c>
      <c r="B6966">
        <v>1</v>
      </c>
      <c r="C6966" t="s">
        <v>76</v>
      </c>
      <c r="D6966" t="s">
        <v>92</v>
      </c>
      <c r="E6966" t="s">
        <v>164</v>
      </c>
      <c r="F6966" t="s">
        <v>19909</v>
      </c>
      <c r="G6966" t="s">
        <v>256</v>
      </c>
      <c r="H6966" t="s">
        <v>46</v>
      </c>
      <c r="I6966" t="s">
        <v>129</v>
      </c>
      <c r="J6966" t="s">
        <v>130</v>
      </c>
      <c r="K6966" t="s">
        <v>131</v>
      </c>
      <c r="L6966" t="s">
        <v>19910</v>
      </c>
      <c r="M6966" t="s">
        <v>19911</v>
      </c>
      <c r="N6966">
        <v>1.3391666659999999</v>
      </c>
      <c r="O6966">
        <v>0</v>
      </c>
      <c r="P6966">
        <v>0</v>
      </c>
      <c r="Q6966">
        <v>2</v>
      </c>
      <c r="R6966">
        <v>49</v>
      </c>
      <c r="S6966">
        <v>0</v>
      </c>
      <c r="T6966">
        <v>0</v>
      </c>
      <c r="U6966">
        <v>0</v>
      </c>
      <c r="V6966">
        <v>0</v>
      </c>
      <c r="W6966">
        <v>2.6783329999999999</v>
      </c>
      <c r="X6966">
        <v>65.619167000000004</v>
      </c>
      <c r="Y6966">
        <v>0</v>
      </c>
      <c r="Z6966">
        <v>0</v>
      </c>
    </row>
    <row r="6967" spans="1:26" x14ac:dyDescent="0.25">
      <c r="A6967">
        <v>1722866</v>
      </c>
      <c r="B6967">
        <v>1</v>
      </c>
      <c r="C6967" t="s">
        <v>76</v>
      </c>
      <c r="D6967" t="s">
        <v>104</v>
      </c>
      <c r="E6967" t="s">
        <v>139</v>
      </c>
      <c r="F6967" t="s">
        <v>19912</v>
      </c>
      <c r="G6967" t="s">
        <v>141</v>
      </c>
      <c r="H6967" t="s">
        <v>46</v>
      </c>
      <c r="I6967" t="s">
        <v>129</v>
      </c>
      <c r="J6967" t="s">
        <v>130</v>
      </c>
      <c r="K6967" t="s">
        <v>131</v>
      </c>
      <c r="L6967" t="s">
        <v>19913</v>
      </c>
      <c r="M6967" t="s">
        <v>19914</v>
      </c>
      <c r="N6967">
        <v>1.793055555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3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5.3791669999999998</v>
      </c>
    </row>
    <row r="6968" spans="1:26" x14ac:dyDescent="0.25">
      <c r="A6968">
        <v>1722869</v>
      </c>
      <c r="B6968">
        <v>1</v>
      </c>
      <c r="C6968" t="s">
        <v>76</v>
      </c>
      <c r="D6968" t="s">
        <v>100</v>
      </c>
      <c r="E6968" t="s">
        <v>139</v>
      </c>
      <c r="F6968" t="s">
        <v>19915</v>
      </c>
      <c r="G6968" t="s">
        <v>141</v>
      </c>
      <c r="H6968" t="s">
        <v>46</v>
      </c>
      <c r="I6968" t="s">
        <v>129</v>
      </c>
      <c r="J6968" t="s">
        <v>130</v>
      </c>
      <c r="K6968" t="s">
        <v>131</v>
      </c>
      <c r="L6968" t="s">
        <v>19916</v>
      </c>
      <c r="M6968" t="s">
        <v>19917</v>
      </c>
      <c r="N6968">
        <v>0.97750000000000004</v>
      </c>
      <c r="O6968">
        <v>0</v>
      </c>
      <c r="P6968">
        <v>102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99.704999999999998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1722870</v>
      </c>
      <c r="B6969">
        <v>1</v>
      </c>
      <c r="C6969" t="s">
        <v>77</v>
      </c>
      <c r="D6969" t="s">
        <v>113</v>
      </c>
      <c r="E6969" t="s">
        <v>126</v>
      </c>
      <c r="F6969" t="s">
        <v>19918</v>
      </c>
      <c r="G6969" t="s">
        <v>150</v>
      </c>
      <c r="H6969" t="s">
        <v>47</v>
      </c>
      <c r="I6969" t="s">
        <v>129</v>
      </c>
      <c r="J6969" t="s">
        <v>130</v>
      </c>
      <c r="K6969" t="s">
        <v>161</v>
      </c>
      <c r="L6969" t="s">
        <v>19919</v>
      </c>
      <c r="M6969" t="s">
        <v>19920</v>
      </c>
      <c r="N6969">
        <v>0.234166666</v>
      </c>
      <c r="O6969">
        <v>0</v>
      </c>
      <c r="P6969">
        <v>0</v>
      </c>
      <c r="Q6969">
        <v>29</v>
      </c>
      <c r="R6969">
        <v>896</v>
      </c>
      <c r="S6969">
        <v>0</v>
      </c>
      <c r="T6969">
        <v>0</v>
      </c>
      <c r="U6969">
        <v>0</v>
      </c>
      <c r="V6969">
        <v>0</v>
      </c>
      <c r="W6969">
        <v>6.7908330000000001</v>
      </c>
      <c r="X6969">
        <v>209.813333</v>
      </c>
      <c r="Y6969">
        <v>0</v>
      </c>
      <c r="Z6969">
        <v>0</v>
      </c>
    </row>
    <row r="6970" spans="1:26" x14ac:dyDescent="0.25">
      <c r="A6970">
        <v>1722872</v>
      </c>
      <c r="B6970">
        <v>1</v>
      </c>
      <c r="C6970" t="s">
        <v>76</v>
      </c>
      <c r="D6970" t="s">
        <v>80</v>
      </c>
      <c r="E6970" t="s">
        <v>158</v>
      </c>
      <c r="F6970" t="s">
        <v>14936</v>
      </c>
      <c r="G6970" t="s">
        <v>150</v>
      </c>
      <c r="H6970" t="s">
        <v>47</v>
      </c>
      <c r="I6970" t="s">
        <v>151</v>
      </c>
      <c r="J6970" t="s">
        <v>130</v>
      </c>
      <c r="K6970" t="s">
        <v>161</v>
      </c>
      <c r="L6970" t="s">
        <v>19921</v>
      </c>
      <c r="M6970" t="s">
        <v>19922</v>
      </c>
      <c r="N6970">
        <v>1.0833333000000001E-2</v>
      </c>
      <c r="O6970">
        <v>1</v>
      </c>
      <c r="P6970">
        <v>460</v>
      </c>
      <c r="Q6970">
        <v>0</v>
      </c>
      <c r="R6970">
        <v>0</v>
      </c>
      <c r="S6970">
        <v>0</v>
      </c>
      <c r="T6970">
        <v>0</v>
      </c>
      <c r="U6970">
        <v>1.0833000000000001E-2</v>
      </c>
      <c r="V6970">
        <v>4.983333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1722876</v>
      </c>
      <c r="B6971">
        <v>1</v>
      </c>
      <c r="C6971" t="s">
        <v>76</v>
      </c>
      <c r="D6971" t="s">
        <v>100</v>
      </c>
      <c r="E6971" t="s">
        <v>126</v>
      </c>
      <c r="F6971" t="s">
        <v>19698</v>
      </c>
      <c r="G6971" t="s">
        <v>145</v>
      </c>
      <c r="H6971" t="s">
        <v>47</v>
      </c>
      <c r="I6971" t="s">
        <v>129</v>
      </c>
      <c r="J6971" t="s">
        <v>130</v>
      </c>
      <c r="K6971" t="s">
        <v>131</v>
      </c>
      <c r="L6971" t="s">
        <v>19923</v>
      </c>
      <c r="M6971" t="s">
        <v>19924</v>
      </c>
      <c r="N6971">
        <v>3.5211111110000002</v>
      </c>
      <c r="O6971">
        <v>11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38.732222</v>
      </c>
      <c r="V6971">
        <v>0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1722875</v>
      </c>
      <c r="B6972">
        <v>1</v>
      </c>
      <c r="C6972" t="s">
        <v>76</v>
      </c>
      <c r="D6972" t="s">
        <v>106</v>
      </c>
      <c r="E6972" t="s">
        <v>148</v>
      </c>
      <c r="F6972" t="s">
        <v>19925</v>
      </c>
      <c r="G6972" t="s">
        <v>150</v>
      </c>
      <c r="H6972" t="s">
        <v>47</v>
      </c>
      <c r="I6972" t="s">
        <v>129</v>
      </c>
      <c r="J6972" t="s">
        <v>130</v>
      </c>
      <c r="K6972" t="s">
        <v>161</v>
      </c>
      <c r="L6972" t="s">
        <v>19926</v>
      </c>
      <c r="M6972" t="s">
        <v>19927</v>
      </c>
      <c r="N6972">
        <v>0.104166666</v>
      </c>
      <c r="O6972">
        <v>19</v>
      </c>
      <c r="P6972">
        <v>6074</v>
      </c>
      <c r="Q6972">
        <v>0</v>
      </c>
      <c r="R6972">
        <v>0</v>
      </c>
      <c r="S6972">
        <v>0</v>
      </c>
      <c r="T6972">
        <v>0</v>
      </c>
      <c r="U6972">
        <v>1.9791669999999999</v>
      </c>
      <c r="V6972">
        <v>632.70832900000005</v>
      </c>
      <c r="W6972">
        <v>0</v>
      </c>
      <c r="X6972">
        <v>0</v>
      </c>
      <c r="Y6972">
        <v>0</v>
      </c>
      <c r="Z6972">
        <v>0</v>
      </c>
    </row>
    <row r="6973" spans="1:26" x14ac:dyDescent="0.25">
      <c r="A6973">
        <v>1722877</v>
      </c>
      <c r="B6973">
        <v>1</v>
      </c>
      <c r="C6973" t="s">
        <v>76</v>
      </c>
      <c r="D6973" t="s">
        <v>79</v>
      </c>
      <c r="E6973" t="s">
        <v>139</v>
      </c>
      <c r="F6973" t="s">
        <v>7726</v>
      </c>
      <c r="G6973" t="s">
        <v>141</v>
      </c>
      <c r="H6973" t="s">
        <v>46</v>
      </c>
      <c r="I6973" t="s">
        <v>129</v>
      </c>
      <c r="J6973" t="s">
        <v>130</v>
      </c>
      <c r="K6973" t="s">
        <v>131</v>
      </c>
      <c r="L6973" t="s">
        <v>19928</v>
      </c>
      <c r="M6973" t="s">
        <v>19929</v>
      </c>
      <c r="N6973">
        <v>2.8105555550000001</v>
      </c>
      <c r="O6973">
        <v>0</v>
      </c>
      <c r="P6973">
        <v>9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25.295000000000002</v>
      </c>
      <c r="W6973">
        <v>0</v>
      </c>
      <c r="X6973">
        <v>0</v>
      </c>
      <c r="Y6973">
        <v>0</v>
      </c>
      <c r="Z6973">
        <v>0</v>
      </c>
    </row>
    <row r="6974" spans="1:26" x14ac:dyDescent="0.25">
      <c r="A6974">
        <v>1722879</v>
      </c>
      <c r="B6974">
        <v>1</v>
      </c>
      <c r="C6974" t="s">
        <v>76</v>
      </c>
      <c r="D6974" t="s">
        <v>96</v>
      </c>
      <c r="E6974" t="s">
        <v>158</v>
      </c>
      <c r="F6974" t="s">
        <v>14470</v>
      </c>
      <c r="G6974" t="s">
        <v>176</v>
      </c>
      <c r="H6974" t="s">
        <v>47</v>
      </c>
      <c r="I6974" t="s">
        <v>129</v>
      </c>
      <c r="J6974" t="s">
        <v>130</v>
      </c>
      <c r="K6974" t="s">
        <v>131</v>
      </c>
      <c r="L6974" t="s">
        <v>19930</v>
      </c>
      <c r="M6974" t="s">
        <v>19931</v>
      </c>
      <c r="N6974">
        <v>3.537222222</v>
      </c>
      <c r="O6974">
        <v>93</v>
      </c>
      <c r="P6974">
        <v>1610</v>
      </c>
      <c r="Q6974">
        <v>0</v>
      </c>
      <c r="R6974">
        <v>0</v>
      </c>
      <c r="S6974">
        <v>0</v>
      </c>
      <c r="T6974">
        <v>0</v>
      </c>
      <c r="U6974">
        <v>328.96166699999998</v>
      </c>
      <c r="V6974">
        <v>5694.9277769999999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1722883</v>
      </c>
      <c r="B6975">
        <v>1</v>
      </c>
      <c r="C6975" t="s">
        <v>76</v>
      </c>
      <c r="D6975" t="s">
        <v>93</v>
      </c>
      <c r="E6975" t="s">
        <v>134</v>
      </c>
      <c r="F6975" t="s">
        <v>19932</v>
      </c>
      <c r="G6975" t="s">
        <v>136</v>
      </c>
      <c r="H6975" t="s">
        <v>46</v>
      </c>
      <c r="I6975" t="s">
        <v>129</v>
      </c>
      <c r="J6975" t="s">
        <v>130</v>
      </c>
      <c r="K6975" t="s">
        <v>131</v>
      </c>
      <c r="L6975" t="s">
        <v>19933</v>
      </c>
      <c r="M6975" t="s">
        <v>19934</v>
      </c>
      <c r="N6975">
        <v>2.8994444439999998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2.8994439999999999</v>
      </c>
      <c r="W6975">
        <v>0</v>
      </c>
      <c r="X6975">
        <v>0</v>
      </c>
      <c r="Y6975">
        <v>0</v>
      </c>
      <c r="Z6975">
        <v>0</v>
      </c>
    </row>
    <row r="6976" spans="1:26" x14ac:dyDescent="0.25">
      <c r="A6976">
        <v>1722882</v>
      </c>
      <c r="B6976">
        <v>1</v>
      </c>
      <c r="C6976" t="s">
        <v>76</v>
      </c>
      <c r="D6976" t="s">
        <v>83</v>
      </c>
      <c r="E6976" t="s">
        <v>134</v>
      </c>
      <c r="F6976" t="s">
        <v>19935</v>
      </c>
      <c r="G6976" t="s">
        <v>209</v>
      </c>
      <c r="H6976" t="s">
        <v>46</v>
      </c>
      <c r="I6976" t="s">
        <v>129</v>
      </c>
      <c r="J6976" t="s">
        <v>130</v>
      </c>
      <c r="K6976" t="s">
        <v>131</v>
      </c>
      <c r="L6976" t="s">
        <v>19936</v>
      </c>
      <c r="M6976" t="s">
        <v>19937</v>
      </c>
      <c r="N6976">
        <v>8.94</v>
      </c>
      <c r="O6976">
        <v>0</v>
      </c>
      <c r="P6976">
        <v>11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98.34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1722886</v>
      </c>
      <c r="B6977">
        <v>1</v>
      </c>
      <c r="C6977" t="s">
        <v>76</v>
      </c>
      <c r="D6977" t="s">
        <v>90</v>
      </c>
      <c r="E6977" t="s">
        <v>126</v>
      </c>
      <c r="F6977" t="s">
        <v>19938</v>
      </c>
      <c r="G6977" t="s">
        <v>176</v>
      </c>
      <c r="H6977" t="s">
        <v>47</v>
      </c>
      <c r="I6977" t="s">
        <v>129</v>
      </c>
      <c r="J6977" t="s">
        <v>130</v>
      </c>
      <c r="K6977" t="s">
        <v>131</v>
      </c>
      <c r="L6977" t="s">
        <v>19939</v>
      </c>
      <c r="M6977" t="s">
        <v>19940</v>
      </c>
      <c r="N6977">
        <v>0.47944444400000003</v>
      </c>
      <c r="O6977">
        <v>3</v>
      </c>
      <c r="P6977">
        <v>493</v>
      </c>
      <c r="Q6977">
        <v>0</v>
      </c>
      <c r="R6977">
        <v>0</v>
      </c>
      <c r="S6977">
        <v>0</v>
      </c>
      <c r="T6977">
        <v>0</v>
      </c>
      <c r="U6977">
        <v>1.4383330000000001</v>
      </c>
      <c r="V6977">
        <v>236.36611099999999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1722885</v>
      </c>
      <c r="B6978">
        <v>1</v>
      </c>
      <c r="C6978" t="s">
        <v>77</v>
      </c>
      <c r="D6978" t="s">
        <v>116</v>
      </c>
      <c r="E6978" t="s">
        <v>126</v>
      </c>
      <c r="F6978" t="s">
        <v>14188</v>
      </c>
      <c r="G6978" t="s">
        <v>176</v>
      </c>
      <c r="H6978" t="s">
        <v>47</v>
      </c>
      <c r="I6978" t="s">
        <v>151</v>
      </c>
      <c r="J6978" t="s">
        <v>130</v>
      </c>
      <c r="K6978" t="s">
        <v>131</v>
      </c>
      <c r="L6978" t="s">
        <v>19941</v>
      </c>
      <c r="M6978" t="s">
        <v>19942</v>
      </c>
      <c r="N6978">
        <v>1.0277777E-2</v>
      </c>
      <c r="O6978">
        <v>132</v>
      </c>
      <c r="P6978">
        <v>1323</v>
      </c>
      <c r="Q6978">
        <v>0</v>
      </c>
      <c r="R6978">
        <v>0</v>
      </c>
      <c r="S6978">
        <v>0</v>
      </c>
      <c r="T6978">
        <v>0</v>
      </c>
      <c r="U6978">
        <v>1.3566670000000001</v>
      </c>
      <c r="V6978">
        <v>13.597498999999999</v>
      </c>
      <c r="W6978">
        <v>0</v>
      </c>
      <c r="X6978">
        <v>0</v>
      </c>
      <c r="Y6978">
        <v>0</v>
      </c>
      <c r="Z6978">
        <v>0</v>
      </c>
    </row>
    <row r="6979" spans="1:26" x14ac:dyDescent="0.25">
      <c r="A6979">
        <v>1722888</v>
      </c>
      <c r="B6979">
        <v>1</v>
      </c>
      <c r="C6979" t="s">
        <v>76</v>
      </c>
      <c r="D6979" t="s">
        <v>104</v>
      </c>
      <c r="E6979" t="s">
        <v>139</v>
      </c>
      <c r="F6979" t="s">
        <v>19943</v>
      </c>
      <c r="G6979" t="s">
        <v>141</v>
      </c>
      <c r="H6979" t="s">
        <v>46</v>
      </c>
      <c r="I6979" t="s">
        <v>129</v>
      </c>
      <c r="J6979" t="s">
        <v>130</v>
      </c>
      <c r="K6979" t="s">
        <v>131</v>
      </c>
      <c r="L6979" t="s">
        <v>19944</v>
      </c>
      <c r="M6979" t="s">
        <v>19945</v>
      </c>
      <c r="N6979">
        <v>2.221944444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19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42.216943999999998</v>
      </c>
    </row>
    <row r="6980" spans="1:26" x14ac:dyDescent="0.25">
      <c r="A6980">
        <v>1722889</v>
      </c>
      <c r="B6980">
        <v>1</v>
      </c>
      <c r="C6980" t="s">
        <v>77</v>
      </c>
      <c r="D6980" t="s">
        <v>116</v>
      </c>
      <c r="E6980" t="s">
        <v>134</v>
      </c>
      <c r="F6980" t="s">
        <v>19946</v>
      </c>
      <c r="G6980" t="s">
        <v>136</v>
      </c>
      <c r="H6980" t="s">
        <v>46</v>
      </c>
      <c r="I6980" t="s">
        <v>129</v>
      </c>
      <c r="J6980" t="s">
        <v>130</v>
      </c>
      <c r="K6980" t="s">
        <v>131</v>
      </c>
      <c r="L6980" t="s">
        <v>19947</v>
      </c>
      <c r="M6980" t="s">
        <v>19948</v>
      </c>
      <c r="N6980">
        <v>1.7211111109999999</v>
      </c>
      <c r="O6980">
        <v>0</v>
      </c>
      <c r="P6980">
        <v>2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3.4422220000000001</v>
      </c>
      <c r="W6980">
        <v>0</v>
      </c>
      <c r="X6980">
        <v>0</v>
      </c>
      <c r="Y6980">
        <v>0</v>
      </c>
      <c r="Z6980">
        <v>0</v>
      </c>
    </row>
    <row r="6981" spans="1:26" x14ac:dyDescent="0.25">
      <c r="A6981">
        <v>1722890</v>
      </c>
      <c r="B6981">
        <v>1</v>
      </c>
      <c r="C6981" t="s">
        <v>77</v>
      </c>
      <c r="D6981" t="s">
        <v>114</v>
      </c>
      <c r="E6981" t="s">
        <v>212</v>
      </c>
      <c r="F6981" t="s">
        <v>19949</v>
      </c>
      <c r="G6981" t="s">
        <v>176</v>
      </c>
      <c r="H6981" t="s">
        <v>47</v>
      </c>
      <c r="I6981" t="s">
        <v>129</v>
      </c>
      <c r="J6981" t="s">
        <v>130</v>
      </c>
      <c r="K6981" t="s">
        <v>131</v>
      </c>
      <c r="L6981" t="s">
        <v>19950</v>
      </c>
      <c r="M6981" t="s">
        <v>19951</v>
      </c>
      <c r="N6981">
        <v>1.0155555549999999</v>
      </c>
      <c r="O6981">
        <v>23</v>
      </c>
      <c r="P6981">
        <v>2105</v>
      </c>
      <c r="Q6981">
        <v>0</v>
      </c>
      <c r="R6981">
        <v>0</v>
      </c>
      <c r="S6981">
        <v>0</v>
      </c>
      <c r="T6981">
        <v>0</v>
      </c>
      <c r="U6981">
        <v>23.357778</v>
      </c>
      <c r="V6981">
        <v>2137.744443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1722892</v>
      </c>
      <c r="B6982">
        <v>1</v>
      </c>
      <c r="C6982" t="s">
        <v>76</v>
      </c>
      <c r="D6982" t="s">
        <v>80</v>
      </c>
      <c r="E6982" t="s">
        <v>164</v>
      </c>
      <c r="F6982" t="s">
        <v>19952</v>
      </c>
      <c r="G6982" t="s">
        <v>256</v>
      </c>
      <c r="H6982" t="s">
        <v>46</v>
      </c>
      <c r="I6982" t="s">
        <v>129</v>
      </c>
      <c r="J6982" t="s">
        <v>130</v>
      </c>
      <c r="K6982" t="s">
        <v>131</v>
      </c>
      <c r="L6982" t="s">
        <v>19953</v>
      </c>
      <c r="M6982" t="s">
        <v>19954</v>
      </c>
      <c r="N6982">
        <v>2.8488888879999998</v>
      </c>
      <c r="O6982">
        <v>3</v>
      </c>
      <c r="P6982">
        <v>1035</v>
      </c>
      <c r="Q6982">
        <v>0</v>
      </c>
      <c r="R6982">
        <v>0</v>
      </c>
      <c r="S6982">
        <v>0</v>
      </c>
      <c r="T6982">
        <v>0</v>
      </c>
      <c r="U6982">
        <v>8.5466669999999993</v>
      </c>
      <c r="V6982">
        <v>2948.599999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1722894</v>
      </c>
      <c r="B6983">
        <v>1</v>
      </c>
      <c r="C6983" t="s">
        <v>76</v>
      </c>
      <c r="D6983" t="s">
        <v>90</v>
      </c>
      <c r="E6983" t="s">
        <v>126</v>
      </c>
      <c r="F6983" t="s">
        <v>19955</v>
      </c>
      <c r="G6983" t="s">
        <v>468</v>
      </c>
      <c r="H6983" t="s">
        <v>47</v>
      </c>
      <c r="I6983" t="s">
        <v>129</v>
      </c>
      <c r="J6983" t="s">
        <v>130</v>
      </c>
      <c r="K6983" t="s">
        <v>131</v>
      </c>
      <c r="L6983" t="s">
        <v>19956</v>
      </c>
      <c r="M6983" t="s">
        <v>19957</v>
      </c>
      <c r="N6983">
        <v>2.7294444439999999</v>
      </c>
      <c r="O6983">
        <v>1</v>
      </c>
      <c r="P6983">
        <v>324</v>
      </c>
      <c r="Q6983">
        <v>0</v>
      </c>
      <c r="R6983">
        <v>0</v>
      </c>
      <c r="S6983">
        <v>0</v>
      </c>
      <c r="T6983">
        <v>0</v>
      </c>
      <c r="U6983">
        <v>2.729444</v>
      </c>
      <c r="V6983">
        <v>884.34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1722897</v>
      </c>
      <c r="B6984">
        <v>1</v>
      </c>
      <c r="C6984" t="s">
        <v>77</v>
      </c>
      <c r="D6984" t="s">
        <v>124</v>
      </c>
      <c r="E6984" t="s">
        <v>134</v>
      </c>
      <c r="F6984" t="s">
        <v>19958</v>
      </c>
      <c r="G6984" t="s">
        <v>136</v>
      </c>
      <c r="H6984" t="s">
        <v>46</v>
      </c>
      <c r="I6984" t="s">
        <v>129</v>
      </c>
      <c r="J6984" t="s">
        <v>130</v>
      </c>
      <c r="K6984" t="s">
        <v>131</v>
      </c>
      <c r="L6984" t="s">
        <v>19959</v>
      </c>
      <c r="M6984" t="s">
        <v>19960</v>
      </c>
      <c r="N6984">
        <v>2.0811111109999998</v>
      </c>
      <c r="O6984">
        <v>0</v>
      </c>
      <c r="P6984">
        <v>1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2.0811109999999999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1722899</v>
      </c>
      <c r="B6985">
        <v>1</v>
      </c>
      <c r="C6985" t="s">
        <v>77</v>
      </c>
      <c r="D6985" t="s">
        <v>109</v>
      </c>
      <c r="E6985" t="s">
        <v>134</v>
      </c>
      <c r="F6985" t="s">
        <v>19558</v>
      </c>
      <c r="G6985" t="s">
        <v>209</v>
      </c>
      <c r="H6985" t="s">
        <v>46</v>
      </c>
      <c r="I6985" t="s">
        <v>129</v>
      </c>
      <c r="J6985" t="s">
        <v>130</v>
      </c>
      <c r="K6985" t="s">
        <v>131</v>
      </c>
      <c r="L6985" t="s">
        <v>19961</v>
      </c>
      <c r="M6985" t="s">
        <v>19962</v>
      </c>
      <c r="N6985">
        <v>1.02</v>
      </c>
      <c r="O6985">
        <v>0</v>
      </c>
      <c r="P6985">
        <v>2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2.04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1722902</v>
      </c>
      <c r="B6986">
        <v>1</v>
      </c>
      <c r="C6986" t="s">
        <v>76</v>
      </c>
      <c r="D6986" t="s">
        <v>80</v>
      </c>
      <c r="E6986" t="s">
        <v>134</v>
      </c>
      <c r="F6986" t="s">
        <v>19963</v>
      </c>
      <c r="G6986" t="s">
        <v>136</v>
      </c>
      <c r="H6986" t="s">
        <v>46</v>
      </c>
      <c r="I6986" t="s">
        <v>129</v>
      </c>
      <c r="J6986" t="s">
        <v>130</v>
      </c>
      <c r="K6986" t="s">
        <v>131</v>
      </c>
      <c r="L6986" t="s">
        <v>19964</v>
      </c>
      <c r="M6986" t="s">
        <v>19965</v>
      </c>
      <c r="N6986">
        <v>3.7430555550000002</v>
      </c>
      <c r="O6986">
        <v>0</v>
      </c>
      <c r="P6986">
        <v>5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18.715278000000001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1722905</v>
      </c>
      <c r="B6987">
        <v>1</v>
      </c>
      <c r="C6987" t="s">
        <v>76</v>
      </c>
      <c r="D6987" t="s">
        <v>94</v>
      </c>
      <c r="E6987" t="s">
        <v>134</v>
      </c>
      <c r="F6987" t="s">
        <v>19966</v>
      </c>
      <c r="G6987" t="s">
        <v>136</v>
      </c>
      <c r="H6987" t="s">
        <v>46</v>
      </c>
      <c r="I6987" t="s">
        <v>129</v>
      </c>
      <c r="J6987" t="s">
        <v>130</v>
      </c>
      <c r="K6987" t="s">
        <v>131</v>
      </c>
      <c r="L6987" t="s">
        <v>19967</v>
      </c>
      <c r="M6987" t="s">
        <v>19968</v>
      </c>
      <c r="N6987">
        <v>1.1116666660000001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1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1.111667</v>
      </c>
    </row>
    <row r="6988" spans="1:26" x14ac:dyDescent="0.25">
      <c r="A6988">
        <v>1722909</v>
      </c>
      <c r="B6988">
        <v>1</v>
      </c>
      <c r="C6988" t="s">
        <v>76</v>
      </c>
      <c r="D6988" t="s">
        <v>86</v>
      </c>
      <c r="E6988" t="s">
        <v>134</v>
      </c>
      <c r="F6988" t="s">
        <v>19969</v>
      </c>
      <c r="G6988" t="s">
        <v>136</v>
      </c>
      <c r="H6988" t="s">
        <v>46</v>
      </c>
      <c r="I6988" t="s">
        <v>129</v>
      </c>
      <c r="J6988" t="s">
        <v>130</v>
      </c>
      <c r="K6988" t="s">
        <v>131</v>
      </c>
      <c r="L6988" t="s">
        <v>19970</v>
      </c>
      <c r="M6988" t="s">
        <v>19971</v>
      </c>
      <c r="N6988">
        <v>1.8438888879999999</v>
      </c>
      <c r="O6988">
        <v>0</v>
      </c>
      <c r="P6988">
        <v>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1.8438889999999999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1722904</v>
      </c>
      <c r="B6989">
        <v>1</v>
      </c>
      <c r="C6989" t="s">
        <v>76</v>
      </c>
      <c r="D6989" t="s">
        <v>82</v>
      </c>
      <c r="E6989" t="s">
        <v>134</v>
      </c>
      <c r="F6989" t="s">
        <v>19972</v>
      </c>
      <c r="G6989" t="s">
        <v>209</v>
      </c>
      <c r="H6989" t="s">
        <v>46</v>
      </c>
      <c r="I6989" t="s">
        <v>129</v>
      </c>
      <c r="J6989" t="s">
        <v>130</v>
      </c>
      <c r="K6989" t="s">
        <v>131</v>
      </c>
      <c r="L6989" t="s">
        <v>19973</v>
      </c>
      <c r="M6989" t="s">
        <v>19974</v>
      </c>
      <c r="N6989">
        <v>3.2202777770000002</v>
      </c>
      <c r="O6989">
        <v>0</v>
      </c>
      <c r="P6989">
        <v>19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61.185277999999997</v>
      </c>
      <c r="W6989">
        <v>0</v>
      </c>
      <c r="X6989">
        <v>0</v>
      </c>
      <c r="Y6989">
        <v>0</v>
      </c>
      <c r="Z6989">
        <v>0</v>
      </c>
    </row>
    <row r="6990" spans="1:26" x14ac:dyDescent="0.25">
      <c r="A6990">
        <v>1722908</v>
      </c>
      <c r="B6990">
        <v>1</v>
      </c>
      <c r="C6990" t="s">
        <v>77</v>
      </c>
      <c r="D6990" t="s">
        <v>116</v>
      </c>
      <c r="E6990" t="s">
        <v>139</v>
      </c>
      <c r="F6990" t="s">
        <v>19975</v>
      </c>
      <c r="G6990" t="s">
        <v>141</v>
      </c>
      <c r="H6990" t="s">
        <v>46</v>
      </c>
      <c r="I6990" t="s">
        <v>129</v>
      </c>
      <c r="J6990" t="s">
        <v>130</v>
      </c>
      <c r="K6990" t="s">
        <v>131</v>
      </c>
      <c r="L6990" t="s">
        <v>19976</v>
      </c>
      <c r="M6990" t="s">
        <v>19977</v>
      </c>
      <c r="N6990">
        <v>1.275833333</v>
      </c>
      <c r="O6990">
        <v>0</v>
      </c>
      <c r="P6990">
        <v>12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15.31</v>
      </c>
      <c r="W6990">
        <v>0</v>
      </c>
      <c r="X6990">
        <v>0</v>
      </c>
      <c r="Y6990">
        <v>0</v>
      </c>
      <c r="Z6990">
        <v>0</v>
      </c>
    </row>
    <row r="6991" spans="1:26" x14ac:dyDescent="0.25">
      <c r="A6991">
        <v>1722926</v>
      </c>
      <c r="B6991">
        <v>1</v>
      </c>
      <c r="C6991" t="s">
        <v>76</v>
      </c>
      <c r="D6991" t="s">
        <v>100</v>
      </c>
      <c r="E6991" t="s">
        <v>212</v>
      </c>
      <c r="F6991" t="s">
        <v>19978</v>
      </c>
      <c r="G6991" t="s">
        <v>176</v>
      </c>
      <c r="H6991" t="s">
        <v>47</v>
      </c>
      <c r="I6991" t="s">
        <v>129</v>
      </c>
      <c r="J6991" t="s">
        <v>130</v>
      </c>
      <c r="K6991" t="s">
        <v>131</v>
      </c>
      <c r="L6991" t="s">
        <v>19979</v>
      </c>
      <c r="M6991" t="s">
        <v>19980</v>
      </c>
      <c r="N6991">
        <v>1.1697222220000001</v>
      </c>
      <c r="O6991">
        <v>6</v>
      </c>
      <c r="P6991">
        <v>94</v>
      </c>
      <c r="Q6991">
        <v>0</v>
      </c>
      <c r="R6991">
        <v>0</v>
      </c>
      <c r="S6991">
        <v>0</v>
      </c>
      <c r="T6991">
        <v>0</v>
      </c>
      <c r="U6991">
        <v>7.0183330000000002</v>
      </c>
      <c r="V6991">
        <v>109.953889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1722911</v>
      </c>
      <c r="B6992">
        <v>1</v>
      </c>
      <c r="C6992" t="s">
        <v>76</v>
      </c>
      <c r="D6992" t="s">
        <v>89</v>
      </c>
      <c r="E6992" t="s">
        <v>212</v>
      </c>
      <c r="F6992" t="s">
        <v>8804</v>
      </c>
      <c r="G6992" t="s">
        <v>176</v>
      </c>
      <c r="H6992" t="s">
        <v>47</v>
      </c>
      <c r="I6992" t="s">
        <v>151</v>
      </c>
      <c r="J6992" t="s">
        <v>130</v>
      </c>
      <c r="K6992" t="s">
        <v>131</v>
      </c>
      <c r="L6992" t="s">
        <v>19981</v>
      </c>
      <c r="M6992" t="s">
        <v>19982</v>
      </c>
      <c r="N6992">
        <v>8.3333330000000001E-3</v>
      </c>
      <c r="O6992">
        <v>21</v>
      </c>
      <c r="P6992">
        <v>677</v>
      </c>
      <c r="Q6992">
        <v>0</v>
      </c>
      <c r="R6992">
        <v>0</v>
      </c>
      <c r="S6992">
        <v>2</v>
      </c>
      <c r="T6992">
        <v>2</v>
      </c>
      <c r="U6992">
        <v>0.17499999999999999</v>
      </c>
      <c r="V6992">
        <v>5.6416659999999998</v>
      </c>
      <c r="W6992">
        <v>0</v>
      </c>
      <c r="X6992">
        <v>0</v>
      </c>
      <c r="Y6992">
        <v>1.6667000000000001E-2</v>
      </c>
      <c r="Z6992">
        <v>1.6667000000000001E-2</v>
      </c>
    </row>
    <row r="6993" spans="1:26" x14ac:dyDescent="0.25">
      <c r="A6993">
        <v>1722924</v>
      </c>
      <c r="B6993">
        <v>1</v>
      </c>
      <c r="C6993" t="s">
        <v>76</v>
      </c>
      <c r="D6993" t="s">
        <v>97</v>
      </c>
      <c r="E6993" t="s">
        <v>134</v>
      </c>
      <c r="F6993" t="s">
        <v>19983</v>
      </c>
      <c r="G6993" t="s">
        <v>289</v>
      </c>
      <c r="H6993" t="s">
        <v>46</v>
      </c>
      <c r="I6993" t="s">
        <v>129</v>
      </c>
      <c r="J6993" t="s">
        <v>130</v>
      </c>
      <c r="K6993" t="s">
        <v>131</v>
      </c>
      <c r="L6993" t="s">
        <v>19984</v>
      </c>
      <c r="M6993" t="s">
        <v>19985</v>
      </c>
      <c r="N6993">
        <v>2.3208333329999999</v>
      </c>
      <c r="O6993">
        <v>0</v>
      </c>
      <c r="P6993">
        <v>1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2.3208329999999999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1722921</v>
      </c>
      <c r="B6994">
        <v>1</v>
      </c>
      <c r="C6994" t="s">
        <v>76</v>
      </c>
      <c r="D6994" t="s">
        <v>99</v>
      </c>
      <c r="E6994" t="s">
        <v>134</v>
      </c>
      <c r="F6994" t="s">
        <v>19986</v>
      </c>
      <c r="G6994" t="s">
        <v>136</v>
      </c>
      <c r="H6994" t="s">
        <v>46</v>
      </c>
      <c r="I6994" t="s">
        <v>129</v>
      </c>
      <c r="J6994" t="s">
        <v>130</v>
      </c>
      <c r="K6994" t="s">
        <v>131</v>
      </c>
      <c r="L6994" t="s">
        <v>19987</v>
      </c>
      <c r="M6994" t="s">
        <v>19988</v>
      </c>
      <c r="N6994">
        <v>1.3858333329999999</v>
      </c>
      <c r="O6994">
        <v>0</v>
      </c>
      <c r="P6994">
        <v>2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2.7716669999999999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1722927</v>
      </c>
      <c r="B6995">
        <v>1</v>
      </c>
      <c r="C6995" t="s">
        <v>76</v>
      </c>
      <c r="D6995" t="s">
        <v>102</v>
      </c>
      <c r="E6995" t="s">
        <v>134</v>
      </c>
      <c r="F6995" t="s">
        <v>19989</v>
      </c>
      <c r="G6995" t="s">
        <v>136</v>
      </c>
      <c r="H6995" t="s">
        <v>46</v>
      </c>
      <c r="I6995" t="s">
        <v>129</v>
      </c>
      <c r="J6995" t="s">
        <v>130</v>
      </c>
      <c r="K6995" t="s">
        <v>131</v>
      </c>
      <c r="L6995" t="s">
        <v>19990</v>
      </c>
      <c r="M6995" t="s">
        <v>19991</v>
      </c>
      <c r="N6995">
        <v>2.1861111110000002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2.1861109999999999</v>
      </c>
    </row>
    <row r="6996" spans="1:26" x14ac:dyDescent="0.25">
      <c r="A6996">
        <v>1722932</v>
      </c>
      <c r="B6996">
        <v>1</v>
      </c>
      <c r="C6996" t="s">
        <v>76</v>
      </c>
      <c r="D6996" t="s">
        <v>92</v>
      </c>
      <c r="E6996" t="s">
        <v>134</v>
      </c>
      <c r="F6996" t="s">
        <v>19992</v>
      </c>
      <c r="G6996" t="s">
        <v>209</v>
      </c>
      <c r="H6996" t="s">
        <v>46</v>
      </c>
      <c r="I6996" t="s">
        <v>129</v>
      </c>
      <c r="J6996" t="s">
        <v>130</v>
      </c>
      <c r="K6996" t="s">
        <v>131</v>
      </c>
      <c r="L6996" t="s">
        <v>19993</v>
      </c>
      <c r="M6996" t="s">
        <v>19994</v>
      </c>
      <c r="N6996">
        <v>4.9097222220000001</v>
      </c>
      <c r="O6996">
        <v>0</v>
      </c>
      <c r="P6996">
        <v>0</v>
      </c>
      <c r="Q6996">
        <v>2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9.8194440000000007</v>
      </c>
      <c r="X6996">
        <v>0</v>
      </c>
      <c r="Y6996">
        <v>0</v>
      </c>
      <c r="Z6996">
        <v>0</v>
      </c>
    </row>
    <row r="6997" spans="1:26" x14ac:dyDescent="0.25">
      <c r="A6997">
        <v>1723028</v>
      </c>
      <c r="B6997">
        <v>1</v>
      </c>
      <c r="C6997" t="s">
        <v>76</v>
      </c>
      <c r="D6997" t="s">
        <v>81</v>
      </c>
      <c r="E6997" t="s">
        <v>126</v>
      </c>
      <c r="F6997" t="s">
        <v>19995</v>
      </c>
      <c r="G6997" t="s">
        <v>468</v>
      </c>
      <c r="H6997" t="s">
        <v>47</v>
      </c>
      <c r="I6997" t="s">
        <v>129</v>
      </c>
      <c r="J6997" t="s">
        <v>130</v>
      </c>
      <c r="K6997" t="s">
        <v>131</v>
      </c>
      <c r="L6997" t="s">
        <v>19996</v>
      </c>
      <c r="M6997" t="s">
        <v>19997</v>
      </c>
      <c r="N6997">
        <v>3.7383333329999999</v>
      </c>
      <c r="O6997">
        <v>1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3.7383329999999999</v>
      </c>
      <c r="V6997">
        <v>0</v>
      </c>
      <c r="W6997">
        <v>0</v>
      </c>
      <c r="X6997">
        <v>0</v>
      </c>
      <c r="Y6997">
        <v>0</v>
      </c>
      <c r="Z6997">
        <v>0</v>
      </c>
    </row>
    <row r="6998" spans="1:26" x14ac:dyDescent="0.25">
      <c r="A6998">
        <v>1722930</v>
      </c>
      <c r="B6998">
        <v>1</v>
      </c>
      <c r="C6998" t="s">
        <v>77</v>
      </c>
      <c r="D6998" t="s">
        <v>111</v>
      </c>
      <c r="E6998" t="s">
        <v>164</v>
      </c>
      <c r="F6998" t="s">
        <v>19623</v>
      </c>
      <c r="G6998" t="s">
        <v>256</v>
      </c>
      <c r="H6998" t="s">
        <v>46</v>
      </c>
      <c r="I6998" t="s">
        <v>129</v>
      </c>
      <c r="J6998" t="s">
        <v>130</v>
      </c>
      <c r="K6998" t="s">
        <v>131</v>
      </c>
      <c r="L6998" t="s">
        <v>19998</v>
      </c>
      <c r="M6998" t="s">
        <v>19999</v>
      </c>
      <c r="N6998">
        <v>4.6702777769999999</v>
      </c>
      <c r="O6998">
        <v>0</v>
      </c>
      <c r="P6998">
        <v>0</v>
      </c>
      <c r="Q6998">
        <v>0</v>
      </c>
      <c r="R6998">
        <v>0</v>
      </c>
      <c r="S6998">
        <v>1</v>
      </c>
      <c r="T6998">
        <v>43</v>
      </c>
      <c r="U6998">
        <v>0</v>
      </c>
      <c r="V6998">
        <v>0</v>
      </c>
      <c r="W6998">
        <v>0</v>
      </c>
      <c r="X6998">
        <v>0</v>
      </c>
      <c r="Y6998">
        <v>4.6702779999999997</v>
      </c>
      <c r="Z6998">
        <v>200.821944</v>
      </c>
    </row>
    <row r="6999" spans="1:26" x14ac:dyDescent="0.25">
      <c r="A6999">
        <v>1722931</v>
      </c>
      <c r="B6999">
        <v>1</v>
      </c>
      <c r="C6999" t="s">
        <v>76</v>
      </c>
      <c r="D6999" t="s">
        <v>86</v>
      </c>
      <c r="E6999" t="s">
        <v>139</v>
      </c>
      <c r="F6999" t="s">
        <v>20000</v>
      </c>
      <c r="G6999" t="s">
        <v>285</v>
      </c>
      <c r="H6999" t="s">
        <v>46</v>
      </c>
      <c r="I6999" t="s">
        <v>129</v>
      </c>
      <c r="J6999" t="s">
        <v>130</v>
      </c>
      <c r="K6999" t="s">
        <v>161</v>
      </c>
      <c r="L6999" t="s">
        <v>20001</v>
      </c>
      <c r="M6999" t="s">
        <v>20002</v>
      </c>
      <c r="N6999">
        <v>3.1484333329999998</v>
      </c>
      <c r="O6999">
        <v>0</v>
      </c>
      <c r="P6999">
        <v>91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286.50743299999999</v>
      </c>
      <c r="W6999">
        <v>0</v>
      </c>
      <c r="X6999">
        <v>0</v>
      </c>
      <c r="Y6999">
        <v>0</v>
      </c>
      <c r="Z6999">
        <v>0</v>
      </c>
    </row>
    <row r="7000" spans="1:26" x14ac:dyDescent="0.25">
      <c r="A7000">
        <v>1723001</v>
      </c>
      <c r="B7000">
        <v>1</v>
      </c>
      <c r="C7000" t="s">
        <v>76</v>
      </c>
      <c r="D7000" t="s">
        <v>81</v>
      </c>
      <c r="E7000" t="s">
        <v>164</v>
      </c>
      <c r="F7000" t="s">
        <v>20003</v>
      </c>
      <c r="G7000" t="s">
        <v>285</v>
      </c>
      <c r="H7000" t="s">
        <v>46</v>
      </c>
      <c r="I7000" t="s">
        <v>129</v>
      </c>
      <c r="J7000" t="s">
        <v>130</v>
      </c>
      <c r="K7000" t="s">
        <v>161</v>
      </c>
      <c r="L7000" t="s">
        <v>20004</v>
      </c>
      <c r="M7000" t="s">
        <v>20005</v>
      </c>
      <c r="N7000">
        <v>1.588333333</v>
      </c>
      <c r="O7000">
        <v>0</v>
      </c>
      <c r="P7000">
        <v>445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706.80833299999995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1722933</v>
      </c>
      <c r="B7001">
        <v>1</v>
      </c>
      <c r="C7001" t="s">
        <v>77</v>
      </c>
      <c r="D7001" t="s">
        <v>109</v>
      </c>
      <c r="E7001" t="s">
        <v>126</v>
      </c>
      <c r="F7001" t="s">
        <v>20006</v>
      </c>
      <c r="G7001" t="s">
        <v>281</v>
      </c>
      <c r="H7001" t="s">
        <v>47</v>
      </c>
      <c r="I7001" t="s">
        <v>129</v>
      </c>
      <c r="J7001" t="s">
        <v>130</v>
      </c>
      <c r="K7001" t="s">
        <v>161</v>
      </c>
      <c r="L7001" t="s">
        <v>20007</v>
      </c>
      <c r="M7001" t="s">
        <v>20008</v>
      </c>
      <c r="N7001">
        <v>6.7002777770000002</v>
      </c>
      <c r="O7001">
        <v>4</v>
      </c>
      <c r="P7001">
        <v>300</v>
      </c>
      <c r="Q7001">
        <v>0</v>
      </c>
      <c r="R7001">
        <v>0</v>
      </c>
      <c r="S7001">
        <v>0</v>
      </c>
      <c r="T7001">
        <v>0</v>
      </c>
      <c r="U7001">
        <v>26.801110999999999</v>
      </c>
      <c r="V7001">
        <v>2010.083333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1722935</v>
      </c>
      <c r="B7002">
        <v>1</v>
      </c>
      <c r="C7002" t="s">
        <v>76</v>
      </c>
      <c r="D7002" t="s">
        <v>92</v>
      </c>
      <c r="E7002" t="s">
        <v>134</v>
      </c>
      <c r="F7002" t="s">
        <v>20009</v>
      </c>
      <c r="G7002" t="s">
        <v>136</v>
      </c>
      <c r="H7002" t="s">
        <v>46</v>
      </c>
      <c r="I7002" t="s">
        <v>129</v>
      </c>
      <c r="J7002" t="s">
        <v>130</v>
      </c>
      <c r="K7002" t="s">
        <v>131</v>
      </c>
      <c r="L7002" t="s">
        <v>20010</v>
      </c>
      <c r="M7002" t="s">
        <v>20011</v>
      </c>
      <c r="N7002">
        <v>5.1191666659999999</v>
      </c>
      <c r="O7002">
        <v>0</v>
      </c>
      <c r="P7002">
        <v>0</v>
      </c>
      <c r="Q7002">
        <v>0</v>
      </c>
      <c r="R7002">
        <v>1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5.119167</v>
      </c>
      <c r="Y7002">
        <v>0</v>
      </c>
      <c r="Z7002">
        <v>0</v>
      </c>
    </row>
    <row r="7003" spans="1:26" x14ac:dyDescent="0.25">
      <c r="A7003">
        <v>1722937</v>
      </c>
      <c r="B7003">
        <v>1</v>
      </c>
      <c r="C7003" t="s">
        <v>77</v>
      </c>
      <c r="D7003" t="s">
        <v>115</v>
      </c>
      <c r="E7003" t="s">
        <v>139</v>
      </c>
      <c r="F7003" t="s">
        <v>3613</v>
      </c>
      <c r="G7003" t="s">
        <v>633</v>
      </c>
      <c r="H7003" t="s">
        <v>46</v>
      </c>
      <c r="I7003" t="s">
        <v>129</v>
      </c>
      <c r="J7003" t="s">
        <v>130</v>
      </c>
      <c r="K7003" t="s">
        <v>131</v>
      </c>
      <c r="L7003" t="s">
        <v>20012</v>
      </c>
      <c r="M7003" t="s">
        <v>20013</v>
      </c>
      <c r="N7003">
        <v>4.2552777769999999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26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110.63722199999999</v>
      </c>
    </row>
    <row r="7004" spans="1:26" x14ac:dyDescent="0.25">
      <c r="A7004">
        <v>1722941</v>
      </c>
      <c r="B7004">
        <v>1</v>
      </c>
      <c r="C7004" t="s">
        <v>76</v>
      </c>
      <c r="D7004" t="s">
        <v>90</v>
      </c>
      <c r="E7004" t="s">
        <v>134</v>
      </c>
      <c r="F7004" t="s">
        <v>20014</v>
      </c>
      <c r="G7004" t="s">
        <v>136</v>
      </c>
      <c r="H7004" t="s">
        <v>46</v>
      </c>
      <c r="I7004" t="s">
        <v>129</v>
      </c>
      <c r="J7004" t="s">
        <v>130</v>
      </c>
      <c r="K7004" t="s">
        <v>131</v>
      </c>
      <c r="L7004" t="s">
        <v>20015</v>
      </c>
      <c r="M7004" t="s">
        <v>20016</v>
      </c>
      <c r="N7004">
        <v>5.9994444439999999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1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5.9994440000000004</v>
      </c>
    </row>
    <row r="7005" spans="1:26" x14ac:dyDescent="0.25">
      <c r="A7005">
        <v>1722940</v>
      </c>
      <c r="B7005">
        <v>1</v>
      </c>
      <c r="C7005" t="s">
        <v>76</v>
      </c>
      <c r="D7005" t="s">
        <v>86</v>
      </c>
      <c r="E7005" t="s">
        <v>134</v>
      </c>
      <c r="F7005" t="s">
        <v>20017</v>
      </c>
      <c r="G7005" t="s">
        <v>136</v>
      </c>
      <c r="H7005" t="s">
        <v>46</v>
      </c>
      <c r="I7005" t="s">
        <v>129</v>
      </c>
      <c r="J7005" t="s">
        <v>130</v>
      </c>
      <c r="K7005" t="s">
        <v>131</v>
      </c>
      <c r="L7005" t="s">
        <v>20018</v>
      </c>
      <c r="M7005" t="s">
        <v>20019</v>
      </c>
      <c r="N7005">
        <v>2.9327777770000001</v>
      </c>
      <c r="O7005">
        <v>0</v>
      </c>
      <c r="P7005">
        <v>3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8.7983329999999995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1722945</v>
      </c>
      <c r="B7006">
        <v>1</v>
      </c>
      <c r="C7006" t="s">
        <v>76</v>
      </c>
      <c r="D7006" t="s">
        <v>92</v>
      </c>
      <c r="E7006" t="s">
        <v>134</v>
      </c>
      <c r="F7006" t="s">
        <v>10592</v>
      </c>
      <c r="G7006" t="s">
        <v>209</v>
      </c>
      <c r="H7006" t="s">
        <v>46</v>
      </c>
      <c r="I7006" t="s">
        <v>129</v>
      </c>
      <c r="J7006" t="s">
        <v>130</v>
      </c>
      <c r="K7006" t="s">
        <v>131</v>
      </c>
      <c r="L7006" t="s">
        <v>20020</v>
      </c>
      <c r="M7006" t="s">
        <v>20021</v>
      </c>
      <c r="N7006">
        <v>7.4672222220000002</v>
      </c>
      <c r="O7006">
        <v>0</v>
      </c>
      <c r="P7006">
        <v>0</v>
      </c>
      <c r="Q7006">
        <v>0</v>
      </c>
      <c r="R7006">
        <v>1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7.4672219999999996</v>
      </c>
      <c r="Y7006">
        <v>0</v>
      </c>
      <c r="Z7006">
        <v>0</v>
      </c>
    </row>
    <row r="7007" spans="1:26" x14ac:dyDescent="0.25">
      <c r="A7007">
        <v>1722943</v>
      </c>
      <c r="B7007">
        <v>1</v>
      </c>
      <c r="C7007" t="s">
        <v>76</v>
      </c>
      <c r="D7007" t="s">
        <v>90</v>
      </c>
      <c r="E7007" t="s">
        <v>139</v>
      </c>
      <c r="F7007" t="s">
        <v>20022</v>
      </c>
      <c r="G7007" t="s">
        <v>285</v>
      </c>
      <c r="H7007" t="s">
        <v>46</v>
      </c>
      <c r="I7007" t="s">
        <v>129</v>
      </c>
      <c r="J7007" t="s">
        <v>130</v>
      </c>
      <c r="K7007" t="s">
        <v>161</v>
      </c>
      <c r="L7007" t="s">
        <v>20023</v>
      </c>
      <c r="M7007" t="s">
        <v>20024</v>
      </c>
      <c r="N7007">
        <v>7.8936527769999998</v>
      </c>
      <c r="O7007">
        <v>0</v>
      </c>
      <c r="P7007">
        <v>379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2991.6944020000001</v>
      </c>
      <c r="W7007">
        <v>0</v>
      </c>
      <c r="X7007">
        <v>0</v>
      </c>
      <c r="Y7007">
        <v>0</v>
      </c>
      <c r="Z7007">
        <v>0</v>
      </c>
    </row>
    <row r="7008" spans="1:26" x14ac:dyDescent="0.25">
      <c r="A7008">
        <v>1722951</v>
      </c>
      <c r="B7008">
        <v>1</v>
      </c>
      <c r="C7008" t="s">
        <v>77</v>
      </c>
      <c r="D7008" t="s">
        <v>123</v>
      </c>
      <c r="E7008" t="s">
        <v>134</v>
      </c>
      <c r="F7008" t="s">
        <v>20025</v>
      </c>
      <c r="G7008" t="s">
        <v>136</v>
      </c>
      <c r="H7008" t="s">
        <v>46</v>
      </c>
      <c r="I7008" t="s">
        <v>129</v>
      </c>
      <c r="J7008" t="s">
        <v>130</v>
      </c>
      <c r="K7008" t="s">
        <v>131</v>
      </c>
      <c r="L7008" t="s">
        <v>20026</v>
      </c>
      <c r="M7008" t="s">
        <v>20027</v>
      </c>
      <c r="N7008">
        <v>1.8969444440000001</v>
      </c>
      <c r="O7008">
        <v>0</v>
      </c>
      <c r="P7008">
        <v>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1.896944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1722958</v>
      </c>
      <c r="B7009">
        <v>1</v>
      </c>
      <c r="C7009" t="s">
        <v>77</v>
      </c>
      <c r="D7009" t="s">
        <v>119</v>
      </c>
      <c r="E7009" t="s">
        <v>134</v>
      </c>
      <c r="F7009" t="s">
        <v>20028</v>
      </c>
      <c r="G7009" t="s">
        <v>136</v>
      </c>
      <c r="H7009" t="s">
        <v>46</v>
      </c>
      <c r="I7009" t="s">
        <v>129</v>
      </c>
      <c r="J7009" t="s">
        <v>130</v>
      </c>
      <c r="K7009" t="s">
        <v>131</v>
      </c>
      <c r="L7009" t="s">
        <v>20029</v>
      </c>
      <c r="M7009" t="s">
        <v>20030</v>
      </c>
      <c r="N7009">
        <v>3.3766666660000002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3.3766669999999999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1722946</v>
      </c>
      <c r="B7010">
        <v>1</v>
      </c>
      <c r="C7010" t="s">
        <v>76</v>
      </c>
      <c r="D7010" t="s">
        <v>80</v>
      </c>
      <c r="E7010" t="s">
        <v>164</v>
      </c>
      <c r="F7010" t="s">
        <v>20031</v>
      </c>
      <c r="G7010" t="s">
        <v>707</v>
      </c>
      <c r="H7010" t="s">
        <v>46</v>
      </c>
      <c r="I7010" t="s">
        <v>129</v>
      </c>
      <c r="J7010" t="s">
        <v>130</v>
      </c>
      <c r="K7010" t="s">
        <v>131</v>
      </c>
      <c r="L7010" t="s">
        <v>20032</v>
      </c>
      <c r="M7010" t="s">
        <v>20033</v>
      </c>
      <c r="N7010">
        <v>0.41194444400000002</v>
      </c>
      <c r="O7010">
        <v>1</v>
      </c>
      <c r="P7010">
        <v>472</v>
      </c>
      <c r="Q7010">
        <v>0</v>
      </c>
      <c r="R7010">
        <v>0</v>
      </c>
      <c r="S7010">
        <v>0</v>
      </c>
      <c r="T7010">
        <v>0</v>
      </c>
      <c r="U7010">
        <v>0.41194399999999998</v>
      </c>
      <c r="V7010">
        <v>194.43777800000001</v>
      </c>
      <c r="W7010">
        <v>0</v>
      </c>
      <c r="X7010">
        <v>0</v>
      </c>
      <c r="Y7010">
        <v>0</v>
      </c>
      <c r="Z7010">
        <v>0</v>
      </c>
    </row>
    <row r="7011" spans="1:26" x14ac:dyDescent="0.25">
      <c r="A7011">
        <v>1722944</v>
      </c>
      <c r="B7011">
        <v>1</v>
      </c>
      <c r="C7011" t="s">
        <v>76</v>
      </c>
      <c r="D7011" t="s">
        <v>93</v>
      </c>
      <c r="E7011" t="s">
        <v>139</v>
      </c>
      <c r="F7011" t="s">
        <v>330</v>
      </c>
      <c r="G7011" t="s">
        <v>285</v>
      </c>
      <c r="H7011" t="s">
        <v>46</v>
      </c>
      <c r="I7011" t="s">
        <v>129</v>
      </c>
      <c r="J7011" t="s">
        <v>130</v>
      </c>
      <c r="K7011" t="s">
        <v>161</v>
      </c>
      <c r="L7011" t="s">
        <v>20034</v>
      </c>
      <c r="M7011" t="s">
        <v>20035</v>
      </c>
      <c r="N7011">
        <v>8.8769194440000003</v>
      </c>
      <c r="O7011">
        <v>0</v>
      </c>
      <c r="P7011">
        <v>148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1313.7840779999999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1722949</v>
      </c>
      <c r="B7012">
        <v>1</v>
      </c>
      <c r="C7012" t="s">
        <v>76</v>
      </c>
      <c r="D7012" t="s">
        <v>92</v>
      </c>
      <c r="E7012" t="s">
        <v>139</v>
      </c>
      <c r="F7012" t="s">
        <v>17879</v>
      </c>
      <c r="G7012" t="s">
        <v>285</v>
      </c>
      <c r="H7012" t="s">
        <v>46</v>
      </c>
      <c r="I7012" t="s">
        <v>129</v>
      </c>
      <c r="J7012" t="s">
        <v>130</v>
      </c>
      <c r="K7012" t="s">
        <v>161</v>
      </c>
      <c r="L7012" t="s">
        <v>20036</v>
      </c>
      <c r="M7012" t="s">
        <v>20037</v>
      </c>
      <c r="N7012">
        <v>6.1741666659999996</v>
      </c>
      <c r="O7012">
        <v>0</v>
      </c>
      <c r="P7012">
        <v>0</v>
      </c>
      <c r="Q7012">
        <v>0</v>
      </c>
      <c r="R7012">
        <v>11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67.915833000000006</v>
      </c>
      <c r="Y7012">
        <v>0</v>
      </c>
      <c r="Z7012">
        <v>0</v>
      </c>
    </row>
    <row r="7013" spans="1:26" x14ac:dyDescent="0.25">
      <c r="A7013">
        <v>1722947</v>
      </c>
      <c r="B7013">
        <v>1</v>
      </c>
      <c r="C7013" t="s">
        <v>76</v>
      </c>
      <c r="D7013" t="s">
        <v>90</v>
      </c>
      <c r="E7013" t="s">
        <v>164</v>
      </c>
      <c r="F7013" t="s">
        <v>19105</v>
      </c>
      <c r="G7013" t="s">
        <v>285</v>
      </c>
      <c r="H7013" t="s">
        <v>46</v>
      </c>
      <c r="I7013" t="s">
        <v>129</v>
      </c>
      <c r="J7013" t="s">
        <v>130</v>
      </c>
      <c r="K7013" t="s">
        <v>161</v>
      </c>
      <c r="L7013" t="s">
        <v>20038</v>
      </c>
      <c r="M7013" t="s">
        <v>20039</v>
      </c>
      <c r="N7013">
        <v>7.8821786109999996</v>
      </c>
      <c r="O7013">
        <v>1</v>
      </c>
      <c r="P7013">
        <v>75</v>
      </c>
      <c r="Q7013">
        <v>0</v>
      </c>
      <c r="R7013">
        <v>0</v>
      </c>
      <c r="S7013">
        <v>0</v>
      </c>
      <c r="T7013">
        <v>0</v>
      </c>
      <c r="U7013">
        <v>7.8821789999999998</v>
      </c>
      <c r="V7013">
        <v>591.16339600000003</v>
      </c>
      <c r="W7013">
        <v>0</v>
      </c>
      <c r="X7013">
        <v>0</v>
      </c>
      <c r="Y7013">
        <v>0</v>
      </c>
      <c r="Z7013">
        <v>0</v>
      </c>
    </row>
    <row r="7014" spans="1:26" x14ac:dyDescent="0.25">
      <c r="A7014">
        <v>1722960</v>
      </c>
      <c r="B7014">
        <v>1</v>
      </c>
      <c r="C7014" t="s">
        <v>76</v>
      </c>
      <c r="D7014" t="s">
        <v>92</v>
      </c>
      <c r="E7014" t="s">
        <v>139</v>
      </c>
      <c r="F7014" t="s">
        <v>20040</v>
      </c>
      <c r="G7014" t="s">
        <v>197</v>
      </c>
      <c r="H7014" t="s">
        <v>46</v>
      </c>
      <c r="I7014" t="s">
        <v>129</v>
      </c>
      <c r="J7014" t="s">
        <v>130</v>
      </c>
      <c r="K7014" t="s">
        <v>131</v>
      </c>
      <c r="L7014" t="s">
        <v>20041</v>
      </c>
      <c r="M7014" t="s">
        <v>20042</v>
      </c>
      <c r="N7014">
        <v>5.0774999999999997</v>
      </c>
      <c r="O7014">
        <v>0</v>
      </c>
      <c r="P7014">
        <v>0</v>
      </c>
      <c r="Q7014">
        <v>0</v>
      </c>
      <c r="R7014">
        <v>7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35.542499999999997</v>
      </c>
      <c r="Y7014">
        <v>0</v>
      </c>
      <c r="Z7014">
        <v>0</v>
      </c>
    </row>
    <row r="7015" spans="1:26" x14ac:dyDescent="0.25">
      <c r="A7015">
        <v>1722976</v>
      </c>
      <c r="B7015">
        <v>1</v>
      </c>
      <c r="C7015" t="s">
        <v>76</v>
      </c>
      <c r="D7015" t="s">
        <v>93</v>
      </c>
      <c r="E7015" t="s">
        <v>212</v>
      </c>
      <c r="F7015" t="s">
        <v>6258</v>
      </c>
      <c r="G7015" t="s">
        <v>285</v>
      </c>
      <c r="H7015" t="s">
        <v>47</v>
      </c>
      <c r="I7015" t="s">
        <v>129</v>
      </c>
      <c r="J7015" t="s">
        <v>130</v>
      </c>
      <c r="K7015" t="s">
        <v>161</v>
      </c>
      <c r="L7015" t="s">
        <v>20043</v>
      </c>
      <c r="M7015" t="s">
        <v>20044</v>
      </c>
      <c r="N7015">
        <v>1.244722222</v>
      </c>
      <c r="O7015">
        <v>2</v>
      </c>
      <c r="P7015">
        <v>128</v>
      </c>
      <c r="Q7015">
        <v>0</v>
      </c>
      <c r="R7015">
        <v>0</v>
      </c>
      <c r="S7015">
        <v>0</v>
      </c>
      <c r="T7015">
        <v>0</v>
      </c>
      <c r="U7015">
        <v>2.4894440000000002</v>
      </c>
      <c r="V7015">
        <v>159.324444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1722952</v>
      </c>
      <c r="B7016">
        <v>1</v>
      </c>
      <c r="C7016" t="s">
        <v>76</v>
      </c>
      <c r="D7016" t="s">
        <v>91</v>
      </c>
      <c r="E7016" t="s">
        <v>164</v>
      </c>
      <c r="F7016" t="s">
        <v>20045</v>
      </c>
      <c r="G7016" t="s">
        <v>269</v>
      </c>
      <c r="H7016" t="s">
        <v>46</v>
      </c>
      <c r="I7016" t="s">
        <v>129</v>
      </c>
      <c r="J7016" t="s">
        <v>130</v>
      </c>
      <c r="K7016" t="s">
        <v>131</v>
      </c>
      <c r="L7016" t="s">
        <v>20046</v>
      </c>
      <c r="M7016" t="s">
        <v>20047</v>
      </c>
      <c r="N7016">
        <v>1.308611111</v>
      </c>
      <c r="O7016">
        <v>0</v>
      </c>
      <c r="P7016">
        <v>20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26.172222000000001</v>
      </c>
      <c r="W7016">
        <v>0</v>
      </c>
      <c r="X7016">
        <v>0</v>
      </c>
      <c r="Y7016">
        <v>0</v>
      </c>
      <c r="Z7016">
        <v>0</v>
      </c>
    </row>
    <row r="7017" spans="1:26" x14ac:dyDescent="0.25">
      <c r="A7017">
        <v>1722953</v>
      </c>
      <c r="B7017">
        <v>1</v>
      </c>
      <c r="C7017" t="s">
        <v>76</v>
      </c>
      <c r="D7017" t="s">
        <v>93</v>
      </c>
      <c r="E7017" t="s">
        <v>139</v>
      </c>
      <c r="F7017" t="s">
        <v>3890</v>
      </c>
      <c r="G7017" t="s">
        <v>285</v>
      </c>
      <c r="H7017" t="s">
        <v>46</v>
      </c>
      <c r="I7017" t="s">
        <v>129</v>
      </c>
      <c r="J7017" t="s">
        <v>130</v>
      </c>
      <c r="K7017" t="s">
        <v>161</v>
      </c>
      <c r="L7017" t="s">
        <v>20048</v>
      </c>
      <c r="M7017" t="s">
        <v>20049</v>
      </c>
      <c r="N7017">
        <v>8.3888055549999994</v>
      </c>
      <c r="O7017">
        <v>0</v>
      </c>
      <c r="P7017">
        <v>175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1468.040972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1722954</v>
      </c>
      <c r="B7018">
        <v>1</v>
      </c>
      <c r="C7018" t="s">
        <v>77</v>
      </c>
      <c r="D7018" t="s">
        <v>116</v>
      </c>
      <c r="E7018" t="s">
        <v>191</v>
      </c>
      <c r="F7018" t="s">
        <v>20050</v>
      </c>
      <c r="G7018" t="s">
        <v>907</v>
      </c>
      <c r="H7018" t="s">
        <v>46</v>
      </c>
      <c r="I7018" t="s">
        <v>129</v>
      </c>
      <c r="J7018" t="s">
        <v>130</v>
      </c>
      <c r="K7018" t="s">
        <v>131</v>
      </c>
      <c r="L7018" t="s">
        <v>20051</v>
      </c>
      <c r="M7018" t="s">
        <v>20052</v>
      </c>
      <c r="N7018">
        <v>3.0463888880000001</v>
      </c>
      <c r="O7018">
        <v>0</v>
      </c>
      <c r="P7018">
        <v>27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82.252499999999998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1722956</v>
      </c>
      <c r="B7019">
        <v>1</v>
      </c>
      <c r="C7019" t="s">
        <v>76</v>
      </c>
      <c r="D7019" t="s">
        <v>89</v>
      </c>
      <c r="E7019" t="s">
        <v>158</v>
      </c>
      <c r="F7019" t="s">
        <v>20053</v>
      </c>
      <c r="G7019" t="s">
        <v>176</v>
      </c>
      <c r="H7019" t="s">
        <v>47</v>
      </c>
      <c r="I7019" t="s">
        <v>129</v>
      </c>
      <c r="J7019" t="s">
        <v>130</v>
      </c>
      <c r="K7019" t="s">
        <v>131</v>
      </c>
      <c r="L7019" t="s">
        <v>20054</v>
      </c>
      <c r="M7019" t="s">
        <v>20055</v>
      </c>
      <c r="N7019">
        <v>1.599444444</v>
      </c>
      <c r="O7019">
        <v>19</v>
      </c>
      <c r="P7019">
        <v>103</v>
      </c>
      <c r="Q7019">
        <v>9</v>
      </c>
      <c r="R7019">
        <v>207</v>
      </c>
      <c r="S7019">
        <v>0</v>
      </c>
      <c r="T7019">
        <v>0</v>
      </c>
      <c r="U7019">
        <v>30.389444000000001</v>
      </c>
      <c r="V7019">
        <v>164.74277799999999</v>
      </c>
      <c r="W7019">
        <v>14.395</v>
      </c>
      <c r="X7019">
        <v>331.08499999999998</v>
      </c>
      <c r="Y7019">
        <v>0</v>
      </c>
      <c r="Z7019">
        <v>0</v>
      </c>
    </row>
    <row r="7020" spans="1:26" x14ac:dyDescent="0.25">
      <c r="A7020">
        <v>1722971</v>
      </c>
      <c r="B7020">
        <v>1</v>
      </c>
      <c r="C7020" t="s">
        <v>76</v>
      </c>
      <c r="D7020" t="s">
        <v>89</v>
      </c>
      <c r="E7020" t="s">
        <v>134</v>
      </c>
      <c r="F7020" t="s">
        <v>20056</v>
      </c>
      <c r="G7020" t="s">
        <v>136</v>
      </c>
      <c r="H7020" t="s">
        <v>46</v>
      </c>
      <c r="I7020" t="s">
        <v>129</v>
      </c>
      <c r="J7020" t="s">
        <v>130</v>
      </c>
      <c r="K7020" t="s">
        <v>131</v>
      </c>
      <c r="L7020" t="s">
        <v>20057</v>
      </c>
      <c r="M7020" t="s">
        <v>20058</v>
      </c>
      <c r="N7020">
        <v>1.420555555</v>
      </c>
      <c r="O7020">
        <v>0</v>
      </c>
      <c r="P7020">
        <v>10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14.205556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1722957</v>
      </c>
      <c r="B7021">
        <v>1</v>
      </c>
      <c r="C7021" t="s">
        <v>76</v>
      </c>
      <c r="D7021" t="s">
        <v>102</v>
      </c>
      <c r="E7021" t="s">
        <v>126</v>
      </c>
      <c r="F7021" t="s">
        <v>20059</v>
      </c>
      <c r="G7021" t="s">
        <v>285</v>
      </c>
      <c r="H7021" t="s">
        <v>47</v>
      </c>
      <c r="I7021" t="s">
        <v>129</v>
      </c>
      <c r="J7021" t="s">
        <v>130</v>
      </c>
      <c r="K7021" t="s">
        <v>161</v>
      </c>
      <c r="L7021" t="s">
        <v>20057</v>
      </c>
      <c r="M7021" t="s">
        <v>20060</v>
      </c>
      <c r="N7021">
        <v>7.4487405549999997</v>
      </c>
      <c r="O7021">
        <v>1</v>
      </c>
      <c r="P7021">
        <v>107</v>
      </c>
      <c r="Q7021">
        <v>0</v>
      </c>
      <c r="R7021">
        <v>0</v>
      </c>
      <c r="S7021">
        <v>0</v>
      </c>
      <c r="T7021">
        <v>0</v>
      </c>
      <c r="U7021">
        <v>7.4487410000000001</v>
      </c>
      <c r="V7021">
        <v>797.01523899999995</v>
      </c>
      <c r="W7021">
        <v>0</v>
      </c>
      <c r="X7021">
        <v>0</v>
      </c>
      <c r="Y7021">
        <v>0</v>
      </c>
      <c r="Z7021">
        <v>0</v>
      </c>
    </row>
    <row r="7022" spans="1:26" x14ac:dyDescent="0.25">
      <c r="A7022">
        <v>1722968</v>
      </c>
      <c r="B7022">
        <v>1</v>
      </c>
      <c r="C7022" t="s">
        <v>77</v>
      </c>
      <c r="D7022" t="s">
        <v>124</v>
      </c>
      <c r="E7022" t="s">
        <v>134</v>
      </c>
      <c r="F7022" t="s">
        <v>20061</v>
      </c>
      <c r="G7022" t="s">
        <v>155</v>
      </c>
      <c r="H7022" t="s">
        <v>46</v>
      </c>
      <c r="I7022" t="s">
        <v>129</v>
      </c>
      <c r="J7022" t="s">
        <v>130</v>
      </c>
      <c r="K7022" t="s">
        <v>131</v>
      </c>
      <c r="L7022" t="s">
        <v>20062</v>
      </c>
      <c r="M7022" t="s">
        <v>20063</v>
      </c>
      <c r="N7022">
        <v>1.743333333</v>
      </c>
      <c r="O7022">
        <v>0</v>
      </c>
      <c r="P7022">
        <v>11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19.176666999999998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1722963</v>
      </c>
      <c r="B7023">
        <v>1</v>
      </c>
      <c r="C7023" t="s">
        <v>77</v>
      </c>
      <c r="D7023" t="s">
        <v>121</v>
      </c>
      <c r="E7023" t="s">
        <v>212</v>
      </c>
      <c r="F7023" t="s">
        <v>20064</v>
      </c>
      <c r="G7023" t="s">
        <v>176</v>
      </c>
      <c r="H7023" t="s">
        <v>47</v>
      </c>
      <c r="I7023" t="s">
        <v>151</v>
      </c>
      <c r="J7023" t="s">
        <v>130</v>
      </c>
      <c r="K7023" t="s">
        <v>131</v>
      </c>
      <c r="L7023" t="s">
        <v>20065</v>
      </c>
      <c r="M7023" t="s">
        <v>20066</v>
      </c>
      <c r="N7023">
        <v>3.6111110000000002E-3</v>
      </c>
      <c r="O7023">
        <v>60</v>
      </c>
      <c r="P7023">
        <v>437</v>
      </c>
      <c r="Q7023">
        <v>93</v>
      </c>
      <c r="R7023">
        <v>592</v>
      </c>
      <c r="S7023">
        <v>2</v>
      </c>
      <c r="T7023">
        <v>0</v>
      </c>
      <c r="U7023">
        <v>0.216667</v>
      </c>
      <c r="V7023">
        <v>1.5780559999999999</v>
      </c>
      <c r="W7023">
        <v>0.33583299999999999</v>
      </c>
      <c r="X7023">
        <v>2.137778</v>
      </c>
      <c r="Y7023">
        <v>7.2220000000000001E-3</v>
      </c>
      <c r="Z7023">
        <v>0</v>
      </c>
    </row>
    <row r="7024" spans="1:26" x14ac:dyDescent="0.25">
      <c r="A7024">
        <v>1722965</v>
      </c>
      <c r="B7024">
        <v>1</v>
      </c>
      <c r="C7024" t="s">
        <v>76</v>
      </c>
      <c r="D7024" t="s">
        <v>89</v>
      </c>
      <c r="E7024" t="s">
        <v>164</v>
      </c>
      <c r="F7024" t="s">
        <v>11583</v>
      </c>
      <c r="G7024" t="s">
        <v>285</v>
      </c>
      <c r="H7024" t="s">
        <v>46</v>
      </c>
      <c r="I7024" t="s">
        <v>129</v>
      </c>
      <c r="J7024" t="s">
        <v>130</v>
      </c>
      <c r="K7024" t="s">
        <v>161</v>
      </c>
      <c r="L7024" t="s">
        <v>20067</v>
      </c>
      <c r="M7024" t="s">
        <v>20068</v>
      </c>
      <c r="N7024">
        <v>8.6771999999999991</v>
      </c>
      <c r="O7024">
        <v>1</v>
      </c>
      <c r="P7024">
        <v>130</v>
      </c>
      <c r="Q7024">
        <v>0</v>
      </c>
      <c r="R7024">
        <v>0</v>
      </c>
      <c r="S7024">
        <v>0</v>
      </c>
      <c r="T7024">
        <v>0</v>
      </c>
      <c r="U7024">
        <v>8.6771999999999991</v>
      </c>
      <c r="V7024">
        <v>1128.0360000000001</v>
      </c>
      <c r="W7024">
        <v>0</v>
      </c>
      <c r="X7024">
        <v>0</v>
      </c>
      <c r="Y7024">
        <v>0</v>
      </c>
      <c r="Z7024">
        <v>0</v>
      </c>
    </row>
    <row r="7025" spans="1:26" x14ac:dyDescent="0.25">
      <c r="A7025">
        <v>1722984</v>
      </c>
      <c r="B7025">
        <v>1</v>
      </c>
      <c r="C7025" t="s">
        <v>76</v>
      </c>
      <c r="D7025" t="s">
        <v>93</v>
      </c>
      <c r="E7025" t="s">
        <v>126</v>
      </c>
      <c r="F7025" t="s">
        <v>20069</v>
      </c>
      <c r="G7025" t="s">
        <v>285</v>
      </c>
      <c r="H7025" t="s">
        <v>47</v>
      </c>
      <c r="I7025" t="s">
        <v>129</v>
      </c>
      <c r="J7025" t="s">
        <v>130</v>
      </c>
      <c r="K7025" t="s">
        <v>161</v>
      </c>
      <c r="L7025" t="s">
        <v>20070</v>
      </c>
      <c r="M7025" t="s">
        <v>20071</v>
      </c>
      <c r="N7025">
        <v>9.295555555</v>
      </c>
      <c r="O7025">
        <v>1</v>
      </c>
      <c r="P7025">
        <v>48</v>
      </c>
      <c r="Q7025">
        <v>0</v>
      </c>
      <c r="R7025">
        <v>0</v>
      </c>
      <c r="S7025">
        <v>0</v>
      </c>
      <c r="T7025">
        <v>0</v>
      </c>
      <c r="U7025">
        <v>9.2955559999999995</v>
      </c>
      <c r="V7025">
        <v>446.186667</v>
      </c>
      <c r="W7025">
        <v>0</v>
      </c>
      <c r="X7025">
        <v>0</v>
      </c>
      <c r="Y7025">
        <v>0</v>
      </c>
      <c r="Z7025">
        <v>0</v>
      </c>
    </row>
    <row r="7026" spans="1:26" x14ac:dyDescent="0.25">
      <c r="A7026">
        <v>1722970</v>
      </c>
      <c r="B7026">
        <v>1</v>
      </c>
      <c r="C7026" t="s">
        <v>76</v>
      </c>
      <c r="D7026" t="s">
        <v>98</v>
      </c>
      <c r="E7026" t="s">
        <v>158</v>
      </c>
      <c r="F7026" t="s">
        <v>20072</v>
      </c>
      <c r="G7026" t="s">
        <v>431</v>
      </c>
      <c r="H7026" t="s">
        <v>47</v>
      </c>
      <c r="I7026" t="s">
        <v>129</v>
      </c>
      <c r="J7026" t="s">
        <v>130</v>
      </c>
      <c r="K7026" t="s">
        <v>131</v>
      </c>
      <c r="L7026" t="s">
        <v>20073</v>
      </c>
      <c r="M7026" t="s">
        <v>20074</v>
      </c>
      <c r="N7026">
        <v>1.132777777</v>
      </c>
      <c r="O7026">
        <v>5</v>
      </c>
      <c r="P7026">
        <v>103</v>
      </c>
      <c r="Q7026">
        <v>4</v>
      </c>
      <c r="R7026">
        <v>101</v>
      </c>
      <c r="S7026">
        <v>39</v>
      </c>
      <c r="T7026">
        <v>1249</v>
      </c>
      <c r="U7026">
        <v>5.6638890000000002</v>
      </c>
      <c r="V7026">
        <v>116.67611100000001</v>
      </c>
      <c r="W7026">
        <v>4.5311110000000001</v>
      </c>
      <c r="X7026">
        <v>114.410555</v>
      </c>
      <c r="Y7026">
        <v>44.178333000000002</v>
      </c>
      <c r="Z7026">
        <v>1414.8394430000001</v>
      </c>
    </row>
    <row r="7027" spans="1:26" x14ac:dyDescent="0.25">
      <c r="A7027">
        <v>1722983</v>
      </c>
      <c r="B7027">
        <v>1</v>
      </c>
      <c r="C7027" t="s">
        <v>76</v>
      </c>
      <c r="D7027" t="s">
        <v>80</v>
      </c>
      <c r="E7027" t="s">
        <v>134</v>
      </c>
      <c r="F7027" t="s">
        <v>20075</v>
      </c>
      <c r="G7027" t="s">
        <v>209</v>
      </c>
      <c r="H7027" t="s">
        <v>46</v>
      </c>
      <c r="I7027" t="s">
        <v>129</v>
      </c>
      <c r="J7027" t="s">
        <v>130</v>
      </c>
      <c r="K7027" t="s">
        <v>131</v>
      </c>
      <c r="L7027" t="s">
        <v>20076</v>
      </c>
      <c r="M7027" t="s">
        <v>20077</v>
      </c>
      <c r="N7027">
        <v>8.5772222219999996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8.5772220000000008</v>
      </c>
      <c r="W7027">
        <v>0</v>
      </c>
      <c r="X7027">
        <v>0</v>
      </c>
      <c r="Y7027">
        <v>0</v>
      </c>
      <c r="Z7027">
        <v>0</v>
      </c>
    </row>
    <row r="7028" spans="1:26" x14ac:dyDescent="0.25">
      <c r="A7028">
        <v>1722979</v>
      </c>
      <c r="B7028">
        <v>1</v>
      </c>
      <c r="C7028" t="s">
        <v>76</v>
      </c>
      <c r="D7028" t="s">
        <v>81</v>
      </c>
      <c r="E7028" t="s">
        <v>164</v>
      </c>
      <c r="F7028" t="s">
        <v>20078</v>
      </c>
      <c r="G7028" t="s">
        <v>285</v>
      </c>
      <c r="H7028" t="s">
        <v>46</v>
      </c>
      <c r="I7028" t="s">
        <v>129</v>
      </c>
      <c r="J7028" t="s">
        <v>130</v>
      </c>
      <c r="K7028" t="s">
        <v>161</v>
      </c>
      <c r="L7028" t="s">
        <v>20079</v>
      </c>
      <c r="M7028" t="s">
        <v>20080</v>
      </c>
      <c r="N7028">
        <v>3.7016666659999999</v>
      </c>
      <c r="O7028">
        <v>0</v>
      </c>
      <c r="P7028">
        <v>277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1025.361666</v>
      </c>
      <c r="W7028">
        <v>0</v>
      </c>
      <c r="X7028">
        <v>0</v>
      </c>
      <c r="Y7028">
        <v>0</v>
      </c>
      <c r="Z7028">
        <v>0</v>
      </c>
    </row>
    <row r="7029" spans="1:26" x14ac:dyDescent="0.25">
      <c r="A7029">
        <v>1722986</v>
      </c>
      <c r="B7029">
        <v>1</v>
      </c>
      <c r="C7029" t="s">
        <v>76</v>
      </c>
      <c r="D7029" t="s">
        <v>97</v>
      </c>
      <c r="E7029" t="s">
        <v>134</v>
      </c>
      <c r="F7029" t="s">
        <v>20081</v>
      </c>
      <c r="G7029" t="s">
        <v>136</v>
      </c>
      <c r="H7029" t="s">
        <v>46</v>
      </c>
      <c r="I7029" t="s">
        <v>129</v>
      </c>
      <c r="J7029" t="s">
        <v>130</v>
      </c>
      <c r="K7029" t="s">
        <v>131</v>
      </c>
      <c r="L7029" t="s">
        <v>20082</v>
      </c>
      <c r="M7029" t="s">
        <v>20083</v>
      </c>
      <c r="N7029">
        <v>7.6327777770000003</v>
      </c>
      <c r="O7029">
        <v>0</v>
      </c>
      <c r="P7029">
        <v>4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30.531110999999999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1723173</v>
      </c>
      <c r="B7030">
        <v>1</v>
      </c>
      <c r="C7030" t="s">
        <v>76</v>
      </c>
      <c r="D7030" t="s">
        <v>95</v>
      </c>
      <c r="E7030" t="s">
        <v>139</v>
      </c>
      <c r="F7030" t="s">
        <v>20084</v>
      </c>
      <c r="G7030" t="s">
        <v>141</v>
      </c>
      <c r="H7030" t="s">
        <v>46</v>
      </c>
      <c r="I7030" t="s">
        <v>129</v>
      </c>
      <c r="J7030" t="s">
        <v>130</v>
      </c>
      <c r="K7030" t="s">
        <v>131</v>
      </c>
      <c r="L7030" t="s">
        <v>20085</v>
      </c>
      <c r="M7030" t="s">
        <v>20086</v>
      </c>
      <c r="N7030">
        <v>6.7313888879999997</v>
      </c>
      <c r="O7030">
        <v>0</v>
      </c>
      <c r="P7030">
        <v>94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632.75055499999996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1722987</v>
      </c>
      <c r="B7031">
        <v>1</v>
      </c>
      <c r="C7031" t="s">
        <v>77</v>
      </c>
      <c r="D7031" t="s">
        <v>118</v>
      </c>
      <c r="E7031" t="s">
        <v>139</v>
      </c>
      <c r="F7031" t="s">
        <v>12389</v>
      </c>
      <c r="G7031" t="s">
        <v>193</v>
      </c>
      <c r="H7031" t="s">
        <v>46</v>
      </c>
      <c r="I7031" t="s">
        <v>129</v>
      </c>
      <c r="J7031" t="s">
        <v>130</v>
      </c>
      <c r="K7031" t="s">
        <v>131</v>
      </c>
      <c r="L7031" t="s">
        <v>20087</v>
      </c>
      <c r="M7031" t="s">
        <v>20088</v>
      </c>
      <c r="N7031">
        <v>9.9933333330000007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5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49.966667000000001</v>
      </c>
    </row>
    <row r="7032" spans="1:26" x14ac:dyDescent="0.25">
      <c r="A7032">
        <v>1723004</v>
      </c>
      <c r="B7032">
        <v>1</v>
      </c>
      <c r="C7032" t="s">
        <v>76</v>
      </c>
      <c r="D7032" t="s">
        <v>97</v>
      </c>
      <c r="E7032" t="s">
        <v>164</v>
      </c>
      <c r="F7032" t="s">
        <v>20089</v>
      </c>
      <c r="G7032" t="s">
        <v>269</v>
      </c>
      <c r="H7032" t="s">
        <v>46</v>
      </c>
      <c r="I7032" t="s">
        <v>129</v>
      </c>
      <c r="J7032" t="s">
        <v>130</v>
      </c>
      <c r="K7032" t="s">
        <v>131</v>
      </c>
      <c r="L7032" t="s">
        <v>20090</v>
      </c>
      <c r="M7032" t="s">
        <v>20091</v>
      </c>
      <c r="N7032">
        <v>1.841111111</v>
      </c>
      <c r="O7032">
        <v>2</v>
      </c>
      <c r="P7032">
        <v>276</v>
      </c>
      <c r="Q7032">
        <v>0</v>
      </c>
      <c r="R7032">
        <v>0</v>
      </c>
      <c r="S7032">
        <v>0</v>
      </c>
      <c r="T7032">
        <v>0</v>
      </c>
      <c r="U7032">
        <v>3.6822219999999999</v>
      </c>
      <c r="V7032">
        <v>508.14666699999998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1722990</v>
      </c>
      <c r="B7033">
        <v>1</v>
      </c>
      <c r="C7033" t="s">
        <v>76</v>
      </c>
      <c r="D7033" t="s">
        <v>84</v>
      </c>
      <c r="E7033" t="s">
        <v>126</v>
      </c>
      <c r="F7033" t="s">
        <v>20092</v>
      </c>
      <c r="G7033" t="s">
        <v>281</v>
      </c>
      <c r="H7033" t="s">
        <v>47</v>
      </c>
      <c r="I7033" t="s">
        <v>129</v>
      </c>
      <c r="J7033" t="s">
        <v>130</v>
      </c>
      <c r="K7033" t="s">
        <v>161</v>
      </c>
      <c r="L7033" t="s">
        <v>20093</v>
      </c>
      <c r="M7033" t="s">
        <v>20094</v>
      </c>
      <c r="N7033">
        <v>4.2622222220000001</v>
      </c>
      <c r="O7033">
        <v>3</v>
      </c>
      <c r="P7033">
        <v>351</v>
      </c>
      <c r="Q7033">
        <v>0</v>
      </c>
      <c r="R7033">
        <v>0</v>
      </c>
      <c r="S7033">
        <v>0</v>
      </c>
      <c r="T7033">
        <v>0</v>
      </c>
      <c r="U7033">
        <v>12.786667</v>
      </c>
      <c r="V7033">
        <v>1496.04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1722997</v>
      </c>
      <c r="B7034">
        <v>1</v>
      </c>
      <c r="C7034" t="s">
        <v>76</v>
      </c>
      <c r="D7034" t="s">
        <v>99</v>
      </c>
      <c r="E7034" t="s">
        <v>126</v>
      </c>
      <c r="F7034" t="s">
        <v>20095</v>
      </c>
      <c r="G7034" t="s">
        <v>145</v>
      </c>
      <c r="H7034" t="s">
        <v>47</v>
      </c>
      <c r="I7034" t="s">
        <v>129</v>
      </c>
      <c r="J7034" t="s">
        <v>130</v>
      </c>
      <c r="K7034" t="s">
        <v>131</v>
      </c>
      <c r="L7034" t="s">
        <v>20096</v>
      </c>
      <c r="M7034" t="s">
        <v>20097</v>
      </c>
      <c r="N7034">
        <v>1.4341666660000001</v>
      </c>
      <c r="O7034">
        <v>1</v>
      </c>
      <c r="P7034">
        <v>338</v>
      </c>
      <c r="Q7034">
        <v>0</v>
      </c>
      <c r="R7034">
        <v>0</v>
      </c>
      <c r="S7034">
        <v>0</v>
      </c>
      <c r="T7034">
        <v>0</v>
      </c>
      <c r="U7034">
        <v>1.434167</v>
      </c>
      <c r="V7034">
        <v>484.748333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1722996</v>
      </c>
      <c r="B7035">
        <v>1</v>
      </c>
      <c r="C7035" t="s">
        <v>77</v>
      </c>
      <c r="D7035" t="s">
        <v>114</v>
      </c>
      <c r="E7035" t="s">
        <v>212</v>
      </c>
      <c r="F7035" t="s">
        <v>4439</v>
      </c>
      <c r="G7035" t="s">
        <v>176</v>
      </c>
      <c r="H7035" t="s">
        <v>47</v>
      </c>
      <c r="I7035" t="s">
        <v>129</v>
      </c>
      <c r="J7035" t="s">
        <v>130</v>
      </c>
      <c r="K7035" t="s">
        <v>131</v>
      </c>
      <c r="L7035" t="s">
        <v>20098</v>
      </c>
      <c r="M7035" t="s">
        <v>20099</v>
      </c>
      <c r="N7035">
        <v>0.75972222199999995</v>
      </c>
      <c r="O7035">
        <v>53</v>
      </c>
      <c r="P7035">
        <v>186</v>
      </c>
      <c r="Q7035">
        <v>0</v>
      </c>
      <c r="R7035">
        <v>0</v>
      </c>
      <c r="S7035">
        <v>0</v>
      </c>
      <c r="T7035">
        <v>0</v>
      </c>
      <c r="U7035">
        <v>40.265278000000002</v>
      </c>
      <c r="V7035">
        <v>141.308333</v>
      </c>
      <c r="W7035">
        <v>0</v>
      </c>
      <c r="X7035">
        <v>0</v>
      </c>
      <c r="Y7035">
        <v>0</v>
      </c>
      <c r="Z7035">
        <v>0</v>
      </c>
    </row>
    <row r="7036" spans="1:26" x14ac:dyDescent="0.25">
      <c r="A7036">
        <v>1722992</v>
      </c>
      <c r="B7036">
        <v>1</v>
      </c>
      <c r="C7036" t="s">
        <v>76</v>
      </c>
      <c r="D7036" t="s">
        <v>101</v>
      </c>
      <c r="E7036" t="s">
        <v>164</v>
      </c>
      <c r="F7036" t="s">
        <v>20100</v>
      </c>
      <c r="G7036" t="s">
        <v>281</v>
      </c>
      <c r="H7036" t="s">
        <v>46</v>
      </c>
      <c r="I7036" t="s">
        <v>129</v>
      </c>
      <c r="J7036" t="s">
        <v>130</v>
      </c>
      <c r="K7036" t="s">
        <v>161</v>
      </c>
      <c r="L7036" t="s">
        <v>20101</v>
      </c>
      <c r="M7036" t="s">
        <v>20102</v>
      </c>
      <c r="N7036">
        <v>7.323611111</v>
      </c>
      <c r="O7036">
        <v>1</v>
      </c>
      <c r="P7036">
        <v>355</v>
      </c>
      <c r="Q7036">
        <v>0</v>
      </c>
      <c r="R7036">
        <v>0</v>
      </c>
      <c r="S7036">
        <v>0</v>
      </c>
      <c r="T7036">
        <v>0</v>
      </c>
      <c r="U7036">
        <v>7.3236109999999996</v>
      </c>
      <c r="V7036">
        <v>2599.8819440000002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1722993</v>
      </c>
      <c r="B7037">
        <v>1</v>
      </c>
      <c r="C7037" t="s">
        <v>76</v>
      </c>
      <c r="D7037" t="s">
        <v>92</v>
      </c>
      <c r="E7037" t="s">
        <v>134</v>
      </c>
      <c r="F7037" t="s">
        <v>20103</v>
      </c>
      <c r="G7037" t="s">
        <v>209</v>
      </c>
      <c r="H7037" t="s">
        <v>46</v>
      </c>
      <c r="I7037" t="s">
        <v>129</v>
      </c>
      <c r="J7037" t="s">
        <v>130</v>
      </c>
      <c r="K7037" t="s">
        <v>131</v>
      </c>
      <c r="L7037" t="s">
        <v>20101</v>
      </c>
      <c r="M7037" t="s">
        <v>20104</v>
      </c>
      <c r="N7037">
        <v>2.2669444439999999</v>
      </c>
      <c r="O7037">
        <v>0</v>
      </c>
      <c r="P7037">
        <v>0</v>
      </c>
      <c r="Q7037">
        <v>0</v>
      </c>
      <c r="R7037">
        <v>21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47.605832999999997</v>
      </c>
      <c r="Y7037">
        <v>0</v>
      </c>
      <c r="Z7037">
        <v>0</v>
      </c>
    </row>
    <row r="7038" spans="1:26" x14ac:dyDescent="0.25">
      <c r="A7038">
        <v>1723000</v>
      </c>
      <c r="B7038">
        <v>1</v>
      </c>
      <c r="C7038" t="s">
        <v>76</v>
      </c>
      <c r="D7038" t="s">
        <v>95</v>
      </c>
      <c r="E7038" t="s">
        <v>139</v>
      </c>
      <c r="F7038" t="s">
        <v>20105</v>
      </c>
      <c r="G7038" t="s">
        <v>269</v>
      </c>
      <c r="H7038" t="s">
        <v>46</v>
      </c>
      <c r="I7038" t="s">
        <v>129</v>
      </c>
      <c r="J7038" t="s">
        <v>130</v>
      </c>
      <c r="K7038" t="s">
        <v>131</v>
      </c>
      <c r="L7038" t="s">
        <v>20106</v>
      </c>
      <c r="M7038" t="s">
        <v>20107</v>
      </c>
      <c r="N7038">
        <v>11.628888888000001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52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604.70222200000001</v>
      </c>
    </row>
    <row r="7039" spans="1:26" x14ac:dyDescent="0.25">
      <c r="A7039">
        <v>1722991</v>
      </c>
      <c r="B7039">
        <v>1</v>
      </c>
      <c r="C7039" t="s">
        <v>76</v>
      </c>
      <c r="D7039" t="s">
        <v>79</v>
      </c>
      <c r="E7039" t="s">
        <v>126</v>
      </c>
      <c r="F7039" t="s">
        <v>20108</v>
      </c>
      <c r="G7039" t="s">
        <v>285</v>
      </c>
      <c r="H7039" t="s">
        <v>47</v>
      </c>
      <c r="I7039" t="s">
        <v>129</v>
      </c>
      <c r="J7039" t="s">
        <v>130</v>
      </c>
      <c r="K7039" t="s">
        <v>161</v>
      </c>
      <c r="L7039" t="s">
        <v>20109</v>
      </c>
      <c r="M7039" t="s">
        <v>20110</v>
      </c>
      <c r="N7039">
        <v>0.85194444400000002</v>
      </c>
      <c r="O7039">
        <v>1</v>
      </c>
      <c r="P7039">
        <v>534</v>
      </c>
      <c r="Q7039">
        <v>0</v>
      </c>
      <c r="R7039">
        <v>0</v>
      </c>
      <c r="S7039">
        <v>0</v>
      </c>
      <c r="T7039">
        <v>0</v>
      </c>
      <c r="U7039">
        <v>0.85194400000000003</v>
      </c>
      <c r="V7039">
        <v>454.938333</v>
      </c>
      <c r="W7039">
        <v>0</v>
      </c>
      <c r="X7039">
        <v>0</v>
      </c>
      <c r="Y7039">
        <v>0</v>
      </c>
      <c r="Z7039">
        <v>0</v>
      </c>
    </row>
    <row r="7040" spans="1:26" x14ac:dyDescent="0.25">
      <c r="A7040">
        <v>1722995</v>
      </c>
      <c r="B7040">
        <v>1</v>
      </c>
      <c r="C7040" t="s">
        <v>77</v>
      </c>
      <c r="D7040" t="s">
        <v>108</v>
      </c>
      <c r="E7040" t="s">
        <v>158</v>
      </c>
      <c r="F7040" t="s">
        <v>5826</v>
      </c>
      <c r="G7040" t="s">
        <v>281</v>
      </c>
      <c r="H7040" t="s">
        <v>47</v>
      </c>
      <c r="I7040" t="s">
        <v>129</v>
      </c>
      <c r="J7040" t="s">
        <v>130</v>
      </c>
      <c r="K7040" t="s">
        <v>161</v>
      </c>
      <c r="L7040" t="s">
        <v>20111</v>
      </c>
      <c r="M7040" t="s">
        <v>20112</v>
      </c>
      <c r="N7040">
        <v>3.836048055</v>
      </c>
      <c r="O7040">
        <v>20</v>
      </c>
      <c r="P7040">
        <v>75</v>
      </c>
      <c r="Q7040">
        <v>0</v>
      </c>
      <c r="R7040">
        <v>0</v>
      </c>
      <c r="S7040">
        <v>0</v>
      </c>
      <c r="T7040">
        <v>0</v>
      </c>
      <c r="U7040">
        <v>76.720961000000003</v>
      </c>
      <c r="V7040">
        <v>287.70360399999998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1723003</v>
      </c>
      <c r="B7041">
        <v>1</v>
      </c>
      <c r="C7041" t="s">
        <v>76</v>
      </c>
      <c r="D7041" t="s">
        <v>79</v>
      </c>
      <c r="E7041" t="s">
        <v>134</v>
      </c>
      <c r="F7041" t="s">
        <v>14281</v>
      </c>
      <c r="G7041" t="s">
        <v>209</v>
      </c>
      <c r="H7041" t="s">
        <v>46</v>
      </c>
      <c r="I7041" t="s">
        <v>129</v>
      </c>
      <c r="J7041" t="s">
        <v>130</v>
      </c>
      <c r="K7041" t="s">
        <v>131</v>
      </c>
      <c r="L7041" t="s">
        <v>20113</v>
      </c>
      <c r="M7041" t="s">
        <v>20114</v>
      </c>
      <c r="N7041">
        <v>1.5227777769999999</v>
      </c>
      <c r="O7041">
        <v>1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1.522778</v>
      </c>
      <c r="V7041">
        <v>0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1723008</v>
      </c>
      <c r="B7042">
        <v>1</v>
      </c>
      <c r="C7042" t="s">
        <v>76</v>
      </c>
      <c r="D7042" t="s">
        <v>78</v>
      </c>
      <c r="E7042" t="s">
        <v>134</v>
      </c>
      <c r="F7042" t="s">
        <v>20115</v>
      </c>
      <c r="G7042" t="s">
        <v>136</v>
      </c>
      <c r="H7042" t="s">
        <v>46</v>
      </c>
      <c r="I7042" t="s">
        <v>129</v>
      </c>
      <c r="J7042" t="s">
        <v>130</v>
      </c>
      <c r="K7042" t="s">
        <v>131</v>
      </c>
      <c r="L7042" t="s">
        <v>20116</v>
      </c>
      <c r="M7042" t="s">
        <v>20117</v>
      </c>
      <c r="N7042">
        <v>0.88500000000000001</v>
      </c>
      <c r="O7042">
        <v>0</v>
      </c>
      <c r="P7042">
        <v>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0.88500000000000001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1723011</v>
      </c>
      <c r="B7043">
        <v>1</v>
      </c>
      <c r="C7043" t="s">
        <v>76</v>
      </c>
      <c r="D7043" t="s">
        <v>106</v>
      </c>
      <c r="E7043" t="s">
        <v>134</v>
      </c>
      <c r="F7043" t="s">
        <v>20118</v>
      </c>
      <c r="G7043" t="s">
        <v>136</v>
      </c>
      <c r="H7043" t="s">
        <v>46</v>
      </c>
      <c r="I7043" t="s">
        <v>129</v>
      </c>
      <c r="J7043" t="s">
        <v>130</v>
      </c>
      <c r="K7043" t="s">
        <v>131</v>
      </c>
      <c r="L7043" t="s">
        <v>20119</v>
      </c>
      <c r="M7043" t="s">
        <v>20120</v>
      </c>
      <c r="N7043">
        <v>2.667777777</v>
      </c>
      <c r="O7043">
        <v>0</v>
      </c>
      <c r="P7043">
        <v>2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5.3355560000000004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1723024</v>
      </c>
      <c r="B7044">
        <v>1</v>
      </c>
      <c r="C7044" t="s">
        <v>76</v>
      </c>
      <c r="D7044" t="s">
        <v>81</v>
      </c>
      <c r="E7044" t="s">
        <v>164</v>
      </c>
      <c r="F7044" t="s">
        <v>20121</v>
      </c>
      <c r="G7044" t="s">
        <v>285</v>
      </c>
      <c r="H7044" t="s">
        <v>46</v>
      </c>
      <c r="I7044" t="s">
        <v>129</v>
      </c>
      <c r="J7044" t="s">
        <v>130</v>
      </c>
      <c r="K7044" t="s">
        <v>161</v>
      </c>
      <c r="L7044" t="s">
        <v>20122</v>
      </c>
      <c r="M7044" t="s">
        <v>20123</v>
      </c>
      <c r="N7044">
        <v>0.15</v>
      </c>
      <c r="O7044">
        <v>0</v>
      </c>
      <c r="P7044">
        <v>598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89.7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1723014</v>
      </c>
      <c r="B7045">
        <v>1</v>
      </c>
      <c r="C7045" t="s">
        <v>76</v>
      </c>
      <c r="D7045" t="s">
        <v>90</v>
      </c>
      <c r="E7045" t="s">
        <v>134</v>
      </c>
      <c r="F7045" t="s">
        <v>20124</v>
      </c>
      <c r="G7045" t="s">
        <v>136</v>
      </c>
      <c r="H7045" t="s">
        <v>46</v>
      </c>
      <c r="I7045" t="s">
        <v>129</v>
      </c>
      <c r="J7045" t="s">
        <v>130</v>
      </c>
      <c r="K7045" t="s">
        <v>131</v>
      </c>
      <c r="L7045" t="s">
        <v>20125</v>
      </c>
      <c r="M7045" t="s">
        <v>20126</v>
      </c>
      <c r="N7045">
        <v>3.3430555549999998</v>
      </c>
      <c r="O7045">
        <v>0</v>
      </c>
      <c r="P7045">
        <v>1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3.3430559999999998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1723093</v>
      </c>
      <c r="B7046">
        <v>1</v>
      </c>
      <c r="C7046" t="s">
        <v>76</v>
      </c>
      <c r="D7046" t="s">
        <v>97</v>
      </c>
      <c r="E7046" t="s">
        <v>139</v>
      </c>
      <c r="F7046" t="s">
        <v>4211</v>
      </c>
      <c r="G7046" t="s">
        <v>141</v>
      </c>
      <c r="H7046" t="s">
        <v>46</v>
      </c>
      <c r="I7046" t="s">
        <v>129</v>
      </c>
      <c r="J7046" t="s">
        <v>130</v>
      </c>
      <c r="K7046" t="s">
        <v>131</v>
      </c>
      <c r="L7046" t="s">
        <v>20127</v>
      </c>
      <c r="M7046" t="s">
        <v>20128</v>
      </c>
      <c r="N7046">
        <v>3.3008333329999999</v>
      </c>
      <c r="O7046">
        <v>0</v>
      </c>
      <c r="P7046">
        <v>188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620.55666699999995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1723023</v>
      </c>
      <c r="B7047">
        <v>1</v>
      </c>
      <c r="C7047" t="s">
        <v>77</v>
      </c>
      <c r="D7047" t="s">
        <v>123</v>
      </c>
      <c r="E7047" t="s">
        <v>134</v>
      </c>
      <c r="F7047" t="s">
        <v>20129</v>
      </c>
      <c r="G7047" t="s">
        <v>136</v>
      </c>
      <c r="H7047" t="s">
        <v>46</v>
      </c>
      <c r="I7047" t="s">
        <v>129</v>
      </c>
      <c r="J7047" t="s">
        <v>130</v>
      </c>
      <c r="K7047" t="s">
        <v>131</v>
      </c>
      <c r="L7047" t="s">
        <v>20130</v>
      </c>
      <c r="M7047" t="s">
        <v>20131</v>
      </c>
      <c r="N7047">
        <v>2.2905555550000001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2.290556</v>
      </c>
      <c r="W7047">
        <v>0</v>
      </c>
      <c r="X7047">
        <v>0</v>
      </c>
      <c r="Y7047">
        <v>0</v>
      </c>
      <c r="Z7047">
        <v>0</v>
      </c>
    </row>
    <row r="7048" spans="1:26" x14ac:dyDescent="0.25">
      <c r="A7048">
        <v>1723019</v>
      </c>
      <c r="B7048">
        <v>1</v>
      </c>
      <c r="C7048" t="s">
        <v>77</v>
      </c>
      <c r="D7048" t="s">
        <v>111</v>
      </c>
      <c r="E7048" t="s">
        <v>164</v>
      </c>
      <c r="F7048" t="s">
        <v>20132</v>
      </c>
      <c r="G7048" t="s">
        <v>256</v>
      </c>
      <c r="H7048" t="s">
        <v>46</v>
      </c>
      <c r="I7048" t="s">
        <v>129</v>
      </c>
      <c r="J7048" t="s">
        <v>130</v>
      </c>
      <c r="K7048" t="s">
        <v>131</v>
      </c>
      <c r="L7048" t="s">
        <v>20133</v>
      </c>
      <c r="M7048" t="s">
        <v>20134</v>
      </c>
      <c r="N7048">
        <v>5.3286111109999998</v>
      </c>
      <c r="O7048">
        <v>0</v>
      </c>
      <c r="P7048">
        <v>0</v>
      </c>
      <c r="Q7048">
        <v>0</v>
      </c>
      <c r="R7048">
        <v>0</v>
      </c>
      <c r="S7048">
        <v>1</v>
      </c>
      <c r="T7048">
        <v>39</v>
      </c>
      <c r="U7048">
        <v>0</v>
      </c>
      <c r="V7048">
        <v>0</v>
      </c>
      <c r="W7048">
        <v>0</v>
      </c>
      <c r="X7048">
        <v>0</v>
      </c>
      <c r="Y7048">
        <v>5.3286110000000004</v>
      </c>
      <c r="Z7048">
        <v>207.815833</v>
      </c>
    </row>
    <row r="7049" spans="1:26" x14ac:dyDescent="0.25">
      <c r="A7049">
        <v>1723021</v>
      </c>
      <c r="B7049">
        <v>1</v>
      </c>
      <c r="C7049" t="s">
        <v>76</v>
      </c>
      <c r="D7049" t="s">
        <v>80</v>
      </c>
      <c r="E7049" t="s">
        <v>134</v>
      </c>
      <c r="F7049" t="s">
        <v>20135</v>
      </c>
      <c r="G7049" t="s">
        <v>136</v>
      </c>
      <c r="H7049" t="s">
        <v>46</v>
      </c>
      <c r="I7049" t="s">
        <v>129</v>
      </c>
      <c r="J7049" t="s">
        <v>130</v>
      </c>
      <c r="K7049" t="s">
        <v>131</v>
      </c>
      <c r="L7049" t="s">
        <v>20136</v>
      </c>
      <c r="M7049" t="s">
        <v>20137</v>
      </c>
      <c r="N7049">
        <v>3.6233333330000002</v>
      </c>
      <c r="O7049">
        <v>0</v>
      </c>
      <c r="P7049">
        <v>3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10.87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1723020</v>
      </c>
      <c r="B7050">
        <v>1</v>
      </c>
      <c r="C7050" t="s">
        <v>77</v>
      </c>
      <c r="D7050" t="s">
        <v>111</v>
      </c>
      <c r="E7050" t="s">
        <v>139</v>
      </c>
      <c r="F7050" t="s">
        <v>20138</v>
      </c>
      <c r="G7050" t="s">
        <v>141</v>
      </c>
      <c r="H7050" t="s">
        <v>46</v>
      </c>
      <c r="I7050" t="s">
        <v>129</v>
      </c>
      <c r="J7050" t="s">
        <v>130</v>
      </c>
      <c r="K7050" t="s">
        <v>131</v>
      </c>
      <c r="L7050" t="s">
        <v>20139</v>
      </c>
      <c r="M7050" t="s">
        <v>20140</v>
      </c>
      <c r="N7050">
        <v>2.0674999999999999</v>
      </c>
      <c r="O7050">
        <v>0</v>
      </c>
      <c r="P7050">
        <v>0</v>
      </c>
      <c r="Q7050">
        <v>0</v>
      </c>
      <c r="R7050">
        <v>15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31.012499999999999</v>
      </c>
      <c r="Y7050">
        <v>0</v>
      </c>
      <c r="Z7050">
        <v>0</v>
      </c>
    </row>
    <row r="7051" spans="1:26" x14ac:dyDescent="0.25">
      <c r="A7051">
        <v>1723033</v>
      </c>
      <c r="B7051">
        <v>1</v>
      </c>
      <c r="C7051" t="s">
        <v>76</v>
      </c>
      <c r="D7051" t="s">
        <v>97</v>
      </c>
      <c r="E7051" t="s">
        <v>134</v>
      </c>
      <c r="F7051" t="s">
        <v>20141</v>
      </c>
      <c r="G7051" t="s">
        <v>209</v>
      </c>
      <c r="H7051" t="s">
        <v>46</v>
      </c>
      <c r="I7051" t="s">
        <v>129</v>
      </c>
      <c r="J7051" t="s">
        <v>130</v>
      </c>
      <c r="K7051" t="s">
        <v>131</v>
      </c>
      <c r="L7051" t="s">
        <v>20142</v>
      </c>
      <c r="M7051" t="s">
        <v>20143</v>
      </c>
      <c r="N7051">
        <v>9.2355555549999995</v>
      </c>
      <c r="O7051">
        <v>0</v>
      </c>
      <c r="P7051">
        <v>1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9.2355560000000008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1723026</v>
      </c>
      <c r="B7052">
        <v>1</v>
      </c>
      <c r="C7052" t="s">
        <v>77</v>
      </c>
      <c r="D7052" t="s">
        <v>114</v>
      </c>
      <c r="E7052" t="s">
        <v>212</v>
      </c>
      <c r="F7052" t="s">
        <v>2055</v>
      </c>
      <c r="G7052" t="s">
        <v>176</v>
      </c>
      <c r="H7052" t="s">
        <v>47</v>
      </c>
      <c r="I7052" t="s">
        <v>129</v>
      </c>
      <c r="J7052" t="s">
        <v>130</v>
      </c>
      <c r="K7052" t="s">
        <v>131</v>
      </c>
      <c r="L7052" t="s">
        <v>20144</v>
      </c>
      <c r="M7052" t="s">
        <v>20145</v>
      </c>
      <c r="N7052">
        <v>1.0686111110000001</v>
      </c>
      <c r="O7052">
        <v>115</v>
      </c>
      <c r="P7052">
        <v>486</v>
      </c>
      <c r="Q7052">
        <v>0</v>
      </c>
      <c r="R7052">
        <v>0</v>
      </c>
      <c r="S7052">
        <v>28</v>
      </c>
      <c r="T7052">
        <v>576</v>
      </c>
      <c r="U7052">
        <v>122.890278</v>
      </c>
      <c r="V7052">
        <v>519.34500000000003</v>
      </c>
      <c r="W7052">
        <v>0</v>
      </c>
      <c r="X7052">
        <v>0</v>
      </c>
      <c r="Y7052">
        <v>29.921111</v>
      </c>
      <c r="Z7052">
        <v>615.52</v>
      </c>
    </row>
    <row r="7053" spans="1:26" x14ac:dyDescent="0.25">
      <c r="A7053">
        <v>1723036</v>
      </c>
      <c r="B7053">
        <v>1</v>
      </c>
      <c r="C7053" t="s">
        <v>76</v>
      </c>
      <c r="D7053" t="s">
        <v>95</v>
      </c>
      <c r="E7053" t="s">
        <v>134</v>
      </c>
      <c r="F7053" t="s">
        <v>20146</v>
      </c>
      <c r="G7053" t="s">
        <v>209</v>
      </c>
      <c r="H7053" t="s">
        <v>46</v>
      </c>
      <c r="I7053" t="s">
        <v>129</v>
      </c>
      <c r="J7053" t="s">
        <v>130</v>
      </c>
      <c r="K7053" t="s">
        <v>131</v>
      </c>
      <c r="L7053" t="s">
        <v>20147</v>
      </c>
      <c r="M7053" t="s">
        <v>20148</v>
      </c>
      <c r="N7053">
        <v>3.1188888879999999</v>
      </c>
      <c r="O7053">
        <v>0</v>
      </c>
      <c r="P7053">
        <v>0</v>
      </c>
      <c r="Q7053">
        <v>0</v>
      </c>
      <c r="R7053">
        <v>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6.2377779999999996</v>
      </c>
      <c r="Y7053">
        <v>0</v>
      </c>
      <c r="Z7053">
        <v>0</v>
      </c>
    </row>
    <row r="7054" spans="1:26" x14ac:dyDescent="0.25">
      <c r="A7054">
        <v>1723030</v>
      </c>
      <c r="B7054">
        <v>1</v>
      </c>
      <c r="C7054" t="s">
        <v>76</v>
      </c>
      <c r="D7054" t="s">
        <v>80</v>
      </c>
      <c r="E7054" t="s">
        <v>134</v>
      </c>
      <c r="F7054" t="s">
        <v>20149</v>
      </c>
      <c r="G7054" t="s">
        <v>136</v>
      </c>
      <c r="H7054" t="s">
        <v>46</v>
      </c>
      <c r="I7054" t="s">
        <v>129</v>
      </c>
      <c r="J7054" t="s">
        <v>130</v>
      </c>
      <c r="K7054" t="s">
        <v>131</v>
      </c>
      <c r="L7054" t="s">
        <v>20150</v>
      </c>
      <c r="M7054" t="s">
        <v>20151</v>
      </c>
      <c r="N7054">
        <v>6.6641666659999999</v>
      </c>
      <c r="O7054">
        <v>0</v>
      </c>
      <c r="P7054">
        <v>11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73.305833000000007</v>
      </c>
      <c r="W7054">
        <v>0</v>
      </c>
      <c r="X7054">
        <v>0</v>
      </c>
      <c r="Y7054">
        <v>0</v>
      </c>
      <c r="Z7054">
        <v>0</v>
      </c>
    </row>
    <row r="7055" spans="1:26" x14ac:dyDescent="0.25">
      <c r="A7055">
        <v>1723034</v>
      </c>
      <c r="B7055">
        <v>1</v>
      </c>
      <c r="C7055" t="s">
        <v>76</v>
      </c>
      <c r="D7055" t="s">
        <v>92</v>
      </c>
      <c r="E7055" t="s">
        <v>134</v>
      </c>
      <c r="F7055" t="s">
        <v>20152</v>
      </c>
      <c r="G7055" t="s">
        <v>209</v>
      </c>
      <c r="H7055" t="s">
        <v>46</v>
      </c>
      <c r="I7055" t="s">
        <v>129</v>
      </c>
      <c r="J7055" t="s">
        <v>130</v>
      </c>
      <c r="K7055" t="s">
        <v>131</v>
      </c>
      <c r="L7055" t="s">
        <v>20153</v>
      </c>
      <c r="M7055" t="s">
        <v>20154</v>
      </c>
      <c r="N7055">
        <v>5.3080555550000001</v>
      </c>
      <c r="O7055">
        <v>0</v>
      </c>
      <c r="P7055">
        <v>0</v>
      </c>
      <c r="Q7055">
        <v>0</v>
      </c>
      <c r="R7055">
        <v>1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5.3080559999999997</v>
      </c>
      <c r="Y7055">
        <v>0</v>
      </c>
      <c r="Z7055">
        <v>0</v>
      </c>
    </row>
    <row r="7056" spans="1:26" x14ac:dyDescent="0.25">
      <c r="A7056">
        <v>1723029</v>
      </c>
      <c r="B7056">
        <v>1</v>
      </c>
      <c r="C7056" t="s">
        <v>76</v>
      </c>
      <c r="D7056" t="s">
        <v>90</v>
      </c>
      <c r="E7056" t="s">
        <v>126</v>
      </c>
      <c r="F7056" t="s">
        <v>1075</v>
      </c>
      <c r="G7056" t="s">
        <v>285</v>
      </c>
      <c r="H7056" t="s">
        <v>47</v>
      </c>
      <c r="I7056" t="s">
        <v>129</v>
      </c>
      <c r="J7056" t="s">
        <v>130</v>
      </c>
      <c r="K7056" t="s">
        <v>161</v>
      </c>
      <c r="L7056" t="s">
        <v>20155</v>
      </c>
      <c r="M7056" t="s">
        <v>20156</v>
      </c>
      <c r="N7056">
        <v>1.5888833330000001</v>
      </c>
      <c r="O7056">
        <v>0</v>
      </c>
      <c r="P7056">
        <v>0</v>
      </c>
      <c r="Q7056">
        <v>0</v>
      </c>
      <c r="R7056">
        <v>0</v>
      </c>
      <c r="S7056">
        <v>5</v>
      </c>
      <c r="T7056">
        <v>291</v>
      </c>
      <c r="U7056">
        <v>0</v>
      </c>
      <c r="V7056">
        <v>0</v>
      </c>
      <c r="W7056">
        <v>0</v>
      </c>
      <c r="X7056">
        <v>0</v>
      </c>
      <c r="Y7056">
        <v>7.9444169999999996</v>
      </c>
      <c r="Z7056">
        <v>462.36505</v>
      </c>
    </row>
    <row r="7057" spans="1:26" x14ac:dyDescent="0.25">
      <c r="A7057">
        <v>1723040</v>
      </c>
      <c r="B7057">
        <v>1</v>
      </c>
      <c r="C7057" t="s">
        <v>76</v>
      </c>
      <c r="D7057" t="s">
        <v>80</v>
      </c>
      <c r="E7057" t="s">
        <v>134</v>
      </c>
      <c r="F7057" t="s">
        <v>20157</v>
      </c>
      <c r="G7057" t="s">
        <v>136</v>
      </c>
      <c r="H7057" t="s">
        <v>46</v>
      </c>
      <c r="I7057" t="s">
        <v>129</v>
      </c>
      <c r="J7057" t="s">
        <v>130</v>
      </c>
      <c r="K7057" t="s">
        <v>131</v>
      </c>
      <c r="L7057" t="s">
        <v>20158</v>
      </c>
      <c r="M7057" t="s">
        <v>20159</v>
      </c>
      <c r="N7057">
        <v>9.1686111110000006</v>
      </c>
      <c r="O7057">
        <v>0</v>
      </c>
      <c r="P7057">
        <v>2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18.337222000000001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1723041</v>
      </c>
      <c r="B7058">
        <v>1</v>
      </c>
      <c r="C7058" t="s">
        <v>76</v>
      </c>
      <c r="D7058" t="s">
        <v>92</v>
      </c>
      <c r="E7058" t="s">
        <v>134</v>
      </c>
      <c r="F7058" t="s">
        <v>20160</v>
      </c>
      <c r="G7058" t="s">
        <v>209</v>
      </c>
      <c r="H7058" t="s">
        <v>46</v>
      </c>
      <c r="I7058" t="s">
        <v>129</v>
      </c>
      <c r="J7058" t="s">
        <v>130</v>
      </c>
      <c r="K7058" t="s">
        <v>131</v>
      </c>
      <c r="L7058" t="s">
        <v>20161</v>
      </c>
      <c r="M7058" t="s">
        <v>20162</v>
      </c>
      <c r="N7058">
        <v>6.61</v>
      </c>
      <c r="O7058">
        <v>0</v>
      </c>
      <c r="P7058">
        <v>0</v>
      </c>
      <c r="Q7058">
        <v>0</v>
      </c>
      <c r="R7058">
        <v>1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6.61</v>
      </c>
      <c r="Y7058">
        <v>0</v>
      </c>
      <c r="Z7058">
        <v>0</v>
      </c>
    </row>
    <row r="7059" spans="1:26" x14ac:dyDescent="0.25">
      <c r="A7059">
        <v>1723076</v>
      </c>
      <c r="B7059">
        <v>1</v>
      </c>
      <c r="C7059" t="s">
        <v>76</v>
      </c>
      <c r="D7059" t="s">
        <v>90</v>
      </c>
      <c r="E7059" t="s">
        <v>191</v>
      </c>
      <c r="F7059" t="s">
        <v>20163</v>
      </c>
      <c r="G7059" t="s">
        <v>141</v>
      </c>
      <c r="H7059" t="s">
        <v>46</v>
      </c>
      <c r="I7059" t="s">
        <v>129</v>
      </c>
      <c r="J7059" t="s">
        <v>130</v>
      </c>
      <c r="K7059" t="s">
        <v>131</v>
      </c>
      <c r="L7059" t="s">
        <v>20164</v>
      </c>
      <c r="M7059" t="s">
        <v>20165</v>
      </c>
      <c r="N7059">
        <v>2.0413888880000002</v>
      </c>
      <c r="O7059">
        <v>0</v>
      </c>
      <c r="P7059">
        <v>66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134.73166699999999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1723043</v>
      </c>
      <c r="B7060">
        <v>1</v>
      </c>
      <c r="C7060" t="s">
        <v>76</v>
      </c>
      <c r="D7060" t="s">
        <v>101</v>
      </c>
      <c r="E7060" t="s">
        <v>134</v>
      </c>
      <c r="F7060" t="s">
        <v>20166</v>
      </c>
      <c r="G7060" t="s">
        <v>136</v>
      </c>
      <c r="H7060" t="s">
        <v>46</v>
      </c>
      <c r="I7060" t="s">
        <v>129</v>
      </c>
      <c r="J7060" t="s">
        <v>130</v>
      </c>
      <c r="K7060" t="s">
        <v>131</v>
      </c>
      <c r="L7060" t="s">
        <v>20167</v>
      </c>
      <c r="M7060" t="s">
        <v>20168</v>
      </c>
      <c r="N7060">
        <v>1.885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1.885</v>
      </c>
      <c r="W7060">
        <v>0</v>
      </c>
      <c r="X7060">
        <v>0</v>
      </c>
      <c r="Y7060">
        <v>0</v>
      </c>
      <c r="Z7060">
        <v>0</v>
      </c>
    </row>
    <row r="7061" spans="1:26" x14ac:dyDescent="0.25">
      <c r="A7061">
        <v>1723046</v>
      </c>
      <c r="B7061">
        <v>1</v>
      </c>
      <c r="C7061" t="s">
        <v>76</v>
      </c>
      <c r="D7061" t="s">
        <v>99</v>
      </c>
      <c r="E7061" t="s">
        <v>134</v>
      </c>
      <c r="F7061" t="s">
        <v>20169</v>
      </c>
      <c r="G7061" t="s">
        <v>136</v>
      </c>
      <c r="H7061" t="s">
        <v>46</v>
      </c>
      <c r="I7061" t="s">
        <v>129</v>
      </c>
      <c r="J7061" t="s">
        <v>130</v>
      </c>
      <c r="K7061" t="s">
        <v>131</v>
      </c>
      <c r="L7061" t="s">
        <v>20170</v>
      </c>
      <c r="M7061" t="s">
        <v>20171</v>
      </c>
      <c r="N7061">
        <v>0.66861111100000004</v>
      </c>
      <c r="O7061">
        <v>0</v>
      </c>
      <c r="P7061">
        <v>2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1.3372219999999999</v>
      </c>
      <c r="W7061">
        <v>0</v>
      </c>
      <c r="X7061">
        <v>0</v>
      </c>
      <c r="Y7061">
        <v>0</v>
      </c>
      <c r="Z7061">
        <v>0</v>
      </c>
    </row>
    <row r="7062" spans="1:26" x14ac:dyDescent="0.25">
      <c r="A7062">
        <v>1723044</v>
      </c>
      <c r="B7062">
        <v>1</v>
      </c>
      <c r="C7062" t="s">
        <v>76</v>
      </c>
      <c r="D7062" t="s">
        <v>78</v>
      </c>
      <c r="E7062" t="s">
        <v>134</v>
      </c>
      <c r="F7062" t="s">
        <v>19653</v>
      </c>
      <c r="G7062" t="s">
        <v>136</v>
      </c>
      <c r="H7062" t="s">
        <v>46</v>
      </c>
      <c r="I7062" t="s">
        <v>129</v>
      </c>
      <c r="J7062" t="s">
        <v>130</v>
      </c>
      <c r="K7062" t="s">
        <v>131</v>
      </c>
      <c r="L7062" t="s">
        <v>20172</v>
      </c>
      <c r="M7062" t="s">
        <v>20173</v>
      </c>
      <c r="N7062">
        <v>3.9824999999999999</v>
      </c>
      <c r="O7062">
        <v>0</v>
      </c>
      <c r="P7062">
        <v>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7.9649999999999999</v>
      </c>
      <c r="W7062">
        <v>0</v>
      </c>
      <c r="X7062">
        <v>0</v>
      </c>
      <c r="Y7062">
        <v>0</v>
      </c>
      <c r="Z7062">
        <v>0</v>
      </c>
    </row>
    <row r="7063" spans="1:26" x14ac:dyDescent="0.25">
      <c r="A7063">
        <v>1723049</v>
      </c>
      <c r="B7063">
        <v>1</v>
      </c>
      <c r="C7063" t="s">
        <v>76</v>
      </c>
      <c r="D7063" t="s">
        <v>99</v>
      </c>
      <c r="E7063" t="s">
        <v>134</v>
      </c>
      <c r="F7063" t="s">
        <v>20174</v>
      </c>
      <c r="G7063" t="s">
        <v>289</v>
      </c>
      <c r="H7063" t="s">
        <v>46</v>
      </c>
      <c r="I7063" t="s">
        <v>129</v>
      </c>
      <c r="J7063" t="s">
        <v>130</v>
      </c>
      <c r="K7063" t="s">
        <v>131</v>
      </c>
      <c r="L7063" t="s">
        <v>20175</v>
      </c>
      <c r="M7063" t="s">
        <v>20176</v>
      </c>
      <c r="N7063">
        <v>4.4325000000000001</v>
      </c>
      <c r="O7063">
        <v>0</v>
      </c>
      <c r="P7063">
        <v>5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22.162500000000001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1723047</v>
      </c>
      <c r="B7064">
        <v>1</v>
      </c>
      <c r="C7064" t="s">
        <v>77</v>
      </c>
      <c r="D7064" t="s">
        <v>113</v>
      </c>
      <c r="E7064" t="s">
        <v>126</v>
      </c>
      <c r="F7064" t="s">
        <v>20177</v>
      </c>
      <c r="G7064" t="s">
        <v>281</v>
      </c>
      <c r="H7064" t="s">
        <v>47</v>
      </c>
      <c r="I7064" t="s">
        <v>129</v>
      </c>
      <c r="J7064" t="s">
        <v>130</v>
      </c>
      <c r="K7064" t="s">
        <v>161</v>
      </c>
      <c r="L7064" t="s">
        <v>20178</v>
      </c>
      <c r="M7064" t="s">
        <v>20179</v>
      </c>
      <c r="N7064">
        <v>2.8230555549999998</v>
      </c>
      <c r="O7064">
        <v>0</v>
      </c>
      <c r="P7064">
        <v>0</v>
      </c>
      <c r="Q7064">
        <v>22</v>
      </c>
      <c r="R7064">
        <v>348</v>
      </c>
      <c r="S7064">
        <v>0</v>
      </c>
      <c r="T7064">
        <v>0</v>
      </c>
      <c r="U7064">
        <v>0</v>
      </c>
      <c r="V7064">
        <v>0</v>
      </c>
      <c r="W7064">
        <v>62.107222</v>
      </c>
      <c r="X7064">
        <v>982.42333299999996</v>
      </c>
      <c r="Y7064">
        <v>0</v>
      </c>
      <c r="Z7064">
        <v>0</v>
      </c>
    </row>
    <row r="7065" spans="1:26" x14ac:dyDescent="0.25">
      <c r="A7065">
        <v>1723048</v>
      </c>
      <c r="B7065">
        <v>1</v>
      </c>
      <c r="C7065" t="s">
        <v>76</v>
      </c>
      <c r="D7065" t="s">
        <v>92</v>
      </c>
      <c r="E7065" t="s">
        <v>134</v>
      </c>
      <c r="F7065" t="s">
        <v>14995</v>
      </c>
      <c r="G7065" t="s">
        <v>209</v>
      </c>
      <c r="H7065" t="s">
        <v>46</v>
      </c>
      <c r="I7065" t="s">
        <v>129</v>
      </c>
      <c r="J7065" t="s">
        <v>130</v>
      </c>
      <c r="K7065" t="s">
        <v>131</v>
      </c>
      <c r="L7065" t="s">
        <v>20180</v>
      </c>
      <c r="M7065" t="s">
        <v>20181</v>
      </c>
      <c r="N7065">
        <v>4.5088888880000004</v>
      </c>
      <c r="O7065">
        <v>0</v>
      </c>
      <c r="P7065">
        <v>0</v>
      </c>
      <c r="Q7065">
        <v>0</v>
      </c>
      <c r="R7065">
        <v>1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4.5088889999999999</v>
      </c>
      <c r="Y7065">
        <v>0</v>
      </c>
      <c r="Z7065">
        <v>0</v>
      </c>
    </row>
    <row r="7066" spans="1:26" x14ac:dyDescent="0.25">
      <c r="A7066">
        <v>1723053</v>
      </c>
      <c r="B7066">
        <v>1</v>
      </c>
      <c r="C7066" t="s">
        <v>77</v>
      </c>
      <c r="D7066" t="s">
        <v>114</v>
      </c>
      <c r="E7066" t="s">
        <v>139</v>
      </c>
      <c r="F7066" t="s">
        <v>20182</v>
      </c>
      <c r="G7066" t="s">
        <v>141</v>
      </c>
      <c r="H7066" t="s">
        <v>46</v>
      </c>
      <c r="I7066" t="s">
        <v>129</v>
      </c>
      <c r="J7066" t="s">
        <v>130</v>
      </c>
      <c r="K7066" t="s">
        <v>131</v>
      </c>
      <c r="L7066" t="s">
        <v>20183</v>
      </c>
      <c r="M7066" t="s">
        <v>20184</v>
      </c>
      <c r="N7066">
        <v>3.5408333330000001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1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3.5408330000000001</v>
      </c>
    </row>
    <row r="7067" spans="1:26" x14ac:dyDescent="0.25">
      <c r="A7067">
        <v>1723055</v>
      </c>
      <c r="B7067">
        <v>1</v>
      </c>
      <c r="C7067" t="s">
        <v>76</v>
      </c>
      <c r="D7067" t="s">
        <v>80</v>
      </c>
      <c r="E7067" t="s">
        <v>139</v>
      </c>
      <c r="F7067" t="s">
        <v>20185</v>
      </c>
      <c r="G7067" t="s">
        <v>182</v>
      </c>
      <c r="H7067" t="s">
        <v>46</v>
      </c>
      <c r="I7067" t="s">
        <v>129</v>
      </c>
      <c r="J7067" t="s">
        <v>130</v>
      </c>
      <c r="K7067" t="s">
        <v>131</v>
      </c>
      <c r="L7067" t="s">
        <v>20186</v>
      </c>
      <c r="M7067" t="s">
        <v>20187</v>
      </c>
      <c r="N7067">
        <v>7.4574999999999996</v>
      </c>
      <c r="O7067">
        <v>0</v>
      </c>
      <c r="P7067">
        <v>152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1133.54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1723057</v>
      </c>
      <c r="B7068">
        <v>1</v>
      </c>
      <c r="C7068" t="s">
        <v>77</v>
      </c>
      <c r="D7068" t="s">
        <v>109</v>
      </c>
      <c r="E7068" t="s">
        <v>139</v>
      </c>
      <c r="F7068" t="s">
        <v>20188</v>
      </c>
      <c r="G7068" t="s">
        <v>141</v>
      </c>
      <c r="H7068" t="s">
        <v>46</v>
      </c>
      <c r="I7068" t="s">
        <v>129</v>
      </c>
      <c r="J7068" t="s">
        <v>130</v>
      </c>
      <c r="K7068" t="s">
        <v>131</v>
      </c>
      <c r="L7068" t="s">
        <v>20189</v>
      </c>
      <c r="M7068" t="s">
        <v>20190</v>
      </c>
      <c r="N7068">
        <v>1.2524999999999999</v>
      </c>
      <c r="O7068">
        <v>0</v>
      </c>
      <c r="P7068">
        <v>5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6.2625000000000002</v>
      </c>
      <c r="W7068">
        <v>0</v>
      </c>
      <c r="X7068">
        <v>0</v>
      </c>
      <c r="Y7068">
        <v>0</v>
      </c>
      <c r="Z7068">
        <v>0</v>
      </c>
    </row>
    <row r="7069" spans="1:26" x14ac:dyDescent="0.25">
      <c r="A7069">
        <v>1723054</v>
      </c>
      <c r="B7069">
        <v>1</v>
      </c>
      <c r="C7069" t="s">
        <v>77</v>
      </c>
      <c r="D7069" t="s">
        <v>114</v>
      </c>
      <c r="E7069" t="s">
        <v>212</v>
      </c>
      <c r="F7069" t="s">
        <v>20191</v>
      </c>
      <c r="G7069" t="s">
        <v>176</v>
      </c>
      <c r="H7069" t="s">
        <v>47</v>
      </c>
      <c r="I7069" t="s">
        <v>129</v>
      </c>
      <c r="J7069" t="s">
        <v>130</v>
      </c>
      <c r="K7069" t="s">
        <v>131</v>
      </c>
      <c r="L7069" t="s">
        <v>20192</v>
      </c>
      <c r="M7069" t="s">
        <v>20104</v>
      </c>
      <c r="N7069">
        <v>0.92888888800000002</v>
      </c>
      <c r="O7069">
        <v>0</v>
      </c>
      <c r="P7069">
        <v>0</v>
      </c>
      <c r="Q7069">
        <v>3</v>
      </c>
      <c r="R7069">
        <v>0</v>
      </c>
      <c r="S7069">
        <v>87</v>
      </c>
      <c r="T7069">
        <v>500</v>
      </c>
      <c r="U7069">
        <v>0</v>
      </c>
      <c r="V7069">
        <v>0</v>
      </c>
      <c r="W7069">
        <v>2.786667</v>
      </c>
      <c r="X7069">
        <v>0</v>
      </c>
      <c r="Y7069">
        <v>80.813333</v>
      </c>
      <c r="Z7069">
        <v>464.44444399999998</v>
      </c>
    </row>
    <row r="7070" spans="1:26" x14ac:dyDescent="0.25">
      <c r="A7070">
        <v>1733350</v>
      </c>
      <c r="B7070">
        <v>1</v>
      </c>
      <c r="C7070" t="s">
        <v>77</v>
      </c>
      <c r="D7070" t="s">
        <v>118</v>
      </c>
      <c r="E7070" t="s">
        <v>126</v>
      </c>
      <c r="F7070" t="s">
        <v>20193</v>
      </c>
      <c r="G7070" t="s">
        <v>176</v>
      </c>
      <c r="H7070" t="s">
        <v>47</v>
      </c>
      <c r="I7070" t="s">
        <v>129</v>
      </c>
      <c r="J7070" t="s">
        <v>130</v>
      </c>
      <c r="K7070" t="s">
        <v>131</v>
      </c>
      <c r="L7070" t="s">
        <v>20194</v>
      </c>
      <c r="M7070" t="s">
        <v>20195</v>
      </c>
      <c r="N7070">
        <v>0.3</v>
      </c>
      <c r="O7070">
        <v>2</v>
      </c>
      <c r="P7070">
        <v>838</v>
      </c>
      <c r="Q7070">
        <v>0</v>
      </c>
      <c r="R7070">
        <v>0</v>
      </c>
      <c r="S7070">
        <v>0</v>
      </c>
      <c r="T7070">
        <v>0</v>
      </c>
      <c r="U7070">
        <v>0.6</v>
      </c>
      <c r="V7070">
        <v>251.4</v>
      </c>
      <c r="W7070">
        <v>0</v>
      </c>
      <c r="X7070">
        <v>0</v>
      </c>
      <c r="Y7070">
        <v>0</v>
      </c>
      <c r="Z7070">
        <v>0</v>
      </c>
    </row>
    <row r="7071" spans="1:26" x14ac:dyDescent="0.25">
      <c r="A7071">
        <v>1723069</v>
      </c>
      <c r="B7071">
        <v>1</v>
      </c>
      <c r="C7071" t="s">
        <v>76</v>
      </c>
      <c r="D7071" t="s">
        <v>95</v>
      </c>
      <c r="E7071" t="s">
        <v>139</v>
      </c>
      <c r="F7071" t="s">
        <v>20196</v>
      </c>
      <c r="G7071" t="s">
        <v>269</v>
      </c>
      <c r="H7071" t="s">
        <v>46</v>
      </c>
      <c r="I7071" t="s">
        <v>129</v>
      </c>
      <c r="J7071" t="s">
        <v>130</v>
      </c>
      <c r="K7071" t="s">
        <v>131</v>
      </c>
      <c r="L7071" t="s">
        <v>20197</v>
      </c>
      <c r="M7071" t="s">
        <v>20198</v>
      </c>
      <c r="N7071">
        <v>6.988888888</v>
      </c>
      <c r="O7071">
        <v>0</v>
      </c>
      <c r="P7071">
        <v>37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258.58888899999999</v>
      </c>
      <c r="W7071">
        <v>0</v>
      </c>
      <c r="X7071">
        <v>0</v>
      </c>
      <c r="Y7071">
        <v>0</v>
      </c>
      <c r="Z7071">
        <v>0</v>
      </c>
    </row>
    <row r="7072" spans="1:26" x14ac:dyDescent="0.25">
      <c r="A7072">
        <v>1723072</v>
      </c>
      <c r="B7072">
        <v>1</v>
      </c>
      <c r="C7072" t="s">
        <v>77</v>
      </c>
      <c r="D7072" t="s">
        <v>121</v>
      </c>
      <c r="E7072" t="s">
        <v>126</v>
      </c>
      <c r="F7072" t="s">
        <v>20199</v>
      </c>
      <c r="G7072" t="s">
        <v>351</v>
      </c>
      <c r="H7072" t="s">
        <v>47</v>
      </c>
      <c r="I7072" t="s">
        <v>129</v>
      </c>
      <c r="J7072" t="s">
        <v>130</v>
      </c>
      <c r="K7072" t="s">
        <v>131</v>
      </c>
      <c r="L7072" t="s">
        <v>20200</v>
      </c>
      <c r="M7072" t="s">
        <v>20201</v>
      </c>
      <c r="N7072">
        <v>2.332222222</v>
      </c>
      <c r="O7072">
        <v>0</v>
      </c>
      <c r="P7072">
        <v>0</v>
      </c>
      <c r="Q7072">
        <v>6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13.993333</v>
      </c>
      <c r="X7072">
        <v>0</v>
      </c>
      <c r="Y7072">
        <v>0</v>
      </c>
      <c r="Z7072">
        <v>0</v>
      </c>
    </row>
    <row r="7073" spans="1:26" x14ac:dyDescent="0.25">
      <c r="A7073">
        <v>1723105</v>
      </c>
      <c r="B7073">
        <v>1</v>
      </c>
      <c r="C7073" t="s">
        <v>76</v>
      </c>
      <c r="D7073" t="s">
        <v>98</v>
      </c>
      <c r="E7073" t="s">
        <v>134</v>
      </c>
      <c r="F7073" t="s">
        <v>20202</v>
      </c>
      <c r="G7073" t="s">
        <v>136</v>
      </c>
      <c r="H7073" t="s">
        <v>46</v>
      </c>
      <c r="I7073" t="s">
        <v>129</v>
      </c>
      <c r="J7073" t="s">
        <v>130</v>
      </c>
      <c r="K7073" t="s">
        <v>131</v>
      </c>
      <c r="L7073" t="s">
        <v>20203</v>
      </c>
      <c r="M7073" t="s">
        <v>20204</v>
      </c>
      <c r="N7073">
        <v>2.409444444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2.4094440000000001</v>
      </c>
    </row>
    <row r="7074" spans="1:26" x14ac:dyDescent="0.25">
      <c r="A7074">
        <v>1723087</v>
      </c>
      <c r="B7074">
        <v>1</v>
      </c>
      <c r="C7074" t="s">
        <v>76</v>
      </c>
      <c r="D7074" t="s">
        <v>78</v>
      </c>
      <c r="E7074" t="s">
        <v>134</v>
      </c>
      <c r="F7074" t="s">
        <v>20205</v>
      </c>
      <c r="G7074" t="s">
        <v>136</v>
      </c>
      <c r="H7074" t="s">
        <v>46</v>
      </c>
      <c r="I7074" t="s">
        <v>129</v>
      </c>
      <c r="J7074" t="s">
        <v>130</v>
      </c>
      <c r="K7074" t="s">
        <v>131</v>
      </c>
      <c r="L7074" t="s">
        <v>20206</v>
      </c>
      <c r="M7074" t="s">
        <v>20207</v>
      </c>
      <c r="N7074">
        <v>1.824166666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1.8241670000000001</v>
      </c>
      <c r="W7074">
        <v>0</v>
      </c>
      <c r="X7074">
        <v>0</v>
      </c>
      <c r="Y7074">
        <v>0</v>
      </c>
      <c r="Z7074">
        <v>0</v>
      </c>
    </row>
    <row r="7075" spans="1:26" x14ac:dyDescent="0.25">
      <c r="A7075">
        <v>1723106</v>
      </c>
      <c r="B7075">
        <v>1</v>
      </c>
      <c r="C7075" t="s">
        <v>76</v>
      </c>
      <c r="D7075" t="s">
        <v>90</v>
      </c>
      <c r="E7075" t="s">
        <v>134</v>
      </c>
      <c r="F7075" t="s">
        <v>20208</v>
      </c>
      <c r="G7075" t="s">
        <v>136</v>
      </c>
      <c r="H7075" t="s">
        <v>46</v>
      </c>
      <c r="I7075" t="s">
        <v>129</v>
      </c>
      <c r="J7075" t="s">
        <v>130</v>
      </c>
      <c r="K7075" t="s">
        <v>131</v>
      </c>
      <c r="L7075" t="s">
        <v>20209</v>
      </c>
      <c r="M7075" t="s">
        <v>20210</v>
      </c>
      <c r="N7075">
        <v>5.0294444440000001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1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5.0294439999999998</v>
      </c>
    </row>
    <row r="7076" spans="1:26" x14ac:dyDescent="0.25">
      <c r="A7076">
        <v>1723089</v>
      </c>
      <c r="B7076">
        <v>1</v>
      </c>
      <c r="C7076" t="s">
        <v>77</v>
      </c>
      <c r="D7076" t="s">
        <v>114</v>
      </c>
      <c r="E7076" t="s">
        <v>212</v>
      </c>
      <c r="F7076" t="s">
        <v>284</v>
      </c>
      <c r="G7076" t="s">
        <v>289</v>
      </c>
      <c r="H7076" t="s">
        <v>47</v>
      </c>
      <c r="I7076" t="s">
        <v>129</v>
      </c>
      <c r="J7076" t="s">
        <v>130</v>
      </c>
      <c r="K7076" t="s">
        <v>131</v>
      </c>
      <c r="L7076" t="s">
        <v>20211</v>
      </c>
      <c r="M7076" t="s">
        <v>20212</v>
      </c>
      <c r="N7076">
        <v>1.2111111109999999</v>
      </c>
      <c r="O7076">
        <v>20</v>
      </c>
      <c r="P7076">
        <v>445</v>
      </c>
      <c r="Q7076">
        <v>0</v>
      </c>
      <c r="R7076">
        <v>0</v>
      </c>
      <c r="S7076">
        <v>68</v>
      </c>
      <c r="T7076">
        <v>732</v>
      </c>
      <c r="U7076">
        <v>24.222221999999999</v>
      </c>
      <c r="V7076">
        <v>538.94444399999998</v>
      </c>
      <c r="W7076">
        <v>0</v>
      </c>
      <c r="X7076">
        <v>0</v>
      </c>
      <c r="Y7076">
        <v>82.355556000000007</v>
      </c>
      <c r="Z7076">
        <v>886.53333299999997</v>
      </c>
    </row>
    <row r="7077" spans="1:26" x14ac:dyDescent="0.25">
      <c r="A7077">
        <v>1723092</v>
      </c>
      <c r="B7077">
        <v>1</v>
      </c>
      <c r="C7077" t="s">
        <v>76</v>
      </c>
      <c r="D7077" t="s">
        <v>102</v>
      </c>
      <c r="E7077" t="s">
        <v>134</v>
      </c>
      <c r="F7077" t="s">
        <v>20213</v>
      </c>
      <c r="G7077" t="s">
        <v>136</v>
      </c>
      <c r="H7077" t="s">
        <v>46</v>
      </c>
      <c r="I7077" t="s">
        <v>129</v>
      </c>
      <c r="J7077" t="s">
        <v>130</v>
      </c>
      <c r="K7077" t="s">
        <v>131</v>
      </c>
      <c r="L7077" t="s">
        <v>20214</v>
      </c>
      <c r="M7077" t="s">
        <v>20215</v>
      </c>
      <c r="N7077">
        <v>1.591388888</v>
      </c>
      <c r="O7077">
        <v>0</v>
      </c>
      <c r="P7077">
        <v>3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4.7741670000000003</v>
      </c>
      <c r="W7077">
        <v>0</v>
      </c>
      <c r="X7077">
        <v>0</v>
      </c>
      <c r="Y7077">
        <v>0</v>
      </c>
      <c r="Z7077">
        <v>0</v>
      </c>
    </row>
    <row r="7078" spans="1:26" x14ac:dyDescent="0.25">
      <c r="A7078">
        <v>1723095</v>
      </c>
      <c r="B7078">
        <v>1</v>
      </c>
      <c r="C7078" t="s">
        <v>76</v>
      </c>
      <c r="D7078" t="s">
        <v>78</v>
      </c>
      <c r="E7078" t="s">
        <v>134</v>
      </c>
      <c r="F7078" t="s">
        <v>20216</v>
      </c>
      <c r="G7078" t="s">
        <v>136</v>
      </c>
      <c r="H7078" t="s">
        <v>46</v>
      </c>
      <c r="I7078" t="s">
        <v>129</v>
      </c>
      <c r="J7078" t="s">
        <v>130</v>
      </c>
      <c r="K7078" t="s">
        <v>131</v>
      </c>
      <c r="L7078" t="s">
        <v>20217</v>
      </c>
      <c r="M7078" t="s">
        <v>20218</v>
      </c>
      <c r="N7078">
        <v>2.0383333330000002</v>
      </c>
      <c r="O7078">
        <v>0</v>
      </c>
      <c r="P7078">
        <v>3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6.1150000000000002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1723100</v>
      </c>
      <c r="B7079">
        <v>1</v>
      </c>
      <c r="C7079" t="s">
        <v>76</v>
      </c>
      <c r="D7079" t="s">
        <v>99</v>
      </c>
      <c r="E7079" t="s">
        <v>134</v>
      </c>
      <c r="F7079" t="s">
        <v>20219</v>
      </c>
      <c r="G7079" t="s">
        <v>136</v>
      </c>
      <c r="H7079" t="s">
        <v>46</v>
      </c>
      <c r="I7079" t="s">
        <v>129</v>
      </c>
      <c r="J7079" t="s">
        <v>130</v>
      </c>
      <c r="K7079" t="s">
        <v>131</v>
      </c>
      <c r="L7079" t="s">
        <v>20220</v>
      </c>
      <c r="M7079" t="s">
        <v>20221</v>
      </c>
      <c r="N7079">
        <v>0.64194444399999995</v>
      </c>
      <c r="O7079">
        <v>0</v>
      </c>
      <c r="P7079">
        <v>1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0.64194399999999996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1723107</v>
      </c>
      <c r="B7080">
        <v>1</v>
      </c>
      <c r="C7080" t="s">
        <v>76</v>
      </c>
      <c r="D7080" t="s">
        <v>99</v>
      </c>
      <c r="E7080" t="s">
        <v>134</v>
      </c>
      <c r="F7080" t="s">
        <v>20222</v>
      </c>
      <c r="G7080" t="s">
        <v>136</v>
      </c>
      <c r="H7080" t="s">
        <v>46</v>
      </c>
      <c r="I7080" t="s">
        <v>129</v>
      </c>
      <c r="J7080" t="s">
        <v>130</v>
      </c>
      <c r="K7080" t="s">
        <v>131</v>
      </c>
      <c r="L7080" t="s">
        <v>20223</v>
      </c>
      <c r="M7080" t="s">
        <v>20224</v>
      </c>
      <c r="N7080">
        <v>2.994722222</v>
      </c>
      <c r="O7080">
        <v>0</v>
      </c>
      <c r="P7080">
        <v>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2.9947219999999999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1723098</v>
      </c>
      <c r="B7081">
        <v>1</v>
      </c>
      <c r="C7081" t="s">
        <v>77</v>
      </c>
      <c r="D7081" t="s">
        <v>123</v>
      </c>
      <c r="E7081" t="s">
        <v>126</v>
      </c>
      <c r="F7081" t="s">
        <v>1248</v>
      </c>
      <c r="G7081" t="s">
        <v>176</v>
      </c>
      <c r="H7081" t="s">
        <v>47</v>
      </c>
      <c r="I7081" t="s">
        <v>129</v>
      </c>
      <c r="J7081" t="s">
        <v>130</v>
      </c>
      <c r="K7081" t="s">
        <v>131</v>
      </c>
      <c r="L7081" t="s">
        <v>20225</v>
      </c>
      <c r="M7081" t="s">
        <v>20226</v>
      </c>
      <c r="N7081">
        <v>1.7677777770000001</v>
      </c>
      <c r="O7081">
        <v>173</v>
      </c>
      <c r="P7081">
        <v>6</v>
      </c>
      <c r="Q7081">
        <v>0</v>
      </c>
      <c r="R7081">
        <v>0</v>
      </c>
      <c r="S7081">
        <v>0</v>
      </c>
      <c r="T7081">
        <v>0</v>
      </c>
      <c r="U7081">
        <v>305.82555500000001</v>
      </c>
      <c r="V7081">
        <v>10.606667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1723111</v>
      </c>
      <c r="B7082">
        <v>1</v>
      </c>
      <c r="C7082" t="s">
        <v>76</v>
      </c>
      <c r="D7082" t="s">
        <v>97</v>
      </c>
      <c r="E7082" t="s">
        <v>139</v>
      </c>
      <c r="F7082" t="s">
        <v>9911</v>
      </c>
      <c r="G7082" t="s">
        <v>269</v>
      </c>
      <c r="H7082" t="s">
        <v>46</v>
      </c>
      <c r="I7082" t="s">
        <v>129</v>
      </c>
      <c r="J7082" t="s">
        <v>130</v>
      </c>
      <c r="K7082" t="s">
        <v>131</v>
      </c>
      <c r="L7082" t="s">
        <v>20227</v>
      </c>
      <c r="M7082" t="s">
        <v>20228</v>
      </c>
      <c r="N7082">
        <v>7.3327777770000004</v>
      </c>
      <c r="O7082">
        <v>0</v>
      </c>
      <c r="P7082">
        <v>35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256.647222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1723103</v>
      </c>
      <c r="B7083">
        <v>1</v>
      </c>
      <c r="C7083" t="s">
        <v>76</v>
      </c>
      <c r="D7083" t="s">
        <v>92</v>
      </c>
      <c r="E7083" t="s">
        <v>139</v>
      </c>
      <c r="F7083" t="s">
        <v>20229</v>
      </c>
      <c r="G7083" t="s">
        <v>193</v>
      </c>
      <c r="H7083" t="s">
        <v>46</v>
      </c>
      <c r="I7083" t="s">
        <v>129</v>
      </c>
      <c r="J7083" t="s">
        <v>130</v>
      </c>
      <c r="K7083" t="s">
        <v>131</v>
      </c>
      <c r="L7083" t="s">
        <v>20230</v>
      </c>
      <c r="M7083" t="s">
        <v>20231</v>
      </c>
      <c r="N7083">
        <v>5.8949999999999996</v>
      </c>
      <c r="O7083">
        <v>0</v>
      </c>
      <c r="P7083">
        <v>0</v>
      </c>
      <c r="Q7083">
        <v>0</v>
      </c>
      <c r="R7083">
        <v>55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324.22500000000002</v>
      </c>
      <c r="Y7083">
        <v>0</v>
      </c>
      <c r="Z7083">
        <v>0</v>
      </c>
    </row>
    <row r="7084" spans="1:26" x14ac:dyDescent="0.25">
      <c r="A7084">
        <v>1723102</v>
      </c>
      <c r="B7084">
        <v>1</v>
      </c>
      <c r="C7084" t="s">
        <v>77</v>
      </c>
      <c r="D7084" t="s">
        <v>109</v>
      </c>
      <c r="E7084" t="s">
        <v>164</v>
      </c>
      <c r="F7084" t="s">
        <v>2383</v>
      </c>
      <c r="G7084" t="s">
        <v>256</v>
      </c>
      <c r="H7084" t="s">
        <v>46</v>
      </c>
      <c r="I7084" t="s">
        <v>129</v>
      </c>
      <c r="J7084" t="s">
        <v>130</v>
      </c>
      <c r="K7084" t="s">
        <v>131</v>
      </c>
      <c r="L7084" t="s">
        <v>20232</v>
      </c>
      <c r="M7084" t="s">
        <v>20233</v>
      </c>
      <c r="N7084">
        <v>0.55805555500000004</v>
      </c>
      <c r="O7084">
        <v>1</v>
      </c>
      <c r="P7084">
        <v>52</v>
      </c>
      <c r="Q7084">
        <v>0</v>
      </c>
      <c r="R7084">
        <v>0</v>
      </c>
      <c r="S7084">
        <v>0</v>
      </c>
      <c r="T7084">
        <v>0</v>
      </c>
      <c r="U7084">
        <v>0.558056</v>
      </c>
      <c r="V7084">
        <v>29.018889000000001</v>
      </c>
      <c r="W7084">
        <v>0</v>
      </c>
      <c r="X7084">
        <v>0</v>
      </c>
      <c r="Y7084">
        <v>0</v>
      </c>
      <c r="Z7084">
        <v>0</v>
      </c>
    </row>
    <row r="7085" spans="1:26" x14ac:dyDescent="0.25">
      <c r="A7085">
        <v>1723110</v>
      </c>
      <c r="B7085">
        <v>1</v>
      </c>
      <c r="C7085" t="s">
        <v>76</v>
      </c>
      <c r="D7085" t="s">
        <v>99</v>
      </c>
      <c r="E7085" t="s">
        <v>134</v>
      </c>
      <c r="F7085" t="s">
        <v>20234</v>
      </c>
      <c r="G7085" t="s">
        <v>136</v>
      </c>
      <c r="H7085" t="s">
        <v>46</v>
      </c>
      <c r="I7085" t="s">
        <v>129</v>
      </c>
      <c r="J7085" t="s">
        <v>130</v>
      </c>
      <c r="K7085" t="s">
        <v>131</v>
      </c>
      <c r="L7085" t="s">
        <v>20235</v>
      </c>
      <c r="M7085" t="s">
        <v>20236</v>
      </c>
      <c r="N7085">
        <v>1.6944444439999999</v>
      </c>
      <c r="O7085">
        <v>0</v>
      </c>
      <c r="P7085">
        <v>3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5.0833329999999997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1723112</v>
      </c>
      <c r="B7086">
        <v>1</v>
      </c>
      <c r="C7086" t="s">
        <v>77</v>
      </c>
      <c r="D7086" t="s">
        <v>119</v>
      </c>
      <c r="E7086" t="s">
        <v>134</v>
      </c>
      <c r="F7086" t="s">
        <v>20237</v>
      </c>
      <c r="G7086" t="s">
        <v>136</v>
      </c>
      <c r="H7086" t="s">
        <v>46</v>
      </c>
      <c r="I7086" t="s">
        <v>129</v>
      </c>
      <c r="J7086" t="s">
        <v>130</v>
      </c>
      <c r="K7086" t="s">
        <v>131</v>
      </c>
      <c r="L7086" t="s">
        <v>20238</v>
      </c>
      <c r="M7086" t="s">
        <v>20239</v>
      </c>
      <c r="N7086">
        <v>2.4052777769999998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1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2.405278</v>
      </c>
    </row>
    <row r="7087" spans="1:26" x14ac:dyDescent="0.25">
      <c r="A7087">
        <v>1723113</v>
      </c>
      <c r="B7087">
        <v>1</v>
      </c>
      <c r="C7087" t="s">
        <v>76</v>
      </c>
      <c r="D7087" t="s">
        <v>95</v>
      </c>
      <c r="E7087" t="s">
        <v>134</v>
      </c>
      <c r="F7087" t="s">
        <v>20240</v>
      </c>
      <c r="G7087" t="s">
        <v>136</v>
      </c>
      <c r="H7087" t="s">
        <v>46</v>
      </c>
      <c r="I7087" t="s">
        <v>129</v>
      </c>
      <c r="J7087" t="s">
        <v>130</v>
      </c>
      <c r="K7087" t="s">
        <v>131</v>
      </c>
      <c r="L7087" t="s">
        <v>20241</v>
      </c>
      <c r="M7087" t="s">
        <v>20242</v>
      </c>
      <c r="N7087">
        <v>2.4622222219999998</v>
      </c>
      <c r="O7087">
        <v>0</v>
      </c>
      <c r="P7087">
        <v>0</v>
      </c>
      <c r="Q7087">
        <v>0</v>
      </c>
      <c r="R7087">
        <v>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4.9244440000000003</v>
      </c>
      <c r="Y7087">
        <v>0</v>
      </c>
      <c r="Z7087">
        <v>0</v>
      </c>
    </row>
    <row r="7088" spans="1:26" x14ac:dyDescent="0.25">
      <c r="A7088">
        <v>1723118</v>
      </c>
      <c r="B7088">
        <v>1</v>
      </c>
      <c r="C7088" t="s">
        <v>76</v>
      </c>
      <c r="D7088" t="s">
        <v>93</v>
      </c>
      <c r="E7088" t="s">
        <v>134</v>
      </c>
      <c r="F7088" t="s">
        <v>20243</v>
      </c>
      <c r="G7088" t="s">
        <v>209</v>
      </c>
      <c r="H7088" t="s">
        <v>46</v>
      </c>
      <c r="I7088" t="s">
        <v>129</v>
      </c>
      <c r="J7088" t="s">
        <v>130</v>
      </c>
      <c r="K7088" t="s">
        <v>131</v>
      </c>
      <c r="L7088" t="s">
        <v>20244</v>
      </c>
      <c r="M7088" t="s">
        <v>20245</v>
      </c>
      <c r="N7088">
        <v>5.8797222219999998</v>
      </c>
      <c r="O7088">
        <v>0</v>
      </c>
      <c r="P7088">
        <v>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29.398610999999999</v>
      </c>
      <c r="W7088">
        <v>0</v>
      </c>
      <c r="X7088">
        <v>0</v>
      </c>
      <c r="Y7088">
        <v>0</v>
      </c>
      <c r="Z7088">
        <v>0</v>
      </c>
    </row>
    <row r="7089" spans="1:26" x14ac:dyDescent="0.25">
      <c r="A7089">
        <v>1723116</v>
      </c>
      <c r="B7089">
        <v>1</v>
      </c>
      <c r="C7089" t="s">
        <v>76</v>
      </c>
      <c r="D7089" t="s">
        <v>106</v>
      </c>
      <c r="E7089" t="s">
        <v>134</v>
      </c>
      <c r="F7089" t="s">
        <v>20246</v>
      </c>
      <c r="G7089" t="s">
        <v>136</v>
      </c>
      <c r="H7089" t="s">
        <v>46</v>
      </c>
      <c r="I7089" t="s">
        <v>129</v>
      </c>
      <c r="J7089" t="s">
        <v>130</v>
      </c>
      <c r="K7089" t="s">
        <v>131</v>
      </c>
      <c r="L7089" t="s">
        <v>20247</v>
      </c>
      <c r="M7089" t="s">
        <v>20248</v>
      </c>
      <c r="N7089">
        <v>1.41</v>
      </c>
      <c r="O7089">
        <v>0</v>
      </c>
      <c r="P7089">
        <v>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1.41</v>
      </c>
      <c r="W7089">
        <v>0</v>
      </c>
      <c r="X7089">
        <v>0</v>
      </c>
      <c r="Y7089">
        <v>0</v>
      </c>
      <c r="Z7089">
        <v>0</v>
      </c>
    </row>
    <row r="7090" spans="1:26" x14ac:dyDescent="0.25">
      <c r="A7090">
        <v>1723119</v>
      </c>
      <c r="B7090">
        <v>1</v>
      </c>
      <c r="C7090" t="s">
        <v>76</v>
      </c>
      <c r="D7090" t="s">
        <v>84</v>
      </c>
      <c r="E7090" t="s">
        <v>134</v>
      </c>
      <c r="F7090" t="s">
        <v>20249</v>
      </c>
      <c r="G7090" t="s">
        <v>209</v>
      </c>
      <c r="H7090" t="s">
        <v>46</v>
      </c>
      <c r="I7090" t="s">
        <v>129</v>
      </c>
      <c r="J7090" t="s">
        <v>130</v>
      </c>
      <c r="K7090" t="s">
        <v>131</v>
      </c>
      <c r="L7090" t="s">
        <v>20250</v>
      </c>
      <c r="M7090" t="s">
        <v>20251</v>
      </c>
      <c r="N7090">
        <v>7.5188888880000002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7.5188889999999997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1723123</v>
      </c>
      <c r="B7091">
        <v>1</v>
      </c>
      <c r="C7091" t="s">
        <v>76</v>
      </c>
      <c r="D7091" t="s">
        <v>93</v>
      </c>
      <c r="E7091" t="s">
        <v>134</v>
      </c>
      <c r="F7091" t="s">
        <v>20252</v>
      </c>
      <c r="G7091" t="s">
        <v>136</v>
      </c>
      <c r="H7091" t="s">
        <v>46</v>
      </c>
      <c r="I7091" t="s">
        <v>129</v>
      </c>
      <c r="J7091" t="s">
        <v>130</v>
      </c>
      <c r="K7091" t="s">
        <v>131</v>
      </c>
      <c r="L7091" t="s">
        <v>20253</v>
      </c>
      <c r="M7091" t="s">
        <v>20254</v>
      </c>
      <c r="N7091">
        <v>1.0127777769999999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1.012778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1723126</v>
      </c>
      <c r="B7092">
        <v>1</v>
      </c>
      <c r="C7092" t="s">
        <v>76</v>
      </c>
      <c r="D7092" t="s">
        <v>92</v>
      </c>
      <c r="E7092" t="s">
        <v>134</v>
      </c>
      <c r="F7092" t="s">
        <v>20255</v>
      </c>
      <c r="G7092" t="s">
        <v>209</v>
      </c>
      <c r="H7092" t="s">
        <v>46</v>
      </c>
      <c r="I7092" t="s">
        <v>129</v>
      </c>
      <c r="J7092" t="s">
        <v>130</v>
      </c>
      <c r="K7092" t="s">
        <v>131</v>
      </c>
      <c r="L7092" t="s">
        <v>20256</v>
      </c>
      <c r="M7092" t="s">
        <v>20257</v>
      </c>
      <c r="N7092">
        <v>5.7213888879999999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5.7213890000000003</v>
      </c>
    </row>
    <row r="7093" spans="1:26" x14ac:dyDescent="0.25">
      <c r="A7093">
        <v>1723130</v>
      </c>
      <c r="B7093">
        <v>1</v>
      </c>
      <c r="C7093" t="s">
        <v>76</v>
      </c>
      <c r="D7093" t="s">
        <v>79</v>
      </c>
      <c r="E7093" t="s">
        <v>191</v>
      </c>
      <c r="F7093" t="s">
        <v>20258</v>
      </c>
      <c r="G7093" t="s">
        <v>907</v>
      </c>
      <c r="H7093" t="s">
        <v>46</v>
      </c>
      <c r="I7093" t="s">
        <v>129</v>
      </c>
      <c r="J7093" t="s">
        <v>130</v>
      </c>
      <c r="K7093" t="s">
        <v>131</v>
      </c>
      <c r="L7093" t="s">
        <v>20259</v>
      </c>
      <c r="M7093" t="s">
        <v>20260</v>
      </c>
      <c r="N7093">
        <v>2.9483333329999999</v>
      </c>
      <c r="O7093">
        <v>0</v>
      </c>
      <c r="P7093">
        <v>122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359.69666699999999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1723137</v>
      </c>
      <c r="B7094">
        <v>1</v>
      </c>
      <c r="C7094" t="s">
        <v>77</v>
      </c>
      <c r="D7094" t="s">
        <v>109</v>
      </c>
      <c r="E7094" t="s">
        <v>126</v>
      </c>
      <c r="F7094" t="s">
        <v>20261</v>
      </c>
      <c r="G7094" t="s">
        <v>145</v>
      </c>
      <c r="H7094" t="s">
        <v>47</v>
      </c>
      <c r="I7094" t="s">
        <v>129</v>
      </c>
      <c r="J7094" t="s">
        <v>130</v>
      </c>
      <c r="K7094" t="s">
        <v>131</v>
      </c>
      <c r="L7094" t="s">
        <v>20262</v>
      </c>
      <c r="M7094" t="s">
        <v>20263</v>
      </c>
      <c r="N7094">
        <v>2.281666666</v>
      </c>
      <c r="O7094">
        <v>27</v>
      </c>
      <c r="P7094">
        <v>22</v>
      </c>
      <c r="Q7094">
        <v>0</v>
      </c>
      <c r="R7094">
        <v>0</v>
      </c>
      <c r="S7094">
        <v>0</v>
      </c>
      <c r="T7094">
        <v>0</v>
      </c>
      <c r="U7094">
        <v>61.604999999999997</v>
      </c>
      <c r="V7094">
        <v>50.196666999999998</v>
      </c>
      <c r="W7094">
        <v>0</v>
      </c>
      <c r="X7094">
        <v>0</v>
      </c>
      <c r="Y7094">
        <v>0</v>
      </c>
      <c r="Z7094">
        <v>0</v>
      </c>
    </row>
    <row r="7095" spans="1:26" x14ac:dyDescent="0.25">
      <c r="A7095">
        <v>1723145</v>
      </c>
      <c r="B7095">
        <v>1</v>
      </c>
      <c r="C7095" t="s">
        <v>76</v>
      </c>
      <c r="D7095" t="s">
        <v>91</v>
      </c>
      <c r="E7095" t="s">
        <v>139</v>
      </c>
      <c r="F7095" t="s">
        <v>20264</v>
      </c>
      <c r="G7095" t="s">
        <v>141</v>
      </c>
      <c r="H7095" t="s">
        <v>46</v>
      </c>
      <c r="I7095" t="s">
        <v>129</v>
      </c>
      <c r="J7095" t="s">
        <v>130</v>
      </c>
      <c r="K7095" t="s">
        <v>131</v>
      </c>
      <c r="L7095" t="s">
        <v>20265</v>
      </c>
      <c r="M7095" t="s">
        <v>20266</v>
      </c>
      <c r="N7095">
        <v>4.1261111110000002</v>
      </c>
      <c r="O7095">
        <v>0</v>
      </c>
      <c r="P7095">
        <v>11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45.387222000000001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1723138</v>
      </c>
      <c r="B7096">
        <v>1</v>
      </c>
      <c r="C7096" t="s">
        <v>77</v>
      </c>
      <c r="D7096" t="s">
        <v>116</v>
      </c>
      <c r="E7096" t="s">
        <v>134</v>
      </c>
      <c r="F7096" t="s">
        <v>20267</v>
      </c>
      <c r="G7096" t="s">
        <v>136</v>
      </c>
      <c r="H7096" t="s">
        <v>46</v>
      </c>
      <c r="I7096" t="s">
        <v>129</v>
      </c>
      <c r="J7096" t="s">
        <v>130</v>
      </c>
      <c r="K7096" t="s">
        <v>131</v>
      </c>
      <c r="L7096" t="s">
        <v>20268</v>
      </c>
      <c r="M7096" t="s">
        <v>20269</v>
      </c>
      <c r="N7096">
        <v>1.5774999999999999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1.5774999999999999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1723135</v>
      </c>
      <c r="B7097">
        <v>1</v>
      </c>
      <c r="C7097" t="s">
        <v>76</v>
      </c>
      <c r="D7097" t="s">
        <v>90</v>
      </c>
      <c r="E7097" t="s">
        <v>139</v>
      </c>
      <c r="F7097" t="s">
        <v>20270</v>
      </c>
      <c r="G7097" t="s">
        <v>707</v>
      </c>
      <c r="H7097" t="s">
        <v>46</v>
      </c>
      <c r="I7097" t="s">
        <v>129</v>
      </c>
      <c r="J7097" t="s">
        <v>130</v>
      </c>
      <c r="K7097" t="s">
        <v>131</v>
      </c>
      <c r="L7097" t="s">
        <v>20271</v>
      </c>
      <c r="M7097" t="s">
        <v>20272</v>
      </c>
      <c r="N7097">
        <v>1.970555555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16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31.528888999999999</v>
      </c>
    </row>
    <row r="7098" spans="1:26" x14ac:dyDescent="0.25">
      <c r="A7098">
        <v>1723136</v>
      </c>
      <c r="B7098">
        <v>1</v>
      </c>
      <c r="C7098" t="s">
        <v>76</v>
      </c>
      <c r="D7098" t="s">
        <v>104</v>
      </c>
      <c r="E7098" t="s">
        <v>158</v>
      </c>
      <c r="F7098" t="s">
        <v>2876</v>
      </c>
      <c r="G7098" t="s">
        <v>176</v>
      </c>
      <c r="H7098" t="s">
        <v>47</v>
      </c>
      <c r="I7098" t="s">
        <v>129</v>
      </c>
      <c r="J7098" t="s">
        <v>130</v>
      </c>
      <c r="K7098" t="s">
        <v>131</v>
      </c>
      <c r="L7098" t="s">
        <v>20273</v>
      </c>
      <c r="M7098" t="s">
        <v>20274</v>
      </c>
      <c r="N7098">
        <v>0.401388888</v>
      </c>
      <c r="O7098">
        <v>0</v>
      </c>
      <c r="P7098">
        <v>0</v>
      </c>
      <c r="Q7098">
        <v>94</v>
      </c>
      <c r="R7098">
        <v>2432</v>
      </c>
      <c r="S7098">
        <v>34</v>
      </c>
      <c r="T7098">
        <v>662</v>
      </c>
      <c r="U7098">
        <v>0</v>
      </c>
      <c r="V7098">
        <v>0</v>
      </c>
      <c r="W7098">
        <v>37.730555000000003</v>
      </c>
      <c r="X7098">
        <v>976.17777599999999</v>
      </c>
      <c r="Y7098">
        <v>13.647221999999999</v>
      </c>
      <c r="Z7098">
        <v>265.71944400000001</v>
      </c>
    </row>
    <row r="7099" spans="1:26" x14ac:dyDescent="0.25">
      <c r="A7099">
        <v>1723143</v>
      </c>
      <c r="B7099">
        <v>1</v>
      </c>
      <c r="C7099" t="s">
        <v>76</v>
      </c>
      <c r="D7099" t="s">
        <v>89</v>
      </c>
      <c r="E7099" t="s">
        <v>139</v>
      </c>
      <c r="F7099" t="s">
        <v>20275</v>
      </c>
      <c r="G7099" t="s">
        <v>182</v>
      </c>
      <c r="H7099" t="s">
        <v>46</v>
      </c>
      <c r="I7099" t="s">
        <v>129</v>
      </c>
      <c r="J7099" t="s">
        <v>130</v>
      </c>
      <c r="K7099" t="s">
        <v>131</v>
      </c>
      <c r="L7099" t="s">
        <v>20276</v>
      </c>
      <c r="M7099" t="s">
        <v>20277</v>
      </c>
      <c r="N7099">
        <v>2.9988888880000002</v>
      </c>
      <c r="O7099">
        <v>0</v>
      </c>
      <c r="P7099">
        <v>3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8.9966670000000004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1723140</v>
      </c>
      <c r="B7100">
        <v>1</v>
      </c>
      <c r="C7100" t="s">
        <v>77</v>
      </c>
      <c r="D7100" t="s">
        <v>116</v>
      </c>
      <c r="E7100" t="s">
        <v>139</v>
      </c>
      <c r="F7100" t="s">
        <v>20278</v>
      </c>
      <c r="G7100" t="s">
        <v>141</v>
      </c>
      <c r="H7100" t="s">
        <v>46</v>
      </c>
      <c r="I7100" t="s">
        <v>129</v>
      </c>
      <c r="J7100" t="s">
        <v>130</v>
      </c>
      <c r="K7100" t="s">
        <v>131</v>
      </c>
      <c r="L7100" t="s">
        <v>20279</v>
      </c>
      <c r="M7100" t="s">
        <v>20280</v>
      </c>
      <c r="N7100">
        <v>1.175</v>
      </c>
      <c r="O7100">
        <v>0</v>
      </c>
      <c r="P7100">
        <v>86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101.05</v>
      </c>
      <c r="W7100">
        <v>0</v>
      </c>
      <c r="X7100">
        <v>0</v>
      </c>
      <c r="Y7100">
        <v>0</v>
      </c>
      <c r="Z7100">
        <v>0</v>
      </c>
    </row>
    <row r="7101" spans="1:26" x14ac:dyDescent="0.25">
      <c r="A7101">
        <v>1723148</v>
      </c>
      <c r="B7101">
        <v>1</v>
      </c>
      <c r="C7101" t="s">
        <v>76</v>
      </c>
      <c r="D7101" t="s">
        <v>91</v>
      </c>
      <c r="E7101" t="s">
        <v>134</v>
      </c>
      <c r="F7101" t="s">
        <v>20281</v>
      </c>
      <c r="G7101" t="s">
        <v>209</v>
      </c>
      <c r="H7101" t="s">
        <v>46</v>
      </c>
      <c r="I7101" t="s">
        <v>129</v>
      </c>
      <c r="J7101" t="s">
        <v>130</v>
      </c>
      <c r="K7101" t="s">
        <v>131</v>
      </c>
      <c r="L7101" t="s">
        <v>20282</v>
      </c>
      <c r="M7101" t="s">
        <v>20283</v>
      </c>
      <c r="N7101">
        <v>5.261111111</v>
      </c>
      <c r="O7101">
        <v>0</v>
      </c>
      <c r="P7101">
        <v>2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10.522221999999999</v>
      </c>
      <c r="W7101">
        <v>0</v>
      </c>
      <c r="X7101">
        <v>0</v>
      </c>
      <c r="Y7101">
        <v>0</v>
      </c>
      <c r="Z7101">
        <v>0</v>
      </c>
    </row>
    <row r="7102" spans="1:26" x14ac:dyDescent="0.25">
      <c r="A7102">
        <v>1723142</v>
      </c>
      <c r="B7102">
        <v>1</v>
      </c>
      <c r="C7102" t="s">
        <v>76</v>
      </c>
      <c r="D7102" t="s">
        <v>78</v>
      </c>
      <c r="E7102" t="s">
        <v>134</v>
      </c>
      <c r="F7102" t="s">
        <v>20284</v>
      </c>
      <c r="G7102" t="s">
        <v>209</v>
      </c>
      <c r="H7102" t="s">
        <v>46</v>
      </c>
      <c r="I7102" t="s">
        <v>129</v>
      </c>
      <c r="J7102" t="s">
        <v>130</v>
      </c>
      <c r="K7102" t="s">
        <v>131</v>
      </c>
      <c r="L7102" t="s">
        <v>20285</v>
      </c>
      <c r="M7102" t="s">
        <v>20286</v>
      </c>
      <c r="N7102">
        <v>5.5888888879999996</v>
      </c>
      <c r="O7102">
        <v>0</v>
      </c>
      <c r="P7102">
        <v>11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61.477778000000001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1723144</v>
      </c>
      <c r="B7103">
        <v>1</v>
      </c>
      <c r="C7103" t="s">
        <v>76</v>
      </c>
      <c r="D7103" t="s">
        <v>94</v>
      </c>
      <c r="E7103" t="s">
        <v>134</v>
      </c>
      <c r="F7103" t="s">
        <v>20287</v>
      </c>
      <c r="G7103" t="s">
        <v>136</v>
      </c>
      <c r="H7103" t="s">
        <v>46</v>
      </c>
      <c r="I7103" t="s">
        <v>129</v>
      </c>
      <c r="J7103" t="s">
        <v>130</v>
      </c>
      <c r="K7103" t="s">
        <v>131</v>
      </c>
      <c r="L7103" t="s">
        <v>20288</v>
      </c>
      <c r="M7103" t="s">
        <v>20289</v>
      </c>
      <c r="N7103">
        <v>3.176111111</v>
      </c>
      <c r="O7103">
        <v>0</v>
      </c>
      <c r="P7103">
        <v>0</v>
      </c>
      <c r="Q7103">
        <v>0</v>
      </c>
      <c r="R7103">
        <v>1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3.1761110000000001</v>
      </c>
      <c r="Y7103">
        <v>0</v>
      </c>
      <c r="Z7103">
        <v>0</v>
      </c>
    </row>
    <row r="7104" spans="1:26" x14ac:dyDescent="0.25">
      <c r="A7104">
        <v>1723157</v>
      </c>
      <c r="B7104">
        <v>1</v>
      </c>
      <c r="C7104" t="s">
        <v>76</v>
      </c>
      <c r="D7104" t="s">
        <v>80</v>
      </c>
      <c r="E7104" t="s">
        <v>134</v>
      </c>
      <c r="F7104" t="s">
        <v>20290</v>
      </c>
      <c r="G7104" t="s">
        <v>136</v>
      </c>
      <c r="H7104" t="s">
        <v>46</v>
      </c>
      <c r="I7104" t="s">
        <v>129</v>
      </c>
      <c r="J7104" t="s">
        <v>130</v>
      </c>
      <c r="K7104" t="s">
        <v>131</v>
      </c>
      <c r="L7104" t="s">
        <v>20291</v>
      </c>
      <c r="M7104" t="s">
        <v>20292</v>
      </c>
      <c r="N7104">
        <v>5.7986111109999996</v>
      </c>
      <c r="O7104">
        <v>0</v>
      </c>
      <c r="P7104">
        <v>2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11.597222</v>
      </c>
      <c r="W7104">
        <v>0</v>
      </c>
      <c r="X7104">
        <v>0</v>
      </c>
      <c r="Y7104">
        <v>0</v>
      </c>
      <c r="Z7104">
        <v>0</v>
      </c>
    </row>
    <row r="7105" spans="1:26" x14ac:dyDescent="0.25">
      <c r="A7105">
        <v>1723158</v>
      </c>
      <c r="B7105">
        <v>1</v>
      </c>
      <c r="C7105" t="s">
        <v>77</v>
      </c>
      <c r="D7105" t="s">
        <v>108</v>
      </c>
      <c r="E7105" t="s">
        <v>134</v>
      </c>
      <c r="F7105" t="s">
        <v>20293</v>
      </c>
      <c r="G7105" t="s">
        <v>289</v>
      </c>
      <c r="H7105" t="s">
        <v>46</v>
      </c>
      <c r="I7105" t="s">
        <v>129</v>
      </c>
      <c r="J7105" t="s">
        <v>130</v>
      </c>
      <c r="K7105" t="s">
        <v>131</v>
      </c>
      <c r="L7105" t="s">
        <v>20294</v>
      </c>
      <c r="M7105" t="s">
        <v>20295</v>
      </c>
      <c r="N7105">
        <v>5.2972222220000003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5.2972219999999997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1723149</v>
      </c>
      <c r="B7106">
        <v>1</v>
      </c>
      <c r="C7106" t="s">
        <v>76</v>
      </c>
      <c r="D7106" t="s">
        <v>102</v>
      </c>
      <c r="E7106" t="s">
        <v>158</v>
      </c>
      <c r="F7106" t="s">
        <v>20296</v>
      </c>
      <c r="G7106" t="s">
        <v>176</v>
      </c>
      <c r="H7106" t="s">
        <v>47</v>
      </c>
      <c r="I7106" t="s">
        <v>129</v>
      </c>
      <c r="J7106" t="s">
        <v>130</v>
      </c>
      <c r="K7106" t="s">
        <v>131</v>
      </c>
      <c r="L7106" t="s">
        <v>19994</v>
      </c>
      <c r="M7106" t="s">
        <v>20297</v>
      </c>
      <c r="N7106">
        <v>1.308611111</v>
      </c>
      <c r="O7106">
        <v>39</v>
      </c>
      <c r="P7106">
        <v>677</v>
      </c>
      <c r="Q7106">
        <v>0</v>
      </c>
      <c r="R7106">
        <v>0</v>
      </c>
      <c r="S7106">
        <v>149</v>
      </c>
      <c r="T7106">
        <v>632</v>
      </c>
      <c r="U7106">
        <v>51.035832999999997</v>
      </c>
      <c r="V7106">
        <v>885.92972199999997</v>
      </c>
      <c r="W7106">
        <v>0</v>
      </c>
      <c r="X7106">
        <v>0</v>
      </c>
      <c r="Y7106">
        <v>194.983056</v>
      </c>
      <c r="Z7106">
        <v>827.04222200000004</v>
      </c>
    </row>
    <row r="7107" spans="1:26" x14ac:dyDescent="0.25">
      <c r="A7107">
        <v>1723150</v>
      </c>
      <c r="B7107">
        <v>1</v>
      </c>
      <c r="C7107" t="s">
        <v>76</v>
      </c>
      <c r="D7107" t="s">
        <v>92</v>
      </c>
      <c r="E7107" t="s">
        <v>139</v>
      </c>
      <c r="F7107" t="s">
        <v>20298</v>
      </c>
      <c r="G7107" t="s">
        <v>707</v>
      </c>
      <c r="H7107" t="s">
        <v>46</v>
      </c>
      <c r="I7107" t="s">
        <v>129</v>
      </c>
      <c r="J7107" t="s">
        <v>130</v>
      </c>
      <c r="K7107" t="s">
        <v>131</v>
      </c>
      <c r="L7107" t="s">
        <v>20299</v>
      </c>
      <c r="M7107" t="s">
        <v>20300</v>
      </c>
      <c r="N7107">
        <v>0.98333333300000003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44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43.266666999999998</v>
      </c>
    </row>
    <row r="7108" spans="1:26" x14ac:dyDescent="0.25">
      <c r="A7108">
        <v>1723151</v>
      </c>
      <c r="B7108">
        <v>1</v>
      </c>
      <c r="C7108" t="s">
        <v>76</v>
      </c>
      <c r="D7108" t="s">
        <v>79</v>
      </c>
      <c r="E7108" t="s">
        <v>126</v>
      </c>
      <c r="F7108" t="s">
        <v>20301</v>
      </c>
      <c r="G7108" t="s">
        <v>176</v>
      </c>
      <c r="H7108" t="s">
        <v>47</v>
      </c>
      <c r="I7108" t="s">
        <v>129</v>
      </c>
      <c r="J7108" t="s">
        <v>130</v>
      </c>
      <c r="K7108" t="s">
        <v>131</v>
      </c>
      <c r="L7108" t="s">
        <v>20302</v>
      </c>
      <c r="M7108" t="s">
        <v>20303</v>
      </c>
      <c r="N7108">
        <v>0.234444444</v>
      </c>
      <c r="O7108">
        <v>32</v>
      </c>
      <c r="P7108">
        <v>1660</v>
      </c>
      <c r="Q7108">
        <v>0</v>
      </c>
      <c r="R7108">
        <v>0</v>
      </c>
      <c r="S7108">
        <v>0</v>
      </c>
      <c r="T7108">
        <v>0</v>
      </c>
      <c r="U7108">
        <v>7.5022219999999997</v>
      </c>
      <c r="V7108">
        <v>389.17777699999999</v>
      </c>
      <c r="W7108">
        <v>0</v>
      </c>
      <c r="X7108">
        <v>0</v>
      </c>
      <c r="Y7108">
        <v>0</v>
      </c>
      <c r="Z7108">
        <v>0</v>
      </c>
    </row>
    <row r="7109" spans="1:26" x14ac:dyDescent="0.25">
      <c r="A7109">
        <v>1723153</v>
      </c>
      <c r="B7109">
        <v>1</v>
      </c>
      <c r="C7109" t="s">
        <v>76</v>
      </c>
      <c r="D7109" t="s">
        <v>104</v>
      </c>
      <c r="E7109" t="s">
        <v>158</v>
      </c>
      <c r="F7109" t="s">
        <v>2876</v>
      </c>
      <c r="G7109" t="s">
        <v>176</v>
      </c>
      <c r="H7109" t="s">
        <v>47</v>
      </c>
      <c r="I7109" t="s">
        <v>151</v>
      </c>
      <c r="J7109" t="s">
        <v>130</v>
      </c>
      <c r="K7109" t="s">
        <v>131</v>
      </c>
      <c r="L7109" t="s">
        <v>20304</v>
      </c>
      <c r="M7109" t="s">
        <v>20305</v>
      </c>
      <c r="N7109">
        <v>1.2222222E-2</v>
      </c>
      <c r="O7109">
        <v>0</v>
      </c>
      <c r="P7109">
        <v>0</v>
      </c>
      <c r="Q7109">
        <v>94</v>
      </c>
      <c r="R7109">
        <v>2432</v>
      </c>
      <c r="S7109">
        <v>34</v>
      </c>
      <c r="T7109">
        <v>662</v>
      </c>
      <c r="U7109">
        <v>0</v>
      </c>
      <c r="V7109">
        <v>0</v>
      </c>
      <c r="W7109">
        <v>1.148889</v>
      </c>
      <c r="X7109">
        <v>29.724443999999998</v>
      </c>
      <c r="Y7109">
        <v>0.41555599999999998</v>
      </c>
      <c r="Z7109">
        <v>8.0911109999999997</v>
      </c>
    </row>
    <row r="7110" spans="1:26" x14ac:dyDescent="0.25">
      <c r="A7110">
        <v>1723166</v>
      </c>
      <c r="B7110">
        <v>1</v>
      </c>
      <c r="C7110" t="s">
        <v>77</v>
      </c>
      <c r="D7110" t="s">
        <v>113</v>
      </c>
      <c r="E7110" t="s">
        <v>126</v>
      </c>
      <c r="F7110" t="s">
        <v>20306</v>
      </c>
      <c r="G7110" t="s">
        <v>281</v>
      </c>
      <c r="H7110" t="s">
        <v>47</v>
      </c>
      <c r="I7110" t="s">
        <v>129</v>
      </c>
      <c r="J7110" t="s">
        <v>130</v>
      </c>
      <c r="K7110" t="s">
        <v>161</v>
      </c>
      <c r="L7110" t="s">
        <v>20307</v>
      </c>
      <c r="M7110" t="s">
        <v>20308</v>
      </c>
      <c r="N7110">
        <v>2.2999999999999998</v>
      </c>
      <c r="O7110">
        <v>0</v>
      </c>
      <c r="P7110">
        <v>0</v>
      </c>
      <c r="Q7110">
        <v>22</v>
      </c>
      <c r="R7110">
        <v>348</v>
      </c>
      <c r="S7110">
        <v>0</v>
      </c>
      <c r="T7110">
        <v>0</v>
      </c>
      <c r="U7110">
        <v>0</v>
      </c>
      <c r="V7110">
        <v>0</v>
      </c>
      <c r="W7110">
        <v>50.6</v>
      </c>
      <c r="X7110">
        <v>800.4</v>
      </c>
      <c r="Y7110">
        <v>0</v>
      </c>
      <c r="Z7110">
        <v>0</v>
      </c>
    </row>
    <row r="7111" spans="1:26" x14ac:dyDescent="0.25">
      <c r="A7111">
        <v>1723165</v>
      </c>
      <c r="B7111">
        <v>1</v>
      </c>
      <c r="C7111" t="s">
        <v>76</v>
      </c>
      <c r="D7111" t="s">
        <v>103</v>
      </c>
      <c r="E7111" t="s">
        <v>164</v>
      </c>
      <c r="F7111" t="s">
        <v>20309</v>
      </c>
      <c r="G7111" t="s">
        <v>256</v>
      </c>
      <c r="H7111" t="s">
        <v>46</v>
      </c>
      <c r="I7111" t="s">
        <v>129</v>
      </c>
      <c r="J7111" t="s">
        <v>130</v>
      </c>
      <c r="K7111" t="s">
        <v>131</v>
      </c>
      <c r="L7111" t="s">
        <v>20310</v>
      </c>
      <c r="M7111" t="s">
        <v>20311</v>
      </c>
      <c r="N7111">
        <v>1.592222222</v>
      </c>
      <c r="O7111">
        <v>0</v>
      </c>
      <c r="P7111">
        <v>0</v>
      </c>
      <c r="Q7111">
        <v>2</v>
      </c>
      <c r="R7111">
        <v>189</v>
      </c>
      <c r="S7111">
        <v>0</v>
      </c>
      <c r="T7111">
        <v>0</v>
      </c>
      <c r="U7111">
        <v>0</v>
      </c>
      <c r="V7111">
        <v>0</v>
      </c>
      <c r="W7111">
        <v>3.1844440000000001</v>
      </c>
      <c r="X7111">
        <v>300.93</v>
      </c>
      <c r="Y7111">
        <v>0</v>
      </c>
      <c r="Z7111">
        <v>0</v>
      </c>
    </row>
    <row r="7112" spans="1:26" x14ac:dyDescent="0.25">
      <c r="A7112">
        <v>1723171</v>
      </c>
      <c r="B7112">
        <v>1</v>
      </c>
      <c r="C7112" t="s">
        <v>77</v>
      </c>
      <c r="D7112" t="s">
        <v>111</v>
      </c>
      <c r="E7112" t="s">
        <v>164</v>
      </c>
      <c r="F7112" t="s">
        <v>20312</v>
      </c>
      <c r="G7112" t="s">
        <v>256</v>
      </c>
      <c r="H7112" t="s">
        <v>46</v>
      </c>
      <c r="I7112" t="s">
        <v>129</v>
      </c>
      <c r="J7112" t="s">
        <v>130</v>
      </c>
      <c r="K7112" t="s">
        <v>131</v>
      </c>
      <c r="L7112" t="s">
        <v>20313</v>
      </c>
      <c r="M7112" t="s">
        <v>20314</v>
      </c>
      <c r="N7112">
        <v>2.8872222220000001</v>
      </c>
      <c r="O7112">
        <v>0</v>
      </c>
      <c r="P7112">
        <v>0</v>
      </c>
      <c r="Q7112">
        <v>0</v>
      </c>
      <c r="R7112">
        <v>0</v>
      </c>
      <c r="S7112">
        <v>1</v>
      </c>
      <c r="T7112">
        <v>35</v>
      </c>
      <c r="U7112">
        <v>0</v>
      </c>
      <c r="V7112">
        <v>0</v>
      </c>
      <c r="W7112">
        <v>0</v>
      </c>
      <c r="X7112">
        <v>0</v>
      </c>
      <c r="Y7112">
        <v>2.887222</v>
      </c>
      <c r="Z7112">
        <v>101.052778</v>
      </c>
    </row>
    <row r="7113" spans="1:26" x14ac:dyDescent="0.25">
      <c r="A7113">
        <v>1723170</v>
      </c>
      <c r="B7113">
        <v>1</v>
      </c>
      <c r="C7113" t="s">
        <v>76</v>
      </c>
      <c r="D7113" t="s">
        <v>88</v>
      </c>
      <c r="E7113" t="s">
        <v>212</v>
      </c>
      <c r="F7113" t="s">
        <v>20315</v>
      </c>
      <c r="G7113" t="s">
        <v>176</v>
      </c>
      <c r="H7113" t="s">
        <v>47</v>
      </c>
      <c r="I7113" t="s">
        <v>129</v>
      </c>
      <c r="J7113" t="s">
        <v>130</v>
      </c>
      <c r="K7113" t="s">
        <v>131</v>
      </c>
      <c r="L7113" t="s">
        <v>20316</v>
      </c>
      <c r="M7113" t="s">
        <v>20317</v>
      </c>
      <c r="N7113">
        <v>0.32361111100000001</v>
      </c>
      <c r="O7113">
        <v>56</v>
      </c>
      <c r="P7113">
        <v>2969</v>
      </c>
      <c r="Q7113">
        <v>0</v>
      </c>
      <c r="R7113">
        <v>0</v>
      </c>
      <c r="S7113">
        <v>0</v>
      </c>
      <c r="T7113">
        <v>0</v>
      </c>
      <c r="U7113">
        <v>18.122222000000001</v>
      </c>
      <c r="V7113">
        <v>960.80138899999997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1723187</v>
      </c>
      <c r="B7114">
        <v>1</v>
      </c>
      <c r="C7114" t="s">
        <v>77</v>
      </c>
      <c r="D7114" t="s">
        <v>119</v>
      </c>
      <c r="E7114" t="s">
        <v>134</v>
      </c>
      <c r="F7114" t="s">
        <v>20318</v>
      </c>
      <c r="G7114" t="s">
        <v>136</v>
      </c>
      <c r="H7114" t="s">
        <v>46</v>
      </c>
      <c r="I7114" t="s">
        <v>129</v>
      </c>
      <c r="J7114" t="s">
        <v>130</v>
      </c>
      <c r="K7114" t="s">
        <v>131</v>
      </c>
      <c r="L7114" t="s">
        <v>20319</v>
      </c>
      <c r="M7114" t="s">
        <v>20320</v>
      </c>
      <c r="N7114">
        <v>1.605555555</v>
      </c>
      <c r="O7114">
        <v>0</v>
      </c>
      <c r="P7114">
        <v>6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9.6333330000000004</v>
      </c>
      <c r="W7114">
        <v>0</v>
      </c>
      <c r="X7114">
        <v>0</v>
      </c>
      <c r="Y7114">
        <v>0</v>
      </c>
      <c r="Z7114">
        <v>0</v>
      </c>
    </row>
    <row r="7115" spans="1:26" x14ac:dyDescent="0.25">
      <c r="A7115">
        <v>1723195</v>
      </c>
      <c r="B7115">
        <v>1</v>
      </c>
      <c r="C7115" t="s">
        <v>77</v>
      </c>
      <c r="D7115" t="s">
        <v>119</v>
      </c>
      <c r="E7115" t="s">
        <v>134</v>
      </c>
      <c r="F7115" t="s">
        <v>20321</v>
      </c>
      <c r="G7115" t="s">
        <v>136</v>
      </c>
      <c r="H7115" t="s">
        <v>46</v>
      </c>
      <c r="I7115" t="s">
        <v>129</v>
      </c>
      <c r="J7115" t="s">
        <v>130</v>
      </c>
      <c r="K7115" t="s">
        <v>131</v>
      </c>
      <c r="L7115" t="s">
        <v>20322</v>
      </c>
      <c r="M7115" t="s">
        <v>20323</v>
      </c>
      <c r="N7115">
        <v>3.4327777770000001</v>
      </c>
      <c r="O7115">
        <v>0</v>
      </c>
      <c r="P7115">
        <v>1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3.4327779999999999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1723178</v>
      </c>
      <c r="B7116">
        <v>1</v>
      </c>
      <c r="C7116" t="s">
        <v>77</v>
      </c>
      <c r="D7116" t="s">
        <v>108</v>
      </c>
      <c r="E7116" t="s">
        <v>139</v>
      </c>
      <c r="F7116" t="s">
        <v>20324</v>
      </c>
      <c r="G7116" t="s">
        <v>141</v>
      </c>
      <c r="H7116" t="s">
        <v>46</v>
      </c>
      <c r="I7116" t="s">
        <v>129</v>
      </c>
      <c r="J7116" t="s">
        <v>130</v>
      </c>
      <c r="K7116" t="s">
        <v>131</v>
      </c>
      <c r="L7116" t="s">
        <v>20325</v>
      </c>
      <c r="M7116" t="s">
        <v>20326</v>
      </c>
      <c r="N7116">
        <v>2.5077777769999998</v>
      </c>
      <c r="O7116">
        <v>0</v>
      </c>
      <c r="P7116">
        <v>21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52.663333000000002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1723180</v>
      </c>
      <c r="B7117">
        <v>1</v>
      </c>
      <c r="C7117" t="s">
        <v>76</v>
      </c>
      <c r="D7117" t="s">
        <v>93</v>
      </c>
      <c r="E7117" t="s">
        <v>139</v>
      </c>
      <c r="F7117" t="s">
        <v>20327</v>
      </c>
      <c r="G7117" t="s">
        <v>269</v>
      </c>
      <c r="H7117" t="s">
        <v>46</v>
      </c>
      <c r="I7117" t="s">
        <v>129</v>
      </c>
      <c r="J7117" t="s">
        <v>130</v>
      </c>
      <c r="K7117" t="s">
        <v>131</v>
      </c>
      <c r="L7117" t="s">
        <v>20328</v>
      </c>
      <c r="M7117" t="s">
        <v>20329</v>
      </c>
      <c r="N7117">
        <v>2.290277777</v>
      </c>
      <c r="O7117">
        <v>0</v>
      </c>
      <c r="P7117">
        <v>143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327.50972200000001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1723194</v>
      </c>
      <c r="B7118">
        <v>1</v>
      </c>
      <c r="C7118" t="s">
        <v>76</v>
      </c>
      <c r="D7118" t="s">
        <v>91</v>
      </c>
      <c r="E7118" t="s">
        <v>139</v>
      </c>
      <c r="F7118" t="s">
        <v>20330</v>
      </c>
      <c r="G7118" t="s">
        <v>462</v>
      </c>
      <c r="H7118" t="s">
        <v>46</v>
      </c>
      <c r="I7118" t="s">
        <v>129</v>
      </c>
      <c r="J7118" t="s">
        <v>130</v>
      </c>
      <c r="K7118" t="s">
        <v>131</v>
      </c>
      <c r="L7118" t="s">
        <v>20331</v>
      </c>
      <c r="M7118" t="s">
        <v>20332</v>
      </c>
      <c r="N7118">
        <v>0.78111111099999997</v>
      </c>
      <c r="O7118">
        <v>0</v>
      </c>
      <c r="P7118">
        <v>0</v>
      </c>
      <c r="Q7118">
        <v>0</v>
      </c>
      <c r="R7118">
        <v>202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157.78444400000001</v>
      </c>
      <c r="Y7118">
        <v>0</v>
      </c>
      <c r="Z7118">
        <v>0</v>
      </c>
    </row>
    <row r="7119" spans="1:26" x14ac:dyDescent="0.25">
      <c r="A7119">
        <v>1723202</v>
      </c>
      <c r="B7119">
        <v>1</v>
      </c>
      <c r="C7119" t="s">
        <v>77</v>
      </c>
      <c r="D7119" t="s">
        <v>123</v>
      </c>
      <c r="E7119" t="s">
        <v>139</v>
      </c>
      <c r="F7119" t="s">
        <v>20333</v>
      </c>
      <c r="G7119" t="s">
        <v>269</v>
      </c>
      <c r="H7119" t="s">
        <v>46</v>
      </c>
      <c r="I7119" t="s">
        <v>129</v>
      </c>
      <c r="J7119" t="s">
        <v>130</v>
      </c>
      <c r="K7119" t="s">
        <v>131</v>
      </c>
      <c r="L7119" t="s">
        <v>20334</v>
      </c>
      <c r="M7119" t="s">
        <v>20335</v>
      </c>
      <c r="N7119">
        <v>5.4294444439999996</v>
      </c>
      <c r="O7119">
        <v>0</v>
      </c>
      <c r="P7119">
        <v>11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59.723889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1723196</v>
      </c>
      <c r="B7120">
        <v>1</v>
      </c>
      <c r="C7120" t="s">
        <v>77</v>
      </c>
      <c r="D7120" t="s">
        <v>109</v>
      </c>
      <c r="E7120" t="s">
        <v>139</v>
      </c>
      <c r="F7120" t="s">
        <v>20336</v>
      </c>
      <c r="G7120" t="s">
        <v>141</v>
      </c>
      <c r="H7120" t="s">
        <v>46</v>
      </c>
      <c r="I7120" t="s">
        <v>129</v>
      </c>
      <c r="J7120" t="s">
        <v>130</v>
      </c>
      <c r="K7120" t="s">
        <v>131</v>
      </c>
      <c r="L7120" t="s">
        <v>20337</v>
      </c>
      <c r="M7120" t="s">
        <v>20338</v>
      </c>
      <c r="N7120">
        <v>2.4369444439999999</v>
      </c>
      <c r="O7120">
        <v>0</v>
      </c>
      <c r="P7120">
        <v>8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19.495556000000001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1723188</v>
      </c>
      <c r="B7121">
        <v>1</v>
      </c>
      <c r="C7121" t="s">
        <v>76</v>
      </c>
      <c r="D7121" t="s">
        <v>89</v>
      </c>
      <c r="E7121" t="s">
        <v>158</v>
      </c>
      <c r="F7121" t="s">
        <v>20339</v>
      </c>
      <c r="G7121" t="s">
        <v>145</v>
      </c>
      <c r="H7121" t="s">
        <v>47</v>
      </c>
      <c r="I7121" t="s">
        <v>129</v>
      </c>
      <c r="J7121" t="s">
        <v>130</v>
      </c>
      <c r="K7121" t="s">
        <v>131</v>
      </c>
      <c r="L7121" t="s">
        <v>20340</v>
      </c>
      <c r="M7121" t="s">
        <v>20341</v>
      </c>
      <c r="N7121">
        <v>2.0938888879999999</v>
      </c>
      <c r="O7121">
        <v>0</v>
      </c>
      <c r="P7121">
        <v>0</v>
      </c>
      <c r="Q7121">
        <v>16</v>
      </c>
      <c r="R7121">
        <v>302</v>
      </c>
      <c r="S7121">
        <v>71</v>
      </c>
      <c r="T7121">
        <v>682</v>
      </c>
      <c r="U7121">
        <v>0</v>
      </c>
      <c r="V7121">
        <v>0</v>
      </c>
      <c r="W7121">
        <v>33.502222000000003</v>
      </c>
      <c r="X7121">
        <v>632.35444399999994</v>
      </c>
      <c r="Y7121">
        <v>148.666111</v>
      </c>
      <c r="Z7121">
        <v>1428.032222</v>
      </c>
    </row>
    <row r="7122" spans="1:26" x14ac:dyDescent="0.25">
      <c r="A7122">
        <v>1723186</v>
      </c>
      <c r="B7122">
        <v>1</v>
      </c>
      <c r="C7122" t="s">
        <v>76</v>
      </c>
      <c r="D7122" t="s">
        <v>99</v>
      </c>
      <c r="E7122" t="s">
        <v>126</v>
      </c>
      <c r="F7122" t="s">
        <v>20342</v>
      </c>
      <c r="G7122" t="s">
        <v>176</v>
      </c>
      <c r="H7122" t="s">
        <v>47</v>
      </c>
      <c r="I7122" t="s">
        <v>129</v>
      </c>
      <c r="J7122" t="s">
        <v>130</v>
      </c>
      <c r="K7122" t="s">
        <v>131</v>
      </c>
      <c r="L7122" t="s">
        <v>20343</v>
      </c>
      <c r="M7122" t="s">
        <v>20344</v>
      </c>
      <c r="N7122">
        <v>1.808333333</v>
      </c>
      <c r="O7122">
        <v>5</v>
      </c>
      <c r="P7122">
        <v>166</v>
      </c>
      <c r="Q7122">
        <v>0</v>
      </c>
      <c r="R7122">
        <v>0</v>
      </c>
      <c r="S7122">
        <v>0</v>
      </c>
      <c r="T7122">
        <v>0</v>
      </c>
      <c r="U7122">
        <v>9.0416670000000003</v>
      </c>
      <c r="V7122">
        <v>300.183333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1723190</v>
      </c>
      <c r="B7123">
        <v>1</v>
      </c>
      <c r="C7123" t="s">
        <v>77</v>
      </c>
      <c r="D7123" t="s">
        <v>114</v>
      </c>
      <c r="E7123" t="s">
        <v>126</v>
      </c>
      <c r="F7123" t="s">
        <v>20345</v>
      </c>
      <c r="G7123" t="s">
        <v>145</v>
      </c>
      <c r="H7123" t="s">
        <v>47</v>
      </c>
      <c r="I7123" t="s">
        <v>129</v>
      </c>
      <c r="J7123" t="s">
        <v>130</v>
      </c>
      <c r="K7123" t="s">
        <v>131</v>
      </c>
      <c r="L7123" t="s">
        <v>20346</v>
      </c>
      <c r="M7123" t="s">
        <v>20347</v>
      </c>
      <c r="N7123">
        <v>5.0047222219999998</v>
      </c>
      <c r="O7123">
        <v>1</v>
      </c>
      <c r="P7123">
        <v>6</v>
      </c>
      <c r="Q7123">
        <v>0</v>
      </c>
      <c r="R7123">
        <v>0</v>
      </c>
      <c r="S7123">
        <v>0</v>
      </c>
      <c r="T7123">
        <v>0</v>
      </c>
      <c r="U7123">
        <v>5.0047220000000001</v>
      </c>
      <c r="V7123">
        <v>30.028333</v>
      </c>
      <c r="W7123">
        <v>0</v>
      </c>
      <c r="X7123">
        <v>0</v>
      </c>
      <c r="Y7123">
        <v>0</v>
      </c>
      <c r="Z7123">
        <v>0</v>
      </c>
    </row>
    <row r="7124" spans="1:26" x14ac:dyDescent="0.25">
      <c r="A7124">
        <v>1723189</v>
      </c>
      <c r="B7124">
        <v>1</v>
      </c>
      <c r="C7124" t="s">
        <v>76</v>
      </c>
      <c r="D7124" t="s">
        <v>81</v>
      </c>
      <c r="E7124" t="s">
        <v>134</v>
      </c>
      <c r="F7124" t="s">
        <v>20348</v>
      </c>
      <c r="G7124" t="s">
        <v>209</v>
      </c>
      <c r="H7124" t="s">
        <v>46</v>
      </c>
      <c r="I7124" t="s">
        <v>129</v>
      </c>
      <c r="J7124" t="s">
        <v>130</v>
      </c>
      <c r="K7124" t="s">
        <v>131</v>
      </c>
      <c r="L7124" t="s">
        <v>20349</v>
      </c>
      <c r="M7124" t="s">
        <v>20350</v>
      </c>
      <c r="N7124">
        <v>2.3286111109999998</v>
      </c>
      <c r="O7124">
        <v>0</v>
      </c>
      <c r="P7124">
        <v>12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27.943332999999999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1723192</v>
      </c>
      <c r="B7125">
        <v>1</v>
      </c>
      <c r="C7125" t="s">
        <v>77</v>
      </c>
      <c r="D7125" t="s">
        <v>123</v>
      </c>
      <c r="E7125" t="s">
        <v>126</v>
      </c>
      <c r="F7125" t="s">
        <v>1248</v>
      </c>
      <c r="G7125" t="s">
        <v>176</v>
      </c>
      <c r="H7125" t="s">
        <v>47</v>
      </c>
      <c r="I7125" t="s">
        <v>129</v>
      </c>
      <c r="J7125" t="s">
        <v>130</v>
      </c>
      <c r="K7125" t="s">
        <v>131</v>
      </c>
      <c r="L7125" t="s">
        <v>20349</v>
      </c>
      <c r="M7125" t="s">
        <v>20351</v>
      </c>
      <c r="N7125">
        <v>3.111388888</v>
      </c>
      <c r="O7125">
        <v>173</v>
      </c>
      <c r="P7125">
        <v>6</v>
      </c>
      <c r="Q7125">
        <v>0</v>
      </c>
      <c r="R7125">
        <v>0</v>
      </c>
      <c r="S7125">
        <v>0</v>
      </c>
      <c r="T7125">
        <v>0</v>
      </c>
      <c r="U7125">
        <v>538.27027799999996</v>
      </c>
      <c r="V7125">
        <v>18.668333000000001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1723191</v>
      </c>
      <c r="B7126">
        <v>1</v>
      </c>
      <c r="C7126" t="s">
        <v>76</v>
      </c>
      <c r="D7126" t="s">
        <v>78</v>
      </c>
      <c r="E7126" t="s">
        <v>164</v>
      </c>
      <c r="F7126" t="s">
        <v>1537</v>
      </c>
      <c r="G7126" t="s">
        <v>193</v>
      </c>
      <c r="H7126" t="s">
        <v>46</v>
      </c>
      <c r="I7126" t="s">
        <v>129</v>
      </c>
      <c r="J7126" t="s">
        <v>130</v>
      </c>
      <c r="K7126" t="s">
        <v>131</v>
      </c>
      <c r="L7126" t="s">
        <v>20352</v>
      </c>
      <c r="M7126" t="s">
        <v>20353</v>
      </c>
      <c r="N7126">
        <v>1.7594444440000001</v>
      </c>
      <c r="O7126">
        <v>0</v>
      </c>
      <c r="P7126">
        <v>381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670.34833300000003</v>
      </c>
      <c r="W7126">
        <v>0</v>
      </c>
      <c r="X7126">
        <v>0</v>
      </c>
      <c r="Y7126">
        <v>0</v>
      </c>
      <c r="Z7126">
        <v>0</v>
      </c>
    </row>
    <row r="7127" spans="1:26" x14ac:dyDescent="0.25">
      <c r="A7127">
        <v>1723197</v>
      </c>
      <c r="B7127">
        <v>1</v>
      </c>
      <c r="C7127" t="s">
        <v>76</v>
      </c>
      <c r="D7127" t="s">
        <v>106</v>
      </c>
      <c r="E7127" t="s">
        <v>134</v>
      </c>
      <c r="F7127" t="s">
        <v>20354</v>
      </c>
      <c r="G7127" t="s">
        <v>136</v>
      </c>
      <c r="H7127" t="s">
        <v>46</v>
      </c>
      <c r="I7127" t="s">
        <v>129</v>
      </c>
      <c r="J7127" t="s">
        <v>130</v>
      </c>
      <c r="K7127" t="s">
        <v>131</v>
      </c>
      <c r="L7127" t="s">
        <v>20355</v>
      </c>
      <c r="M7127" t="s">
        <v>20356</v>
      </c>
      <c r="N7127">
        <v>2.7255555550000001</v>
      </c>
      <c r="O7127">
        <v>2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5.451111</v>
      </c>
      <c r="V7127">
        <v>0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1723207</v>
      </c>
      <c r="B7128">
        <v>1</v>
      </c>
      <c r="C7128" t="s">
        <v>76</v>
      </c>
      <c r="D7128" t="s">
        <v>78</v>
      </c>
      <c r="E7128" t="s">
        <v>164</v>
      </c>
      <c r="F7128" t="s">
        <v>20357</v>
      </c>
      <c r="G7128" t="s">
        <v>182</v>
      </c>
      <c r="H7128" t="s">
        <v>46</v>
      </c>
      <c r="I7128" t="s">
        <v>129</v>
      </c>
      <c r="J7128" t="s">
        <v>130</v>
      </c>
      <c r="K7128" t="s">
        <v>131</v>
      </c>
      <c r="L7128" t="s">
        <v>20358</v>
      </c>
      <c r="M7128" t="s">
        <v>20359</v>
      </c>
      <c r="N7128">
        <v>4.2797222220000002</v>
      </c>
      <c r="O7128">
        <v>1</v>
      </c>
      <c r="P7128">
        <v>733</v>
      </c>
      <c r="Q7128">
        <v>0</v>
      </c>
      <c r="R7128">
        <v>0</v>
      </c>
      <c r="S7128">
        <v>0</v>
      </c>
      <c r="T7128">
        <v>0</v>
      </c>
      <c r="U7128">
        <v>4.2797219999999996</v>
      </c>
      <c r="V7128">
        <v>3137.0363889999999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1723163</v>
      </c>
      <c r="B7129">
        <v>1</v>
      </c>
      <c r="C7129" t="s">
        <v>76</v>
      </c>
      <c r="D7129" t="s">
        <v>104</v>
      </c>
      <c r="E7129" t="s">
        <v>212</v>
      </c>
      <c r="F7129" t="s">
        <v>20360</v>
      </c>
      <c r="G7129" t="s">
        <v>1505</v>
      </c>
      <c r="H7129" t="s">
        <v>47</v>
      </c>
      <c r="I7129" t="s">
        <v>129</v>
      </c>
      <c r="J7129" t="s">
        <v>130</v>
      </c>
      <c r="K7129" t="s">
        <v>131</v>
      </c>
      <c r="L7129" t="s">
        <v>20361</v>
      </c>
      <c r="M7129" t="s">
        <v>20362</v>
      </c>
      <c r="N7129">
        <v>4.1524999999999999</v>
      </c>
      <c r="O7129">
        <v>0</v>
      </c>
      <c r="P7129">
        <v>0</v>
      </c>
      <c r="Q7129">
        <v>21</v>
      </c>
      <c r="R7129">
        <v>432</v>
      </c>
      <c r="S7129">
        <v>24</v>
      </c>
      <c r="T7129">
        <v>465</v>
      </c>
      <c r="U7129">
        <v>0</v>
      </c>
      <c r="V7129">
        <v>0</v>
      </c>
      <c r="W7129">
        <v>87.202500000000001</v>
      </c>
      <c r="X7129">
        <v>1793.88</v>
      </c>
      <c r="Y7129">
        <v>99.66</v>
      </c>
      <c r="Z7129">
        <v>1930.9124999999999</v>
      </c>
    </row>
    <row r="7130" spans="1:26" x14ac:dyDescent="0.25">
      <c r="A7130">
        <v>1723217</v>
      </c>
      <c r="B7130">
        <v>1</v>
      </c>
      <c r="C7130" t="s">
        <v>76</v>
      </c>
      <c r="D7130" t="s">
        <v>100</v>
      </c>
      <c r="E7130" t="s">
        <v>134</v>
      </c>
      <c r="F7130" t="s">
        <v>20363</v>
      </c>
      <c r="G7130" t="s">
        <v>136</v>
      </c>
      <c r="H7130" t="s">
        <v>46</v>
      </c>
      <c r="I7130" t="s">
        <v>129</v>
      </c>
      <c r="J7130" t="s">
        <v>130</v>
      </c>
      <c r="K7130" t="s">
        <v>131</v>
      </c>
      <c r="L7130" t="s">
        <v>20364</v>
      </c>
      <c r="M7130" t="s">
        <v>20365</v>
      </c>
      <c r="N7130">
        <v>2.2183333329999999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2.2183329999999999</v>
      </c>
      <c r="W7130">
        <v>0</v>
      </c>
      <c r="X7130">
        <v>0</v>
      </c>
      <c r="Y7130">
        <v>0</v>
      </c>
      <c r="Z7130">
        <v>0</v>
      </c>
    </row>
    <row r="7131" spans="1:26" x14ac:dyDescent="0.25">
      <c r="A7131">
        <v>1723210</v>
      </c>
      <c r="B7131">
        <v>1</v>
      </c>
      <c r="C7131" t="s">
        <v>76</v>
      </c>
      <c r="D7131" t="s">
        <v>78</v>
      </c>
      <c r="E7131" t="s">
        <v>158</v>
      </c>
      <c r="F7131" t="s">
        <v>20366</v>
      </c>
      <c r="G7131" t="s">
        <v>176</v>
      </c>
      <c r="H7131" t="s">
        <v>47</v>
      </c>
      <c r="I7131" t="s">
        <v>129</v>
      </c>
      <c r="J7131" t="s">
        <v>130</v>
      </c>
      <c r="K7131" t="s">
        <v>131</v>
      </c>
      <c r="L7131" t="s">
        <v>20367</v>
      </c>
      <c r="M7131" t="s">
        <v>20368</v>
      </c>
      <c r="N7131">
        <v>0.584166666</v>
      </c>
      <c r="O7131">
        <v>59</v>
      </c>
      <c r="P7131">
        <v>16787</v>
      </c>
      <c r="Q7131">
        <v>0</v>
      </c>
      <c r="R7131">
        <v>0</v>
      </c>
      <c r="S7131">
        <v>0</v>
      </c>
      <c r="T7131">
        <v>0</v>
      </c>
      <c r="U7131">
        <v>34.465833000000003</v>
      </c>
      <c r="V7131">
        <v>9806.4058220000006</v>
      </c>
      <c r="W7131">
        <v>0</v>
      </c>
      <c r="X7131">
        <v>0</v>
      </c>
      <c r="Y7131">
        <v>0</v>
      </c>
      <c r="Z7131">
        <v>0</v>
      </c>
    </row>
    <row r="7132" spans="1:26" x14ac:dyDescent="0.25">
      <c r="A7132">
        <v>1723224</v>
      </c>
      <c r="B7132">
        <v>1</v>
      </c>
      <c r="C7132" t="s">
        <v>77</v>
      </c>
      <c r="D7132" t="s">
        <v>114</v>
      </c>
      <c r="E7132" t="s">
        <v>126</v>
      </c>
      <c r="F7132" t="s">
        <v>7144</v>
      </c>
      <c r="G7132" t="s">
        <v>145</v>
      </c>
      <c r="H7132" t="s">
        <v>47</v>
      </c>
      <c r="I7132" t="s">
        <v>129</v>
      </c>
      <c r="J7132" t="s">
        <v>130</v>
      </c>
      <c r="K7132" t="s">
        <v>131</v>
      </c>
      <c r="L7132" t="s">
        <v>20369</v>
      </c>
      <c r="M7132" t="s">
        <v>20370</v>
      </c>
      <c r="N7132">
        <v>2.1066666660000002</v>
      </c>
      <c r="O7132">
        <v>42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88.48</v>
      </c>
      <c r="V7132">
        <v>0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1723211</v>
      </c>
      <c r="B7133">
        <v>1</v>
      </c>
      <c r="C7133" t="s">
        <v>76</v>
      </c>
      <c r="D7133" t="s">
        <v>102</v>
      </c>
      <c r="E7133" t="s">
        <v>158</v>
      </c>
      <c r="F7133" t="s">
        <v>20371</v>
      </c>
      <c r="G7133" t="s">
        <v>176</v>
      </c>
      <c r="H7133" t="s">
        <v>47</v>
      </c>
      <c r="I7133" t="s">
        <v>151</v>
      </c>
      <c r="J7133" t="s">
        <v>130</v>
      </c>
      <c r="K7133" t="s">
        <v>131</v>
      </c>
      <c r="L7133" t="s">
        <v>20372</v>
      </c>
      <c r="M7133" t="s">
        <v>20373</v>
      </c>
      <c r="N7133">
        <v>8.3333330000000001E-3</v>
      </c>
      <c r="O7133">
        <v>3</v>
      </c>
      <c r="P7133">
        <v>0</v>
      </c>
      <c r="Q7133">
        <v>0</v>
      </c>
      <c r="R7133">
        <v>0</v>
      </c>
      <c r="S7133">
        <v>110</v>
      </c>
      <c r="T7133">
        <v>1188</v>
      </c>
      <c r="U7133">
        <v>2.5000000000000001E-2</v>
      </c>
      <c r="V7133">
        <v>0</v>
      </c>
      <c r="W7133">
        <v>0</v>
      </c>
      <c r="X7133">
        <v>0</v>
      </c>
      <c r="Y7133">
        <v>0.91666700000000001</v>
      </c>
      <c r="Z7133">
        <v>9.9</v>
      </c>
    </row>
    <row r="7134" spans="1:26" x14ac:dyDescent="0.25">
      <c r="A7134">
        <v>1723213</v>
      </c>
      <c r="B7134">
        <v>1</v>
      </c>
      <c r="C7134" t="s">
        <v>76</v>
      </c>
      <c r="D7134" t="s">
        <v>102</v>
      </c>
      <c r="E7134" t="s">
        <v>212</v>
      </c>
      <c r="F7134" t="s">
        <v>20374</v>
      </c>
      <c r="G7134" t="s">
        <v>176</v>
      </c>
      <c r="H7134" t="s">
        <v>47</v>
      </c>
      <c r="I7134" t="s">
        <v>129</v>
      </c>
      <c r="J7134" t="s">
        <v>130</v>
      </c>
      <c r="K7134" t="s">
        <v>131</v>
      </c>
      <c r="L7134" t="s">
        <v>20375</v>
      </c>
      <c r="M7134" t="s">
        <v>20376</v>
      </c>
      <c r="N7134">
        <v>0.87194444400000004</v>
      </c>
      <c r="O7134">
        <v>0</v>
      </c>
      <c r="P7134">
        <v>0</v>
      </c>
      <c r="Q7134">
        <v>0</v>
      </c>
      <c r="R7134">
        <v>0</v>
      </c>
      <c r="S7134">
        <v>17</v>
      </c>
      <c r="T7134">
        <v>849</v>
      </c>
      <c r="U7134">
        <v>0</v>
      </c>
      <c r="V7134">
        <v>0</v>
      </c>
      <c r="W7134">
        <v>0</v>
      </c>
      <c r="X7134">
        <v>0</v>
      </c>
      <c r="Y7134">
        <v>14.823055999999999</v>
      </c>
      <c r="Z7134">
        <v>740.28083300000003</v>
      </c>
    </row>
    <row r="7135" spans="1:26" x14ac:dyDescent="0.25">
      <c r="A7135">
        <v>1723221</v>
      </c>
      <c r="B7135">
        <v>1</v>
      </c>
      <c r="C7135" t="s">
        <v>76</v>
      </c>
      <c r="D7135" t="s">
        <v>100</v>
      </c>
      <c r="E7135" t="s">
        <v>139</v>
      </c>
      <c r="F7135" t="s">
        <v>20377</v>
      </c>
      <c r="G7135" t="s">
        <v>269</v>
      </c>
      <c r="H7135" t="s">
        <v>46</v>
      </c>
      <c r="I7135" t="s">
        <v>129</v>
      </c>
      <c r="J7135" t="s">
        <v>130</v>
      </c>
      <c r="K7135" t="s">
        <v>131</v>
      </c>
      <c r="L7135" t="s">
        <v>20378</v>
      </c>
      <c r="M7135" t="s">
        <v>20379</v>
      </c>
      <c r="N7135">
        <v>3.5119444440000001</v>
      </c>
      <c r="O7135">
        <v>0</v>
      </c>
      <c r="P7135">
        <v>20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70.238889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1723218</v>
      </c>
      <c r="B7136">
        <v>1</v>
      </c>
      <c r="C7136" t="s">
        <v>76</v>
      </c>
      <c r="D7136" t="s">
        <v>87</v>
      </c>
      <c r="E7136" t="s">
        <v>126</v>
      </c>
      <c r="F7136" t="s">
        <v>20380</v>
      </c>
      <c r="G7136" t="s">
        <v>145</v>
      </c>
      <c r="H7136" t="s">
        <v>47</v>
      </c>
      <c r="I7136" t="s">
        <v>129</v>
      </c>
      <c r="J7136" t="s">
        <v>130</v>
      </c>
      <c r="K7136" t="s">
        <v>131</v>
      </c>
      <c r="L7136" t="s">
        <v>20381</v>
      </c>
      <c r="M7136" t="s">
        <v>20382</v>
      </c>
      <c r="N7136">
        <v>0.65083333300000001</v>
      </c>
      <c r="O7136">
        <v>0</v>
      </c>
      <c r="P7136">
        <v>0</v>
      </c>
      <c r="Q7136">
        <v>0</v>
      </c>
      <c r="R7136">
        <v>27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17.572500000000002</v>
      </c>
      <c r="Y7136">
        <v>0</v>
      </c>
      <c r="Z7136">
        <v>0</v>
      </c>
    </row>
    <row r="7137" spans="1:26" x14ac:dyDescent="0.25">
      <c r="A7137">
        <v>1723225</v>
      </c>
      <c r="B7137">
        <v>1</v>
      </c>
      <c r="C7137" t="s">
        <v>76</v>
      </c>
      <c r="D7137" t="s">
        <v>100</v>
      </c>
      <c r="E7137" t="s">
        <v>139</v>
      </c>
      <c r="F7137" t="s">
        <v>4747</v>
      </c>
      <c r="G7137" t="s">
        <v>141</v>
      </c>
      <c r="H7137" t="s">
        <v>46</v>
      </c>
      <c r="I7137" t="s">
        <v>129</v>
      </c>
      <c r="J7137" t="s">
        <v>130</v>
      </c>
      <c r="K7137" t="s">
        <v>131</v>
      </c>
      <c r="L7137" t="s">
        <v>20383</v>
      </c>
      <c r="M7137" t="s">
        <v>20384</v>
      </c>
      <c r="N7137">
        <v>3.0586111109999998</v>
      </c>
      <c r="O7137">
        <v>0</v>
      </c>
      <c r="P7137">
        <v>1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3.058611</v>
      </c>
      <c r="W7137">
        <v>0</v>
      </c>
      <c r="X7137">
        <v>0</v>
      </c>
      <c r="Y7137">
        <v>0</v>
      </c>
      <c r="Z7137">
        <v>0</v>
      </c>
    </row>
    <row r="7138" spans="1:26" x14ac:dyDescent="0.25">
      <c r="A7138">
        <v>1723227</v>
      </c>
      <c r="B7138">
        <v>1</v>
      </c>
      <c r="C7138" t="s">
        <v>76</v>
      </c>
      <c r="D7138" t="s">
        <v>103</v>
      </c>
      <c r="E7138" t="s">
        <v>139</v>
      </c>
      <c r="F7138" t="s">
        <v>20385</v>
      </c>
      <c r="G7138" t="s">
        <v>462</v>
      </c>
      <c r="H7138" t="s">
        <v>46</v>
      </c>
      <c r="I7138" t="s">
        <v>129</v>
      </c>
      <c r="J7138" t="s">
        <v>130</v>
      </c>
      <c r="K7138" t="s">
        <v>131</v>
      </c>
      <c r="L7138" t="s">
        <v>20386</v>
      </c>
      <c r="M7138" t="s">
        <v>20387</v>
      </c>
      <c r="N7138">
        <v>1.516388888</v>
      </c>
      <c r="O7138">
        <v>0</v>
      </c>
      <c r="P7138">
        <v>0</v>
      </c>
      <c r="Q7138">
        <v>0</v>
      </c>
      <c r="R7138">
        <v>18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27.295000000000002</v>
      </c>
      <c r="Y7138">
        <v>0</v>
      </c>
      <c r="Z7138">
        <v>0</v>
      </c>
    </row>
    <row r="7139" spans="1:26" x14ac:dyDescent="0.25">
      <c r="A7139">
        <v>1723226</v>
      </c>
      <c r="B7139">
        <v>1</v>
      </c>
      <c r="C7139" t="s">
        <v>77</v>
      </c>
      <c r="D7139" t="s">
        <v>109</v>
      </c>
      <c r="E7139" t="s">
        <v>212</v>
      </c>
      <c r="F7139" t="s">
        <v>17071</v>
      </c>
      <c r="G7139" t="s">
        <v>150</v>
      </c>
      <c r="H7139" t="s">
        <v>47</v>
      </c>
      <c r="I7139" t="s">
        <v>129</v>
      </c>
      <c r="J7139" t="s">
        <v>130</v>
      </c>
      <c r="K7139" t="s">
        <v>131</v>
      </c>
      <c r="L7139" t="s">
        <v>20388</v>
      </c>
      <c r="M7139" t="s">
        <v>20389</v>
      </c>
      <c r="N7139">
        <v>0.59972222200000003</v>
      </c>
      <c r="O7139">
        <v>38</v>
      </c>
      <c r="P7139">
        <v>313</v>
      </c>
      <c r="Q7139">
        <v>0</v>
      </c>
      <c r="R7139">
        <v>0</v>
      </c>
      <c r="S7139">
        <v>0</v>
      </c>
      <c r="T7139">
        <v>0</v>
      </c>
      <c r="U7139">
        <v>22.789444</v>
      </c>
      <c r="V7139">
        <v>187.713055</v>
      </c>
      <c r="W7139">
        <v>0</v>
      </c>
      <c r="X7139">
        <v>0</v>
      </c>
      <c r="Y7139">
        <v>0</v>
      </c>
      <c r="Z7139">
        <v>0</v>
      </c>
    </row>
    <row r="7140" spans="1:26" x14ac:dyDescent="0.25">
      <c r="A7140">
        <v>1723229</v>
      </c>
      <c r="B7140">
        <v>1</v>
      </c>
      <c r="C7140" t="s">
        <v>76</v>
      </c>
      <c r="D7140" t="s">
        <v>96</v>
      </c>
      <c r="E7140" t="s">
        <v>158</v>
      </c>
      <c r="F7140" t="s">
        <v>16083</v>
      </c>
      <c r="G7140" t="s">
        <v>176</v>
      </c>
      <c r="H7140" t="s">
        <v>47</v>
      </c>
      <c r="I7140" t="s">
        <v>129</v>
      </c>
      <c r="J7140" t="s">
        <v>130</v>
      </c>
      <c r="K7140" t="s">
        <v>131</v>
      </c>
      <c r="L7140" t="s">
        <v>20390</v>
      </c>
      <c r="M7140" t="s">
        <v>20391</v>
      </c>
      <c r="N7140">
        <v>1.862222222</v>
      </c>
      <c r="O7140">
        <v>203</v>
      </c>
      <c r="P7140">
        <v>608</v>
      </c>
      <c r="Q7140">
        <v>0</v>
      </c>
      <c r="R7140">
        <v>0</v>
      </c>
      <c r="S7140">
        <v>0</v>
      </c>
      <c r="T7140">
        <v>0</v>
      </c>
      <c r="U7140">
        <v>378.03111100000001</v>
      </c>
      <c r="V7140">
        <v>1132.2311110000001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1723274</v>
      </c>
      <c r="B7141">
        <v>1</v>
      </c>
      <c r="C7141" t="s">
        <v>76</v>
      </c>
      <c r="D7141" t="s">
        <v>102</v>
      </c>
      <c r="E7141" t="s">
        <v>212</v>
      </c>
      <c r="F7141" t="s">
        <v>20392</v>
      </c>
      <c r="G7141" t="s">
        <v>176</v>
      </c>
      <c r="H7141" t="s">
        <v>47</v>
      </c>
      <c r="I7141" t="s">
        <v>129</v>
      </c>
      <c r="J7141" t="s">
        <v>130</v>
      </c>
      <c r="K7141" t="s">
        <v>131</v>
      </c>
      <c r="L7141" t="s">
        <v>20393</v>
      </c>
      <c r="M7141" t="s">
        <v>20394</v>
      </c>
      <c r="N7141">
        <v>1.49</v>
      </c>
      <c r="O7141">
        <v>21</v>
      </c>
      <c r="P7141">
        <v>677</v>
      </c>
      <c r="Q7141">
        <v>0</v>
      </c>
      <c r="R7141">
        <v>0</v>
      </c>
      <c r="S7141">
        <v>2</v>
      </c>
      <c r="T7141">
        <v>2</v>
      </c>
      <c r="U7141">
        <v>31.29</v>
      </c>
      <c r="V7141">
        <v>1008.73</v>
      </c>
      <c r="W7141">
        <v>0</v>
      </c>
      <c r="X7141">
        <v>0</v>
      </c>
      <c r="Y7141">
        <v>2.98</v>
      </c>
      <c r="Z7141">
        <v>2.98</v>
      </c>
    </row>
    <row r="7142" spans="1:26" x14ac:dyDescent="0.25">
      <c r="A7142">
        <v>1723238</v>
      </c>
      <c r="B7142">
        <v>1</v>
      </c>
      <c r="C7142" t="s">
        <v>76</v>
      </c>
      <c r="D7142" t="s">
        <v>82</v>
      </c>
      <c r="E7142" t="s">
        <v>134</v>
      </c>
      <c r="F7142" t="s">
        <v>20395</v>
      </c>
      <c r="G7142" t="s">
        <v>136</v>
      </c>
      <c r="H7142" t="s">
        <v>46</v>
      </c>
      <c r="I7142" t="s">
        <v>129</v>
      </c>
      <c r="J7142" t="s">
        <v>130</v>
      </c>
      <c r="K7142" t="s">
        <v>131</v>
      </c>
      <c r="L7142" t="s">
        <v>20396</v>
      </c>
      <c r="M7142" t="s">
        <v>20397</v>
      </c>
      <c r="N7142">
        <v>2.6377777770000002</v>
      </c>
      <c r="O7142">
        <v>0</v>
      </c>
      <c r="P7142">
        <v>2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5.2755559999999999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1723239</v>
      </c>
      <c r="B7143">
        <v>1</v>
      </c>
      <c r="C7143" t="s">
        <v>76</v>
      </c>
      <c r="D7143" t="s">
        <v>78</v>
      </c>
      <c r="E7143" t="s">
        <v>126</v>
      </c>
      <c r="F7143" t="s">
        <v>20398</v>
      </c>
      <c r="G7143" t="s">
        <v>176</v>
      </c>
      <c r="H7143" t="s">
        <v>47</v>
      </c>
      <c r="I7143" t="s">
        <v>129</v>
      </c>
      <c r="J7143" t="s">
        <v>130</v>
      </c>
      <c r="K7143" t="s">
        <v>131</v>
      </c>
      <c r="L7143" t="s">
        <v>20399</v>
      </c>
      <c r="M7143" t="s">
        <v>20400</v>
      </c>
      <c r="N7143">
        <v>0.169444444</v>
      </c>
      <c r="O7143">
        <v>54</v>
      </c>
      <c r="P7143">
        <v>13241</v>
      </c>
      <c r="Q7143">
        <v>0</v>
      </c>
      <c r="R7143">
        <v>0</v>
      </c>
      <c r="S7143">
        <v>0</v>
      </c>
      <c r="T7143">
        <v>0</v>
      </c>
      <c r="U7143">
        <v>9.15</v>
      </c>
      <c r="V7143">
        <v>2243.613883</v>
      </c>
      <c r="W7143">
        <v>0</v>
      </c>
      <c r="X7143">
        <v>0</v>
      </c>
      <c r="Y7143">
        <v>0</v>
      </c>
      <c r="Z7143">
        <v>0</v>
      </c>
    </row>
    <row r="7144" spans="1:26" x14ac:dyDescent="0.25">
      <c r="A7144">
        <v>1723240</v>
      </c>
      <c r="B7144">
        <v>1</v>
      </c>
      <c r="C7144" t="s">
        <v>76</v>
      </c>
      <c r="D7144" t="s">
        <v>96</v>
      </c>
      <c r="E7144" t="s">
        <v>158</v>
      </c>
      <c r="F7144" t="s">
        <v>3461</v>
      </c>
      <c r="G7144" t="s">
        <v>176</v>
      </c>
      <c r="H7144" t="s">
        <v>47</v>
      </c>
      <c r="I7144" t="s">
        <v>129</v>
      </c>
      <c r="J7144" t="s">
        <v>130</v>
      </c>
      <c r="K7144" t="s">
        <v>131</v>
      </c>
      <c r="L7144" t="s">
        <v>20401</v>
      </c>
      <c r="M7144" t="s">
        <v>20402</v>
      </c>
      <c r="N7144">
        <v>0.68083333300000004</v>
      </c>
      <c r="O7144">
        <v>93</v>
      </c>
      <c r="P7144">
        <v>1610</v>
      </c>
      <c r="Q7144">
        <v>0</v>
      </c>
      <c r="R7144">
        <v>0</v>
      </c>
      <c r="S7144">
        <v>0</v>
      </c>
      <c r="T7144">
        <v>0</v>
      </c>
      <c r="U7144">
        <v>63.317500000000003</v>
      </c>
      <c r="V7144">
        <v>1096.141666</v>
      </c>
      <c r="W7144">
        <v>0</v>
      </c>
      <c r="X7144">
        <v>0</v>
      </c>
      <c r="Y7144">
        <v>0</v>
      </c>
      <c r="Z7144">
        <v>0</v>
      </c>
    </row>
    <row r="7145" spans="1:26" x14ac:dyDescent="0.25">
      <c r="A7145">
        <v>1723276</v>
      </c>
      <c r="B7145">
        <v>1</v>
      </c>
      <c r="C7145" t="s">
        <v>76</v>
      </c>
      <c r="D7145" t="s">
        <v>100</v>
      </c>
      <c r="E7145" t="s">
        <v>139</v>
      </c>
      <c r="F7145" t="s">
        <v>20403</v>
      </c>
      <c r="G7145" t="s">
        <v>141</v>
      </c>
      <c r="H7145" t="s">
        <v>46</v>
      </c>
      <c r="I7145" t="s">
        <v>129</v>
      </c>
      <c r="J7145" t="s">
        <v>130</v>
      </c>
      <c r="K7145" t="s">
        <v>131</v>
      </c>
      <c r="L7145" t="s">
        <v>20404</v>
      </c>
      <c r="M7145" t="s">
        <v>20405</v>
      </c>
      <c r="N7145">
        <v>3.1066666660000002</v>
      </c>
      <c r="O7145">
        <v>0</v>
      </c>
      <c r="P7145">
        <v>21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65.239999999999995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1723243</v>
      </c>
      <c r="B7146">
        <v>1</v>
      </c>
      <c r="C7146" t="s">
        <v>76</v>
      </c>
      <c r="D7146" t="s">
        <v>86</v>
      </c>
      <c r="E7146" t="s">
        <v>134</v>
      </c>
      <c r="F7146" t="s">
        <v>20406</v>
      </c>
      <c r="G7146" t="s">
        <v>209</v>
      </c>
      <c r="H7146" t="s">
        <v>46</v>
      </c>
      <c r="I7146" t="s">
        <v>129</v>
      </c>
      <c r="J7146" t="s">
        <v>130</v>
      </c>
      <c r="K7146" t="s">
        <v>131</v>
      </c>
      <c r="L7146" t="s">
        <v>20407</v>
      </c>
      <c r="M7146" t="s">
        <v>20408</v>
      </c>
      <c r="N7146">
        <v>0.48777777700000002</v>
      </c>
      <c r="O7146">
        <v>0</v>
      </c>
      <c r="P7146">
        <v>31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15.121111000000001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1723249</v>
      </c>
      <c r="B7147">
        <v>1</v>
      </c>
      <c r="C7147" t="s">
        <v>76</v>
      </c>
      <c r="D7147" t="s">
        <v>92</v>
      </c>
      <c r="E7147" t="s">
        <v>191</v>
      </c>
      <c r="F7147" t="s">
        <v>20409</v>
      </c>
      <c r="G7147" t="s">
        <v>141</v>
      </c>
      <c r="H7147" t="s">
        <v>46</v>
      </c>
      <c r="I7147" t="s">
        <v>129</v>
      </c>
      <c r="J7147" t="s">
        <v>130</v>
      </c>
      <c r="K7147" t="s">
        <v>131</v>
      </c>
      <c r="L7147" t="s">
        <v>20410</v>
      </c>
      <c r="M7147" t="s">
        <v>20411</v>
      </c>
      <c r="N7147">
        <v>4.7038888879999998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8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37.631110999999997</v>
      </c>
    </row>
    <row r="7148" spans="1:26" x14ac:dyDescent="0.25">
      <c r="A7148">
        <v>1723245</v>
      </c>
      <c r="B7148">
        <v>1</v>
      </c>
      <c r="C7148" t="s">
        <v>76</v>
      </c>
      <c r="D7148" t="s">
        <v>78</v>
      </c>
      <c r="E7148" t="s">
        <v>126</v>
      </c>
      <c r="F7148" t="s">
        <v>20412</v>
      </c>
      <c r="G7148" t="s">
        <v>176</v>
      </c>
      <c r="H7148" t="s">
        <v>47</v>
      </c>
      <c r="I7148" t="s">
        <v>129</v>
      </c>
      <c r="J7148" t="s">
        <v>130</v>
      </c>
      <c r="K7148" t="s">
        <v>131</v>
      </c>
      <c r="L7148" t="s">
        <v>20413</v>
      </c>
      <c r="M7148" t="s">
        <v>20414</v>
      </c>
      <c r="N7148">
        <v>0.28999999999999998</v>
      </c>
      <c r="O7148">
        <v>53</v>
      </c>
      <c r="P7148">
        <v>12503</v>
      </c>
      <c r="Q7148">
        <v>0</v>
      </c>
      <c r="R7148">
        <v>0</v>
      </c>
      <c r="S7148">
        <v>0</v>
      </c>
      <c r="T7148">
        <v>0</v>
      </c>
      <c r="U7148">
        <v>15.37</v>
      </c>
      <c r="V7148">
        <v>3625.87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1723252</v>
      </c>
      <c r="B7149">
        <v>1</v>
      </c>
      <c r="C7149" t="s">
        <v>77</v>
      </c>
      <c r="D7149" t="s">
        <v>114</v>
      </c>
      <c r="E7149" t="s">
        <v>134</v>
      </c>
      <c r="F7149" t="s">
        <v>20415</v>
      </c>
      <c r="G7149" t="s">
        <v>136</v>
      </c>
      <c r="H7149" t="s">
        <v>46</v>
      </c>
      <c r="I7149" t="s">
        <v>129</v>
      </c>
      <c r="J7149" t="s">
        <v>130</v>
      </c>
      <c r="K7149" t="s">
        <v>131</v>
      </c>
      <c r="L7149" t="s">
        <v>20416</v>
      </c>
      <c r="M7149" t="s">
        <v>20417</v>
      </c>
      <c r="N7149">
        <v>3.8244444440000001</v>
      </c>
      <c r="O7149">
        <v>0</v>
      </c>
      <c r="P7149">
        <v>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3.8244440000000002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1723250</v>
      </c>
      <c r="B7150">
        <v>1</v>
      </c>
      <c r="C7150" t="s">
        <v>76</v>
      </c>
      <c r="D7150" t="s">
        <v>96</v>
      </c>
      <c r="E7150" t="s">
        <v>212</v>
      </c>
      <c r="F7150" t="s">
        <v>3795</v>
      </c>
      <c r="G7150" t="s">
        <v>176</v>
      </c>
      <c r="H7150" t="s">
        <v>47</v>
      </c>
      <c r="I7150" t="s">
        <v>129</v>
      </c>
      <c r="J7150" t="s">
        <v>130</v>
      </c>
      <c r="K7150" t="s">
        <v>131</v>
      </c>
      <c r="L7150" t="s">
        <v>20418</v>
      </c>
      <c r="M7150" t="s">
        <v>20419</v>
      </c>
      <c r="N7150">
        <v>0.82444444400000005</v>
      </c>
      <c r="O7150">
        <v>15</v>
      </c>
      <c r="P7150">
        <v>386</v>
      </c>
      <c r="Q7150">
        <v>0</v>
      </c>
      <c r="R7150">
        <v>0</v>
      </c>
      <c r="S7150">
        <v>0</v>
      </c>
      <c r="T7150">
        <v>0</v>
      </c>
      <c r="U7150">
        <v>12.366667</v>
      </c>
      <c r="V7150">
        <v>318.23555499999998</v>
      </c>
      <c r="W7150">
        <v>0</v>
      </c>
      <c r="X7150">
        <v>0</v>
      </c>
      <c r="Y7150">
        <v>0</v>
      </c>
      <c r="Z7150">
        <v>0</v>
      </c>
    </row>
    <row r="7151" spans="1:26" x14ac:dyDescent="0.25">
      <c r="A7151">
        <v>1723259</v>
      </c>
      <c r="B7151">
        <v>1</v>
      </c>
      <c r="C7151" t="s">
        <v>76</v>
      </c>
      <c r="D7151" t="s">
        <v>96</v>
      </c>
      <c r="E7151" t="s">
        <v>148</v>
      </c>
      <c r="F7151" t="s">
        <v>20420</v>
      </c>
      <c r="G7151" t="s">
        <v>176</v>
      </c>
      <c r="H7151" t="s">
        <v>47</v>
      </c>
      <c r="I7151" t="s">
        <v>129</v>
      </c>
      <c r="J7151" t="s">
        <v>130</v>
      </c>
      <c r="K7151" t="s">
        <v>131</v>
      </c>
      <c r="L7151" t="s">
        <v>20421</v>
      </c>
      <c r="M7151" t="s">
        <v>20422</v>
      </c>
      <c r="N7151">
        <v>0.61027777699999997</v>
      </c>
      <c r="O7151">
        <v>240</v>
      </c>
      <c r="P7151">
        <v>6082</v>
      </c>
      <c r="Q7151">
        <v>0</v>
      </c>
      <c r="R7151">
        <v>0</v>
      </c>
      <c r="S7151">
        <v>0</v>
      </c>
      <c r="T7151">
        <v>0</v>
      </c>
      <c r="U7151">
        <v>146.466666</v>
      </c>
      <c r="V7151">
        <v>3711.7094400000001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1723261</v>
      </c>
      <c r="B7152">
        <v>1</v>
      </c>
      <c r="C7152" t="s">
        <v>77</v>
      </c>
      <c r="D7152" t="s">
        <v>109</v>
      </c>
      <c r="E7152" t="s">
        <v>139</v>
      </c>
      <c r="F7152" t="s">
        <v>20423</v>
      </c>
      <c r="G7152" t="s">
        <v>141</v>
      </c>
      <c r="H7152" t="s">
        <v>46</v>
      </c>
      <c r="I7152" t="s">
        <v>129</v>
      </c>
      <c r="J7152" t="s">
        <v>130</v>
      </c>
      <c r="K7152" t="s">
        <v>131</v>
      </c>
      <c r="L7152" t="s">
        <v>20424</v>
      </c>
      <c r="M7152" t="s">
        <v>20425</v>
      </c>
      <c r="N7152">
        <v>1.8286111110000001</v>
      </c>
      <c r="O7152">
        <v>0</v>
      </c>
      <c r="P7152">
        <v>12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21.943332999999999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1723254</v>
      </c>
      <c r="B7153">
        <v>1</v>
      </c>
      <c r="C7153" t="s">
        <v>76</v>
      </c>
      <c r="D7153" t="s">
        <v>102</v>
      </c>
      <c r="E7153" t="s">
        <v>134</v>
      </c>
      <c r="F7153" t="s">
        <v>20426</v>
      </c>
      <c r="G7153" t="s">
        <v>155</v>
      </c>
      <c r="H7153" t="s">
        <v>46</v>
      </c>
      <c r="I7153" t="s">
        <v>129</v>
      </c>
      <c r="J7153" t="s">
        <v>130</v>
      </c>
      <c r="K7153" t="s">
        <v>131</v>
      </c>
      <c r="L7153" t="s">
        <v>20427</v>
      </c>
      <c r="M7153" t="s">
        <v>20428</v>
      </c>
      <c r="N7153">
        <v>2.1641666659999999</v>
      </c>
      <c r="O7153">
        <v>0</v>
      </c>
      <c r="P7153">
        <v>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4.3283329999999998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1723257</v>
      </c>
      <c r="B7154">
        <v>1</v>
      </c>
      <c r="C7154" t="s">
        <v>76</v>
      </c>
      <c r="D7154" t="s">
        <v>92</v>
      </c>
      <c r="E7154" t="s">
        <v>134</v>
      </c>
      <c r="F7154" t="s">
        <v>19756</v>
      </c>
      <c r="G7154" t="s">
        <v>136</v>
      </c>
      <c r="H7154" t="s">
        <v>46</v>
      </c>
      <c r="I7154" t="s">
        <v>129</v>
      </c>
      <c r="J7154" t="s">
        <v>130</v>
      </c>
      <c r="K7154" t="s">
        <v>131</v>
      </c>
      <c r="L7154" t="s">
        <v>20429</v>
      </c>
      <c r="M7154" t="s">
        <v>20430</v>
      </c>
      <c r="N7154">
        <v>6.9838888880000001</v>
      </c>
      <c r="O7154">
        <v>0</v>
      </c>
      <c r="P7154">
        <v>0</v>
      </c>
      <c r="Q7154">
        <v>2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13.967777999999999</v>
      </c>
      <c r="X7154">
        <v>0</v>
      </c>
      <c r="Y7154">
        <v>0</v>
      </c>
      <c r="Z7154">
        <v>0</v>
      </c>
    </row>
    <row r="7155" spans="1:26" x14ac:dyDescent="0.25">
      <c r="A7155">
        <v>1723260</v>
      </c>
      <c r="B7155">
        <v>1</v>
      </c>
      <c r="C7155" t="s">
        <v>76</v>
      </c>
      <c r="D7155" t="s">
        <v>79</v>
      </c>
      <c r="E7155" t="s">
        <v>134</v>
      </c>
      <c r="F7155" t="s">
        <v>20431</v>
      </c>
      <c r="G7155" t="s">
        <v>155</v>
      </c>
      <c r="H7155" t="s">
        <v>46</v>
      </c>
      <c r="I7155" t="s">
        <v>129</v>
      </c>
      <c r="J7155" t="s">
        <v>130</v>
      </c>
      <c r="K7155" t="s">
        <v>131</v>
      </c>
      <c r="L7155" t="s">
        <v>20432</v>
      </c>
      <c r="M7155" t="s">
        <v>20433</v>
      </c>
      <c r="N7155">
        <v>1.400555555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2.8011110000000001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1723263</v>
      </c>
      <c r="B7156">
        <v>1</v>
      </c>
      <c r="C7156" t="s">
        <v>77</v>
      </c>
      <c r="D7156" t="s">
        <v>109</v>
      </c>
      <c r="E7156" t="s">
        <v>139</v>
      </c>
      <c r="F7156" t="s">
        <v>20434</v>
      </c>
      <c r="G7156" t="s">
        <v>141</v>
      </c>
      <c r="H7156" t="s">
        <v>46</v>
      </c>
      <c r="I7156" t="s">
        <v>129</v>
      </c>
      <c r="J7156" t="s">
        <v>130</v>
      </c>
      <c r="K7156" t="s">
        <v>131</v>
      </c>
      <c r="L7156" t="s">
        <v>20435</v>
      </c>
      <c r="M7156" t="s">
        <v>20436</v>
      </c>
      <c r="N7156">
        <v>3.0988888879999998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19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58.878889000000001</v>
      </c>
    </row>
    <row r="7157" spans="1:26" x14ac:dyDescent="0.25">
      <c r="A7157">
        <v>1723272</v>
      </c>
      <c r="B7157">
        <v>1</v>
      </c>
      <c r="C7157" t="s">
        <v>76</v>
      </c>
      <c r="D7157" t="s">
        <v>89</v>
      </c>
      <c r="E7157" t="s">
        <v>126</v>
      </c>
      <c r="F7157" t="s">
        <v>20437</v>
      </c>
      <c r="G7157" t="s">
        <v>1209</v>
      </c>
      <c r="H7157" t="s">
        <v>47</v>
      </c>
      <c r="I7157" t="s">
        <v>129</v>
      </c>
      <c r="J7157" t="s">
        <v>130</v>
      </c>
      <c r="K7157" t="s">
        <v>131</v>
      </c>
      <c r="L7157" t="s">
        <v>20438</v>
      </c>
      <c r="M7157" t="s">
        <v>20439</v>
      </c>
      <c r="N7157">
        <v>1.395</v>
      </c>
      <c r="O7157">
        <v>0</v>
      </c>
      <c r="P7157">
        <v>279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389.20499999999998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1723265</v>
      </c>
      <c r="B7158">
        <v>1</v>
      </c>
      <c r="C7158" t="s">
        <v>77</v>
      </c>
      <c r="D7158" t="s">
        <v>115</v>
      </c>
      <c r="E7158" t="s">
        <v>134</v>
      </c>
      <c r="F7158" t="s">
        <v>20440</v>
      </c>
      <c r="G7158" t="s">
        <v>136</v>
      </c>
      <c r="H7158" t="s">
        <v>46</v>
      </c>
      <c r="I7158" t="s">
        <v>129</v>
      </c>
      <c r="J7158" t="s">
        <v>130</v>
      </c>
      <c r="K7158" t="s">
        <v>131</v>
      </c>
      <c r="L7158" t="s">
        <v>20441</v>
      </c>
      <c r="M7158" t="s">
        <v>20442</v>
      </c>
      <c r="N7158">
        <v>0.66055555499999996</v>
      </c>
      <c r="O7158">
        <v>0</v>
      </c>
      <c r="P7158">
        <v>0</v>
      </c>
      <c r="Q7158">
        <v>0</v>
      </c>
      <c r="R7158">
        <v>1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0.66055600000000003</v>
      </c>
      <c r="Y7158">
        <v>0</v>
      </c>
      <c r="Z7158">
        <v>0</v>
      </c>
    </row>
    <row r="7159" spans="1:26" x14ac:dyDescent="0.25">
      <c r="A7159">
        <v>1723269</v>
      </c>
      <c r="B7159">
        <v>1</v>
      </c>
      <c r="C7159" t="s">
        <v>76</v>
      </c>
      <c r="D7159" t="s">
        <v>80</v>
      </c>
      <c r="E7159" t="s">
        <v>139</v>
      </c>
      <c r="F7159" t="s">
        <v>20443</v>
      </c>
      <c r="G7159" t="s">
        <v>141</v>
      </c>
      <c r="H7159" t="s">
        <v>46</v>
      </c>
      <c r="I7159" t="s">
        <v>129</v>
      </c>
      <c r="J7159" t="s">
        <v>130</v>
      </c>
      <c r="K7159" t="s">
        <v>131</v>
      </c>
      <c r="L7159" t="s">
        <v>20444</v>
      </c>
      <c r="M7159" t="s">
        <v>20445</v>
      </c>
      <c r="N7159">
        <v>2.4738888879999998</v>
      </c>
      <c r="O7159">
        <v>0</v>
      </c>
      <c r="P7159">
        <v>100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247.38888900000001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1723270</v>
      </c>
      <c r="B7160">
        <v>1</v>
      </c>
      <c r="C7160" t="s">
        <v>76</v>
      </c>
      <c r="D7160" t="s">
        <v>99</v>
      </c>
      <c r="E7160" t="s">
        <v>134</v>
      </c>
      <c r="F7160" t="s">
        <v>20446</v>
      </c>
      <c r="G7160" t="s">
        <v>209</v>
      </c>
      <c r="H7160" t="s">
        <v>46</v>
      </c>
      <c r="I7160" t="s">
        <v>129</v>
      </c>
      <c r="J7160" t="s">
        <v>130</v>
      </c>
      <c r="K7160" t="s">
        <v>131</v>
      </c>
      <c r="L7160" t="s">
        <v>20447</v>
      </c>
      <c r="M7160" t="s">
        <v>20448</v>
      </c>
      <c r="N7160">
        <v>1.849444444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1.8494440000000001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1723267</v>
      </c>
      <c r="B7161">
        <v>1</v>
      </c>
      <c r="C7161" t="s">
        <v>76</v>
      </c>
      <c r="D7161" t="s">
        <v>93</v>
      </c>
      <c r="E7161" t="s">
        <v>212</v>
      </c>
      <c r="F7161" t="s">
        <v>6258</v>
      </c>
      <c r="G7161" t="s">
        <v>285</v>
      </c>
      <c r="H7161" t="s">
        <v>47</v>
      </c>
      <c r="I7161" t="s">
        <v>129</v>
      </c>
      <c r="J7161" t="s">
        <v>130</v>
      </c>
      <c r="K7161" t="s">
        <v>161</v>
      </c>
      <c r="L7161" t="s">
        <v>20449</v>
      </c>
      <c r="M7161" t="s">
        <v>20450</v>
      </c>
      <c r="N7161">
        <v>0.77416666599999995</v>
      </c>
      <c r="O7161">
        <v>2</v>
      </c>
      <c r="P7161">
        <v>128</v>
      </c>
      <c r="Q7161">
        <v>0</v>
      </c>
      <c r="R7161">
        <v>0</v>
      </c>
      <c r="S7161">
        <v>0</v>
      </c>
      <c r="T7161">
        <v>0</v>
      </c>
      <c r="U7161">
        <v>1.548333</v>
      </c>
      <c r="V7161">
        <v>99.093333000000001</v>
      </c>
      <c r="W7161">
        <v>0</v>
      </c>
      <c r="X7161">
        <v>0</v>
      </c>
      <c r="Y7161">
        <v>0</v>
      </c>
      <c r="Z7161">
        <v>0</v>
      </c>
    </row>
    <row r="7162" spans="1:26" x14ac:dyDescent="0.25">
      <c r="A7162">
        <v>1733278</v>
      </c>
      <c r="B7162">
        <v>1</v>
      </c>
      <c r="C7162" t="s">
        <v>77</v>
      </c>
      <c r="D7162" t="s">
        <v>108</v>
      </c>
      <c r="E7162" t="s">
        <v>139</v>
      </c>
      <c r="F7162" t="s">
        <v>9071</v>
      </c>
      <c r="G7162" t="s">
        <v>141</v>
      </c>
      <c r="H7162" t="s">
        <v>46</v>
      </c>
      <c r="I7162" t="s">
        <v>129</v>
      </c>
      <c r="J7162" t="s">
        <v>130</v>
      </c>
      <c r="K7162" t="s">
        <v>131</v>
      </c>
      <c r="L7162" t="s">
        <v>20451</v>
      </c>
      <c r="M7162" t="s">
        <v>20452</v>
      </c>
      <c r="N7162">
        <v>1.4125000000000001</v>
      </c>
      <c r="O7162">
        <v>0</v>
      </c>
      <c r="P7162">
        <v>22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31.074999999999999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1723271</v>
      </c>
      <c r="B7163">
        <v>1</v>
      </c>
      <c r="C7163" t="s">
        <v>76</v>
      </c>
      <c r="D7163" t="s">
        <v>79</v>
      </c>
      <c r="E7163" t="s">
        <v>191</v>
      </c>
      <c r="F7163" t="s">
        <v>20453</v>
      </c>
      <c r="G7163" t="s">
        <v>907</v>
      </c>
      <c r="H7163" t="s">
        <v>46</v>
      </c>
      <c r="I7163" t="s">
        <v>129</v>
      </c>
      <c r="J7163" t="s">
        <v>130</v>
      </c>
      <c r="K7163" t="s">
        <v>131</v>
      </c>
      <c r="L7163" t="s">
        <v>20454</v>
      </c>
      <c r="M7163" t="s">
        <v>20455</v>
      </c>
      <c r="N7163">
        <v>2.2727777769999999</v>
      </c>
      <c r="O7163">
        <v>0</v>
      </c>
      <c r="P7163">
        <v>76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172.731111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1723268</v>
      </c>
      <c r="B7164">
        <v>1</v>
      </c>
      <c r="C7164" t="s">
        <v>76</v>
      </c>
      <c r="D7164" t="s">
        <v>102</v>
      </c>
      <c r="E7164" t="s">
        <v>212</v>
      </c>
      <c r="F7164" t="s">
        <v>18428</v>
      </c>
      <c r="G7164" t="s">
        <v>2576</v>
      </c>
      <c r="H7164" t="s">
        <v>47</v>
      </c>
      <c r="I7164" t="s">
        <v>129</v>
      </c>
      <c r="J7164" t="s">
        <v>130</v>
      </c>
      <c r="K7164" t="s">
        <v>131</v>
      </c>
      <c r="L7164" t="s">
        <v>20456</v>
      </c>
      <c r="M7164" t="s">
        <v>20457</v>
      </c>
      <c r="N7164">
        <v>0.55555555499999998</v>
      </c>
      <c r="O7164">
        <v>0</v>
      </c>
      <c r="P7164">
        <v>0</v>
      </c>
      <c r="Q7164">
        <v>0</v>
      </c>
      <c r="R7164">
        <v>0</v>
      </c>
      <c r="S7164">
        <v>62</v>
      </c>
      <c r="T7164">
        <v>1660</v>
      </c>
      <c r="U7164">
        <v>0</v>
      </c>
      <c r="V7164">
        <v>0</v>
      </c>
      <c r="W7164">
        <v>0</v>
      </c>
      <c r="X7164">
        <v>0</v>
      </c>
      <c r="Y7164">
        <v>34.444443999999997</v>
      </c>
      <c r="Z7164">
        <v>922.22222099999999</v>
      </c>
    </row>
    <row r="7165" spans="1:26" x14ac:dyDescent="0.25">
      <c r="A7165">
        <v>1723275</v>
      </c>
      <c r="B7165">
        <v>1</v>
      </c>
      <c r="C7165" t="s">
        <v>76</v>
      </c>
      <c r="D7165" t="s">
        <v>94</v>
      </c>
      <c r="E7165" t="s">
        <v>134</v>
      </c>
      <c r="F7165" t="s">
        <v>20458</v>
      </c>
      <c r="G7165" t="s">
        <v>136</v>
      </c>
      <c r="H7165" t="s">
        <v>46</v>
      </c>
      <c r="I7165" t="s">
        <v>129</v>
      </c>
      <c r="J7165" t="s">
        <v>130</v>
      </c>
      <c r="K7165" t="s">
        <v>131</v>
      </c>
      <c r="L7165" t="s">
        <v>20459</v>
      </c>
      <c r="M7165" t="s">
        <v>20460</v>
      </c>
      <c r="N7165">
        <v>1.78</v>
      </c>
      <c r="O7165">
        <v>0</v>
      </c>
      <c r="P7165">
        <v>2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3.56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1723273</v>
      </c>
      <c r="B7166">
        <v>1</v>
      </c>
      <c r="C7166" t="s">
        <v>76</v>
      </c>
      <c r="D7166" t="s">
        <v>80</v>
      </c>
      <c r="E7166" t="s">
        <v>134</v>
      </c>
      <c r="F7166" t="s">
        <v>20461</v>
      </c>
      <c r="G7166" t="s">
        <v>136</v>
      </c>
      <c r="H7166" t="s">
        <v>46</v>
      </c>
      <c r="I7166" t="s">
        <v>129</v>
      </c>
      <c r="J7166" t="s">
        <v>130</v>
      </c>
      <c r="K7166" t="s">
        <v>131</v>
      </c>
      <c r="L7166" t="s">
        <v>20462</v>
      </c>
      <c r="M7166" t="s">
        <v>20463</v>
      </c>
      <c r="N7166">
        <v>2.6597222220000001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2.6597219999999999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1733275</v>
      </c>
      <c r="B7167">
        <v>1</v>
      </c>
      <c r="C7167" t="s">
        <v>76</v>
      </c>
      <c r="D7167" t="s">
        <v>94</v>
      </c>
      <c r="E7167" t="s">
        <v>134</v>
      </c>
      <c r="F7167" t="s">
        <v>20464</v>
      </c>
      <c r="G7167" t="s">
        <v>155</v>
      </c>
      <c r="H7167" t="s">
        <v>46</v>
      </c>
      <c r="I7167" t="s">
        <v>129</v>
      </c>
      <c r="J7167" t="s">
        <v>130</v>
      </c>
      <c r="K7167" t="s">
        <v>131</v>
      </c>
      <c r="L7167" t="s">
        <v>20465</v>
      </c>
      <c r="M7167" t="s">
        <v>20466</v>
      </c>
      <c r="N7167">
        <v>0.85055555500000002</v>
      </c>
      <c r="O7167">
        <v>0</v>
      </c>
      <c r="P7167">
        <v>0</v>
      </c>
      <c r="Q7167">
        <v>0</v>
      </c>
      <c r="R7167">
        <v>4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3.4022220000000001</v>
      </c>
      <c r="Y7167">
        <v>0</v>
      </c>
      <c r="Z7167">
        <v>0</v>
      </c>
    </row>
    <row r="7168" spans="1:26" x14ac:dyDescent="0.25">
      <c r="A7168">
        <v>1733276</v>
      </c>
      <c r="B7168">
        <v>1</v>
      </c>
      <c r="C7168" t="s">
        <v>77</v>
      </c>
      <c r="D7168" t="s">
        <v>119</v>
      </c>
      <c r="E7168" t="s">
        <v>134</v>
      </c>
      <c r="F7168" t="s">
        <v>20467</v>
      </c>
      <c r="G7168" t="s">
        <v>462</v>
      </c>
      <c r="H7168" t="s">
        <v>46</v>
      </c>
      <c r="I7168" t="s">
        <v>129</v>
      </c>
      <c r="J7168" t="s">
        <v>130</v>
      </c>
      <c r="K7168" t="s">
        <v>131</v>
      </c>
      <c r="L7168" t="s">
        <v>20468</v>
      </c>
      <c r="M7168" t="s">
        <v>20469</v>
      </c>
      <c r="N7168">
        <v>2.781111111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2.7811110000000001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1733274</v>
      </c>
      <c r="B7169">
        <v>1</v>
      </c>
      <c r="C7169" t="s">
        <v>77</v>
      </c>
      <c r="D7169" t="s">
        <v>109</v>
      </c>
      <c r="E7169" t="s">
        <v>164</v>
      </c>
      <c r="F7169" t="s">
        <v>20470</v>
      </c>
      <c r="G7169" t="s">
        <v>256</v>
      </c>
      <c r="H7169" t="s">
        <v>46</v>
      </c>
      <c r="I7169" t="s">
        <v>129</v>
      </c>
      <c r="J7169" t="s">
        <v>130</v>
      </c>
      <c r="K7169" t="s">
        <v>131</v>
      </c>
      <c r="L7169" t="s">
        <v>20471</v>
      </c>
      <c r="M7169" t="s">
        <v>20472</v>
      </c>
      <c r="N7169">
        <v>1.3036111109999999</v>
      </c>
      <c r="O7169">
        <v>1</v>
      </c>
      <c r="P7169">
        <v>34</v>
      </c>
      <c r="Q7169">
        <v>0</v>
      </c>
      <c r="R7169">
        <v>0</v>
      </c>
      <c r="S7169">
        <v>0</v>
      </c>
      <c r="T7169">
        <v>0</v>
      </c>
      <c r="U7169">
        <v>1.3036110000000001</v>
      </c>
      <c r="V7169">
        <v>44.322778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1733280</v>
      </c>
      <c r="B7170">
        <v>1</v>
      </c>
      <c r="C7170" t="s">
        <v>77</v>
      </c>
      <c r="D7170" t="s">
        <v>124</v>
      </c>
      <c r="E7170" t="s">
        <v>134</v>
      </c>
      <c r="F7170" t="s">
        <v>20473</v>
      </c>
      <c r="G7170" t="s">
        <v>209</v>
      </c>
      <c r="H7170" t="s">
        <v>46</v>
      </c>
      <c r="I7170" t="s">
        <v>129</v>
      </c>
      <c r="J7170" t="s">
        <v>130</v>
      </c>
      <c r="K7170" t="s">
        <v>131</v>
      </c>
      <c r="L7170" t="s">
        <v>20474</v>
      </c>
      <c r="M7170" t="s">
        <v>20475</v>
      </c>
      <c r="N7170">
        <v>0.78361111100000003</v>
      </c>
      <c r="O7170">
        <v>0</v>
      </c>
      <c r="P7170">
        <v>13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10.186944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1733279</v>
      </c>
      <c r="B7171">
        <v>1</v>
      </c>
      <c r="C7171" t="s">
        <v>76</v>
      </c>
      <c r="D7171" t="s">
        <v>96</v>
      </c>
      <c r="E7171" t="s">
        <v>158</v>
      </c>
      <c r="F7171" t="s">
        <v>14470</v>
      </c>
      <c r="G7171" t="s">
        <v>176</v>
      </c>
      <c r="H7171" t="s">
        <v>47</v>
      </c>
      <c r="I7171" t="s">
        <v>129</v>
      </c>
      <c r="J7171" t="s">
        <v>130</v>
      </c>
      <c r="K7171" t="s">
        <v>131</v>
      </c>
      <c r="L7171" t="s">
        <v>20476</v>
      </c>
      <c r="M7171" t="s">
        <v>20477</v>
      </c>
      <c r="N7171">
        <v>4.3219444439999997</v>
      </c>
      <c r="O7171">
        <v>92</v>
      </c>
      <c r="P7171">
        <v>1587</v>
      </c>
      <c r="Q7171">
        <v>0</v>
      </c>
      <c r="R7171">
        <v>0</v>
      </c>
      <c r="S7171">
        <v>0</v>
      </c>
      <c r="T7171">
        <v>0</v>
      </c>
      <c r="U7171">
        <v>397.61888900000002</v>
      </c>
      <c r="V7171">
        <v>6858.9258330000002</v>
      </c>
      <c r="W7171">
        <v>0</v>
      </c>
      <c r="X7171">
        <v>0</v>
      </c>
      <c r="Y7171">
        <v>0</v>
      </c>
      <c r="Z7171">
        <v>0</v>
      </c>
    </row>
    <row r="7172" spans="1:26" x14ac:dyDescent="0.25">
      <c r="A7172">
        <v>1733284</v>
      </c>
      <c r="B7172">
        <v>1</v>
      </c>
      <c r="C7172" t="s">
        <v>76</v>
      </c>
      <c r="D7172" t="s">
        <v>78</v>
      </c>
      <c r="E7172" t="s">
        <v>134</v>
      </c>
      <c r="F7172" t="s">
        <v>20478</v>
      </c>
      <c r="G7172" t="s">
        <v>141</v>
      </c>
      <c r="H7172" t="s">
        <v>46</v>
      </c>
      <c r="I7172" t="s">
        <v>129</v>
      </c>
      <c r="J7172" t="s">
        <v>130</v>
      </c>
      <c r="K7172" t="s">
        <v>131</v>
      </c>
      <c r="L7172" t="s">
        <v>20479</v>
      </c>
      <c r="M7172" t="s">
        <v>20480</v>
      </c>
      <c r="N7172">
        <v>0.99583333299999999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0.99583299999999997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1733287</v>
      </c>
      <c r="B7173">
        <v>1</v>
      </c>
      <c r="C7173" t="s">
        <v>76</v>
      </c>
      <c r="D7173" t="s">
        <v>88</v>
      </c>
      <c r="E7173" t="s">
        <v>134</v>
      </c>
      <c r="F7173" t="s">
        <v>20481</v>
      </c>
      <c r="G7173" t="s">
        <v>136</v>
      </c>
      <c r="H7173" t="s">
        <v>46</v>
      </c>
      <c r="I7173" t="s">
        <v>129</v>
      </c>
      <c r="J7173" t="s">
        <v>130</v>
      </c>
      <c r="K7173" t="s">
        <v>131</v>
      </c>
      <c r="L7173" t="s">
        <v>20482</v>
      </c>
      <c r="M7173" t="s">
        <v>20483</v>
      </c>
      <c r="N7173">
        <v>4.3847222219999997</v>
      </c>
      <c r="O7173">
        <v>0</v>
      </c>
      <c r="P7173">
        <v>1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4.384722</v>
      </c>
      <c r="W7173">
        <v>0</v>
      </c>
      <c r="X7173">
        <v>0</v>
      </c>
      <c r="Y7173">
        <v>0</v>
      </c>
      <c r="Z7173">
        <v>0</v>
      </c>
    </row>
    <row r="7174" spans="1:26" x14ac:dyDescent="0.25">
      <c r="A7174">
        <v>1733283</v>
      </c>
      <c r="B7174">
        <v>1</v>
      </c>
      <c r="C7174" t="s">
        <v>76</v>
      </c>
      <c r="D7174" t="s">
        <v>97</v>
      </c>
      <c r="E7174" t="s">
        <v>134</v>
      </c>
      <c r="F7174" t="s">
        <v>20484</v>
      </c>
      <c r="G7174" t="s">
        <v>209</v>
      </c>
      <c r="H7174" t="s">
        <v>46</v>
      </c>
      <c r="I7174" t="s">
        <v>129</v>
      </c>
      <c r="J7174" t="s">
        <v>130</v>
      </c>
      <c r="K7174" t="s">
        <v>131</v>
      </c>
      <c r="L7174" t="s">
        <v>20485</v>
      </c>
      <c r="M7174" t="s">
        <v>20486</v>
      </c>
      <c r="N7174">
        <v>1.9994444440000001</v>
      </c>
      <c r="O7174">
        <v>0</v>
      </c>
      <c r="P7174">
        <v>5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9.9972220000000007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1733308</v>
      </c>
      <c r="B7175">
        <v>1</v>
      </c>
      <c r="C7175" t="s">
        <v>76</v>
      </c>
      <c r="D7175" t="s">
        <v>86</v>
      </c>
      <c r="E7175" t="s">
        <v>164</v>
      </c>
      <c r="F7175" t="s">
        <v>20487</v>
      </c>
      <c r="G7175" t="s">
        <v>462</v>
      </c>
      <c r="H7175" t="s">
        <v>46</v>
      </c>
      <c r="I7175" t="s">
        <v>129</v>
      </c>
      <c r="J7175" t="s">
        <v>130</v>
      </c>
      <c r="K7175" t="s">
        <v>131</v>
      </c>
      <c r="L7175" t="s">
        <v>20488</v>
      </c>
      <c r="M7175" t="s">
        <v>20489</v>
      </c>
      <c r="N7175">
        <v>0.80305555500000003</v>
      </c>
      <c r="O7175">
        <v>2</v>
      </c>
      <c r="P7175">
        <v>729</v>
      </c>
      <c r="Q7175">
        <v>0</v>
      </c>
      <c r="R7175">
        <v>0</v>
      </c>
      <c r="S7175">
        <v>0</v>
      </c>
      <c r="T7175">
        <v>0</v>
      </c>
      <c r="U7175">
        <v>1.6061110000000001</v>
      </c>
      <c r="V7175">
        <v>585.42750000000001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1739603</v>
      </c>
      <c r="B7176">
        <v>1</v>
      </c>
      <c r="C7176" t="s">
        <v>76</v>
      </c>
      <c r="D7176" t="s">
        <v>89</v>
      </c>
      <c r="E7176" t="s">
        <v>158</v>
      </c>
      <c r="F7176" t="s">
        <v>20490</v>
      </c>
      <c r="G7176" t="s">
        <v>176</v>
      </c>
      <c r="H7176" t="s">
        <v>47</v>
      </c>
      <c r="I7176" t="s">
        <v>129</v>
      </c>
      <c r="J7176" t="s">
        <v>130</v>
      </c>
      <c r="K7176" t="s">
        <v>131</v>
      </c>
      <c r="L7176" t="s">
        <v>20491</v>
      </c>
      <c r="M7176" t="s">
        <v>20492</v>
      </c>
      <c r="N7176">
        <v>0.25</v>
      </c>
      <c r="O7176">
        <v>5</v>
      </c>
      <c r="P7176">
        <v>3524</v>
      </c>
      <c r="Q7176">
        <v>0</v>
      </c>
      <c r="R7176">
        <v>0</v>
      </c>
      <c r="S7176">
        <v>0</v>
      </c>
      <c r="T7176">
        <v>0</v>
      </c>
      <c r="U7176">
        <v>1.25</v>
      </c>
      <c r="V7176">
        <v>881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1733293</v>
      </c>
      <c r="B7177">
        <v>1</v>
      </c>
      <c r="C7177" t="s">
        <v>77</v>
      </c>
      <c r="D7177" t="s">
        <v>117</v>
      </c>
      <c r="E7177" t="s">
        <v>212</v>
      </c>
      <c r="F7177" t="s">
        <v>20493</v>
      </c>
      <c r="G7177" t="s">
        <v>176</v>
      </c>
      <c r="H7177" t="s">
        <v>47</v>
      </c>
      <c r="I7177" t="s">
        <v>129</v>
      </c>
      <c r="J7177" t="s">
        <v>130</v>
      </c>
      <c r="K7177" t="s">
        <v>131</v>
      </c>
      <c r="L7177" t="s">
        <v>20494</v>
      </c>
      <c r="M7177" t="s">
        <v>20495</v>
      </c>
      <c r="N7177">
        <v>0.82750000000000001</v>
      </c>
      <c r="O7177">
        <v>0</v>
      </c>
      <c r="P7177">
        <v>0</v>
      </c>
      <c r="Q7177">
        <v>2</v>
      </c>
      <c r="R7177">
        <v>30</v>
      </c>
      <c r="S7177">
        <v>55</v>
      </c>
      <c r="T7177">
        <v>1040</v>
      </c>
      <c r="U7177">
        <v>0</v>
      </c>
      <c r="V7177">
        <v>0</v>
      </c>
      <c r="W7177">
        <v>1.655</v>
      </c>
      <c r="X7177">
        <v>24.824999999999999</v>
      </c>
      <c r="Y7177">
        <v>45.512500000000003</v>
      </c>
      <c r="Z7177">
        <v>860.6</v>
      </c>
    </row>
    <row r="7178" spans="1:26" x14ac:dyDescent="0.25">
      <c r="A7178">
        <v>1733296</v>
      </c>
      <c r="B7178">
        <v>1</v>
      </c>
      <c r="C7178" t="s">
        <v>76</v>
      </c>
      <c r="D7178" t="s">
        <v>84</v>
      </c>
      <c r="E7178" t="s">
        <v>134</v>
      </c>
      <c r="F7178" t="s">
        <v>20496</v>
      </c>
      <c r="G7178" t="s">
        <v>155</v>
      </c>
      <c r="H7178" t="s">
        <v>46</v>
      </c>
      <c r="I7178" t="s">
        <v>129</v>
      </c>
      <c r="J7178" t="s">
        <v>130</v>
      </c>
      <c r="K7178" t="s">
        <v>131</v>
      </c>
      <c r="L7178" t="s">
        <v>20497</v>
      </c>
      <c r="M7178" t="s">
        <v>20498</v>
      </c>
      <c r="N7178">
        <v>0.55138888799999997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0.55138900000000002</v>
      </c>
      <c r="W7178">
        <v>0</v>
      </c>
      <c r="X7178">
        <v>0</v>
      </c>
      <c r="Y7178">
        <v>0</v>
      </c>
      <c r="Z7178">
        <v>0</v>
      </c>
    </row>
    <row r="7179" spans="1:26" x14ac:dyDescent="0.25">
      <c r="A7179">
        <v>1733298</v>
      </c>
      <c r="B7179">
        <v>1</v>
      </c>
      <c r="C7179" t="s">
        <v>76</v>
      </c>
      <c r="D7179" t="s">
        <v>93</v>
      </c>
      <c r="E7179" t="s">
        <v>134</v>
      </c>
      <c r="F7179" t="s">
        <v>20499</v>
      </c>
      <c r="G7179" t="s">
        <v>289</v>
      </c>
      <c r="H7179" t="s">
        <v>46</v>
      </c>
      <c r="I7179" t="s">
        <v>129</v>
      </c>
      <c r="J7179" t="s">
        <v>130</v>
      </c>
      <c r="K7179" t="s">
        <v>131</v>
      </c>
      <c r="L7179" t="s">
        <v>20500</v>
      </c>
      <c r="M7179" t="s">
        <v>20501</v>
      </c>
      <c r="N7179">
        <v>2.4752777770000001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2.4752779999999999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1733303</v>
      </c>
      <c r="B7180">
        <v>1</v>
      </c>
      <c r="C7180" t="s">
        <v>76</v>
      </c>
      <c r="D7180" t="s">
        <v>92</v>
      </c>
      <c r="E7180" t="s">
        <v>134</v>
      </c>
      <c r="F7180" t="s">
        <v>20502</v>
      </c>
      <c r="G7180" t="s">
        <v>136</v>
      </c>
      <c r="H7180" t="s">
        <v>46</v>
      </c>
      <c r="I7180" t="s">
        <v>129</v>
      </c>
      <c r="J7180" t="s">
        <v>130</v>
      </c>
      <c r="K7180" t="s">
        <v>131</v>
      </c>
      <c r="L7180" t="s">
        <v>20503</v>
      </c>
      <c r="M7180" t="s">
        <v>20504</v>
      </c>
      <c r="N7180">
        <v>1.384166666</v>
      </c>
      <c r="O7180">
        <v>0</v>
      </c>
      <c r="P7180">
        <v>0</v>
      </c>
      <c r="Q7180">
        <v>0</v>
      </c>
      <c r="R7180">
        <v>1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1.3841669999999999</v>
      </c>
      <c r="Y7180">
        <v>0</v>
      </c>
      <c r="Z7180">
        <v>0</v>
      </c>
    </row>
    <row r="7181" spans="1:26" x14ac:dyDescent="0.25">
      <c r="A7181">
        <v>1733302</v>
      </c>
      <c r="B7181">
        <v>1</v>
      </c>
      <c r="C7181" t="s">
        <v>76</v>
      </c>
      <c r="D7181" t="s">
        <v>91</v>
      </c>
      <c r="E7181" t="s">
        <v>139</v>
      </c>
      <c r="F7181" t="s">
        <v>20505</v>
      </c>
      <c r="G7181" t="s">
        <v>462</v>
      </c>
      <c r="H7181" t="s">
        <v>46</v>
      </c>
      <c r="I7181" t="s">
        <v>129</v>
      </c>
      <c r="J7181" t="s">
        <v>130</v>
      </c>
      <c r="K7181" t="s">
        <v>131</v>
      </c>
      <c r="L7181" t="s">
        <v>20506</v>
      </c>
      <c r="M7181" t="s">
        <v>20507</v>
      </c>
      <c r="N7181">
        <v>0.34722222200000002</v>
      </c>
      <c r="O7181">
        <v>0</v>
      </c>
      <c r="P7181">
        <v>525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182.29166699999999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1733318</v>
      </c>
      <c r="B7182">
        <v>1</v>
      </c>
      <c r="C7182" t="s">
        <v>76</v>
      </c>
      <c r="D7182" t="s">
        <v>103</v>
      </c>
      <c r="E7182" t="s">
        <v>134</v>
      </c>
      <c r="F7182" t="s">
        <v>20508</v>
      </c>
      <c r="G7182" t="s">
        <v>155</v>
      </c>
      <c r="H7182" t="s">
        <v>46</v>
      </c>
      <c r="I7182" t="s">
        <v>129</v>
      </c>
      <c r="J7182" t="s">
        <v>130</v>
      </c>
      <c r="K7182" t="s">
        <v>131</v>
      </c>
      <c r="L7182" t="s">
        <v>20509</v>
      </c>
      <c r="M7182" t="s">
        <v>20510</v>
      </c>
      <c r="N7182">
        <v>0.80916666599999998</v>
      </c>
      <c r="O7182">
        <v>0</v>
      </c>
      <c r="P7182">
        <v>0</v>
      </c>
      <c r="Q7182">
        <v>0</v>
      </c>
      <c r="R7182">
        <v>12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9.7100000000000009</v>
      </c>
      <c r="Y7182">
        <v>0</v>
      </c>
      <c r="Z7182">
        <v>0</v>
      </c>
    </row>
    <row r="7183" spans="1:26" x14ac:dyDescent="0.25">
      <c r="A7183">
        <v>1733313</v>
      </c>
      <c r="B7183">
        <v>1</v>
      </c>
      <c r="C7183" t="s">
        <v>77</v>
      </c>
      <c r="D7183" t="s">
        <v>110</v>
      </c>
      <c r="E7183" t="s">
        <v>139</v>
      </c>
      <c r="F7183" t="s">
        <v>20511</v>
      </c>
      <c r="G7183" t="s">
        <v>141</v>
      </c>
      <c r="H7183" t="s">
        <v>46</v>
      </c>
      <c r="I7183" t="s">
        <v>129</v>
      </c>
      <c r="J7183" t="s">
        <v>130</v>
      </c>
      <c r="K7183" t="s">
        <v>131</v>
      </c>
      <c r="L7183" t="s">
        <v>20512</v>
      </c>
      <c r="M7183" t="s">
        <v>20513</v>
      </c>
      <c r="N7183">
        <v>2.4500000000000002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17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41.65</v>
      </c>
    </row>
    <row r="7184" spans="1:26" x14ac:dyDescent="0.25">
      <c r="A7184">
        <v>1733310</v>
      </c>
      <c r="B7184">
        <v>1</v>
      </c>
      <c r="C7184" t="s">
        <v>76</v>
      </c>
      <c r="D7184" t="s">
        <v>92</v>
      </c>
      <c r="E7184" t="s">
        <v>139</v>
      </c>
      <c r="F7184" t="s">
        <v>20514</v>
      </c>
      <c r="G7184" t="s">
        <v>1596</v>
      </c>
      <c r="H7184" t="s">
        <v>46</v>
      </c>
      <c r="I7184" t="s">
        <v>129</v>
      </c>
      <c r="J7184" t="s">
        <v>130</v>
      </c>
      <c r="K7184" t="s">
        <v>131</v>
      </c>
      <c r="L7184" t="s">
        <v>20515</v>
      </c>
      <c r="M7184" t="s">
        <v>20516</v>
      </c>
      <c r="N7184">
        <v>2.7652777770000001</v>
      </c>
      <c r="O7184">
        <v>0</v>
      </c>
      <c r="P7184">
        <v>0</v>
      </c>
      <c r="Q7184">
        <v>0</v>
      </c>
      <c r="R7184">
        <v>12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33.183332999999998</v>
      </c>
      <c r="Y7184">
        <v>0</v>
      </c>
      <c r="Z7184">
        <v>0</v>
      </c>
    </row>
    <row r="7185" spans="1:26" x14ac:dyDescent="0.25">
      <c r="A7185">
        <v>1733312</v>
      </c>
      <c r="B7185">
        <v>1</v>
      </c>
      <c r="C7185" t="s">
        <v>77</v>
      </c>
      <c r="D7185" t="s">
        <v>109</v>
      </c>
      <c r="E7185" t="s">
        <v>134</v>
      </c>
      <c r="F7185" t="s">
        <v>20517</v>
      </c>
      <c r="G7185" t="s">
        <v>209</v>
      </c>
      <c r="H7185" t="s">
        <v>46</v>
      </c>
      <c r="I7185" t="s">
        <v>129</v>
      </c>
      <c r="J7185" t="s">
        <v>130</v>
      </c>
      <c r="K7185" t="s">
        <v>131</v>
      </c>
      <c r="L7185" t="s">
        <v>20518</v>
      </c>
      <c r="M7185" t="s">
        <v>20519</v>
      </c>
      <c r="N7185">
        <v>1.5708333329999999</v>
      </c>
      <c r="O7185">
        <v>0</v>
      </c>
      <c r="P7185">
        <v>13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20.420832999999998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1733314</v>
      </c>
      <c r="B7186">
        <v>1</v>
      </c>
      <c r="C7186" t="s">
        <v>76</v>
      </c>
      <c r="D7186" t="s">
        <v>93</v>
      </c>
      <c r="E7186" t="s">
        <v>134</v>
      </c>
      <c r="F7186" t="s">
        <v>5035</v>
      </c>
      <c r="G7186" t="s">
        <v>289</v>
      </c>
      <c r="H7186" t="s">
        <v>46</v>
      </c>
      <c r="I7186" t="s">
        <v>129</v>
      </c>
      <c r="J7186" t="s">
        <v>130</v>
      </c>
      <c r="K7186" t="s">
        <v>131</v>
      </c>
      <c r="L7186" t="s">
        <v>20518</v>
      </c>
      <c r="M7186" t="s">
        <v>20520</v>
      </c>
      <c r="N7186">
        <v>1.5463888880000001</v>
      </c>
      <c r="O7186">
        <v>0</v>
      </c>
      <c r="P7186">
        <v>2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3.092778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1733320</v>
      </c>
      <c r="B7187">
        <v>1</v>
      </c>
      <c r="C7187" t="s">
        <v>76</v>
      </c>
      <c r="D7187" t="s">
        <v>99</v>
      </c>
      <c r="E7187" t="s">
        <v>134</v>
      </c>
      <c r="F7187" t="s">
        <v>20521</v>
      </c>
      <c r="G7187" t="s">
        <v>193</v>
      </c>
      <c r="H7187" t="s">
        <v>46</v>
      </c>
      <c r="I7187" t="s">
        <v>129</v>
      </c>
      <c r="J7187" t="s">
        <v>130</v>
      </c>
      <c r="K7187" t="s">
        <v>131</v>
      </c>
      <c r="L7187" t="s">
        <v>20522</v>
      </c>
      <c r="M7187" t="s">
        <v>20523</v>
      </c>
      <c r="N7187">
        <v>1.041666666</v>
      </c>
      <c r="O7187">
        <v>0</v>
      </c>
      <c r="P7187">
        <v>4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4.1666670000000003</v>
      </c>
      <c r="W7187">
        <v>0</v>
      </c>
      <c r="X7187">
        <v>0</v>
      </c>
      <c r="Y7187">
        <v>0</v>
      </c>
      <c r="Z7187">
        <v>0</v>
      </c>
    </row>
    <row r="7188" spans="1:26" x14ac:dyDescent="0.25">
      <c r="A7188">
        <v>1733330</v>
      </c>
      <c r="B7188">
        <v>1</v>
      </c>
      <c r="C7188" t="s">
        <v>77</v>
      </c>
      <c r="D7188" t="s">
        <v>108</v>
      </c>
      <c r="E7188" t="s">
        <v>164</v>
      </c>
      <c r="F7188" t="s">
        <v>20524</v>
      </c>
      <c r="G7188" t="s">
        <v>256</v>
      </c>
      <c r="H7188" t="s">
        <v>46</v>
      </c>
      <c r="I7188" t="s">
        <v>129</v>
      </c>
      <c r="J7188" t="s">
        <v>130</v>
      </c>
      <c r="K7188" t="s">
        <v>131</v>
      </c>
      <c r="L7188" t="s">
        <v>20525</v>
      </c>
      <c r="M7188" t="s">
        <v>20526</v>
      </c>
      <c r="N7188">
        <v>3.5074999999999998</v>
      </c>
      <c r="O7188">
        <v>1</v>
      </c>
      <c r="P7188">
        <v>69</v>
      </c>
      <c r="Q7188">
        <v>0</v>
      </c>
      <c r="R7188">
        <v>0</v>
      </c>
      <c r="S7188">
        <v>0</v>
      </c>
      <c r="T7188">
        <v>0</v>
      </c>
      <c r="U7188">
        <v>3.5074999999999998</v>
      </c>
      <c r="V7188">
        <v>242.01750000000001</v>
      </c>
      <c r="W7188">
        <v>0</v>
      </c>
      <c r="X7188">
        <v>0</v>
      </c>
      <c r="Y7188">
        <v>0</v>
      </c>
      <c r="Z7188">
        <v>0</v>
      </c>
    </row>
    <row r="7189" spans="1:26" x14ac:dyDescent="0.25">
      <c r="A7189">
        <v>1733328</v>
      </c>
      <c r="B7189">
        <v>1</v>
      </c>
      <c r="C7189" t="s">
        <v>76</v>
      </c>
      <c r="D7189" t="s">
        <v>96</v>
      </c>
      <c r="E7189" t="s">
        <v>126</v>
      </c>
      <c r="F7189" t="s">
        <v>20527</v>
      </c>
      <c r="G7189" t="s">
        <v>145</v>
      </c>
      <c r="H7189" t="s">
        <v>47</v>
      </c>
      <c r="I7189" t="s">
        <v>129</v>
      </c>
      <c r="J7189" t="s">
        <v>130</v>
      </c>
      <c r="K7189" t="s">
        <v>131</v>
      </c>
      <c r="L7189" t="s">
        <v>20528</v>
      </c>
      <c r="M7189" t="s">
        <v>20529</v>
      </c>
      <c r="N7189">
        <v>2.2080555550000001</v>
      </c>
      <c r="O7189">
        <v>1</v>
      </c>
      <c r="P7189">
        <v>79</v>
      </c>
      <c r="Q7189">
        <v>0</v>
      </c>
      <c r="R7189">
        <v>0</v>
      </c>
      <c r="S7189">
        <v>0</v>
      </c>
      <c r="T7189">
        <v>0</v>
      </c>
      <c r="U7189">
        <v>2.208056</v>
      </c>
      <c r="V7189">
        <v>174.43638899999999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1733322</v>
      </c>
      <c r="B7190">
        <v>1</v>
      </c>
      <c r="C7190" t="s">
        <v>76</v>
      </c>
      <c r="D7190" t="s">
        <v>94</v>
      </c>
      <c r="E7190" t="s">
        <v>134</v>
      </c>
      <c r="F7190" t="s">
        <v>20530</v>
      </c>
      <c r="G7190" t="s">
        <v>136</v>
      </c>
      <c r="H7190" t="s">
        <v>46</v>
      </c>
      <c r="I7190" t="s">
        <v>129</v>
      </c>
      <c r="J7190" t="s">
        <v>130</v>
      </c>
      <c r="K7190" t="s">
        <v>131</v>
      </c>
      <c r="L7190" t="s">
        <v>20531</v>
      </c>
      <c r="M7190" t="s">
        <v>20532</v>
      </c>
      <c r="N7190">
        <v>1.5636111109999999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1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1.5636110000000001</v>
      </c>
    </row>
    <row r="7191" spans="1:26" x14ac:dyDescent="0.25">
      <c r="A7191">
        <v>1733324</v>
      </c>
      <c r="B7191">
        <v>1</v>
      </c>
      <c r="C7191" t="s">
        <v>76</v>
      </c>
      <c r="D7191" t="s">
        <v>78</v>
      </c>
      <c r="E7191" t="s">
        <v>134</v>
      </c>
      <c r="F7191" t="s">
        <v>20533</v>
      </c>
      <c r="G7191" t="s">
        <v>155</v>
      </c>
      <c r="H7191" t="s">
        <v>46</v>
      </c>
      <c r="I7191" t="s">
        <v>129</v>
      </c>
      <c r="J7191" t="s">
        <v>130</v>
      </c>
      <c r="K7191" t="s">
        <v>131</v>
      </c>
      <c r="L7191" t="s">
        <v>20534</v>
      </c>
      <c r="M7191" t="s">
        <v>20535</v>
      </c>
      <c r="N7191">
        <v>2.1286111110000001</v>
      </c>
      <c r="O7191">
        <v>0</v>
      </c>
      <c r="P7191">
        <v>10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21.286110999999998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1733329</v>
      </c>
      <c r="B7192">
        <v>1</v>
      </c>
      <c r="C7192" t="s">
        <v>77</v>
      </c>
      <c r="D7192" t="s">
        <v>123</v>
      </c>
      <c r="E7192" t="s">
        <v>126</v>
      </c>
      <c r="F7192" t="s">
        <v>18164</v>
      </c>
      <c r="G7192" t="s">
        <v>176</v>
      </c>
      <c r="H7192" t="s">
        <v>47</v>
      </c>
      <c r="I7192" t="s">
        <v>129</v>
      </c>
      <c r="J7192" t="s">
        <v>130</v>
      </c>
      <c r="K7192" t="s">
        <v>131</v>
      </c>
      <c r="L7192" t="s">
        <v>20536</v>
      </c>
      <c r="M7192" t="s">
        <v>20537</v>
      </c>
      <c r="N7192">
        <v>2.7952777769999999</v>
      </c>
      <c r="O7192">
        <v>173</v>
      </c>
      <c r="P7192">
        <v>6</v>
      </c>
      <c r="Q7192">
        <v>0</v>
      </c>
      <c r="R7192">
        <v>0</v>
      </c>
      <c r="S7192">
        <v>0</v>
      </c>
      <c r="T7192">
        <v>0</v>
      </c>
      <c r="U7192">
        <v>483.583055</v>
      </c>
      <c r="V7192">
        <v>16.771667000000001</v>
      </c>
      <c r="W7192">
        <v>0</v>
      </c>
      <c r="X7192">
        <v>0</v>
      </c>
      <c r="Y7192">
        <v>0</v>
      </c>
      <c r="Z7192">
        <v>0</v>
      </c>
    </row>
    <row r="7193" spans="1:26" x14ac:dyDescent="0.25">
      <c r="A7193">
        <v>1733325</v>
      </c>
      <c r="B7193">
        <v>1</v>
      </c>
      <c r="C7193" t="s">
        <v>77</v>
      </c>
      <c r="D7193" t="s">
        <v>117</v>
      </c>
      <c r="E7193" t="s">
        <v>134</v>
      </c>
      <c r="F7193" t="s">
        <v>20538</v>
      </c>
      <c r="G7193" t="s">
        <v>136</v>
      </c>
      <c r="H7193" t="s">
        <v>46</v>
      </c>
      <c r="I7193" t="s">
        <v>129</v>
      </c>
      <c r="J7193" t="s">
        <v>130</v>
      </c>
      <c r="K7193" t="s">
        <v>131</v>
      </c>
      <c r="L7193" t="s">
        <v>20539</v>
      </c>
      <c r="M7193" t="s">
        <v>20540</v>
      </c>
      <c r="N7193">
        <v>0.75333333300000005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0.75333300000000003</v>
      </c>
    </row>
    <row r="7194" spans="1:26" x14ac:dyDescent="0.25">
      <c r="A7194">
        <v>1733333</v>
      </c>
      <c r="B7194">
        <v>1</v>
      </c>
      <c r="C7194" t="s">
        <v>77</v>
      </c>
      <c r="D7194" t="s">
        <v>115</v>
      </c>
      <c r="E7194" t="s">
        <v>134</v>
      </c>
      <c r="F7194" t="s">
        <v>20541</v>
      </c>
      <c r="G7194" t="s">
        <v>136</v>
      </c>
      <c r="H7194" t="s">
        <v>46</v>
      </c>
      <c r="I7194" t="s">
        <v>129</v>
      </c>
      <c r="J7194" t="s">
        <v>130</v>
      </c>
      <c r="K7194" t="s">
        <v>131</v>
      </c>
      <c r="L7194" t="s">
        <v>20542</v>
      </c>
      <c r="M7194" t="s">
        <v>20543</v>
      </c>
      <c r="N7194">
        <v>1.134166666</v>
      </c>
      <c r="O7194">
        <v>0</v>
      </c>
      <c r="P7194">
        <v>0</v>
      </c>
      <c r="Q7194">
        <v>0</v>
      </c>
      <c r="R7194">
        <v>1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1.1341669999999999</v>
      </c>
      <c r="Y7194">
        <v>0</v>
      </c>
      <c r="Z7194">
        <v>0</v>
      </c>
    </row>
    <row r="7195" spans="1:26" x14ac:dyDescent="0.25">
      <c r="A7195">
        <v>1733335</v>
      </c>
      <c r="B7195">
        <v>1</v>
      </c>
      <c r="C7195" t="s">
        <v>77</v>
      </c>
      <c r="D7195" t="s">
        <v>111</v>
      </c>
      <c r="E7195" t="s">
        <v>139</v>
      </c>
      <c r="F7195" t="s">
        <v>20544</v>
      </c>
      <c r="G7195" t="s">
        <v>141</v>
      </c>
      <c r="H7195" t="s">
        <v>46</v>
      </c>
      <c r="I7195" t="s">
        <v>129</v>
      </c>
      <c r="J7195" t="s">
        <v>130</v>
      </c>
      <c r="K7195" t="s">
        <v>131</v>
      </c>
      <c r="L7195" t="s">
        <v>20545</v>
      </c>
      <c r="M7195" t="s">
        <v>20546</v>
      </c>
      <c r="N7195">
        <v>1.1330555550000001</v>
      </c>
      <c r="O7195">
        <v>0</v>
      </c>
      <c r="P7195">
        <v>0</v>
      </c>
      <c r="Q7195">
        <v>0</v>
      </c>
      <c r="R7195">
        <v>27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30.592500000000001</v>
      </c>
      <c r="Y7195">
        <v>0</v>
      </c>
      <c r="Z7195">
        <v>0</v>
      </c>
    </row>
    <row r="7196" spans="1:26" x14ac:dyDescent="0.25">
      <c r="A7196">
        <v>1733332</v>
      </c>
      <c r="B7196">
        <v>1</v>
      </c>
      <c r="C7196" t="s">
        <v>76</v>
      </c>
      <c r="D7196" t="s">
        <v>97</v>
      </c>
      <c r="E7196" t="s">
        <v>139</v>
      </c>
      <c r="F7196" t="s">
        <v>20547</v>
      </c>
      <c r="G7196" t="s">
        <v>462</v>
      </c>
      <c r="H7196" t="s">
        <v>46</v>
      </c>
      <c r="I7196" t="s">
        <v>129</v>
      </c>
      <c r="J7196" t="s">
        <v>130</v>
      </c>
      <c r="K7196" t="s">
        <v>131</v>
      </c>
      <c r="L7196" t="s">
        <v>20548</v>
      </c>
      <c r="M7196" t="s">
        <v>20549</v>
      </c>
      <c r="N7196">
        <v>0.59499999999999997</v>
      </c>
      <c r="O7196">
        <v>0</v>
      </c>
      <c r="P7196">
        <v>79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47.005000000000003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1733341</v>
      </c>
      <c r="B7197">
        <v>1</v>
      </c>
      <c r="C7197" t="s">
        <v>77</v>
      </c>
      <c r="D7197" t="s">
        <v>108</v>
      </c>
      <c r="E7197" t="s">
        <v>126</v>
      </c>
      <c r="F7197" t="s">
        <v>20550</v>
      </c>
      <c r="G7197" t="s">
        <v>468</v>
      </c>
      <c r="H7197" t="s">
        <v>47</v>
      </c>
      <c r="I7197" t="s">
        <v>129</v>
      </c>
      <c r="J7197" t="s">
        <v>130</v>
      </c>
      <c r="K7197" t="s">
        <v>131</v>
      </c>
      <c r="L7197" t="s">
        <v>20551</v>
      </c>
      <c r="M7197" t="s">
        <v>20552</v>
      </c>
      <c r="N7197">
        <v>1.566944444</v>
      </c>
      <c r="O7197">
        <v>1</v>
      </c>
      <c r="P7197">
        <v>462</v>
      </c>
      <c r="Q7197">
        <v>0</v>
      </c>
      <c r="R7197">
        <v>0</v>
      </c>
      <c r="S7197">
        <v>0</v>
      </c>
      <c r="T7197">
        <v>0</v>
      </c>
      <c r="U7197">
        <v>1.5669439999999999</v>
      </c>
      <c r="V7197">
        <v>723.92833299999995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1733339</v>
      </c>
      <c r="B7198">
        <v>1</v>
      </c>
      <c r="C7198" t="s">
        <v>76</v>
      </c>
      <c r="D7198" t="s">
        <v>98</v>
      </c>
      <c r="E7198" t="s">
        <v>126</v>
      </c>
      <c r="F7198" t="s">
        <v>20553</v>
      </c>
      <c r="G7198" t="s">
        <v>145</v>
      </c>
      <c r="H7198" t="s">
        <v>47</v>
      </c>
      <c r="I7198" t="s">
        <v>129</v>
      </c>
      <c r="J7198" t="s">
        <v>130</v>
      </c>
      <c r="K7198" t="s">
        <v>131</v>
      </c>
      <c r="L7198" t="s">
        <v>20554</v>
      </c>
      <c r="M7198" t="s">
        <v>20555</v>
      </c>
      <c r="N7198">
        <v>1.44</v>
      </c>
      <c r="O7198">
        <v>0</v>
      </c>
      <c r="P7198">
        <v>0</v>
      </c>
      <c r="Q7198">
        <v>0</v>
      </c>
      <c r="R7198">
        <v>0</v>
      </c>
      <c r="S7198">
        <v>1</v>
      </c>
      <c r="T7198">
        <v>72</v>
      </c>
      <c r="U7198">
        <v>0</v>
      </c>
      <c r="V7198">
        <v>0</v>
      </c>
      <c r="W7198">
        <v>0</v>
      </c>
      <c r="X7198">
        <v>0</v>
      </c>
      <c r="Y7198">
        <v>1.44</v>
      </c>
      <c r="Z7198">
        <v>103.68</v>
      </c>
    </row>
    <row r="7199" spans="1:26" x14ac:dyDescent="0.25">
      <c r="A7199">
        <v>1733340</v>
      </c>
      <c r="B7199">
        <v>1</v>
      </c>
      <c r="C7199" t="s">
        <v>77</v>
      </c>
      <c r="D7199" t="s">
        <v>124</v>
      </c>
      <c r="E7199" t="s">
        <v>134</v>
      </c>
      <c r="F7199" t="s">
        <v>20473</v>
      </c>
      <c r="G7199" t="s">
        <v>209</v>
      </c>
      <c r="H7199" t="s">
        <v>46</v>
      </c>
      <c r="I7199" t="s">
        <v>129</v>
      </c>
      <c r="J7199" t="s">
        <v>130</v>
      </c>
      <c r="K7199" t="s">
        <v>131</v>
      </c>
      <c r="L7199" t="s">
        <v>20556</v>
      </c>
      <c r="M7199" t="s">
        <v>20557</v>
      </c>
      <c r="N7199">
        <v>4.0413888880000002</v>
      </c>
      <c r="O7199">
        <v>0</v>
      </c>
      <c r="P7199">
        <v>13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52.538055999999997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1733344</v>
      </c>
      <c r="B7200">
        <v>1</v>
      </c>
      <c r="C7200" t="s">
        <v>76</v>
      </c>
      <c r="D7200" t="s">
        <v>102</v>
      </c>
      <c r="E7200" t="s">
        <v>139</v>
      </c>
      <c r="F7200" t="s">
        <v>20558</v>
      </c>
      <c r="G7200" t="s">
        <v>141</v>
      </c>
      <c r="H7200" t="s">
        <v>46</v>
      </c>
      <c r="I7200" t="s">
        <v>129</v>
      </c>
      <c r="J7200" t="s">
        <v>130</v>
      </c>
      <c r="K7200" t="s">
        <v>131</v>
      </c>
      <c r="L7200" t="s">
        <v>20559</v>
      </c>
      <c r="M7200" t="s">
        <v>20560</v>
      </c>
      <c r="N7200">
        <v>1.2838888879999999</v>
      </c>
      <c r="O7200">
        <v>0</v>
      </c>
      <c r="P7200">
        <v>21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26.961666999999998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1733348</v>
      </c>
      <c r="B7201">
        <v>1</v>
      </c>
      <c r="C7201" t="s">
        <v>77</v>
      </c>
      <c r="D7201" t="s">
        <v>119</v>
      </c>
      <c r="E7201" t="s">
        <v>139</v>
      </c>
      <c r="F7201" t="s">
        <v>20561</v>
      </c>
      <c r="G7201" t="s">
        <v>269</v>
      </c>
      <c r="H7201" t="s">
        <v>46</v>
      </c>
      <c r="I7201" t="s">
        <v>129</v>
      </c>
      <c r="J7201" t="s">
        <v>130</v>
      </c>
      <c r="K7201" t="s">
        <v>131</v>
      </c>
      <c r="L7201" t="s">
        <v>20562</v>
      </c>
      <c r="M7201" t="s">
        <v>20563</v>
      </c>
      <c r="N7201">
        <v>1.1458333329999999</v>
      </c>
      <c r="O7201">
        <v>0</v>
      </c>
      <c r="P7201">
        <v>108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123.75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1733346</v>
      </c>
      <c r="B7202">
        <v>1</v>
      </c>
      <c r="C7202" t="s">
        <v>77</v>
      </c>
      <c r="D7202" t="s">
        <v>119</v>
      </c>
      <c r="E7202" t="s">
        <v>158</v>
      </c>
      <c r="F7202" t="s">
        <v>3452</v>
      </c>
      <c r="G7202" t="s">
        <v>176</v>
      </c>
      <c r="H7202" t="s">
        <v>47</v>
      </c>
      <c r="I7202" t="s">
        <v>129</v>
      </c>
      <c r="J7202" t="s">
        <v>130</v>
      </c>
      <c r="K7202" t="s">
        <v>131</v>
      </c>
      <c r="L7202" t="s">
        <v>20564</v>
      </c>
      <c r="M7202" t="s">
        <v>20565</v>
      </c>
      <c r="N7202">
        <v>0.19861111100000001</v>
      </c>
      <c r="O7202">
        <v>189</v>
      </c>
      <c r="P7202">
        <v>1616</v>
      </c>
      <c r="Q7202">
        <v>0</v>
      </c>
      <c r="R7202">
        <v>0</v>
      </c>
      <c r="S7202">
        <v>0</v>
      </c>
      <c r="T7202">
        <v>0</v>
      </c>
      <c r="U7202">
        <v>37.537500000000001</v>
      </c>
      <c r="V7202">
        <v>320.955555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1733352</v>
      </c>
      <c r="B7203">
        <v>1</v>
      </c>
      <c r="C7203" t="s">
        <v>77</v>
      </c>
      <c r="D7203" t="s">
        <v>115</v>
      </c>
      <c r="E7203" t="s">
        <v>139</v>
      </c>
      <c r="F7203" t="s">
        <v>20566</v>
      </c>
      <c r="G7203" t="s">
        <v>141</v>
      </c>
      <c r="H7203" t="s">
        <v>46</v>
      </c>
      <c r="I7203" t="s">
        <v>129</v>
      </c>
      <c r="J7203" t="s">
        <v>130</v>
      </c>
      <c r="K7203" t="s">
        <v>131</v>
      </c>
      <c r="L7203" t="s">
        <v>20567</v>
      </c>
      <c r="M7203" t="s">
        <v>20568</v>
      </c>
      <c r="N7203">
        <v>1.802777777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56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100.955556</v>
      </c>
    </row>
    <row r="7204" spans="1:26" x14ac:dyDescent="0.25">
      <c r="A7204">
        <v>1733356</v>
      </c>
      <c r="B7204">
        <v>1</v>
      </c>
      <c r="C7204" t="s">
        <v>76</v>
      </c>
      <c r="D7204" t="s">
        <v>94</v>
      </c>
      <c r="E7204" t="s">
        <v>134</v>
      </c>
      <c r="F7204" t="s">
        <v>20569</v>
      </c>
      <c r="G7204" t="s">
        <v>136</v>
      </c>
      <c r="H7204" t="s">
        <v>46</v>
      </c>
      <c r="I7204" t="s">
        <v>129</v>
      </c>
      <c r="J7204" t="s">
        <v>130</v>
      </c>
      <c r="K7204" t="s">
        <v>131</v>
      </c>
      <c r="L7204" t="s">
        <v>20570</v>
      </c>
      <c r="M7204" t="s">
        <v>20571</v>
      </c>
      <c r="N7204">
        <v>2.1349999999999998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2.1349999999999998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1733362</v>
      </c>
      <c r="B7205">
        <v>1</v>
      </c>
      <c r="C7205" t="s">
        <v>77</v>
      </c>
      <c r="D7205" t="s">
        <v>119</v>
      </c>
      <c r="E7205" t="s">
        <v>126</v>
      </c>
      <c r="F7205" t="s">
        <v>20572</v>
      </c>
      <c r="G7205" t="s">
        <v>431</v>
      </c>
      <c r="H7205" t="s">
        <v>47</v>
      </c>
      <c r="I7205" t="s">
        <v>129</v>
      </c>
      <c r="J7205" t="s">
        <v>130</v>
      </c>
      <c r="K7205" t="s">
        <v>131</v>
      </c>
      <c r="L7205" t="s">
        <v>20573</v>
      </c>
      <c r="M7205" t="s">
        <v>20574</v>
      </c>
      <c r="N7205">
        <v>1.3066666659999999</v>
      </c>
      <c r="O7205">
        <v>109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142.42666700000001</v>
      </c>
      <c r="V7205">
        <v>0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1733357</v>
      </c>
      <c r="B7206">
        <v>1</v>
      </c>
      <c r="C7206" t="s">
        <v>76</v>
      </c>
      <c r="D7206" t="s">
        <v>86</v>
      </c>
      <c r="E7206" t="s">
        <v>134</v>
      </c>
      <c r="F7206" t="s">
        <v>20575</v>
      </c>
      <c r="G7206" t="s">
        <v>136</v>
      </c>
      <c r="H7206" t="s">
        <v>46</v>
      </c>
      <c r="I7206" t="s">
        <v>129</v>
      </c>
      <c r="J7206" t="s">
        <v>130</v>
      </c>
      <c r="K7206" t="s">
        <v>131</v>
      </c>
      <c r="L7206" t="s">
        <v>20576</v>
      </c>
      <c r="M7206" t="s">
        <v>20577</v>
      </c>
      <c r="N7206">
        <v>1.776944444</v>
      </c>
      <c r="O7206">
        <v>0</v>
      </c>
      <c r="P7206">
        <v>4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7.1077779999999997</v>
      </c>
      <c r="W7206">
        <v>0</v>
      </c>
      <c r="X7206">
        <v>0</v>
      </c>
      <c r="Y7206">
        <v>0</v>
      </c>
      <c r="Z7206">
        <v>0</v>
      </c>
    </row>
    <row r="7207" spans="1:26" x14ac:dyDescent="0.25">
      <c r="A7207">
        <v>1733365</v>
      </c>
      <c r="B7207">
        <v>1</v>
      </c>
      <c r="C7207" t="s">
        <v>76</v>
      </c>
      <c r="D7207" t="s">
        <v>86</v>
      </c>
      <c r="E7207" t="s">
        <v>134</v>
      </c>
      <c r="F7207" t="s">
        <v>20578</v>
      </c>
      <c r="G7207" t="s">
        <v>155</v>
      </c>
      <c r="H7207" t="s">
        <v>46</v>
      </c>
      <c r="I7207" t="s">
        <v>129</v>
      </c>
      <c r="J7207" t="s">
        <v>130</v>
      </c>
      <c r="K7207" t="s">
        <v>131</v>
      </c>
      <c r="L7207" t="s">
        <v>20579</v>
      </c>
      <c r="M7207" t="s">
        <v>20580</v>
      </c>
      <c r="N7207">
        <v>2.736111111</v>
      </c>
      <c r="O7207">
        <v>0</v>
      </c>
      <c r="P7207">
        <v>13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35.569443999999997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1733366</v>
      </c>
      <c r="B7208">
        <v>1</v>
      </c>
      <c r="C7208" t="s">
        <v>77</v>
      </c>
      <c r="D7208" t="s">
        <v>117</v>
      </c>
      <c r="E7208" t="s">
        <v>126</v>
      </c>
      <c r="F7208" t="s">
        <v>20581</v>
      </c>
      <c r="G7208" t="s">
        <v>145</v>
      </c>
      <c r="H7208" t="s">
        <v>47</v>
      </c>
      <c r="I7208" t="s">
        <v>129</v>
      </c>
      <c r="J7208" t="s">
        <v>130</v>
      </c>
      <c r="K7208" t="s">
        <v>131</v>
      </c>
      <c r="L7208" t="s">
        <v>20582</v>
      </c>
      <c r="M7208" t="s">
        <v>20583</v>
      </c>
      <c r="N7208">
        <v>2.3333333330000001</v>
      </c>
      <c r="O7208">
        <v>0</v>
      </c>
      <c r="P7208">
        <v>0</v>
      </c>
      <c r="Q7208">
        <v>0</v>
      </c>
      <c r="R7208">
        <v>90</v>
      </c>
      <c r="S7208">
        <v>4</v>
      </c>
      <c r="T7208">
        <v>121</v>
      </c>
      <c r="U7208">
        <v>0</v>
      </c>
      <c r="V7208">
        <v>0</v>
      </c>
      <c r="W7208">
        <v>0</v>
      </c>
      <c r="X7208">
        <v>210</v>
      </c>
      <c r="Y7208">
        <v>9.3333329999999997</v>
      </c>
      <c r="Z7208">
        <v>282.33333299999998</v>
      </c>
    </row>
    <row r="7209" spans="1:26" x14ac:dyDescent="0.25">
      <c r="A7209">
        <v>1733368</v>
      </c>
      <c r="B7209">
        <v>1</v>
      </c>
      <c r="C7209" t="s">
        <v>76</v>
      </c>
      <c r="D7209" t="s">
        <v>100</v>
      </c>
      <c r="E7209" t="s">
        <v>139</v>
      </c>
      <c r="F7209" t="s">
        <v>20584</v>
      </c>
      <c r="G7209" t="s">
        <v>141</v>
      </c>
      <c r="H7209" t="s">
        <v>46</v>
      </c>
      <c r="I7209" t="s">
        <v>129</v>
      </c>
      <c r="J7209" t="s">
        <v>130</v>
      </c>
      <c r="K7209" t="s">
        <v>131</v>
      </c>
      <c r="L7209" t="s">
        <v>20585</v>
      </c>
      <c r="M7209" t="s">
        <v>20586</v>
      </c>
      <c r="N7209">
        <v>1.4894444440000001</v>
      </c>
      <c r="O7209">
        <v>0</v>
      </c>
      <c r="P7209">
        <v>7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10.426111000000001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1733367</v>
      </c>
      <c r="B7210">
        <v>1</v>
      </c>
      <c r="C7210" t="s">
        <v>76</v>
      </c>
      <c r="D7210" t="s">
        <v>98</v>
      </c>
      <c r="E7210" t="s">
        <v>158</v>
      </c>
      <c r="F7210" t="s">
        <v>20587</v>
      </c>
      <c r="G7210" t="s">
        <v>176</v>
      </c>
      <c r="H7210" t="s">
        <v>47</v>
      </c>
      <c r="I7210" t="s">
        <v>129</v>
      </c>
      <c r="J7210" t="s">
        <v>130</v>
      </c>
      <c r="K7210" t="s">
        <v>131</v>
      </c>
      <c r="L7210" t="s">
        <v>20588</v>
      </c>
      <c r="M7210" t="s">
        <v>20589</v>
      </c>
      <c r="N7210">
        <v>0.35944444399999997</v>
      </c>
      <c r="O7210">
        <v>0</v>
      </c>
      <c r="P7210">
        <v>0</v>
      </c>
      <c r="Q7210">
        <v>19</v>
      </c>
      <c r="R7210">
        <v>407</v>
      </c>
      <c r="S7210">
        <v>27</v>
      </c>
      <c r="T7210">
        <v>732</v>
      </c>
      <c r="U7210">
        <v>0</v>
      </c>
      <c r="V7210">
        <v>0</v>
      </c>
      <c r="W7210">
        <v>6.8294439999999996</v>
      </c>
      <c r="X7210">
        <v>146.29388900000001</v>
      </c>
      <c r="Y7210">
        <v>9.7050000000000001</v>
      </c>
      <c r="Z7210">
        <v>263.11333300000001</v>
      </c>
    </row>
    <row r="7211" spans="1:26" x14ac:dyDescent="0.25">
      <c r="A7211">
        <v>1733372</v>
      </c>
      <c r="B7211">
        <v>1</v>
      </c>
      <c r="C7211" t="s">
        <v>76</v>
      </c>
      <c r="D7211" t="s">
        <v>78</v>
      </c>
      <c r="E7211" t="s">
        <v>139</v>
      </c>
      <c r="F7211" t="s">
        <v>20590</v>
      </c>
      <c r="G7211" t="s">
        <v>141</v>
      </c>
      <c r="H7211" t="s">
        <v>46</v>
      </c>
      <c r="I7211" t="s">
        <v>129</v>
      </c>
      <c r="J7211" t="s">
        <v>130</v>
      </c>
      <c r="K7211" t="s">
        <v>131</v>
      </c>
      <c r="L7211" t="s">
        <v>20591</v>
      </c>
      <c r="M7211" t="s">
        <v>20592</v>
      </c>
      <c r="N7211">
        <v>1.633888888</v>
      </c>
      <c r="O7211">
        <v>0</v>
      </c>
      <c r="P7211">
        <v>124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202.60222200000001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1733377</v>
      </c>
      <c r="B7212">
        <v>1</v>
      </c>
      <c r="C7212" t="s">
        <v>76</v>
      </c>
      <c r="D7212" t="s">
        <v>89</v>
      </c>
      <c r="E7212" t="s">
        <v>134</v>
      </c>
      <c r="F7212" t="s">
        <v>20593</v>
      </c>
      <c r="G7212" t="s">
        <v>136</v>
      </c>
      <c r="H7212" t="s">
        <v>46</v>
      </c>
      <c r="I7212" t="s">
        <v>129</v>
      </c>
      <c r="J7212" t="s">
        <v>130</v>
      </c>
      <c r="K7212" t="s">
        <v>131</v>
      </c>
      <c r="L7212" t="s">
        <v>20594</v>
      </c>
      <c r="M7212" t="s">
        <v>20595</v>
      </c>
      <c r="N7212">
        <v>1.7627777769999999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1.762778</v>
      </c>
      <c r="W7212">
        <v>0</v>
      </c>
      <c r="X7212">
        <v>0</v>
      </c>
      <c r="Y7212">
        <v>0</v>
      </c>
      <c r="Z7212">
        <v>0</v>
      </c>
    </row>
    <row r="7213" spans="1:26" x14ac:dyDescent="0.25">
      <c r="A7213">
        <v>1733373</v>
      </c>
      <c r="B7213">
        <v>1</v>
      </c>
      <c r="C7213" t="s">
        <v>76</v>
      </c>
      <c r="D7213" t="s">
        <v>96</v>
      </c>
      <c r="E7213" t="s">
        <v>158</v>
      </c>
      <c r="F7213" t="s">
        <v>20596</v>
      </c>
      <c r="G7213" t="s">
        <v>150</v>
      </c>
      <c r="H7213" t="s">
        <v>47</v>
      </c>
      <c r="I7213" t="s">
        <v>129</v>
      </c>
      <c r="J7213" t="s">
        <v>130</v>
      </c>
      <c r="K7213" t="s">
        <v>131</v>
      </c>
      <c r="L7213" t="s">
        <v>20597</v>
      </c>
      <c r="M7213" t="s">
        <v>20598</v>
      </c>
      <c r="N7213">
        <v>0.40250000000000002</v>
      </c>
      <c r="O7213">
        <v>3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1.2075</v>
      </c>
      <c r="V7213">
        <v>0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1733376</v>
      </c>
      <c r="B7214">
        <v>1</v>
      </c>
      <c r="C7214" t="s">
        <v>77</v>
      </c>
      <c r="D7214" t="s">
        <v>119</v>
      </c>
      <c r="E7214" t="s">
        <v>134</v>
      </c>
      <c r="F7214" t="s">
        <v>17247</v>
      </c>
      <c r="G7214" t="s">
        <v>136</v>
      </c>
      <c r="H7214" t="s">
        <v>46</v>
      </c>
      <c r="I7214" t="s">
        <v>129</v>
      </c>
      <c r="J7214" t="s">
        <v>130</v>
      </c>
      <c r="K7214" t="s">
        <v>131</v>
      </c>
      <c r="L7214" t="s">
        <v>20599</v>
      </c>
      <c r="M7214" t="s">
        <v>20600</v>
      </c>
      <c r="N7214">
        <v>1.3038888879999999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1.3038890000000001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1733381</v>
      </c>
      <c r="B7215">
        <v>1</v>
      </c>
      <c r="C7215" t="s">
        <v>76</v>
      </c>
      <c r="D7215" t="s">
        <v>99</v>
      </c>
      <c r="E7215" t="s">
        <v>134</v>
      </c>
      <c r="F7215" t="s">
        <v>20601</v>
      </c>
      <c r="G7215" t="s">
        <v>155</v>
      </c>
      <c r="H7215" t="s">
        <v>46</v>
      </c>
      <c r="I7215" t="s">
        <v>129</v>
      </c>
      <c r="J7215" t="s">
        <v>130</v>
      </c>
      <c r="K7215" t="s">
        <v>131</v>
      </c>
      <c r="L7215" t="s">
        <v>20602</v>
      </c>
      <c r="M7215" t="s">
        <v>20603</v>
      </c>
      <c r="N7215">
        <v>0.85722222199999998</v>
      </c>
      <c r="O7215">
        <v>0</v>
      </c>
      <c r="P7215">
        <v>1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0.85722200000000004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1733382</v>
      </c>
      <c r="B7216">
        <v>1</v>
      </c>
      <c r="C7216" t="s">
        <v>76</v>
      </c>
      <c r="D7216" t="s">
        <v>96</v>
      </c>
      <c r="E7216" t="s">
        <v>164</v>
      </c>
      <c r="F7216" t="s">
        <v>13732</v>
      </c>
      <c r="G7216" t="s">
        <v>256</v>
      </c>
      <c r="H7216" t="s">
        <v>46</v>
      </c>
      <c r="I7216" t="s">
        <v>129</v>
      </c>
      <c r="J7216" t="s">
        <v>130</v>
      </c>
      <c r="K7216" t="s">
        <v>131</v>
      </c>
      <c r="L7216" t="s">
        <v>20604</v>
      </c>
      <c r="M7216" t="s">
        <v>20605</v>
      </c>
      <c r="N7216">
        <v>2.9933333329999998</v>
      </c>
      <c r="O7216">
        <v>1</v>
      </c>
      <c r="P7216">
        <v>196</v>
      </c>
      <c r="Q7216">
        <v>0</v>
      </c>
      <c r="R7216">
        <v>0</v>
      </c>
      <c r="S7216">
        <v>0</v>
      </c>
      <c r="T7216">
        <v>0</v>
      </c>
      <c r="U7216">
        <v>2.9933329999999998</v>
      </c>
      <c r="V7216">
        <v>586.69333300000005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1733383</v>
      </c>
      <c r="B7217">
        <v>1</v>
      </c>
      <c r="C7217" t="s">
        <v>77</v>
      </c>
      <c r="D7217" t="s">
        <v>124</v>
      </c>
      <c r="E7217" t="s">
        <v>191</v>
      </c>
      <c r="F7217" t="s">
        <v>20606</v>
      </c>
      <c r="G7217" t="s">
        <v>289</v>
      </c>
      <c r="H7217" t="s">
        <v>46</v>
      </c>
      <c r="I7217" t="s">
        <v>129</v>
      </c>
      <c r="J7217" t="s">
        <v>130</v>
      </c>
      <c r="K7217" t="s">
        <v>131</v>
      </c>
      <c r="L7217" t="s">
        <v>20607</v>
      </c>
      <c r="M7217" t="s">
        <v>20608</v>
      </c>
      <c r="N7217">
        <v>3.3616666660000001</v>
      </c>
      <c r="O7217">
        <v>0</v>
      </c>
      <c r="P7217">
        <v>24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80.680000000000007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1733384</v>
      </c>
      <c r="B7218">
        <v>1</v>
      </c>
      <c r="C7218" t="s">
        <v>77</v>
      </c>
      <c r="D7218" t="s">
        <v>117</v>
      </c>
      <c r="E7218" t="s">
        <v>126</v>
      </c>
      <c r="F7218" t="s">
        <v>16074</v>
      </c>
      <c r="G7218" t="s">
        <v>176</v>
      </c>
      <c r="H7218" t="s">
        <v>47</v>
      </c>
      <c r="I7218" t="s">
        <v>151</v>
      </c>
      <c r="J7218" t="s">
        <v>130</v>
      </c>
      <c r="K7218" t="s">
        <v>131</v>
      </c>
      <c r="L7218" t="s">
        <v>20609</v>
      </c>
      <c r="M7218" t="s">
        <v>20610</v>
      </c>
      <c r="N7218">
        <v>8.3333330000000001E-3</v>
      </c>
      <c r="O7218">
        <v>0</v>
      </c>
      <c r="P7218">
        <v>0</v>
      </c>
      <c r="Q7218">
        <v>5</v>
      </c>
      <c r="R7218">
        <v>131</v>
      </c>
      <c r="S7218">
        <v>37</v>
      </c>
      <c r="T7218">
        <v>1110</v>
      </c>
      <c r="U7218">
        <v>0</v>
      </c>
      <c r="V7218">
        <v>0</v>
      </c>
      <c r="W7218">
        <v>4.1667000000000003E-2</v>
      </c>
      <c r="X7218">
        <v>1.0916669999999999</v>
      </c>
      <c r="Y7218">
        <v>0.30833300000000002</v>
      </c>
      <c r="Z7218">
        <v>9.25</v>
      </c>
    </row>
    <row r="7219" spans="1:26" x14ac:dyDescent="0.25">
      <c r="A7219">
        <v>1733385</v>
      </c>
      <c r="B7219">
        <v>1</v>
      </c>
      <c r="C7219" t="s">
        <v>77</v>
      </c>
      <c r="D7219" t="s">
        <v>110</v>
      </c>
      <c r="E7219" t="s">
        <v>126</v>
      </c>
      <c r="F7219" t="s">
        <v>20611</v>
      </c>
      <c r="G7219" t="s">
        <v>431</v>
      </c>
      <c r="H7219" t="s">
        <v>47</v>
      </c>
      <c r="I7219" t="s">
        <v>129</v>
      </c>
      <c r="J7219" t="s">
        <v>130</v>
      </c>
      <c r="K7219" t="s">
        <v>131</v>
      </c>
      <c r="L7219" t="s">
        <v>20612</v>
      </c>
      <c r="M7219" t="s">
        <v>20613</v>
      </c>
      <c r="N7219">
        <v>1.5480555549999999</v>
      </c>
      <c r="O7219">
        <v>0</v>
      </c>
      <c r="P7219">
        <v>0</v>
      </c>
      <c r="Q7219">
        <v>0</v>
      </c>
      <c r="R7219">
        <v>0</v>
      </c>
      <c r="S7219">
        <v>1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1.5480560000000001</v>
      </c>
      <c r="Z7219">
        <v>0</v>
      </c>
    </row>
    <row r="7220" spans="1:26" x14ac:dyDescent="0.25">
      <c r="A7220">
        <v>1733387</v>
      </c>
      <c r="B7220">
        <v>1</v>
      </c>
      <c r="C7220" t="s">
        <v>76</v>
      </c>
      <c r="D7220" t="s">
        <v>96</v>
      </c>
      <c r="E7220" t="s">
        <v>164</v>
      </c>
      <c r="F7220" t="s">
        <v>20614</v>
      </c>
      <c r="G7220" t="s">
        <v>1839</v>
      </c>
      <c r="H7220" t="s">
        <v>46</v>
      </c>
      <c r="I7220" t="s">
        <v>129</v>
      </c>
      <c r="J7220" t="s">
        <v>130</v>
      </c>
      <c r="K7220" t="s">
        <v>131</v>
      </c>
      <c r="L7220" t="s">
        <v>20615</v>
      </c>
      <c r="M7220" t="s">
        <v>20616</v>
      </c>
      <c r="N7220">
        <v>2.281666666</v>
      </c>
      <c r="O7220">
        <v>1</v>
      </c>
      <c r="P7220">
        <v>23</v>
      </c>
      <c r="Q7220">
        <v>0</v>
      </c>
      <c r="R7220">
        <v>0</v>
      </c>
      <c r="S7220">
        <v>0</v>
      </c>
      <c r="T7220">
        <v>0</v>
      </c>
      <c r="U7220">
        <v>2.2816670000000001</v>
      </c>
      <c r="V7220">
        <v>52.478332999999999</v>
      </c>
      <c r="W7220">
        <v>0</v>
      </c>
      <c r="X7220">
        <v>0</v>
      </c>
      <c r="Y7220">
        <v>0</v>
      </c>
      <c r="Z7220">
        <v>0</v>
      </c>
    </row>
    <row r="7221" spans="1:26" x14ac:dyDescent="0.25">
      <c r="A7221">
        <v>1733396</v>
      </c>
      <c r="B7221">
        <v>1</v>
      </c>
      <c r="C7221" t="s">
        <v>77</v>
      </c>
      <c r="D7221" t="s">
        <v>119</v>
      </c>
      <c r="E7221" t="s">
        <v>164</v>
      </c>
      <c r="F7221" t="s">
        <v>2317</v>
      </c>
      <c r="G7221" t="s">
        <v>256</v>
      </c>
      <c r="H7221" t="s">
        <v>46</v>
      </c>
      <c r="I7221" t="s">
        <v>129</v>
      </c>
      <c r="J7221" t="s">
        <v>130</v>
      </c>
      <c r="K7221" t="s">
        <v>131</v>
      </c>
      <c r="L7221" t="s">
        <v>20617</v>
      </c>
      <c r="M7221" t="s">
        <v>20618</v>
      </c>
      <c r="N7221">
        <v>1.381388888</v>
      </c>
      <c r="O7221">
        <v>0</v>
      </c>
      <c r="P7221">
        <v>42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58.018332999999998</v>
      </c>
      <c r="W7221">
        <v>0</v>
      </c>
      <c r="X7221">
        <v>0</v>
      </c>
      <c r="Y7221">
        <v>0</v>
      </c>
      <c r="Z7221">
        <v>0</v>
      </c>
    </row>
    <row r="7222" spans="1:26" x14ac:dyDescent="0.25">
      <c r="A7222">
        <v>1733394</v>
      </c>
      <c r="B7222">
        <v>1</v>
      </c>
      <c r="C7222" t="s">
        <v>77</v>
      </c>
      <c r="D7222" t="s">
        <v>112</v>
      </c>
      <c r="E7222" t="s">
        <v>212</v>
      </c>
      <c r="F7222" t="s">
        <v>20619</v>
      </c>
      <c r="G7222" t="s">
        <v>2288</v>
      </c>
      <c r="H7222" t="s">
        <v>47</v>
      </c>
      <c r="I7222" t="s">
        <v>129</v>
      </c>
      <c r="J7222" t="s">
        <v>130</v>
      </c>
      <c r="K7222" t="s">
        <v>131</v>
      </c>
      <c r="L7222" t="s">
        <v>20620</v>
      </c>
      <c r="M7222" t="s">
        <v>20621</v>
      </c>
      <c r="N7222">
        <v>4.2602777769999998</v>
      </c>
      <c r="O7222">
        <v>0</v>
      </c>
      <c r="P7222">
        <v>0</v>
      </c>
      <c r="Q7222">
        <v>10</v>
      </c>
      <c r="R7222">
        <v>880</v>
      </c>
      <c r="S7222">
        <v>0</v>
      </c>
      <c r="T7222">
        <v>11</v>
      </c>
      <c r="U7222">
        <v>0</v>
      </c>
      <c r="V7222">
        <v>0</v>
      </c>
      <c r="W7222">
        <v>42.602778000000001</v>
      </c>
      <c r="X7222">
        <v>3749.0444440000001</v>
      </c>
      <c r="Y7222">
        <v>0</v>
      </c>
      <c r="Z7222">
        <v>46.863056</v>
      </c>
    </row>
    <row r="7223" spans="1:26" x14ac:dyDescent="0.25">
      <c r="A7223">
        <v>1733397</v>
      </c>
      <c r="B7223">
        <v>1</v>
      </c>
      <c r="C7223" t="s">
        <v>76</v>
      </c>
      <c r="D7223" t="s">
        <v>89</v>
      </c>
      <c r="E7223" t="s">
        <v>139</v>
      </c>
      <c r="F7223" t="s">
        <v>20622</v>
      </c>
      <c r="G7223" t="s">
        <v>141</v>
      </c>
      <c r="H7223" t="s">
        <v>46</v>
      </c>
      <c r="I7223" t="s">
        <v>129</v>
      </c>
      <c r="J7223" t="s">
        <v>130</v>
      </c>
      <c r="K7223" t="s">
        <v>131</v>
      </c>
      <c r="L7223" t="s">
        <v>20623</v>
      </c>
      <c r="M7223" t="s">
        <v>20624</v>
      </c>
      <c r="N7223">
        <v>1.213055555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7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8.4913889999999999</v>
      </c>
    </row>
    <row r="7224" spans="1:26" x14ac:dyDescent="0.25">
      <c r="A7224">
        <v>1733398</v>
      </c>
      <c r="B7224">
        <v>1</v>
      </c>
      <c r="C7224" t="s">
        <v>76</v>
      </c>
      <c r="D7224" t="s">
        <v>106</v>
      </c>
      <c r="E7224" t="s">
        <v>164</v>
      </c>
      <c r="F7224" t="s">
        <v>9133</v>
      </c>
      <c r="G7224" t="s">
        <v>269</v>
      </c>
      <c r="H7224" t="s">
        <v>46</v>
      </c>
      <c r="I7224" t="s">
        <v>129</v>
      </c>
      <c r="J7224" t="s">
        <v>130</v>
      </c>
      <c r="K7224" t="s">
        <v>131</v>
      </c>
      <c r="L7224" t="s">
        <v>20625</v>
      </c>
      <c r="M7224" t="s">
        <v>20626</v>
      </c>
      <c r="N7224">
        <v>5.1438888880000002</v>
      </c>
      <c r="O7224">
        <v>1</v>
      </c>
      <c r="P7224">
        <v>386</v>
      </c>
      <c r="Q7224">
        <v>0</v>
      </c>
      <c r="R7224">
        <v>0</v>
      </c>
      <c r="S7224">
        <v>0</v>
      </c>
      <c r="T7224">
        <v>0</v>
      </c>
      <c r="U7224">
        <v>5.1438889999999997</v>
      </c>
      <c r="V7224">
        <v>1985.541111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1733423</v>
      </c>
      <c r="B7225">
        <v>1</v>
      </c>
      <c r="C7225" t="s">
        <v>77</v>
      </c>
      <c r="D7225" t="s">
        <v>119</v>
      </c>
      <c r="E7225" t="s">
        <v>212</v>
      </c>
      <c r="F7225" t="s">
        <v>20627</v>
      </c>
      <c r="G7225" t="s">
        <v>176</v>
      </c>
      <c r="H7225" t="s">
        <v>47</v>
      </c>
      <c r="I7225" t="s">
        <v>129</v>
      </c>
      <c r="J7225" t="s">
        <v>130</v>
      </c>
      <c r="K7225" t="s">
        <v>131</v>
      </c>
      <c r="L7225" t="s">
        <v>20628</v>
      </c>
      <c r="M7225" t="s">
        <v>20629</v>
      </c>
      <c r="N7225">
        <v>2.0166666659999999</v>
      </c>
      <c r="O7225">
        <v>16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32.266666999999998</v>
      </c>
      <c r="V7225">
        <v>0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1733409</v>
      </c>
      <c r="B7226">
        <v>1</v>
      </c>
      <c r="C7226" t="s">
        <v>76</v>
      </c>
      <c r="D7226" t="s">
        <v>92</v>
      </c>
      <c r="E7226" t="s">
        <v>139</v>
      </c>
      <c r="F7226" t="s">
        <v>20630</v>
      </c>
      <c r="G7226" t="s">
        <v>269</v>
      </c>
      <c r="H7226" t="s">
        <v>46</v>
      </c>
      <c r="I7226" t="s">
        <v>129</v>
      </c>
      <c r="J7226" t="s">
        <v>130</v>
      </c>
      <c r="K7226" t="s">
        <v>131</v>
      </c>
      <c r="L7226" t="s">
        <v>20631</v>
      </c>
      <c r="M7226" t="s">
        <v>20632</v>
      </c>
      <c r="N7226">
        <v>1.980277777</v>
      </c>
      <c r="O7226">
        <v>0</v>
      </c>
      <c r="P7226">
        <v>0</v>
      </c>
      <c r="Q7226">
        <v>0</v>
      </c>
      <c r="R7226">
        <v>22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43.566110999999999</v>
      </c>
      <c r="Y7226">
        <v>0</v>
      </c>
      <c r="Z7226">
        <v>0</v>
      </c>
    </row>
    <row r="7227" spans="1:26" x14ac:dyDescent="0.25">
      <c r="A7227">
        <v>1733410</v>
      </c>
      <c r="B7227">
        <v>1</v>
      </c>
      <c r="C7227" t="s">
        <v>76</v>
      </c>
      <c r="D7227" t="s">
        <v>89</v>
      </c>
      <c r="E7227" t="s">
        <v>158</v>
      </c>
      <c r="F7227" t="s">
        <v>15325</v>
      </c>
      <c r="G7227" t="s">
        <v>176</v>
      </c>
      <c r="H7227" t="s">
        <v>47</v>
      </c>
      <c r="I7227" t="s">
        <v>129</v>
      </c>
      <c r="J7227" t="s">
        <v>130</v>
      </c>
      <c r="K7227" t="s">
        <v>131</v>
      </c>
      <c r="L7227" t="s">
        <v>20633</v>
      </c>
      <c r="M7227" t="s">
        <v>20634</v>
      </c>
      <c r="N7227">
        <v>0.90361111100000002</v>
      </c>
      <c r="O7227">
        <v>16</v>
      </c>
      <c r="P7227">
        <v>239</v>
      </c>
      <c r="Q7227">
        <v>0</v>
      </c>
      <c r="R7227">
        <v>0</v>
      </c>
      <c r="S7227">
        <v>0</v>
      </c>
      <c r="T7227">
        <v>0</v>
      </c>
      <c r="U7227">
        <v>14.457777999999999</v>
      </c>
      <c r="V7227">
        <v>215.96305599999999</v>
      </c>
      <c r="W7227">
        <v>0</v>
      </c>
      <c r="X7227">
        <v>0</v>
      </c>
      <c r="Y7227">
        <v>0</v>
      </c>
      <c r="Z7227">
        <v>0</v>
      </c>
    </row>
    <row r="7228" spans="1:26" x14ac:dyDescent="0.25">
      <c r="A7228">
        <v>1733419</v>
      </c>
      <c r="B7228">
        <v>1</v>
      </c>
      <c r="C7228" t="s">
        <v>77</v>
      </c>
      <c r="D7228" t="s">
        <v>117</v>
      </c>
      <c r="E7228" t="s">
        <v>126</v>
      </c>
      <c r="F7228" t="s">
        <v>20581</v>
      </c>
      <c r="G7228" t="s">
        <v>533</v>
      </c>
      <c r="H7228" t="s">
        <v>47</v>
      </c>
      <c r="I7228" t="s">
        <v>129</v>
      </c>
      <c r="J7228" t="s">
        <v>130</v>
      </c>
      <c r="K7228" t="s">
        <v>131</v>
      </c>
      <c r="L7228" t="s">
        <v>20635</v>
      </c>
      <c r="M7228" t="s">
        <v>20636</v>
      </c>
      <c r="N7228">
        <v>9.6925000000000008</v>
      </c>
      <c r="O7228">
        <v>0</v>
      </c>
      <c r="P7228">
        <v>0</v>
      </c>
      <c r="Q7228">
        <v>0</v>
      </c>
      <c r="R7228">
        <v>90</v>
      </c>
      <c r="S7228">
        <v>4</v>
      </c>
      <c r="T7228">
        <v>121</v>
      </c>
      <c r="U7228">
        <v>0</v>
      </c>
      <c r="V7228">
        <v>0</v>
      </c>
      <c r="W7228">
        <v>0</v>
      </c>
      <c r="X7228">
        <v>872.32500000000005</v>
      </c>
      <c r="Y7228">
        <v>38.770000000000003</v>
      </c>
      <c r="Z7228">
        <v>1172.7925</v>
      </c>
    </row>
    <row r="7229" spans="1:26" x14ac:dyDescent="0.25">
      <c r="A7229">
        <v>1733411</v>
      </c>
      <c r="B7229">
        <v>1</v>
      </c>
      <c r="C7229" t="s">
        <v>77</v>
      </c>
      <c r="D7229" t="s">
        <v>108</v>
      </c>
      <c r="E7229" t="s">
        <v>212</v>
      </c>
      <c r="F7229" t="s">
        <v>20637</v>
      </c>
      <c r="G7229" t="s">
        <v>289</v>
      </c>
      <c r="H7229" t="s">
        <v>47</v>
      </c>
      <c r="I7229" t="s">
        <v>129</v>
      </c>
      <c r="J7229" t="s">
        <v>15</v>
      </c>
      <c r="K7229" t="s">
        <v>131</v>
      </c>
      <c r="L7229" t="s">
        <v>20638</v>
      </c>
      <c r="M7229" t="s">
        <v>20639</v>
      </c>
      <c r="N7229">
        <v>0.586388888</v>
      </c>
      <c r="O7229">
        <v>8</v>
      </c>
      <c r="P7229">
        <v>698</v>
      </c>
      <c r="Q7229">
        <v>0</v>
      </c>
      <c r="R7229">
        <v>0</v>
      </c>
      <c r="S7229">
        <v>0</v>
      </c>
      <c r="T7229">
        <v>0</v>
      </c>
      <c r="U7229">
        <v>4.6911110000000003</v>
      </c>
      <c r="V7229">
        <v>409.29944399999999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1733412</v>
      </c>
      <c r="B7230">
        <v>1</v>
      </c>
      <c r="C7230" t="s">
        <v>76</v>
      </c>
      <c r="D7230" t="s">
        <v>95</v>
      </c>
      <c r="E7230" t="s">
        <v>191</v>
      </c>
      <c r="F7230" t="s">
        <v>20640</v>
      </c>
      <c r="G7230" t="s">
        <v>3526</v>
      </c>
      <c r="H7230" t="s">
        <v>46</v>
      </c>
      <c r="I7230" t="s">
        <v>129</v>
      </c>
      <c r="J7230" t="s">
        <v>130</v>
      </c>
      <c r="K7230" t="s">
        <v>131</v>
      </c>
      <c r="L7230" t="s">
        <v>20641</v>
      </c>
      <c r="M7230" t="s">
        <v>20642</v>
      </c>
      <c r="N7230">
        <v>1.6397222220000001</v>
      </c>
      <c r="O7230">
        <v>0</v>
      </c>
      <c r="P7230">
        <v>0</v>
      </c>
      <c r="Q7230">
        <v>0</v>
      </c>
      <c r="R7230">
        <v>18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29.515000000000001</v>
      </c>
      <c r="Y7230">
        <v>0</v>
      </c>
      <c r="Z7230">
        <v>0</v>
      </c>
    </row>
    <row r="7231" spans="1:26" x14ac:dyDescent="0.25">
      <c r="A7231">
        <v>1733421</v>
      </c>
      <c r="B7231">
        <v>1</v>
      </c>
      <c r="C7231" t="s">
        <v>77</v>
      </c>
      <c r="D7231" t="s">
        <v>120</v>
      </c>
      <c r="E7231" t="s">
        <v>164</v>
      </c>
      <c r="F7231" t="s">
        <v>20643</v>
      </c>
      <c r="G7231" t="s">
        <v>256</v>
      </c>
      <c r="H7231" t="s">
        <v>46</v>
      </c>
      <c r="I7231" t="s">
        <v>129</v>
      </c>
      <c r="J7231" t="s">
        <v>130</v>
      </c>
      <c r="K7231" t="s">
        <v>131</v>
      </c>
      <c r="L7231" t="s">
        <v>20644</v>
      </c>
      <c r="M7231" t="s">
        <v>20645</v>
      </c>
      <c r="N7231">
        <v>0.75749999999999995</v>
      </c>
      <c r="O7231">
        <v>0</v>
      </c>
      <c r="P7231">
        <v>0</v>
      </c>
      <c r="Q7231">
        <v>0</v>
      </c>
      <c r="R7231">
        <v>29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21.967500000000001</v>
      </c>
      <c r="Y7231">
        <v>0</v>
      </c>
      <c r="Z7231">
        <v>0</v>
      </c>
    </row>
    <row r="7232" spans="1:26" x14ac:dyDescent="0.25">
      <c r="A7232">
        <v>1733424</v>
      </c>
      <c r="B7232">
        <v>1</v>
      </c>
      <c r="C7232" t="s">
        <v>76</v>
      </c>
      <c r="D7232" t="s">
        <v>96</v>
      </c>
      <c r="E7232" t="s">
        <v>126</v>
      </c>
      <c r="F7232" t="s">
        <v>20646</v>
      </c>
      <c r="G7232" t="s">
        <v>145</v>
      </c>
      <c r="H7232" t="s">
        <v>47</v>
      </c>
      <c r="I7232" t="s">
        <v>129</v>
      </c>
      <c r="J7232" t="s">
        <v>130</v>
      </c>
      <c r="K7232" t="s">
        <v>131</v>
      </c>
      <c r="L7232" t="s">
        <v>20647</v>
      </c>
      <c r="M7232" t="s">
        <v>20648</v>
      </c>
      <c r="N7232">
        <v>1.2424999999999999</v>
      </c>
      <c r="O7232">
        <v>2</v>
      </c>
      <c r="P7232">
        <v>46</v>
      </c>
      <c r="Q7232">
        <v>0</v>
      </c>
      <c r="R7232">
        <v>0</v>
      </c>
      <c r="S7232">
        <v>0</v>
      </c>
      <c r="T7232">
        <v>0</v>
      </c>
      <c r="U7232">
        <v>2.4849999999999999</v>
      </c>
      <c r="V7232">
        <v>57.155000000000001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1733431</v>
      </c>
      <c r="B7233">
        <v>1</v>
      </c>
      <c r="C7233" t="s">
        <v>76</v>
      </c>
      <c r="D7233" t="s">
        <v>106</v>
      </c>
      <c r="E7233" t="s">
        <v>148</v>
      </c>
      <c r="F7233" t="s">
        <v>20649</v>
      </c>
      <c r="G7233" t="s">
        <v>176</v>
      </c>
      <c r="H7233" t="s">
        <v>47</v>
      </c>
      <c r="I7233" t="s">
        <v>129</v>
      </c>
      <c r="J7233" t="s">
        <v>130</v>
      </c>
      <c r="K7233" t="s">
        <v>131</v>
      </c>
      <c r="L7233" t="s">
        <v>20650</v>
      </c>
      <c r="M7233" t="s">
        <v>20651</v>
      </c>
      <c r="N7233">
        <v>0.73583333299999998</v>
      </c>
      <c r="O7233">
        <v>33</v>
      </c>
      <c r="P7233">
        <v>5778</v>
      </c>
      <c r="Q7233">
        <v>0</v>
      </c>
      <c r="R7233">
        <v>0</v>
      </c>
      <c r="S7233">
        <v>0</v>
      </c>
      <c r="T7233">
        <v>0</v>
      </c>
      <c r="U7233">
        <v>24.282499999999999</v>
      </c>
      <c r="V7233">
        <v>4251.6449979999998</v>
      </c>
      <c r="W7233">
        <v>0</v>
      </c>
      <c r="X7233">
        <v>0</v>
      </c>
      <c r="Y7233">
        <v>0</v>
      </c>
      <c r="Z7233">
        <v>0</v>
      </c>
    </row>
    <row r="7234" spans="1:26" x14ac:dyDescent="0.25">
      <c r="A7234">
        <v>1733432</v>
      </c>
      <c r="B7234">
        <v>1</v>
      </c>
      <c r="C7234" t="s">
        <v>77</v>
      </c>
      <c r="D7234" t="s">
        <v>113</v>
      </c>
      <c r="E7234" t="s">
        <v>126</v>
      </c>
      <c r="F7234" t="s">
        <v>20652</v>
      </c>
      <c r="G7234" t="s">
        <v>281</v>
      </c>
      <c r="H7234" t="s">
        <v>47</v>
      </c>
      <c r="I7234" t="s">
        <v>129</v>
      </c>
      <c r="J7234" t="s">
        <v>130</v>
      </c>
      <c r="K7234" t="s">
        <v>161</v>
      </c>
      <c r="L7234" t="s">
        <v>20653</v>
      </c>
      <c r="M7234" t="s">
        <v>20654</v>
      </c>
      <c r="N7234">
        <v>0.22083333299999999</v>
      </c>
      <c r="O7234">
        <v>0</v>
      </c>
      <c r="P7234">
        <v>0</v>
      </c>
      <c r="Q7234">
        <v>20</v>
      </c>
      <c r="R7234">
        <v>288</v>
      </c>
      <c r="S7234">
        <v>0</v>
      </c>
      <c r="T7234">
        <v>0</v>
      </c>
      <c r="U7234">
        <v>0</v>
      </c>
      <c r="V7234">
        <v>0</v>
      </c>
      <c r="W7234">
        <v>4.4166670000000003</v>
      </c>
      <c r="X7234">
        <v>63.6</v>
      </c>
      <c r="Y7234">
        <v>0</v>
      </c>
      <c r="Z7234">
        <v>0</v>
      </c>
    </row>
    <row r="7235" spans="1:26" x14ac:dyDescent="0.25">
      <c r="A7235">
        <v>1733435</v>
      </c>
      <c r="B7235">
        <v>1</v>
      </c>
      <c r="C7235" t="s">
        <v>76</v>
      </c>
      <c r="D7235" t="s">
        <v>106</v>
      </c>
      <c r="E7235" t="s">
        <v>148</v>
      </c>
      <c r="F7235" t="s">
        <v>19925</v>
      </c>
      <c r="G7235" t="s">
        <v>150</v>
      </c>
      <c r="H7235" t="s">
        <v>47</v>
      </c>
      <c r="I7235" t="s">
        <v>129</v>
      </c>
      <c r="J7235" t="s">
        <v>130</v>
      </c>
      <c r="K7235" t="s">
        <v>161</v>
      </c>
      <c r="L7235" t="s">
        <v>20655</v>
      </c>
      <c r="M7235" t="s">
        <v>20656</v>
      </c>
      <c r="N7235">
        <v>0.18444444400000001</v>
      </c>
      <c r="O7235">
        <v>19</v>
      </c>
      <c r="P7235">
        <v>6074</v>
      </c>
      <c r="Q7235">
        <v>0</v>
      </c>
      <c r="R7235">
        <v>0</v>
      </c>
      <c r="S7235">
        <v>0</v>
      </c>
      <c r="T7235">
        <v>0</v>
      </c>
      <c r="U7235">
        <v>3.5044439999999999</v>
      </c>
      <c r="V7235">
        <v>1120.3155529999999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1733438</v>
      </c>
      <c r="B7236">
        <v>1</v>
      </c>
      <c r="C7236" t="s">
        <v>76</v>
      </c>
      <c r="D7236" t="s">
        <v>84</v>
      </c>
      <c r="E7236" t="s">
        <v>139</v>
      </c>
      <c r="F7236" t="s">
        <v>19837</v>
      </c>
      <c r="G7236" t="s">
        <v>269</v>
      </c>
      <c r="H7236" t="s">
        <v>46</v>
      </c>
      <c r="I7236" t="s">
        <v>129</v>
      </c>
      <c r="J7236" t="s">
        <v>130</v>
      </c>
      <c r="K7236" t="s">
        <v>131</v>
      </c>
      <c r="L7236" t="s">
        <v>20657</v>
      </c>
      <c r="M7236" t="s">
        <v>20658</v>
      </c>
      <c r="N7236">
        <v>2.7580555549999999</v>
      </c>
      <c r="O7236">
        <v>0</v>
      </c>
      <c r="P7236">
        <v>22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60.677222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1733442</v>
      </c>
      <c r="B7237">
        <v>1</v>
      </c>
      <c r="C7237" t="s">
        <v>76</v>
      </c>
      <c r="D7237" t="s">
        <v>92</v>
      </c>
      <c r="E7237" t="s">
        <v>139</v>
      </c>
      <c r="F7237" t="s">
        <v>20659</v>
      </c>
      <c r="G7237" t="s">
        <v>141</v>
      </c>
      <c r="H7237" t="s">
        <v>46</v>
      </c>
      <c r="I7237" t="s">
        <v>129</v>
      </c>
      <c r="J7237" t="s">
        <v>130</v>
      </c>
      <c r="K7237" t="s">
        <v>131</v>
      </c>
      <c r="L7237" t="s">
        <v>20660</v>
      </c>
      <c r="M7237" t="s">
        <v>20661</v>
      </c>
      <c r="N7237">
        <v>0.74750000000000005</v>
      </c>
      <c r="O7237">
        <v>0</v>
      </c>
      <c r="P7237">
        <v>0</v>
      </c>
      <c r="Q7237">
        <v>0</v>
      </c>
      <c r="R7237">
        <v>6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4.4850000000000003</v>
      </c>
      <c r="Y7237">
        <v>0</v>
      </c>
      <c r="Z7237">
        <v>0</v>
      </c>
    </row>
    <row r="7238" spans="1:26" x14ac:dyDescent="0.25">
      <c r="A7238">
        <v>1733443</v>
      </c>
      <c r="B7238">
        <v>1</v>
      </c>
      <c r="C7238" t="s">
        <v>76</v>
      </c>
      <c r="D7238" t="s">
        <v>80</v>
      </c>
      <c r="E7238" t="s">
        <v>139</v>
      </c>
      <c r="F7238" t="s">
        <v>20662</v>
      </c>
      <c r="G7238" t="s">
        <v>141</v>
      </c>
      <c r="H7238" t="s">
        <v>46</v>
      </c>
      <c r="I7238" t="s">
        <v>129</v>
      </c>
      <c r="J7238" t="s">
        <v>130</v>
      </c>
      <c r="K7238" t="s">
        <v>131</v>
      </c>
      <c r="L7238" t="s">
        <v>20663</v>
      </c>
      <c r="M7238" t="s">
        <v>20664</v>
      </c>
      <c r="N7238">
        <v>1.9175</v>
      </c>
      <c r="O7238">
        <v>0</v>
      </c>
      <c r="P7238">
        <v>102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195.58500000000001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1733445</v>
      </c>
      <c r="B7239">
        <v>1</v>
      </c>
      <c r="C7239" t="s">
        <v>77</v>
      </c>
      <c r="D7239" t="s">
        <v>108</v>
      </c>
      <c r="E7239" t="s">
        <v>134</v>
      </c>
      <c r="F7239" t="s">
        <v>20665</v>
      </c>
      <c r="G7239" t="s">
        <v>136</v>
      </c>
      <c r="H7239" t="s">
        <v>46</v>
      </c>
      <c r="I7239" t="s">
        <v>129</v>
      </c>
      <c r="J7239" t="s">
        <v>130</v>
      </c>
      <c r="K7239" t="s">
        <v>131</v>
      </c>
      <c r="L7239" t="s">
        <v>20666</v>
      </c>
      <c r="M7239" t="s">
        <v>20667</v>
      </c>
      <c r="N7239">
        <v>0.94916666599999999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0.94916699999999998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1733446</v>
      </c>
      <c r="B7240">
        <v>1</v>
      </c>
      <c r="C7240" t="s">
        <v>76</v>
      </c>
      <c r="D7240" t="s">
        <v>89</v>
      </c>
      <c r="E7240" t="s">
        <v>158</v>
      </c>
      <c r="F7240" t="s">
        <v>15325</v>
      </c>
      <c r="G7240" t="s">
        <v>176</v>
      </c>
      <c r="H7240" t="s">
        <v>47</v>
      </c>
      <c r="I7240" t="s">
        <v>129</v>
      </c>
      <c r="J7240" t="s">
        <v>130</v>
      </c>
      <c r="K7240" t="s">
        <v>131</v>
      </c>
      <c r="L7240" t="s">
        <v>20668</v>
      </c>
      <c r="M7240" t="s">
        <v>20669</v>
      </c>
      <c r="N7240">
        <v>1.5247222220000001</v>
      </c>
      <c r="O7240">
        <v>16</v>
      </c>
      <c r="P7240">
        <v>239</v>
      </c>
      <c r="Q7240">
        <v>0</v>
      </c>
      <c r="R7240">
        <v>0</v>
      </c>
      <c r="S7240">
        <v>0</v>
      </c>
      <c r="T7240">
        <v>0</v>
      </c>
      <c r="U7240">
        <v>24.395555999999999</v>
      </c>
      <c r="V7240">
        <v>364.40861100000001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1733449</v>
      </c>
      <c r="B7241">
        <v>1</v>
      </c>
      <c r="C7241" t="s">
        <v>77</v>
      </c>
      <c r="D7241" t="s">
        <v>110</v>
      </c>
      <c r="E7241" t="s">
        <v>191</v>
      </c>
      <c r="F7241" t="s">
        <v>20670</v>
      </c>
      <c r="G7241" t="s">
        <v>907</v>
      </c>
      <c r="H7241" t="s">
        <v>46</v>
      </c>
      <c r="I7241" t="s">
        <v>129</v>
      </c>
      <c r="J7241" t="s">
        <v>130</v>
      </c>
      <c r="K7241" t="s">
        <v>131</v>
      </c>
      <c r="L7241" t="s">
        <v>20671</v>
      </c>
      <c r="M7241" t="s">
        <v>20672</v>
      </c>
      <c r="N7241">
        <v>2.2155555549999999</v>
      </c>
      <c r="O7241">
        <v>0</v>
      </c>
      <c r="P7241">
        <v>0</v>
      </c>
      <c r="Q7241">
        <v>0</v>
      </c>
      <c r="R7241">
        <v>109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241.495555</v>
      </c>
      <c r="Y7241">
        <v>0</v>
      </c>
      <c r="Z7241">
        <v>0</v>
      </c>
    </row>
    <row r="7242" spans="1:26" x14ac:dyDescent="0.25">
      <c r="A7242">
        <v>1733451</v>
      </c>
      <c r="B7242">
        <v>1</v>
      </c>
      <c r="C7242" t="s">
        <v>77</v>
      </c>
      <c r="D7242" t="s">
        <v>119</v>
      </c>
      <c r="E7242" t="s">
        <v>158</v>
      </c>
      <c r="F7242" t="s">
        <v>20673</v>
      </c>
      <c r="G7242" t="s">
        <v>176</v>
      </c>
      <c r="H7242" t="s">
        <v>47</v>
      </c>
      <c r="I7242" t="s">
        <v>129</v>
      </c>
      <c r="J7242" t="s">
        <v>130</v>
      </c>
      <c r="K7242" t="s">
        <v>131</v>
      </c>
      <c r="L7242" t="s">
        <v>20674</v>
      </c>
      <c r="M7242" t="s">
        <v>20675</v>
      </c>
      <c r="N7242">
        <v>0.30861111099999999</v>
      </c>
      <c r="O7242">
        <v>35</v>
      </c>
      <c r="P7242">
        <v>11528</v>
      </c>
      <c r="Q7242">
        <v>0</v>
      </c>
      <c r="R7242">
        <v>0</v>
      </c>
      <c r="S7242">
        <v>0</v>
      </c>
      <c r="T7242">
        <v>0</v>
      </c>
      <c r="U7242">
        <v>10.801389</v>
      </c>
      <c r="V7242">
        <v>3557.6688880000002</v>
      </c>
      <c r="W7242">
        <v>0</v>
      </c>
      <c r="X7242">
        <v>0</v>
      </c>
      <c r="Y7242">
        <v>0</v>
      </c>
      <c r="Z7242">
        <v>0</v>
      </c>
    </row>
    <row r="7243" spans="1:26" x14ac:dyDescent="0.25">
      <c r="A7243">
        <v>1733453</v>
      </c>
      <c r="B7243">
        <v>1</v>
      </c>
      <c r="C7243" t="s">
        <v>76</v>
      </c>
      <c r="D7243" t="s">
        <v>89</v>
      </c>
      <c r="E7243" t="s">
        <v>158</v>
      </c>
      <c r="F7243" t="s">
        <v>15325</v>
      </c>
      <c r="G7243" t="s">
        <v>176</v>
      </c>
      <c r="H7243" t="s">
        <v>47</v>
      </c>
      <c r="I7243" t="s">
        <v>129</v>
      </c>
      <c r="J7243" t="s">
        <v>130</v>
      </c>
      <c r="K7243" t="s">
        <v>131</v>
      </c>
      <c r="L7243" t="s">
        <v>20676</v>
      </c>
      <c r="M7243" t="s">
        <v>20677</v>
      </c>
      <c r="N7243">
        <v>1.1305555549999999</v>
      </c>
      <c r="O7243">
        <v>16</v>
      </c>
      <c r="P7243">
        <v>239</v>
      </c>
      <c r="Q7243">
        <v>0</v>
      </c>
      <c r="R7243">
        <v>0</v>
      </c>
      <c r="S7243">
        <v>0</v>
      </c>
      <c r="T7243">
        <v>0</v>
      </c>
      <c r="U7243">
        <v>18.088889000000002</v>
      </c>
      <c r="V7243">
        <v>270.20277800000002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1733456</v>
      </c>
      <c r="B7244">
        <v>1</v>
      </c>
      <c r="C7244" t="s">
        <v>76</v>
      </c>
      <c r="D7244" t="s">
        <v>101</v>
      </c>
      <c r="E7244" t="s">
        <v>126</v>
      </c>
      <c r="F7244" t="s">
        <v>20678</v>
      </c>
      <c r="G7244" t="s">
        <v>145</v>
      </c>
      <c r="H7244" t="s">
        <v>47</v>
      </c>
      <c r="I7244" t="s">
        <v>129</v>
      </c>
      <c r="J7244" t="s">
        <v>130</v>
      </c>
      <c r="K7244" t="s">
        <v>131</v>
      </c>
      <c r="L7244" t="s">
        <v>20679</v>
      </c>
      <c r="M7244" t="s">
        <v>20680</v>
      </c>
      <c r="N7244">
        <v>1.0083333329999999</v>
      </c>
      <c r="O7244">
        <v>3</v>
      </c>
      <c r="P7244">
        <v>187</v>
      </c>
      <c r="Q7244">
        <v>0</v>
      </c>
      <c r="R7244">
        <v>0</v>
      </c>
      <c r="S7244">
        <v>0</v>
      </c>
      <c r="T7244">
        <v>0</v>
      </c>
      <c r="U7244">
        <v>3.0249999999999999</v>
      </c>
      <c r="V7244">
        <v>188.558333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1733457</v>
      </c>
      <c r="B7245">
        <v>1</v>
      </c>
      <c r="C7245" t="s">
        <v>77</v>
      </c>
      <c r="D7245" t="s">
        <v>109</v>
      </c>
      <c r="E7245" t="s">
        <v>158</v>
      </c>
      <c r="F7245" t="s">
        <v>20681</v>
      </c>
      <c r="G7245" t="s">
        <v>176</v>
      </c>
      <c r="H7245" t="s">
        <v>47</v>
      </c>
      <c r="I7245" t="s">
        <v>129</v>
      </c>
      <c r="J7245" t="s">
        <v>130</v>
      </c>
      <c r="K7245" t="s">
        <v>131</v>
      </c>
      <c r="L7245" t="s">
        <v>20682</v>
      </c>
      <c r="M7245" t="s">
        <v>20683</v>
      </c>
      <c r="N7245">
        <v>0.20944444400000001</v>
      </c>
      <c r="O7245">
        <v>173</v>
      </c>
      <c r="P7245">
        <v>2290</v>
      </c>
      <c r="Q7245">
        <v>0</v>
      </c>
      <c r="R7245">
        <v>0</v>
      </c>
      <c r="S7245">
        <v>0</v>
      </c>
      <c r="T7245">
        <v>0</v>
      </c>
      <c r="U7245">
        <v>36.233888999999998</v>
      </c>
      <c r="V7245">
        <v>479.62777699999998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1733458</v>
      </c>
      <c r="B7246">
        <v>1</v>
      </c>
      <c r="C7246" t="s">
        <v>76</v>
      </c>
      <c r="D7246" t="s">
        <v>99</v>
      </c>
      <c r="E7246" t="s">
        <v>134</v>
      </c>
      <c r="F7246" t="s">
        <v>20684</v>
      </c>
      <c r="G7246" t="s">
        <v>155</v>
      </c>
      <c r="H7246" t="s">
        <v>46</v>
      </c>
      <c r="I7246" t="s">
        <v>129</v>
      </c>
      <c r="J7246" t="s">
        <v>130</v>
      </c>
      <c r="K7246" t="s">
        <v>131</v>
      </c>
      <c r="L7246" t="s">
        <v>20685</v>
      </c>
      <c r="M7246" t="s">
        <v>20686</v>
      </c>
      <c r="N7246">
        <v>2.5083333329999999</v>
      </c>
      <c r="O7246">
        <v>0</v>
      </c>
      <c r="P7246">
        <v>3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7.5250000000000004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1733461</v>
      </c>
      <c r="B7247">
        <v>1</v>
      </c>
      <c r="C7247" t="s">
        <v>76</v>
      </c>
      <c r="D7247" t="s">
        <v>102</v>
      </c>
      <c r="E7247" t="s">
        <v>212</v>
      </c>
      <c r="F7247" t="s">
        <v>20687</v>
      </c>
      <c r="G7247" t="s">
        <v>176</v>
      </c>
      <c r="H7247" t="s">
        <v>47</v>
      </c>
      <c r="I7247" t="s">
        <v>151</v>
      </c>
      <c r="J7247" t="s">
        <v>130</v>
      </c>
      <c r="K7247" t="s">
        <v>131</v>
      </c>
      <c r="L7247" t="s">
        <v>20688</v>
      </c>
      <c r="M7247" t="s">
        <v>20689</v>
      </c>
      <c r="N7247">
        <v>9.1666660000000004E-3</v>
      </c>
      <c r="O7247">
        <v>21</v>
      </c>
      <c r="P7247">
        <v>677</v>
      </c>
      <c r="Q7247">
        <v>0</v>
      </c>
      <c r="R7247">
        <v>0</v>
      </c>
      <c r="S7247">
        <v>101</v>
      </c>
      <c r="T7247">
        <v>208</v>
      </c>
      <c r="U7247">
        <v>0.1925</v>
      </c>
      <c r="V7247">
        <v>6.2058330000000002</v>
      </c>
      <c r="W7247">
        <v>0</v>
      </c>
      <c r="X7247">
        <v>0</v>
      </c>
      <c r="Y7247">
        <v>0.92583300000000002</v>
      </c>
      <c r="Z7247">
        <v>1.9066669999999999</v>
      </c>
    </row>
    <row r="7248" spans="1:26" x14ac:dyDescent="0.25">
      <c r="A7248">
        <v>1733465</v>
      </c>
      <c r="B7248">
        <v>1</v>
      </c>
      <c r="C7248" t="s">
        <v>76</v>
      </c>
      <c r="D7248" t="s">
        <v>102</v>
      </c>
      <c r="E7248" t="s">
        <v>212</v>
      </c>
      <c r="F7248" t="s">
        <v>20392</v>
      </c>
      <c r="G7248" t="s">
        <v>176</v>
      </c>
      <c r="H7248" t="s">
        <v>47</v>
      </c>
      <c r="I7248" t="s">
        <v>129</v>
      </c>
      <c r="J7248" t="s">
        <v>130</v>
      </c>
      <c r="K7248" t="s">
        <v>131</v>
      </c>
      <c r="L7248" t="s">
        <v>20690</v>
      </c>
      <c r="M7248" t="s">
        <v>20691</v>
      </c>
      <c r="N7248">
        <v>1.5175000000000001</v>
      </c>
      <c r="O7248">
        <v>21</v>
      </c>
      <c r="P7248">
        <v>677</v>
      </c>
      <c r="Q7248">
        <v>0</v>
      </c>
      <c r="R7248">
        <v>0</v>
      </c>
      <c r="S7248">
        <v>2</v>
      </c>
      <c r="T7248">
        <v>2</v>
      </c>
      <c r="U7248">
        <v>31.8675</v>
      </c>
      <c r="V7248">
        <v>1027.3475000000001</v>
      </c>
      <c r="W7248">
        <v>0</v>
      </c>
      <c r="X7248">
        <v>0</v>
      </c>
      <c r="Y7248">
        <v>3.0350000000000001</v>
      </c>
      <c r="Z7248">
        <v>3.0350000000000001</v>
      </c>
    </row>
    <row r="7249" spans="1:26" x14ac:dyDescent="0.25">
      <c r="A7249">
        <v>1733463</v>
      </c>
      <c r="B7249">
        <v>1</v>
      </c>
      <c r="C7249" t="s">
        <v>76</v>
      </c>
      <c r="D7249" t="s">
        <v>88</v>
      </c>
      <c r="E7249" t="s">
        <v>191</v>
      </c>
      <c r="F7249" t="s">
        <v>222</v>
      </c>
      <c r="G7249" t="s">
        <v>907</v>
      </c>
      <c r="H7249" t="s">
        <v>46</v>
      </c>
      <c r="I7249" t="s">
        <v>129</v>
      </c>
      <c r="J7249" t="s">
        <v>130</v>
      </c>
      <c r="K7249" t="s">
        <v>131</v>
      </c>
      <c r="L7249" t="s">
        <v>20692</v>
      </c>
      <c r="M7249" t="s">
        <v>20693</v>
      </c>
      <c r="N7249">
        <v>3.173611111</v>
      </c>
      <c r="O7249">
        <v>0</v>
      </c>
      <c r="P7249">
        <v>80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253.88888900000001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1733462</v>
      </c>
      <c r="B7250">
        <v>1</v>
      </c>
      <c r="C7250" t="s">
        <v>77</v>
      </c>
      <c r="D7250" t="s">
        <v>124</v>
      </c>
      <c r="E7250" t="s">
        <v>158</v>
      </c>
      <c r="F7250" t="s">
        <v>5971</v>
      </c>
      <c r="G7250" t="s">
        <v>176</v>
      </c>
      <c r="H7250" t="s">
        <v>47</v>
      </c>
      <c r="I7250" t="s">
        <v>129</v>
      </c>
      <c r="J7250" t="s">
        <v>130</v>
      </c>
      <c r="K7250" t="s">
        <v>131</v>
      </c>
      <c r="L7250" t="s">
        <v>20694</v>
      </c>
      <c r="M7250" t="s">
        <v>20695</v>
      </c>
      <c r="N7250">
        <v>0.17583333300000001</v>
      </c>
      <c r="O7250">
        <v>44</v>
      </c>
      <c r="P7250">
        <v>1170</v>
      </c>
      <c r="Q7250">
        <v>0</v>
      </c>
      <c r="R7250">
        <v>0</v>
      </c>
      <c r="S7250">
        <v>0</v>
      </c>
      <c r="T7250">
        <v>0</v>
      </c>
      <c r="U7250">
        <v>7.7366669999999997</v>
      </c>
      <c r="V7250">
        <v>205.72499999999999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1733469</v>
      </c>
      <c r="B7251">
        <v>1</v>
      </c>
      <c r="C7251" t="s">
        <v>77</v>
      </c>
      <c r="D7251" t="s">
        <v>119</v>
      </c>
      <c r="E7251" t="s">
        <v>158</v>
      </c>
      <c r="F7251" t="s">
        <v>20696</v>
      </c>
      <c r="G7251" t="s">
        <v>176</v>
      </c>
      <c r="H7251" t="s">
        <v>47</v>
      </c>
      <c r="I7251" t="s">
        <v>129</v>
      </c>
      <c r="J7251" t="s">
        <v>130</v>
      </c>
      <c r="K7251" t="s">
        <v>131</v>
      </c>
      <c r="L7251" t="s">
        <v>20697</v>
      </c>
      <c r="M7251" t="s">
        <v>20698</v>
      </c>
      <c r="N7251">
        <v>0.13638888800000001</v>
      </c>
      <c r="O7251">
        <v>3</v>
      </c>
      <c r="P7251">
        <v>7373</v>
      </c>
      <c r="Q7251">
        <v>0</v>
      </c>
      <c r="R7251">
        <v>0</v>
      </c>
      <c r="S7251">
        <v>0</v>
      </c>
      <c r="T7251">
        <v>0</v>
      </c>
      <c r="U7251">
        <v>0.409167</v>
      </c>
      <c r="V7251">
        <v>1005.595271</v>
      </c>
      <c r="W7251">
        <v>0</v>
      </c>
      <c r="X7251">
        <v>0</v>
      </c>
      <c r="Y7251">
        <v>0</v>
      </c>
      <c r="Z7251">
        <v>0</v>
      </c>
    </row>
    <row r="7252" spans="1:26" x14ac:dyDescent="0.25">
      <c r="A7252">
        <v>1733472</v>
      </c>
      <c r="B7252">
        <v>1</v>
      </c>
      <c r="C7252" t="s">
        <v>76</v>
      </c>
      <c r="D7252" t="s">
        <v>78</v>
      </c>
      <c r="E7252" t="s">
        <v>134</v>
      </c>
      <c r="F7252" t="s">
        <v>20699</v>
      </c>
      <c r="G7252" t="s">
        <v>462</v>
      </c>
      <c r="H7252" t="s">
        <v>46</v>
      </c>
      <c r="I7252" t="s">
        <v>129</v>
      </c>
      <c r="J7252" t="s">
        <v>130</v>
      </c>
      <c r="K7252" t="s">
        <v>131</v>
      </c>
      <c r="L7252" t="s">
        <v>20700</v>
      </c>
      <c r="M7252" t="s">
        <v>20701</v>
      </c>
      <c r="N7252">
        <v>3.3450000000000002</v>
      </c>
      <c r="O7252">
        <v>0</v>
      </c>
      <c r="P7252">
        <v>5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16.725000000000001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1733473</v>
      </c>
      <c r="B7253">
        <v>1</v>
      </c>
      <c r="C7253" t="s">
        <v>77</v>
      </c>
      <c r="D7253" t="s">
        <v>123</v>
      </c>
      <c r="E7253" t="s">
        <v>164</v>
      </c>
      <c r="F7253" t="s">
        <v>20702</v>
      </c>
      <c r="G7253" t="s">
        <v>256</v>
      </c>
      <c r="H7253" t="s">
        <v>46</v>
      </c>
      <c r="I7253" t="s">
        <v>129</v>
      </c>
      <c r="J7253" t="s">
        <v>130</v>
      </c>
      <c r="K7253" t="s">
        <v>131</v>
      </c>
      <c r="L7253" t="s">
        <v>20698</v>
      </c>
      <c r="M7253" t="s">
        <v>20703</v>
      </c>
      <c r="N7253">
        <v>1.1411111110000001</v>
      </c>
      <c r="O7253">
        <v>1</v>
      </c>
      <c r="P7253">
        <v>190</v>
      </c>
      <c r="Q7253">
        <v>0</v>
      </c>
      <c r="R7253">
        <v>0</v>
      </c>
      <c r="S7253">
        <v>0</v>
      </c>
      <c r="T7253">
        <v>0</v>
      </c>
      <c r="U7253">
        <v>1.141111</v>
      </c>
      <c r="V7253">
        <v>216.81111100000001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1733479</v>
      </c>
      <c r="B7254">
        <v>1</v>
      </c>
      <c r="C7254" t="s">
        <v>77</v>
      </c>
      <c r="D7254" t="s">
        <v>110</v>
      </c>
      <c r="E7254" t="s">
        <v>164</v>
      </c>
      <c r="F7254" t="s">
        <v>20704</v>
      </c>
      <c r="G7254" t="s">
        <v>256</v>
      </c>
      <c r="H7254" t="s">
        <v>46</v>
      </c>
      <c r="I7254" t="s">
        <v>129</v>
      </c>
      <c r="J7254" t="s">
        <v>130</v>
      </c>
      <c r="K7254" t="s">
        <v>131</v>
      </c>
      <c r="L7254" t="s">
        <v>20705</v>
      </c>
      <c r="M7254" t="s">
        <v>20706</v>
      </c>
      <c r="N7254">
        <v>4.7455555550000001</v>
      </c>
      <c r="O7254">
        <v>0</v>
      </c>
      <c r="P7254">
        <v>0</v>
      </c>
      <c r="Q7254">
        <v>0</v>
      </c>
      <c r="R7254">
        <v>0</v>
      </c>
      <c r="S7254">
        <v>2</v>
      </c>
      <c r="T7254">
        <v>50</v>
      </c>
      <c r="U7254">
        <v>0</v>
      </c>
      <c r="V7254">
        <v>0</v>
      </c>
      <c r="W7254">
        <v>0</v>
      </c>
      <c r="X7254">
        <v>0</v>
      </c>
      <c r="Y7254">
        <v>9.4911110000000001</v>
      </c>
      <c r="Z7254">
        <v>237.27777800000001</v>
      </c>
    </row>
    <row r="7255" spans="1:26" x14ac:dyDescent="0.25">
      <c r="A7255">
        <v>1733477</v>
      </c>
      <c r="B7255">
        <v>1</v>
      </c>
      <c r="C7255" t="s">
        <v>76</v>
      </c>
      <c r="D7255" t="s">
        <v>95</v>
      </c>
      <c r="E7255" t="s">
        <v>134</v>
      </c>
      <c r="F7255" t="s">
        <v>20707</v>
      </c>
      <c r="G7255" t="s">
        <v>209</v>
      </c>
      <c r="H7255" t="s">
        <v>46</v>
      </c>
      <c r="I7255" t="s">
        <v>129</v>
      </c>
      <c r="J7255" t="s">
        <v>130</v>
      </c>
      <c r="K7255" t="s">
        <v>131</v>
      </c>
      <c r="L7255" t="s">
        <v>20708</v>
      </c>
      <c r="M7255" t="s">
        <v>20709</v>
      </c>
      <c r="N7255">
        <v>4.2763888879999996</v>
      </c>
      <c r="O7255">
        <v>0</v>
      </c>
      <c r="P7255">
        <v>0</v>
      </c>
      <c r="Q7255">
        <v>0</v>
      </c>
      <c r="R7255">
        <v>1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4.276389</v>
      </c>
      <c r="Y7255">
        <v>0</v>
      </c>
      <c r="Z7255">
        <v>0</v>
      </c>
    </row>
    <row r="7256" spans="1:26" x14ac:dyDescent="0.25">
      <c r="A7256">
        <v>1733480</v>
      </c>
      <c r="B7256">
        <v>1</v>
      </c>
      <c r="C7256" t="s">
        <v>76</v>
      </c>
      <c r="D7256" t="s">
        <v>92</v>
      </c>
      <c r="E7256" t="s">
        <v>134</v>
      </c>
      <c r="F7256" t="s">
        <v>20710</v>
      </c>
      <c r="G7256" t="s">
        <v>136</v>
      </c>
      <c r="H7256" t="s">
        <v>46</v>
      </c>
      <c r="I7256" t="s">
        <v>129</v>
      </c>
      <c r="J7256" t="s">
        <v>130</v>
      </c>
      <c r="K7256" t="s">
        <v>131</v>
      </c>
      <c r="L7256" t="s">
        <v>20711</v>
      </c>
      <c r="M7256" t="s">
        <v>20712</v>
      </c>
      <c r="N7256">
        <v>2.7594444440000001</v>
      </c>
      <c r="O7256">
        <v>0</v>
      </c>
      <c r="P7256">
        <v>0</v>
      </c>
      <c r="Q7256">
        <v>0</v>
      </c>
      <c r="R7256">
        <v>8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22.075555999999999</v>
      </c>
      <c r="Y7256">
        <v>0</v>
      </c>
      <c r="Z7256">
        <v>0</v>
      </c>
    </row>
    <row r="7257" spans="1:26" x14ac:dyDescent="0.25">
      <c r="A7257">
        <v>1733478</v>
      </c>
      <c r="B7257">
        <v>1</v>
      </c>
      <c r="C7257" t="s">
        <v>77</v>
      </c>
      <c r="D7257" t="s">
        <v>119</v>
      </c>
      <c r="E7257" t="s">
        <v>158</v>
      </c>
      <c r="F7257" t="s">
        <v>20673</v>
      </c>
      <c r="G7257" t="s">
        <v>176</v>
      </c>
      <c r="H7257" t="s">
        <v>47</v>
      </c>
      <c r="I7257" t="s">
        <v>129</v>
      </c>
      <c r="J7257" t="s">
        <v>130</v>
      </c>
      <c r="K7257" t="s">
        <v>131</v>
      </c>
      <c r="L7257" t="s">
        <v>20713</v>
      </c>
      <c r="M7257" t="s">
        <v>20714</v>
      </c>
      <c r="N7257">
        <v>0.53833333299999997</v>
      </c>
      <c r="O7257">
        <v>3</v>
      </c>
      <c r="P7257">
        <v>10381</v>
      </c>
      <c r="Q7257">
        <v>0</v>
      </c>
      <c r="R7257">
        <v>0</v>
      </c>
      <c r="S7257">
        <v>0</v>
      </c>
      <c r="T7257">
        <v>0</v>
      </c>
      <c r="U7257">
        <v>1.615</v>
      </c>
      <c r="V7257">
        <v>5588.43833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1733486</v>
      </c>
      <c r="B7258">
        <v>1</v>
      </c>
      <c r="C7258" t="s">
        <v>76</v>
      </c>
      <c r="D7258" t="s">
        <v>81</v>
      </c>
      <c r="E7258" t="s">
        <v>134</v>
      </c>
      <c r="F7258" t="s">
        <v>20715</v>
      </c>
      <c r="G7258" t="s">
        <v>462</v>
      </c>
      <c r="H7258" t="s">
        <v>46</v>
      </c>
      <c r="I7258" t="s">
        <v>129</v>
      </c>
      <c r="J7258" t="s">
        <v>17</v>
      </c>
      <c r="K7258" t="s">
        <v>131</v>
      </c>
      <c r="L7258" t="s">
        <v>20716</v>
      </c>
      <c r="M7258" t="s">
        <v>20717</v>
      </c>
      <c r="N7258">
        <v>1.901944444</v>
      </c>
      <c r="O7258">
        <v>0</v>
      </c>
      <c r="P7258">
        <v>5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9.509722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1733487</v>
      </c>
      <c r="B7259">
        <v>1</v>
      </c>
      <c r="C7259" t="s">
        <v>76</v>
      </c>
      <c r="D7259" t="s">
        <v>90</v>
      </c>
      <c r="E7259" t="s">
        <v>126</v>
      </c>
      <c r="F7259" t="s">
        <v>20718</v>
      </c>
      <c r="G7259" t="s">
        <v>285</v>
      </c>
      <c r="H7259" t="s">
        <v>47</v>
      </c>
      <c r="I7259" t="s">
        <v>129</v>
      </c>
      <c r="J7259" t="s">
        <v>130</v>
      </c>
      <c r="K7259" t="s">
        <v>161</v>
      </c>
      <c r="L7259" t="s">
        <v>20719</v>
      </c>
      <c r="M7259" t="s">
        <v>20720</v>
      </c>
      <c r="N7259">
        <v>0.97916666600000002</v>
      </c>
      <c r="O7259">
        <v>2</v>
      </c>
      <c r="P7259">
        <v>223</v>
      </c>
      <c r="Q7259">
        <v>0</v>
      </c>
      <c r="R7259">
        <v>0</v>
      </c>
      <c r="S7259">
        <v>0</v>
      </c>
      <c r="T7259">
        <v>0</v>
      </c>
      <c r="U7259">
        <v>1.9583330000000001</v>
      </c>
      <c r="V7259">
        <v>218.35416699999999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1733493</v>
      </c>
      <c r="B7260">
        <v>1</v>
      </c>
      <c r="C7260" t="s">
        <v>77</v>
      </c>
      <c r="D7260" t="s">
        <v>113</v>
      </c>
      <c r="E7260" t="s">
        <v>126</v>
      </c>
      <c r="F7260" t="s">
        <v>20721</v>
      </c>
      <c r="G7260" t="s">
        <v>285</v>
      </c>
      <c r="H7260" t="s">
        <v>47</v>
      </c>
      <c r="I7260" t="s">
        <v>129</v>
      </c>
      <c r="J7260" t="s">
        <v>130</v>
      </c>
      <c r="K7260" t="s">
        <v>161</v>
      </c>
      <c r="L7260" t="s">
        <v>20722</v>
      </c>
      <c r="M7260" t="s">
        <v>20723</v>
      </c>
      <c r="N7260">
        <v>7.0475000000000003</v>
      </c>
      <c r="O7260">
        <v>0</v>
      </c>
      <c r="P7260">
        <v>0</v>
      </c>
      <c r="Q7260">
        <v>0</v>
      </c>
      <c r="R7260">
        <v>0</v>
      </c>
      <c r="S7260">
        <v>10</v>
      </c>
      <c r="T7260">
        <v>173</v>
      </c>
      <c r="U7260">
        <v>0</v>
      </c>
      <c r="V7260">
        <v>0</v>
      </c>
      <c r="W7260">
        <v>0</v>
      </c>
      <c r="X7260">
        <v>0</v>
      </c>
      <c r="Y7260">
        <v>70.474999999999994</v>
      </c>
      <c r="Z7260">
        <v>1219.2175</v>
      </c>
    </row>
    <row r="7261" spans="1:26" x14ac:dyDescent="0.25">
      <c r="A7261">
        <v>1733489</v>
      </c>
      <c r="B7261">
        <v>1</v>
      </c>
      <c r="C7261" t="s">
        <v>76</v>
      </c>
      <c r="D7261" t="s">
        <v>78</v>
      </c>
      <c r="E7261" t="s">
        <v>164</v>
      </c>
      <c r="F7261" t="s">
        <v>14549</v>
      </c>
      <c r="G7261" t="s">
        <v>285</v>
      </c>
      <c r="H7261" t="s">
        <v>46</v>
      </c>
      <c r="I7261" t="s">
        <v>129</v>
      </c>
      <c r="J7261" t="s">
        <v>130</v>
      </c>
      <c r="K7261" t="s">
        <v>161</v>
      </c>
      <c r="L7261" t="s">
        <v>20724</v>
      </c>
      <c r="M7261" t="s">
        <v>20725</v>
      </c>
      <c r="N7261">
        <v>7.506644444</v>
      </c>
      <c r="O7261">
        <v>0</v>
      </c>
      <c r="P7261">
        <v>941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7063.7524219999996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1733492</v>
      </c>
      <c r="B7262">
        <v>1</v>
      </c>
      <c r="C7262" t="s">
        <v>77</v>
      </c>
      <c r="D7262" t="s">
        <v>111</v>
      </c>
      <c r="E7262" t="s">
        <v>139</v>
      </c>
      <c r="F7262" t="s">
        <v>20726</v>
      </c>
      <c r="G7262" t="s">
        <v>633</v>
      </c>
      <c r="H7262" t="s">
        <v>46</v>
      </c>
      <c r="I7262" t="s">
        <v>129</v>
      </c>
      <c r="J7262" t="s">
        <v>130</v>
      </c>
      <c r="K7262" t="s">
        <v>131</v>
      </c>
      <c r="L7262" t="s">
        <v>20727</v>
      </c>
      <c r="M7262" t="s">
        <v>20728</v>
      </c>
      <c r="N7262">
        <v>5.9316666659999999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14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83.043333000000004</v>
      </c>
    </row>
    <row r="7263" spans="1:26" x14ac:dyDescent="0.25">
      <c r="A7263">
        <v>1733491</v>
      </c>
      <c r="B7263">
        <v>1</v>
      </c>
      <c r="C7263" t="s">
        <v>76</v>
      </c>
      <c r="D7263" t="s">
        <v>81</v>
      </c>
      <c r="E7263" t="s">
        <v>126</v>
      </c>
      <c r="F7263" t="s">
        <v>20729</v>
      </c>
      <c r="G7263" t="s">
        <v>281</v>
      </c>
      <c r="H7263" t="s">
        <v>47</v>
      </c>
      <c r="I7263" t="s">
        <v>129</v>
      </c>
      <c r="J7263" t="s">
        <v>130</v>
      </c>
      <c r="K7263" t="s">
        <v>161</v>
      </c>
      <c r="L7263" t="s">
        <v>20730</v>
      </c>
      <c r="M7263" t="s">
        <v>20731</v>
      </c>
      <c r="N7263">
        <v>2.1143925000000001</v>
      </c>
      <c r="O7263">
        <v>0</v>
      </c>
      <c r="P7263">
        <v>1062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2245.4848350000002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1733494</v>
      </c>
      <c r="B7264">
        <v>1</v>
      </c>
      <c r="C7264" t="s">
        <v>76</v>
      </c>
      <c r="D7264" t="s">
        <v>85</v>
      </c>
      <c r="E7264" t="s">
        <v>158</v>
      </c>
      <c r="F7264" t="s">
        <v>20732</v>
      </c>
      <c r="G7264" t="s">
        <v>289</v>
      </c>
      <c r="H7264" t="s">
        <v>47</v>
      </c>
      <c r="I7264" t="s">
        <v>129</v>
      </c>
      <c r="J7264" t="s">
        <v>15</v>
      </c>
      <c r="K7264" t="s">
        <v>131</v>
      </c>
      <c r="L7264" t="s">
        <v>20733</v>
      </c>
      <c r="M7264" t="s">
        <v>20734</v>
      </c>
      <c r="N7264">
        <v>0.30166666600000003</v>
      </c>
      <c r="O7264">
        <v>5</v>
      </c>
      <c r="P7264">
        <v>273</v>
      </c>
      <c r="Q7264">
        <v>0</v>
      </c>
      <c r="R7264">
        <v>0</v>
      </c>
      <c r="S7264">
        <v>0</v>
      </c>
      <c r="T7264">
        <v>0</v>
      </c>
      <c r="U7264">
        <v>1.5083329999999999</v>
      </c>
      <c r="V7264">
        <v>82.355000000000004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1733495</v>
      </c>
      <c r="B7265">
        <v>1</v>
      </c>
      <c r="C7265" t="s">
        <v>76</v>
      </c>
      <c r="D7265" t="s">
        <v>79</v>
      </c>
      <c r="E7265" t="s">
        <v>126</v>
      </c>
      <c r="F7265" t="s">
        <v>20735</v>
      </c>
      <c r="G7265" t="s">
        <v>281</v>
      </c>
      <c r="H7265" t="s">
        <v>47</v>
      </c>
      <c r="I7265" t="s">
        <v>129</v>
      </c>
      <c r="J7265" t="s">
        <v>130</v>
      </c>
      <c r="K7265" t="s">
        <v>161</v>
      </c>
      <c r="L7265" t="s">
        <v>20736</v>
      </c>
      <c r="M7265" t="s">
        <v>20737</v>
      </c>
      <c r="N7265">
        <v>6.2572222220000002</v>
      </c>
      <c r="O7265">
        <v>1</v>
      </c>
      <c r="P7265">
        <v>616</v>
      </c>
      <c r="Q7265">
        <v>0</v>
      </c>
      <c r="R7265">
        <v>0</v>
      </c>
      <c r="S7265">
        <v>0</v>
      </c>
      <c r="T7265">
        <v>0</v>
      </c>
      <c r="U7265">
        <v>6.2572219999999996</v>
      </c>
      <c r="V7265">
        <v>3854.4488889999998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1733498</v>
      </c>
      <c r="B7266">
        <v>1</v>
      </c>
      <c r="C7266" t="s">
        <v>76</v>
      </c>
      <c r="D7266" t="s">
        <v>102</v>
      </c>
      <c r="E7266" t="s">
        <v>158</v>
      </c>
      <c r="F7266" t="s">
        <v>4653</v>
      </c>
      <c r="G7266" t="s">
        <v>285</v>
      </c>
      <c r="H7266" t="s">
        <v>47</v>
      </c>
      <c r="I7266" t="s">
        <v>129</v>
      </c>
      <c r="J7266" t="s">
        <v>130</v>
      </c>
      <c r="K7266" t="s">
        <v>161</v>
      </c>
      <c r="L7266" t="s">
        <v>20738</v>
      </c>
      <c r="M7266" t="s">
        <v>20739</v>
      </c>
      <c r="N7266">
        <v>0.24664166600000001</v>
      </c>
      <c r="O7266">
        <v>44</v>
      </c>
      <c r="P7266">
        <v>6986</v>
      </c>
      <c r="Q7266">
        <v>0</v>
      </c>
      <c r="R7266">
        <v>0</v>
      </c>
      <c r="S7266">
        <v>0</v>
      </c>
      <c r="T7266">
        <v>0</v>
      </c>
      <c r="U7266">
        <v>10.852233</v>
      </c>
      <c r="V7266">
        <v>1723.038679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1733497</v>
      </c>
      <c r="B7267">
        <v>1</v>
      </c>
      <c r="C7267" t="s">
        <v>76</v>
      </c>
      <c r="D7267" t="s">
        <v>102</v>
      </c>
      <c r="E7267" t="s">
        <v>126</v>
      </c>
      <c r="F7267" t="s">
        <v>19091</v>
      </c>
      <c r="G7267" t="s">
        <v>285</v>
      </c>
      <c r="H7267" t="s">
        <v>47</v>
      </c>
      <c r="I7267" t="s">
        <v>129</v>
      </c>
      <c r="J7267" t="s">
        <v>130</v>
      </c>
      <c r="K7267" t="s">
        <v>161</v>
      </c>
      <c r="L7267" t="s">
        <v>20740</v>
      </c>
      <c r="M7267" t="s">
        <v>20741</v>
      </c>
      <c r="N7267">
        <v>8.1408333329999998</v>
      </c>
      <c r="O7267">
        <v>0</v>
      </c>
      <c r="P7267">
        <v>303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2466.6725000000001</v>
      </c>
      <c r="W7267">
        <v>0</v>
      </c>
      <c r="X7267">
        <v>0</v>
      </c>
      <c r="Y7267">
        <v>0</v>
      </c>
      <c r="Z7267">
        <v>0</v>
      </c>
    </row>
    <row r="7268" spans="1:26" x14ac:dyDescent="0.25">
      <c r="A7268">
        <v>1733545</v>
      </c>
      <c r="B7268">
        <v>1</v>
      </c>
      <c r="C7268" t="s">
        <v>76</v>
      </c>
      <c r="D7268" t="s">
        <v>89</v>
      </c>
      <c r="E7268" t="s">
        <v>158</v>
      </c>
      <c r="F7268" t="s">
        <v>1942</v>
      </c>
      <c r="G7268" t="s">
        <v>285</v>
      </c>
      <c r="H7268" t="s">
        <v>47</v>
      </c>
      <c r="I7268" t="s">
        <v>129</v>
      </c>
      <c r="J7268" t="s">
        <v>130</v>
      </c>
      <c r="K7268" t="s">
        <v>161</v>
      </c>
      <c r="L7268" t="s">
        <v>20742</v>
      </c>
      <c r="M7268" t="s">
        <v>20743</v>
      </c>
      <c r="N7268">
        <v>1.185277777</v>
      </c>
      <c r="O7268">
        <v>61</v>
      </c>
      <c r="P7268">
        <v>624</v>
      </c>
      <c r="Q7268">
        <v>0</v>
      </c>
      <c r="R7268">
        <v>0</v>
      </c>
      <c r="S7268">
        <v>0</v>
      </c>
      <c r="T7268">
        <v>0</v>
      </c>
      <c r="U7268">
        <v>72.301944000000006</v>
      </c>
      <c r="V7268">
        <v>739.61333300000001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1733511</v>
      </c>
      <c r="B7269">
        <v>1</v>
      </c>
      <c r="C7269" t="s">
        <v>77</v>
      </c>
      <c r="D7269" t="s">
        <v>119</v>
      </c>
      <c r="E7269" t="s">
        <v>158</v>
      </c>
      <c r="F7269" t="s">
        <v>20696</v>
      </c>
      <c r="G7269" t="s">
        <v>176</v>
      </c>
      <c r="H7269" t="s">
        <v>47</v>
      </c>
      <c r="I7269" t="s">
        <v>129</v>
      </c>
      <c r="J7269" t="s">
        <v>130</v>
      </c>
      <c r="K7269" t="s">
        <v>131</v>
      </c>
      <c r="L7269" t="s">
        <v>20744</v>
      </c>
      <c r="M7269" t="s">
        <v>20745</v>
      </c>
      <c r="N7269">
        <v>1.2350000000000001</v>
      </c>
      <c r="O7269">
        <v>25</v>
      </c>
      <c r="P7269">
        <v>8168</v>
      </c>
      <c r="Q7269">
        <v>0</v>
      </c>
      <c r="R7269">
        <v>0</v>
      </c>
      <c r="S7269">
        <v>0</v>
      </c>
      <c r="T7269">
        <v>0</v>
      </c>
      <c r="U7269">
        <v>30.875</v>
      </c>
      <c r="V7269">
        <v>10087.48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1733517</v>
      </c>
      <c r="B7270">
        <v>1</v>
      </c>
      <c r="C7270" t="s">
        <v>76</v>
      </c>
      <c r="D7270" t="s">
        <v>86</v>
      </c>
      <c r="E7270" t="s">
        <v>164</v>
      </c>
      <c r="F7270" t="s">
        <v>20746</v>
      </c>
      <c r="G7270" t="s">
        <v>285</v>
      </c>
      <c r="H7270" t="s">
        <v>46</v>
      </c>
      <c r="I7270" t="s">
        <v>129</v>
      </c>
      <c r="J7270" t="s">
        <v>130</v>
      </c>
      <c r="K7270" t="s">
        <v>161</v>
      </c>
      <c r="L7270" t="s">
        <v>20747</v>
      </c>
      <c r="M7270" t="s">
        <v>20748</v>
      </c>
      <c r="N7270">
        <v>2.3169444440000002</v>
      </c>
      <c r="O7270">
        <v>2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4.6338889999999999</v>
      </c>
      <c r="V7270">
        <v>0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1733519</v>
      </c>
      <c r="B7271">
        <v>1</v>
      </c>
      <c r="C7271" t="s">
        <v>76</v>
      </c>
      <c r="D7271" t="s">
        <v>89</v>
      </c>
      <c r="E7271" t="s">
        <v>139</v>
      </c>
      <c r="F7271" t="s">
        <v>20749</v>
      </c>
      <c r="G7271" t="s">
        <v>141</v>
      </c>
      <c r="H7271" t="s">
        <v>46</v>
      </c>
      <c r="I7271" t="s">
        <v>129</v>
      </c>
      <c r="J7271" t="s">
        <v>130</v>
      </c>
      <c r="K7271" t="s">
        <v>131</v>
      </c>
      <c r="L7271" t="s">
        <v>20750</v>
      </c>
      <c r="M7271" t="s">
        <v>20751</v>
      </c>
      <c r="N7271">
        <v>1.135277777</v>
      </c>
      <c r="O7271">
        <v>0</v>
      </c>
      <c r="P7271">
        <v>3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3.4058329999999999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1733504</v>
      </c>
      <c r="B7272">
        <v>1</v>
      </c>
      <c r="C7272" t="s">
        <v>76</v>
      </c>
      <c r="D7272" t="s">
        <v>97</v>
      </c>
      <c r="E7272" t="s">
        <v>126</v>
      </c>
      <c r="F7272" t="s">
        <v>6883</v>
      </c>
      <c r="G7272" t="s">
        <v>150</v>
      </c>
      <c r="H7272" t="s">
        <v>47</v>
      </c>
      <c r="I7272" t="s">
        <v>129</v>
      </c>
      <c r="J7272" t="s">
        <v>130</v>
      </c>
      <c r="K7272" t="s">
        <v>131</v>
      </c>
      <c r="L7272" t="s">
        <v>20752</v>
      </c>
      <c r="M7272" t="s">
        <v>20753</v>
      </c>
      <c r="N7272">
        <v>0.36055555500000003</v>
      </c>
      <c r="O7272">
        <v>9</v>
      </c>
      <c r="P7272">
        <v>1355</v>
      </c>
      <c r="Q7272">
        <v>0</v>
      </c>
      <c r="R7272">
        <v>0</v>
      </c>
      <c r="S7272">
        <v>0</v>
      </c>
      <c r="T7272">
        <v>0</v>
      </c>
      <c r="U7272">
        <v>3.2450000000000001</v>
      </c>
      <c r="V7272">
        <v>488.55277699999999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1733520</v>
      </c>
      <c r="B7273">
        <v>1</v>
      </c>
      <c r="C7273" t="s">
        <v>76</v>
      </c>
      <c r="D7273" t="s">
        <v>92</v>
      </c>
      <c r="E7273" t="s">
        <v>134</v>
      </c>
      <c r="F7273" t="s">
        <v>20754</v>
      </c>
      <c r="G7273" t="s">
        <v>136</v>
      </c>
      <c r="H7273" t="s">
        <v>46</v>
      </c>
      <c r="I7273" t="s">
        <v>129</v>
      </c>
      <c r="J7273" t="s">
        <v>130</v>
      </c>
      <c r="K7273" t="s">
        <v>131</v>
      </c>
      <c r="L7273" t="s">
        <v>20755</v>
      </c>
      <c r="M7273" t="s">
        <v>20756</v>
      </c>
      <c r="N7273">
        <v>5.6749999999999998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1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5.6749999999999998</v>
      </c>
    </row>
    <row r="7274" spans="1:26" x14ac:dyDescent="0.25">
      <c r="A7274">
        <v>1733548</v>
      </c>
      <c r="B7274">
        <v>1</v>
      </c>
      <c r="C7274" t="s">
        <v>76</v>
      </c>
      <c r="D7274" t="s">
        <v>88</v>
      </c>
      <c r="E7274" t="s">
        <v>212</v>
      </c>
      <c r="F7274" t="s">
        <v>20757</v>
      </c>
      <c r="G7274" t="s">
        <v>281</v>
      </c>
      <c r="H7274" t="s">
        <v>47</v>
      </c>
      <c r="I7274" t="s">
        <v>129</v>
      </c>
      <c r="J7274" t="s">
        <v>130</v>
      </c>
      <c r="K7274" t="s">
        <v>161</v>
      </c>
      <c r="L7274" t="s">
        <v>20758</v>
      </c>
      <c r="M7274" t="s">
        <v>20759</v>
      </c>
      <c r="N7274">
        <v>5.3933333330000002</v>
      </c>
      <c r="O7274">
        <v>24</v>
      </c>
      <c r="P7274">
        <v>1411</v>
      </c>
      <c r="Q7274">
        <v>0</v>
      </c>
      <c r="R7274">
        <v>0</v>
      </c>
      <c r="S7274">
        <v>0</v>
      </c>
      <c r="T7274">
        <v>0</v>
      </c>
      <c r="U7274">
        <v>129.44</v>
      </c>
      <c r="V7274">
        <v>7609.9933330000003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1733522</v>
      </c>
      <c r="B7275">
        <v>1</v>
      </c>
      <c r="C7275" t="s">
        <v>76</v>
      </c>
      <c r="D7275" t="s">
        <v>85</v>
      </c>
      <c r="E7275" t="s">
        <v>126</v>
      </c>
      <c r="F7275" t="s">
        <v>20760</v>
      </c>
      <c r="G7275" t="s">
        <v>289</v>
      </c>
      <c r="H7275" t="s">
        <v>47</v>
      </c>
      <c r="I7275" t="s">
        <v>129</v>
      </c>
      <c r="J7275" t="s">
        <v>15</v>
      </c>
      <c r="K7275" t="s">
        <v>131</v>
      </c>
      <c r="L7275" t="s">
        <v>20761</v>
      </c>
      <c r="M7275" t="s">
        <v>20762</v>
      </c>
      <c r="N7275">
        <v>1.6158333330000001</v>
      </c>
      <c r="O7275">
        <v>21</v>
      </c>
      <c r="P7275">
        <v>1366</v>
      </c>
      <c r="Q7275">
        <v>0</v>
      </c>
      <c r="R7275">
        <v>0</v>
      </c>
      <c r="S7275">
        <v>0</v>
      </c>
      <c r="T7275">
        <v>0</v>
      </c>
      <c r="U7275">
        <v>33.932499999999997</v>
      </c>
      <c r="V7275">
        <v>2207.228333</v>
      </c>
      <c r="W7275">
        <v>0</v>
      </c>
      <c r="X7275">
        <v>0</v>
      </c>
      <c r="Y7275">
        <v>0</v>
      </c>
      <c r="Z7275">
        <v>0</v>
      </c>
    </row>
    <row r="7276" spans="1:26" x14ac:dyDescent="0.25">
      <c r="A7276">
        <v>1733509</v>
      </c>
      <c r="B7276">
        <v>1</v>
      </c>
      <c r="C7276" t="s">
        <v>76</v>
      </c>
      <c r="D7276" t="s">
        <v>81</v>
      </c>
      <c r="E7276" t="s">
        <v>139</v>
      </c>
      <c r="F7276" t="s">
        <v>20763</v>
      </c>
      <c r="G7276" t="s">
        <v>281</v>
      </c>
      <c r="H7276" t="s">
        <v>46</v>
      </c>
      <c r="I7276" t="s">
        <v>129</v>
      </c>
      <c r="J7276" t="s">
        <v>130</v>
      </c>
      <c r="K7276" t="s">
        <v>161</v>
      </c>
      <c r="L7276" t="s">
        <v>20764</v>
      </c>
      <c r="M7276" t="s">
        <v>20765</v>
      </c>
      <c r="N7276">
        <v>1.106666666</v>
      </c>
      <c r="O7276">
        <v>0</v>
      </c>
      <c r="P7276">
        <v>391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432.70666599999998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1733523</v>
      </c>
      <c r="B7277">
        <v>1</v>
      </c>
      <c r="C7277" t="s">
        <v>76</v>
      </c>
      <c r="D7277" t="s">
        <v>84</v>
      </c>
      <c r="E7277" t="s">
        <v>212</v>
      </c>
      <c r="F7277" t="s">
        <v>20766</v>
      </c>
      <c r="G7277" t="s">
        <v>1012</v>
      </c>
      <c r="H7277" t="s">
        <v>47</v>
      </c>
      <c r="I7277" t="s">
        <v>129</v>
      </c>
      <c r="J7277" t="s">
        <v>130</v>
      </c>
      <c r="K7277" t="s">
        <v>161</v>
      </c>
      <c r="L7277" t="s">
        <v>20767</v>
      </c>
      <c r="M7277" t="s">
        <v>20768</v>
      </c>
      <c r="N7277">
        <v>5.3655555550000003</v>
      </c>
      <c r="O7277">
        <v>8</v>
      </c>
      <c r="P7277">
        <v>751</v>
      </c>
      <c r="Q7277">
        <v>0</v>
      </c>
      <c r="R7277">
        <v>0</v>
      </c>
      <c r="S7277">
        <v>0</v>
      </c>
      <c r="T7277">
        <v>0</v>
      </c>
      <c r="U7277">
        <v>42.924444000000001</v>
      </c>
      <c r="V7277">
        <v>4029.5322219999998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1733515</v>
      </c>
      <c r="B7278">
        <v>1</v>
      </c>
      <c r="C7278" t="s">
        <v>76</v>
      </c>
      <c r="D7278" t="s">
        <v>90</v>
      </c>
      <c r="E7278" t="s">
        <v>126</v>
      </c>
      <c r="F7278" t="s">
        <v>20769</v>
      </c>
      <c r="G7278" t="s">
        <v>285</v>
      </c>
      <c r="H7278" t="s">
        <v>47</v>
      </c>
      <c r="I7278" t="s">
        <v>129</v>
      </c>
      <c r="J7278" t="s">
        <v>130</v>
      </c>
      <c r="K7278" t="s">
        <v>161</v>
      </c>
      <c r="L7278" t="s">
        <v>20770</v>
      </c>
      <c r="M7278" t="s">
        <v>20771</v>
      </c>
      <c r="N7278">
        <v>7.6463527769999997</v>
      </c>
      <c r="O7278">
        <v>0</v>
      </c>
      <c r="P7278">
        <v>509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3891.993563</v>
      </c>
      <c r="W7278">
        <v>0</v>
      </c>
      <c r="X7278">
        <v>0</v>
      </c>
      <c r="Y7278">
        <v>0</v>
      </c>
      <c r="Z7278">
        <v>0</v>
      </c>
    </row>
    <row r="7279" spans="1:26" x14ac:dyDescent="0.25">
      <c r="A7279">
        <v>1733528</v>
      </c>
      <c r="B7279">
        <v>1</v>
      </c>
      <c r="C7279" t="s">
        <v>77</v>
      </c>
      <c r="D7279" t="s">
        <v>110</v>
      </c>
      <c r="E7279" t="s">
        <v>148</v>
      </c>
      <c r="F7279" t="s">
        <v>20772</v>
      </c>
      <c r="G7279" t="s">
        <v>285</v>
      </c>
      <c r="H7279" t="s">
        <v>47</v>
      </c>
      <c r="I7279" t="s">
        <v>129</v>
      </c>
      <c r="J7279" t="s">
        <v>130</v>
      </c>
      <c r="K7279" t="s">
        <v>161</v>
      </c>
      <c r="L7279" t="s">
        <v>20773</v>
      </c>
      <c r="M7279" t="s">
        <v>20774</v>
      </c>
      <c r="N7279">
        <v>0.28083333300000002</v>
      </c>
      <c r="O7279">
        <v>0</v>
      </c>
      <c r="P7279">
        <v>0</v>
      </c>
      <c r="Q7279">
        <v>45</v>
      </c>
      <c r="R7279">
        <v>1307</v>
      </c>
      <c r="S7279">
        <v>270</v>
      </c>
      <c r="T7279">
        <v>8885</v>
      </c>
      <c r="U7279">
        <v>0</v>
      </c>
      <c r="V7279">
        <v>0</v>
      </c>
      <c r="W7279">
        <v>12.637499999999999</v>
      </c>
      <c r="X7279">
        <v>367.04916600000001</v>
      </c>
      <c r="Y7279">
        <v>75.825000000000003</v>
      </c>
      <c r="Z7279">
        <v>2495.2041640000002</v>
      </c>
    </row>
    <row r="7280" spans="1:26" x14ac:dyDescent="0.25">
      <c r="A7280">
        <v>1733525</v>
      </c>
      <c r="B7280">
        <v>1</v>
      </c>
      <c r="C7280" t="s">
        <v>76</v>
      </c>
      <c r="D7280" t="s">
        <v>86</v>
      </c>
      <c r="E7280" t="s">
        <v>164</v>
      </c>
      <c r="F7280" t="s">
        <v>20775</v>
      </c>
      <c r="G7280" t="s">
        <v>285</v>
      </c>
      <c r="H7280" t="s">
        <v>46</v>
      </c>
      <c r="I7280" t="s">
        <v>129</v>
      </c>
      <c r="J7280" t="s">
        <v>130</v>
      </c>
      <c r="K7280" t="s">
        <v>161</v>
      </c>
      <c r="L7280" t="s">
        <v>20776</v>
      </c>
      <c r="M7280" t="s">
        <v>20777</v>
      </c>
      <c r="N7280">
        <v>2.0802777770000001</v>
      </c>
      <c r="O7280">
        <v>1</v>
      </c>
      <c r="P7280">
        <v>620</v>
      </c>
      <c r="Q7280">
        <v>0</v>
      </c>
      <c r="R7280">
        <v>0</v>
      </c>
      <c r="S7280">
        <v>0</v>
      </c>
      <c r="T7280">
        <v>0</v>
      </c>
      <c r="U7280">
        <v>2.0802779999999998</v>
      </c>
      <c r="V7280">
        <v>1289.7722220000001</v>
      </c>
      <c r="W7280">
        <v>0</v>
      </c>
      <c r="X7280">
        <v>0</v>
      </c>
      <c r="Y7280">
        <v>0</v>
      </c>
      <c r="Z7280">
        <v>0</v>
      </c>
    </row>
    <row r="7281" spans="1:26" x14ac:dyDescent="0.25">
      <c r="A7281">
        <v>1733531</v>
      </c>
      <c r="B7281">
        <v>1</v>
      </c>
      <c r="C7281" t="s">
        <v>76</v>
      </c>
      <c r="D7281" t="s">
        <v>89</v>
      </c>
      <c r="E7281" t="s">
        <v>139</v>
      </c>
      <c r="F7281" t="s">
        <v>20778</v>
      </c>
      <c r="G7281" t="s">
        <v>285</v>
      </c>
      <c r="H7281" t="s">
        <v>46</v>
      </c>
      <c r="I7281" t="s">
        <v>129</v>
      </c>
      <c r="J7281" t="s">
        <v>130</v>
      </c>
      <c r="K7281" t="s">
        <v>161</v>
      </c>
      <c r="L7281" t="s">
        <v>20779</v>
      </c>
      <c r="M7281" t="s">
        <v>20780</v>
      </c>
      <c r="N7281">
        <v>2.4730555550000002</v>
      </c>
      <c r="O7281">
        <v>0</v>
      </c>
      <c r="P7281">
        <v>155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383.32361100000003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1733556</v>
      </c>
      <c r="B7282">
        <v>1</v>
      </c>
      <c r="C7282" t="s">
        <v>76</v>
      </c>
      <c r="D7282" t="s">
        <v>80</v>
      </c>
      <c r="E7282" t="s">
        <v>139</v>
      </c>
      <c r="F7282" t="s">
        <v>20781</v>
      </c>
      <c r="G7282" t="s">
        <v>281</v>
      </c>
      <c r="H7282" t="s">
        <v>46</v>
      </c>
      <c r="I7282" t="s">
        <v>129</v>
      </c>
      <c r="J7282" t="s">
        <v>130</v>
      </c>
      <c r="K7282" t="s">
        <v>161</v>
      </c>
      <c r="L7282" t="s">
        <v>20782</v>
      </c>
      <c r="M7282" t="s">
        <v>20783</v>
      </c>
      <c r="N7282">
        <v>3.4544444439999999</v>
      </c>
      <c r="O7282">
        <v>0</v>
      </c>
      <c r="P7282">
        <v>109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376.53444400000001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1733510</v>
      </c>
      <c r="B7283">
        <v>1</v>
      </c>
      <c r="C7283" t="s">
        <v>76</v>
      </c>
      <c r="D7283" t="s">
        <v>81</v>
      </c>
      <c r="E7283" t="s">
        <v>139</v>
      </c>
      <c r="F7283" t="s">
        <v>20784</v>
      </c>
      <c r="G7283" t="s">
        <v>281</v>
      </c>
      <c r="H7283" t="s">
        <v>46</v>
      </c>
      <c r="I7283" t="s">
        <v>129</v>
      </c>
      <c r="J7283" t="s">
        <v>130</v>
      </c>
      <c r="K7283" t="s">
        <v>161</v>
      </c>
      <c r="L7283" t="s">
        <v>20785</v>
      </c>
      <c r="M7283" t="s">
        <v>20786</v>
      </c>
      <c r="N7283">
        <v>1.0247222220000001</v>
      </c>
      <c r="O7283">
        <v>0</v>
      </c>
      <c r="P7283">
        <v>128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131.164444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1733508</v>
      </c>
      <c r="B7284">
        <v>1</v>
      </c>
      <c r="C7284" t="s">
        <v>76</v>
      </c>
      <c r="D7284" t="s">
        <v>92</v>
      </c>
      <c r="E7284" t="s">
        <v>126</v>
      </c>
      <c r="F7284" t="s">
        <v>20787</v>
      </c>
      <c r="G7284" t="s">
        <v>285</v>
      </c>
      <c r="H7284" t="s">
        <v>47</v>
      </c>
      <c r="I7284" t="s">
        <v>129</v>
      </c>
      <c r="J7284" t="s">
        <v>130</v>
      </c>
      <c r="K7284" t="s">
        <v>161</v>
      </c>
      <c r="L7284" t="s">
        <v>20788</v>
      </c>
      <c r="M7284" t="s">
        <v>20789</v>
      </c>
      <c r="N7284">
        <v>10.124166666000001</v>
      </c>
      <c r="O7284">
        <v>0</v>
      </c>
      <c r="P7284">
        <v>0</v>
      </c>
      <c r="Q7284">
        <v>0</v>
      </c>
      <c r="R7284">
        <v>215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2176.6958330000002</v>
      </c>
      <c r="Y7284">
        <v>0</v>
      </c>
      <c r="Z7284">
        <v>0</v>
      </c>
    </row>
    <row r="7285" spans="1:26" x14ac:dyDescent="0.25">
      <c r="A7285">
        <v>1733524</v>
      </c>
      <c r="B7285">
        <v>1</v>
      </c>
      <c r="C7285" t="s">
        <v>77</v>
      </c>
      <c r="D7285" t="s">
        <v>114</v>
      </c>
      <c r="E7285" t="s">
        <v>148</v>
      </c>
      <c r="F7285" t="s">
        <v>20790</v>
      </c>
      <c r="G7285" t="s">
        <v>285</v>
      </c>
      <c r="H7285" t="s">
        <v>47</v>
      </c>
      <c r="I7285" t="s">
        <v>129</v>
      </c>
      <c r="J7285" t="s">
        <v>130</v>
      </c>
      <c r="K7285" t="s">
        <v>161</v>
      </c>
      <c r="L7285" t="s">
        <v>20791</v>
      </c>
      <c r="M7285" t="s">
        <v>20792</v>
      </c>
      <c r="N7285">
        <v>2.2213869439999998</v>
      </c>
      <c r="O7285">
        <v>0</v>
      </c>
      <c r="P7285">
        <v>0</v>
      </c>
      <c r="Q7285">
        <v>0</v>
      </c>
      <c r="R7285">
        <v>0</v>
      </c>
      <c r="S7285">
        <v>17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37.763578000000003</v>
      </c>
      <c r="Z7285">
        <v>0</v>
      </c>
    </row>
    <row r="7286" spans="1:26" x14ac:dyDescent="0.25">
      <c r="A7286">
        <v>1733541</v>
      </c>
      <c r="B7286">
        <v>1</v>
      </c>
      <c r="C7286" t="s">
        <v>77</v>
      </c>
      <c r="D7286" t="s">
        <v>114</v>
      </c>
      <c r="E7286" t="s">
        <v>126</v>
      </c>
      <c r="F7286" t="s">
        <v>14493</v>
      </c>
      <c r="G7286" t="s">
        <v>285</v>
      </c>
      <c r="H7286" t="s">
        <v>47</v>
      </c>
      <c r="I7286" t="s">
        <v>129</v>
      </c>
      <c r="J7286" t="s">
        <v>130</v>
      </c>
      <c r="K7286" t="s">
        <v>161</v>
      </c>
      <c r="L7286" t="s">
        <v>20793</v>
      </c>
      <c r="M7286" t="s">
        <v>20794</v>
      </c>
      <c r="N7286">
        <v>2.3219444440000001</v>
      </c>
      <c r="O7286">
        <v>65</v>
      </c>
      <c r="P7286">
        <v>2251</v>
      </c>
      <c r="Q7286">
        <v>0</v>
      </c>
      <c r="R7286">
        <v>0</v>
      </c>
      <c r="S7286">
        <v>0</v>
      </c>
      <c r="T7286">
        <v>0</v>
      </c>
      <c r="U7286">
        <v>150.926389</v>
      </c>
      <c r="V7286">
        <v>5226.6969429999999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1733552</v>
      </c>
      <c r="B7287">
        <v>1</v>
      </c>
      <c r="C7287" t="s">
        <v>76</v>
      </c>
      <c r="D7287" t="s">
        <v>93</v>
      </c>
      <c r="E7287" t="s">
        <v>126</v>
      </c>
      <c r="F7287" t="s">
        <v>20795</v>
      </c>
      <c r="G7287" t="s">
        <v>281</v>
      </c>
      <c r="H7287" t="s">
        <v>47</v>
      </c>
      <c r="I7287" t="s">
        <v>129</v>
      </c>
      <c r="J7287" t="s">
        <v>130</v>
      </c>
      <c r="K7287" t="s">
        <v>161</v>
      </c>
      <c r="L7287" t="s">
        <v>20796</v>
      </c>
      <c r="M7287" t="s">
        <v>20797</v>
      </c>
      <c r="N7287">
        <v>2.0525000000000002</v>
      </c>
      <c r="O7287">
        <v>6</v>
      </c>
      <c r="P7287">
        <v>124</v>
      </c>
      <c r="Q7287">
        <v>0</v>
      </c>
      <c r="R7287">
        <v>0</v>
      </c>
      <c r="S7287">
        <v>0</v>
      </c>
      <c r="T7287">
        <v>0</v>
      </c>
      <c r="U7287">
        <v>12.315</v>
      </c>
      <c r="V7287">
        <v>254.51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1733534</v>
      </c>
      <c r="B7288">
        <v>1</v>
      </c>
      <c r="C7288" t="s">
        <v>76</v>
      </c>
      <c r="D7288" t="s">
        <v>81</v>
      </c>
      <c r="E7288" t="s">
        <v>164</v>
      </c>
      <c r="F7288" t="s">
        <v>20798</v>
      </c>
      <c r="G7288" t="s">
        <v>285</v>
      </c>
      <c r="H7288" t="s">
        <v>46</v>
      </c>
      <c r="I7288" t="s">
        <v>129</v>
      </c>
      <c r="J7288" t="s">
        <v>130</v>
      </c>
      <c r="K7288" t="s">
        <v>161</v>
      </c>
      <c r="L7288" t="s">
        <v>20799</v>
      </c>
      <c r="M7288" t="s">
        <v>20800</v>
      </c>
      <c r="N7288">
        <v>5.3730722220000002</v>
      </c>
      <c r="O7288">
        <v>1</v>
      </c>
      <c r="P7288">
        <v>792</v>
      </c>
      <c r="Q7288">
        <v>0</v>
      </c>
      <c r="R7288">
        <v>0</v>
      </c>
      <c r="S7288">
        <v>0</v>
      </c>
      <c r="T7288">
        <v>0</v>
      </c>
      <c r="U7288">
        <v>5.3730719999999996</v>
      </c>
      <c r="V7288">
        <v>4255.4732000000004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1733547</v>
      </c>
      <c r="B7289">
        <v>1</v>
      </c>
      <c r="C7289" t="s">
        <v>76</v>
      </c>
      <c r="D7289" t="s">
        <v>88</v>
      </c>
      <c r="E7289" t="s">
        <v>134</v>
      </c>
      <c r="F7289" t="s">
        <v>20801</v>
      </c>
      <c r="G7289" t="s">
        <v>155</v>
      </c>
      <c r="H7289" t="s">
        <v>46</v>
      </c>
      <c r="I7289" t="s">
        <v>129</v>
      </c>
      <c r="J7289" t="s">
        <v>130</v>
      </c>
      <c r="K7289" t="s">
        <v>131</v>
      </c>
      <c r="L7289" t="s">
        <v>20802</v>
      </c>
      <c r="M7289" t="s">
        <v>20803</v>
      </c>
      <c r="N7289">
        <v>1.3177777770000001</v>
      </c>
      <c r="O7289">
        <v>0</v>
      </c>
      <c r="P7289">
        <v>18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23.72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1733550</v>
      </c>
      <c r="B7290">
        <v>1</v>
      </c>
      <c r="C7290" t="s">
        <v>77</v>
      </c>
      <c r="D7290" t="s">
        <v>110</v>
      </c>
      <c r="E7290" t="s">
        <v>148</v>
      </c>
      <c r="F7290" t="s">
        <v>20804</v>
      </c>
      <c r="G7290" t="s">
        <v>285</v>
      </c>
      <c r="H7290" t="s">
        <v>47</v>
      </c>
      <c r="I7290" t="s">
        <v>129</v>
      </c>
      <c r="J7290" t="s">
        <v>130</v>
      </c>
      <c r="K7290" t="s">
        <v>161</v>
      </c>
      <c r="L7290" t="s">
        <v>20805</v>
      </c>
      <c r="M7290" t="s">
        <v>20806</v>
      </c>
      <c r="N7290">
        <v>3.9055555549999998</v>
      </c>
      <c r="O7290">
        <v>0</v>
      </c>
      <c r="P7290">
        <v>0</v>
      </c>
      <c r="Q7290">
        <v>45</v>
      </c>
      <c r="R7290">
        <v>1307</v>
      </c>
      <c r="S7290">
        <v>270</v>
      </c>
      <c r="T7290">
        <v>8885</v>
      </c>
      <c r="U7290">
        <v>0</v>
      </c>
      <c r="V7290">
        <v>0</v>
      </c>
      <c r="W7290">
        <v>175.75</v>
      </c>
      <c r="X7290">
        <v>5104.5611099999996</v>
      </c>
      <c r="Y7290">
        <v>1054.5</v>
      </c>
      <c r="Z7290">
        <v>34700.861105999997</v>
      </c>
    </row>
    <row r="7291" spans="1:26" x14ac:dyDescent="0.25">
      <c r="A7291">
        <v>1733538</v>
      </c>
      <c r="B7291">
        <v>1</v>
      </c>
      <c r="C7291" t="s">
        <v>76</v>
      </c>
      <c r="D7291" t="s">
        <v>106</v>
      </c>
      <c r="E7291" t="s">
        <v>164</v>
      </c>
      <c r="F7291" t="s">
        <v>14546</v>
      </c>
      <c r="G7291" t="s">
        <v>285</v>
      </c>
      <c r="H7291" t="s">
        <v>46</v>
      </c>
      <c r="I7291" t="s">
        <v>129</v>
      </c>
      <c r="J7291" t="s">
        <v>130</v>
      </c>
      <c r="K7291" t="s">
        <v>161</v>
      </c>
      <c r="L7291" t="s">
        <v>20807</v>
      </c>
      <c r="M7291" t="s">
        <v>20808</v>
      </c>
      <c r="N7291">
        <v>2.1151794439999998</v>
      </c>
      <c r="O7291">
        <v>0</v>
      </c>
      <c r="P7291">
        <v>798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1687.913196</v>
      </c>
      <c r="W7291">
        <v>0</v>
      </c>
      <c r="X7291">
        <v>0</v>
      </c>
      <c r="Y7291">
        <v>0</v>
      </c>
      <c r="Z7291">
        <v>0</v>
      </c>
    </row>
    <row r="7292" spans="1:26" x14ac:dyDescent="0.25">
      <c r="A7292">
        <v>1733559</v>
      </c>
      <c r="B7292">
        <v>1</v>
      </c>
      <c r="C7292" t="s">
        <v>76</v>
      </c>
      <c r="D7292" t="s">
        <v>93</v>
      </c>
      <c r="E7292" t="s">
        <v>126</v>
      </c>
      <c r="F7292" t="s">
        <v>20809</v>
      </c>
      <c r="G7292" t="s">
        <v>281</v>
      </c>
      <c r="H7292" t="s">
        <v>47</v>
      </c>
      <c r="I7292" t="s">
        <v>129</v>
      </c>
      <c r="J7292" t="s">
        <v>130</v>
      </c>
      <c r="K7292" t="s">
        <v>161</v>
      </c>
      <c r="L7292" t="s">
        <v>20810</v>
      </c>
      <c r="M7292" t="s">
        <v>20811</v>
      </c>
      <c r="N7292">
        <v>2.6116666660000001</v>
      </c>
      <c r="O7292">
        <v>1</v>
      </c>
      <c r="P7292">
        <v>50</v>
      </c>
      <c r="Q7292">
        <v>0</v>
      </c>
      <c r="R7292">
        <v>0</v>
      </c>
      <c r="S7292">
        <v>0</v>
      </c>
      <c r="T7292">
        <v>0</v>
      </c>
      <c r="U7292">
        <v>2.6116670000000002</v>
      </c>
      <c r="V7292">
        <v>130.58333300000001</v>
      </c>
      <c r="W7292">
        <v>0</v>
      </c>
      <c r="X7292">
        <v>0</v>
      </c>
      <c r="Y7292">
        <v>0</v>
      </c>
      <c r="Z7292">
        <v>0</v>
      </c>
    </row>
    <row r="7293" spans="1:26" x14ac:dyDescent="0.25">
      <c r="A7293">
        <v>1733542</v>
      </c>
      <c r="B7293">
        <v>1</v>
      </c>
      <c r="C7293" t="s">
        <v>76</v>
      </c>
      <c r="D7293" t="s">
        <v>96</v>
      </c>
      <c r="E7293" t="s">
        <v>148</v>
      </c>
      <c r="F7293" t="s">
        <v>20812</v>
      </c>
      <c r="G7293" t="s">
        <v>281</v>
      </c>
      <c r="H7293" t="s">
        <v>47</v>
      </c>
      <c r="I7293" t="s">
        <v>129</v>
      </c>
      <c r="J7293" t="s">
        <v>130</v>
      </c>
      <c r="K7293" t="s">
        <v>161</v>
      </c>
      <c r="L7293" t="s">
        <v>20813</v>
      </c>
      <c r="M7293" t="s">
        <v>20814</v>
      </c>
      <c r="N7293">
        <v>0.386944444</v>
      </c>
      <c r="O7293">
        <v>211</v>
      </c>
      <c r="P7293">
        <v>18212</v>
      </c>
      <c r="Q7293">
        <v>0</v>
      </c>
      <c r="R7293">
        <v>0</v>
      </c>
      <c r="S7293">
        <v>0</v>
      </c>
      <c r="T7293">
        <v>0</v>
      </c>
      <c r="U7293">
        <v>81.645278000000005</v>
      </c>
      <c r="V7293">
        <v>7047.0322139999998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1733543</v>
      </c>
      <c r="B7294">
        <v>1</v>
      </c>
      <c r="C7294" t="s">
        <v>76</v>
      </c>
      <c r="D7294" t="s">
        <v>96</v>
      </c>
      <c r="E7294" t="s">
        <v>148</v>
      </c>
      <c r="F7294" t="s">
        <v>16012</v>
      </c>
      <c r="G7294" t="s">
        <v>281</v>
      </c>
      <c r="H7294" t="s">
        <v>47</v>
      </c>
      <c r="I7294" t="s">
        <v>129</v>
      </c>
      <c r="J7294" t="s">
        <v>130</v>
      </c>
      <c r="K7294" t="s">
        <v>161</v>
      </c>
      <c r="L7294" t="s">
        <v>20815</v>
      </c>
      <c r="M7294" t="s">
        <v>20816</v>
      </c>
      <c r="N7294">
        <v>4.9522222219999996</v>
      </c>
      <c r="O7294">
        <v>230</v>
      </c>
      <c r="P7294">
        <v>16786</v>
      </c>
      <c r="Q7294">
        <v>0</v>
      </c>
      <c r="R7294">
        <v>0</v>
      </c>
      <c r="S7294">
        <v>0</v>
      </c>
      <c r="T7294">
        <v>0</v>
      </c>
      <c r="U7294">
        <v>1139.011111</v>
      </c>
      <c r="V7294">
        <v>83128.002217999994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1733555</v>
      </c>
      <c r="B7295">
        <v>1</v>
      </c>
      <c r="C7295" t="s">
        <v>76</v>
      </c>
      <c r="D7295" t="s">
        <v>86</v>
      </c>
      <c r="E7295" t="s">
        <v>139</v>
      </c>
      <c r="F7295" t="s">
        <v>20817</v>
      </c>
      <c r="G7295" t="s">
        <v>182</v>
      </c>
      <c r="H7295" t="s">
        <v>46</v>
      </c>
      <c r="I7295" t="s">
        <v>129</v>
      </c>
      <c r="J7295" t="s">
        <v>130</v>
      </c>
      <c r="K7295" t="s">
        <v>131</v>
      </c>
      <c r="L7295" t="s">
        <v>20818</v>
      </c>
      <c r="M7295" t="s">
        <v>20819</v>
      </c>
      <c r="N7295">
        <v>3.3455555549999998</v>
      </c>
      <c r="O7295">
        <v>0</v>
      </c>
      <c r="P7295">
        <v>11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36.801110999999999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1733502</v>
      </c>
      <c r="B7296">
        <v>1</v>
      </c>
      <c r="C7296" t="s">
        <v>76</v>
      </c>
      <c r="D7296" t="s">
        <v>88</v>
      </c>
      <c r="E7296" t="s">
        <v>158</v>
      </c>
      <c r="F7296" t="s">
        <v>20820</v>
      </c>
      <c r="G7296" t="s">
        <v>150</v>
      </c>
      <c r="H7296" t="s">
        <v>47</v>
      </c>
      <c r="I7296" t="s">
        <v>129</v>
      </c>
      <c r="J7296" t="s">
        <v>130</v>
      </c>
      <c r="K7296" t="s">
        <v>131</v>
      </c>
      <c r="L7296" t="s">
        <v>20821</v>
      </c>
      <c r="M7296" t="s">
        <v>20822</v>
      </c>
      <c r="N7296">
        <v>0.49888888799999997</v>
      </c>
      <c r="O7296">
        <v>1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0.49888900000000003</v>
      </c>
      <c r="V7296">
        <v>0</v>
      </c>
      <c r="W7296">
        <v>0</v>
      </c>
      <c r="X7296">
        <v>0</v>
      </c>
      <c r="Y7296">
        <v>0</v>
      </c>
      <c r="Z7296">
        <v>0</v>
      </c>
    </row>
    <row r="7297" spans="1:26" x14ac:dyDescent="0.25">
      <c r="A7297">
        <v>1733551</v>
      </c>
      <c r="B7297">
        <v>1</v>
      </c>
      <c r="C7297" t="s">
        <v>77</v>
      </c>
      <c r="D7297" t="s">
        <v>109</v>
      </c>
      <c r="E7297" t="s">
        <v>164</v>
      </c>
      <c r="F7297" t="s">
        <v>20823</v>
      </c>
      <c r="G7297" t="s">
        <v>462</v>
      </c>
      <c r="H7297" t="s">
        <v>46</v>
      </c>
      <c r="I7297" t="s">
        <v>129</v>
      </c>
      <c r="J7297" t="s">
        <v>130</v>
      </c>
      <c r="K7297" t="s">
        <v>131</v>
      </c>
      <c r="L7297" t="s">
        <v>20824</v>
      </c>
      <c r="M7297" t="s">
        <v>20825</v>
      </c>
      <c r="N7297">
        <v>0.86194444400000003</v>
      </c>
      <c r="O7297">
        <v>0</v>
      </c>
      <c r="P7297">
        <v>0</v>
      </c>
      <c r="Q7297">
        <v>1</v>
      </c>
      <c r="R7297">
        <v>219</v>
      </c>
      <c r="S7297">
        <v>0</v>
      </c>
      <c r="T7297">
        <v>0</v>
      </c>
      <c r="U7297">
        <v>0</v>
      </c>
      <c r="V7297">
        <v>0</v>
      </c>
      <c r="W7297">
        <v>0.86194400000000004</v>
      </c>
      <c r="X7297">
        <v>188.76583299999999</v>
      </c>
      <c r="Y7297">
        <v>0</v>
      </c>
      <c r="Z7297">
        <v>0</v>
      </c>
    </row>
    <row r="7298" spans="1:26" x14ac:dyDescent="0.25">
      <c r="A7298">
        <v>1733569</v>
      </c>
      <c r="B7298">
        <v>1</v>
      </c>
      <c r="C7298" t="s">
        <v>76</v>
      </c>
      <c r="D7298" t="s">
        <v>97</v>
      </c>
      <c r="E7298" t="s">
        <v>134</v>
      </c>
      <c r="F7298" t="s">
        <v>20826</v>
      </c>
      <c r="G7298" t="s">
        <v>289</v>
      </c>
      <c r="H7298" t="s">
        <v>46</v>
      </c>
      <c r="I7298" t="s">
        <v>129</v>
      </c>
      <c r="J7298" t="s">
        <v>130</v>
      </c>
      <c r="K7298" t="s">
        <v>131</v>
      </c>
      <c r="L7298" t="s">
        <v>20827</v>
      </c>
      <c r="M7298" t="s">
        <v>20828</v>
      </c>
      <c r="N7298">
        <v>2.0972222220000001</v>
      </c>
      <c r="O7298">
        <v>0</v>
      </c>
      <c r="P7298">
        <v>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2.0972219999999999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1733560</v>
      </c>
      <c r="B7299">
        <v>1</v>
      </c>
      <c r="C7299" t="s">
        <v>77</v>
      </c>
      <c r="D7299" t="s">
        <v>119</v>
      </c>
      <c r="E7299" t="s">
        <v>126</v>
      </c>
      <c r="F7299" t="s">
        <v>20829</v>
      </c>
      <c r="G7299" t="s">
        <v>176</v>
      </c>
      <c r="H7299" t="s">
        <v>47</v>
      </c>
      <c r="I7299" t="s">
        <v>129</v>
      </c>
      <c r="J7299" t="s">
        <v>130</v>
      </c>
      <c r="K7299" t="s">
        <v>131</v>
      </c>
      <c r="L7299" t="s">
        <v>20830</v>
      </c>
      <c r="M7299" t="s">
        <v>20831</v>
      </c>
      <c r="N7299">
        <v>1.3038888879999999</v>
      </c>
      <c r="O7299">
        <v>7</v>
      </c>
      <c r="P7299">
        <v>1048</v>
      </c>
      <c r="Q7299">
        <v>0</v>
      </c>
      <c r="R7299">
        <v>0</v>
      </c>
      <c r="S7299">
        <v>0</v>
      </c>
      <c r="T7299">
        <v>0</v>
      </c>
      <c r="U7299">
        <v>9.1272219999999997</v>
      </c>
      <c r="V7299">
        <v>1366.475555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1733567</v>
      </c>
      <c r="B7300">
        <v>1</v>
      </c>
      <c r="C7300" t="s">
        <v>76</v>
      </c>
      <c r="D7300" t="s">
        <v>93</v>
      </c>
      <c r="E7300" t="s">
        <v>126</v>
      </c>
      <c r="F7300" t="s">
        <v>20832</v>
      </c>
      <c r="G7300" t="s">
        <v>285</v>
      </c>
      <c r="H7300" t="s">
        <v>47</v>
      </c>
      <c r="I7300" t="s">
        <v>129</v>
      </c>
      <c r="J7300" t="s">
        <v>130</v>
      </c>
      <c r="K7300" t="s">
        <v>161</v>
      </c>
      <c r="L7300" t="s">
        <v>20833</v>
      </c>
      <c r="M7300" t="s">
        <v>20834</v>
      </c>
      <c r="N7300">
        <v>13.520555555</v>
      </c>
      <c r="O7300">
        <v>0</v>
      </c>
      <c r="P7300">
        <v>124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1676.5488889999999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1733562</v>
      </c>
      <c r="B7301">
        <v>1</v>
      </c>
      <c r="C7301" t="s">
        <v>76</v>
      </c>
      <c r="D7301" t="s">
        <v>80</v>
      </c>
      <c r="E7301" t="s">
        <v>134</v>
      </c>
      <c r="F7301" t="s">
        <v>20835</v>
      </c>
      <c r="G7301" t="s">
        <v>136</v>
      </c>
      <c r="H7301" t="s">
        <v>46</v>
      </c>
      <c r="I7301" t="s">
        <v>129</v>
      </c>
      <c r="J7301" t="s">
        <v>130</v>
      </c>
      <c r="K7301" t="s">
        <v>131</v>
      </c>
      <c r="L7301" t="s">
        <v>20836</v>
      </c>
      <c r="M7301" t="s">
        <v>20837</v>
      </c>
      <c r="N7301">
        <v>7.5330555549999998</v>
      </c>
      <c r="O7301">
        <v>0</v>
      </c>
      <c r="P7301">
        <v>2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15.066110999999999</v>
      </c>
      <c r="W7301">
        <v>0</v>
      </c>
      <c r="X7301">
        <v>0</v>
      </c>
      <c r="Y7301">
        <v>0</v>
      </c>
      <c r="Z7301">
        <v>0</v>
      </c>
    </row>
    <row r="7302" spans="1:26" x14ac:dyDescent="0.25">
      <c r="A7302">
        <v>1733564</v>
      </c>
      <c r="B7302">
        <v>1</v>
      </c>
      <c r="C7302" t="s">
        <v>76</v>
      </c>
      <c r="D7302" t="s">
        <v>94</v>
      </c>
      <c r="E7302" t="s">
        <v>134</v>
      </c>
      <c r="F7302" t="s">
        <v>20838</v>
      </c>
      <c r="G7302" t="s">
        <v>136</v>
      </c>
      <c r="H7302" t="s">
        <v>46</v>
      </c>
      <c r="I7302" t="s">
        <v>129</v>
      </c>
      <c r="J7302" t="s">
        <v>130</v>
      </c>
      <c r="K7302" t="s">
        <v>131</v>
      </c>
      <c r="L7302" t="s">
        <v>20839</v>
      </c>
      <c r="M7302" t="s">
        <v>20840</v>
      </c>
      <c r="N7302">
        <v>1.073055555</v>
      </c>
      <c r="O7302">
        <v>0</v>
      </c>
      <c r="P7302">
        <v>0</v>
      </c>
      <c r="Q7302">
        <v>0</v>
      </c>
      <c r="R7302">
        <v>1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1.073056</v>
      </c>
      <c r="Y7302">
        <v>0</v>
      </c>
      <c r="Z7302">
        <v>0</v>
      </c>
    </row>
    <row r="7303" spans="1:26" x14ac:dyDescent="0.25">
      <c r="A7303">
        <v>1733572</v>
      </c>
      <c r="B7303">
        <v>1</v>
      </c>
      <c r="C7303" t="s">
        <v>76</v>
      </c>
      <c r="D7303" t="s">
        <v>92</v>
      </c>
      <c r="E7303" t="s">
        <v>134</v>
      </c>
      <c r="F7303" t="s">
        <v>20841</v>
      </c>
      <c r="G7303" t="s">
        <v>209</v>
      </c>
      <c r="H7303" t="s">
        <v>46</v>
      </c>
      <c r="I7303" t="s">
        <v>129</v>
      </c>
      <c r="J7303" t="s">
        <v>130</v>
      </c>
      <c r="K7303" t="s">
        <v>131</v>
      </c>
      <c r="L7303" t="s">
        <v>20842</v>
      </c>
      <c r="M7303" t="s">
        <v>20843</v>
      </c>
      <c r="N7303">
        <v>3.6086111110000001</v>
      </c>
      <c r="O7303">
        <v>0</v>
      </c>
      <c r="P7303">
        <v>0</v>
      </c>
      <c r="Q7303">
        <v>0</v>
      </c>
      <c r="R7303">
        <v>13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46.911943999999998</v>
      </c>
      <c r="Y7303">
        <v>0</v>
      </c>
      <c r="Z7303">
        <v>0</v>
      </c>
    </row>
    <row r="7304" spans="1:26" x14ac:dyDescent="0.25">
      <c r="A7304">
        <v>1733582</v>
      </c>
      <c r="B7304">
        <v>1</v>
      </c>
      <c r="C7304" t="s">
        <v>77</v>
      </c>
      <c r="D7304" t="s">
        <v>108</v>
      </c>
      <c r="E7304" t="s">
        <v>126</v>
      </c>
      <c r="F7304" t="s">
        <v>20844</v>
      </c>
      <c r="G7304" t="s">
        <v>145</v>
      </c>
      <c r="H7304" t="s">
        <v>47</v>
      </c>
      <c r="I7304" t="s">
        <v>129</v>
      </c>
      <c r="J7304" t="s">
        <v>130</v>
      </c>
      <c r="K7304" t="s">
        <v>131</v>
      </c>
      <c r="L7304" t="s">
        <v>20845</v>
      </c>
      <c r="M7304" t="s">
        <v>20846</v>
      </c>
      <c r="N7304">
        <v>5.9841666660000001</v>
      </c>
      <c r="O7304">
        <v>7</v>
      </c>
      <c r="P7304">
        <v>194</v>
      </c>
      <c r="Q7304">
        <v>0</v>
      </c>
      <c r="R7304">
        <v>0</v>
      </c>
      <c r="S7304">
        <v>0</v>
      </c>
      <c r="T7304">
        <v>222</v>
      </c>
      <c r="U7304">
        <v>41.889167</v>
      </c>
      <c r="V7304">
        <v>1160.9283330000001</v>
      </c>
      <c r="W7304">
        <v>0</v>
      </c>
      <c r="X7304">
        <v>0</v>
      </c>
      <c r="Y7304">
        <v>0</v>
      </c>
      <c r="Z7304">
        <v>1328.4849999999999</v>
      </c>
    </row>
    <row r="7305" spans="1:26" x14ac:dyDescent="0.25">
      <c r="A7305">
        <v>1733565</v>
      </c>
      <c r="B7305">
        <v>1</v>
      </c>
      <c r="C7305" t="s">
        <v>76</v>
      </c>
      <c r="D7305" t="s">
        <v>88</v>
      </c>
      <c r="E7305" t="s">
        <v>158</v>
      </c>
      <c r="F7305" t="s">
        <v>8290</v>
      </c>
      <c r="G7305" t="s">
        <v>176</v>
      </c>
      <c r="H7305" t="s">
        <v>47</v>
      </c>
      <c r="I7305" t="s">
        <v>151</v>
      </c>
      <c r="J7305" t="s">
        <v>130</v>
      </c>
      <c r="K7305" t="s">
        <v>131</v>
      </c>
      <c r="L7305" t="s">
        <v>20847</v>
      </c>
      <c r="M7305" t="s">
        <v>20848</v>
      </c>
      <c r="N7305">
        <v>1.1111111E-2</v>
      </c>
      <c r="O7305">
        <v>37</v>
      </c>
      <c r="P7305">
        <v>876</v>
      </c>
      <c r="Q7305">
        <v>0</v>
      </c>
      <c r="R7305">
        <v>0</v>
      </c>
      <c r="S7305">
        <v>0</v>
      </c>
      <c r="T7305">
        <v>0</v>
      </c>
      <c r="U7305">
        <v>0.411111</v>
      </c>
      <c r="V7305">
        <v>9.733333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1733598</v>
      </c>
      <c r="B7306">
        <v>1</v>
      </c>
      <c r="C7306" t="s">
        <v>76</v>
      </c>
      <c r="D7306" t="s">
        <v>89</v>
      </c>
      <c r="E7306" t="s">
        <v>158</v>
      </c>
      <c r="F7306" t="s">
        <v>15325</v>
      </c>
      <c r="G7306" t="s">
        <v>176</v>
      </c>
      <c r="H7306" t="s">
        <v>47</v>
      </c>
      <c r="I7306" t="s">
        <v>129</v>
      </c>
      <c r="J7306" t="s">
        <v>130</v>
      </c>
      <c r="K7306" t="s">
        <v>131</v>
      </c>
      <c r="L7306" t="s">
        <v>20849</v>
      </c>
      <c r="M7306" t="s">
        <v>20850</v>
      </c>
      <c r="N7306">
        <v>0.98722222199999998</v>
      </c>
      <c r="O7306">
        <v>16</v>
      </c>
      <c r="P7306">
        <v>239</v>
      </c>
      <c r="Q7306">
        <v>0</v>
      </c>
      <c r="R7306">
        <v>0</v>
      </c>
      <c r="S7306">
        <v>0</v>
      </c>
      <c r="T7306">
        <v>0</v>
      </c>
      <c r="U7306">
        <v>15.795555999999999</v>
      </c>
      <c r="V7306">
        <v>235.946111</v>
      </c>
      <c r="W7306">
        <v>0</v>
      </c>
      <c r="X7306">
        <v>0</v>
      </c>
      <c r="Y7306">
        <v>0</v>
      </c>
      <c r="Z7306">
        <v>0</v>
      </c>
    </row>
    <row r="7307" spans="1:26" x14ac:dyDescent="0.25">
      <c r="A7307">
        <v>1733575</v>
      </c>
      <c r="B7307">
        <v>1</v>
      </c>
      <c r="C7307" t="s">
        <v>77</v>
      </c>
      <c r="D7307" t="s">
        <v>112</v>
      </c>
      <c r="E7307" t="s">
        <v>164</v>
      </c>
      <c r="F7307" t="s">
        <v>20851</v>
      </c>
      <c r="G7307" t="s">
        <v>256</v>
      </c>
      <c r="H7307" t="s">
        <v>46</v>
      </c>
      <c r="I7307" t="s">
        <v>129</v>
      </c>
      <c r="J7307" t="s">
        <v>130</v>
      </c>
      <c r="K7307" t="s">
        <v>131</v>
      </c>
      <c r="L7307" t="s">
        <v>20852</v>
      </c>
      <c r="M7307" t="s">
        <v>20853</v>
      </c>
      <c r="N7307">
        <v>1.8758333330000001</v>
      </c>
      <c r="O7307">
        <v>0</v>
      </c>
      <c r="P7307">
        <v>0</v>
      </c>
      <c r="Q7307">
        <v>0</v>
      </c>
      <c r="R7307">
        <v>0</v>
      </c>
      <c r="S7307">
        <v>1</v>
      </c>
      <c r="T7307">
        <v>16</v>
      </c>
      <c r="U7307">
        <v>0</v>
      </c>
      <c r="V7307">
        <v>0</v>
      </c>
      <c r="W7307">
        <v>0</v>
      </c>
      <c r="X7307">
        <v>0</v>
      </c>
      <c r="Y7307">
        <v>1.8758330000000001</v>
      </c>
      <c r="Z7307">
        <v>30.013332999999999</v>
      </c>
    </row>
    <row r="7308" spans="1:26" x14ac:dyDescent="0.25">
      <c r="A7308">
        <v>1733574</v>
      </c>
      <c r="B7308">
        <v>1</v>
      </c>
      <c r="C7308" t="s">
        <v>76</v>
      </c>
      <c r="D7308" t="s">
        <v>80</v>
      </c>
      <c r="E7308" t="s">
        <v>134</v>
      </c>
      <c r="F7308" t="s">
        <v>20854</v>
      </c>
      <c r="G7308" t="s">
        <v>136</v>
      </c>
      <c r="H7308" t="s">
        <v>46</v>
      </c>
      <c r="I7308" t="s">
        <v>129</v>
      </c>
      <c r="J7308" t="s">
        <v>130</v>
      </c>
      <c r="K7308" t="s">
        <v>131</v>
      </c>
      <c r="L7308" t="s">
        <v>20855</v>
      </c>
      <c r="M7308" t="s">
        <v>20856</v>
      </c>
      <c r="N7308">
        <v>2.2519444439999998</v>
      </c>
      <c r="O7308">
        <v>0</v>
      </c>
      <c r="P7308">
        <v>7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15.763610999999999</v>
      </c>
      <c r="W7308">
        <v>0</v>
      </c>
      <c r="X7308">
        <v>0</v>
      </c>
      <c r="Y7308">
        <v>0</v>
      </c>
      <c r="Z7308">
        <v>0</v>
      </c>
    </row>
    <row r="7309" spans="1:26" x14ac:dyDescent="0.25">
      <c r="A7309">
        <v>1733570</v>
      </c>
      <c r="B7309">
        <v>1</v>
      </c>
      <c r="C7309" t="s">
        <v>77</v>
      </c>
      <c r="D7309" t="s">
        <v>109</v>
      </c>
      <c r="E7309" t="s">
        <v>134</v>
      </c>
      <c r="F7309" t="s">
        <v>20857</v>
      </c>
      <c r="G7309" t="s">
        <v>209</v>
      </c>
      <c r="H7309" t="s">
        <v>46</v>
      </c>
      <c r="I7309" t="s">
        <v>129</v>
      </c>
      <c r="J7309" t="s">
        <v>130</v>
      </c>
      <c r="K7309" t="s">
        <v>131</v>
      </c>
      <c r="L7309" t="s">
        <v>20858</v>
      </c>
      <c r="M7309" t="s">
        <v>20859</v>
      </c>
      <c r="N7309">
        <v>3.9130555550000001</v>
      </c>
      <c r="O7309">
        <v>0</v>
      </c>
      <c r="P7309">
        <v>3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11.739167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1733614</v>
      </c>
      <c r="B7310">
        <v>1</v>
      </c>
      <c r="C7310" t="s">
        <v>76</v>
      </c>
      <c r="D7310" t="s">
        <v>96</v>
      </c>
      <c r="E7310" t="s">
        <v>148</v>
      </c>
      <c r="F7310" t="s">
        <v>20812</v>
      </c>
      <c r="G7310" t="s">
        <v>281</v>
      </c>
      <c r="H7310" t="s">
        <v>47</v>
      </c>
      <c r="I7310" t="s">
        <v>129</v>
      </c>
      <c r="J7310" t="s">
        <v>130</v>
      </c>
      <c r="K7310" t="s">
        <v>161</v>
      </c>
      <c r="L7310" t="s">
        <v>20860</v>
      </c>
      <c r="M7310" t="s">
        <v>20861</v>
      </c>
      <c r="N7310">
        <v>5.2463888880000003</v>
      </c>
      <c r="O7310">
        <v>211</v>
      </c>
      <c r="P7310">
        <v>18212</v>
      </c>
      <c r="Q7310">
        <v>0</v>
      </c>
      <c r="R7310">
        <v>0</v>
      </c>
      <c r="S7310">
        <v>0</v>
      </c>
      <c r="T7310">
        <v>0</v>
      </c>
      <c r="U7310">
        <v>1106.988055</v>
      </c>
      <c r="V7310">
        <v>95547.234427999996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1733591</v>
      </c>
      <c r="B7311">
        <v>1</v>
      </c>
      <c r="C7311" t="s">
        <v>77</v>
      </c>
      <c r="D7311" t="s">
        <v>109</v>
      </c>
      <c r="E7311" t="s">
        <v>212</v>
      </c>
      <c r="F7311" t="s">
        <v>20862</v>
      </c>
      <c r="G7311" t="s">
        <v>281</v>
      </c>
      <c r="H7311" t="s">
        <v>47</v>
      </c>
      <c r="I7311" t="s">
        <v>129</v>
      </c>
      <c r="J7311" t="s">
        <v>130</v>
      </c>
      <c r="K7311" t="s">
        <v>161</v>
      </c>
      <c r="L7311" t="s">
        <v>20863</v>
      </c>
      <c r="M7311" t="s">
        <v>20864</v>
      </c>
      <c r="N7311">
        <v>3.1066666660000002</v>
      </c>
      <c r="O7311">
        <v>19</v>
      </c>
      <c r="P7311">
        <v>1029</v>
      </c>
      <c r="Q7311">
        <v>0</v>
      </c>
      <c r="R7311">
        <v>0</v>
      </c>
      <c r="S7311">
        <v>0</v>
      </c>
      <c r="T7311">
        <v>233</v>
      </c>
      <c r="U7311">
        <v>59.026667000000003</v>
      </c>
      <c r="V7311">
        <v>3196.7599989999999</v>
      </c>
      <c r="W7311">
        <v>0</v>
      </c>
      <c r="X7311">
        <v>0</v>
      </c>
      <c r="Y7311">
        <v>0</v>
      </c>
      <c r="Z7311">
        <v>723.85333300000002</v>
      </c>
    </row>
    <row r="7312" spans="1:26" x14ac:dyDescent="0.25">
      <c r="A7312">
        <v>1733581</v>
      </c>
      <c r="B7312">
        <v>1</v>
      </c>
      <c r="C7312" t="s">
        <v>77</v>
      </c>
      <c r="D7312" t="s">
        <v>112</v>
      </c>
      <c r="E7312" t="s">
        <v>139</v>
      </c>
      <c r="F7312" t="s">
        <v>20865</v>
      </c>
      <c r="G7312" t="s">
        <v>197</v>
      </c>
      <c r="H7312" t="s">
        <v>46</v>
      </c>
      <c r="I7312" t="s">
        <v>129</v>
      </c>
      <c r="J7312" t="s">
        <v>130</v>
      </c>
      <c r="K7312" t="s">
        <v>131</v>
      </c>
      <c r="L7312" t="s">
        <v>20866</v>
      </c>
      <c r="M7312" t="s">
        <v>20867</v>
      </c>
      <c r="N7312">
        <v>1.7905555550000001</v>
      </c>
      <c r="O7312">
        <v>0</v>
      </c>
      <c r="P7312">
        <v>0</v>
      </c>
      <c r="Q7312">
        <v>0</v>
      </c>
      <c r="R7312">
        <v>98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175.47444400000001</v>
      </c>
      <c r="Y7312">
        <v>0</v>
      </c>
      <c r="Z7312">
        <v>0</v>
      </c>
    </row>
    <row r="7313" spans="1:26" x14ac:dyDescent="0.25">
      <c r="A7313">
        <v>1733579</v>
      </c>
      <c r="B7313">
        <v>1</v>
      </c>
      <c r="C7313" t="s">
        <v>76</v>
      </c>
      <c r="D7313" t="s">
        <v>92</v>
      </c>
      <c r="E7313" t="s">
        <v>134</v>
      </c>
      <c r="F7313" t="s">
        <v>20868</v>
      </c>
      <c r="G7313" t="s">
        <v>155</v>
      </c>
      <c r="H7313" t="s">
        <v>46</v>
      </c>
      <c r="I7313" t="s">
        <v>129</v>
      </c>
      <c r="J7313" t="s">
        <v>130</v>
      </c>
      <c r="K7313" t="s">
        <v>131</v>
      </c>
      <c r="L7313" t="s">
        <v>20869</v>
      </c>
      <c r="M7313" t="s">
        <v>20870</v>
      </c>
      <c r="N7313">
        <v>1.7127777769999999</v>
      </c>
      <c r="O7313">
        <v>0</v>
      </c>
      <c r="P7313">
        <v>0</v>
      </c>
      <c r="Q7313">
        <v>0</v>
      </c>
      <c r="R7313">
        <v>1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1.7127779999999999</v>
      </c>
      <c r="Y7313">
        <v>0</v>
      </c>
      <c r="Z7313">
        <v>0</v>
      </c>
    </row>
    <row r="7314" spans="1:26" x14ac:dyDescent="0.25">
      <c r="A7314">
        <v>1733650</v>
      </c>
      <c r="B7314">
        <v>1</v>
      </c>
      <c r="C7314" t="s">
        <v>76</v>
      </c>
      <c r="D7314" t="s">
        <v>104</v>
      </c>
      <c r="E7314" t="s">
        <v>126</v>
      </c>
      <c r="F7314" t="s">
        <v>20871</v>
      </c>
      <c r="G7314" t="s">
        <v>145</v>
      </c>
      <c r="H7314" t="s">
        <v>47</v>
      </c>
      <c r="I7314" t="s">
        <v>129</v>
      </c>
      <c r="J7314" t="s">
        <v>130</v>
      </c>
      <c r="K7314" t="s">
        <v>131</v>
      </c>
      <c r="L7314" t="s">
        <v>20872</v>
      </c>
      <c r="M7314" t="s">
        <v>20873</v>
      </c>
      <c r="N7314">
        <v>3.6697222219999999</v>
      </c>
      <c r="O7314">
        <v>0</v>
      </c>
      <c r="P7314">
        <v>0</v>
      </c>
      <c r="Q7314">
        <v>1</v>
      </c>
      <c r="R7314">
        <v>134</v>
      </c>
      <c r="S7314">
        <v>0</v>
      </c>
      <c r="T7314">
        <v>0</v>
      </c>
      <c r="U7314">
        <v>0</v>
      </c>
      <c r="V7314">
        <v>0</v>
      </c>
      <c r="W7314">
        <v>3.6697220000000002</v>
      </c>
      <c r="X7314">
        <v>491.74277799999999</v>
      </c>
      <c r="Y7314">
        <v>0</v>
      </c>
      <c r="Z7314">
        <v>0</v>
      </c>
    </row>
    <row r="7315" spans="1:26" x14ac:dyDescent="0.25">
      <c r="A7315">
        <v>1733578</v>
      </c>
      <c r="B7315">
        <v>1</v>
      </c>
      <c r="C7315" t="s">
        <v>77</v>
      </c>
      <c r="D7315" t="s">
        <v>118</v>
      </c>
      <c r="E7315" t="s">
        <v>139</v>
      </c>
      <c r="F7315" t="s">
        <v>20874</v>
      </c>
      <c r="G7315" t="s">
        <v>289</v>
      </c>
      <c r="H7315" t="s">
        <v>46</v>
      </c>
      <c r="I7315" t="s">
        <v>129</v>
      </c>
      <c r="J7315" t="s">
        <v>130</v>
      </c>
      <c r="K7315" t="s">
        <v>131</v>
      </c>
      <c r="L7315" t="s">
        <v>20875</v>
      </c>
      <c r="M7315" t="s">
        <v>20876</v>
      </c>
      <c r="N7315">
        <v>0.70972222200000001</v>
      </c>
      <c r="O7315">
        <v>0</v>
      </c>
      <c r="P7315">
        <v>93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66.004166999999995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1733577</v>
      </c>
      <c r="B7316">
        <v>1</v>
      </c>
      <c r="C7316" t="s">
        <v>76</v>
      </c>
      <c r="D7316" t="s">
        <v>89</v>
      </c>
      <c r="E7316" t="s">
        <v>158</v>
      </c>
      <c r="F7316" t="s">
        <v>8463</v>
      </c>
      <c r="G7316" t="s">
        <v>176</v>
      </c>
      <c r="H7316" t="s">
        <v>47</v>
      </c>
      <c r="I7316" t="s">
        <v>129</v>
      </c>
      <c r="J7316" t="s">
        <v>130</v>
      </c>
      <c r="K7316" t="s">
        <v>131</v>
      </c>
      <c r="L7316" t="s">
        <v>20877</v>
      </c>
      <c r="M7316" t="s">
        <v>20878</v>
      </c>
      <c r="N7316">
        <v>0.50194444400000005</v>
      </c>
      <c r="O7316">
        <v>13</v>
      </c>
      <c r="P7316">
        <v>63</v>
      </c>
      <c r="Q7316">
        <v>1</v>
      </c>
      <c r="R7316">
        <v>1</v>
      </c>
      <c r="S7316">
        <v>18</v>
      </c>
      <c r="T7316">
        <v>552</v>
      </c>
      <c r="U7316">
        <v>6.5252780000000001</v>
      </c>
      <c r="V7316">
        <v>31.622499999999999</v>
      </c>
      <c r="W7316">
        <v>0.50194399999999995</v>
      </c>
      <c r="X7316">
        <v>0.50194399999999995</v>
      </c>
      <c r="Y7316">
        <v>9.0350000000000001</v>
      </c>
      <c r="Z7316">
        <v>277.07333299999999</v>
      </c>
    </row>
    <row r="7317" spans="1:26" x14ac:dyDescent="0.25">
      <c r="A7317">
        <v>1733585</v>
      </c>
      <c r="B7317">
        <v>1</v>
      </c>
      <c r="C7317" t="s">
        <v>76</v>
      </c>
      <c r="D7317" t="s">
        <v>92</v>
      </c>
      <c r="E7317" t="s">
        <v>126</v>
      </c>
      <c r="F7317" t="s">
        <v>17925</v>
      </c>
      <c r="G7317" t="s">
        <v>145</v>
      </c>
      <c r="H7317" t="s">
        <v>47</v>
      </c>
      <c r="I7317" t="s">
        <v>129</v>
      </c>
      <c r="J7317" t="s">
        <v>130</v>
      </c>
      <c r="K7317" t="s">
        <v>131</v>
      </c>
      <c r="L7317" t="s">
        <v>20879</v>
      </c>
      <c r="M7317" t="s">
        <v>20880</v>
      </c>
      <c r="N7317">
        <v>3.5047222219999998</v>
      </c>
      <c r="O7317">
        <v>0</v>
      </c>
      <c r="P7317">
        <v>0</v>
      </c>
      <c r="Q7317">
        <v>2</v>
      </c>
      <c r="R7317">
        <v>70</v>
      </c>
      <c r="S7317">
        <v>0</v>
      </c>
      <c r="T7317">
        <v>0</v>
      </c>
      <c r="U7317">
        <v>0</v>
      </c>
      <c r="V7317">
        <v>0</v>
      </c>
      <c r="W7317">
        <v>7.0094440000000002</v>
      </c>
      <c r="X7317">
        <v>245.330556</v>
      </c>
      <c r="Y7317">
        <v>0</v>
      </c>
      <c r="Z7317">
        <v>0</v>
      </c>
    </row>
    <row r="7318" spans="1:26" x14ac:dyDescent="0.25">
      <c r="A7318">
        <v>1733587</v>
      </c>
      <c r="B7318">
        <v>1</v>
      </c>
      <c r="C7318" t="s">
        <v>77</v>
      </c>
      <c r="D7318" t="s">
        <v>114</v>
      </c>
      <c r="E7318" t="s">
        <v>212</v>
      </c>
      <c r="F7318" t="s">
        <v>20191</v>
      </c>
      <c r="G7318" t="s">
        <v>176</v>
      </c>
      <c r="H7318" t="s">
        <v>47</v>
      </c>
      <c r="I7318" t="s">
        <v>129</v>
      </c>
      <c r="J7318" t="s">
        <v>130</v>
      </c>
      <c r="K7318" t="s">
        <v>131</v>
      </c>
      <c r="L7318" t="s">
        <v>20881</v>
      </c>
      <c r="M7318" t="s">
        <v>20882</v>
      </c>
      <c r="N7318">
        <v>0.58833333300000001</v>
      </c>
      <c r="O7318">
        <v>0</v>
      </c>
      <c r="P7318">
        <v>0</v>
      </c>
      <c r="Q7318">
        <v>3</v>
      </c>
      <c r="R7318">
        <v>0</v>
      </c>
      <c r="S7318">
        <v>87</v>
      </c>
      <c r="T7318">
        <v>500</v>
      </c>
      <c r="U7318">
        <v>0</v>
      </c>
      <c r="V7318">
        <v>0</v>
      </c>
      <c r="W7318">
        <v>1.7649999999999999</v>
      </c>
      <c r="X7318">
        <v>0</v>
      </c>
      <c r="Y7318">
        <v>51.185000000000002</v>
      </c>
      <c r="Z7318">
        <v>294.16666700000002</v>
      </c>
    </row>
    <row r="7319" spans="1:26" x14ac:dyDescent="0.25">
      <c r="A7319">
        <v>1733617</v>
      </c>
      <c r="B7319">
        <v>1</v>
      </c>
      <c r="C7319" t="s">
        <v>76</v>
      </c>
      <c r="D7319" t="s">
        <v>89</v>
      </c>
      <c r="E7319" t="s">
        <v>158</v>
      </c>
      <c r="F7319" t="s">
        <v>1942</v>
      </c>
      <c r="G7319" t="s">
        <v>285</v>
      </c>
      <c r="H7319" t="s">
        <v>47</v>
      </c>
      <c r="I7319" t="s">
        <v>129</v>
      </c>
      <c r="J7319" t="s">
        <v>130</v>
      </c>
      <c r="K7319" t="s">
        <v>161</v>
      </c>
      <c r="L7319" t="s">
        <v>20883</v>
      </c>
      <c r="M7319" t="s">
        <v>20884</v>
      </c>
      <c r="N7319">
        <v>4.590833333</v>
      </c>
      <c r="O7319">
        <v>61</v>
      </c>
      <c r="P7319">
        <v>624</v>
      </c>
      <c r="Q7319">
        <v>0</v>
      </c>
      <c r="R7319">
        <v>0</v>
      </c>
      <c r="S7319">
        <v>0</v>
      </c>
      <c r="T7319">
        <v>0</v>
      </c>
      <c r="U7319">
        <v>280.04083300000002</v>
      </c>
      <c r="V7319">
        <v>2864.68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1733593</v>
      </c>
      <c r="B7320">
        <v>1</v>
      </c>
      <c r="C7320" t="s">
        <v>76</v>
      </c>
      <c r="D7320" t="s">
        <v>81</v>
      </c>
      <c r="E7320" t="s">
        <v>139</v>
      </c>
      <c r="F7320" t="s">
        <v>20885</v>
      </c>
      <c r="G7320" t="s">
        <v>281</v>
      </c>
      <c r="H7320" t="s">
        <v>46</v>
      </c>
      <c r="I7320" t="s">
        <v>129</v>
      </c>
      <c r="J7320" t="s">
        <v>130</v>
      </c>
      <c r="K7320" t="s">
        <v>161</v>
      </c>
      <c r="L7320" t="s">
        <v>20886</v>
      </c>
      <c r="M7320" t="s">
        <v>20887</v>
      </c>
      <c r="N7320">
        <v>0.18583333299999999</v>
      </c>
      <c r="O7320">
        <v>0</v>
      </c>
      <c r="P7320">
        <v>11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2.0441669999999998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1733595</v>
      </c>
      <c r="B7321">
        <v>1</v>
      </c>
      <c r="C7321" t="s">
        <v>77</v>
      </c>
      <c r="D7321" t="s">
        <v>116</v>
      </c>
      <c r="E7321" t="s">
        <v>158</v>
      </c>
      <c r="F7321" t="s">
        <v>20888</v>
      </c>
      <c r="G7321" t="s">
        <v>176</v>
      </c>
      <c r="H7321" t="s">
        <v>47</v>
      </c>
      <c r="I7321" t="s">
        <v>129</v>
      </c>
      <c r="J7321" t="s">
        <v>130</v>
      </c>
      <c r="K7321" t="s">
        <v>131</v>
      </c>
      <c r="L7321" t="s">
        <v>20889</v>
      </c>
      <c r="M7321" t="s">
        <v>20890</v>
      </c>
      <c r="N7321">
        <v>0.21416666600000001</v>
      </c>
      <c r="O7321">
        <v>486</v>
      </c>
      <c r="P7321">
        <v>1461</v>
      </c>
      <c r="Q7321">
        <v>0</v>
      </c>
      <c r="R7321">
        <v>0</v>
      </c>
      <c r="S7321">
        <v>0</v>
      </c>
      <c r="T7321">
        <v>0</v>
      </c>
      <c r="U7321">
        <v>104.08499999999999</v>
      </c>
      <c r="V7321">
        <v>312.89749899999998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1733604</v>
      </c>
      <c r="B7322">
        <v>1</v>
      </c>
      <c r="C7322" t="s">
        <v>77</v>
      </c>
      <c r="D7322" t="s">
        <v>108</v>
      </c>
      <c r="E7322" t="s">
        <v>158</v>
      </c>
      <c r="F7322" t="s">
        <v>20891</v>
      </c>
      <c r="G7322" t="s">
        <v>176</v>
      </c>
      <c r="H7322" t="s">
        <v>47</v>
      </c>
      <c r="I7322" t="s">
        <v>129</v>
      </c>
      <c r="J7322" t="s">
        <v>130</v>
      </c>
      <c r="K7322" t="s">
        <v>131</v>
      </c>
      <c r="L7322" t="s">
        <v>20892</v>
      </c>
      <c r="M7322" t="s">
        <v>20893</v>
      </c>
      <c r="N7322">
        <v>0.81888888800000004</v>
      </c>
      <c r="O7322">
        <v>0</v>
      </c>
      <c r="P7322">
        <v>0</v>
      </c>
      <c r="Q7322">
        <v>114</v>
      </c>
      <c r="R7322">
        <v>14</v>
      </c>
      <c r="S7322">
        <v>0</v>
      </c>
      <c r="T7322">
        <v>0</v>
      </c>
      <c r="U7322">
        <v>0</v>
      </c>
      <c r="V7322">
        <v>0</v>
      </c>
      <c r="W7322">
        <v>93.353333000000006</v>
      </c>
      <c r="X7322">
        <v>11.464444</v>
      </c>
      <c r="Y7322">
        <v>0</v>
      </c>
      <c r="Z7322">
        <v>0</v>
      </c>
    </row>
    <row r="7323" spans="1:26" x14ac:dyDescent="0.25">
      <c r="A7323">
        <v>1733597</v>
      </c>
      <c r="B7323">
        <v>1</v>
      </c>
      <c r="C7323" t="s">
        <v>76</v>
      </c>
      <c r="D7323" t="s">
        <v>81</v>
      </c>
      <c r="E7323" t="s">
        <v>139</v>
      </c>
      <c r="F7323" t="s">
        <v>20894</v>
      </c>
      <c r="G7323" t="s">
        <v>281</v>
      </c>
      <c r="H7323" t="s">
        <v>46</v>
      </c>
      <c r="I7323" t="s">
        <v>129</v>
      </c>
      <c r="J7323" t="s">
        <v>130</v>
      </c>
      <c r="K7323" t="s">
        <v>161</v>
      </c>
      <c r="L7323" t="s">
        <v>20895</v>
      </c>
      <c r="M7323" t="s">
        <v>20896</v>
      </c>
      <c r="N7323">
        <v>0.119722222</v>
      </c>
      <c r="O7323">
        <v>0</v>
      </c>
      <c r="P7323">
        <v>102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12.211667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1733608</v>
      </c>
      <c r="B7324">
        <v>1</v>
      </c>
      <c r="C7324" t="s">
        <v>77</v>
      </c>
      <c r="D7324" t="s">
        <v>108</v>
      </c>
      <c r="E7324" t="s">
        <v>134</v>
      </c>
      <c r="F7324" t="s">
        <v>20897</v>
      </c>
      <c r="G7324" t="s">
        <v>462</v>
      </c>
      <c r="H7324" t="s">
        <v>46</v>
      </c>
      <c r="I7324" t="s">
        <v>129</v>
      </c>
      <c r="J7324" t="s">
        <v>130</v>
      </c>
      <c r="K7324" t="s">
        <v>131</v>
      </c>
      <c r="L7324" t="s">
        <v>20898</v>
      </c>
      <c r="M7324" t="s">
        <v>20899</v>
      </c>
      <c r="N7324">
        <v>7.5311111110000004</v>
      </c>
      <c r="O7324">
        <v>0</v>
      </c>
      <c r="P7324">
        <v>0</v>
      </c>
      <c r="Q7324">
        <v>0</v>
      </c>
      <c r="R7324">
        <v>1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7.5311110000000001</v>
      </c>
      <c r="Y7324">
        <v>0</v>
      </c>
      <c r="Z7324">
        <v>0</v>
      </c>
    </row>
    <row r="7325" spans="1:26" x14ac:dyDescent="0.25">
      <c r="A7325">
        <v>1733605</v>
      </c>
      <c r="B7325">
        <v>1</v>
      </c>
      <c r="C7325" t="s">
        <v>76</v>
      </c>
      <c r="D7325" t="s">
        <v>86</v>
      </c>
      <c r="E7325" t="s">
        <v>134</v>
      </c>
      <c r="F7325" t="s">
        <v>20900</v>
      </c>
      <c r="G7325" t="s">
        <v>136</v>
      </c>
      <c r="H7325" t="s">
        <v>46</v>
      </c>
      <c r="I7325" t="s">
        <v>129</v>
      </c>
      <c r="J7325" t="s">
        <v>130</v>
      </c>
      <c r="K7325" t="s">
        <v>131</v>
      </c>
      <c r="L7325" t="s">
        <v>20901</v>
      </c>
      <c r="M7325" t="s">
        <v>20902</v>
      </c>
      <c r="N7325">
        <v>6.3788888879999996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6.378889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1733601</v>
      </c>
      <c r="B7326">
        <v>1</v>
      </c>
      <c r="C7326" t="s">
        <v>76</v>
      </c>
      <c r="D7326" t="s">
        <v>79</v>
      </c>
      <c r="E7326" t="s">
        <v>139</v>
      </c>
      <c r="F7326" t="s">
        <v>20903</v>
      </c>
      <c r="G7326" t="s">
        <v>281</v>
      </c>
      <c r="H7326" t="s">
        <v>46</v>
      </c>
      <c r="I7326" t="s">
        <v>129</v>
      </c>
      <c r="J7326" t="s">
        <v>130</v>
      </c>
      <c r="K7326" t="s">
        <v>161</v>
      </c>
      <c r="L7326" t="s">
        <v>20904</v>
      </c>
      <c r="M7326" t="s">
        <v>20905</v>
      </c>
      <c r="N7326">
        <v>2.6702055549999999</v>
      </c>
      <c r="O7326">
        <v>0</v>
      </c>
      <c r="P7326">
        <v>124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331.10548899999998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1733606</v>
      </c>
      <c r="B7327">
        <v>1</v>
      </c>
      <c r="C7327" t="s">
        <v>76</v>
      </c>
      <c r="D7327" t="s">
        <v>84</v>
      </c>
      <c r="E7327" t="s">
        <v>134</v>
      </c>
      <c r="F7327" t="s">
        <v>20906</v>
      </c>
      <c r="G7327" t="s">
        <v>155</v>
      </c>
      <c r="H7327" t="s">
        <v>46</v>
      </c>
      <c r="I7327" t="s">
        <v>129</v>
      </c>
      <c r="J7327" t="s">
        <v>130</v>
      </c>
      <c r="K7327" t="s">
        <v>131</v>
      </c>
      <c r="L7327" t="s">
        <v>20907</v>
      </c>
      <c r="M7327" t="s">
        <v>20908</v>
      </c>
      <c r="N7327">
        <v>1.106666666</v>
      </c>
      <c r="O7327">
        <v>0</v>
      </c>
      <c r="P7327">
        <v>3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3.32</v>
      </c>
      <c r="W7327">
        <v>0</v>
      </c>
      <c r="X7327">
        <v>0</v>
      </c>
      <c r="Y7327">
        <v>0</v>
      </c>
      <c r="Z7327">
        <v>0</v>
      </c>
    </row>
    <row r="7328" spans="1:26" x14ac:dyDescent="0.25">
      <c r="A7328">
        <v>1733609</v>
      </c>
      <c r="B7328">
        <v>1</v>
      </c>
      <c r="C7328" t="s">
        <v>77</v>
      </c>
      <c r="D7328" t="s">
        <v>111</v>
      </c>
      <c r="E7328" t="s">
        <v>126</v>
      </c>
      <c r="F7328" t="s">
        <v>2213</v>
      </c>
      <c r="G7328" t="s">
        <v>145</v>
      </c>
      <c r="H7328" t="s">
        <v>47</v>
      </c>
      <c r="I7328" t="s">
        <v>129</v>
      </c>
      <c r="J7328" t="s">
        <v>130</v>
      </c>
      <c r="K7328" t="s">
        <v>131</v>
      </c>
      <c r="L7328" t="s">
        <v>20909</v>
      </c>
      <c r="M7328" t="s">
        <v>20910</v>
      </c>
      <c r="N7328">
        <v>4.67</v>
      </c>
      <c r="O7328">
        <v>0</v>
      </c>
      <c r="P7328">
        <v>0</v>
      </c>
      <c r="Q7328">
        <v>0</v>
      </c>
      <c r="R7328">
        <v>0</v>
      </c>
      <c r="S7328">
        <v>1</v>
      </c>
      <c r="T7328">
        <v>65</v>
      </c>
      <c r="U7328">
        <v>0</v>
      </c>
      <c r="V7328">
        <v>0</v>
      </c>
      <c r="W7328">
        <v>0</v>
      </c>
      <c r="X7328">
        <v>0</v>
      </c>
      <c r="Y7328">
        <v>4.67</v>
      </c>
      <c r="Z7328">
        <v>303.55</v>
      </c>
    </row>
    <row r="7329" spans="1:26" x14ac:dyDescent="0.25">
      <c r="A7329">
        <v>1733610</v>
      </c>
      <c r="B7329">
        <v>1</v>
      </c>
      <c r="C7329" t="s">
        <v>76</v>
      </c>
      <c r="D7329" t="s">
        <v>85</v>
      </c>
      <c r="E7329" t="s">
        <v>126</v>
      </c>
      <c r="F7329" t="s">
        <v>20911</v>
      </c>
      <c r="G7329" t="s">
        <v>289</v>
      </c>
      <c r="H7329" t="s">
        <v>47</v>
      </c>
      <c r="I7329" t="s">
        <v>129</v>
      </c>
      <c r="J7329" t="s">
        <v>15</v>
      </c>
      <c r="K7329" t="s">
        <v>131</v>
      </c>
      <c r="L7329" t="s">
        <v>20912</v>
      </c>
      <c r="M7329" t="s">
        <v>20913</v>
      </c>
      <c r="N7329">
        <v>2.4161111110000002</v>
      </c>
      <c r="O7329">
        <v>6</v>
      </c>
      <c r="P7329">
        <v>62</v>
      </c>
      <c r="Q7329">
        <v>0</v>
      </c>
      <c r="R7329">
        <v>0</v>
      </c>
      <c r="S7329">
        <v>0</v>
      </c>
      <c r="T7329">
        <v>0</v>
      </c>
      <c r="U7329">
        <v>14.496667</v>
      </c>
      <c r="V7329">
        <v>149.798889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1733619</v>
      </c>
      <c r="B7330">
        <v>1</v>
      </c>
      <c r="C7330" t="s">
        <v>77</v>
      </c>
      <c r="D7330" t="s">
        <v>116</v>
      </c>
      <c r="E7330" t="s">
        <v>139</v>
      </c>
      <c r="F7330" t="s">
        <v>20914</v>
      </c>
      <c r="G7330" t="s">
        <v>141</v>
      </c>
      <c r="H7330" t="s">
        <v>46</v>
      </c>
      <c r="I7330" t="s">
        <v>129</v>
      </c>
      <c r="J7330" t="s">
        <v>130</v>
      </c>
      <c r="K7330" t="s">
        <v>131</v>
      </c>
      <c r="L7330" t="s">
        <v>20915</v>
      </c>
      <c r="M7330" t="s">
        <v>20916</v>
      </c>
      <c r="N7330">
        <v>1.5786111110000001</v>
      </c>
      <c r="O7330">
        <v>0</v>
      </c>
      <c r="P7330">
        <v>11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17.364722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1733611</v>
      </c>
      <c r="B7331">
        <v>1</v>
      </c>
      <c r="C7331" t="s">
        <v>76</v>
      </c>
      <c r="D7331" t="s">
        <v>81</v>
      </c>
      <c r="E7331" t="s">
        <v>139</v>
      </c>
      <c r="F7331" t="s">
        <v>20917</v>
      </c>
      <c r="G7331" t="s">
        <v>281</v>
      </c>
      <c r="H7331" t="s">
        <v>46</v>
      </c>
      <c r="I7331" t="s">
        <v>129</v>
      </c>
      <c r="J7331" t="s">
        <v>130</v>
      </c>
      <c r="K7331" t="s">
        <v>161</v>
      </c>
      <c r="L7331" t="s">
        <v>20918</v>
      </c>
      <c r="M7331" t="s">
        <v>20919</v>
      </c>
      <c r="N7331">
        <v>2.3673461109999998</v>
      </c>
      <c r="O7331">
        <v>0</v>
      </c>
      <c r="P7331">
        <v>129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305.38764800000001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1733637</v>
      </c>
      <c r="B7332">
        <v>1</v>
      </c>
      <c r="C7332" t="s">
        <v>77</v>
      </c>
      <c r="D7332" t="s">
        <v>124</v>
      </c>
      <c r="E7332" t="s">
        <v>134</v>
      </c>
      <c r="F7332" t="s">
        <v>20920</v>
      </c>
      <c r="G7332" t="s">
        <v>209</v>
      </c>
      <c r="H7332" t="s">
        <v>46</v>
      </c>
      <c r="I7332" t="s">
        <v>129</v>
      </c>
      <c r="J7332" t="s">
        <v>130</v>
      </c>
      <c r="K7332" t="s">
        <v>131</v>
      </c>
      <c r="L7332" t="s">
        <v>20921</v>
      </c>
      <c r="M7332" t="s">
        <v>20922</v>
      </c>
      <c r="N7332">
        <v>4.18</v>
      </c>
      <c r="O7332">
        <v>0</v>
      </c>
      <c r="P7332">
        <v>5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20.9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1733615</v>
      </c>
      <c r="B7333">
        <v>1</v>
      </c>
      <c r="C7333" t="s">
        <v>77</v>
      </c>
      <c r="D7333" t="s">
        <v>124</v>
      </c>
      <c r="E7333" t="s">
        <v>126</v>
      </c>
      <c r="F7333" t="s">
        <v>20923</v>
      </c>
      <c r="G7333" t="s">
        <v>176</v>
      </c>
      <c r="H7333" t="s">
        <v>47</v>
      </c>
      <c r="I7333" t="s">
        <v>151</v>
      </c>
      <c r="J7333" t="s">
        <v>130</v>
      </c>
      <c r="K7333" t="s">
        <v>131</v>
      </c>
      <c r="L7333" t="s">
        <v>20924</v>
      </c>
      <c r="M7333" t="s">
        <v>20925</v>
      </c>
      <c r="N7333">
        <v>1.5833333000000002E-2</v>
      </c>
      <c r="O7333">
        <v>18</v>
      </c>
      <c r="P7333">
        <v>653</v>
      </c>
      <c r="Q7333">
        <v>0</v>
      </c>
      <c r="R7333">
        <v>0</v>
      </c>
      <c r="S7333">
        <v>0</v>
      </c>
      <c r="T7333">
        <v>0</v>
      </c>
      <c r="U7333">
        <v>0.28499999999999998</v>
      </c>
      <c r="V7333">
        <v>10.339166000000001</v>
      </c>
      <c r="W7333">
        <v>0</v>
      </c>
      <c r="X7333">
        <v>0</v>
      </c>
      <c r="Y7333">
        <v>0</v>
      </c>
      <c r="Z7333">
        <v>0</v>
      </c>
    </row>
    <row r="7334" spans="1:26" x14ac:dyDescent="0.25">
      <c r="A7334">
        <v>1733616</v>
      </c>
      <c r="B7334">
        <v>1</v>
      </c>
      <c r="C7334" t="s">
        <v>76</v>
      </c>
      <c r="D7334" t="s">
        <v>92</v>
      </c>
      <c r="E7334" t="s">
        <v>134</v>
      </c>
      <c r="F7334" t="s">
        <v>20926</v>
      </c>
      <c r="G7334" t="s">
        <v>155</v>
      </c>
      <c r="H7334" t="s">
        <v>46</v>
      </c>
      <c r="I7334" t="s">
        <v>129</v>
      </c>
      <c r="J7334" t="s">
        <v>130</v>
      </c>
      <c r="K7334" t="s">
        <v>131</v>
      </c>
      <c r="L7334" t="s">
        <v>20927</v>
      </c>
      <c r="M7334" t="s">
        <v>20928</v>
      </c>
      <c r="N7334">
        <v>8.813055555</v>
      </c>
      <c r="O7334">
        <v>0</v>
      </c>
      <c r="P7334">
        <v>0</v>
      </c>
      <c r="Q7334">
        <v>0</v>
      </c>
      <c r="R7334">
        <v>1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8.8130559999999996</v>
      </c>
      <c r="Y7334">
        <v>0</v>
      </c>
      <c r="Z7334">
        <v>0</v>
      </c>
    </row>
    <row r="7335" spans="1:26" x14ac:dyDescent="0.25">
      <c r="A7335">
        <v>1733624</v>
      </c>
      <c r="B7335">
        <v>1</v>
      </c>
      <c r="C7335" t="s">
        <v>76</v>
      </c>
      <c r="D7335" t="s">
        <v>102</v>
      </c>
      <c r="E7335" t="s">
        <v>139</v>
      </c>
      <c r="F7335" t="s">
        <v>20929</v>
      </c>
      <c r="G7335" t="s">
        <v>269</v>
      </c>
      <c r="H7335" t="s">
        <v>46</v>
      </c>
      <c r="I7335" t="s">
        <v>129</v>
      </c>
      <c r="J7335" t="s">
        <v>130</v>
      </c>
      <c r="K7335" t="s">
        <v>131</v>
      </c>
      <c r="L7335" t="s">
        <v>20930</v>
      </c>
      <c r="M7335" t="s">
        <v>20931</v>
      </c>
      <c r="N7335">
        <v>4.5055555549999999</v>
      </c>
      <c r="O7335">
        <v>0</v>
      </c>
      <c r="P7335">
        <v>15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67.583332999999996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1733620</v>
      </c>
      <c r="B7336">
        <v>1</v>
      </c>
      <c r="C7336" t="s">
        <v>76</v>
      </c>
      <c r="D7336" t="s">
        <v>93</v>
      </c>
      <c r="E7336" t="s">
        <v>148</v>
      </c>
      <c r="F7336" t="s">
        <v>20932</v>
      </c>
      <c r="G7336" t="s">
        <v>281</v>
      </c>
      <c r="H7336" t="s">
        <v>47</v>
      </c>
      <c r="I7336" t="s">
        <v>129</v>
      </c>
      <c r="J7336" t="s">
        <v>130</v>
      </c>
      <c r="K7336" t="s">
        <v>161</v>
      </c>
      <c r="L7336" t="s">
        <v>20933</v>
      </c>
      <c r="M7336" t="s">
        <v>20934</v>
      </c>
      <c r="N7336">
        <v>1.6058333330000001</v>
      </c>
      <c r="O7336">
        <v>10</v>
      </c>
      <c r="P7336">
        <v>458</v>
      </c>
      <c r="Q7336">
        <v>0</v>
      </c>
      <c r="R7336">
        <v>0</v>
      </c>
      <c r="S7336">
        <v>16</v>
      </c>
      <c r="T7336">
        <v>241</v>
      </c>
      <c r="U7336">
        <v>16.058333000000001</v>
      </c>
      <c r="V7336">
        <v>735.47166700000002</v>
      </c>
      <c r="W7336">
        <v>0</v>
      </c>
      <c r="X7336">
        <v>0</v>
      </c>
      <c r="Y7336">
        <v>25.693332999999999</v>
      </c>
      <c r="Z7336">
        <v>387.005833</v>
      </c>
    </row>
    <row r="7337" spans="1:26" x14ac:dyDescent="0.25">
      <c r="A7337">
        <v>1733558</v>
      </c>
      <c r="B7337">
        <v>1</v>
      </c>
      <c r="C7337" t="s">
        <v>76</v>
      </c>
      <c r="D7337" t="s">
        <v>101</v>
      </c>
      <c r="E7337" t="s">
        <v>164</v>
      </c>
      <c r="F7337" t="s">
        <v>20100</v>
      </c>
      <c r="G7337" t="s">
        <v>256</v>
      </c>
      <c r="H7337" t="s">
        <v>46</v>
      </c>
      <c r="I7337" t="s">
        <v>129</v>
      </c>
      <c r="J7337" t="s">
        <v>130</v>
      </c>
      <c r="K7337" t="s">
        <v>131</v>
      </c>
      <c r="L7337" t="s">
        <v>20935</v>
      </c>
      <c r="M7337" t="s">
        <v>20936</v>
      </c>
      <c r="N7337">
        <v>1.518888888</v>
      </c>
      <c r="O7337">
        <v>1</v>
      </c>
      <c r="P7337">
        <v>355</v>
      </c>
      <c r="Q7337">
        <v>0</v>
      </c>
      <c r="R7337">
        <v>0</v>
      </c>
      <c r="S7337">
        <v>0</v>
      </c>
      <c r="T7337">
        <v>0</v>
      </c>
      <c r="U7337">
        <v>1.5188889999999999</v>
      </c>
      <c r="V7337">
        <v>539.205555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1733625</v>
      </c>
      <c r="B7338">
        <v>1</v>
      </c>
      <c r="C7338" t="s">
        <v>76</v>
      </c>
      <c r="D7338" t="s">
        <v>93</v>
      </c>
      <c r="E7338" t="s">
        <v>148</v>
      </c>
      <c r="F7338" t="s">
        <v>20937</v>
      </c>
      <c r="G7338" t="s">
        <v>281</v>
      </c>
      <c r="H7338" t="s">
        <v>47</v>
      </c>
      <c r="I7338" t="s">
        <v>129</v>
      </c>
      <c r="J7338" t="s">
        <v>130</v>
      </c>
      <c r="K7338" t="s">
        <v>161</v>
      </c>
      <c r="L7338" t="s">
        <v>20831</v>
      </c>
      <c r="M7338" t="s">
        <v>20938</v>
      </c>
      <c r="N7338">
        <v>1.416666666</v>
      </c>
      <c r="O7338">
        <v>0</v>
      </c>
      <c r="P7338">
        <v>0</v>
      </c>
      <c r="Q7338">
        <v>97</v>
      </c>
      <c r="R7338">
        <v>4236</v>
      </c>
      <c r="S7338">
        <v>66</v>
      </c>
      <c r="T7338">
        <v>1093</v>
      </c>
      <c r="U7338">
        <v>0</v>
      </c>
      <c r="V7338">
        <v>0</v>
      </c>
      <c r="W7338">
        <v>137.41666699999999</v>
      </c>
      <c r="X7338">
        <v>6000.9999969999999</v>
      </c>
      <c r="Y7338">
        <v>93.5</v>
      </c>
      <c r="Z7338">
        <v>1548.4166660000001</v>
      </c>
    </row>
    <row r="7339" spans="1:26" x14ac:dyDescent="0.25">
      <c r="A7339">
        <v>1733623</v>
      </c>
      <c r="B7339">
        <v>1</v>
      </c>
      <c r="C7339" t="s">
        <v>76</v>
      </c>
      <c r="D7339" t="s">
        <v>91</v>
      </c>
      <c r="E7339" t="s">
        <v>126</v>
      </c>
      <c r="F7339" t="s">
        <v>796</v>
      </c>
      <c r="G7339" t="s">
        <v>176</v>
      </c>
      <c r="H7339" t="s">
        <v>47</v>
      </c>
      <c r="I7339" t="s">
        <v>129</v>
      </c>
      <c r="J7339" t="s">
        <v>130</v>
      </c>
      <c r="K7339" t="s">
        <v>131</v>
      </c>
      <c r="L7339" t="s">
        <v>20939</v>
      </c>
      <c r="M7339" t="s">
        <v>20940</v>
      </c>
      <c r="N7339">
        <v>8.3333332999999996E-2</v>
      </c>
      <c r="O7339">
        <v>13</v>
      </c>
      <c r="P7339">
        <v>715</v>
      </c>
      <c r="Q7339">
        <v>0</v>
      </c>
      <c r="R7339">
        <v>0</v>
      </c>
      <c r="S7339">
        <v>0</v>
      </c>
      <c r="T7339">
        <v>0</v>
      </c>
      <c r="U7339">
        <v>1.0833330000000001</v>
      </c>
      <c r="V7339">
        <v>59.583333000000003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1733641</v>
      </c>
      <c r="B7340">
        <v>1</v>
      </c>
      <c r="C7340" t="s">
        <v>76</v>
      </c>
      <c r="D7340" t="s">
        <v>97</v>
      </c>
      <c r="E7340" t="s">
        <v>134</v>
      </c>
      <c r="F7340" t="s">
        <v>20941</v>
      </c>
      <c r="G7340" t="s">
        <v>155</v>
      </c>
      <c r="H7340" t="s">
        <v>46</v>
      </c>
      <c r="I7340" t="s">
        <v>129</v>
      </c>
      <c r="J7340" t="s">
        <v>130</v>
      </c>
      <c r="K7340" t="s">
        <v>131</v>
      </c>
      <c r="L7340" t="s">
        <v>20942</v>
      </c>
      <c r="M7340" t="s">
        <v>20943</v>
      </c>
      <c r="N7340">
        <v>3.045555555</v>
      </c>
      <c r="O7340">
        <v>0</v>
      </c>
      <c r="P7340">
        <v>1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3.0455559999999999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1733626</v>
      </c>
      <c r="B7341">
        <v>1</v>
      </c>
      <c r="C7341" t="s">
        <v>76</v>
      </c>
      <c r="D7341" t="s">
        <v>85</v>
      </c>
      <c r="E7341" t="s">
        <v>134</v>
      </c>
      <c r="F7341" t="s">
        <v>20944</v>
      </c>
      <c r="G7341" t="s">
        <v>289</v>
      </c>
      <c r="H7341" t="s">
        <v>46</v>
      </c>
      <c r="I7341" t="s">
        <v>129</v>
      </c>
      <c r="J7341" t="s">
        <v>15</v>
      </c>
      <c r="K7341" t="s">
        <v>131</v>
      </c>
      <c r="L7341" t="s">
        <v>20945</v>
      </c>
      <c r="M7341" t="s">
        <v>20946</v>
      </c>
      <c r="N7341">
        <v>4.8925000000000001</v>
      </c>
      <c r="O7341">
        <v>0</v>
      </c>
      <c r="P7341">
        <v>2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9.7850000000000001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1733633</v>
      </c>
      <c r="B7342">
        <v>1</v>
      </c>
      <c r="C7342" t="s">
        <v>76</v>
      </c>
      <c r="D7342" t="s">
        <v>99</v>
      </c>
      <c r="E7342" t="s">
        <v>139</v>
      </c>
      <c r="F7342" t="s">
        <v>5861</v>
      </c>
      <c r="G7342" t="s">
        <v>141</v>
      </c>
      <c r="H7342" t="s">
        <v>46</v>
      </c>
      <c r="I7342" t="s">
        <v>129</v>
      </c>
      <c r="J7342" t="s">
        <v>130</v>
      </c>
      <c r="K7342" t="s">
        <v>131</v>
      </c>
      <c r="L7342" t="s">
        <v>20947</v>
      </c>
      <c r="M7342" t="s">
        <v>20948</v>
      </c>
      <c r="N7342">
        <v>1.411944444</v>
      </c>
      <c r="O7342">
        <v>0</v>
      </c>
      <c r="P7342">
        <v>21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29.650832999999999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1733654</v>
      </c>
      <c r="B7343">
        <v>1</v>
      </c>
      <c r="C7343" t="s">
        <v>76</v>
      </c>
      <c r="D7343" t="s">
        <v>91</v>
      </c>
      <c r="E7343" t="s">
        <v>139</v>
      </c>
      <c r="F7343" t="s">
        <v>20949</v>
      </c>
      <c r="G7343" t="s">
        <v>141</v>
      </c>
      <c r="H7343" t="s">
        <v>46</v>
      </c>
      <c r="I7343" t="s">
        <v>129</v>
      </c>
      <c r="J7343" t="s">
        <v>130</v>
      </c>
      <c r="K7343" t="s">
        <v>131</v>
      </c>
      <c r="L7343" t="s">
        <v>20950</v>
      </c>
      <c r="M7343" t="s">
        <v>20951</v>
      </c>
      <c r="N7343">
        <v>0.76555555500000005</v>
      </c>
      <c r="O7343">
        <v>0</v>
      </c>
      <c r="P7343">
        <v>0</v>
      </c>
      <c r="Q7343">
        <v>0</v>
      </c>
      <c r="R7343">
        <v>119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91.101111000000003</v>
      </c>
      <c r="Y7343">
        <v>0</v>
      </c>
      <c r="Z7343">
        <v>0</v>
      </c>
    </row>
    <row r="7344" spans="1:26" x14ac:dyDescent="0.25">
      <c r="A7344">
        <v>1733639</v>
      </c>
      <c r="B7344">
        <v>1</v>
      </c>
      <c r="C7344" t="s">
        <v>76</v>
      </c>
      <c r="D7344" t="s">
        <v>99</v>
      </c>
      <c r="E7344" t="s">
        <v>212</v>
      </c>
      <c r="F7344" t="s">
        <v>12198</v>
      </c>
      <c r="G7344" t="s">
        <v>2288</v>
      </c>
      <c r="H7344" t="s">
        <v>47</v>
      </c>
      <c r="I7344" t="s">
        <v>129</v>
      </c>
      <c r="J7344" t="s">
        <v>130</v>
      </c>
      <c r="K7344" t="s">
        <v>131</v>
      </c>
      <c r="L7344" t="s">
        <v>20952</v>
      </c>
      <c r="M7344" t="s">
        <v>20953</v>
      </c>
      <c r="N7344">
        <v>0.54555555499999997</v>
      </c>
      <c r="O7344">
        <v>30</v>
      </c>
      <c r="P7344">
        <v>637</v>
      </c>
      <c r="Q7344">
        <v>0</v>
      </c>
      <c r="R7344">
        <v>0</v>
      </c>
      <c r="S7344">
        <v>0</v>
      </c>
      <c r="T7344">
        <v>0</v>
      </c>
      <c r="U7344">
        <v>16.366667</v>
      </c>
      <c r="V7344">
        <v>347.518889</v>
      </c>
      <c r="W7344">
        <v>0</v>
      </c>
      <c r="X7344">
        <v>0</v>
      </c>
      <c r="Y7344">
        <v>0</v>
      </c>
      <c r="Z7344">
        <v>0</v>
      </c>
    </row>
    <row r="7345" spans="1:26" x14ac:dyDescent="0.25">
      <c r="A7345">
        <v>1733630</v>
      </c>
      <c r="B7345">
        <v>1</v>
      </c>
      <c r="C7345" t="s">
        <v>76</v>
      </c>
      <c r="D7345" t="s">
        <v>91</v>
      </c>
      <c r="E7345" t="s">
        <v>148</v>
      </c>
      <c r="F7345" t="s">
        <v>20954</v>
      </c>
      <c r="G7345" t="s">
        <v>176</v>
      </c>
      <c r="H7345" t="s">
        <v>47</v>
      </c>
      <c r="I7345" t="s">
        <v>129</v>
      </c>
      <c r="J7345" t="s">
        <v>130</v>
      </c>
      <c r="K7345" t="s">
        <v>131</v>
      </c>
      <c r="L7345" t="s">
        <v>20955</v>
      </c>
      <c r="M7345" t="s">
        <v>20956</v>
      </c>
      <c r="N7345">
        <v>1.7749999999999999</v>
      </c>
      <c r="O7345">
        <v>24</v>
      </c>
      <c r="P7345">
        <v>799</v>
      </c>
      <c r="Q7345">
        <v>0</v>
      </c>
      <c r="R7345">
        <v>0</v>
      </c>
      <c r="S7345">
        <v>0</v>
      </c>
      <c r="T7345">
        <v>0</v>
      </c>
      <c r="U7345">
        <v>42.6</v>
      </c>
      <c r="V7345">
        <v>1418.2249999999999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1733631</v>
      </c>
      <c r="B7346">
        <v>1</v>
      </c>
      <c r="C7346" t="s">
        <v>76</v>
      </c>
      <c r="D7346" t="s">
        <v>101</v>
      </c>
      <c r="E7346" t="s">
        <v>212</v>
      </c>
      <c r="F7346" t="s">
        <v>20957</v>
      </c>
      <c r="G7346" t="s">
        <v>176</v>
      </c>
      <c r="H7346" t="s">
        <v>47</v>
      </c>
      <c r="I7346" t="s">
        <v>129</v>
      </c>
      <c r="J7346" t="s">
        <v>130</v>
      </c>
      <c r="K7346" t="s">
        <v>131</v>
      </c>
      <c r="L7346" t="s">
        <v>20958</v>
      </c>
      <c r="M7346" t="s">
        <v>20959</v>
      </c>
      <c r="N7346">
        <v>0.52055555499999995</v>
      </c>
      <c r="O7346">
        <v>137</v>
      </c>
      <c r="P7346">
        <v>4963</v>
      </c>
      <c r="Q7346">
        <v>0</v>
      </c>
      <c r="R7346">
        <v>0</v>
      </c>
      <c r="S7346">
        <v>0</v>
      </c>
      <c r="T7346">
        <v>0</v>
      </c>
      <c r="U7346">
        <v>71.316111000000006</v>
      </c>
      <c r="V7346">
        <v>2583.5172189999998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1733636</v>
      </c>
      <c r="B7347">
        <v>1</v>
      </c>
      <c r="C7347" t="s">
        <v>76</v>
      </c>
      <c r="D7347" t="s">
        <v>82</v>
      </c>
      <c r="E7347" t="s">
        <v>134</v>
      </c>
      <c r="F7347" t="s">
        <v>20960</v>
      </c>
      <c r="G7347" t="s">
        <v>136</v>
      </c>
      <c r="H7347" t="s">
        <v>46</v>
      </c>
      <c r="I7347" t="s">
        <v>129</v>
      </c>
      <c r="J7347" t="s">
        <v>130</v>
      </c>
      <c r="K7347" t="s">
        <v>131</v>
      </c>
      <c r="L7347" t="s">
        <v>20961</v>
      </c>
      <c r="M7347" t="s">
        <v>20962</v>
      </c>
      <c r="N7347">
        <v>2.5169444439999999</v>
      </c>
      <c r="O7347">
        <v>0</v>
      </c>
      <c r="P7347">
        <v>1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2.5169440000000001</v>
      </c>
      <c r="W7347">
        <v>0</v>
      </c>
      <c r="X7347">
        <v>0</v>
      </c>
      <c r="Y7347">
        <v>0</v>
      </c>
      <c r="Z7347">
        <v>0</v>
      </c>
    </row>
    <row r="7348" spans="1:26" x14ac:dyDescent="0.25">
      <c r="A7348">
        <v>1733644</v>
      </c>
      <c r="B7348">
        <v>1</v>
      </c>
      <c r="C7348" t="s">
        <v>76</v>
      </c>
      <c r="D7348" t="s">
        <v>101</v>
      </c>
      <c r="E7348" t="s">
        <v>139</v>
      </c>
      <c r="F7348" t="s">
        <v>20963</v>
      </c>
      <c r="G7348" t="s">
        <v>141</v>
      </c>
      <c r="H7348" t="s">
        <v>46</v>
      </c>
      <c r="I7348" t="s">
        <v>129</v>
      </c>
      <c r="J7348" t="s">
        <v>130</v>
      </c>
      <c r="K7348" t="s">
        <v>131</v>
      </c>
      <c r="L7348" t="s">
        <v>20964</v>
      </c>
      <c r="M7348" t="s">
        <v>20965</v>
      </c>
      <c r="N7348">
        <v>1.332222222</v>
      </c>
      <c r="O7348">
        <v>0</v>
      </c>
      <c r="P7348">
        <v>53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70.607777999999996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1733642</v>
      </c>
      <c r="B7349">
        <v>1</v>
      </c>
      <c r="C7349" t="s">
        <v>76</v>
      </c>
      <c r="D7349" t="s">
        <v>84</v>
      </c>
      <c r="E7349" t="s">
        <v>134</v>
      </c>
      <c r="F7349" t="s">
        <v>6699</v>
      </c>
      <c r="G7349" t="s">
        <v>155</v>
      </c>
      <c r="H7349" t="s">
        <v>46</v>
      </c>
      <c r="I7349" t="s">
        <v>129</v>
      </c>
      <c r="J7349" t="s">
        <v>130</v>
      </c>
      <c r="K7349" t="s">
        <v>131</v>
      </c>
      <c r="L7349" t="s">
        <v>20966</v>
      </c>
      <c r="M7349" t="s">
        <v>20967</v>
      </c>
      <c r="N7349">
        <v>0.79444444400000003</v>
      </c>
      <c r="O7349">
        <v>2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1.588889</v>
      </c>
      <c r="V7349">
        <v>0</v>
      </c>
      <c r="W7349">
        <v>0</v>
      </c>
      <c r="X7349">
        <v>0</v>
      </c>
      <c r="Y7349">
        <v>0</v>
      </c>
      <c r="Z7349">
        <v>0</v>
      </c>
    </row>
    <row r="7350" spans="1:26" x14ac:dyDescent="0.25">
      <c r="A7350">
        <v>1733646</v>
      </c>
      <c r="B7350">
        <v>1</v>
      </c>
      <c r="C7350" t="s">
        <v>76</v>
      </c>
      <c r="D7350" t="s">
        <v>96</v>
      </c>
      <c r="E7350" t="s">
        <v>134</v>
      </c>
      <c r="F7350" t="s">
        <v>20968</v>
      </c>
      <c r="G7350" t="s">
        <v>136</v>
      </c>
      <c r="H7350" t="s">
        <v>46</v>
      </c>
      <c r="I7350" t="s">
        <v>129</v>
      </c>
      <c r="J7350" t="s">
        <v>130</v>
      </c>
      <c r="K7350" t="s">
        <v>131</v>
      </c>
      <c r="L7350" t="s">
        <v>20969</v>
      </c>
      <c r="M7350" t="s">
        <v>20970</v>
      </c>
      <c r="N7350">
        <v>0.72861111099999998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0.72861100000000001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1733649</v>
      </c>
      <c r="B7351">
        <v>1</v>
      </c>
      <c r="C7351" t="s">
        <v>76</v>
      </c>
      <c r="D7351" t="s">
        <v>103</v>
      </c>
      <c r="E7351" t="s">
        <v>191</v>
      </c>
      <c r="F7351" t="s">
        <v>2710</v>
      </c>
      <c r="G7351" t="s">
        <v>907</v>
      </c>
      <c r="H7351" t="s">
        <v>46</v>
      </c>
      <c r="I7351" t="s">
        <v>129</v>
      </c>
      <c r="J7351" t="s">
        <v>130</v>
      </c>
      <c r="K7351" t="s">
        <v>131</v>
      </c>
      <c r="L7351" t="s">
        <v>20971</v>
      </c>
      <c r="M7351" t="s">
        <v>20972</v>
      </c>
      <c r="N7351">
        <v>0.56805555500000005</v>
      </c>
      <c r="O7351">
        <v>0</v>
      </c>
      <c r="P7351">
        <v>0</v>
      </c>
      <c r="Q7351">
        <v>0</v>
      </c>
      <c r="R7351">
        <v>90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51.125</v>
      </c>
      <c r="Y7351">
        <v>0</v>
      </c>
      <c r="Z7351">
        <v>0</v>
      </c>
    </row>
    <row r="7352" spans="1:26" x14ac:dyDescent="0.25">
      <c r="A7352">
        <v>1733651</v>
      </c>
      <c r="B7352">
        <v>1</v>
      </c>
      <c r="C7352" t="s">
        <v>76</v>
      </c>
      <c r="D7352" t="s">
        <v>92</v>
      </c>
      <c r="E7352" t="s">
        <v>134</v>
      </c>
      <c r="F7352" t="s">
        <v>20973</v>
      </c>
      <c r="G7352" t="s">
        <v>155</v>
      </c>
      <c r="H7352" t="s">
        <v>46</v>
      </c>
      <c r="I7352" t="s">
        <v>129</v>
      </c>
      <c r="J7352" t="s">
        <v>130</v>
      </c>
      <c r="K7352" t="s">
        <v>131</v>
      </c>
      <c r="L7352" t="s">
        <v>20974</v>
      </c>
      <c r="M7352" t="s">
        <v>20975</v>
      </c>
      <c r="N7352">
        <v>5.3772222220000003</v>
      </c>
      <c r="O7352">
        <v>0</v>
      </c>
      <c r="P7352">
        <v>0</v>
      </c>
      <c r="Q7352">
        <v>0</v>
      </c>
      <c r="R7352">
        <v>5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26.886111</v>
      </c>
      <c r="Y7352">
        <v>0</v>
      </c>
      <c r="Z7352">
        <v>0</v>
      </c>
    </row>
    <row r="7353" spans="1:26" x14ac:dyDescent="0.25">
      <c r="A7353">
        <v>1733652</v>
      </c>
      <c r="B7353">
        <v>1</v>
      </c>
      <c r="C7353" t="s">
        <v>76</v>
      </c>
      <c r="D7353" t="s">
        <v>83</v>
      </c>
      <c r="E7353" t="s">
        <v>158</v>
      </c>
      <c r="F7353" t="s">
        <v>1305</v>
      </c>
      <c r="G7353" t="s">
        <v>176</v>
      </c>
      <c r="H7353" t="s">
        <v>47</v>
      </c>
      <c r="I7353" t="s">
        <v>129</v>
      </c>
      <c r="J7353" t="s">
        <v>130</v>
      </c>
      <c r="K7353" t="s">
        <v>131</v>
      </c>
      <c r="L7353" t="s">
        <v>20976</v>
      </c>
      <c r="M7353" t="s">
        <v>20977</v>
      </c>
      <c r="N7353">
        <v>9.4444444000000002E-2</v>
      </c>
      <c r="O7353">
        <v>98</v>
      </c>
      <c r="P7353">
        <v>2009</v>
      </c>
      <c r="Q7353">
        <v>0</v>
      </c>
      <c r="R7353">
        <v>0</v>
      </c>
      <c r="S7353">
        <v>0</v>
      </c>
      <c r="T7353">
        <v>0</v>
      </c>
      <c r="U7353">
        <v>9.2555560000000003</v>
      </c>
      <c r="V7353">
        <v>189.738888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1733659</v>
      </c>
      <c r="B7354">
        <v>1</v>
      </c>
      <c r="C7354" t="s">
        <v>76</v>
      </c>
      <c r="D7354" t="s">
        <v>93</v>
      </c>
      <c r="E7354" t="s">
        <v>134</v>
      </c>
      <c r="F7354" t="s">
        <v>20978</v>
      </c>
      <c r="G7354" t="s">
        <v>136</v>
      </c>
      <c r="H7354" t="s">
        <v>46</v>
      </c>
      <c r="I7354" t="s">
        <v>129</v>
      </c>
      <c r="J7354" t="s">
        <v>130</v>
      </c>
      <c r="K7354" t="s">
        <v>131</v>
      </c>
      <c r="L7354" t="s">
        <v>20979</v>
      </c>
      <c r="M7354" t="s">
        <v>20980</v>
      </c>
      <c r="N7354">
        <v>2.2324999999999999</v>
      </c>
      <c r="O7354">
        <v>0</v>
      </c>
      <c r="P7354">
        <v>3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6.6974999999999998</v>
      </c>
      <c r="W7354">
        <v>0</v>
      </c>
      <c r="X7354">
        <v>0</v>
      </c>
      <c r="Y7354">
        <v>0</v>
      </c>
      <c r="Z7354">
        <v>0</v>
      </c>
    </row>
    <row r="7355" spans="1:26" x14ac:dyDescent="0.25">
      <c r="A7355">
        <v>1733657</v>
      </c>
      <c r="B7355">
        <v>1</v>
      </c>
      <c r="C7355" t="s">
        <v>76</v>
      </c>
      <c r="D7355" t="s">
        <v>83</v>
      </c>
      <c r="E7355" t="s">
        <v>158</v>
      </c>
      <c r="F7355" t="s">
        <v>1316</v>
      </c>
      <c r="G7355" t="s">
        <v>289</v>
      </c>
      <c r="H7355" t="s">
        <v>47</v>
      </c>
      <c r="I7355" t="s">
        <v>129</v>
      </c>
      <c r="J7355" t="s">
        <v>15</v>
      </c>
      <c r="K7355" t="s">
        <v>131</v>
      </c>
      <c r="L7355" t="s">
        <v>20953</v>
      </c>
      <c r="M7355" t="s">
        <v>20981</v>
      </c>
      <c r="N7355">
        <v>0.54972222199999998</v>
      </c>
      <c r="O7355">
        <v>98</v>
      </c>
      <c r="P7355">
        <v>2009</v>
      </c>
      <c r="Q7355">
        <v>0</v>
      </c>
      <c r="R7355">
        <v>0</v>
      </c>
      <c r="S7355">
        <v>0</v>
      </c>
      <c r="T7355">
        <v>0</v>
      </c>
      <c r="U7355">
        <v>53.872777999999997</v>
      </c>
      <c r="V7355">
        <v>1104.391944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1733667</v>
      </c>
      <c r="B7356">
        <v>1</v>
      </c>
      <c r="C7356" t="s">
        <v>77</v>
      </c>
      <c r="D7356" t="s">
        <v>124</v>
      </c>
      <c r="E7356" t="s">
        <v>134</v>
      </c>
      <c r="F7356" t="s">
        <v>20982</v>
      </c>
      <c r="G7356" t="s">
        <v>136</v>
      </c>
      <c r="H7356" t="s">
        <v>46</v>
      </c>
      <c r="I7356" t="s">
        <v>129</v>
      </c>
      <c r="J7356" t="s">
        <v>130</v>
      </c>
      <c r="K7356" t="s">
        <v>131</v>
      </c>
      <c r="L7356" t="s">
        <v>20983</v>
      </c>
      <c r="M7356" t="s">
        <v>20984</v>
      </c>
      <c r="N7356">
        <v>1.6630555549999999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1.6630560000000001</v>
      </c>
      <c r="W7356">
        <v>0</v>
      </c>
      <c r="X7356">
        <v>0</v>
      </c>
      <c r="Y7356">
        <v>0</v>
      </c>
      <c r="Z7356">
        <v>0</v>
      </c>
    </row>
    <row r="7357" spans="1:26" x14ac:dyDescent="0.25">
      <c r="A7357">
        <v>1733663</v>
      </c>
      <c r="B7357">
        <v>1</v>
      </c>
      <c r="C7357" t="s">
        <v>77</v>
      </c>
      <c r="D7357" t="s">
        <v>113</v>
      </c>
      <c r="E7357" t="s">
        <v>139</v>
      </c>
      <c r="F7357" t="s">
        <v>20985</v>
      </c>
      <c r="G7357" t="s">
        <v>141</v>
      </c>
      <c r="H7357" t="s">
        <v>46</v>
      </c>
      <c r="I7357" t="s">
        <v>129</v>
      </c>
      <c r="J7357" t="s">
        <v>130</v>
      </c>
      <c r="K7357" t="s">
        <v>131</v>
      </c>
      <c r="L7357" t="s">
        <v>20986</v>
      </c>
      <c r="M7357" t="s">
        <v>20987</v>
      </c>
      <c r="N7357">
        <v>1.5591666660000001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1.559167</v>
      </c>
    </row>
    <row r="7358" spans="1:26" x14ac:dyDescent="0.25">
      <c r="A7358">
        <v>1733675</v>
      </c>
      <c r="B7358">
        <v>1</v>
      </c>
      <c r="C7358" t="s">
        <v>76</v>
      </c>
      <c r="D7358" t="s">
        <v>92</v>
      </c>
      <c r="E7358" t="s">
        <v>134</v>
      </c>
      <c r="F7358" t="s">
        <v>20988</v>
      </c>
      <c r="G7358" t="s">
        <v>209</v>
      </c>
      <c r="H7358" t="s">
        <v>46</v>
      </c>
      <c r="I7358" t="s">
        <v>129</v>
      </c>
      <c r="J7358" t="s">
        <v>130</v>
      </c>
      <c r="K7358" t="s">
        <v>131</v>
      </c>
      <c r="L7358" t="s">
        <v>20989</v>
      </c>
      <c r="M7358" t="s">
        <v>20990</v>
      </c>
      <c r="N7358">
        <v>6.1983333329999999</v>
      </c>
      <c r="O7358">
        <v>0</v>
      </c>
      <c r="P7358">
        <v>0</v>
      </c>
      <c r="Q7358">
        <v>0</v>
      </c>
      <c r="R7358">
        <v>1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6.1983329999999999</v>
      </c>
      <c r="Y7358">
        <v>0</v>
      </c>
      <c r="Z7358">
        <v>0</v>
      </c>
    </row>
    <row r="7359" spans="1:26" x14ac:dyDescent="0.25">
      <c r="A7359">
        <v>1733661</v>
      </c>
      <c r="B7359">
        <v>1</v>
      </c>
      <c r="C7359" t="s">
        <v>76</v>
      </c>
      <c r="D7359" t="s">
        <v>86</v>
      </c>
      <c r="E7359" t="s">
        <v>148</v>
      </c>
      <c r="F7359" t="s">
        <v>20991</v>
      </c>
      <c r="G7359" t="s">
        <v>176</v>
      </c>
      <c r="H7359" t="s">
        <v>47</v>
      </c>
      <c r="I7359" t="s">
        <v>129</v>
      </c>
      <c r="J7359" t="s">
        <v>130</v>
      </c>
      <c r="K7359" t="s">
        <v>131</v>
      </c>
      <c r="L7359" t="s">
        <v>20992</v>
      </c>
      <c r="M7359" t="s">
        <v>20993</v>
      </c>
      <c r="N7359">
        <v>0.109444444</v>
      </c>
      <c r="O7359">
        <v>73</v>
      </c>
      <c r="P7359">
        <v>10064</v>
      </c>
      <c r="Q7359">
        <v>0</v>
      </c>
      <c r="R7359">
        <v>0</v>
      </c>
      <c r="S7359">
        <v>0</v>
      </c>
      <c r="T7359">
        <v>0</v>
      </c>
      <c r="U7359">
        <v>7.9894439999999998</v>
      </c>
      <c r="V7359">
        <v>1101.4488839999999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1733671</v>
      </c>
      <c r="B7360">
        <v>1</v>
      </c>
      <c r="C7360" t="s">
        <v>77</v>
      </c>
      <c r="D7360" t="s">
        <v>114</v>
      </c>
      <c r="E7360" t="s">
        <v>126</v>
      </c>
      <c r="F7360" t="s">
        <v>20994</v>
      </c>
      <c r="G7360" t="s">
        <v>145</v>
      </c>
      <c r="H7360" t="s">
        <v>47</v>
      </c>
      <c r="I7360" t="s">
        <v>129</v>
      </c>
      <c r="J7360" t="s">
        <v>130</v>
      </c>
      <c r="K7360" t="s">
        <v>131</v>
      </c>
      <c r="L7360" t="s">
        <v>20995</v>
      </c>
      <c r="M7360" t="s">
        <v>20996</v>
      </c>
      <c r="N7360">
        <v>1.7094444440000001</v>
      </c>
      <c r="O7360">
        <v>0</v>
      </c>
      <c r="P7360">
        <v>0</v>
      </c>
      <c r="Q7360">
        <v>0</v>
      </c>
      <c r="R7360">
        <v>0</v>
      </c>
      <c r="S7360">
        <v>1</v>
      </c>
      <c r="T7360">
        <v>56</v>
      </c>
      <c r="U7360">
        <v>0</v>
      </c>
      <c r="V7360">
        <v>0</v>
      </c>
      <c r="W7360">
        <v>0</v>
      </c>
      <c r="X7360">
        <v>0</v>
      </c>
      <c r="Y7360">
        <v>1.709444</v>
      </c>
      <c r="Z7360">
        <v>95.728888999999995</v>
      </c>
    </row>
    <row r="7361" spans="1:26" x14ac:dyDescent="0.25">
      <c r="A7361">
        <v>1733676</v>
      </c>
      <c r="B7361">
        <v>1</v>
      </c>
      <c r="C7361" t="s">
        <v>76</v>
      </c>
      <c r="D7361" t="s">
        <v>83</v>
      </c>
      <c r="E7361" t="s">
        <v>158</v>
      </c>
      <c r="F7361" t="s">
        <v>20997</v>
      </c>
      <c r="G7361" t="s">
        <v>176</v>
      </c>
      <c r="H7361" t="s">
        <v>47</v>
      </c>
      <c r="I7361" t="s">
        <v>129</v>
      </c>
      <c r="J7361" t="s">
        <v>130</v>
      </c>
      <c r="K7361" t="s">
        <v>131</v>
      </c>
      <c r="L7361" t="s">
        <v>20998</v>
      </c>
      <c r="M7361" t="s">
        <v>20999</v>
      </c>
      <c r="N7361">
        <v>0.31888888799999998</v>
      </c>
      <c r="O7361">
        <v>80</v>
      </c>
      <c r="P7361">
        <v>1887</v>
      </c>
      <c r="Q7361">
        <v>0</v>
      </c>
      <c r="R7361">
        <v>0</v>
      </c>
      <c r="S7361">
        <v>0</v>
      </c>
      <c r="T7361">
        <v>0</v>
      </c>
      <c r="U7361">
        <v>25.511111</v>
      </c>
      <c r="V7361">
        <v>601.74333200000001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1733679</v>
      </c>
      <c r="B7362">
        <v>1</v>
      </c>
      <c r="C7362" t="s">
        <v>76</v>
      </c>
      <c r="D7362" t="s">
        <v>81</v>
      </c>
      <c r="E7362" t="s">
        <v>134</v>
      </c>
      <c r="F7362" t="s">
        <v>21000</v>
      </c>
      <c r="G7362" t="s">
        <v>136</v>
      </c>
      <c r="H7362" t="s">
        <v>46</v>
      </c>
      <c r="I7362" t="s">
        <v>129</v>
      </c>
      <c r="J7362" t="s">
        <v>130</v>
      </c>
      <c r="K7362" t="s">
        <v>131</v>
      </c>
      <c r="L7362" t="s">
        <v>21001</v>
      </c>
      <c r="M7362" t="s">
        <v>21002</v>
      </c>
      <c r="N7362">
        <v>4.3661111110000004</v>
      </c>
      <c r="O7362">
        <v>0</v>
      </c>
      <c r="P7362">
        <v>1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4.3661110000000001</v>
      </c>
      <c r="W7362">
        <v>0</v>
      </c>
      <c r="X7362">
        <v>0</v>
      </c>
      <c r="Y7362">
        <v>0</v>
      </c>
      <c r="Z7362">
        <v>0</v>
      </c>
    </row>
    <row r="7363" spans="1:26" x14ac:dyDescent="0.25">
      <c r="A7363">
        <v>1733674</v>
      </c>
      <c r="B7363">
        <v>1</v>
      </c>
      <c r="C7363" t="s">
        <v>77</v>
      </c>
      <c r="D7363" t="s">
        <v>124</v>
      </c>
      <c r="E7363" t="s">
        <v>191</v>
      </c>
      <c r="F7363" t="s">
        <v>21003</v>
      </c>
      <c r="G7363" t="s">
        <v>907</v>
      </c>
      <c r="H7363" t="s">
        <v>46</v>
      </c>
      <c r="I7363" t="s">
        <v>129</v>
      </c>
      <c r="J7363" t="s">
        <v>130</v>
      </c>
      <c r="K7363" t="s">
        <v>131</v>
      </c>
      <c r="L7363" t="s">
        <v>21004</v>
      </c>
      <c r="M7363" t="s">
        <v>21005</v>
      </c>
      <c r="N7363">
        <v>2.841388888</v>
      </c>
      <c r="O7363">
        <v>0</v>
      </c>
      <c r="P7363">
        <v>83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235.83527799999999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1733681</v>
      </c>
      <c r="B7364">
        <v>1</v>
      </c>
      <c r="C7364" t="s">
        <v>76</v>
      </c>
      <c r="D7364" t="s">
        <v>87</v>
      </c>
      <c r="E7364" t="s">
        <v>134</v>
      </c>
      <c r="F7364" t="s">
        <v>21006</v>
      </c>
      <c r="G7364" t="s">
        <v>209</v>
      </c>
      <c r="H7364" t="s">
        <v>46</v>
      </c>
      <c r="I7364" t="s">
        <v>129</v>
      </c>
      <c r="J7364" t="s">
        <v>130</v>
      </c>
      <c r="K7364" t="s">
        <v>131</v>
      </c>
      <c r="L7364" t="s">
        <v>21007</v>
      </c>
      <c r="M7364" t="s">
        <v>21008</v>
      </c>
      <c r="N7364">
        <v>1.64</v>
      </c>
      <c r="O7364">
        <v>0</v>
      </c>
      <c r="P7364">
        <v>0</v>
      </c>
      <c r="Q7364">
        <v>0</v>
      </c>
      <c r="R7364">
        <v>3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4.92</v>
      </c>
      <c r="Y7364">
        <v>0</v>
      </c>
      <c r="Z7364">
        <v>0</v>
      </c>
    </row>
    <row r="7365" spans="1:26" x14ac:dyDescent="0.25">
      <c r="A7365">
        <v>1733678</v>
      </c>
      <c r="B7365">
        <v>1</v>
      </c>
      <c r="C7365" t="s">
        <v>76</v>
      </c>
      <c r="D7365" t="s">
        <v>96</v>
      </c>
      <c r="E7365" t="s">
        <v>158</v>
      </c>
      <c r="F7365" t="s">
        <v>3461</v>
      </c>
      <c r="G7365" t="s">
        <v>1209</v>
      </c>
      <c r="H7365" t="s">
        <v>47</v>
      </c>
      <c r="I7365" t="s">
        <v>129</v>
      </c>
      <c r="J7365" t="s">
        <v>15</v>
      </c>
      <c r="K7365" t="s">
        <v>131</v>
      </c>
      <c r="L7365" t="s">
        <v>21009</v>
      </c>
      <c r="M7365" t="s">
        <v>21010</v>
      </c>
      <c r="N7365">
        <v>0.22805555499999999</v>
      </c>
      <c r="O7365">
        <v>93</v>
      </c>
      <c r="P7365">
        <v>1592</v>
      </c>
      <c r="Q7365">
        <v>0</v>
      </c>
      <c r="R7365">
        <v>0</v>
      </c>
      <c r="S7365">
        <v>0</v>
      </c>
      <c r="T7365">
        <v>0</v>
      </c>
      <c r="U7365">
        <v>21.209167000000001</v>
      </c>
      <c r="V7365">
        <v>363.06444399999998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1733684</v>
      </c>
      <c r="B7366">
        <v>1</v>
      </c>
      <c r="C7366" t="s">
        <v>76</v>
      </c>
      <c r="D7366" t="s">
        <v>106</v>
      </c>
      <c r="E7366" t="s">
        <v>134</v>
      </c>
      <c r="F7366" t="s">
        <v>21011</v>
      </c>
      <c r="G7366" t="s">
        <v>136</v>
      </c>
      <c r="H7366" t="s">
        <v>46</v>
      </c>
      <c r="I7366" t="s">
        <v>129</v>
      </c>
      <c r="J7366" t="s">
        <v>130</v>
      </c>
      <c r="K7366" t="s">
        <v>131</v>
      </c>
      <c r="L7366" t="s">
        <v>21012</v>
      </c>
      <c r="M7366" t="s">
        <v>21013</v>
      </c>
      <c r="N7366">
        <v>4.5758333330000003</v>
      </c>
      <c r="O7366">
        <v>0</v>
      </c>
      <c r="P7366">
        <v>3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13.727499999999999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1733692</v>
      </c>
      <c r="B7367">
        <v>1</v>
      </c>
      <c r="C7367" t="s">
        <v>76</v>
      </c>
      <c r="D7367" t="s">
        <v>83</v>
      </c>
      <c r="E7367" t="s">
        <v>158</v>
      </c>
      <c r="F7367" t="s">
        <v>1316</v>
      </c>
      <c r="G7367" t="s">
        <v>289</v>
      </c>
      <c r="H7367" t="s">
        <v>47</v>
      </c>
      <c r="I7367" t="s">
        <v>129</v>
      </c>
      <c r="J7367" t="s">
        <v>15</v>
      </c>
      <c r="K7367" t="s">
        <v>131</v>
      </c>
      <c r="L7367" t="s">
        <v>21014</v>
      </c>
      <c r="M7367" t="s">
        <v>21015</v>
      </c>
      <c r="N7367">
        <v>0.88972222199999995</v>
      </c>
      <c r="O7367">
        <v>98</v>
      </c>
      <c r="P7367">
        <v>2009</v>
      </c>
      <c r="Q7367">
        <v>0</v>
      </c>
      <c r="R7367">
        <v>0</v>
      </c>
      <c r="S7367">
        <v>0</v>
      </c>
      <c r="T7367">
        <v>0</v>
      </c>
      <c r="U7367">
        <v>87.192778000000004</v>
      </c>
      <c r="V7367">
        <v>1787.4519439999999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1733685</v>
      </c>
      <c r="B7368">
        <v>1</v>
      </c>
      <c r="C7368" t="s">
        <v>77</v>
      </c>
      <c r="D7368" t="s">
        <v>108</v>
      </c>
      <c r="E7368" t="s">
        <v>139</v>
      </c>
      <c r="F7368" t="s">
        <v>21016</v>
      </c>
      <c r="G7368" t="s">
        <v>289</v>
      </c>
      <c r="H7368" t="s">
        <v>46</v>
      </c>
      <c r="I7368" t="s">
        <v>129</v>
      </c>
      <c r="J7368" t="s">
        <v>15</v>
      </c>
      <c r="K7368" t="s">
        <v>131</v>
      </c>
      <c r="L7368" t="s">
        <v>21017</v>
      </c>
      <c r="M7368" t="s">
        <v>21018</v>
      </c>
      <c r="N7368">
        <v>2.1530555549999999</v>
      </c>
      <c r="O7368">
        <v>0</v>
      </c>
      <c r="P7368">
        <v>96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206.693333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1733698</v>
      </c>
      <c r="B7369">
        <v>1</v>
      </c>
      <c r="C7369" t="s">
        <v>76</v>
      </c>
      <c r="D7369" t="s">
        <v>96</v>
      </c>
      <c r="E7369" t="s">
        <v>158</v>
      </c>
      <c r="F7369" t="s">
        <v>14470</v>
      </c>
      <c r="G7369" t="s">
        <v>1209</v>
      </c>
      <c r="H7369" t="s">
        <v>47</v>
      </c>
      <c r="I7369" t="s">
        <v>129</v>
      </c>
      <c r="J7369" t="s">
        <v>15</v>
      </c>
      <c r="K7369" t="s">
        <v>131</v>
      </c>
      <c r="L7369" t="s">
        <v>21019</v>
      </c>
      <c r="M7369" t="s">
        <v>21020</v>
      </c>
      <c r="N7369">
        <v>1.970277777</v>
      </c>
      <c r="O7369">
        <v>93</v>
      </c>
      <c r="P7369">
        <v>1610</v>
      </c>
      <c r="Q7369">
        <v>0</v>
      </c>
      <c r="R7369">
        <v>0</v>
      </c>
      <c r="S7369">
        <v>0</v>
      </c>
      <c r="T7369">
        <v>0</v>
      </c>
      <c r="U7369">
        <v>183.23583300000001</v>
      </c>
      <c r="V7369">
        <v>3172.1472210000002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1733719</v>
      </c>
      <c r="B7370">
        <v>1</v>
      </c>
      <c r="C7370" t="s">
        <v>76</v>
      </c>
      <c r="D7370" t="s">
        <v>92</v>
      </c>
      <c r="E7370" t="s">
        <v>139</v>
      </c>
      <c r="F7370" t="s">
        <v>21021</v>
      </c>
      <c r="G7370" t="s">
        <v>269</v>
      </c>
      <c r="H7370" t="s">
        <v>46</v>
      </c>
      <c r="I7370" t="s">
        <v>129</v>
      </c>
      <c r="J7370" t="s">
        <v>130</v>
      </c>
      <c r="K7370" t="s">
        <v>131</v>
      </c>
      <c r="L7370" t="s">
        <v>21022</v>
      </c>
      <c r="M7370" t="s">
        <v>21023</v>
      </c>
      <c r="N7370">
        <v>9.1236111110000007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15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136.85416699999999</v>
      </c>
    </row>
    <row r="7371" spans="1:26" x14ac:dyDescent="0.25">
      <c r="A7371">
        <v>1733699</v>
      </c>
      <c r="B7371">
        <v>1</v>
      </c>
      <c r="C7371" t="s">
        <v>77</v>
      </c>
      <c r="D7371" t="s">
        <v>124</v>
      </c>
      <c r="E7371" t="s">
        <v>158</v>
      </c>
      <c r="F7371" t="s">
        <v>21024</v>
      </c>
      <c r="G7371" t="s">
        <v>176</v>
      </c>
      <c r="H7371" t="s">
        <v>47</v>
      </c>
      <c r="I7371" t="s">
        <v>129</v>
      </c>
      <c r="J7371" t="s">
        <v>130</v>
      </c>
      <c r="K7371" t="s">
        <v>131</v>
      </c>
      <c r="L7371" t="s">
        <v>21025</v>
      </c>
      <c r="M7371" t="s">
        <v>21026</v>
      </c>
      <c r="N7371">
        <v>0.66916666599999997</v>
      </c>
      <c r="O7371">
        <v>9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6.0225</v>
      </c>
      <c r="V7371">
        <v>0</v>
      </c>
      <c r="W7371">
        <v>0</v>
      </c>
      <c r="X7371">
        <v>0</v>
      </c>
      <c r="Y7371">
        <v>0</v>
      </c>
      <c r="Z7371">
        <v>0</v>
      </c>
    </row>
    <row r="7372" spans="1:26" x14ac:dyDescent="0.25">
      <c r="A7372">
        <v>1733700</v>
      </c>
      <c r="B7372">
        <v>1</v>
      </c>
      <c r="C7372" t="s">
        <v>77</v>
      </c>
      <c r="D7372" t="s">
        <v>108</v>
      </c>
      <c r="E7372" t="s">
        <v>139</v>
      </c>
      <c r="F7372" t="s">
        <v>21027</v>
      </c>
      <c r="G7372" t="s">
        <v>269</v>
      </c>
      <c r="H7372" t="s">
        <v>46</v>
      </c>
      <c r="I7372" t="s">
        <v>129</v>
      </c>
      <c r="J7372" t="s">
        <v>130</v>
      </c>
      <c r="K7372" t="s">
        <v>131</v>
      </c>
      <c r="L7372" t="s">
        <v>21028</v>
      </c>
      <c r="M7372" t="s">
        <v>21029</v>
      </c>
      <c r="N7372">
        <v>1.832777777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34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62.314444000000002</v>
      </c>
    </row>
    <row r="7373" spans="1:26" x14ac:dyDescent="0.25">
      <c r="A7373">
        <v>1733714</v>
      </c>
      <c r="B7373">
        <v>1</v>
      </c>
      <c r="C7373" t="s">
        <v>76</v>
      </c>
      <c r="D7373" t="s">
        <v>92</v>
      </c>
      <c r="E7373" t="s">
        <v>126</v>
      </c>
      <c r="F7373" t="s">
        <v>6189</v>
      </c>
      <c r="G7373" t="s">
        <v>176</v>
      </c>
      <c r="H7373" t="s">
        <v>47</v>
      </c>
      <c r="I7373" t="s">
        <v>129</v>
      </c>
      <c r="J7373" t="s">
        <v>130</v>
      </c>
      <c r="K7373" t="s">
        <v>131</v>
      </c>
      <c r="L7373" t="s">
        <v>21030</v>
      </c>
      <c r="M7373" t="s">
        <v>20962</v>
      </c>
      <c r="N7373">
        <v>0.85722222199999998</v>
      </c>
      <c r="O7373">
        <v>0</v>
      </c>
      <c r="P7373">
        <v>0</v>
      </c>
      <c r="Q7373">
        <v>23</v>
      </c>
      <c r="R7373">
        <v>1068</v>
      </c>
      <c r="S7373">
        <v>5</v>
      </c>
      <c r="T7373">
        <v>0</v>
      </c>
      <c r="U7373">
        <v>0</v>
      </c>
      <c r="V7373">
        <v>0</v>
      </c>
      <c r="W7373">
        <v>19.716111000000001</v>
      </c>
      <c r="X7373">
        <v>915.51333299999999</v>
      </c>
      <c r="Y7373">
        <v>4.286111</v>
      </c>
      <c r="Z7373">
        <v>0</v>
      </c>
    </row>
    <row r="7374" spans="1:26" x14ac:dyDescent="0.25">
      <c r="A7374">
        <v>1733703</v>
      </c>
      <c r="B7374">
        <v>1</v>
      </c>
      <c r="C7374" t="s">
        <v>77</v>
      </c>
      <c r="D7374" t="s">
        <v>111</v>
      </c>
      <c r="E7374" t="s">
        <v>134</v>
      </c>
      <c r="F7374" t="s">
        <v>21031</v>
      </c>
      <c r="G7374" t="s">
        <v>136</v>
      </c>
      <c r="H7374" t="s">
        <v>46</v>
      </c>
      <c r="I7374" t="s">
        <v>129</v>
      </c>
      <c r="J7374" t="s">
        <v>130</v>
      </c>
      <c r="K7374" t="s">
        <v>131</v>
      </c>
      <c r="L7374" t="s">
        <v>21032</v>
      </c>
      <c r="M7374" t="s">
        <v>21033</v>
      </c>
      <c r="N7374">
        <v>3.1380555550000002</v>
      </c>
      <c r="O7374">
        <v>0</v>
      </c>
      <c r="P7374">
        <v>0</v>
      </c>
      <c r="Q7374">
        <v>0</v>
      </c>
      <c r="R7374">
        <v>2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6.2761110000000002</v>
      </c>
      <c r="Y7374">
        <v>0</v>
      </c>
      <c r="Z7374">
        <v>0</v>
      </c>
    </row>
    <row r="7375" spans="1:26" x14ac:dyDescent="0.25">
      <c r="A7375">
        <v>1733706</v>
      </c>
      <c r="B7375">
        <v>1</v>
      </c>
      <c r="C7375" t="s">
        <v>76</v>
      </c>
      <c r="D7375" t="s">
        <v>102</v>
      </c>
      <c r="E7375" t="s">
        <v>134</v>
      </c>
      <c r="F7375" t="s">
        <v>21034</v>
      </c>
      <c r="G7375" t="s">
        <v>209</v>
      </c>
      <c r="H7375" t="s">
        <v>46</v>
      </c>
      <c r="I7375" t="s">
        <v>129</v>
      </c>
      <c r="J7375" t="s">
        <v>130</v>
      </c>
      <c r="K7375" t="s">
        <v>131</v>
      </c>
      <c r="L7375" t="s">
        <v>21035</v>
      </c>
      <c r="M7375" t="s">
        <v>21036</v>
      </c>
      <c r="N7375">
        <v>1.997777777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1.9977780000000001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1733707</v>
      </c>
      <c r="B7376">
        <v>1</v>
      </c>
      <c r="C7376" t="s">
        <v>76</v>
      </c>
      <c r="D7376" t="s">
        <v>97</v>
      </c>
      <c r="E7376" t="s">
        <v>134</v>
      </c>
      <c r="F7376" t="s">
        <v>21037</v>
      </c>
      <c r="G7376" t="s">
        <v>136</v>
      </c>
      <c r="H7376" t="s">
        <v>46</v>
      </c>
      <c r="I7376" t="s">
        <v>129</v>
      </c>
      <c r="J7376" t="s">
        <v>130</v>
      </c>
      <c r="K7376" t="s">
        <v>131</v>
      </c>
      <c r="L7376" t="s">
        <v>21038</v>
      </c>
      <c r="M7376" t="s">
        <v>21039</v>
      </c>
      <c r="N7376">
        <v>1.5175000000000001</v>
      </c>
      <c r="O7376">
        <v>0</v>
      </c>
      <c r="P7376">
        <v>1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1.5175000000000001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1733710</v>
      </c>
      <c r="B7377">
        <v>1</v>
      </c>
      <c r="C7377" t="s">
        <v>76</v>
      </c>
      <c r="D7377" t="s">
        <v>79</v>
      </c>
      <c r="E7377" t="s">
        <v>134</v>
      </c>
      <c r="F7377" t="s">
        <v>14281</v>
      </c>
      <c r="G7377" t="s">
        <v>155</v>
      </c>
      <c r="H7377" t="s">
        <v>46</v>
      </c>
      <c r="I7377" t="s">
        <v>129</v>
      </c>
      <c r="J7377" t="s">
        <v>130</v>
      </c>
      <c r="K7377" t="s">
        <v>131</v>
      </c>
      <c r="L7377" t="s">
        <v>21040</v>
      </c>
      <c r="M7377" t="s">
        <v>21041</v>
      </c>
      <c r="N7377">
        <v>1.467777777</v>
      </c>
      <c r="O7377">
        <v>1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1.467778</v>
      </c>
      <c r="V7377">
        <v>0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1733704</v>
      </c>
      <c r="B7378">
        <v>1</v>
      </c>
      <c r="C7378" t="s">
        <v>76</v>
      </c>
      <c r="D7378" t="s">
        <v>90</v>
      </c>
      <c r="E7378" t="s">
        <v>139</v>
      </c>
      <c r="F7378" t="s">
        <v>21042</v>
      </c>
      <c r="G7378" t="s">
        <v>141</v>
      </c>
      <c r="H7378" t="s">
        <v>46</v>
      </c>
      <c r="I7378" t="s">
        <v>129</v>
      </c>
      <c r="J7378" t="s">
        <v>130</v>
      </c>
      <c r="K7378" t="s">
        <v>131</v>
      </c>
      <c r="L7378" t="s">
        <v>21043</v>
      </c>
      <c r="M7378" t="s">
        <v>21044</v>
      </c>
      <c r="N7378">
        <v>1.563055555</v>
      </c>
      <c r="O7378">
        <v>0</v>
      </c>
      <c r="P7378">
        <v>18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28.135000000000002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1733705</v>
      </c>
      <c r="B7379">
        <v>1</v>
      </c>
      <c r="C7379" t="s">
        <v>76</v>
      </c>
      <c r="D7379" t="s">
        <v>85</v>
      </c>
      <c r="E7379" t="s">
        <v>126</v>
      </c>
      <c r="F7379" t="s">
        <v>21045</v>
      </c>
      <c r="G7379" t="s">
        <v>150</v>
      </c>
      <c r="H7379" t="s">
        <v>47</v>
      </c>
      <c r="I7379" t="s">
        <v>151</v>
      </c>
      <c r="J7379" t="s">
        <v>130</v>
      </c>
      <c r="K7379" t="s">
        <v>131</v>
      </c>
      <c r="L7379" t="s">
        <v>21046</v>
      </c>
      <c r="M7379" t="s">
        <v>21047</v>
      </c>
      <c r="N7379">
        <v>2.0277777E-2</v>
      </c>
      <c r="O7379">
        <v>14</v>
      </c>
      <c r="P7379">
        <v>926</v>
      </c>
      <c r="Q7379">
        <v>0</v>
      </c>
      <c r="R7379">
        <v>0</v>
      </c>
      <c r="S7379">
        <v>0</v>
      </c>
      <c r="T7379">
        <v>0</v>
      </c>
      <c r="U7379">
        <v>0.283889</v>
      </c>
      <c r="V7379">
        <v>18.777221999999998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1733708</v>
      </c>
      <c r="B7380">
        <v>1</v>
      </c>
      <c r="C7380" t="s">
        <v>77</v>
      </c>
      <c r="D7380" t="s">
        <v>116</v>
      </c>
      <c r="E7380" t="s">
        <v>134</v>
      </c>
      <c r="F7380" t="s">
        <v>21048</v>
      </c>
      <c r="G7380" t="s">
        <v>155</v>
      </c>
      <c r="H7380" t="s">
        <v>46</v>
      </c>
      <c r="I7380" t="s">
        <v>129</v>
      </c>
      <c r="J7380" t="s">
        <v>130</v>
      </c>
      <c r="K7380" t="s">
        <v>131</v>
      </c>
      <c r="L7380" t="s">
        <v>21049</v>
      </c>
      <c r="M7380" t="s">
        <v>21050</v>
      </c>
      <c r="N7380">
        <v>2.573611111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2.5736110000000001</v>
      </c>
      <c r="W7380">
        <v>0</v>
      </c>
      <c r="X7380">
        <v>0</v>
      </c>
      <c r="Y7380">
        <v>0</v>
      </c>
      <c r="Z7380">
        <v>0</v>
      </c>
    </row>
    <row r="7381" spans="1:26" x14ac:dyDescent="0.25">
      <c r="A7381">
        <v>1733711</v>
      </c>
      <c r="B7381">
        <v>1</v>
      </c>
      <c r="C7381" t="s">
        <v>76</v>
      </c>
      <c r="D7381" t="s">
        <v>91</v>
      </c>
      <c r="E7381" t="s">
        <v>139</v>
      </c>
      <c r="F7381" t="s">
        <v>17014</v>
      </c>
      <c r="G7381" t="s">
        <v>182</v>
      </c>
      <c r="H7381" t="s">
        <v>46</v>
      </c>
      <c r="I7381" t="s">
        <v>129</v>
      </c>
      <c r="J7381" t="s">
        <v>130</v>
      </c>
      <c r="K7381" t="s">
        <v>131</v>
      </c>
      <c r="L7381" t="s">
        <v>21051</v>
      </c>
      <c r="M7381" t="s">
        <v>21052</v>
      </c>
      <c r="N7381">
        <v>2.0758333329999998</v>
      </c>
      <c r="O7381">
        <v>0</v>
      </c>
      <c r="P7381">
        <v>56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116.246667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1733723</v>
      </c>
      <c r="B7382">
        <v>1</v>
      </c>
      <c r="C7382" t="s">
        <v>76</v>
      </c>
      <c r="D7382" t="s">
        <v>92</v>
      </c>
      <c r="E7382" t="s">
        <v>126</v>
      </c>
      <c r="F7382" t="s">
        <v>21053</v>
      </c>
      <c r="G7382" t="s">
        <v>285</v>
      </c>
      <c r="H7382" t="s">
        <v>47</v>
      </c>
      <c r="I7382" t="s">
        <v>129</v>
      </c>
      <c r="J7382" t="s">
        <v>130</v>
      </c>
      <c r="K7382" t="s">
        <v>161</v>
      </c>
      <c r="L7382" t="s">
        <v>21054</v>
      </c>
      <c r="M7382" t="s">
        <v>21055</v>
      </c>
      <c r="N7382">
        <v>0.59583333299999997</v>
      </c>
      <c r="O7382">
        <v>0</v>
      </c>
      <c r="P7382">
        <v>0</v>
      </c>
      <c r="Q7382">
        <v>2</v>
      </c>
      <c r="R7382">
        <v>197</v>
      </c>
      <c r="S7382">
        <v>0</v>
      </c>
      <c r="T7382">
        <v>0</v>
      </c>
      <c r="U7382">
        <v>0</v>
      </c>
      <c r="V7382">
        <v>0</v>
      </c>
      <c r="W7382">
        <v>1.191667</v>
      </c>
      <c r="X7382">
        <v>117.379167</v>
      </c>
      <c r="Y7382">
        <v>0</v>
      </c>
      <c r="Z7382">
        <v>0</v>
      </c>
    </row>
    <row r="7383" spans="1:26" x14ac:dyDescent="0.25">
      <c r="A7383">
        <v>1733712</v>
      </c>
      <c r="B7383">
        <v>1</v>
      </c>
      <c r="C7383" t="s">
        <v>76</v>
      </c>
      <c r="D7383" t="s">
        <v>81</v>
      </c>
      <c r="E7383" t="s">
        <v>139</v>
      </c>
      <c r="F7383" t="s">
        <v>21056</v>
      </c>
      <c r="G7383" t="s">
        <v>281</v>
      </c>
      <c r="H7383" t="s">
        <v>46</v>
      </c>
      <c r="I7383" t="s">
        <v>129</v>
      </c>
      <c r="J7383" t="s">
        <v>130</v>
      </c>
      <c r="K7383" t="s">
        <v>161</v>
      </c>
      <c r="L7383" t="s">
        <v>21057</v>
      </c>
      <c r="M7383" t="s">
        <v>21058</v>
      </c>
      <c r="N7383">
        <v>0.23127777699999999</v>
      </c>
      <c r="O7383">
        <v>0</v>
      </c>
      <c r="P7383">
        <v>130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30.066110999999999</v>
      </c>
      <c r="W7383">
        <v>0</v>
      </c>
      <c r="X7383">
        <v>0</v>
      </c>
      <c r="Y7383">
        <v>0</v>
      </c>
      <c r="Z7383">
        <v>0</v>
      </c>
    </row>
    <row r="7384" spans="1:26" x14ac:dyDescent="0.25">
      <c r="A7384">
        <v>1733713</v>
      </c>
      <c r="B7384">
        <v>1</v>
      </c>
      <c r="C7384" t="s">
        <v>76</v>
      </c>
      <c r="D7384" t="s">
        <v>81</v>
      </c>
      <c r="E7384" t="s">
        <v>139</v>
      </c>
      <c r="F7384" t="s">
        <v>21059</v>
      </c>
      <c r="G7384" t="s">
        <v>281</v>
      </c>
      <c r="H7384" t="s">
        <v>46</v>
      </c>
      <c r="I7384" t="s">
        <v>129</v>
      </c>
      <c r="J7384" t="s">
        <v>130</v>
      </c>
      <c r="K7384" t="s">
        <v>161</v>
      </c>
      <c r="L7384" t="s">
        <v>21060</v>
      </c>
      <c r="M7384" t="s">
        <v>21061</v>
      </c>
      <c r="N7384">
        <v>0.23449722200000001</v>
      </c>
      <c r="O7384">
        <v>0</v>
      </c>
      <c r="P7384">
        <v>331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77.618579999999994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1733728</v>
      </c>
      <c r="B7385">
        <v>1</v>
      </c>
      <c r="C7385" t="s">
        <v>76</v>
      </c>
      <c r="D7385" t="s">
        <v>106</v>
      </c>
      <c r="E7385" t="s">
        <v>191</v>
      </c>
      <c r="F7385" t="s">
        <v>21062</v>
      </c>
      <c r="G7385" t="s">
        <v>907</v>
      </c>
      <c r="H7385" t="s">
        <v>46</v>
      </c>
      <c r="I7385" t="s">
        <v>129</v>
      </c>
      <c r="J7385" t="s">
        <v>130</v>
      </c>
      <c r="K7385" t="s">
        <v>131</v>
      </c>
      <c r="L7385" t="s">
        <v>21063</v>
      </c>
      <c r="M7385" t="s">
        <v>21064</v>
      </c>
      <c r="N7385">
        <v>1.5391666660000001</v>
      </c>
      <c r="O7385">
        <v>0</v>
      </c>
      <c r="P7385">
        <v>154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237.031667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1733715</v>
      </c>
      <c r="B7386">
        <v>1</v>
      </c>
      <c r="C7386" t="s">
        <v>77</v>
      </c>
      <c r="D7386" t="s">
        <v>109</v>
      </c>
      <c r="E7386" t="s">
        <v>158</v>
      </c>
      <c r="F7386" t="s">
        <v>1287</v>
      </c>
      <c r="G7386" t="s">
        <v>176</v>
      </c>
      <c r="H7386" t="s">
        <v>47</v>
      </c>
      <c r="I7386" t="s">
        <v>151</v>
      </c>
      <c r="J7386" t="s">
        <v>130</v>
      </c>
      <c r="K7386" t="s">
        <v>131</v>
      </c>
      <c r="L7386" t="s">
        <v>21065</v>
      </c>
      <c r="M7386" t="s">
        <v>21066</v>
      </c>
      <c r="N7386">
        <v>1.4722222E-2</v>
      </c>
      <c r="O7386">
        <v>0</v>
      </c>
      <c r="P7386">
        <v>0</v>
      </c>
      <c r="Q7386">
        <v>42</v>
      </c>
      <c r="R7386">
        <v>14</v>
      </c>
      <c r="S7386">
        <v>147</v>
      </c>
      <c r="T7386">
        <v>543</v>
      </c>
      <c r="U7386">
        <v>0</v>
      </c>
      <c r="V7386">
        <v>0</v>
      </c>
      <c r="W7386">
        <v>0.61833300000000002</v>
      </c>
      <c r="X7386">
        <v>0.20611099999999999</v>
      </c>
      <c r="Y7386">
        <v>2.164167</v>
      </c>
      <c r="Z7386">
        <v>7.994167</v>
      </c>
    </row>
    <row r="7387" spans="1:26" x14ac:dyDescent="0.25">
      <c r="A7387">
        <v>1733736</v>
      </c>
      <c r="B7387">
        <v>1</v>
      </c>
      <c r="C7387" t="s">
        <v>76</v>
      </c>
      <c r="D7387" t="s">
        <v>93</v>
      </c>
      <c r="E7387" t="s">
        <v>134</v>
      </c>
      <c r="F7387" t="s">
        <v>21067</v>
      </c>
      <c r="G7387" t="s">
        <v>136</v>
      </c>
      <c r="H7387" t="s">
        <v>46</v>
      </c>
      <c r="I7387" t="s">
        <v>129</v>
      </c>
      <c r="J7387" t="s">
        <v>130</v>
      </c>
      <c r="K7387" t="s">
        <v>131</v>
      </c>
      <c r="L7387" t="s">
        <v>21068</v>
      </c>
      <c r="M7387" t="s">
        <v>21069</v>
      </c>
      <c r="N7387">
        <v>8.8727777769999996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8.8727780000000003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1733729</v>
      </c>
      <c r="B7388">
        <v>1</v>
      </c>
      <c r="C7388" t="s">
        <v>77</v>
      </c>
      <c r="D7388" t="s">
        <v>116</v>
      </c>
      <c r="E7388" t="s">
        <v>191</v>
      </c>
      <c r="F7388" t="s">
        <v>21070</v>
      </c>
      <c r="G7388" t="s">
        <v>907</v>
      </c>
      <c r="H7388" t="s">
        <v>46</v>
      </c>
      <c r="I7388" t="s">
        <v>129</v>
      </c>
      <c r="J7388" t="s">
        <v>130</v>
      </c>
      <c r="K7388" t="s">
        <v>131</v>
      </c>
      <c r="L7388" t="s">
        <v>21071</v>
      </c>
      <c r="M7388" t="s">
        <v>21072</v>
      </c>
      <c r="N7388">
        <v>1.1297222220000001</v>
      </c>
      <c r="O7388">
        <v>0</v>
      </c>
      <c r="P7388">
        <v>8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9.0377779999999994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1733732</v>
      </c>
      <c r="B7389">
        <v>1</v>
      </c>
      <c r="C7389" t="s">
        <v>76</v>
      </c>
      <c r="D7389" t="s">
        <v>84</v>
      </c>
      <c r="E7389" t="s">
        <v>134</v>
      </c>
      <c r="F7389" t="s">
        <v>21073</v>
      </c>
      <c r="G7389" t="s">
        <v>289</v>
      </c>
      <c r="H7389" t="s">
        <v>46</v>
      </c>
      <c r="I7389" t="s">
        <v>129</v>
      </c>
      <c r="J7389" t="s">
        <v>15</v>
      </c>
      <c r="K7389" t="s">
        <v>131</v>
      </c>
      <c r="L7389" t="s">
        <v>21074</v>
      </c>
      <c r="M7389" t="s">
        <v>21075</v>
      </c>
      <c r="N7389">
        <v>5.4372222219999999</v>
      </c>
      <c r="O7389">
        <v>0</v>
      </c>
      <c r="P7389">
        <v>3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16.311667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1733795</v>
      </c>
      <c r="B7390">
        <v>1</v>
      </c>
      <c r="C7390" t="s">
        <v>76</v>
      </c>
      <c r="D7390" t="s">
        <v>99</v>
      </c>
      <c r="E7390" t="s">
        <v>139</v>
      </c>
      <c r="F7390" t="s">
        <v>21076</v>
      </c>
      <c r="G7390" t="s">
        <v>182</v>
      </c>
      <c r="H7390" t="s">
        <v>46</v>
      </c>
      <c r="I7390" t="s">
        <v>129</v>
      </c>
      <c r="J7390" t="s">
        <v>130</v>
      </c>
      <c r="K7390" t="s">
        <v>131</v>
      </c>
      <c r="L7390" t="s">
        <v>21077</v>
      </c>
      <c r="M7390" t="s">
        <v>21078</v>
      </c>
      <c r="N7390">
        <v>1.3366666659999999</v>
      </c>
      <c r="O7390">
        <v>0</v>
      </c>
      <c r="P7390">
        <v>97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129.656667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1733738</v>
      </c>
      <c r="B7391">
        <v>1</v>
      </c>
      <c r="C7391" t="s">
        <v>76</v>
      </c>
      <c r="D7391" t="s">
        <v>81</v>
      </c>
      <c r="E7391" t="s">
        <v>139</v>
      </c>
      <c r="F7391" t="s">
        <v>21079</v>
      </c>
      <c r="G7391" t="s">
        <v>281</v>
      </c>
      <c r="H7391" t="s">
        <v>46</v>
      </c>
      <c r="I7391" t="s">
        <v>129</v>
      </c>
      <c r="J7391" t="s">
        <v>130</v>
      </c>
      <c r="K7391" t="s">
        <v>161</v>
      </c>
      <c r="L7391" t="s">
        <v>21080</v>
      </c>
      <c r="M7391" t="s">
        <v>21081</v>
      </c>
      <c r="N7391">
        <v>0.106691666</v>
      </c>
      <c r="O7391">
        <v>0</v>
      </c>
      <c r="P7391">
        <v>216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23.045400000000001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1733778</v>
      </c>
      <c r="B7392">
        <v>1</v>
      </c>
      <c r="C7392" t="s">
        <v>76</v>
      </c>
      <c r="D7392" t="s">
        <v>81</v>
      </c>
      <c r="E7392" t="s">
        <v>164</v>
      </c>
      <c r="F7392" t="s">
        <v>21082</v>
      </c>
      <c r="G7392" t="s">
        <v>285</v>
      </c>
      <c r="H7392" t="s">
        <v>46</v>
      </c>
      <c r="I7392" t="s">
        <v>129</v>
      </c>
      <c r="J7392" t="s">
        <v>130</v>
      </c>
      <c r="K7392" t="s">
        <v>161</v>
      </c>
      <c r="L7392" t="s">
        <v>21083</v>
      </c>
      <c r="M7392" t="s">
        <v>21084</v>
      </c>
      <c r="N7392">
        <v>1.976111111</v>
      </c>
      <c r="O7392">
        <v>1</v>
      </c>
      <c r="P7392">
        <v>734</v>
      </c>
      <c r="Q7392">
        <v>0</v>
      </c>
      <c r="R7392">
        <v>0</v>
      </c>
      <c r="S7392">
        <v>0</v>
      </c>
      <c r="T7392">
        <v>0</v>
      </c>
      <c r="U7392">
        <v>1.976111</v>
      </c>
      <c r="V7392">
        <v>1450.465555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1733760</v>
      </c>
      <c r="B7393">
        <v>1</v>
      </c>
      <c r="C7393" t="s">
        <v>76</v>
      </c>
      <c r="D7393" t="s">
        <v>80</v>
      </c>
      <c r="E7393" t="s">
        <v>134</v>
      </c>
      <c r="F7393" t="s">
        <v>21085</v>
      </c>
      <c r="G7393" t="s">
        <v>155</v>
      </c>
      <c r="H7393" t="s">
        <v>46</v>
      </c>
      <c r="I7393" t="s">
        <v>129</v>
      </c>
      <c r="J7393" t="s">
        <v>130</v>
      </c>
      <c r="K7393" t="s">
        <v>131</v>
      </c>
      <c r="L7393" t="s">
        <v>21086</v>
      </c>
      <c r="M7393" t="s">
        <v>21087</v>
      </c>
      <c r="N7393">
        <v>2.9311111109999999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2.931111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1733762</v>
      </c>
      <c r="B7394">
        <v>1</v>
      </c>
      <c r="C7394" t="s">
        <v>76</v>
      </c>
      <c r="D7394" t="s">
        <v>88</v>
      </c>
      <c r="E7394" t="s">
        <v>191</v>
      </c>
      <c r="F7394" t="s">
        <v>21088</v>
      </c>
      <c r="G7394" t="s">
        <v>907</v>
      </c>
      <c r="H7394" t="s">
        <v>46</v>
      </c>
      <c r="I7394" t="s">
        <v>129</v>
      </c>
      <c r="J7394" t="s">
        <v>130</v>
      </c>
      <c r="K7394" t="s">
        <v>131</v>
      </c>
      <c r="L7394" t="s">
        <v>21089</v>
      </c>
      <c r="M7394" t="s">
        <v>21090</v>
      </c>
      <c r="N7394">
        <v>1.6377777769999999</v>
      </c>
      <c r="O7394">
        <v>0</v>
      </c>
      <c r="P7394">
        <v>79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129.384444</v>
      </c>
      <c r="W7394">
        <v>0</v>
      </c>
      <c r="X7394">
        <v>0</v>
      </c>
      <c r="Y7394">
        <v>0</v>
      </c>
      <c r="Z7394">
        <v>0</v>
      </c>
    </row>
    <row r="7395" spans="1:26" x14ac:dyDescent="0.25">
      <c r="A7395">
        <v>1733746</v>
      </c>
      <c r="B7395">
        <v>1</v>
      </c>
      <c r="C7395" t="s">
        <v>77</v>
      </c>
      <c r="D7395" t="s">
        <v>114</v>
      </c>
      <c r="E7395" t="s">
        <v>139</v>
      </c>
      <c r="F7395" t="s">
        <v>21091</v>
      </c>
      <c r="G7395" t="s">
        <v>1596</v>
      </c>
      <c r="H7395" t="s">
        <v>46</v>
      </c>
      <c r="I7395" t="s">
        <v>129</v>
      </c>
      <c r="J7395" t="s">
        <v>130</v>
      </c>
      <c r="K7395" t="s">
        <v>131</v>
      </c>
      <c r="L7395" t="s">
        <v>21092</v>
      </c>
      <c r="M7395" t="s">
        <v>21093</v>
      </c>
      <c r="N7395">
        <v>4.0386111109999998</v>
      </c>
      <c r="O7395">
        <v>0</v>
      </c>
      <c r="P7395">
        <v>31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125.196944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1733747</v>
      </c>
      <c r="B7396">
        <v>1</v>
      </c>
      <c r="C7396" t="s">
        <v>76</v>
      </c>
      <c r="D7396" t="s">
        <v>91</v>
      </c>
      <c r="E7396" t="s">
        <v>158</v>
      </c>
      <c r="F7396" t="s">
        <v>21094</v>
      </c>
      <c r="G7396" t="s">
        <v>285</v>
      </c>
      <c r="H7396" t="s">
        <v>47</v>
      </c>
      <c r="I7396" t="s">
        <v>129</v>
      </c>
      <c r="J7396" t="s">
        <v>130</v>
      </c>
      <c r="K7396" t="s">
        <v>161</v>
      </c>
      <c r="L7396" t="s">
        <v>21092</v>
      </c>
      <c r="M7396" t="s">
        <v>21095</v>
      </c>
      <c r="N7396">
        <v>1.335555555</v>
      </c>
      <c r="O7396">
        <v>4</v>
      </c>
      <c r="P7396">
        <v>176</v>
      </c>
      <c r="Q7396">
        <v>0</v>
      </c>
      <c r="R7396">
        <v>0</v>
      </c>
      <c r="S7396">
        <v>0</v>
      </c>
      <c r="T7396">
        <v>0</v>
      </c>
      <c r="U7396">
        <v>5.3422219999999996</v>
      </c>
      <c r="V7396">
        <v>235.05777800000001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1733756</v>
      </c>
      <c r="B7397">
        <v>1</v>
      </c>
      <c r="C7397" t="s">
        <v>76</v>
      </c>
      <c r="D7397" t="s">
        <v>86</v>
      </c>
      <c r="E7397" t="s">
        <v>139</v>
      </c>
      <c r="F7397" t="s">
        <v>21096</v>
      </c>
      <c r="G7397" t="s">
        <v>141</v>
      </c>
      <c r="H7397" t="s">
        <v>46</v>
      </c>
      <c r="I7397" t="s">
        <v>129</v>
      </c>
      <c r="J7397" t="s">
        <v>130</v>
      </c>
      <c r="K7397" t="s">
        <v>131</v>
      </c>
      <c r="L7397" t="s">
        <v>21097</v>
      </c>
      <c r="M7397" t="s">
        <v>21098</v>
      </c>
      <c r="N7397">
        <v>1.2522222220000001</v>
      </c>
      <c r="O7397">
        <v>0</v>
      </c>
      <c r="P7397">
        <v>63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78.89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1733765</v>
      </c>
      <c r="B7398">
        <v>1</v>
      </c>
      <c r="C7398" t="s">
        <v>76</v>
      </c>
      <c r="D7398" t="s">
        <v>86</v>
      </c>
      <c r="E7398" t="s">
        <v>164</v>
      </c>
      <c r="F7398" t="s">
        <v>21099</v>
      </c>
      <c r="G7398" t="s">
        <v>285</v>
      </c>
      <c r="H7398" t="s">
        <v>46</v>
      </c>
      <c r="I7398" t="s">
        <v>129</v>
      </c>
      <c r="J7398" t="s">
        <v>130</v>
      </c>
      <c r="K7398" t="s">
        <v>161</v>
      </c>
      <c r="L7398" t="s">
        <v>21100</v>
      </c>
      <c r="M7398" t="s">
        <v>21101</v>
      </c>
      <c r="N7398">
        <v>2.7997222220000002</v>
      </c>
      <c r="O7398">
        <v>0</v>
      </c>
      <c r="P7398">
        <v>628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1758.225555</v>
      </c>
      <c r="W7398">
        <v>0</v>
      </c>
      <c r="X7398">
        <v>0</v>
      </c>
      <c r="Y7398">
        <v>0</v>
      </c>
      <c r="Z7398">
        <v>0</v>
      </c>
    </row>
    <row r="7399" spans="1:26" x14ac:dyDescent="0.25">
      <c r="A7399">
        <v>1733757</v>
      </c>
      <c r="B7399">
        <v>1</v>
      </c>
      <c r="C7399" t="s">
        <v>76</v>
      </c>
      <c r="D7399" t="s">
        <v>103</v>
      </c>
      <c r="E7399" t="s">
        <v>139</v>
      </c>
      <c r="F7399" t="s">
        <v>21102</v>
      </c>
      <c r="G7399" t="s">
        <v>1012</v>
      </c>
      <c r="H7399" t="s">
        <v>46</v>
      </c>
      <c r="I7399" t="s">
        <v>129</v>
      </c>
      <c r="J7399" t="s">
        <v>130</v>
      </c>
      <c r="K7399" t="s">
        <v>131</v>
      </c>
      <c r="L7399" t="s">
        <v>21103</v>
      </c>
      <c r="M7399" t="s">
        <v>21104</v>
      </c>
      <c r="N7399">
        <v>0.69666666600000005</v>
      </c>
      <c r="O7399">
        <v>0</v>
      </c>
      <c r="P7399">
        <v>0</v>
      </c>
      <c r="Q7399">
        <v>0</v>
      </c>
      <c r="R7399">
        <v>37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25.776667</v>
      </c>
      <c r="Y7399">
        <v>0</v>
      </c>
      <c r="Z7399">
        <v>0</v>
      </c>
    </row>
    <row r="7400" spans="1:26" x14ac:dyDescent="0.25">
      <c r="A7400">
        <v>1733771</v>
      </c>
      <c r="B7400">
        <v>1</v>
      </c>
      <c r="C7400" t="s">
        <v>77</v>
      </c>
      <c r="D7400" t="s">
        <v>119</v>
      </c>
      <c r="E7400" t="s">
        <v>139</v>
      </c>
      <c r="F7400" t="s">
        <v>21105</v>
      </c>
      <c r="G7400" t="s">
        <v>141</v>
      </c>
      <c r="H7400" t="s">
        <v>46</v>
      </c>
      <c r="I7400" t="s">
        <v>129</v>
      </c>
      <c r="J7400" t="s">
        <v>130</v>
      </c>
      <c r="K7400" t="s">
        <v>131</v>
      </c>
      <c r="L7400" t="s">
        <v>21106</v>
      </c>
      <c r="M7400" t="s">
        <v>21107</v>
      </c>
      <c r="N7400">
        <v>1.4283333330000001</v>
      </c>
      <c r="O7400">
        <v>0</v>
      </c>
      <c r="P7400">
        <v>50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71.416667000000004</v>
      </c>
      <c r="W7400">
        <v>0</v>
      </c>
      <c r="X7400">
        <v>0</v>
      </c>
      <c r="Y7400">
        <v>0</v>
      </c>
      <c r="Z7400">
        <v>0</v>
      </c>
    </row>
    <row r="7401" spans="1:26" x14ac:dyDescent="0.25">
      <c r="A7401">
        <v>1733785</v>
      </c>
      <c r="B7401">
        <v>1</v>
      </c>
      <c r="C7401" t="s">
        <v>76</v>
      </c>
      <c r="D7401" t="s">
        <v>92</v>
      </c>
      <c r="E7401" t="s">
        <v>126</v>
      </c>
      <c r="F7401" t="s">
        <v>21108</v>
      </c>
      <c r="G7401" t="s">
        <v>285</v>
      </c>
      <c r="H7401" t="s">
        <v>47</v>
      </c>
      <c r="I7401" t="s">
        <v>129</v>
      </c>
      <c r="J7401" t="s">
        <v>130</v>
      </c>
      <c r="K7401" t="s">
        <v>161</v>
      </c>
      <c r="L7401" t="s">
        <v>21109</v>
      </c>
      <c r="M7401" t="s">
        <v>21110</v>
      </c>
      <c r="N7401">
        <v>1.1997222219999999</v>
      </c>
      <c r="O7401">
        <v>0</v>
      </c>
      <c r="P7401">
        <v>0</v>
      </c>
      <c r="Q7401">
        <v>2</v>
      </c>
      <c r="R7401">
        <v>560</v>
      </c>
      <c r="S7401">
        <v>0</v>
      </c>
      <c r="T7401">
        <v>0</v>
      </c>
      <c r="U7401">
        <v>0</v>
      </c>
      <c r="V7401">
        <v>0</v>
      </c>
      <c r="W7401">
        <v>2.3994439999999999</v>
      </c>
      <c r="X7401">
        <v>671.84444399999995</v>
      </c>
      <c r="Y7401">
        <v>0</v>
      </c>
      <c r="Z7401">
        <v>0</v>
      </c>
    </row>
    <row r="7402" spans="1:26" x14ac:dyDescent="0.25">
      <c r="A7402">
        <v>1733791</v>
      </c>
      <c r="B7402">
        <v>1</v>
      </c>
      <c r="C7402" t="s">
        <v>76</v>
      </c>
      <c r="D7402" t="s">
        <v>93</v>
      </c>
      <c r="E7402" t="s">
        <v>164</v>
      </c>
      <c r="F7402" t="s">
        <v>9318</v>
      </c>
      <c r="G7402" t="s">
        <v>256</v>
      </c>
      <c r="H7402" t="s">
        <v>46</v>
      </c>
      <c r="I7402" t="s">
        <v>129</v>
      </c>
      <c r="J7402" t="s">
        <v>130</v>
      </c>
      <c r="K7402" t="s">
        <v>131</v>
      </c>
      <c r="L7402" t="s">
        <v>21111</v>
      </c>
      <c r="M7402" t="s">
        <v>21112</v>
      </c>
      <c r="N7402">
        <v>1.7266666660000001</v>
      </c>
      <c r="O7402">
        <v>1</v>
      </c>
      <c r="P7402">
        <v>25</v>
      </c>
      <c r="Q7402">
        <v>0</v>
      </c>
      <c r="R7402">
        <v>0</v>
      </c>
      <c r="S7402">
        <v>0</v>
      </c>
      <c r="T7402">
        <v>0</v>
      </c>
      <c r="U7402">
        <v>1.726667</v>
      </c>
      <c r="V7402">
        <v>43.166666999999997</v>
      </c>
      <c r="W7402">
        <v>0</v>
      </c>
      <c r="X7402">
        <v>0</v>
      </c>
      <c r="Y7402">
        <v>0</v>
      </c>
      <c r="Z7402">
        <v>0</v>
      </c>
    </row>
    <row r="7403" spans="1:26" x14ac:dyDescent="0.25">
      <c r="A7403">
        <v>1733764</v>
      </c>
      <c r="B7403">
        <v>1</v>
      </c>
      <c r="C7403" t="s">
        <v>76</v>
      </c>
      <c r="D7403" t="s">
        <v>92</v>
      </c>
      <c r="E7403" t="s">
        <v>139</v>
      </c>
      <c r="F7403" t="s">
        <v>21113</v>
      </c>
      <c r="G7403" t="s">
        <v>462</v>
      </c>
      <c r="H7403" t="s">
        <v>46</v>
      </c>
      <c r="I7403" t="s">
        <v>129</v>
      </c>
      <c r="J7403" t="s">
        <v>130</v>
      </c>
      <c r="K7403" t="s">
        <v>131</v>
      </c>
      <c r="L7403" t="s">
        <v>21114</v>
      </c>
      <c r="M7403" t="s">
        <v>21115</v>
      </c>
      <c r="N7403">
        <v>1.698611111</v>
      </c>
      <c r="O7403">
        <v>0</v>
      </c>
      <c r="P7403">
        <v>0</v>
      </c>
      <c r="Q7403">
        <v>0</v>
      </c>
      <c r="R7403">
        <v>46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78.136111</v>
      </c>
      <c r="Y7403">
        <v>0</v>
      </c>
      <c r="Z7403">
        <v>0</v>
      </c>
    </row>
    <row r="7404" spans="1:26" x14ac:dyDescent="0.25">
      <c r="A7404">
        <v>1733773</v>
      </c>
      <c r="B7404">
        <v>1</v>
      </c>
      <c r="C7404" t="s">
        <v>76</v>
      </c>
      <c r="D7404" t="s">
        <v>99</v>
      </c>
      <c r="E7404" t="s">
        <v>134</v>
      </c>
      <c r="F7404" t="s">
        <v>21116</v>
      </c>
      <c r="G7404" t="s">
        <v>136</v>
      </c>
      <c r="H7404" t="s">
        <v>46</v>
      </c>
      <c r="I7404" t="s">
        <v>129</v>
      </c>
      <c r="J7404" t="s">
        <v>130</v>
      </c>
      <c r="K7404" t="s">
        <v>131</v>
      </c>
      <c r="L7404" t="s">
        <v>21117</v>
      </c>
      <c r="M7404" t="s">
        <v>21118</v>
      </c>
      <c r="N7404">
        <v>1.1897222220000001</v>
      </c>
      <c r="O7404">
        <v>0</v>
      </c>
      <c r="P7404">
        <v>4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4.7588889999999999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1733787</v>
      </c>
      <c r="B7405">
        <v>1</v>
      </c>
      <c r="C7405" t="s">
        <v>76</v>
      </c>
      <c r="D7405" t="s">
        <v>86</v>
      </c>
      <c r="E7405" t="s">
        <v>134</v>
      </c>
      <c r="F7405" t="s">
        <v>21119</v>
      </c>
      <c r="G7405" t="s">
        <v>136</v>
      </c>
      <c r="H7405" t="s">
        <v>46</v>
      </c>
      <c r="I7405" t="s">
        <v>129</v>
      </c>
      <c r="J7405" t="s">
        <v>130</v>
      </c>
      <c r="K7405" t="s">
        <v>131</v>
      </c>
      <c r="L7405" t="s">
        <v>21120</v>
      </c>
      <c r="M7405" t="s">
        <v>21121</v>
      </c>
      <c r="N7405">
        <v>1.4388888879999999</v>
      </c>
      <c r="O7405">
        <v>0</v>
      </c>
      <c r="P7405">
        <v>3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4.3166669999999998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1733775</v>
      </c>
      <c r="B7406">
        <v>1</v>
      </c>
      <c r="C7406" t="s">
        <v>76</v>
      </c>
      <c r="D7406" t="s">
        <v>88</v>
      </c>
      <c r="E7406" t="s">
        <v>158</v>
      </c>
      <c r="F7406" t="s">
        <v>9798</v>
      </c>
      <c r="G7406" t="s">
        <v>150</v>
      </c>
      <c r="H7406" t="s">
        <v>47</v>
      </c>
      <c r="I7406" t="s">
        <v>129</v>
      </c>
      <c r="J7406" t="s">
        <v>130</v>
      </c>
      <c r="K7406" t="s">
        <v>131</v>
      </c>
      <c r="L7406" t="s">
        <v>21122</v>
      </c>
      <c r="M7406" t="s">
        <v>21123</v>
      </c>
      <c r="N7406">
        <v>0.150277777</v>
      </c>
      <c r="O7406">
        <v>37</v>
      </c>
      <c r="P7406">
        <v>876</v>
      </c>
      <c r="Q7406">
        <v>0</v>
      </c>
      <c r="R7406">
        <v>0</v>
      </c>
      <c r="S7406">
        <v>0</v>
      </c>
      <c r="T7406">
        <v>0</v>
      </c>
      <c r="U7406">
        <v>5.5602780000000003</v>
      </c>
      <c r="V7406">
        <v>131.64333300000001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1733848</v>
      </c>
      <c r="B7407">
        <v>1</v>
      </c>
      <c r="C7407" t="s">
        <v>76</v>
      </c>
      <c r="D7407" t="s">
        <v>88</v>
      </c>
      <c r="E7407" t="s">
        <v>134</v>
      </c>
      <c r="F7407" t="s">
        <v>21124</v>
      </c>
      <c r="G7407" t="s">
        <v>136</v>
      </c>
      <c r="H7407" t="s">
        <v>46</v>
      </c>
      <c r="I7407" t="s">
        <v>129</v>
      </c>
      <c r="J7407" t="s">
        <v>130</v>
      </c>
      <c r="K7407" t="s">
        <v>131</v>
      </c>
      <c r="L7407" t="s">
        <v>21125</v>
      </c>
      <c r="M7407" t="s">
        <v>21126</v>
      </c>
      <c r="N7407">
        <v>2.954722222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2.9547219999999998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1733790</v>
      </c>
      <c r="B7408">
        <v>1</v>
      </c>
      <c r="C7408" t="s">
        <v>76</v>
      </c>
      <c r="D7408" t="s">
        <v>87</v>
      </c>
      <c r="E7408" t="s">
        <v>134</v>
      </c>
      <c r="F7408" t="s">
        <v>3990</v>
      </c>
      <c r="G7408" t="s">
        <v>136</v>
      </c>
      <c r="H7408" t="s">
        <v>46</v>
      </c>
      <c r="I7408" t="s">
        <v>129</v>
      </c>
      <c r="J7408" t="s">
        <v>130</v>
      </c>
      <c r="K7408" t="s">
        <v>131</v>
      </c>
      <c r="L7408" t="s">
        <v>21127</v>
      </c>
      <c r="M7408" t="s">
        <v>21128</v>
      </c>
      <c r="N7408">
        <v>0.68638888799999997</v>
      </c>
      <c r="O7408">
        <v>0</v>
      </c>
      <c r="P7408">
        <v>0</v>
      </c>
      <c r="Q7408">
        <v>0</v>
      </c>
      <c r="R7408">
        <v>0</v>
      </c>
      <c r="S7408">
        <v>2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1.3727780000000001</v>
      </c>
      <c r="Z7408">
        <v>0</v>
      </c>
    </row>
    <row r="7409" spans="1:26" x14ac:dyDescent="0.25">
      <c r="A7409">
        <v>1733788</v>
      </c>
      <c r="B7409">
        <v>1</v>
      </c>
      <c r="C7409" t="s">
        <v>76</v>
      </c>
      <c r="D7409" t="s">
        <v>96</v>
      </c>
      <c r="E7409" t="s">
        <v>158</v>
      </c>
      <c r="F7409" t="s">
        <v>21129</v>
      </c>
      <c r="G7409" t="s">
        <v>150</v>
      </c>
      <c r="H7409" t="s">
        <v>47</v>
      </c>
      <c r="I7409" t="s">
        <v>151</v>
      </c>
      <c r="J7409" t="s">
        <v>130</v>
      </c>
      <c r="K7409" t="s">
        <v>131</v>
      </c>
      <c r="L7409" t="s">
        <v>21130</v>
      </c>
      <c r="M7409" t="s">
        <v>21131</v>
      </c>
      <c r="N7409">
        <v>6.9444440000000001E-3</v>
      </c>
      <c r="O7409">
        <v>34</v>
      </c>
      <c r="P7409">
        <v>1814</v>
      </c>
      <c r="Q7409">
        <v>0</v>
      </c>
      <c r="R7409">
        <v>0</v>
      </c>
      <c r="S7409">
        <v>0</v>
      </c>
      <c r="T7409">
        <v>0</v>
      </c>
      <c r="U7409">
        <v>0.23611099999999999</v>
      </c>
      <c r="V7409">
        <v>12.597220999999999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1733804</v>
      </c>
      <c r="B7410">
        <v>1</v>
      </c>
      <c r="C7410" t="s">
        <v>76</v>
      </c>
      <c r="D7410" t="s">
        <v>96</v>
      </c>
      <c r="E7410" t="s">
        <v>158</v>
      </c>
      <c r="F7410" t="s">
        <v>17150</v>
      </c>
      <c r="G7410" t="s">
        <v>12219</v>
      </c>
      <c r="H7410" t="s">
        <v>47</v>
      </c>
      <c r="I7410" t="s">
        <v>129</v>
      </c>
      <c r="J7410" t="s">
        <v>130</v>
      </c>
      <c r="K7410" t="s">
        <v>131</v>
      </c>
      <c r="L7410" t="s">
        <v>21132</v>
      </c>
      <c r="M7410" t="s">
        <v>21133</v>
      </c>
      <c r="N7410">
        <v>0.70750000000000002</v>
      </c>
      <c r="O7410">
        <v>14</v>
      </c>
      <c r="P7410">
        <v>1560</v>
      </c>
      <c r="Q7410">
        <v>0</v>
      </c>
      <c r="R7410">
        <v>0</v>
      </c>
      <c r="S7410">
        <v>0</v>
      </c>
      <c r="T7410">
        <v>0</v>
      </c>
      <c r="U7410">
        <v>9.9049999999999994</v>
      </c>
      <c r="V7410">
        <v>1103.7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1733820</v>
      </c>
      <c r="B7411">
        <v>1</v>
      </c>
      <c r="C7411" t="s">
        <v>76</v>
      </c>
      <c r="D7411" t="s">
        <v>101</v>
      </c>
      <c r="E7411" t="s">
        <v>134</v>
      </c>
      <c r="F7411" t="s">
        <v>21134</v>
      </c>
      <c r="G7411" t="s">
        <v>289</v>
      </c>
      <c r="H7411" t="s">
        <v>46</v>
      </c>
      <c r="I7411" t="s">
        <v>129</v>
      </c>
      <c r="J7411" t="s">
        <v>15</v>
      </c>
      <c r="K7411" t="s">
        <v>131</v>
      </c>
      <c r="L7411" t="s">
        <v>21135</v>
      </c>
      <c r="M7411" t="s">
        <v>21136</v>
      </c>
      <c r="N7411">
        <v>4.4786111110000002</v>
      </c>
      <c r="O7411">
        <v>0</v>
      </c>
      <c r="P7411">
        <v>2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8.9572219999999998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1733800</v>
      </c>
      <c r="B7412">
        <v>1</v>
      </c>
      <c r="C7412" t="s">
        <v>77</v>
      </c>
      <c r="D7412" t="s">
        <v>108</v>
      </c>
      <c r="E7412" t="s">
        <v>134</v>
      </c>
      <c r="F7412" t="s">
        <v>21137</v>
      </c>
      <c r="G7412" t="s">
        <v>136</v>
      </c>
      <c r="H7412" t="s">
        <v>46</v>
      </c>
      <c r="I7412" t="s">
        <v>129</v>
      </c>
      <c r="J7412" t="s">
        <v>130</v>
      </c>
      <c r="K7412" t="s">
        <v>131</v>
      </c>
      <c r="L7412" t="s">
        <v>21138</v>
      </c>
      <c r="M7412" t="s">
        <v>21139</v>
      </c>
      <c r="N7412">
        <v>5.5824999999999996</v>
      </c>
      <c r="O7412">
        <v>0</v>
      </c>
      <c r="P7412">
        <v>7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39.077500000000001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1733801</v>
      </c>
      <c r="B7413">
        <v>1</v>
      </c>
      <c r="C7413" t="s">
        <v>76</v>
      </c>
      <c r="D7413" t="s">
        <v>81</v>
      </c>
      <c r="E7413" t="s">
        <v>164</v>
      </c>
      <c r="F7413" t="s">
        <v>21140</v>
      </c>
      <c r="G7413" t="s">
        <v>141</v>
      </c>
      <c r="H7413" t="s">
        <v>46</v>
      </c>
      <c r="I7413" t="s">
        <v>129</v>
      </c>
      <c r="J7413" t="s">
        <v>130</v>
      </c>
      <c r="K7413" t="s">
        <v>131</v>
      </c>
      <c r="L7413" t="s">
        <v>21141</v>
      </c>
      <c r="M7413" t="s">
        <v>21142</v>
      </c>
      <c r="N7413">
        <v>0.99638888800000003</v>
      </c>
      <c r="O7413">
        <v>0</v>
      </c>
      <c r="P7413">
        <v>984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980.44666600000005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1733803</v>
      </c>
      <c r="B7414">
        <v>1</v>
      </c>
      <c r="C7414" t="s">
        <v>77</v>
      </c>
      <c r="D7414" t="s">
        <v>123</v>
      </c>
      <c r="E7414" t="s">
        <v>212</v>
      </c>
      <c r="F7414" t="s">
        <v>16669</v>
      </c>
      <c r="G7414" t="s">
        <v>21143</v>
      </c>
      <c r="H7414" t="s">
        <v>47</v>
      </c>
      <c r="I7414" t="s">
        <v>129</v>
      </c>
      <c r="J7414" t="s">
        <v>130</v>
      </c>
      <c r="K7414" t="s">
        <v>131</v>
      </c>
      <c r="L7414" t="s">
        <v>21144</v>
      </c>
      <c r="M7414" t="s">
        <v>21145</v>
      </c>
      <c r="N7414">
        <v>1.7008333330000001</v>
      </c>
      <c r="O7414">
        <v>84</v>
      </c>
      <c r="P7414">
        <v>68</v>
      </c>
      <c r="Q7414">
        <v>0</v>
      </c>
      <c r="R7414">
        <v>0</v>
      </c>
      <c r="S7414">
        <v>0</v>
      </c>
      <c r="T7414">
        <v>0</v>
      </c>
      <c r="U7414">
        <v>142.87</v>
      </c>
      <c r="V7414">
        <v>115.656667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1733802</v>
      </c>
      <c r="B7415">
        <v>1</v>
      </c>
      <c r="C7415" t="s">
        <v>76</v>
      </c>
      <c r="D7415" t="s">
        <v>106</v>
      </c>
      <c r="E7415" t="s">
        <v>164</v>
      </c>
      <c r="F7415" t="s">
        <v>21146</v>
      </c>
      <c r="G7415" t="s">
        <v>707</v>
      </c>
      <c r="H7415" t="s">
        <v>46</v>
      </c>
      <c r="I7415" t="s">
        <v>129</v>
      </c>
      <c r="J7415" t="s">
        <v>130</v>
      </c>
      <c r="K7415" t="s">
        <v>131</v>
      </c>
      <c r="L7415" t="s">
        <v>21147</v>
      </c>
      <c r="M7415" t="s">
        <v>21148</v>
      </c>
      <c r="N7415">
        <v>0.34416666600000001</v>
      </c>
      <c r="O7415">
        <v>2</v>
      </c>
      <c r="P7415">
        <v>661</v>
      </c>
      <c r="Q7415">
        <v>0</v>
      </c>
      <c r="R7415">
        <v>0</v>
      </c>
      <c r="S7415">
        <v>0</v>
      </c>
      <c r="T7415">
        <v>0</v>
      </c>
      <c r="U7415">
        <v>0.68833299999999997</v>
      </c>
      <c r="V7415">
        <v>227.49416600000001</v>
      </c>
      <c r="W7415">
        <v>0</v>
      </c>
      <c r="X7415">
        <v>0</v>
      </c>
      <c r="Y7415">
        <v>0</v>
      </c>
      <c r="Z7415">
        <v>0</v>
      </c>
    </row>
    <row r="7416" spans="1:26" x14ac:dyDescent="0.25">
      <c r="A7416">
        <v>1733807</v>
      </c>
      <c r="B7416">
        <v>1</v>
      </c>
      <c r="C7416" t="s">
        <v>76</v>
      </c>
      <c r="D7416" t="s">
        <v>80</v>
      </c>
      <c r="E7416" t="s">
        <v>164</v>
      </c>
      <c r="F7416" t="s">
        <v>21149</v>
      </c>
      <c r="G7416" t="s">
        <v>289</v>
      </c>
      <c r="H7416" t="s">
        <v>46</v>
      </c>
      <c r="I7416" t="s">
        <v>129</v>
      </c>
      <c r="J7416" t="s">
        <v>15</v>
      </c>
      <c r="K7416" t="s">
        <v>131</v>
      </c>
      <c r="L7416" t="s">
        <v>21150</v>
      </c>
      <c r="M7416" t="s">
        <v>21151</v>
      </c>
      <c r="N7416">
        <v>1.2766666659999999</v>
      </c>
      <c r="O7416">
        <v>1</v>
      </c>
      <c r="P7416">
        <v>1018</v>
      </c>
      <c r="Q7416">
        <v>0</v>
      </c>
      <c r="R7416">
        <v>0</v>
      </c>
      <c r="S7416">
        <v>0</v>
      </c>
      <c r="T7416">
        <v>0</v>
      </c>
      <c r="U7416">
        <v>1.276667</v>
      </c>
      <c r="V7416">
        <v>1299.6466660000001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1733826</v>
      </c>
      <c r="B7417">
        <v>1</v>
      </c>
      <c r="C7417" t="s">
        <v>76</v>
      </c>
      <c r="D7417" t="s">
        <v>94</v>
      </c>
      <c r="E7417" t="s">
        <v>134</v>
      </c>
      <c r="F7417" t="s">
        <v>21152</v>
      </c>
      <c r="G7417" t="s">
        <v>136</v>
      </c>
      <c r="H7417" t="s">
        <v>46</v>
      </c>
      <c r="I7417" t="s">
        <v>129</v>
      </c>
      <c r="J7417" t="s">
        <v>130</v>
      </c>
      <c r="K7417" t="s">
        <v>131</v>
      </c>
      <c r="L7417" t="s">
        <v>21153</v>
      </c>
      <c r="M7417" t="s">
        <v>21154</v>
      </c>
      <c r="N7417">
        <v>3.5613888880000002</v>
      </c>
      <c r="O7417">
        <v>0</v>
      </c>
      <c r="P7417">
        <v>0</v>
      </c>
      <c r="Q7417">
        <v>0</v>
      </c>
      <c r="R7417">
        <v>1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3.5613890000000001</v>
      </c>
      <c r="Y7417">
        <v>0</v>
      </c>
      <c r="Z7417">
        <v>0</v>
      </c>
    </row>
    <row r="7418" spans="1:26" x14ac:dyDescent="0.25">
      <c r="A7418">
        <v>1733816</v>
      </c>
      <c r="B7418">
        <v>1</v>
      </c>
      <c r="C7418" t="s">
        <v>76</v>
      </c>
      <c r="D7418" t="s">
        <v>84</v>
      </c>
      <c r="E7418" t="s">
        <v>134</v>
      </c>
      <c r="F7418" t="s">
        <v>21155</v>
      </c>
      <c r="G7418" t="s">
        <v>155</v>
      </c>
      <c r="H7418" t="s">
        <v>46</v>
      </c>
      <c r="I7418" t="s">
        <v>129</v>
      </c>
      <c r="J7418" t="s">
        <v>130</v>
      </c>
      <c r="K7418" t="s">
        <v>131</v>
      </c>
      <c r="L7418" t="s">
        <v>21156</v>
      </c>
      <c r="M7418" t="s">
        <v>21157</v>
      </c>
      <c r="N7418">
        <v>2.8244444440000001</v>
      </c>
      <c r="O7418">
        <v>0</v>
      </c>
      <c r="P7418">
        <v>1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2.8244440000000002</v>
      </c>
      <c r="W7418">
        <v>0</v>
      </c>
      <c r="X7418">
        <v>0</v>
      </c>
      <c r="Y7418">
        <v>0</v>
      </c>
      <c r="Z7418">
        <v>0</v>
      </c>
    </row>
    <row r="7419" spans="1:26" x14ac:dyDescent="0.25">
      <c r="A7419">
        <v>1733829</v>
      </c>
      <c r="B7419">
        <v>1</v>
      </c>
      <c r="C7419" t="s">
        <v>76</v>
      </c>
      <c r="D7419" t="s">
        <v>93</v>
      </c>
      <c r="E7419" t="s">
        <v>164</v>
      </c>
      <c r="F7419" t="s">
        <v>21158</v>
      </c>
      <c r="G7419" t="s">
        <v>256</v>
      </c>
      <c r="H7419" t="s">
        <v>46</v>
      </c>
      <c r="I7419" t="s">
        <v>129</v>
      </c>
      <c r="J7419" t="s">
        <v>130</v>
      </c>
      <c r="K7419" t="s">
        <v>131</v>
      </c>
      <c r="L7419" t="s">
        <v>21159</v>
      </c>
      <c r="M7419" t="s">
        <v>21160</v>
      </c>
      <c r="N7419">
        <v>1.0852777769999999</v>
      </c>
      <c r="O7419">
        <v>0</v>
      </c>
      <c r="P7419">
        <v>40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43.411110999999998</v>
      </c>
      <c r="W7419">
        <v>0</v>
      </c>
      <c r="X7419">
        <v>0</v>
      </c>
      <c r="Y7419">
        <v>0</v>
      </c>
      <c r="Z7419">
        <v>0</v>
      </c>
    </row>
    <row r="7420" spans="1:26" x14ac:dyDescent="0.25">
      <c r="A7420">
        <v>1733832</v>
      </c>
      <c r="B7420">
        <v>1</v>
      </c>
      <c r="C7420" t="s">
        <v>76</v>
      </c>
      <c r="D7420" t="s">
        <v>100</v>
      </c>
      <c r="E7420" t="s">
        <v>134</v>
      </c>
      <c r="F7420" t="s">
        <v>21161</v>
      </c>
      <c r="G7420" t="s">
        <v>289</v>
      </c>
      <c r="H7420" t="s">
        <v>46</v>
      </c>
      <c r="I7420" t="s">
        <v>129</v>
      </c>
      <c r="J7420" t="s">
        <v>130</v>
      </c>
      <c r="K7420" t="s">
        <v>131</v>
      </c>
      <c r="L7420" t="s">
        <v>21162</v>
      </c>
      <c r="M7420" t="s">
        <v>21163</v>
      </c>
      <c r="N7420">
        <v>5.3863888879999999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5.3863890000000003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1733818</v>
      </c>
      <c r="B7421">
        <v>1</v>
      </c>
      <c r="C7421" t="s">
        <v>77</v>
      </c>
      <c r="D7421" t="s">
        <v>114</v>
      </c>
      <c r="E7421" t="s">
        <v>126</v>
      </c>
      <c r="F7421" t="s">
        <v>13683</v>
      </c>
      <c r="G7421" t="s">
        <v>176</v>
      </c>
      <c r="H7421" t="s">
        <v>47</v>
      </c>
      <c r="I7421" t="s">
        <v>129</v>
      </c>
      <c r="J7421" t="s">
        <v>130</v>
      </c>
      <c r="K7421" t="s">
        <v>131</v>
      </c>
      <c r="L7421" t="s">
        <v>21164</v>
      </c>
      <c r="M7421" t="s">
        <v>21165</v>
      </c>
      <c r="N7421">
        <v>0.64222222200000001</v>
      </c>
      <c r="O7421">
        <v>0</v>
      </c>
      <c r="P7421">
        <v>0</v>
      </c>
      <c r="Q7421">
        <v>0</v>
      </c>
      <c r="R7421">
        <v>0</v>
      </c>
      <c r="S7421">
        <v>7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4.4955559999999997</v>
      </c>
      <c r="Z7421">
        <v>0</v>
      </c>
    </row>
    <row r="7422" spans="1:26" x14ac:dyDescent="0.25">
      <c r="A7422">
        <v>1733825</v>
      </c>
      <c r="B7422">
        <v>1</v>
      </c>
      <c r="C7422" t="s">
        <v>76</v>
      </c>
      <c r="D7422" t="s">
        <v>80</v>
      </c>
      <c r="E7422" t="s">
        <v>134</v>
      </c>
      <c r="F7422" t="s">
        <v>21166</v>
      </c>
      <c r="G7422" t="s">
        <v>155</v>
      </c>
      <c r="H7422" t="s">
        <v>46</v>
      </c>
      <c r="I7422" t="s">
        <v>129</v>
      </c>
      <c r="J7422" t="s">
        <v>130</v>
      </c>
      <c r="K7422" t="s">
        <v>131</v>
      </c>
      <c r="L7422" t="s">
        <v>21167</v>
      </c>
      <c r="M7422" t="s">
        <v>21168</v>
      </c>
      <c r="N7422">
        <v>2.054166666</v>
      </c>
      <c r="O7422">
        <v>0</v>
      </c>
      <c r="P7422">
        <v>1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2.0541670000000001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1733821</v>
      </c>
      <c r="B7423">
        <v>1</v>
      </c>
      <c r="C7423" t="s">
        <v>76</v>
      </c>
      <c r="D7423" t="s">
        <v>89</v>
      </c>
      <c r="E7423" t="s">
        <v>158</v>
      </c>
      <c r="F7423" t="s">
        <v>8463</v>
      </c>
      <c r="G7423" t="s">
        <v>176</v>
      </c>
      <c r="H7423" t="s">
        <v>47</v>
      </c>
      <c r="I7423" t="s">
        <v>129</v>
      </c>
      <c r="J7423" t="s">
        <v>130</v>
      </c>
      <c r="K7423" t="s">
        <v>131</v>
      </c>
      <c r="L7423" t="s">
        <v>21169</v>
      </c>
      <c r="M7423" t="s">
        <v>21170</v>
      </c>
      <c r="N7423">
        <v>1.683888888</v>
      </c>
      <c r="O7423">
        <v>8</v>
      </c>
      <c r="P7423">
        <v>41</v>
      </c>
      <c r="Q7423">
        <v>1</v>
      </c>
      <c r="R7423">
        <v>1</v>
      </c>
      <c r="S7423">
        <v>9</v>
      </c>
      <c r="T7423">
        <v>430</v>
      </c>
      <c r="U7423">
        <v>13.471111000000001</v>
      </c>
      <c r="V7423">
        <v>69.039444000000003</v>
      </c>
      <c r="W7423">
        <v>1.683889</v>
      </c>
      <c r="X7423">
        <v>1.683889</v>
      </c>
      <c r="Y7423">
        <v>15.154999999999999</v>
      </c>
      <c r="Z7423">
        <v>724.07222200000001</v>
      </c>
    </row>
    <row r="7424" spans="1:26" x14ac:dyDescent="0.25">
      <c r="A7424">
        <v>1733828</v>
      </c>
      <c r="B7424">
        <v>1</v>
      </c>
      <c r="C7424" t="s">
        <v>76</v>
      </c>
      <c r="D7424" t="s">
        <v>81</v>
      </c>
      <c r="E7424" t="s">
        <v>134</v>
      </c>
      <c r="F7424" t="s">
        <v>21171</v>
      </c>
      <c r="G7424" t="s">
        <v>289</v>
      </c>
      <c r="H7424" t="s">
        <v>46</v>
      </c>
      <c r="I7424" t="s">
        <v>129</v>
      </c>
      <c r="J7424" t="s">
        <v>15</v>
      </c>
      <c r="K7424" t="s">
        <v>131</v>
      </c>
      <c r="L7424" t="s">
        <v>21172</v>
      </c>
      <c r="M7424" t="s">
        <v>21173</v>
      </c>
      <c r="N7424">
        <v>4.3366666660000002</v>
      </c>
      <c r="O7424">
        <v>0</v>
      </c>
      <c r="P7424">
        <v>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4.3366670000000003</v>
      </c>
      <c r="W7424">
        <v>0</v>
      </c>
      <c r="X7424">
        <v>0</v>
      </c>
      <c r="Y7424">
        <v>0</v>
      </c>
      <c r="Z7424">
        <v>0</v>
      </c>
    </row>
    <row r="7425" spans="1:26" x14ac:dyDescent="0.25">
      <c r="A7425">
        <v>1733837</v>
      </c>
      <c r="B7425">
        <v>1</v>
      </c>
      <c r="C7425" t="s">
        <v>76</v>
      </c>
      <c r="D7425" t="s">
        <v>101</v>
      </c>
      <c r="E7425" t="s">
        <v>134</v>
      </c>
      <c r="F7425" t="s">
        <v>21174</v>
      </c>
      <c r="G7425" t="s">
        <v>136</v>
      </c>
      <c r="H7425" t="s">
        <v>46</v>
      </c>
      <c r="I7425" t="s">
        <v>129</v>
      </c>
      <c r="J7425" t="s">
        <v>130</v>
      </c>
      <c r="K7425" t="s">
        <v>131</v>
      </c>
      <c r="L7425" t="s">
        <v>21175</v>
      </c>
      <c r="M7425" t="s">
        <v>21176</v>
      </c>
      <c r="N7425">
        <v>0.99777777700000003</v>
      </c>
      <c r="O7425">
        <v>0</v>
      </c>
      <c r="P7425">
        <v>2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1.9955560000000001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1733834</v>
      </c>
      <c r="B7426">
        <v>1</v>
      </c>
      <c r="C7426" t="s">
        <v>77</v>
      </c>
      <c r="D7426" t="s">
        <v>114</v>
      </c>
      <c r="E7426" t="s">
        <v>139</v>
      </c>
      <c r="F7426" t="s">
        <v>21177</v>
      </c>
      <c r="G7426" t="s">
        <v>269</v>
      </c>
      <c r="H7426" t="s">
        <v>46</v>
      </c>
      <c r="I7426" t="s">
        <v>129</v>
      </c>
      <c r="J7426" t="s">
        <v>130</v>
      </c>
      <c r="K7426" t="s">
        <v>131</v>
      </c>
      <c r="L7426" t="s">
        <v>21178</v>
      </c>
      <c r="M7426" t="s">
        <v>21179</v>
      </c>
      <c r="N7426">
        <v>0.80527777700000003</v>
      </c>
      <c r="O7426">
        <v>0</v>
      </c>
      <c r="P7426">
        <v>172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138.507778</v>
      </c>
      <c r="W7426">
        <v>0</v>
      </c>
      <c r="X7426">
        <v>0</v>
      </c>
      <c r="Y7426">
        <v>0</v>
      </c>
      <c r="Z7426">
        <v>0</v>
      </c>
    </row>
    <row r="7427" spans="1:26" x14ac:dyDescent="0.25">
      <c r="A7427">
        <v>1733856</v>
      </c>
      <c r="B7427">
        <v>1</v>
      </c>
      <c r="C7427" t="s">
        <v>76</v>
      </c>
      <c r="D7427" t="s">
        <v>91</v>
      </c>
      <c r="E7427" t="s">
        <v>139</v>
      </c>
      <c r="F7427" t="s">
        <v>20949</v>
      </c>
      <c r="G7427" t="s">
        <v>193</v>
      </c>
      <c r="H7427" t="s">
        <v>46</v>
      </c>
      <c r="I7427" t="s">
        <v>129</v>
      </c>
      <c r="J7427" t="s">
        <v>130</v>
      </c>
      <c r="K7427" t="s">
        <v>131</v>
      </c>
      <c r="L7427" t="s">
        <v>21180</v>
      </c>
      <c r="M7427" t="s">
        <v>21181</v>
      </c>
      <c r="N7427">
        <v>2.863888888</v>
      </c>
      <c r="O7427">
        <v>0</v>
      </c>
      <c r="P7427">
        <v>0</v>
      </c>
      <c r="Q7427">
        <v>0</v>
      </c>
      <c r="R7427">
        <v>111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317.89166699999998</v>
      </c>
      <c r="Y7427">
        <v>0</v>
      </c>
      <c r="Z7427">
        <v>0</v>
      </c>
    </row>
    <row r="7428" spans="1:26" x14ac:dyDescent="0.25">
      <c r="A7428">
        <v>1733842</v>
      </c>
      <c r="B7428">
        <v>1</v>
      </c>
      <c r="C7428" t="s">
        <v>76</v>
      </c>
      <c r="D7428" t="s">
        <v>90</v>
      </c>
      <c r="E7428" t="s">
        <v>134</v>
      </c>
      <c r="F7428" t="s">
        <v>21182</v>
      </c>
      <c r="G7428" t="s">
        <v>209</v>
      </c>
      <c r="H7428" t="s">
        <v>46</v>
      </c>
      <c r="I7428" t="s">
        <v>129</v>
      </c>
      <c r="J7428" t="s">
        <v>130</v>
      </c>
      <c r="K7428" t="s">
        <v>131</v>
      </c>
      <c r="L7428" t="s">
        <v>21183</v>
      </c>
      <c r="M7428" t="s">
        <v>21184</v>
      </c>
      <c r="N7428">
        <v>3.5155555550000002</v>
      </c>
      <c r="O7428">
        <v>0</v>
      </c>
      <c r="P7428">
        <v>20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70.311110999999997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1733840</v>
      </c>
      <c r="B7429">
        <v>1</v>
      </c>
      <c r="C7429" t="s">
        <v>76</v>
      </c>
      <c r="D7429" t="s">
        <v>80</v>
      </c>
      <c r="E7429" t="s">
        <v>134</v>
      </c>
      <c r="F7429" t="s">
        <v>21185</v>
      </c>
      <c r="G7429" t="s">
        <v>209</v>
      </c>
      <c r="H7429" t="s">
        <v>46</v>
      </c>
      <c r="I7429" t="s">
        <v>129</v>
      </c>
      <c r="J7429" t="s">
        <v>130</v>
      </c>
      <c r="K7429" t="s">
        <v>131</v>
      </c>
      <c r="L7429" t="s">
        <v>21186</v>
      </c>
      <c r="M7429" t="s">
        <v>21187</v>
      </c>
      <c r="N7429">
        <v>2.3427777769999998</v>
      </c>
      <c r="O7429">
        <v>0</v>
      </c>
      <c r="P7429">
        <v>5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11.713889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1733833</v>
      </c>
      <c r="B7430">
        <v>1</v>
      </c>
      <c r="C7430" t="s">
        <v>76</v>
      </c>
      <c r="D7430" t="s">
        <v>101</v>
      </c>
      <c r="E7430" t="s">
        <v>134</v>
      </c>
      <c r="F7430" t="s">
        <v>21188</v>
      </c>
      <c r="G7430" t="s">
        <v>136</v>
      </c>
      <c r="H7430" t="s">
        <v>46</v>
      </c>
      <c r="I7430" t="s">
        <v>129</v>
      </c>
      <c r="J7430" t="s">
        <v>130</v>
      </c>
      <c r="K7430" t="s">
        <v>131</v>
      </c>
      <c r="L7430" t="s">
        <v>20910</v>
      </c>
      <c r="M7430" t="s">
        <v>21189</v>
      </c>
      <c r="N7430">
        <v>2.0452777769999999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2.0452780000000002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1733860</v>
      </c>
      <c r="B7431">
        <v>1</v>
      </c>
      <c r="C7431" t="s">
        <v>77</v>
      </c>
      <c r="D7431" t="s">
        <v>124</v>
      </c>
      <c r="E7431" t="s">
        <v>134</v>
      </c>
      <c r="F7431" t="s">
        <v>21190</v>
      </c>
      <c r="G7431" t="s">
        <v>136</v>
      </c>
      <c r="H7431" t="s">
        <v>46</v>
      </c>
      <c r="I7431" t="s">
        <v>129</v>
      </c>
      <c r="J7431" t="s">
        <v>130</v>
      </c>
      <c r="K7431" t="s">
        <v>131</v>
      </c>
      <c r="L7431" t="s">
        <v>21191</v>
      </c>
      <c r="M7431" t="s">
        <v>21192</v>
      </c>
      <c r="N7431">
        <v>3.3358333330000001</v>
      </c>
      <c r="O7431">
        <v>0</v>
      </c>
      <c r="P7431">
        <v>13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43.365833000000002</v>
      </c>
      <c r="W7431">
        <v>0</v>
      </c>
      <c r="X7431">
        <v>0</v>
      </c>
      <c r="Y7431">
        <v>0</v>
      </c>
      <c r="Z7431">
        <v>0</v>
      </c>
    </row>
    <row r="7432" spans="1:26" x14ac:dyDescent="0.25">
      <c r="A7432">
        <v>1733858</v>
      </c>
      <c r="B7432">
        <v>1</v>
      </c>
      <c r="C7432" t="s">
        <v>76</v>
      </c>
      <c r="D7432" t="s">
        <v>99</v>
      </c>
      <c r="E7432" t="s">
        <v>134</v>
      </c>
      <c r="F7432" t="s">
        <v>21193</v>
      </c>
      <c r="G7432" t="s">
        <v>136</v>
      </c>
      <c r="H7432" t="s">
        <v>46</v>
      </c>
      <c r="I7432" t="s">
        <v>129</v>
      </c>
      <c r="J7432" t="s">
        <v>130</v>
      </c>
      <c r="K7432" t="s">
        <v>131</v>
      </c>
      <c r="L7432" t="s">
        <v>21194</v>
      </c>
      <c r="M7432" t="s">
        <v>21195</v>
      </c>
      <c r="N7432">
        <v>1.2355555549999999</v>
      </c>
      <c r="O7432">
        <v>0</v>
      </c>
      <c r="P7432">
        <v>1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1.2355560000000001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1733852</v>
      </c>
      <c r="B7433">
        <v>1</v>
      </c>
      <c r="C7433" t="s">
        <v>76</v>
      </c>
      <c r="D7433" t="s">
        <v>88</v>
      </c>
      <c r="E7433" t="s">
        <v>134</v>
      </c>
      <c r="F7433" t="s">
        <v>21196</v>
      </c>
      <c r="G7433" t="s">
        <v>209</v>
      </c>
      <c r="H7433" t="s">
        <v>46</v>
      </c>
      <c r="I7433" t="s">
        <v>129</v>
      </c>
      <c r="J7433" t="s">
        <v>130</v>
      </c>
      <c r="K7433" t="s">
        <v>131</v>
      </c>
      <c r="L7433" t="s">
        <v>21197</v>
      </c>
      <c r="M7433" t="s">
        <v>21198</v>
      </c>
      <c r="N7433">
        <v>0.93861111100000005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0.93861099999999997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1733851</v>
      </c>
      <c r="B7434">
        <v>1</v>
      </c>
      <c r="C7434" t="s">
        <v>76</v>
      </c>
      <c r="D7434" t="s">
        <v>80</v>
      </c>
      <c r="E7434" t="s">
        <v>134</v>
      </c>
      <c r="F7434" t="s">
        <v>21199</v>
      </c>
      <c r="G7434" t="s">
        <v>136</v>
      </c>
      <c r="H7434" t="s">
        <v>46</v>
      </c>
      <c r="I7434" t="s">
        <v>129</v>
      </c>
      <c r="J7434" t="s">
        <v>130</v>
      </c>
      <c r="K7434" t="s">
        <v>131</v>
      </c>
      <c r="L7434" t="s">
        <v>21200</v>
      </c>
      <c r="M7434" t="s">
        <v>21201</v>
      </c>
      <c r="N7434">
        <v>2.5497222220000002</v>
      </c>
      <c r="O7434">
        <v>0</v>
      </c>
      <c r="P7434">
        <v>3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7.6491670000000003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1733861</v>
      </c>
      <c r="B7435">
        <v>1</v>
      </c>
      <c r="C7435" t="s">
        <v>77</v>
      </c>
      <c r="D7435" t="s">
        <v>124</v>
      </c>
      <c r="E7435" t="s">
        <v>134</v>
      </c>
      <c r="F7435" t="s">
        <v>21202</v>
      </c>
      <c r="G7435" t="s">
        <v>136</v>
      </c>
      <c r="H7435" t="s">
        <v>46</v>
      </c>
      <c r="I7435" t="s">
        <v>129</v>
      </c>
      <c r="J7435" t="s">
        <v>130</v>
      </c>
      <c r="K7435" t="s">
        <v>131</v>
      </c>
      <c r="L7435" t="s">
        <v>21203</v>
      </c>
      <c r="M7435" t="s">
        <v>21204</v>
      </c>
      <c r="N7435">
        <v>1.04</v>
      </c>
      <c r="O7435">
        <v>0</v>
      </c>
      <c r="P7435">
        <v>12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12.48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1733847</v>
      </c>
      <c r="B7436">
        <v>1</v>
      </c>
      <c r="C7436" t="s">
        <v>77</v>
      </c>
      <c r="D7436" t="s">
        <v>113</v>
      </c>
      <c r="E7436" t="s">
        <v>212</v>
      </c>
      <c r="F7436" t="s">
        <v>21205</v>
      </c>
      <c r="G7436" t="s">
        <v>176</v>
      </c>
      <c r="H7436" t="s">
        <v>47</v>
      </c>
      <c r="I7436" t="s">
        <v>151</v>
      </c>
      <c r="J7436" t="s">
        <v>130</v>
      </c>
      <c r="K7436" t="s">
        <v>131</v>
      </c>
      <c r="L7436" t="s">
        <v>21206</v>
      </c>
      <c r="M7436" t="s">
        <v>21207</v>
      </c>
      <c r="N7436">
        <v>1.6666666E-2</v>
      </c>
      <c r="O7436">
        <v>0</v>
      </c>
      <c r="P7436">
        <v>0</v>
      </c>
      <c r="Q7436">
        <v>31</v>
      </c>
      <c r="R7436">
        <v>1252</v>
      </c>
      <c r="S7436">
        <v>0</v>
      </c>
      <c r="T7436">
        <v>0</v>
      </c>
      <c r="U7436">
        <v>0</v>
      </c>
      <c r="V7436">
        <v>0</v>
      </c>
      <c r="W7436">
        <v>0.51666699999999999</v>
      </c>
      <c r="X7436">
        <v>20.866665999999999</v>
      </c>
      <c r="Y7436">
        <v>0</v>
      </c>
      <c r="Z7436">
        <v>0</v>
      </c>
    </row>
    <row r="7437" spans="1:26" x14ac:dyDescent="0.25">
      <c r="A7437">
        <v>1733863</v>
      </c>
      <c r="B7437">
        <v>1</v>
      </c>
      <c r="C7437" t="s">
        <v>77</v>
      </c>
      <c r="D7437" t="s">
        <v>119</v>
      </c>
      <c r="E7437" t="s">
        <v>139</v>
      </c>
      <c r="F7437" t="s">
        <v>21208</v>
      </c>
      <c r="G7437" t="s">
        <v>197</v>
      </c>
      <c r="H7437" t="s">
        <v>46</v>
      </c>
      <c r="I7437" t="s">
        <v>129</v>
      </c>
      <c r="J7437" t="s">
        <v>130</v>
      </c>
      <c r="K7437" t="s">
        <v>131</v>
      </c>
      <c r="L7437" t="s">
        <v>21209</v>
      </c>
      <c r="M7437" t="s">
        <v>21210</v>
      </c>
      <c r="N7437">
        <v>1.8919444439999999</v>
      </c>
      <c r="O7437">
        <v>0</v>
      </c>
      <c r="P7437">
        <v>14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26.487221999999999</v>
      </c>
      <c r="W7437">
        <v>0</v>
      </c>
      <c r="X7437">
        <v>0</v>
      </c>
      <c r="Y7437">
        <v>0</v>
      </c>
      <c r="Z7437">
        <v>0</v>
      </c>
    </row>
    <row r="7438" spans="1:26" x14ac:dyDescent="0.25">
      <c r="A7438">
        <v>1733864</v>
      </c>
      <c r="B7438">
        <v>1</v>
      </c>
      <c r="C7438" t="s">
        <v>76</v>
      </c>
      <c r="D7438" t="s">
        <v>92</v>
      </c>
      <c r="E7438" t="s">
        <v>212</v>
      </c>
      <c r="F7438" t="s">
        <v>21211</v>
      </c>
      <c r="G7438" t="s">
        <v>176</v>
      </c>
      <c r="H7438" t="s">
        <v>47</v>
      </c>
      <c r="I7438" t="s">
        <v>129</v>
      </c>
      <c r="J7438" t="s">
        <v>130</v>
      </c>
      <c r="K7438" t="s">
        <v>131</v>
      </c>
      <c r="L7438" t="s">
        <v>21212</v>
      </c>
      <c r="M7438" t="s">
        <v>21213</v>
      </c>
      <c r="N7438">
        <v>1.734444444</v>
      </c>
      <c r="O7438">
        <v>0</v>
      </c>
      <c r="P7438">
        <v>0</v>
      </c>
      <c r="Q7438">
        <v>7</v>
      </c>
      <c r="R7438">
        <v>910</v>
      </c>
      <c r="S7438">
        <v>0</v>
      </c>
      <c r="T7438">
        <v>0</v>
      </c>
      <c r="U7438">
        <v>0</v>
      </c>
      <c r="V7438">
        <v>0</v>
      </c>
      <c r="W7438">
        <v>12.141111</v>
      </c>
      <c r="X7438">
        <v>1578.3444440000001</v>
      </c>
      <c r="Y7438">
        <v>0</v>
      </c>
      <c r="Z7438">
        <v>0</v>
      </c>
    </row>
    <row r="7439" spans="1:26" x14ac:dyDescent="0.25">
      <c r="A7439">
        <v>1733869</v>
      </c>
      <c r="B7439">
        <v>1</v>
      </c>
      <c r="C7439" t="s">
        <v>76</v>
      </c>
      <c r="D7439" t="s">
        <v>89</v>
      </c>
      <c r="E7439" t="s">
        <v>134</v>
      </c>
      <c r="F7439" t="s">
        <v>21214</v>
      </c>
      <c r="G7439" t="s">
        <v>136</v>
      </c>
      <c r="H7439" t="s">
        <v>46</v>
      </c>
      <c r="I7439" t="s">
        <v>129</v>
      </c>
      <c r="J7439" t="s">
        <v>130</v>
      </c>
      <c r="K7439" t="s">
        <v>131</v>
      </c>
      <c r="L7439" t="s">
        <v>21215</v>
      </c>
      <c r="M7439" t="s">
        <v>21216</v>
      </c>
      <c r="N7439">
        <v>3.0133333329999998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3.0133329999999998</v>
      </c>
    </row>
    <row r="7440" spans="1:26" x14ac:dyDescent="0.25">
      <c r="A7440">
        <v>1733865</v>
      </c>
      <c r="B7440">
        <v>1</v>
      </c>
      <c r="C7440" t="s">
        <v>77</v>
      </c>
      <c r="D7440" t="s">
        <v>123</v>
      </c>
      <c r="E7440" t="s">
        <v>134</v>
      </c>
      <c r="F7440" t="s">
        <v>21217</v>
      </c>
      <c r="G7440" t="s">
        <v>136</v>
      </c>
      <c r="H7440" t="s">
        <v>46</v>
      </c>
      <c r="I7440" t="s">
        <v>129</v>
      </c>
      <c r="J7440" t="s">
        <v>130</v>
      </c>
      <c r="K7440" t="s">
        <v>131</v>
      </c>
      <c r="L7440" t="s">
        <v>21218</v>
      </c>
      <c r="M7440" t="s">
        <v>21219</v>
      </c>
      <c r="N7440">
        <v>1.78</v>
      </c>
      <c r="O7440">
        <v>0</v>
      </c>
      <c r="P7440">
        <v>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1.78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1733868</v>
      </c>
      <c r="B7441">
        <v>1</v>
      </c>
      <c r="C7441" t="s">
        <v>76</v>
      </c>
      <c r="D7441" t="s">
        <v>106</v>
      </c>
      <c r="E7441" t="s">
        <v>164</v>
      </c>
      <c r="F7441" t="s">
        <v>14546</v>
      </c>
      <c r="G7441" t="s">
        <v>285</v>
      </c>
      <c r="H7441" t="s">
        <v>46</v>
      </c>
      <c r="I7441" t="s">
        <v>129</v>
      </c>
      <c r="J7441" t="s">
        <v>130</v>
      </c>
      <c r="K7441" t="s">
        <v>161</v>
      </c>
      <c r="L7441" t="s">
        <v>21220</v>
      </c>
      <c r="M7441" t="s">
        <v>21221</v>
      </c>
      <c r="N7441">
        <v>0.255798888</v>
      </c>
      <c r="O7441">
        <v>0</v>
      </c>
      <c r="P7441">
        <v>737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188.52377999999999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1733873</v>
      </c>
      <c r="B7442">
        <v>1</v>
      </c>
      <c r="C7442" t="s">
        <v>77</v>
      </c>
      <c r="D7442" t="s">
        <v>116</v>
      </c>
      <c r="E7442" t="s">
        <v>134</v>
      </c>
      <c r="F7442" t="s">
        <v>21222</v>
      </c>
      <c r="G7442" t="s">
        <v>155</v>
      </c>
      <c r="H7442" t="s">
        <v>46</v>
      </c>
      <c r="I7442" t="s">
        <v>129</v>
      </c>
      <c r="J7442" t="s">
        <v>130</v>
      </c>
      <c r="K7442" t="s">
        <v>131</v>
      </c>
      <c r="L7442" t="s">
        <v>21223</v>
      </c>
      <c r="M7442" t="s">
        <v>21224</v>
      </c>
      <c r="N7442">
        <v>0.59055555500000001</v>
      </c>
      <c r="O7442">
        <v>0</v>
      </c>
      <c r="P7442">
        <v>7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4.1338889999999999</v>
      </c>
      <c r="W7442">
        <v>0</v>
      </c>
      <c r="X7442">
        <v>0</v>
      </c>
      <c r="Y7442">
        <v>0</v>
      </c>
      <c r="Z7442">
        <v>0</v>
      </c>
    </row>
    <row r="7443" spans="1:26" x14ac:dyDescent="0.25">
      <c r="A7443">
        <v>1733874</v>
      </c>
      <c r="B7443">
        <v>1</v>
      </c>
      <c r="C7443" t="s">
        <v>76</v>
      </c>
      <c r="D7443" t="s">
        <v>89</v>
      </c>
      <c r="E7443" t="s">
        <v>139</v>
      </c>
      <c r="F7443" t="s">
        <v>21225</v>
      </c>
      <c r="G7443" t="s">
        <v>141</v>
      </c>
      <c r="H7443" t="s">
        <v>46</v>
      </c>
      <c r="I7443" t="s">
        <v>129</v>
      </c>
      <c r="J7443" t="s">
        <v>130</v>
      </c>
      <c r="K7443" t="s">
        <v>131</v>
      </c>
      <c r="L7443" t="s">
        <v>21226</v>
      </c>
      <c r="M7443" t="s">
        <v>21227</v>
      </c>
      <c r="N7443">
        <v>2.153888888</v>
      </c>
      <c r="O7443">
        <v>0</v>
      </c>
      <c r="P7443">
        <v>3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6.4616670000000003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1733877</v>
      </c>
      <c r="B7444">
        <v>1</v>
      </c>
      <c r="C7444" t="s">
        <v>76</v>
      </c>
      <c r="D7444" t="s">
        <v>93</v>
      </c>
      <c r="E7444" t="s">
        <v>134</v>
      </c>
      <c r="F7444" t="s">
        <v>21228</v>
      </c>
      <c r="G7444" t="s">
        <v>136</v>
      </c>
      <c r="H7444" t="s">
        <v>46</v>
      </c>
      <c r="I7444" t="s">
        <v>129</v>
      </c>
      <c r="J7444" t="s">
        <v>130</v>
      </c>
      <c r="K7444" t="s">
        <v>131</v>
      </c>
      <c r="L7444" t="s">
        <v>21229</v>
      </c>
      <c r="M7444" t="s">
        <v>21230</v>
      </c>
      <c r="N7444">
        <v>3.903611111</v>
      </c>
      <c r="O7444">
        <v>0</v>
      </c>
      <c r="P7444">
        <v>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3.9036110000000002</v>
      </c>
      <c r="W7444">
        <v>0</v>
      </c>
      <c r="X7444">
        <v>0</v>
      </c>
      <c r="Y7444">
        <v>0</v>
      </c>
      <c r="Z7444">
        <v>0</v>
      </c>
    </row>
    <row r="7445" spans="1:26" x14ac:dyDescent="0.25">
      <c r="A7445">
        <v>1733883</v>
      </c>
      <c r="B7445">
        <v>1</v>
      </c>
      <c r="C7445" t="s">
        <v>76</v>
      </c>
      <c r="D7445" t="s">
        <v>96</v>
      </c>
      <c r="E7445" t="s">
        <v>134</v>
      </c>
      <c r="F7445" t="s">
        <v>21231</v>
      </c>
      <c r="G7445" t="s">
        <v>136</v>
      </c>
      <c r="H7445" t="s">
        <v>46</v>
      </c>
      <c r="I7445" t="s">
        <v>129</v>
      </c>
      <c r="J7445" t="s">
        <v>130</v>
      </c>
      <c r="K7445" t="s">
        <v>131</v>
      </c>
      <c r="L7445" t="s">
        <v>21232</v>
      </c>
      <c r="M7445" t="s">
        <v>21233</v>
      </c>
      <c r="N7445">
        <v>0.97611111100000003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0.97611099999999995</v>
      </c>
      <c r="W7445">
        <v>0</v>
      </c>
      <c r="X7445">
        <v>0</v>
      </c>
      <c r="Y7445">
        <v>0</v>
      </c>
      <c r="Z7445">
        <v>0</v>
      </c>
    </row>
    <row r="7446" spans="1:26" x14ac:dyDescent="0.25">
      <c r="A7446">
        <v>1733882</v>
      </c>
      <c r="B7446">
        <v>1</v>
      </c>
      <c r="C7446" t="s">
        <v>77</v>
      </c>
      <c r="D7446" t="s">
        <v>123</v>
      </c>
      <c r="E7446" t="s">
        <v>126</v>
      </c>
      <c r="F7446" t="s">
        <v>18164</v>
      </c>
      <c r="G7446" t="s">
        <v>176</v>
      </c>
      <c r="H7446" t="s">
        <v>47</v>
      </c>
      <c r="I7446" t="s">
        <v>129</v>
      </c>
      <c r="J7446" t="s">
        <v>130</v>
      </c>
      <c r="K7446" t="s">
        <v>131</v>
      </c>
      <c r="L7446" t="s">
        <v>21234</v>
      </c>
      <c r="M7446" t="s">
        <v>21235</v>
      </c>
      <c r="N7446">
        <v>3.1133333329999999</v>
      </c>
      <c r="O7446">
        <v>138</v>
      </c>
      <c r="P7446">
        <v>6</v>
      </c>
      <c r="Q7446">
        <v>0</v>
      </c>
      <c r="R7446">
        <v>0</v>
      </c>
      <c r="S7446">
        <v>0</v>
      </c>
      <c r="T7446">
        <v>0</v>
      </c>
      <c r="U7446">
        <v>429.64</v>
      </c>
      <c r="V7446">
        <v>18.68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1733880</v>
      </c>
      <c r="B7447">
        <v>1</v>
      </c>
      <c r="C7447" t="s">
        <v>76</v>
      </c>
      <c r="D7447" t="s">
        <v>95</v>
      </c>
      <c r="E7447" t="s">
        <v>212</v>
      </c>
      <c r="F7447" t="s">
        <v>21236</v>
      </c>
      <c r="G7447" t="s">
        <v>468</v>
      </c>
      <c r="H7447" t="s">
        <v>47</v>
      </c>
      <c r="I7447" t="s">
        <v>129</v>
      </c>
      <c r="J7447" t="s">
        <v>130</v>
      </c>
      <c r="K7447" t="s">
        <v>131</v>
      </c>
      <c r="L7447" t="s">
        <v>21237</v>
      </c>
      <c r="M7447" t="s">
        <v>21238</v>
      </c>
      <c r="N7447">
        <v>2.4269444440000001</v>
      </c>
      <c r="O7447">
        <v>0</v>
      </c>
      <c r="P7447">
        <v>0</v>
      </c>
      <c r="Q7447">
        <v>0</v>
      </c>
      <c r="R7447">
        <v>0</v>
      </c>
      <c r="S7447">
        <v>1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2.4269440000000002</v>
      </c>
      <c r="Z7447">
        <v>0</v>
      </c>
    </row>
    <row r="7448" spans="1:26" x14ac:dyDescent="0.25">
      <c r="A7448">
        <v>1733884</v>
      </c>
      <c r="B7448">
        <v>1</v>
      </c>
      <c r="C7448" t="s">
        <v>77</v>
      </c>
      <c r="D7448" t="s">
        <v>124</v>
      </c>
      <c r="E7448" t="s">
        <v>126</v>
      </c>
      <c r="F7448" t="s">
        <v>21239</v>
      </c>
      <c r="G7448" t="s">
        <v>431</v>
      </c>
      <c r="H7448" t="s">
        <v>47</v>
      </c>
      <c r="I7448" t="s">
        <v>129</v>
      </c>
      <c r="J7448" t="s">
        <v>130</v>
      </c>
      <c r="K7448" t="s">
        <v>131</v>
      </c>
      <c r="L7448" t="s">
        <v>21240</v>
      </c>
      <c r="M7448" t="s">
        <v>21241</v>
      </c>
      <c r="N7448">
        <v>4.0444444439999998</v>
      </c>
      <c r="O7448">
        <v>1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4.0444440000000004</v>
      </c>
      <c r="V7448">
        <v>0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1733888</v>
      </c>
      <c r="B7449">
        <v>1</v>
      </c>
      <c r="C7449" t="s">
        <v>76</v>
      </c>
      <c r="D7449" t="s">
        <v>88</v>
      </c>
      <c r="E7449" t="s">
        <v>134</v>
      </c>
      <c r="F7449" t="s">
        <v>21242</v>
      </c>
      <c r="G7449" t="s">
        <v>136</v>
      </c>
      <c r="H7449" t="s">
        <v>46</v>
      </c>
      <c r="I7449" t="s">
        <v>129</v>
      </c>
      <c r="J7449" t="s">
        <v>130</v>
      </c>
      <c r="K7449" t="s">
        <v>131</v>
      </c>
      <c r="L7449" t="s">
        <v>21243</v>
      </c>
      <c r="M7449" t="s">
        <v>21244</v>
      </c>
      <c r="N7449">
        <v>2.0636111110000002</v>
      </c>
      <c r="O7449">
        <v>0</v>
      </c>
      <c r="P7449">
        <v>2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4.1272219999999997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1733932</v>
      </c>
      <c r="B7450">
        <v>1</v>
      </c>
      <c r="C7450" t="s">
        <v>77</v>
      </c>
      <c r="D7450" t="s">
        <v>108</v>
      </c>
      <c r="E7450" t="s">
        <v>126</v>
      </c>
      <c r="F7450" t="s">
        <v>21245</v>
      </c>
      <c r="G7450" t="s">
        <v>431</v>
      </c>
      <c r="H7450" t="s">
        <v>47</v>
      </c>
      <c r="I7450" t="s">
        <v>129</v>
      </c>
      <c r="J7450" t="s">
        <v>130</v>
      </c>
      <c r="K7450" t="s">
        <v>131</v>
      </c>
      <c r="L7450" t="s">
        <v>21246</v>
      </c>
      <c r="M7450" t="s">
        <v>21247</v>
      </c>
      <c r="N7450">
        <v>2.7097222219999999</v>
      </c>
      <c r="O7450">
        <v>0</v>
      </c>
      <c r="P7450">
        <v>24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65.033332999999999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1733897</v>
      </c>
      <c r="B7451">
        <v>1</v>
      </c>
      <c r="C7451" t="s">
        <v>76</v>
      </c>
      <c r="D7451" t="s">
        <v>95</v>
      </c>
      <c r="E7451" t="s">
        <v>134</v>
      </c>
      <c r="F7451" t="s">
        <v>21248</v>
      </c>
      <c r="G7451" t="s">
        <v>136</v>
      </c>
      <c r="H7451" t="s">
        <v>46</v>
      </c>
      <c r="I7451" t="s">
        <v>129</v>
      </c>
      <c r="J7451" t="s">
        <v>130</v>
      </c>
      <c r="K7451" t="s">
        <v>131</v>
      </c>
      <c r="L7451" t="s">
        <v>21013</v>
      </c>
      <c r="M7451" t="s">
        <v>21249</v>
      </c>
      <c r="N7451">
        <v>3.6611111109999999</v>
      </c>
      <c r="O7451">
        <v>0</v>
      </c>
      <c r="P7451">
        <v>0</v>
      </c>
      <c r="Q7451">
        <v>0</v>
      </c>
      <c r="R7451">
        <v>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7.322222</v>
      </c>
      <c r="Y7451">
        <v>0</v>
      </c>
      <c r="Z7451">
        <v>0</v>
      </c>
    </row>
    <row r="7452" spans="1:26" x14ac:dyDescent="0.25">
      <c r="A7452">
        <v>1733885</v>
      </c>
      <c r="B7452">
        <v>1</v>
      </c>
      <c r="C7452" t="s">
        <v>76</v>
      </c>
      <c r="D7452" t="s">
        <v>102</v>
      </c>
      <c r="E7452" t="s">
        <v>158</v>
      </c>
      <c r="F7452" t="s">
        <v>21250</v>
      </c>
      <c r="G7452" t="s">
        <v>285</v>
      </c>
      <c r="H7452" t="s">
        <v>47</v>
      </c>
      <c r="I7452" t="s">
        <v>129</v>
      </c>
      <c r="J7452" t="s">
        <v>130</v>
      </c>
      <c r="K7452" t="s">
        <v>161</v>
      </c>
      <c r="L7452" t="s">
        <v>21251</v>
      </c>
      <c r="M7452" t="s">
        <v>21252</v>
      </c>
      <c r="N7452">
        <v>0.24111111099999999</v>
      </c>
      <c r="O7452">
        <v>0</v>
      </c>
      <c r="P7452">
        <v>5129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1236.6588879999999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1733893</v>
      </c>
      <c r="B7453">
        <v>1</v>
      </c>
      <c r="C7453" t="s">
        <v>76</v>
      </c>
      <c r="D7453" t="s">
        <v>79</v>
      </c>
      <c r="E7453" t="s">
        <v>139</v>
      </c>
      <c r="F7453" t="s">
        <v>21253</v>
      </c>
      <c r="G7453" t="s">
        <v>141</v>
      </c>
      <c r="H7453" t="s">
        <v>46</v>
      </c>
      <c r="I7453" t="s">
        <v>129</v>
      </c>
      <c r="J7453" t="s">
        <v>130</v>
      </c>
      <c r="K7453" t="s">
        <v>131</v>
      </c>
      <c r="L7453" t="s">
        <v>21254</v>
      </c>
      <c r="M7453" t="s">
        <v>21255</v>
      </c>
      <c r="N7453">
        <v>1.7194444440000001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1.719444</v>
      </c>
      <c r="W7453">
        <v>0</v>
      </c>
      <c r="X7453">
        <v>0</v>
      </c>
      <c r="Y7453">
        <v>0</v>
      </c>
      <c r="Z7453">
        <v>0</v>
      </c>
    </row>
    <row r="7454" spans="1:26" x14ac:dyDescent="0.25">
      <c r="A7454">
        <v>1733895</v>
      </c>
      <c r="B7454">
        <v>1</v>
      </c>
      <c r="C7454" t="s">
        <v>77</v>
      </c>
      <c r="D7454" t="s">
        <v>114</v>
      </c>
      <c r="E7454" t="s">
        <v>139</v>
      </c>
      <c r="F7454" t="s">
        <v>21256</v>
      </c>
      <c r="G7454" t="s">
        <v>462</v>
      </c>
      <c r="H7454" t="s">
        <v>46</v>
      </c>
      <c r="I7454" t="s">
        <v>129</v>
      </c>
      <c r="J7454" t="s">
        <v>130</v>
      </c>
      <c r="K7454" t="s">
        <v>131</v>
      </c>
      <c r="L7454" t="s">
        <v>21257</v>
      </c>
      <c r="M7454" t="s">
        <v>21258</v>
      </c>
      <c r="N7454">
        <v>0.83222222199999996</v>
      </c>
      <c r="O7454">
        <v>0</v>
      </c>
      <c r="P7454">
        <v>161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133.98777799999999</v>
      </c>
      <c r="W7454">
        <v>0</v>
      </c>
      <c r="X7454">
        <v>0</v>
      </c>
      <c r="Y7454">
        <v>0</v>
      </c>
      <c r="Z7454">
        <v>0</v>
      </c>
    </row>
    <row r="7455" spans="1:26" x14ac:dyDescent="0.25">
      <c r="A7455">
        <v>1733898</v>
      </c>
      <c r="B7455">
        <v>1</v>
      </c>
      <c r="C7455" t="s">
        <v>77</v>
      </c>
      <c r="D7455" t="s">
        <v>114</v>
      </c>
      <c r="E7455" t="s">
        <v>134</v>
      </c>
      <c r="F7455" t="s">
        <v>21259</v>
      </c>
      <c r="G7455" t="s">
        <v>136</v>
      </c>
      <c r="H7455" t="s">
        <v>46</v>
      </c>
      <c r="I7455" t="s">
        <v>129</v>
      </c>
      <c r="J7455" t="s">
        <v>130</v>
      </c>
      <c r="K7455" t="s">
        <v>131</v>
      </c>
      <c r="L7455" t="s">
        <v>21260</v>
      </c>
      <c r="M7455" t="s">
        <v>21261</v>
      </c>
      <c r="N7455">
        <v>1.275555555</v>
      </c>
      <c r="O7455">
        <v>0</v>
      </c>
      <c r="P7455">
        <v>2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2.5511110000000001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1733904</v>
      </c>
      <c r="B7456">
        <v>1</v>
      </c>
      <c r="C7456" t="s">
        <v>76</v>
      </c>
      <c r="D7456" t="s">
        <v>79</v>
      </c>
      <c r="E7456" t="s">
        <v>139</v>
      </c>
      <c r="F7456" t="s">
        <v>21262</v>
      </c>
      <c r="G7456" t="s">
        <v>182</v>
      </c>
      <c r="H7456" t="s">
        <v>46</v>
      </c>
      <c r="I7456" t="s">
        <v>129</v>
      </c>
      <c r="J7456" t="s">
        <v>130</v>
      </c>
      <c r="K7456" t="s">
        <v>131</v>
      </c>
      <c r="L7456" t="s">
        <v>21263</v>
      </c>
      <c r="M7456" t="s">
        <v>21264</v>
      </c>
      <c r="N7456">
        <v>0.34527777700000001</v>
      </c>
      <c r="O7456">
        <v>0</v>
      </c>
      <c r="P7456">
        <v>37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12.775278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1733907</v>
      </c>
      <c r="B7457">
        <v>1</v>
      </c>
      <c r="C7457" t="s">
        <v>76</v>
      </c>
      <c r="D7457" t="s">
        <v>104</v>
      </c>
      <c r="E7457" t="s">
        <v>134</v>
      </c>
      <c r="F7457" t="s">
        <v>21265</v>
      </c>
      <c r="G7457" t="s">
        <v>209</v>
      </c>
      <c r="H7457" t="s">
        <v>46</v>
      </c>
      <c r="I7457" t="s">
        <v>129</v>
      </c>
      <c r="J7457" t="s">
        <v>130</v>
      </c>
      <c r="K7457" t="s">
        <v>131</v>
      </c>
      <c r="L7457" t="s">
        <v>21266</v>
      </c>
      <c r="M7457" t="s">
        <v>21267</v>
      </c>
      <c r="N7457">
        <v>4.1780555550000003</v>
      </c>
      <c r="O7457">
        <v>0</v>
      </c>
      <c r="P7457">
        <v>0</v>
      </c>
      <c r="Q7457">
        <v>0</v>
      </c>
      <c r="R7457">
        <v>1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4.1780559999999998</v>
      </c>
      <c r="Y7457">
        <v>0</v>
      </c>
      <c r="Z7457">
        <v>0</v>
      </c>
    </row>
    <row r="7458" spans="1:26" x14ac:dyDescent="0.25">
      <c r="A7458">
        <v>1733901</v>
      </c>
      <c r="B7458">
        <v>1</v>
      </c>
      <c r="C7458" t="s">
        <v>77</v>
      </c>
      <c r="D7458" t="s">
        <v>114</v>
      </c>
      <c r="E7458" t="s">
        <v>139</v>
      </c>
      <c r="F7458" t="s">
        <v>21268</v>
      </c>
      <c r="G7458" t="s">
        <v>462</v>
      </c>
      <c r="H7458" t="s">
        <v>46</v>
      </c>
      <c r="I7458" t="s">
        <v>129</v>
      </c>
      <c r="J7458" t="s">
        <v>130</v>
      </c>
      <c r="K7458" t="s">
        <v>131</v>
      </c>
      <c r="L7458" t="s">
        <v>21269</v>
      </c>
      <c r="M7458" t="s">
        <v>21270</v>
      </c>
      <c r="N7458">
        <v>0.569722222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70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39.880555999999999</v>
      </c>
    </row>
    <row r="7459" spans="1:26" x14ac:dyDescent="0.25">
      <c r="A7459">
        <v>1733906</v>
      </c>
      <c r="B7459">
        <v>1</v>
      </c>
      <c r="C7459" t="s">
        <v>76</v>
      </c>
      <c r="D7459" t="s">
        <v>92</v>
      </c>
      <c r="E7459" t="s">
        <v>134</v>
      </c>
      <c r="F7459" t="s">
        <v>21271</v>
      </c>
      <c r="G7459" t="s">
        <v>289</v>
      </c>
      <c r="H7459" t="s">
        <v>46</v>
      </c>
      <c r="I7459" t="s">
        <v>129</v>
      </c>
      <c r="J7459" t="s">
        <v>130</v>
      </c>
      <c r="K7459" t="s">
        <v>131</v>
      </c>
      <c r="L7459" t="s">
        <v>21272</v>
      </c>
      <c r="M7459" t="s">
        <v>21273</v>
      </c>
      <c r="N7459">
        <v>1.924722222</v>
      </c>
      <c r="O7459">
        <v>0</v>
      </c>
      <c r="P7459">
        <v>0</v>
      </c>
      <c r="Q7459">
        <v>0</v>
      </c>
      <c r="R7459">
        <v>1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1.924722</v>
      </c>
      <c r="Y7459">
        <v>0</v>
      </c>
      <c r="Z7459">
        <v>0</v>
      </c>
    </row>
    <row r="7460" spans="1:26" x14ac:dyDescent="0.25">
      <c r="A7460">
        <v>1733915</v>
      </c>
      <c r="B7460">
        <v>1</v>
      </c>
      <c r="C7460" t="s">
        <v>76</v>
      </c>
      <c r="D7460" t="s">
        <v>92</v>
      </c>
      <c r="E7460" t="s">
        <v>139</v>
      </c>
      <c r="F7460" t="s">
        <v>21274</v>
      </c>
      <c r="G7460" t="s">
        <v>269</v>
      </c>
      <c r="H7460" t="s">
        <v>46</v>
      </c>
      <c r="I7460" t="s">
        <v>129</v>
      </c>
      <c r="J7460" t="s">
        <v>130</v>
      </c>
      <c r="K7460" t="s">
        <v>131</v>
      </c>
      <c r="L7460" t="s">
        <v>21275</v>
      </c>
      <c r="M7460" t="s">
        <v>21276</v>
      </c>
      <c r="N7460">
        <v>2.366666666</v>
      </c>
      <c r="O7460">
        <v>0</v>
      </c>
      <c r="P7460">
        <v>0</v>
      </c>
      <c r="Q7460">
        <v>0</v>
      </c>
      <c r="R7460">
        <v>18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42.6</v>
      </c>
      <c r="Y7460">
        <v>0</v>
      </c>
      <c r="Z7460">
        <v>0</v>
      </c>
    </row>
    <row r="7461" spans="1:26" x14ac:dyDescent="0.25">
      <c r="A7461">
        <v>1733925</v>
      </c>
      <c r="B7461">
        <v>1</v>
      </c>
      <c r="C7461" t="s">
        <v>77</v>
      </c>
      <c r="D7461" t="s">
        <v>108</v>
      </c>
      <c r="E7461" t="s">
        <v>139</v>
      </c>
      <c r="F7461" t="s">
        <v>21277</v>
      </c>
      <c r="G7461" t="s">
        <v>141</v>
      </c>
      <c r="H7461" t="s">
        <v>46</v>
      </c>
      <c r="I7461" t="s">
        <v>129</v>
      </c>
      <c r="J7461" t="s">
        <v>130</v>
      </c>
      <c r="K7461" t="s">
        <v>131</v>
      </c>
      <c r="L7461" t="s">
        <v>21278</v>
      </c>
      <c r="M7461" t="s">
        <v>21279</v>
      </c>
      <c r="N7461">
        <v>1.118055555</v>
      </c>
      <c r="O7461">
        <v>0</v>
      </c>
      <c r="P7461">
        <v>146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163.23611099999999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1733914</v>
      </c>
      <c r="B7462">
        <v>1</v>
      </c>
      <c r="C7462" t="s">
        <v>76</v>
      </c>
      <c r="D7462" t="s">
        <v>92</v>
      </c>
      <c r="E7462" t="s">
        <v>134</v>
      </c>
      <c r="F7462" t="s">
        <v>21280</v>
      </c>
      <c r="G7462" t="s">
        <v>289</v>
      </c>
      <c r="H7462" t="s">
        <v>46</v>
      </c>
      <c r="I7462" t="s">
        <v>129</v>
      </c>
      <c r="J7462" t="s">
        <v>130</v>
      </c>
      <c r="K7462" t="s">
        <v>131</v>
      </c>
      <c r="L7462" t="s">
        <v>21281</v>
      </c>
      <c r="M7462" t="s">
        <v>21282</v>
      </c>
      <c r="N7462">
        <v>1.5475000000000001</v>
      </c>
      <c r="O7462">
        <v>0</v>
      </c>
      <c r="P7462">
        <v>0</v>
      </c>
      <c r="Q7462">
        <v>0</v>
      </c>
      <c r="R7462">
        <v>1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1.5475000000000001</v>
      </c>
      <c r="Y7462">
        <v>0</v>
      </c>
      <c r="Z7462">
        <v>0</v>
      </c>
    </row>
    <row r="7463" spans="1:26" x14ac:dyDescent="0.25">
      <c r="A7463">
        <v>1733923</v>
      </c>
      <c r="B7463">
        <v>1</v>
      </c>
      <c r="C7463" t="s">
        <v>76</v>
      </c>
      <c r="D7463" t="s">
        <v>92</v>
      </c>
      <c r="E7463" t="s">
        <v>134</v>
      </c>
      <c r="F7463" t="s">
        <v>21283</v>
      </c>
      <c r="G7463" t="s">
        <v>209</v>
      </c>
      <c r="H7463" t="s">
        <v>46</v>
      </c>
      <c r="I7463" t="s">
        <v>129</v>
      </c>
      <c r="J7463" t="s">
        <v>130</v>
      </c>
      <c r="K7463" t="s">
        <v>131</v>
      </c>
      <c r="L7463" t="s">
        <v>21284</v>
      </c>
      <c r="M7463" t="s">
        <v>21285</v>
      </c>
      <c r="N7463">
        <v>1.3077777770000001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1.3077780000000001</v>
      </c>
    </row>
    <row r="7464" spans="1:26" x14ac:dyDescent="0.25">
      <c r="A7464">
        <v>1733913</v>
      </c>
      <c r="B7464">
        <v>1</v>
      </c>
      <c r="C7464" t="s">
        <v>77</v>
      </c>
      <c r="D7464" t="s">
        <v>119</v>
      </c>
      <c r="E7464" t="s">
        <v>139</v>
      </c>
      <c r="F7464" t="s">
        <v>21286</v>
      </c>
      <c r="G7464" t="s">
        <v>141</v>
      </c>
      <c r="H7464" t="s">
        <v>46</v>
      </c>
      <c r="I7464" t="s">
        <v>129</v>
      </c>
      <c r="J7464" t="s">
        <v>130</v>
      </c>
      <c r="K7464" t="s">
        <v>131</v>
      </c>
      <c r="L7464" t="s">
        <v>21287</v>
      </c>
      <c r="M7464" t="s">
        <v>21288</v>
      </c>
      <c r="N7464">
        <v>2.7341666660000001</v>
      </c>
      <c r="O7464">
        <v>0</v>
      </c>
      <c r="P7464">
        <v>2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5.4683330000000003</v>
      </c>
      <c r="W7464">
        <v>0</v>
      </c>
      <c r="X7464">
        <v>0</v>
      </c>
      <c r="Y7464">
        <v>0</v>
      </c>
      <c r="Z7464">
        <v>0</v>
      </c>
    </row>
    <row r="7465" spans="1:26" x14ac:dyDescent="0.25">
      <c r="A7465">
        <v>1733919</v>
      </c>
      <c r="B7465">
        <v>1</v>
      </c>
      <c r="C7465" t="s">
        <v>76</v>
      </c>
      <c r="D7465" t="s">
        <v>106</v>
      </c>
      <c r="E7465" t="s">
        <v>134</v>
      </c>
      <c r="F7465" t="s">
        <v>21289</v>
      </c>
      <c r="G7465" t="s">
        <v>155</v>
      </c>
      <c r="H7465" t="s">
        <v>46</v>
      </c>
      <c r="I7465" t="s">
        <v>129</v>
      </c>
      <c r="J7465" t="s">
        <v>130</v>
      </c>
      <c r="K7465" t="s">
        <v>131</v>
      </c>
      <c r="L7465" t="s">
        <v>21290</v>
      </c>
      <c r="M7465" t="s">
        <v>21291</v>
      </c>
      <c r="N7465">
        <v>2.16</v>
      </c>
      <c r="O7465">
        <v>0</v>
      </c>
      <c r="P7465">
        <v>3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6.48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1733928</v>
      </c>
      <c r="B7466">
        <v>1</v>
      </c>
      <c r="C7466" t="s">
        <v>76</v>
      </c>
      <c r="D7466" t="s">
        <v>93</v>
      </c>
      <c r="E7466" t="s">
        <v>134</v>
      </c>
      <c r="F7466" t="s">
        <v>11117</v>
      </c>
      <c r="G7466" t="s">
        <v>289</v>
      </c>
      <c r="H7466" t="s">
        <v>46</v>
      </c>
      <c r="I7466" t="s">
        <v>129</v>
      </c>
      <c r="J7466" t="s">
        <v>130</v>
      </c>
      <c r="K7466" t="s">
        <v>131</v>
      </c>
      <c r="L7466" t="s">
        <v>21292</v>
      </c>
      <c r="M7466" t="s">
        <v>21293</v>
      </c>
      <c r="N7466">
        <v>1.986111111</v>
      </c>
      <c r="O7466">
        <v>0</v>
      </c>
      <c r="P7466">
        <v>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1.986111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1733920</v>
      </c>
      <c r="B7467">
        <v>1</v>
      </c>
      <c r="C7467" t="s">
        <v>76</v>
      </c>
      <c r="D7467" t="s">
        <v>104</v>
      </c>
      <c r="E7467" t="s">
        <v>126</v>
      </c>
      <c r="F7467" t="s">
        <v>21294</v>
      </c>
      <c r="G7467" t="s">
        <v>431</v>
      </c>
      <c r="H7467" t="s">
        <v>47</v>
      </c>
      <c r="I7467" t="s">
        <v>129</v>
      </c>
      <c r="J7467" t="s">
        <v>130</v>
      </c>
      <c r="K7467" t="s">
        <v>131</v>
      </c>
      <c r="L7467" t="s">
        <v>21295</v>
      </c>
      <c r="M7467" t="s">
        <v>21296</v>
      </c>
      <c r="N7467">
        <v>2.5852777769999999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96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248.186667</v>
      </c>
    </row>
    <row r="7468" spans="1:26" x14ac:dyDescent="0.25">
      <c r="A7468">
        <v>1733924</v>
      </c>
      <c r="B7468">
        <v>1</v>
      </c>
      <c r="C7468" t="s">
        <v>76</v>
      </c>
      <c r="D7468" t="s">
        <v>104</v>
      </c>
      <c r="E7468" t="s">
        <v>134</v>
      </c>
      <c r="F7468" t="s">
        <v>21297</v>
      </c>
      <c r="G7468" t="s">
        <v>136</v>
      </c>
      <c r="H7468" t="s">
        <v>46</v>
      </c>
      <c r="I7468" t="s">
        <v>129</v>
      </c>
      <c r="J7468" t="s">
        <v>130</v>
      </c>
      <c r="K7468" t="s">
        <v>131</v>
      </c>
      <c r="L7468" t="s">
        <v>21298</v>
      </c>
      <c r="M7468" t="s">
        <v>21299</v>
      </c>
      <c r="N7468">
        <v>0.96416666600000001</v>
      </c>
      <c r="O7468">
        <v>0</v>
      </c>
      <c r="P7468">
        <v>0</v>
      </c>
      <c r="Q7468">
        <v>0</v>
      </c>
      <c r="R7468">
        <v>1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0.964167</v>
      </c>
      <c r="Y7468">
        <v>0</v>
      </c>
      <c r="Z7468">
        <v>0</v>
      </c>
    </row>
    <row r="7469" spans="1:26" x14ac:dyDescent="0.25">
      <c r="A7469">
        <v>1733917</v>
      </c>
      <c r="B7469">
        <v>1</v>
      </c>
      <c r="C7469" t="s">
        <v>76</v>
      </c>
      <c r="D7469" t="s">
        <v>93</v>
      </c>
      <c r="E7469" t="s">
        <v>158</v>
      </c>
      <c r="F7469" t="s">
        <v>4017</v>
      </c>
      <c r="G7469" t="s">
        <v>176</v>
      </c>
      <c r="H7469" t="s">
        <v>47</v>
      </c>
      <c r="I7469" t="s">
        <v>129</v>
      </c>
      <c r="J7469" t="s">
        <v>130</v>
      </c>
      <c r="K7469" t="s">
        <v>131</v>
      </c>
      <c r="L7469" t="s">
        <v>21300</v>
      </c>
      <c r="M7469" t="s">
        <v>21301</v>
      </c>
      <c r="N7469">
        <v>0.51388888799999999</v>
      </c>
      <c r="O7469">
        <v>20</v>
      </c>
      <c r="P7469">
        <v>1287</v>
      </c>
      <c r="Q7469">
        <v>0</v>
      </c>
      <c r="R7469">
        <v>0</v>
      </c>
      <c r="S7469">
        <v>0</v>
      </c>
      <c r="T7469">
        <v>0</v>
      </c>
      <c r="U7469">
        <v>10.277778</v>
      </c>
      <c r="V7469">
        <v>661.374999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1733921</v>
      </c>
      <c r="B7470">
        <v>1</v>
      </c>
      <c r="C7470" t="s">
        <v>76</v>
      </c>
      <c r="D7470" t="s">
        <v>91</v>
      </c>
      <c r="E7470" t="s">
        <v>126</v>
      </c>
      <c r="F7470" t="s">
        <v>796</v>
      </c>
      <c r="G7470" t="s">
        <v>996</v>
      </c>
      <c r="H7470" t="s">
        <v>47</v>
      </c>
      <c r="I7470" t="s">
        <v>129</v>
      </c>
      <c r="J7470" t="s">
        <v>130</v>
      </c>
      <c r="K7470" t="s">
        <v>131</v>
      </c>
      <c r="L7470" t="s">
        <v>21302</v>
      </c>
      <c r="M7470" t="s">
        <v>21303</v>
      </c>
      <c r="N7470">
        <v>1.9027777770000001</v>
      </c>
      <c r="O7470">
        <v>0</v>
      </c>
      <c r="P7470">
        <v>632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1202.5555549999999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1733926</v>
      </c>
      <c r="B7471">
        <v>1</v>
      </c>
      <c r="C7471" t="s">
        <v>77</v>
      </c>
      <c r="D7471" t="s">
        <v>116</v>
      </c>
      <c r="E7471" t="s">
        <v>126</v>
      </c>
      <c r="F7471" t="s">
        <v>14188</v>
      </c>
      <c r="G7471" t="s">
        <v>176</v>
      </c>
      <c r="H7471" t="s">
        <v>47</v>
      </c>
      <c r="I7471" t="s">
        <v>151</v>
      </c>
      <c r="J7471" t="s">
        <v>130</v>
      </c>
      <c r="K7471" t="s">
        <v>131</v>
      </c>
      <c r="L7471" t="s">
        <v>21304</v>
      </c>
      <c r="M7471" t="s">
        <v>21305</v>
      </c>
      <c r="N7471">
        <v>1.3888888E-2</v>
      </c>
      <c r="O7471">
        <v>74</v>
      </c>
      <c r="P7471">
        <v>1156</v>
      </c>
      <c r="Q7471">
        <v>0</v>
      </c>
      <c r="R7471">
        <v>0</v>
      </c>
      <c r="S7471">
        <v>0</v>
      </c>
      <c r="T7471">
        <v>0</v>
      </c>
      <c r="U7471">
        <v>1.0277780000000001</v>
      </c>
      <c r="V7471">
        <v>16.055554999999998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1733943</v>
      </c>
      <c r="B7472">
        <v>1</v>
      </c>
      <c r="C7472" t="s">
        <v>76</v>
      </c>
      <c r="D7472" t="s">
        <v>89</v>
      </c>
      <c r="E7472" t="s">
        <v>139</v>
      </c>
      <c r="F7472" t="s">
        <v>21306</v>
      </c>
      <c r="G7472" t="s">
        <v>141</v>
      </c>
      <c r="H7472" t="s">
        <v>46</v>
      </c>
      <c r="I7472" t="s">
        <v>129</v>
      </c>
      <c r="J7472" t="s">
        <v>130</v>
      </c>
      <c r="K7472" t="s">
        <v>131</v>
      </c>
      <c r="L7472" t="s">
        <v>21307</v>
      </c>
      <c r="M7472" t="s">
        <v>21308</v>
      </c>
      <c r="N7472">
        <v>2.0383333330000002</v>
      </c>
      <c r="O7472">
        <v>0</v>
      </c>
      <c r="P7472">
        <v>0</v>
      </c>
      <c r="Q7472">
        <v>0</v>
      </c>
      <c r="R7472">
        <v>13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26.498332999999999</v>
      </c>
      <c r="Y7472">
        <v>0</v>
      </c>
      <c r="Z7472">
        <v>0</v>
      </c>
    </row>
    <row r="7473" spans="1:26" x14ac:dyDescent="0.25">
      <c r="A7473">
        <v>1733939</v>
      </c>
      <c r="B7473">
        <v>1</v>
      </c>
      <c r="C7473" t="s">
        <v>76</v>
      </c>
      <c r="D7473" t="s">
        <v>83</v>
      </c>
      <c r="E7473" t="s">
        <v>134</v>
      </c>
      <c r="F7473" t="s">
        <v>21309</v>
      </c>
      <c r="G7473" t="s">
        <v>136</v>
      </c>
      <c r="H7473" t="s">
        <v>46</v>
      </c>
      <c r="I7473" t="s">
        <v>129</v>
      </c>
      <c r="J7473" t="s">
        <v>130</v>
      </c>
      <c r="K7473" t="s">
        <v>131</v>
      </c>
      <c r="L7473" t="s">
        <v>21310</v>
      </c>
      <c r="M7473" t="s">
        <v>21311</v>
      </c>
      <c r="N7473">
        <v>2.2027777770000001</v>
      </c>
      <c r="O7473">
        <v>0</v>
      </c>
      <c r="P7473">
        <v>2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4.4055559999999998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1733940</v>
      </c>
      <c r="B7474">
        <v>1</v>
      </c>
      <c r="C7474" t="s">
        <v>76</v>
      </c>
      <c r="D7474" t="s">
        <v>80</v>
      </c>
      <c r="E7474" t="s">
        <v>164</v>
      </c>
      <c r="F7474" t="s">
        <v>21312</v>
      </c>
      <c r="G7474" t="s">
        <v>462</v>
      </c>
      <c r="H7474" t="s">
        <v>46</v>
      </c>
      <c r="I7474" t="s">
        <v>129</v>
      </c>
      <c r="J7474" t="s">
        <v>130</v>
      </c>
      <c r="K7474" t="s">
        <v>131</v>
      </c>
      <c r="L7474" t="s">
        <v>20899</v>
      </c>
      <c r="M7474" t="s">
        <v>21313</v>
      </c>
      <c r="N7474">
        <v>0.643055555</v>
      </c>
      <c r="O7474">
        <v>0</v>
      </c>
      <c r="P7474">
        <v>307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197.41805500000001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1733946</v>
      </c>
      <c r="B7475">
        <v>1</v>
      </c>
      <c r="C7475" t="s">
        <v>76</v>
      </c>
      <c r="D7475" t="s">
        <v>84</v>
      </c>
      <c r="E7475" t="s">
        <v>134</v>
      </c>
      <c r="F7475" t="s">
        <v>21314</v>
      </c>
      <c r="G7475" t="s">
        <v>155</v>
      </c>
      <c r="H7475" t="s">
        <v>46</v>
      </c>
      <c r="I7475" t="s">
        <v>129</v>
      </c>
      <c r="J7475" t="s">
        <v>130</v>
      </c>
      <c r="K7475" t="s">
        <v>131</v>
      </c>
      <c r="L7475" t="s">
        <v>21315</v>
      </c>
      <c r="M7475" t="s">
        <v>21316</v>
      </c>
      <c r="N7475">
        <v>1.814166666</v>
      </c>
      <c r="O7475">
        <v>0</v>
      </c>
      <c r="P7475">
        <v>14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25.398333000000001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1733947</v>
      </c>
      <c r="B7476">
        <v>1</v>
      </c>
      <c r="C7476" t="s">
        <v>76</v>
      </c>
      <c r="D7476" t="s">
        <v>83</v>
      </c>
      <c r="E7476" t="s">
        <v>134</v>
      </c>
      <c r="F7476" t="s">
        <v>21317</v>
      </c>
      <c r="G7476" t="s">
        <v>155</v>
      </c>
      <c r="H7476" t="s">
        <v>46</v>
      </c>
      <c r="I7476" t="s">
        <v>129</v>
      </c>
      <c r="J7476" t="s">
        <v>130</v>
      </c>
      <c r="K7476" t="s">
        <v>131</v>
      </c>
      <c r="L7476" t="s">
        <v>21318</v>
      </c>
      <c r="M7476" t="s">
        <v>21319</v>
      </c>
      <c r="N7476">
        <v>2.7938888880000001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2.7938890000000001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1733953</v>
      </c>
      <c r="B7477">
        <v>1</v>
      </c>
      <c r="C7477" t="s">
        <v>76</v>
      </c>
      <c r="D7477" t="s">
        <v>90</v>
      </c>
      <c r="E7477" t="s">
        <v>134</v>
      </c>
      <c r="F7477" t="s">
        <v>21320</v>
      </c>
      <c r="G7477" t="s">
        <v>136</v>
      </c>
      <c r="H7477" t="s">
        <v>46</v>
      </c>
      <c r="I7477" t="s">
        <v>129</v>
      </c>
      <c r="J7477" t="s">
        <v>130</v>
      </c>
      <c r="K7477" t="s">
        <v>131</v>
      </c>
      <c r="L7477" t="s">
        <v>21321</v>
      </c>
      <c r="M7477" t="s">
        <v>21322</v>
      </c>
      <c r="N7477">
        <v>4.4411111109999997</v>
      </c>
      <c r="O7477">
        <v>0</v>
      </c>
      <c r="P7477">
        <v>1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4.4411110000000003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1733950</v>
      </c>
      <c r="B7478">
        <v>1</v>
      </c>
      <c r="C7478" t="s">
        <v>76</v>
      </c>
      <c r="D7478" t="s">
        <v>79</v>
      </c>
      <c r="E7478" t="s">
        <v>164</v>
      </c>
      <c r="F7478" t="s">
        <v>21323</v>
      </c>
      <c r="G7478" t="s">
        <v>141</v>
      </c>
      <c r="H7478" t="s">
        <v>46</v>
      </c>
      <c r="I7478" t="s">
        <v>129</v>
      </c>
      <c r="J7478" t="s">
        <v>130</v>
      </c>
      <c r="K7478" t="s">
        <v>131</v>
      </c>
      <c r="L7478" t="s">
        <v>21324</v>
      </c>
      <c r="M7478" t="s">
        <v>21325</v>
      </c>
      <c r="N7478">
        <v>2.0691666660000001</v>
      </c>
      <c r="O7478">
        <v>0</v>
      </c>
      <c r="P7478">
        <v>2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4.1383330000000003</v>
      </c>
      <c r="W7478">
        <v>0</v>
      </c>
      <c r="X7478">
        <v>0</v>
      </c>
      <c r="Y7478">
        <v>0</v>
      </c>
      <c r="Z7478">
        <v>0</v>
      </c>
    </row>
    <row r="7479" spans="1:26" x14ac:dyDescent="0.25">
      <c r="A7479">
        <v>1734018</v>
      </c>
      <c r="B7479">
        <v>1</v>
      </c>
      <c r="C7479" t="s">
        <v>76</v>
      </c>
      <c r="D7479" t="s">
        <v>80</v>
      </c>
      <c r="E7479" t="s">
        <v>139</v>
      </c>
      <c r="F7479" t="s">
        <v>21326</v>
      </c>
      <c r="G7479" t="s">
        <v>141</v>
      </c>
      <c r="H7479" t="s">
        <v>46</v>
      </c>
      <c r="I7479" t="s">
        <v>129</v>
      </c>
      <c r="J7479" t="s">
        <v>130</v>
      </c>
      <c r="K7479" t="s">
        <v>131</v>
      </c>
      <c r="L7479" t="s">
        <v>21327</v>
      </c>
      <c r="M7479" t="s">
        <v>21328</v>
      </c>
      <c r="N7479">
        <v>4.0025000000000004</v>
      </c>
      <c r="O7479">
        <v>0</v>
      </c>
      <c r="P7479">
        <v>101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404.2525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1733954</v>
      </c>
      <c r="B7480">
        <v>1</v>
      </c>
      <c r="C7480" t="s">
        <v>76</v>
      </c>
      <c r="D7480" t="s">
        <v>106</v>
      </c>
      <c r="E7480" t="s">
        <v>164</v>
      </c>
      <c r="F7480" t="s">
        <v>21329</v>
      </c>
      <c r="G7480" t="s">
        <v>462</v>
      </c>
      <c r="H7480" t="s">
        <v>46</v>
      </c>
      <c r="I7480" t="s">
        <v>129</v>
      </c>
      <c r="J7480" t="s">
        <v>130</v>
      </c>
      <c r="K7480" t="s">
        <v>131</v>
      </c>
      <c r="L7480" t="s">
        <v>21330</v>
      </c>
      <c r="M7480" t="s">
        <v>21331</v>
      </c>
      <c r="N7480">
        <v>0.67249999999999999</v>
      </c>
      <c r="O7480">
        <v>0</v>
      </c>
      <c r="P7480">
        <v>255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171.48750000000001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1733959</v>
      </c>
      <c r="B7481">
        <v>1</v>
      </c>
      <c r="C7481" t="s">
        <v>77</v>
      </c>
      <c r="D7481" t="s">
        <v>119</v>
      </c>
      <c r="E7481" t="s">
        <v>134</v>
      </c>
      <c r="F7481" t="s">
        <v>21332</v>
      </c>
      <c r="G7481" t="s">
        <v>136</v>
      </c>
      <c r="H7481" t="s">
        <v>46</v>
      </c>
      <c r="I7481" t="s">
        <v>129</v>
      </c>
      <c r="J7481" t="s">
        <v>130</v>
      </c>
      <c r="K7481" t="s">
        <v>131</v>
      </c>
      <c r="L7481" t="s">
        <v>21333</v>
      </c>
      <c r="M7481" t="s">
        <v>21334</v>
      </c>
      <c r="N7481">
        <v>3.0794444439999999</v>
      </c>
      <c r="O7481">
        <v>0</v>
      </c>
      <c r="P7481">
        <v>1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3.0794440000000001</v>
      </c>
      <c r="W7481">
        <v>0</v>
      </c>
      <c r="X7481">
        <v>0</v>
      </c>
      <c r="Y7481">
        <v>0</v>
      </c>
      <c r="Z7481">
        <v>0</v>
      </c>
    </row>
    <row r="7482" spans="1:26" x14ac:dyDescent="0.25">
      <c r="A7482">
        <v>1733957</v>
      </c>
      <c r="B7482">
        <v>1</v>
      </c>
      <c r="C7482" t="s">
        <v>76</v>
      </c>
      <c r="D7482" t="s">
        <v>92</v>
      </c>
      <c r="E7482" t="s">
        <v>134</v>
      </c>
      <c r="F7482" t="s">
        <v>21335</v>
      </c>
      <c r="G7482" t="s">
        <v>136</v>
      </c>
      <c r="H7482" t="s">
        <v>46</v>
      </c>
      <c r="I7482" t="s">
        <v>129</v>
      </c>
      <c r="J7482" t="s">
        <v>130</v>
      </c>
      <c r="K7482" t="s">
        <v>131</v>
      </c>
      <c r="L7482" t="s">
        <v>21336</v>
      </c>
      <c r="M7482" t="s">
        <v>21337</v>
      </c>
      <c r="N7482">
        <v>4.721944444</v>
      </c>
      <c r="O7482">
        <v>0</v>
      </c>
      <c r="P7482">
        <v>0</v>
      </c>
      <c r="Q7482">
        <v>0</v>
      </c>
      <c r="R7482">
        <v>5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23.609722000000001</v>
      </c>
      <c r="Y7482">
        <v>0</v>
      </c>
      <c r="Z7482">
        <v>0</v>
      </c>
    </row>
    <row r="7483" spans="1:26" x14ac:dyDescent="0.25">
      <c r="A7483">
        <v>1733961</v>
      </c>
      <c r="B7483">
        <v>1</v>
      </c>
      <c r="C7483" t="s">
        <v>76</v>
      </c>
      <c r="D7483" t="s">
        <v>103</v>
      </c>
      <c r="E7483" t="s">
        <v>139</v>
      </c>
      <c r="F7483" t="s">
        <v>21338</v>
      </c>
      <c r="G7483" t="s">
        <v>707</v>
      </c>
      <c r="H7483" t="s">
        <v>46</v>
      </c>
      <c r="I7483" t="s">
        <v>129</v>
      </c>
      <c r="J7483" t="s">
        <v>130</v>
      </c>
      <c r="K7483" t="s">
        <v>131</v>
      </c>
      <c r="L7483" t="s">
        <v>21339</v>
      </c>
      <c r="M7483" t="s">
        <v>21340</v>
      </c>
      <c r="N7483">
        <v>0.45138888799999999</v>
      </c>
      <c r="O7483">
        <v>0</v>
      </c>
      <c r="P7483">
        <v>0</v>
      </c>
      <c r="Q7483">
        <v>0</v>
      </c>
      <c r="R7483">
        <v>51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23.020833</v>
      </c>
      <c r="Y7483">
        <v>0</v>
      </c>
      <c r="Z7483">
        <v>0</v>
      </c>
    </row>
    <row r="7484" spans="1:26" x14ac:dyDescent="0.25">
      <c r="A7484">
        <v>1733966</v>
      </c>
      <c r="B7484">
        <v>1</v>
      </c>
      <c r="C7484" t="s">
        <v>76</v>
      </c>
      <c r="D7484" t="s">
        <v>92</v>
      </c>
      <c r="E7484" t="s">
        <v>134</v>
      </c>
      <c r="F7484" t="s">
        <v>21341</v>
      </c>
      <c r="G7484" t="s">
        <v>289</v>
      </c>
      <c r="H7484" t="s">
        <v>46</v>
      </c>
      <c r="I7484" t="s">
        <v>129</v>
      </c>
      <c r="J7484" t="s">
        <v>130</v>
      </c>
      <c r="K7484" t="s">
        <v>131</v>
      </c>
      <c r="L7484" t="s">
        <v>21342</v>
      </c>
      <c r="M7484" t="s">
        <v>21343</v>
      </c>
      <c r="N7484">
        <v>4.130833333</v>
      </c>
      <c r="O7484">
        <v>0</v>
      </c>
      <c r="P7484">
        <v>0</v>
      </c>
      <c r="Q7484">
        <v>0</v>
      </c>
      <c r="R7484">
        <v>1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4.130833</v>
      </c>
      <c r="Y7484">
        <v>0</v>
      </c>
      <c r="Z7484">
        <v>0</v>
      </c>
    </row>
    <row r="7485" spans="1:26" x14ac:dyDescent="0.25">
      <c r="A7485">
        <v>1733973</v>
      </c>
      <c r="B7485">
        <v>1</v>
      </c>
      <c r="C7485" t="s">
        <v>76</v>
      </c>
      <c r="D7485" t="s">
        <v>93</v>
      </c>
      <c r="E7485" t="s">
        <v>134</v>
      </c>
      <c r="F7485" t="s">
        <v>21344</v>
      </c>
      <c r="G7485" t="s">
        <v>209</v>
      </c>
      <c r="H7485" t="s">
        <v>46</v>
      </c>
      <c r="I7485" t="s">
        <v>129</v>
      </c>
      <c r="J7485" t="s">
        <v>130</v>
      </c>
      <c r="K7485" t="s">
        <v>131</v>
      </c>
      <c r="L7485" t="s">
        <v>21345</v>
      </c>
      <c r="M7485" t="s">
        <v>21346</v>
      </c>
      <c r="N7485">
        <v>4.3111111109999998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4.3111110000000004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1733969</v>
      </c>
      <c r="B7486">
        <v>1</v>
      </c>
      <c r="C7486" t="s">
        <v>77</v>
      </c>
      <c r="D7486" t="s">
        <v>124</v>
      </c>
      <c r="E7486" t="s">
        <v>134</v>
      </c>
      <c r="F7486" t="s">
        <v>21347</v>
      </c>
      <c r="G7486" t="s">
        <v>136</v>
      </c>
      <c r="H7486" t="s">
        <v>46</v>
      </c>
      <c r="I7486" t="s">
        <v>129</v>
      </c>
      <c r="J7486" t="s">
        <v>130</v>
      </c>
      <c r="K7486" t="s">
        <v>131</v>
      </c>
      <c r="L7486" t="s">
        <v>21348</v>
      </c>
      <c r="M7486" t="s">
        <v>21349</v>
      </c>
      <c r="N7486">
        <v>1.2250000000000001</v>
      </c>
      <c r="O7486">
        <v>0</v>
      </c>
      <c r="P7486">
        <v>7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8.5749999999999993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1733971</v>
      </c>
      <c r="B7487">
        <v>1</v>
      </c>
      <c r="C7487" t="s">
        <v>76</v>
      </c>
      <c r="D7487" t="s">
        <v>90</v>
      </c>
      <c r="E7487" t="s">
        <v>139</v>
      </c>
      <c r="F7487" t="s">
        <v>21350</v>
      </c>
      <c r="G7487" t="s">
        <v>141</v>
      </c>
      <c r="H7487" t="s">
        <v>46</v>
      </c>
      <c r="I7487" t="s">
        <v>129</v>
      </c>
      <c r="J7487" t="s">
        <v>130</v>
      </c>
      <c r="K7487" t="s">
        <v>131</v>
      </c>
      <c r="L7487" t="s">
        <v>21351</v>
      </c>
      <c r="M7487" t="s">
        <v>21352</v>
      </c>
      <c r="N7487">
        <v>4.0575000000000001</v>
      </c>
      <c r="O7487">
        <v>0</v>
      </c>
      <c r="P7487">
        <v>0</v>
      </c>
      <c r="Q7487">
        <v>0</v>
      </c>
      <c r="R7487">
        <v>18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73.034999999999997</v>
      </c>
      <c r="Y7487">
        <v>0</v>
      </c>
      <c r="Z7487">
        <v>0</v>
      </c>
    </row>
    <row r="7488" spans="1:26" x14ac:dyDescent="0.25">
      <c r="A7488">
        <v>1733972</v>
      </c>
      <c r="B7488">
        <v>1</v>
      </c>
      <c r="C7488" t="s">
        <v>77</v>
      </c>
      <c r="D7488" t="s">
        <v>120</v>
      </c>
      <c r="E7488" t="s">
        <v>164</v>
      </c>
      <c r="F7488" t="s">
        <v>20643</v>
      </c>
      <c r="G7488" t="s">
        <v>256</v>
      </c>
      <c r="H7488" t="s">
        <v>46</v>
      </c>
      <c r="I7488" t="s">
        <v>129</v>
      </c>
      <c r="J7488" t="s">
        <v>130</v>
      </c>
      <c r="K7488" t="s">
        <v>131</v>
      </c>
      <c r="L7488" t="s">
        <v>21353</v>
      </c>
      <c r="M7488" t="s">
        <v>21354</v>
      </c>
      <c r="N7488">
        <v>0.65833333299999997</v>
      </c>
      <c r="O7488">
        <v>0</v>
      </c>
      <c r="P7488">
        <v>0</v>
      </c>
      <c r="Q7488">
        <v>0</v>
      </c>
      <c r="R7488">
        <v>24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15.8</v>
      </c>
      <c r="Y7488">
        <v>0</v>
      </c>
      <c r="Z7488">
        <v>0</v>
      </c>
    </row>
    <row r="7489" spans="1:26" x14ac:dyDescent="0.25">
      <c r="A7489">
        <v>1733976</v>
      </c>
      <c r="B7489">
        <v>1</v>
      </c>
      <c r="C7489" t="s">
        <v>76</v>
      </c>
      <c r="D7489" t="s">
        <v>79</v>
      </c>
      <c r="E7489" t="s">
        <v>134</v>
      </c>
      <c r="F7489" t="s">
        <v>21355</v>
      </c>
      <c r="G7489" t="s">
        <v>136</v>
      </c>
      <c r="H7489" t="s">
        <v>46</v>
      </c>
      <c r="I7489" t="s">
        <v>129</v>
      </c>
      <c r="J7489" t="s">
        <v>130</v>
      </c>
      <c r="K7489" t="s">
        <v>131</v>
      </c>
      <c r="L7489" t="s">
        <v>21356</v>
      </c>
      <c r="M7489" t="s">
        <v>21357</v>
      </c>
      <c r="N7489">
        <v>1.812777777</v>
      </c>
      <c r="O7489">
        <v>0</v>
      </c>
      <c r="P7489">
        <v>3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5.4383330000000001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1733982</v>
      </c>
      <c r="B7490">
        <v>1</v>
      </c>
      <c r="C7490" t="s">
        <v>76</v>
      </c>
      <c r="D7490" t="s">
        <v>88</v>
      </c>
      <c r="E7490" t="s">
        <v>139</v>
      </c>
      <c r="F7490" t="s">
        <v>21358</v>
      </c>
      <c r="G7490" t="s">
        <v>141</v>
      </c>
      <c r="H7490" t="s">
        <v>46</v>
      </c>
      <c r="I7490" t="s">
        <v>129</v>
      </c>
      <c r="J7490" t="s">
        <v>130</v>
      </c>
      <c r="K7490" t="s">
        <v>131</v>
      </c>
      <c r="L7490" t="s">
        <v>21359</v>
      </c>
      <c r="M7490" t="s">
        <v>21360</v>
      </c>
      <c r="N7490">
        <v>0.57222222199999995</v>
      </c>
      <c r="O7490">
        <v>0</v>
      </c>
      <c r="P7490">
        <v>142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81.255555999999999</v>
      </c>
      <c r="W7490">
        <v>0</v>
      </c>
      <c r="X7490">
        <v>0</v>
      </c>
      <c r="Y7490">
        <v>0</v>
      </c>
      <c r="Z7490">
        <v>0</v>
      </c>
    </row>
    <row r="7491" spans="1:26" x14ac:dyDescent="0.25">
      <c r="A7491">
        <v>1733980</v>
      </c>
      <c r="B7491">
        <v>1</v>
      </c>
      <c r="C7491" t="s">
        <v>77</v>
      </c>
      <c r="D7491" t="s">
        <v>120</v>
      </c>
      <c r="E7491" t="s">
        <v>134</v>
      </c>
      <c r="F7491" t="s">
        <v>21361</v>
      </c>
      <c r="G7491" t="s">
        <v>136</v>
      </c>
      <c r="H7491" t="s">
        <v>46</v>
      </c>
      <c r="I7491" t="s">
        <v>129</v>
      </c>
      <c r="J7491" t="s">
        <v>130</v>
      </c>
      <c r="K7491" t="s">
        <v>131</v>
      </c>
      <c r="L7491" t="s">
        <v>21362</v>
      </c>
      <c r="M7491" t="s">
        <v>21363</v>
      </c>
      <c r="N7491">
        <v>1.5275000000000001</v>
      </c>
      <c r="O7491">
        <v>0</v>
      </c>
      <c r="P7491">
        <v>0</v>
      </c>
      <c r="Q7491">
        <v>0</v>
      </c>
      <c r="R7491">
        <v>1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1.5275000000000001</v>
      </c>
      <c r="Y7491">
        <v>0</v>
      </c>
      <c r="Z7491">
        <v>0</v>
      </c>
    </row>
    <row r="7492" spans="1:26" x14ac:dyDescent="0.25">
      <c r="A7492">
        <v>1733986</v>
      </c>
      <c r="B7492">
        <v>1</v>
      </c>
      <c r="C7492" t="s">
        <v>76</v>
      </c>
      <c r="D7492" t="s">
        <v>92</v>
      </c>
      <c r="E7492" t="s">
        <v>139</v>
      </c>
      <c r="F7492" t="s">
        <v>21364</v>
      </c>
      <c r="G7492" t="s">
        <v>182</v>
      </c>
      <c r="H7492" t="s">
        <v>46</v>
      </c>
      <c r="I7492" t="s">
        <v>129</v>
      </c>
      <c r="J7492" t="s">
        <v>130</v>
      </c>
      <c r="K7492" t="s">
        <v>131</v>
      </c>
      <c r="L7492" t="s">
        <v>21365</v>
      </c>
      <c r="M7492" t="s">
        <v>21366</v>
      </c>
      <c r="N7492">
        <v>6.55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35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229.25</v>
      </c>
    </row>
    <row r="7493" spans="1:26" x14ac:dyDescent="0.25">
      <c r="A7493">
        <v>1733988</v>
      </c>
      <c r="B7493">
        <v>1</v>
      </c>
      <c r="C7493" t="s">
        <v>76</v>
      </c>
      <c r="D7493" t="s">
        <v>106</v>
      </c>
      <c r="E7493" t="s">
        <v>134</v>
      </c>
      <c r="F7493" t="s">
        <v>21367</v>
      </c>
      <c r="G7493" t="s">
        <v>182</v>
      </c>
      <c r="H7493" t="s">
        <v>46</v>
      </c>
      <c r="I7493" t="s">
        <v>129</v>
      </c>
      <c r="J7493" t="s">
        <v>130</v>
      </c>
      <c r="K7493" t="s">
        <v>131</v>
      </c>
      <c r="L7493" t="s">
        <v>21368</v>
      </c>
      <c r="M7493" t="s">
        <v>21369</v>
      </c>
      <c r="N7493">
        <v>2.1716666660000001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2.1716669999999998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1733998</v>
      </c>
      <c r="B7494">
        <v>1</v>
      </c>
      <c r="C7494" t="s">
        <v>76</v>
      </c>
      <c r="D7494" t="s">
        <v>88</v>
      </c>
      <c r="E7494" t="s">
        <v>134</v>
      </c>
      <c r="F7494" t="s">
        <v>21370</v>
      </c>
      <c r="G7494" t="s">
        <v>907</v>
      </c>
      <c r="H7494" t="s">
        <v>46</v>
      </c>
      <c r="I7494" t="s">
        <v>129</v>
      </c>
      <c r="J7494" t="s">
        <v>130</v>
      </c>
      <c r="K7494" t="s">
        <v>131</v>
      </c>
      <c r="L7494" t="s">
        <v>21371</v>
      </c>
      <c r="M7494" t="s">
        <v>21372</v>
      </c>
      <c r="N7494">
        <v>1.153611111</v>
      </c>
      <c r="O7494">
        <v>0</v>
      </c>
      <c r="P7494">
        <v>1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1.1536109999999999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1733995</v>
      </c>
      <c r="B7495">
        <v>1</v>
      </c>
      <c r="C7495" t="s">
        <v>76</v>
      </c>
      <c r="D7495" t="s">
        <v>78</v>
      </c>
      <c r="E7495" t="s">
        <v>134</v>
      </c>
      <c r="F7495" t="s">
        <v>21373</v>
      </c>
      <c r="G7495" t="s">
        <v>136</v>
      </c>
      <c r="H7495" t="s">
        <v>46</v>
      </c>
      <c r="I7495" t="s">
        <v>129</v>
      </c>
      <c r="J7495" t="s">
        <v>130</v>
      </c>
      <c r="K7495" t="s">
        <v>131</v>
      </c>
      <c r="L7495" t="s">
        <v>21374</v>
      </c>
      <c r="M7495" t="s">
        <v>21375</v>
      </c>
      <c r="N7495">
        <v>1.23</v>
      </c>
      <c r="O7495">
        <v>0</v>
      </c>
      <c r="P7495">
        <v>3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3.69</v>
      </c>
      <c r="W7495">
        <v>0</v>
      </c>
      <c r="X7495">
        <v>0</v>
      </c>
      <c r="Y7495">
        <v>0</v>
      </c>
      <c r="Z7495">
        <v>0</v>
      </c>
    </row>
    <row r="7496" spans="1:26" x14ac:dyDescent="0.25">
      <c r="A7496">
        <v>1734001</v>
      </c>
      <c r="B7496">
        <v>1</v>
      </c>
      <c r="C7496" t="s">
        <v>76</v>
      </c>
      <c r="D7496" t="s">
        <v>104</v>
      </c>
      <c r="E7496" t="s">
        <v>212</v>
      </c>
      <c r="F7496" t="s">
        <v>11567</v>
      </c>
      <c r="G7496" t="s">
        <v>176</v>
      </c>
      <c r="H7496" t="s">
        <v>47</v>
      </c>
      <c r="I7496" t="s">
        <v>129</v>
      </c>
      <c r="J7496" t="s">
        <v>130</v>
      </c>
      <c r="K7496" t="s">
        <v>131</v>
      </c>
      <c r="L7496" t="s">
        <v>21376</v>
      </c>
      <c r="M7496" t="s">
        <v>21377</v>
      </c>
      <c r="N7496">
        <v>0.40472222200000002</v>
      </c>
      <c r="O7496">
        <v>0</v>
      </c>
      <c r="P7496">
        <v>0</v>
      </c>
      <c r="Q7496">
        <v>0</v>
      </c>
      <c r="R7496">
        <v>336</v>
      </c>
      <c r="S7496">
        <v>0</v>
      </c>
      <c r="T7496">
        <v>373</v>
      </c>
      <c r="U7496">
        <v>0</v>
      </c>
      <c r="V7496">
        <v>0</v>
      </c>
      <c r="W7496">
        <v>0</v>
      </c>
      <c r="X7496">
        <v>135.98666700000001</v>
      </c>
      <c r="Y7496">
        <v>0</v>
      </c>
      <c r="Z7496">
        <v>150.961389</v>
      </c>
    </row>
    <row r="7497" spans="1:26" x14ac:dyDescent="0.25">
      <c r="A7497">
        <v>1734006</v>
      </c>
      <c r="B7497">
        <v>1</v>
      </c>
      <c r="C7497" t="s">
        <v>76</v>
      </c>
      <c r="D7497" t="s">
        <v>78</v>
      </c>
      <c r="E7497" t="s">
        <v>134</v>
      </c>
      <c r="F7497" t="s">
        <v>21378</v>
      </c>
      <c r="G7497" t="s">
        <v>136</v>
      </c>
      <c r="H7497" t="s">
        <v>46</v>
      </c>
      <c r="I7497" t="s">
        <v>129</v>
      </c>
      <c r="J7497" t="s">
        <v>130</v>
      </c>
      <c r="K7497" t="s">
        <v>131</v>
      </c>
      <c r="L7497" t="s">
        <v>21379</v>
      </c>
      <c r="M7497" t="s">
        <v>21380</v>
      </c>
      <c r="N7497">
        <v>2.025833333</v>
      </c>
      <c r="O7497">
        <v>0</v>
      </c>
      <c r="P7497">
        <v>29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58.749167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1734009</v>
      </c>
      <c r="B7498">
        <v>1</v>
      </c>
      <c r="C7498" t="s">
        <v>77</v>
      </c>
      <c r="D7498" t="s">
        <v>111</v>
      </c>
      <c r="E7498" t="s">
        <v>139</v>
      </c>
      <c r="F7498" t="s">
        <v>21381</v>
      </c>
      <c r="G7498" t="s">
        <v>141</v>
      </c>
      <c r="H7498" t="s">
        <v>46</v>
      </c>
      <c r="I7498" t="s">
        <v>129</v>
      </c>
      <c r="J7498" t="s">
        <v>130</v>
      </c>
      <c r="K7498" t="s">
        <v>131</v>
      </c>
      <c r="L7498" t="s">
        <v>21382</v>
      </c>
      <c r="M7498" t="s">
        <v>21383</v>
      </c>
      <c r="N7498">
        <v>0.98777777700000002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8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7.9022220000000001</v>
      </c>
    </row>
    <row r="7499" spans="1:26" x14ac:dyDescent="0.25">
      <c r="A7499">
        <v>1734013</v>
      </c>
      <c r="B7499">
        <v>1</v>
      </c>
      <c r="C7499" t="s">
        <v>76</v>
      </c>
      <c r="D7499" t="s">
        <v>99</v>
      </c>
      <c r="E7499" t="s">
        <v>134</v>
      </c>
      <c r="F7499" t="s">
        <v>21384</v>
      </c>
      <c r="G7499" t="s">
        <v>136</v>
      </c>
      <c r="H7499" t="s">
        <v>46</v>
      </c>
      <c r="I7499" t="s">
        <v>129</v>
      </c>
      <c r="J7499" t="s">
        <v>130</v>
      </c>
      <c r="K7499" t="s">
        <v>131</v>
      </c>
      <c r="L7499" t="s">
        <v>21385</v>
      </c>
      <c r="M7499" t="s">
        <v>21386</v>
      </c>
      <c r="N7499">
        <v>1.226388888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1.226389</v>
      </c>
      <c r="W7499">
        <v>0</v>
      </c>
      <c r="X7499">
        <v>0</v>
      </c>
      <c r="Y7499">
        <v>0</v>
      </c>
      <c r="Z7499">
        <v>0</v>
      </c>
    </row>
    <row r="7500" spans="1:26" x14ac:dyDescent="0.25">
      <c r="A7500">
        <v>1734015</v>
      </c>
      <c r="B7500">
        <v>1</v>
      </c>
      <c r="C7500" t="s">
        <v>76</v>
      </c>
      <c r="D7500" t="s">
        <v>78</v>
      </c>
      <c r="E7500" t="s">
        <v>139</v>
      </c>
      <c r="F7500" t="s">
        <v>7587</v>
      </c>
      <c r="G7500" t="s">
        <v>141</v>
      </c>
      <c r="H7500" t="s">
        <v>46</v>
      </c>
      <c r="I7500" t="s">
        <v>129</v>
      </c>
      <c r="J7500" t="s">
        <v>130</v>
      </c>
      <c r="K7500" t="s">
        <v>131</v>
      </c>
      <c r="L7500" t="s">
        <v>21387</v>
      </c>
      <c r="M7500" t="s">
        <v>21388</v>
      </c>
      <c r="N7500">
        <v>1.2480555550000001</v>
      </c>
      <c r="O7500">
        <v>0</v>
      </c>
      <c r="P7500">
        <v>148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184.712222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1734016</v>
      </c>
      <c r="B7501">
        <v>1</v>
      </c>
      <c r="C7501" t="s">
        <v>77</v>
      </c>
      <c r="D7501" t="s">
        <v>124</v>
      </c>
      <c r="E7501" t="s">
        <v>134</v>
      </c>
      <c r="F7501" t="s">
        <v>864</v>
      </c>
      <c r="G7501" t="s">
        <v>136</v>
      </c>
      <c r="H7501" t="s">
        <v>46</v>
      </c>
      <c r="I7501" t="s">
        <v>129</v>
      </c>
      <c r="J7501" t="s">
        <v>130</v>
      </c>
      <c r="K7501" t="s">
        <v>131</v>
      </c>
      <c r="L7501" t="s">
        <v>21389</v>
      </c>
      <c r="M7501" t="s">
        <v>21390</v>
      </c>
      <c r="N7501">
        <v>1.838333333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1.838333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1734014</v>
      </c>
      <c r="B7502">
        <v>1</v>
      </c>
      <c r="C7502" t="s">
        <v>77</v>
      </c>
      <c r="D7502" t="s">
        <v>116</v>
      </c>
      <c r="E7502" t="s">
        <v>158</v>
      </c>
      <c r="F7502" t="s">
        <v>5473</v>
      </c>
      <c r="G7502" t="s">
        <v>176</v>
      </c>
      <c r="H7502" t="s">
        <v>47</v>
      </c>
      <c r="I7502" t="s">
        <v>129</v>
      </c>
      <c r="J7502" t="s">
        <v>130</v>
      </c>
      <c r="K7502" t="s">
        <v>131</v>
      </c>
      <c r="L7502" t="s">
        <v>21391</v>
      </c>
      <c r="M7502" t="s">
        <v>21392</v>
      </c>
      <c r="N7502">
        <v>0.635833333</v>
      </c>
      <c r="O7502">
        <v>72</v>
      </c>
      <c r="P7502">
        <v>298</v>
      </c>
      <c r="Q7502">
        <v>0</v>
      </c>
      <c r="R7502">
        <v>0</v>
      </c>
      <c r="S7502">
        <v>0</v>
      </c>
      <c r="T7502">
        <v>0</v>
      </c>
      <c r="U7502">
        <v>45.78</v>
      </c>
      <c r="V7502">
        <v>189.47833299999999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1734020</v>
      </c>
      <c r="B7503">
        <v>1</v>
      </c>
      <c r="C7503" t="s">
        <v>76</v>
      </c>
      <c r="D7503" t="s">
        <v>78</v>
      </c>
      <c r="E7503" t="s">
        <v>139</v>
      </c>
      <c r="F7503" t="s">
        <v>21393</v>
      </c>
      <c r="G7503" t="s">
        <v>141</v>
      </c>
      <c r="H7503" t="s">
        <v>46</v>
      </c>
      <c r="I7503" t="s">
        <v>129</v>
      </c>
      <c r="J7503" t="s">
        <v>130</v>
      </c>
      <c r="K7503" t="s">
        <v>131</v>
      </c>
      <c r="L7503" t="s">
        <v>21394</v>
      </c>
      <c r="M7503" t="s">
        <v>21395</v>
      </c>
      <c r="N7503">
        <v>1.001666666</v>
      </c>
      <c r="O7503">
        <v>0</v>
      </c>
      <c r="P7503">
        <v>300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300.5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1734019</v>
      </c>
      <c r="B7504">
        <v>1</v>
      </c>
      <c r="C7504" t="s">
        <v>76</v>
      </c>
      <c r="D7504" t="s">
        <v>90</v>
      </c>
      <c r="E7504" t="s">
        <v>134</v>
      </c>
      <c r="F7504" t="s">
        <v>21396</v>
      </c>
      <c r="G7504" t="s">
        <v>136</v>
      </c>
      <c r="H7504" t="s">
        <v>46</v>
      </c>
      <c r="I7504" t="s">
        <v>129</v>
      </c>
      <c r="J7504" t="s">
        <v>130</v>
      </c>
      <c r="K7504" t="s">
        <v>131</v>
      </c>
      <c r="L7504" t="s">
        <v>21397</v>
      </c>
      <c r="M7504" t="s">
        <v>21398</v>
      </c>
      <c r="N7504">
        <v>2.1297222219999998</v>
      </c>
      <c r="O7504">
        <v>0</v>
      </c>
      <c r="P7504">
        <v>1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2.1297220000000001</v>
      </c>
      <c r="W7504">
        <v>0</v>
      </c>
      <c r="X7504">
        <v>0</v>
      </c>
      <c r="Y7504">
        <v>0</v>
      </c>
      <c r="Z7504">
        <v>0</v>
      </c>
    </row>
    <row r="7505" spans="1:26" x14ac:dyDescent="0.25">
      <c r="A7505">
        <v>1734022</v>
      </c>
      <c r="B7505">
        <v>1</v>
      </c>
      <c r="C7505" t="s">
        <v>76</v>
      </c>
      <c r="D7505" t="s">
        <v>92</v>
      </c>
      <c r="E7505" t="s">
        <v>134</v>
      </c>
      <c r="F7505" t="s">
        <v>21399</v>
      </c>
      <c r="G7505" t="s">
        <v>289</v>
      </c>
      <c r="H7505" t="s">
        <v>46</v>
      </c>
      <c r="I7505" t="s">
        <v>129</v>
      </c>
      <c r="J7505" t="s">
        <v>130</v>
      </c>
      <c r="K7505" t="s">
        <v>131</v>
      </c>
      <c r="L7505" t="s">
        <v>21400</v>
      </c>
      <c r="M7505" t="s">
        <v>21401</v>
      </c>
      <c r="N7505">
        <v>6.4686111110000004</v>
      </c>
      <c r="O7505">
        <v>0</v>
      </c>
      <c r="P7505">
        <v>0</v>
      </c>
      <c r="Q7505">
        <v>0</v>
      </c>
      <c r="R7505">
        <v>3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19.405833000000001</v>
      </c>
      <c r="Y7505">
        <v>0</v>
      </c>
      <c r="Z7505">
        <v>0</v>
      </c>
    </row>
    <row r="7506" spans="1:26" x14ac:dyDescent="0.25">
      <c r="A7506">
        <v>1734024</v>
      </c>
      <c r="B7506">
        <v>1</v>
      </c>
      <c r="C7506" t="s">
        <v>76</v>
      </c>
      <c r="D7506" t="s">
        <v>99</v>
      </c>
      <c r="E7506" t="s">
        <v>139</v>
      </c>
      <c r="F7506" t="s">
        <v>21402</v>
      </c>
      <c r="G7506" t="s">
        <v>141</v>
      </c>
      <c r="H7506" t="s">
        <v>46</v>
      </c>
      <c r="I7506" t="s">
        <v>129</v>
      </c>
      <c r="J7506" t="s">
        <v>130</v>
      </c>
      <c r="K7506" t="s">
        <v>131</v>
      </c>
      <c r="L7506" t="s">
        <v>21403</v>
      </c>
      <c r="M7506" t="s">
        <v>21404</v>
      </c>
      <c r="N7506">
        <v>0.5675</v>
      </c>
      <c r="O7506">
        <v>0</v>
      </c>
      <c r="P7506">
        <v>202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114.63500000000001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1734028</v>
      </c>
      <c r="B7507">
        <v>1</v>
      </c>
      <c r="C7507" t="s">
        <v>76</v>
      </c>
      <c r="D7507" t="s">
        <v>79</v>
      </c>
      <c r="E7507" t="s">
        <v>134</v>
      </c>
      <c r="F7507" t="s">
        <v>21405</v>
      </c>
      <c r="G7507" t="s">
        <v>136</v>
      </c>
      <c r="H7507" t="s">
        <v>46</v>
      </c>
      <c r="I7507" t="s">
        <v>129</v>
      </c>
      <c r="J7507" t="s">
        <v>130</v>
      </c>
      <c r="K7507" t="s">
        <v>131</v>
      </c>
      <c r="L7507" t="s">
        <v>21406</v>
      </c>
      <c r="M7507" t="s">
        <v>21407</v>
      </c>
      <c r="N7507">
        <v>1.3166666659999999</v>
      </c>
      <c r="O7507">
        <v>0</v>
      </c>
      <c r="P7507">
        <v>8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10.533333000000001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1734029</v>
      </c>
      <c r="B7508">
        <v>1</v>
      </c>
      <c r="C7508" t="s">
        <v>76</v>
      </c>
      <c r="D7508" t="s">
        <v>91</v>
      </c>
      <c r="E7508" t="s">
        <v>139</v>
      </c>
      <c r="F7508" t="s">
        <v>21408</v>
      </c>
      <c r="G7508" t="s">
        <v>462</v>
      </c>
      <c r="H7508" t="s">
        <v>46</v>
      </c>
      <c r="I7508" t="s">
        <v>129</v>
      </c>
      <c r="J7508" t="s">
        <v>130</v>
      </c>
      <c r="K7508" t="s">
        <v>131</v>
      </c>
      <c r="L7508" t="s">
        <v>21409</v>
      </c>
      <c r="M7508" t="s">
        <v>21410</v>
      </c>
      <c r="N7508">
        <v>2.5016666660000002</v>
      </c>
      <c r="O7508">
        <v>0</v>
      </c>
      <c r="P7508">
        <v>41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102.568333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1734030</v>
      </c>
      <c r="B7509">
        <v>1</v>
      </c>
      <c r="C7509" t="s">
        <v>76</v>
      </c>
      <c r="D7509" t="s">
        <v>78</v>
      </c>
      <c r="E7509" t="s">
        <v>139</v>
      </c>
      <c r="F7509" t="s">
        <v>21411</v>
      </c>
      <c r="G7509" t="s">
        <v>182</v>
      </c>
      <c r="H7509" t="s">
        <v>46</v>
      </c>
      <c r="I7509" t="s">
        <v>129</v>
      </c>
      <c r="J7509" t="s">
        <v>130</v>
      </c>
      <c r="K7509" t="s">
        <v>131</v>
      </c>
      <c r="L7509" t="s">
        <v>21412</v>
      </c>
      <c r="M7509" t="s">
        <v>21413</v>
      </c>
      <c r="N7509">
        <v>0.74083333299999998</v>
      </c>
      <c r="O7509">
        <v>0</v>
      </c>
      <c r="P7509">
        <v>160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118.533333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1734032</v>
      </c>
      <c r="B7510">
        <v>1</v>
      </c>
      <c r="C7510" t="s">
        <v>76</v>
      </c>
      <c r="D7510" t="s">
        <v>80</v>
      </c>
      <c r="E7510" t="s">
        <v>134</v>
      </c>
      <c r="F7510" t="s">
        <v>21414</v>
      </c>
      <c r="G7510" t="s">
        <v>136</v>
      </c>
      <c r="H7510" t="s">
        <v>46</v>
      </c>
      <c r="I7510" t="s">
        <v>129</v>
      </c>
      <c r="J7510" t="s">
        <v>130</v>
      </c>
      <c r="K7510" t="s">
        <v>131</v>
      </c>
      <c r="L7510" t="s">
        <v>21415</v>
      </c>
      <c r="M7510" t="s">
        <v>21416</v>
      </c>
      <c r="N7510">
        <v>2.531111111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2.5311110000000001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1734039</v>
      </c>
      <c r="B7511">
        <v>1</v>
      </c>
      <c r="C7511" t="s">
        <v>76</v>
      </c>
      <c r="D7511" t="s">
        <v>92</v>
      </c>
      <c r="E7511" t="s">
        <v>139</v>
      </c>
      <c r="F7511" t="s">
        <v>21417</v>
      </c>
      <c r="G7511" t="s">
        <v>182</v>
      </c>
      <c r="H7511" t="s">
        <v>46</v>
      </c>
      <c r="I7511" t="s">
        <v>129</v>
      </c>
      <c r="J7511" t="s">
        <v>130</v>
      </c>
      <c r="K7511" t="s">
        <v>131</v>
      </c>
      <c r="L7511" t="s">
        <v>21418</v>
      </c>
      <c r="M7511" t="s">
        <v>21419</v>
      </c>
      <c r="N7511">
        <v>2.1713888880000001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158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343.07944400000002</v>
      </c>
    </row>
    <row r="7512" spans="1:26" x14ac:dyDescent="0.25">
      <c r="A7512">
        <v>1734040</v>
      </c>
      <c r="B7512">
        <v>1</v>
      </c>
      <c r="C7512" t="s">
        <v>76</v>
      </c>
      <c r="D7512" t="s">
        <v>84</v>
      </c>
      <c r="E7512" t="s">
        <v>191</v>
      </c>
      <c r="F7512" t="s">
        <v>21420</v>
      </c>
      <c r="G7512" t="s">
        <v>193</v>
      </c>
      <c r="H7512" t="s">
        <v>46</v>
      </c>
      <c r="I7512" t="s">
        <v>129</v>
      </c>
      <c r="J7512" t="s">
        <v>130</v>
      </c>
      <c r="K7512" t="s">
        <v>131</v>
      </c>
      <c r="L7512" t="s">
        <v>21421</v>
      </c>
      <c r="M7512" t="s">
        <v>21422</v>
      </c>
      <c r="N7512">
        <v>3.3622222220000002</v>
      </c>
      <c r="O7512">
        <v>0</v>
      </c>
      <c r="P7512">
        <v>29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97.504444000000007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1734041</v>
      </c>
      <c r="B7513">
        <v>1</v>
      </c>
      <c r="C7513" t="s">
        <v>77</v>
      </c>
      <c r="D7513" t="s">
        <v>124</v>
      </c>
      <c r="E7513" t="s">
        <v>134</v>
      </c>
      <c r="F7513" t="s">
        <v>21423</v>
      </c>
      <c r="G7513" t="s">
        <v>209</v>
      </c>
      <c r="H7513" t="s">
        <v>46</v>
      </c>
      <c r="I7513" t="s">
        <v>129</v>
      </c>
      <c r="J7513" t="s">
        <v>130</v>
      </c>
      <c r="K7513" t="s">
        <v>131</v>
      </c>
      <c r="L7513" t="s">
        <v>21424</v>
      </c>
      <c r="M7513" t="s">
        <v>21425</v>
      </c>
      <c r="N7513">
        <v>2.3650000000000002</v>
      </c>
      <c r="O7513">
        <v>0</v>
      </c>
      <c r="P7513">
        <v>2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4.7300000000000004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1734042</v>
      </c>
      <c r="B7514">
        <v>1</v>
      </c>
      <c r="C7514" t="s">
        <v>76</v>
      </c>
      <c r="D7514" t="s">
        <v>93</v>
      </c>
      <c r="E7514" t="s">
        <v>134</v>
      </c>
      <c r="F7514" t="s">
        <v>21426</v>
      </c>
      <c r="G7514" t="s">
        <v>155</v>
      </c>
      <c r="H7514" t="s">
        <v>46</v>
      </c>
      <c r="I7514" t="s">
        <v>129</v>
      </c>
      <c r="J7514" t="s">
        <v>130</v>
      </c>
      <c r="K7514" t="s">
        <v>131</v>
      </c>
      <c r="L7514" t="s">
        <v>21427</v>
      </c>
      <c r="M7514" t="s">
        <v>21428</v>
      </c>
      <c r="N7514">
        <v>3.4080555549999998</v>
      </c>
      <c r="O7514">
        <v>0</v>
      </c>
      <c r="P7514">
        <v>11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37.488610999999999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1734046</v>
      </c>
      <c r="B7515">
        <v>1</v>
      </c>
      <c r="C7515" t="s">
        <v>76</v>
      </c>
      <c r="D7515" t="s">
        <v>87</v>
      </c>
      <c r="E7515" t="s">
        <v>134</v>
      </c>
      <c r="F7515" t="s">
        <v>21429</v>
      </c>
      <c r="G7515" t="s">
        <v>155</v>
      </c>
      <c r="H7515" t="s">
        <v>46</v>
      </c>
      <c r="I7515" t="s">
        <v>129</v>
      </c>
      <c r="J7515" t="s">
        <v>130</v>
      </c>
      <c r="K7515" t="s">
        <v>131</v>
      </c>
      <c r="L7515" t="s">
        <v>21430</v>
      </c>
      <c r="M7515" t="s">
        <v>21431</v>
      </c>
      <c r="N7515">
        <v>0.48916666600000003</v>
      </c>
      <c r="O7515">
        <v>0</v>
      </c>
      <c r="P7515">
        <v>0</v>
      </c>
      <c r="Q7515">
        <v>0</v>
      </c>
      <c r="R7515">
        <v>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1.9566669999999999</v>
      </c>
      <c r="Y7515">
        <v>0</v>
      </c>
      <c r="Z7515">
        <v>0</v>
      </c>
    </row>
    <row r="7516" spans="1:26" x14ac:dyDescent="0.25">
      <c r="A7516">
        <v>1734052</v>
      </c>
      <c r="B7516">
        <v>1</v>
      </c>
      <c r="C7516" t="s">
        <v>76</v>
      </c>
      <c r="D7516" t="s">
        <v>93</v>
      </c>
      <c r="E7516" t="s">
        <v>139</v>
      </c>
      <c r="F7516" t="s">
        <v>21432</v>
      </c>
      <c r="G7516" t="s">
        <v>141</v>
      </c>
      <c r="H7516" t="s">
        <v>46</v>
      </c>
      <c r="I7516" t="s">
        <v>129</v>
      </c>
      <c r="J7516" t="s">
        <v>130</v>
      </c>
      <c r="K7516" t="s">
        <v>131</v>
      </c>
      <c r="L7516" t="s">
        <v>21433</v>
      </c>
      <c r="M7516" t="s">
        <v>21434</v>
      </c>
      <c r="N7516">
        <v>1.0094444440000001</v>
      </c>
      <c r="O7516">
        <v>0</v>
      </c>
      <c r="P7516">
        <v>23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23.217222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1734053</v>
      </c>
      <c r="B7517">
        <v>1</v>
      </c>
      <c r="C7517" t="s">
        <v>76</v>
      </c>
      <c r="D7517" t="s">
        <v>101</v>
      </c>
      <c r="E7517" t="s">
        <v>139</v>
      </c>
      <c r="F7517" t="s">
        <v>21435</v>
      </c>
      <c r="G7517" t="s">
        <v>141</v>
      </c>
      <c r="H7517" t="s">
        <v>46</v>
      </c>
      <c r="I7517" t="s">
        <v>129</v>
      </c>
      <c r="J7517" t="s">
        <v>130</v>
      </c>
      <c r="K7517" t="s">
        <v>131</v>
      </c>
      <c r="L7517" t="s">
        <v>21436</v>
      </c>
      <c r="M7517" t="s">
        <v>21437</v>
      </c>
      <c r="N7517">
        <v>1.4063888879999999</v>
      </c>
      <c r="O7517">
        <v>0</v>
      </c>
      <c r="P7517">
        <v>154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216.583889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1734056</v>
      </c>
      <c r="B7518">
        <v>1</v>
      </c>
      <c r="C7518" t="s">
        <v>76</v>
      </c>
      <c r="D7518" t="s">
        <v>78</v>
      </c>
      <c r="E7518" t="s">
        <v>139</v>
      </c>
      <c r="F7518" t="s">
        <v>21393</v>
      </c>
      <c r="G7518" t="s">
        <v>169</v>
      </c>
      <c r="H7518" t="s">
        <v>46</v>
      </c>
      <c r="I7518" t="s">
        <v>129</v>
      </c>
      <c r="J7518" t="s">
        <v>130</v>
      </c>
      <c r="K7518" t="s">
        <v>131</v>
      </c>
      <c r="L7518" t="s">
        <v>21438</v>
      </c>
      <c r="M7518" t="s">
        <v>21439</v>
      </c>
      <c r="N7518">
        <v>1.4013888880000001</v>
      </c>
      <c r="O7518">
        <v>0</v>
      </c>
      <c r="P7518">
        <v>300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420.41666600000002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1734060</v>
      </c>
      <c r="B7519">
        <v>1</v>
      </c>
      <c r="C7519" t="s">
        <v>77</v>
      </c>
      <c r="D7519" t="s">
        <v>120</v>
      </c>
      <c r="E7519" t="s">
        <v>139</v>
      </c>
      <c r="F7519" t="s">
        <v>21440</v>
      </c>
      <c r="G7519" t="s">
        <v>141</v>
      </c>
      <c r="H7519" t="s">
        <v>46</v>
      </c>
      <c r="I7519" t="s">
        <v>129</v>
      </c>
      <c r="J7519" t="s">
        <v>130</v>
      </c>
      <c r="K7519" t="s">
        <v>131</v>
      </c>
      <c r="L7519" t="s">
        <v>21441</v>
      </c>
      <c r="M7519" t="s">
        <v>21442</v>
      </c>
      <c r="N7519">
        <v>0.824722222</v>
      </c>
      <c r="O7519">
        <v>0</v>
      </c>
      <c r="P7519">
        <v>0</v>
      </c>
      <c r="Q7519">
        <v>0</v>
      </c>
      <c r="R7519">
        <v>20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16.494444000000001</v>
      </c>
      <c r="Y7519">
        <v>0</v>
      </c>
      <c r="Z7519">
        <v>0</v>
      </c>
    </row>
    <row r="7520" spans="1:26" x14ac:dyDescent="0.25">
      <c r="A7520">
        <v>1734059</v>
      </c>
      <c r="B7520">
        <v>1</v>
      </c>
      <c r="C7520" t="s">
        <v>77</v>
      </c>
      <c r="D7520" t="s">
        <v>114</v>
      </c>
      <c r="E7520" t="s">
        <v>126</v>
      </c>
      <c r="F7520" t="s">
        <v>21443</v>
      </c>
      <c r="G7520" t="s">
        <v>281</v>
      </c>
      <c r="H7520" t="s">
        <v>47</v>
      </c>
      <c r="I7520" t="s">
        <v>129</v>
      </c>
      <c r="J7520" t="s">
        <v>130</v>
      </c>
      <c r="K7520" t="s">
        <v>161</v>
      </c>
      <c r="L7520" t="s">
        <v>21444</v>
      </c>
      <c r="M7520" t="s">
        <v>21445</v>
      </c>
      <c r="N7520">
        <v>0.37687777700000002</v>
      </c>
      <c r="O7520">
        <v>0</v>
      </c>
      <c r="P7520">
        <v>256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96.480710999999999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1734064</v>
      </c>
      <c r="B7521">
        <v>1</v>
      </c>
      <c r="C7521" t="s">
        <v>77</v>
      </c>
      <c r="D7521" t="s">
        <v>117</v>
      </c>
      <c r="E7521" t="s">
        <v>212</v>
      </c>
      <c r="F7521" t="s">
        <v>21446</v>
      </c>
      <c r="G7521" t="s">
        <v>176</v>
      </c>
      <c r="H7521" t="s">
        <v>47</v>
      </c>
      <c r="I7521" t="s">
        <v>129</v>
      </c>
      <c r="J7521" t="s">
        <v>130</v>
      </c>
      <c r="K7521" t="s">
        <v>131</v>
      </c>
      <c r="L7521" t="s">
        <v>21447</v>
      </c>
      <c r="M7521" t="s">
        <v>21448</v>
      </c>
      <c r="N7521">
        <v>0.78583333300000002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442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347.33833299999998</v>
      </c>
    </row>
    <row r="7522" spans="1:26" x14ac:dyDescent="0.25">
      <c r="A7522">
        <v>1734068</v>
      </c>
      <c r="B7522">
        <v>1</v>
      </c>
      <c r="C7522" t="s">
        <v>76</v>
      </c>
      <c r="D7522" t="s">
        <v>80</v>
      </c>
      <c r="E7522" t="s">
        <v>139</v>
      </c>
      <c r="F7522" t="s">
        <v>21449</v>
      </c>
      <c r="G7522" t="s">
        <v>618</v>
      </c>
      <c r="H7522" t="s">
        <v>46</v>
      </c>
      <c r="I7522" t="s">
        <v>129</v>
      </c>
      <c r="J7522" t="s">
        <v>17</v>
      </c>
      <c r="K7522" t="s">
        <v>131</v>
      </c>
      <c r="L7522" t="s">
        <v>21450</v>
      </c>
      <c r="M7522" t="s">
        <v>21451</v>
      </c>
      <c r="N7522">
        <v>3.198611111</v>
      </c>
      <c r="O7522">
        <v>0</v>
      </c>
      <c r="P7522">
        <v>4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12.794444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1734074</v>
      </c>
      <c r="B7523">
        <v>1</v>
      </c>
      <c r="C7523" t="s">
        <v>77</v>
      </c>
      <c r="D7523" t="s">
        <v>121</v>
      </c>
      <c r="E7523" t="s">
        <v>139</v>
      </c>
      <c r="F7523" t="s">
        <v>21452</v>
      </c>
      <c r="G7523" t="s">
        <v>141</v>
      </c>
      <c r="H7523" t="s">
        <v>46</v>
      </c>
      <c r="I7523" t="s">
        <v>129</v>
      </c>
      <c r="J7523" t="s">
        <v>130</v>
      </c>
      <c r="K7523" t="s">
        <v>131</v>
      </c>
      <c r="L7523" t="s">
        <v>21453</v>
      </c>
      <c r="M7523" t="s">
        <v>21454</v>
      </c>
      <c r="N7523">
        <v>3.7708333330000001</v>
      </c>
      <c r="O7523">
        <v>0</v>
      </c>
      <c r="P7523">
        <v>0</v>
      </c>
      <c r="Q7523">
        <v>0</v>
      </c>
      <c r="R7523">
        <v>4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15.083333</v>
      </c>
      <c r="Y7523">
        <v>0</v>
      </c>
      <c r="Z7523">
        <v>0</v>
      </c>
    </row>
    <row r="7524" spans="1:26" x14ac:dyDescent="0.25">
      <c r="A7524">
        <v>1734082</v>
      </c>
      <c r="B7524">
        <v>1</v>
      </c>
      <c r="C7524" t="s">
        <v>76</v>
      </c>
      <c r="D7524" t="s">
        <v>94</v>
      </c>
      <c r="E7524" t="s">
        <v>164</v>
      </c>
      <c r="F7524" t="s">
        <v>21455</v>
      </c>
      <c r="G7524" t="s">
        <v>256</v>
      </c>
      <c r="H7524" t="s">
        <v>46</v>
      </c>
      <c r="I7524" t="s">
        <v>129</v>
      </c>
      <c r="J7524" t="s">
        <v>130</v>
      </c>
      <c r="K7524" t="s">
        <v>131</v>
      </c>
      <c r="L7524" t="s">
        <v>21456</v>
      </c>
      <c r="M7524" t="s">
        <v>21457</v>
      </c>
      <c r="N7524">
        <v>3.9194444439999998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83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325.31388900000002</v>
      </c>
    </row>
    <row r="7525" spans="1:26" x14ac:dyDescent="0.25">
      <c r="A7525">
        <v>1734073</v>
      </c>
      <c r="B7525">
        <v>1</v>
      </c>
      <c r="C7525" t="s">
        <v>77</v>
      </c>
      <c r="D7525" t="s">
        <v>111</v>
      </c>
      <c r="E7525" t="s">
        <v>212</v>
      </c>
      <c r="F7525" t="s">
        <v>7702</v>
      </c>
      <c r="G7525" t="s">
        <v>176</v>
      </c>
      <c r="H7525" t="s">
        <v>47</v>
      </c>
      <c r="I7525" t="s">
        <v>129</v>
      </c>
      <c r="J7525" t="s">
        <v>130</v>
      </c>
      <c r="K7525" t="s">
        <v>131</v>
      </c>
      <c r="L7525" t="s">
        <v>21458</v>
      </c>
      <c r="M7525" t="s">
        <v>21459</v>
      </c>
      <c r="N7525">
        <v>0.80861111100000005</v>
      </c>
      <c r="O7525">
        <v>0</v>
      </c>
      <c r="P7525">
        <v>0</v>
      </c>
      <c r="Q7525">
        <v>1</v>
      </c>
      <c r="R7525">
        <v>764</v>
      </c>
      <c r="S7525">
        <v>0</v>
      </c>
      <c r="T7525">
        <v>8</v>
      </c>
      <c r="U7525">
        <v>0</v>
      </c>
      <c r="V7525">
        <v>0</v>
      </c>
      <c r="W7525">
        <v>0.80861099999999997</v>
      </c>
      <c r="X7525">
        <v>617.77888900000005</v>
      </c>
      <c r="Y7525">
        <v>0</v>
      </c>
      <c r="Z7525">
        <v>6.4688889999999999</v>
      </c>
    </row>
    <row r="7526" spans="1:26" x14ac:dyDescent="0.25">
      <c r="A7526">
        <v>1734071</v>
      </c>
      <c r="B7526">
        <v>1</v>
      </c>
      <c r="C7526" t="s">
        <v>76</v>
      </c>
      <c r="D7526" t="s">
        <v>100</v>
      </c>
      <c r="E7526" t="s">
        <v>164</v>
      </c>
      <c r="F7526" t="s">
        <v>21460</v>
      </c>
      <c r="G7526" t="s">
        <v>256</v>
      </c>
      <c r="H7526" t="s">
        <v>46</v>
      </c>
      <c r="I7526" t="s">
        <v>129</v>
      </c>
      <c r="J7526" t="s">
        <v>130</v>
      </c>
      <c r="K7526" t="s">
        <v>131</v>
      </c>
      <c r="L7526" t="s">
        <v>21461</v>
      </c>
      <c r="M7526" t="s">
        <v>21462</v>
      </c>
      <c r="N7526">
        <v>3.188055555</v>
      </c>
      <c r="O7526">
        <v>0</v>
      </c>
      <c r="P7526">
        <v>10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31.880555999999999</v>
      </c>
      <c r="W7526">
        <v>0</v>
      </c>
      <c r="X7526">
        <v>0</v>
      </c>
      <c r="Y7526">
        <v>0</v>
      </c>
      <c r="Z7526">
        <v>0</v>
      </c>
    </row>
    <row r="7527" spans="1:26" x14ac:dyDescent="0.25">
      <c r="A7527">
        <v>1734075</v>
      </c>
      <c r="B7527">
        <v>1</v>
      </c>
      <c r="C7527" t="s">
        <v>76</v>
      </c>
      <c r="D7527" t="s">
        <v>106</v>
      </c>
      <c r="E7527" t="s">
        <v>134</v>
      </c>
      <c r="F7527" t="s">
        <v>21463</v>
      </c>
      <c r="G7527" t="s">
        <v>209</v>
      </c>
      <c r="H7527" t="s">
        <v>46</v>
      </c>
      <c r="I7527" t="s">
        <v>129</v>
      </c>
      <c r="J7527" t="s">
        <v>130</v>
      </c>
      <c r="K7527" t="s">
        <v>131</v>
      </c>
      <c r="L7527" t="s">
        <v>21464</v>
      </c>
      <c r="M7527" t="s">
        <v>21465</v>
      </c>
      <c r="N7527">
        <v>1.984722222</v>
      </c>
      <c r="O7527">
        <v>0</v>
      </c>
      <c r="P7527">
        <v>25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49.618056000000003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1734077</v>
      </c>
      <c r="B7528">
        <v>1</v>
      </c>
      <c r="C7528" t="s">
        <v>76</v>
      </c>
      <c r="D7528" t="s">
        <v>92</v>
      </c>
      <c r="E7528" t="s">
        <v>134</v>
      </c>
      <c r="F7528" t="s">
        <v>21466</v>
      </c>
      <c r="G7528" t="s">
        <v>209</v>
      </c>
      <c r="H7528" t="s">
        <v>46</v>
      </c>
      <c r="I7528" t="s">
        <v>129</v>
      </c>
      <c r="J7528" t="s">
        <v>130</v>
      </c>
      <c r="K7528" t="s">
        <v>131</v>
      </c>
      <c r="L7528" t="s">
        <v>21467</v>
      </c>
      <c r="M7528" t="s">
        <v>21468</v>
      </c>
      <c r="N7528">
        <v>3.9447222219999998</v>
      </c>
      <c r="O7528">
        <v>0</v>
      </c>
      <c r="P7528">
        <v>0</v>
      </c>
      <c r="Q7528">
        <v>0</v>
      </c>
      <c r="R7528">
        <v>1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3.9447220000000001</v>
      </c>
      <c r="Y7528">
        <v>0</v>
      </c>
      <c r="Z7528">
        <v>0</v>
      </c>
    </row>
    <row r="7529" spans="1:26" x14ac:dyDescent="0.25">
      <c r="A7529">
        <v>1734078</v>
      </c>
      <c r="B7529">
        <v>1</v>
      </c>
      <c r="C7529" t="s">
        <v>76</v>
      </c>
      <c r="D7529" t="s">
        <v>92</v>
      </c>
      <c r="E7529" t="s">
        <v>134</v>
      </c>
      <c r="F7529" t="s">
        <v>21469</v>
      </c>
      <c r="G7529" t="s">
        <v>209</v>
      </c>
      <c r="H7529" t="s">
        <v>46</v>
      </c>
      <c r="I7529" t="s">
        <v>129</v>
      </c>
      <c r="J7529" t="s">
        <v>130</v>
      </c>
      <c r="K7529" t="s">
        <v>131</v>
      </c>
      <c r="L7529" t="s">
        <v>21470</v>
      </c>
      <c r="M7529" t="s">
        <v>21471</v>
      </c>
      <c r="N7529">
        <v>4.7886111109999998</v>
      </c>
      <c r="O7529">
        <v>0</v>
      </c>
      <c r="P7529">
        <v>0</v>
      </c>
      <c r="Q7529">
        <v>0</v>
      </c>
      <c r="R7529">
        <v>8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38.308889000000001</v>
      </c>
      <c r="Y7529">
        <v>0</v>
      </c>
      <c r="Z7529">
        <v>0</v>
      </c>
    </row>
    <row r="7530" spans="1:26" x14ac:dyDescent="0.25">
      <c r="A7530">
        <v>1734076</v>
      </c>
      <c r="B7530">
        <v>1</v>
      </c>
      <c r="C7530" t="s">
        <v>77</v>
      </c>
      <c r="D7530" t="s">
        <v>115</v>
      </c>
      <c r="E7530" t="s">
        <v>212</v>
      </c>
      <c r="F7530" t="s">
        <v>2743</v>
      </c>
      <c r="G7530" t="s">
        <v>176</v>
      </c>
      <c r="H7530" t="s">
        <v>47</v>
      </c>
      <c r="I7530" t="s">
        <v>151</v>
      </c>
      <c r="J7530" t="s">
        <v>130</v>
      </c>
      <c r="K7530" t="s">
        <v>131</v>
      </c>
      <c r="L7530" t="s">
        <v>21472</v>
      </c>
      <c r="M7530" t="s">
        <v>21473</v>
      </c>
      <c r="N7530">
        <v>1.0277777E-2</v>
      </c>
      <c r="O7530">
        <v>8</v>
      </c>
      <c r="P7530">
        <v>5</v>
      </c>
      <c r="Q7530">
        <v>0</v>
      </c>
      <c r="R7530">
        <v>0</v>
      </c>
      <c r="S7530">
        <v>41</v>
      </c>
      <c r="T7530">
        <v>1011</v>
      </c>
      <c r="U7530">
        <v>8.2222000000000003E-2</v>
      </c>
      <c r="V7530">
        <v>5.1388999999999997E-2</v>
      </c>
      <c r="W7530">
        <v>0</v>
      </c>
      <c r="X7530">
        <v>0</v>
      </c>
      <c r="Y7530">
        <v>0.42138900000000001</v>
      </c>
      <c r="Z7530">
        <v>10.390833000000001</v>
      </c>
    </row>
    <row r="7531" spans="1:26" x14ac:dyDescent="0.25">
      <c r="A7531">
        <v>1734083</v>
      </c>
      <c r="B7531">
        <v>1</v>
      </c>
      <c r="C7531" t="s">
        <v>77</v>
      </c>
      <c r="D7531" t="s">
        <v>117</v>
      </c>
      <c r="E7531" t="s">
        <v>126</v>
      </c>
      <c r="F7531" t="s">
        <v>21474</v>
      </c>
      <c r="G7531" t="s">
        <v>145</v>
      </c>
      <c r="H7531" t="s">
        <v>47</v>
      </c>
      <c r="I7531" t="s">
        <v>129</v>
      </c>
      <c r="J7531" t="s">
        <v>130</v>
      </c>
      <c r="K7531" t="s">
        <v>131</v>
      </c>
      <c r="L7531" t="s">
        <v>21475</v>
      </c>
      <c r="M7531" t="s">
        <v>21476</v>
      </c>
      <c r="N7531">
        <v>1.9472222219999999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180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350.5</v>
      </c>
    </row>
    <row r="7532" spans="1:26" x14ac:dyDescent="0.25">
      <c r="A7532">
        <v>1734085</v>
      </c>
      <c r="B7532">
        <v>1</v>
      </c>
      <c r="C7532" t="s">
        <v>76</v>
      </c>
      <c r="D7532" t="s">
        <v>104</v>
      </c>
      <c r="E7532" t="s">
        <v>212</v>
      </c>
      <c r="F7532" t="s">
        <v>21477</v>
      </c>
      <c r="G7532" t="s">
        <v>176</v>
      </c>
      <c r="H7532" t="s">
        <v>47</v>
      </c>
      <c r="I7532" t="s">
        <v>129</v>
      </c>
      <c r="J7532" t="s">
        <v>130</v>
      </c>
      <c r="K7532" t="s">
        <v>131</v>
      </c>
      <c r="L7532" t="s">
        <v>21478</v>
      </c>
      <c r="M7532" t="s">
        <v>21479</v>
      </c>
      <c r="N7532">
        <v>0.59444444399999996</v>
      </c>
      <c r="O7532">
        <v>0</v>
      </c>
      <c r="P7532">
        <v>0</v>
      </c>
      <c r="Q7532">
        <v>0</v>
      </c>
      <c r="R7532">
        <v>48</v>
      </c>
      <c r="S7532">
        <v>0</v>
      </c>
      <c r="T7532">
        <v>809</v>
      </c>
      <c r="U7532">
        <v>0</v>
      </c>
      <c r="V7532">
        <v>0</v>
      </c>
      <c r="W7532">
        <v>0</v>
      </c>
      <c r="X7532">
        <v>28.533332999999999</v>
      </c>
      <c r="Y7532">
        <v>0</v>
      </c>
      <c r="Z7532">
        <v>480.90555499999999</v>
      </c>
    </row>
    <row r="7533" spans="1:26" x14ac:dyDescent="0.25">
      <c r="A7533">
        <v>1734097</v>
      </c>
      <c r="B7533">
        <v>1</v>
      </c>
      <c r="C7533" t="s">
        <v>76</v>
      </c>
      <c r="D7533" t="s">
        <v>90</v>
      </c>
      <c r="E7533" t="s">
        <v>191</v>
      </c>
      <c r="F7533" t="s">
        <v>21480</v>
      </c>
      <c r="G7533" t="s">
        <v>907</v>
      </c>
      <c r="H7533" t="s">
        <v>46</v>
      </c>
      <c r="I7533" t="s">
        <v>129</v>
      </c>
      <c r="J7533" t="s">
        <v>130</v>
      </c>
      <c r="K7533" t="s">
        <v>131</v>
      </c>
      <c r="L7533" t="s">
        <v>21481</v>
      </c>
      <c r="M7533" t="s">
        <v>21482</v>
      </c>
      <c r="N7533">
        <v>1.0227777769999999</v>
      </c>
      <c r="O7533">
        <v>0</v>
      </c>
      <c r="P7533">
        <v>2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2.0455559999999999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1734091</v>
      </c>
      <c r="B7534">
        <v>1</v>
      </c>
      <c r="C7534" t="s">
        <v>76</v>
      </c>
      <c r="D7534" t="s">
        <v>92</v>
      </c>
      <c r="E7534" t="s">
        <v>134</v>
      </c>
      <c r="F7534" t="s">
        <v>18723</v>
      </c>
      <c r="G7534" t="s">
        <v>209</v>
      </c>
      <c r="H7534" t="s">
        <v>46</v>
      </c>
      <c r="I7534" t="s">
        <v>129</v>
      </c>
      <c r="J7534" t="s">
        <v>130</v>
      </c>
      <c r="K7534" t="s">
        <v>131</v>
      </c>
      <c r="L7534" t="s">
        <v>21483</v>
      </c>
      <c r="M7534" t="s">
        <v>21484</v>
      </c>
      <c r="N7534">
        <v>9.3416666660000001</v>
      </c>
      <c r="O7534">
        <v>0</v>
      </c>
      <c r="P7534">
        <v>0</v>
      </c>
      <c r="Q7534">
        <v>0</v>
      </c>
      <c r="R7534">
        <v>6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56.05</v>
      </c>
      <c r="Y7534">
        <v>0</v>
      </c>
      <c r="Z7534">
        <v>0</v>
      </c>
    </row>
    <row r="7535" spans="1:26" x14ac:dyDescent="0.25">
      <c r="A7535">
        <v>1734088</v>
      </c>
      <c r="B7535">
        <v>1</v>
      </c>
      <c r="C7535" t="s">
        <v>76</v>
      </c>
      <c r="D7535" t="s">
        <v>80</v>
      </c>
      <c r="E7535" t="s">
        <v>134</v>
      </c>
      <c r="F7535" t="s">
        <v>21485</v>
      </c>
      <c r="G7535" t="s">
        <v>136</v>
      </c>
      <c r="H7535" t="s">
        <v>46</v>
      </c>
      <c r="I7535" t="s">
        <v>129</v>
      </c>
      <c r="J7535" t="s">
        <v>130</v>
      </c>
      <c r="K7535" t="s">
        <v>131</v>
      </c>
      <c r="L7535" t="s">
        <v>21486</v>
      </c>
      <c r="M7535" t="s">
        <v>21487</v>
      </c>
      <c r="N7535">
        <v>7.6669444440000003</v>
      </c>
      <c r="O7535">
        <v>0</v>
      </c>
      <c r="P7535">
        <v>10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76.669443999999999</v>
      </c>
      <c r="W7535">
        <v>0</v>
      </c>
      <c r="X7535">
        <v>0</v>
      </c>
      <c r="Y7535">
        <v>0</v>
      </c>
      <c r="Z7535">
        <v>0</v>
      </c>
    </row>
    <row r="7536" spans="1:26" x14ac:dyDescent="0.25">
      <c r="A7536">
        <v>1734089</v>
      </c>
      <c r="B7536">
        <v>1</v>
      </c>
      <c r="C7536" t="s">
        <v>77</v>
      </c>
      <c r="D7536" t="s">
        <v>117</v>
      </c>
      <c r="E7536" t="s">
        <v>158</v>
      </c>
      <c r="F7536" t="s">
        <v>7077</v>
      </c>
      <c r="G7536" t="s">
        <v>176</v>
      </c>
      <c r="H7536" t="s">
        <v>47</v>
      </c>
      <c r="I7536" t="s">
        <v>129</v>
      </c>
      <c r="J7536" t="s">
        <v>130</v>
      </c>
      <c r="K7536" t="s">
        <v>131</v>
      </c>
      <c r="L7536" t="s">
        <v>21488</v>
      </c>
      <c r="M7536" t="s">
        <v>21489</v>
      </c>
      <c r="N7536">
        <v>6.1111111000000003E-2</v>
      </c>
      <c r="O7536">
        <v>0</v>
      </c>
      <c r="P7536">
        <v>0</v>
      </c>
      <c r="Q7536">
        <v>0</v>
      </c>
      <c r="R7536">
        <v>1246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76.144443999999993</v>
      </c>
      <c r="Y7536">
        <v>0</v>
      </c>
      <c r="Z7536">
        <v>0</v>
      </c>
    </row>
    <row r="7537" spans="1:26" x14ac:dyDescent="0.25">
      <c r="A7537">
        <v>1734090</v>
      </c>
      <c r="B7537">
        <v>1</v>
      </c>
      <c r="C7537" t="s">
        <v>76</v>
      </c>
      <c r="D7537" t="s">
        <v>101</v>
      </c>
      <c r="E7537" t="s">
        <v>139</v>
      </c>
      <c r="F7537" t="s">
        <v>21490</v>
      </c>
      <c r="G7537" t="s">
        <v>633</v>
      </c>
      <c r="H7537" t="s">
        <v>46</v>
      </c>
      <c r="I7537" t="s">
        <v>129</v>
      </c>
      <c r="J7537" t="s">
        <v>130</v>
      </c>
      <c r="K7537" t="s">
        <v>131</v>
      </c>
      <c r="L7537" t="s">
        <v>21491</v>
      </c>
      <c r="M7537" t="s">
        <v>21492</v>
      </c>
      <c r="N7537">
        <v>5.7658333329999998</v>
      </c>
      <c r="O7537">
        <v>0</v>
      </c>
      <c r="P7537">
        <v>93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536.22249999999997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1734092</v>
      </c>
      <c r="B7538">
        <v>1</v>
      </c>
      <c r="C7538" t="s">
        <v>76</v>
      </c>
      <c r="D7538" t="s">
        <v>95</v>
      </c>
      <c r="E7538" t="s">
        <v>212</v>
      </c>
      <c r="F7538" t="s">
        <v>21236</v>
      </c>
      <c r="G7538" t="s">
        <v>2288</v>
      </c>
      <c r="H7538" t="s">
        <v>47</v>
      </c>
      <c r="I7538" t="s">
        <v>129</v>
      </c>
      <c r="J7538" t="s">
        <v>130</v>
      </c>
      <c r="K7538" t="s">
        <v>131</v>
      </c>
      <c r="L7538" t="s">
        <v>21493</v>
      </c>
      <c r="M7538" t="s">
        <v>21494</v>
      </c>
      <c r="N7538">
        <v>4.8705555550000001</v>
      </c>
      <c r="O7538">
        <v>0</v>
      </c>
      <c r="P7538">
        <v>0</v>
      </c>
      <c r="Q7538">
        <v>0</v>
      </c>
      <c r="R7538">
        <v>0</v>
      </c>
      <c r="S7538">
        <v>1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4.8705559999999997</v>
      </c>
      <c r="Z7538">
        <v>0</v>
      </c>
    </row>
    <row r="7539" spans="1:26" x14ac:dyDescent="0.25">
      <c r="A7539">
        <v>1734095</v>
      </c>
      <c r="B7539">
        <v>1</v>
      </c>
      <c r="C7539" t="s">
        <v>77</v>
      </c>
      <c r="D7539" t="s">
        <v>115</v>
      </c>
      <c r="E7539" t="s">
        <v>158</v>
      </c>
      <c r="F7539" t="s">
        <v>8299</v>
      </c>
      <c r="G7539" t="s">
        <v>285</v>
      </c>
      <c r="H7539" t="s">
        <v>47</v>
      </c>
      <c r="I7539" t="s">
        <v>129</v>
      </c>
      <c r="J7539" t="s">
        <v>130</v>
      </c>
      <c r="K7539" t="s">
        <v>161</v>
      </c>
      <c r="L7539" t="s">
        <v>21495</v>
      </c>
      <c r="M7539" t="s">
        <v>21496</v>
      </c>
      <c r="N7539">
        <v>0.92892861100000002</v>
      </c>
      <c r="O7539">
        <v>8</v>
      </c>
      <c r="P7539">
        <v>5</v>
      </c>
      <c r="Q7539">
        <v>38</v>
      </c>
      <c r="R7539">
        <v>720</v>
      </c>
      <c r="S7539">
        <v>86</v>
      </c>
      <c r="T7539">
        <v>1972</v>
      </c>
      <c r="U7539">
        <v>7.4314289999999996</v>
      </c>
      <c r="V7539">
        <v>4.6446430000000003</v>
      </c>
      <c r="W7539">
        <v>35.299287</v>
      </c>
      <c r="X7539">
        <v>668.82860000000005</v>
      </c>
      <c r="Y7539">
        <v>79.887861000000001</v>
      </c>
      <c r="Z7539">
        <v>1831.847221</v>
      </c>
    </row>
    <row r="7540" spans="1:26" x14ac:dyDescent="0.25">
      <c r="A7540">
        <v>1734101</v>
      </c>
      <c r="B7540">
        <v>1</v>
      </c>
      <c r="C7540" t="s">
        <v>76</v>
      </c>
      <c r="D7540" t="s">
        <v>95</v>
      </c>
      <c r="E7540" t="s">
        <v>134</v>
      </c>
      <c r="F7540" t="s">
        <v>12111</v>
      </c>
      <c r="G7540" t="s">
        <v>209</v>
      </c>
      <c r="H7540" t="s">
        <v>46</v>
      </c>
      <c r="I7540" t="s">
        <v>129</v>
      </c>
      <c r="J7540" t="s">
        <v>130</v>
      </c>
      <c r="K7540" t="s">
        <v>131</v>
      </c>
      <c r="L7540" t="s">
        <v>21497</v>
      </c>
      <c r="M7540" t="s">
        <v>21498</v>
      </c>
      <c r="N7540">
        <v>5.858333333</v>
      </c>
      <c r="O7540">
        <v>0</v>
      </c>
      <c r="P7540">
        <v>0</v>
      </c>
      <c r="Q7540">
        <v>0</v>
      </c>
      <c r="R7540">
        <v>9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52.725000000000001</v>
      </c>
      <c r="Y7540">
        <v>0</v>
      </c>
      <c r="Z7540">
        <v>0</v>
      </c>
    </row>
    <row r="7541" spans="1:26" x14ac:dyDescent="0.25">
      <c r="A7541">
        <v>1734098</v>
      </c>
      <c r="B7541">
        <v>1</v>
      </c>
      <c r="C7541" t="s">
        <v>76</v>
      </c>
      <c r="D7541" t="s">
        <v>84</v>
      </c>
      <c r="E7541" t="s">
        <v>139</v>
      </c>
      <c r="F7541" t="s">
        <v>19837</v>
      </c>
      <c r="G7541" t="s">
        <v>462</v>
      </c>
      <c r="H7541" t="s">
        <v>46</v>
      </c>
      <c r="I7541" t="s">
        <v>129</v>
      </c>
      <c r="J7541" t="s">
        <v>130</v>
      </c>
      <c r="K7541" t="s">
        <v>131</v>
      </c>
      <c r="L7541" t="s">
        <v>21499</v>
      </c>
      <c r="M7541" t="s">
        <v>21500</v>
      </c>
      <c r="N7541">
        <v>1.7575000000000001</v>
      </c>
      <c r="O7541">
        <v>0</v>
      </c>
      <c r="P7541">
        <v>13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22.8475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1734102</v>
      </c>
      <c r="B7542">
        <v>1</v>
      </c>
      <c r="C7542" t="s">
        <v>76</v>
      </c>
      <c r="D7542" t="s">
        <v>81</v>
      </c>
      <c r="E7542" t="s">
        <v>134</v>
      </c>
      <c r="F7542" t="s">
        <v>21501</v>
      </c>
      <c r="G7542" t="s">
        <v>209</v>
      </c>
      <c r="H7542" t="s">
        <v>46</v>
      </c>
      <c r="I7542" t="s">
        <v>129</v>
      </c>
      <c r="J7542" t="s">
        <v>130</v>
      </c>
      <c r="K7542" t="s">
        <v>131</v>
      </c>
      <c r="L7542" t="s">
        <v>21502</v>
      </c>
      <c r="M7542" t="s">
        <v>21503</v>
      </c>
      <c r="N7542">
        <v>2.8777777769999999</v>
      </c>
      <c r="O7542">
        <v>0</v>
      </c>
      <c r="P7542">
        <v>6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17.266667000000002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1734103</v>
      </c>
      <c r="B7543">
        <v>1</v>
      </c>
      <c r="C7543" t="s">
        <v>77</v>
      </c>
      <c r="D7543" t="s">
        <v>124</v>
      </c>
      <c r="E7543" t="s">
        <v>139</v>
      </c>
      <c r="F7543" t="s">
        <v>21504</v>
      </c>
      <c r="G7543" t="s">
        <v>269</v>
      </c>
      <c r="H7543" t="s">
        <v>46</v>
      </c>
      <c r="I7543" t="s">
        <v>129</v>
      </c>
      <c r="J7543" t="s">
        <v>130</v>
      </c>
      <c r="K7543" t="s">
        <v>131</v>
      </c>
      <c r="L7543" t="s">
        <v>21505</v>
      </c>
      <c r="M7543" t="s">
        <v>21506</v>
      </c>
      <c r="N7543">
        <v>5.2822222219999997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92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485.96444400000001</v>
      </c>
    </row>
    <row r="7544" spans="1:26" x14ac:dyDescent="0.25">
      <c r="A7544">
        <v>1734100</v>
      </c>
      <c r="B7544">
        <v>1</v>
      </c>
      <c r="C7544" t="s">
        <v>77</v>
      </c>
      <c r="D7544" t="s">
        <v>108</v>
      </c>
      <c r="E7544" t="s">
        <v>139</v>
      </c>
      <c r="F7544" t="s">
        <v>21507</v>
      </c>
      <c r="G7544" t="s">
        <v>285</v>
      </c>
      <c r="H7544" t="s">
        <v>46</v>
      </c>
      <c r="I7544" t="s">
        <v>129</v>
      </c>
      <c r="J7544" t="s">
        <v>130</v>
      </c>
      <c r="K7544" t="s">
        <v>161</v>
      </c>
      <c r="L7544" t="s">
        <v>21508</v>
      </c>
      <c r="M7544" t="s">
        <v>21509</v>
      </c>
      <c r="N7544">
        <v>6.0266675000000003</v>
      </c>
      <c r="O7544">
        <v>0</v>
      </c>
      <c r="P7544">
        <v>249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1500.640208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1734122</v>
      </c>
      <c r="B7545">
        <v>1</v>
      </c>
      <c r="C7545" t="s">
        <v>76</v>
      </c>
      <c r="D7545" t="s">
        <v>93</v>
      </c>
      <c r="E7545" t="s">
        <v>134</v>
      </c>
      <c r="F7545" t="s">
        <v>21510</v>
      </c>
      <c r="G7545" t="s">
        <v>209</v>
      </c>
      <c r="H7545" t="s">
        <v>46</v>
      </c>
      <c r="I7545" t="s">
        <v>129</v>
      </c>
      <c r="J7545" t="s">
        <v>130</v>
      </c>
      <c r="K7545" t="s">
        <v>131</v>
      </c>
      <c r="L7545" t="s">
        <v>21511</v>
      </c>
      <c r="M7545" t="s">
        <v>21512</v>
      </c>
      <c r="N7545">
        <v>4.7038888879999998</v>
      </c>
      <c r="O7545">
        <v>0</v>
      </c>
      <c r="P7545">
        <v>1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4.7038890000000002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1734111</v>
      </c>
      <c r="B7546">
        <v>1</v>
      </c>
      <c r="C7546" t="s">
        <v>76</v>
      </c>
      <c r="D7546" t="s">
        <v>86</v>
      </c>
      <c r="E7546" t="s">
        <v>191</v>
      </c>
      <c r="F7546" t="s">
        <v>21513</v>
      </c>
      <c r="G7546" t="s">
        <v>907</v>
      </c>
      <c r="H7546" t="s">
        <v>46</v>
      </c>
      <c r="I7546" t="s">
        <v>129</v>
      </c>
      <c r="J7546" t="s">
        <v>130</v>
      </c>
      <c r="K7546" t="s">
        <v>131</v>
      </c>
      <c r="L7546" t="s">
        <v>21514</v>
      </c>
      <c r="M7546" t="s">
        <v>21515</v>
      </c>
      <c r="N7546">
        <v>2.4555555550000001</v>
      </c>
      <c r="O7546">
        <v>0</v>
      </c>
      <c r="P7546">
        <v>7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17.188889</v>
      </c>
      <c r="W7546">
        <v>0</v>
      </c>
      <c r="X7546">
        <v>0</v>
      </c>
      <c r="Y7546">
        <v>0</v>
      </c>
      <c r="Z7546">
        <v>0</v>
      </c>
    </row>
    <row r="7547" spans="1:26" x14ac:dyDescent="0.25">
      <c r="A7547">
        <v>1734115</v>
      </c>
      <c r="B7547">
        <v>1</v>
      </c>
      <c r="C7547" t="s">
        <v>76</v>
      </c>
      <c r="D7547" t="s">
        <v>80</v>
      </c>
      <c r="E7547" t="s">
        <v>134</v>
      </c>
      <c r="F7547" t="s">
        <v>21516</v>
      </c>
      <c r="G7547" t="s">
        <v>136</v>
      </c>
      <c r="H7547" t="s">
        <v>46</v>
      </c>
      <c r="I7547" t="s">
        <v>129</v>
      </c>
      <c r="J7547" t="s">
        <v>130</v>
      </c>
      <c r="K7547" t="s">
        <v>131</v>
      </c>
      <c r="L7547" t="s">
        <v>21517</v>
      </c>
      <c r="M7547" t="s">
        <v>21518</v>
      </c>
      <c r="N7547">
        <v>2.0527777770000002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2.052778</v>
      </c>
      <c r="W7547">
        <v>0</v>
      </c>
      <c r="X7547">
        <v>0</v>
      </c>
      <c r="Y7547">
        <v>0</v>
      </c>
      <c r="Z7547">
        <v>0</v>
      </c>
    </row>
    <row r="7548" spans="1:26" x14ac:dyDescent="0.25">
      <c r="A7548">
        <v>1734106</v>
      </c>
      <c r="B7548">
        <v>1</v>
      </c>
      <c r="C7548" t="s">
        <v>77</v>
      </c>
      <c r="D7548" t="s">
        <v>118</v>
      </c>
      <c r="E7548" t="s">
        <v>158</v>
      </c>
      <c r="F7548" t="s">
        <v>21519</v>
      </c>
      <c r="G7548" t="s">
        <v>281</v>
      </c>
      <c r="H7548" t="s">
        <v>47</v>
      </c>
      <c r="I7548" t="s">
        <v>129</v>
      </c>
      <c r="J7548" t="s">
        <v>130</v>
      </c>
      <c r="K7548" t="s">
        <v>161</v>
      </c>
      <c r="L7548" t="s">
        <v>21520</v>
      </c>
      <c r="M7548" t="s">
        <v>21521</v>
      </c>
      <c r="N7548">
        <v>1.6477777769999999</v>
      </c>
      <c r="O7548">
        <v>24</v>
      </c>
      <c r="P7548">
        <v>314</v>
      </c>
      <c r="Q7548">
        <v>132</v>
      </c>
      <c r="R7548">
        <v>316</v>
      </c>
      <c r="S7548">
        <v>18</v>
      </c>
      <c r="T7548">
        <v>42</v>
      </c>
      <c r="U7548">
        <v>39.546666999999999</v>
      </c>
      <c r="V7548">
        <v>517.40222200000005</v>
      </c>
      <c r="W7548">
        <v>217.50666699999999</v>
      </c>
      <c r="X7548">
        <v>520.69777799999997</v>
      </c>
      <c r="Y7548">
        <v>29.66</v>
      </c>
      <c r="Z7548">
        <v>69.206666999999996</v>
      </c>
    </row>
    <row r="7549" spans="1:26" x14ac:dyDescent="0.25">
      <c r="A7549">
        <v>1734109</v>
      </c>
      <c r="B7549">
        <v>1</v>
      </c>
      <c r="C7549" t="s">
        <v>77</v>
      </c>
      <c r="D7549" t="s">
        <v>109</v>
      </c>
      <c r="E7549" t="s">
        <v>158</v>
      </c>
      <c r="F7549" t="s">
        <v>21522</v>
      </c>
      <c r="G7549" t="s">
        <v>285</v>
      </c>
      <c r="H7549" t="s">
        <v>47</v>
      </c>
      <c r="I7549" t="s">
        <v>129</v>
      </c>
      <c r="J7549" t="s">
        <v>130</v>
      </c>
      <c r="K7549" t="s">
        <v>161</v>
      </c>
      <c r="L7549" t="s">
        <v>21523</v>
      </c>
      <c r="M7549" t="s">
        <v>21524</v>
      </c>
      <c r="N7549">
        <v>1.7194444440000001</v>
      </c>
      <c r="O7549">
        <v>2</v>
      </c>
      <c r="P7549">
        <v>2647</v>
      </c>
      <c r="Q7549">
        <v>0</v>
      </c>
      <c r="R7549">
        <v>0</v>
      </c>
      <c r="S7549">
        <v>0</v>
      </c>
      <c r="T7549">
        <v>0</v>
      </c>
      <c r="U7549">
        <v>3.4388890000000001</v>
      </c>
      <c r="V7549">
        <v>4551.3694429999996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1734110</v>
      </c>
      <c r="B7550">
        <v>1</v>
      </c>
      <c r="C7550" t="s">
        <v>77</v>
      </c>
      <c r="D7550" t="s">
        <v>114</v>
      </c>
      <c r="E7550" t="s">
        <v>164</v>
      </c>
      <c r="F7550" t="s">
        <v>21525</v>
      </c>
      <c r="G7550" t="s">
        <v>285</v>
      </c>
      <c r="H7550" t="s">
        <v>47</v>
      </c>
      <c r="I7550" t="s">
        <v>129</v>
      </c>
      <c r="J7550" t="s">
        <v>130</v>
      </c>
      <c r="K7550" t="s">
        <v>161</v>
      </c>
      <c r="L7550" t="s">
        <v>21526</v>
      </c>
      <c r="M7550" t="s">
        <v>21527</v>
      </c>
      <c r="N7550">
        <v>8.2555555550000008</v>
      </c>
      <c r="O7550">
        <v>0</v>
      </c>
      <c r="P7550">
        <v>70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577.88888899999995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1734114</v>
      </c>
      <c r="B7551">
        <v>1</v>
      </c>
      <c r="C7551" t="s">
        <v>76</v>
      </c>
      <c r="D7551" t="s">
        <v>86</v>
      </c>
      <c r="E7551" t="s">
        <v>139</v>
      </c>
      <c r="F7551" t="s">
        <v>21528</v>
      </c>
      <c r="G7551" t="s">
        <v>182</v>
      </c>
      <c r="H7551" t="s">
        <v>46</v>
      </c>
      <c r="I7551" t="s">
        <v>129</v>
      </c>
      <c r="J7551" t="s">
        <v>130</v>
      </c>
      <c r="K7551" t="s">
        <v>131</v>
      </c>
      <c r="L7551" t="s">
        <v>21529</v>
      </c>
      <c r="M7551" t="s">
        <v>21530</v>
      </c>
      <c r="N7551">
        <v>1.2749999999999999</v>
      </c>
      <c r="O7551">
        <v>0</v>
      </c>
      <c r="P7551">
        <v>69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87.974999999999994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1734118</v>
      </c>
      <c r="B7552">
        <v>1</v>
      </c>
      <c r="C7552" t="s">
        <v>76</v>
      </c>
      <c r="D7552" t="s">
        <v>92</v>
      </c>
      <c r="E7552" t="s">
        <v>126</v>
      </c>
      <c r="F7552" t="s">
        <v>21531</v>
      </c>
      <c r="G7552" t="s">
        <v>285</v>
      </c>
      <c r="H7552" t="s">
        <v>47</v>
      </c>
      <c r="I7552" t="s">
        <v>129</v>
      </c>
      <c r="J7552" t="s">
        <v>130</v>
      </c>
      <c r="K7552" t="s">
        <v>161</v>
      </c>
      <c r="L7552" t="s">
        <v>21532</v>
      </c>
      <c r="M7552" t="s">
        <v>21533</v>
      </c>
      <c r="N7552">
        <v>0.88972222199999995</v>
      </c>
      <c r="O7552">
        <v>0</v>
      </c>
      <c r="P7552">
        <v>0</v>
      </c>
      <c r="Q7552">
        <v>4</v>
      </c>
      <c r="R7552">
        <v>1843</v>
      </c>
      <c r="S7552">
        <v>0</v>
      </c>
      <c r="T7552">
        <v>0</v>
      </c>
      <c r="U7552">
        <v>0</v>
      </c>
      <c r="V7552">
        <v>0</v>
      </c>
      <c r="W7552">
        <v>3.5588890000000002</v>
      </c>
      <c r="X7552">
        <v>1639.758055</v>
      </c>
      <c r="Y7552">
        <v>0</v>
      </c>
      <c r="Z7552">
        <v>0</v>
      </c>
    </row>
    <row r="7553" spans="1:26" x14ac:dyDescent="0.25">
      <c r="A7553">
        <v>1734125</v>
      </c>
      <c r="B7553">
        <v>1</v>
      </c>
      <c r="C7553" t="s">
        <v>76</v>
      </c>
      <c r="D7553" t="s">
        <v>98</v>
      </c>
      <c r="E7553" t="s">
        <v>126</v>
      </c>
      <c r="F7553" t="s">
        <v>21534</v>
      </c>
      <c r="G7553" t="s">
        <v>285</v>
      </c>
      <c r="H7553" t="s">
        <v>47</v>
      </c>
      <c r="I7553" t="s">
        <v>129</v>
      </c>
      <c r="J7553" t="s">
        <v>130</v>
      </c>
      <c r="K7553" t="s">
        <v>161</v>
      </c>
      <c r="L7553" t="s">
        <v>21535</v>
      </c>
      <c r="M7553" t="s">
        <v>21536</v>
      </c>
      <c r="N7553">
        <v>8.2994444440000006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126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1045.73</v>
      </c>
    </row>
    <row r="7554" spans="1:26" x14ac:dyDescent="0.25">
      <c r="A7554">
        <v>1734117</v>
      </c>
      <c r="B7554">
        <v>1</v>
      </c>
      <c r="C7554" t="s">
        <v>77</v>
      </c>
      <c r="D7554" t="s">
        <v>123</v>
      </c>
      <c r="E7554" t="s">
        <v>126</v>
      </c>
      <c r="F7554" t="s">
        <v>21537</v>
      </c>
      <c r="G7554" t="s">
        <v>281</v>
      </c>
      <c r="H7554" t="s">
        <v>47</v>
      </c>
      <c r="I7554" t="s">
        <v>129</v>
      </c>
      <c r="J7554" t="s">
        <v>130</v>
      </c>
      <c r="K7554" t="s">
        <v>161</v>
      </c>
      <c r="L7554" t="s">
        <v>21538</v>
      </c>
      <c r="M7554" t="s">
        <v>21539</v>
      </c>
      <c r="N7554">
        <v>2.338405555</v>
      </c>
      <c r="O7554">
        <v>8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18.707243999999999</v>
      </c>
      <c r="V7554">
        <v>0</v>
      </c>
      <c r="W7554">
        <v>0</v>
      </c>
      <c r="X7554">
        <v>0</v>
      </c>
      <c r="Y7554">
        <v>0</v>
      </c>
      <c r="Z7554">
        <v>0</v>
      </c>
    </row>
    <row r="7555" spans="1:26" x14ac:dyDescent="0.25">
      <c r="A7555">
        <v>1734127</v>
      </c>
      <c r="B7555">
        <v>1</v>
      </c>
      <c r="C7555" t="s">
        <v>76</v>
      </c>
      <c r="D7555" t="s">
        <v>104</v>
      </c>
      <c r="E7555" t="s">
        <v>139</v>
      </c>
      <c r="F7555" t="s">
        <v>21540</v>
      </c>
      <c r="G7555" t="s">
        <v>141</v>
      </c>
      <c r="H7555" t="s">
        <v>46</v>
      </c>
      <c r="I7555" t="s">
        <v>129</v>
      </c>
      <c r="J7555" t="s">
        <v>130</v>
      </c>
      <c r="K7555" t="s">
        <v>131</v>
      </c>
      <c r="L7555" t="s">
        <v>21541</v>
      </c>
      <c r="M7555" t="s">
        <v>21542</v>
      </c>
      <c r="N7555">
        <v>1.1575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2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2.3149999999999999</v>
      </c>
    </row>
    <row r="7556" spans="1:26" x14ac:dyDescent="0.25">
      <c r="A7556">
        <v>1734119</v>
      </c>
      <c r="B7556">
        <v>1</v>
      </c>
      <c r="C7556" t="s">
        <v>76</v>
      </c>
      <c r="D7556" t="s">
        <v>78</v>
      </c>
      <c r="E7556" t="s">
        <v>164</v>
      </c>
      <c r="F7556" t="s">
        <v>21543</v>
      </c>
      <c r="G7556" t="s">
        <v>285</v>
      </c>
      <c r="H7556" t="s">
        <v>46</v>
      </c>
      <c r="I7556" t="s">
        <v>129</v>
      </c>
      <c r="J7556" t="s">
        <v>130</v>
      </c>
      <c r="K7556" t="s">
        <v>161</v>
      </c>
      <c r="L7556" t="s">
        <v>21544</v>
      </c>
      <c r="M7556" t="s">
        <v>21545</v>
      </c>
      <c r="N7556">
        <v>4.3723572219999998</v>
      </c>
      <c r="O7556">
        <v>0</v>
      </c>
      <c r="P7556">
        <v>398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1740.1981740000001</v>
      </c>
      <c r="W7556">
        <v>0</v>
      </c>
      <c r="X7556">
        <v>0</v>
      </c>
      <c r="Y7556">
        <v>0</v>
      </c>
      <c r="Z7556">
        <v>0</v>
      </c>
    </row>
    <row r="7557" spans="1:26" x14ac:dyDescent="0.25">
      <c r="A7557">
        <v>1734132</v>
      </c>
      <c r="B7557">
        <v>1</v>
      </c>
      <c r="C7557" t="s">
        <v>76</v>
      </c>
      <c r="D7557" t="s">
        <v>96</v>
      </c>
      <c r="E7557" t="s">
        <v>158</v>
      </c>
      <c r="F7557" t="s">
        <v>16080</v>
      </c>
      <c r="G7557" t="s">
        <v>176</v>
      </c>
      <c r="H7557" t="s">
        <v>47</v>
      </c>
      <c r="I7557" t="s">
        <v>129</v>
      </c>
      <c r="J7557" t="s">
        <v>130</v>
      </c>
      <c r="K7557" t="s">
        <v>131</v>
      </c>
      <c r="L7557" t="s">
        <v>21546</v>
      </c>
      <c r="M7557" t="s">
        <v>21547</v>
      </c>
      <c r="N7557">
        <v>0.53666666600000001</v>
      </c>
      <c r="O7557">
        <v>0</v>
      </c>
      <c r="P7557">
        <v>1475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791.58333200000004</v>
      </c>
      <c r="W7557">
        <v>0</v>
      </c>
      <c r="X7557">
        <v>0</v>
      </c>
      <c r="Y7557">
        <v>0</v>
      </c>
      <c r="Z7557">
        <v>0</v>
      </c>
    </row>
    <row r="7558" spans="1:26" x14ac:dyDescent="0.25">
      <c r="A7558">
        <v>1734131</v>
      </c>
      <c r="B7558">
        <v>1</v>
      </c>
      <c r="C7558" t="s">
        <v>76</v>
      </c>
      <c r="D7558" t="s">
        <v>93</v>
      </c>
      <c r="E7558" t="s">
        <v>134</v>
      </c>
      <c r="F7558" t="s">
        <v>21548</v>
      </c>
      <c r="G7558" t="s">
        <v>136</v>
      </c>
      <c r="H7558" t="s">
        <v>46</v>
      </c>
      <c r="I7558" t="s">
        <v>129</v>
      </c>
      <c r="J7558" t="s">
        <v>130</v>
      </c>
      <c r="K7558" t="s">
        <v>131</v>
      </c>
      <c r="L7558" t="s">
        <v>21549</v>
      </c>
      <c r="M7558" t="s">
        <v>21550</v>
      </c>
      <c r="N7558">
        <v>2.926388888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2.9263889999999999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1734130</v>
      </c>
      <c r="B7559">
        <v>1</v>
      </c>
      <c r="C7559" t="s">
        <v>76</v>
      </c>
      <c r="D7559" t="s">
        <v>90</v>
      </c>
      <c r="E7559" t="s">
        <v>212</v>
      </c>
      <c r="F7559" t="s">
        <v>21551</v>
      </c>
      <c r="G7559" t="s">
        <v>281</v>
      </c>
      <c r="H7559" t="s">
        <v>47</v>
      </c>
      <c r="I7559" t="s">
        <v>129</v>
      </c>
      <c r="J7559" t="s">
        <v>130</v>
      </c>
      <c r="K7559" t="s">
        <v>161</v>
      </c>
      <c r="L7559" t="s">
        <v>21552</v>
      </c>
      <c r="M7559" t="s">
        <v>21553</v>
      </c>
      <c r="N7559">
        <v>1.558333333</v>
      </c>
      <c r="O7559">
        <v>0</v>
      </c>
      <c r="P7559">
        <v>31</v>
      </c>
      <c r="Q7559">
        <v>0</v>
      </c>
      <c r="R7559">
        <v>0</v>
      </c>
      <c r="S7559">
        <v>0</v>
      </c>
      <c r="T7559">
        <v>33</v>
      </c>
      <c r="U7559">
        <v>0</v>
      </c>
      <c r="V7559">
        <v>48.308332999999998</v>
      </c>
      <c r="W7559">
        <v>0</v>
      </c>
      <c r="X7559">
        <v>0</v>
      </c>
      <c r="Y7559">
        <v>0</v>
      </c>
      <c r="Z7559">
        <v>51.424999999999997</v>
      </c>
    </row>
    <row r="7560" spans="1:26" x14ac:dyDescent="0.25">
      <c r="A7560">
        <v>1734123</v>
      </c>
      <c r="B7560">
        <v>1</v>
      </c>
      <c r="C7560" t="s">
        <v>76</v>
      </c>
      <c r="D7560" t="s">
        <v>102</v>
      </c>
      <c r="E7560" t="s">
        <v>126</v>
      </c>
      <c r="F7560" t="s">
        <v>21554</v>
      </c>
      <c r="G7560" t="s">
        <v>285</v>
      </c>
      <c r="H7560" t="s">
        <v>47</v>
      </c>
      <c r="I7560" t="s">
        <v>129</v>
      </c>
      <c r="J7560" t="s">
        <v>130</v>
      </c>
      <c r="K7560" t="s">
        <v>161</v>
      </c>
      <c r="L7560" t="s">
        <v>21555</v>
      </c>
      <c r="M7560" t="s">
        <v>21556</v>
      </c>
      <c r="N7560">
        <v>7.8492516659999998</v>
      </c>
      <c r="O7560">
        <v>0</v>
      </c>
      <c r="P7560">
        <v>13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102.040272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1734124</v>
      </c>
      <c r="B7561">
        <v>1</v>
      </c>
      <c r="C7561" t="s">
        <v>76</v>
      </c>
      <c r="D7561" t="s">
        <v>92</v>
      </c>
      <c r="E7561" t="s">
        <v>139</v>
      </c>
      <c r="F7561" t="s">
        <v>21557</v>
      </c>
      <c r="G7561" t="s">
        <v>285</v>
      </c>
      <c r="H7561" t="s">
        <v>46</v>
      </c>
      <c r="I7561" t="s">
        <v>129</v>
      </c>
      <c r="J7561" t="s">
        <v>130</v>
      </c>
      <c r="K7561" t="s">
        <v>161</v>
      </c>
      <c r="L7561" t="s">
        <v>21558</v>
      </c>
      <c r="M7561" t="s">
        <v>21559</v>
      </c>
      <c r="N7561">
        <v>7.4420638879999998</v>
      </c>
      <c r="O7561">
        <v>0</v>
      </c>
      <c r="P7561">
        <v>0</v>
      </c>
      <c r="Q7561">
        <v>0</v>
      </c>
      <c r="R7561">
        <v>119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885.60560299999997</v>
      </c>
      <c r="Y7561">
        <v>0</v>
      </c>
      <c r="Z7561">
        <v>0</v>
      </c>
    </row>
    <row r="7562" spans="1:26" x14ac:dyDescent="0.25">
      <c r="A7562">
        <v>1734126</v>
      </c>
      <c r="B7562">
        <v>1</v>
      </c>
      <c r="C7562" t="s">
        <v>76</v>
      </c>
      <c r="D7562" t="s">
        <v>84</v>
      </c>
      <c r="E7562" t="s">
        <v>139</v>
      </c>
      <c r="F7562" t="s">
        <v>21560</v>
      </c>
      <c r="G7562" t="s">
        <v>281</v>
      </c>
      <c r="H7562" t="s">
        <v>46</v>
      </c>
      <c r="I7562" t="s">
        <v>129</v>
      </c>
      <c r="J7562" t="s">
        <v>130</v>
      </c>
      <c r="K7562" t="s">
        <v>161</v>
      </c>
      <c r="L7562" t="s">
        <v>21561</v>
      </c>
      <c r="M7562" t="s">
        <v>21562</v>
      </c>
      <c r="N7562">
        <v>0.34484999999999999</v>
      </c>
      <c r="O7562">
        <v>0</v>
      </c>
      <c r="P7562">
        <v>156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53.796599999999998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1734136</v>
      </c>
      <c r="B7563">
        <v>1</v>
      </c>
      <c r="C7563" t="s">
        <v>76</v>
      </c>
      <c r="D7563" t="s">
        <v>90</v>
      </c>
      <c r="E7563" t="s">
        <v>134</v>
      </c>
      <c r="F7563" t="s">
        <v>21563</v>
      </c>
      <c r="G7563" t="s">
        <v>209</v>
      </c>
      <c r="H7563" t="s">
        <v>46</v>
      </c>
      <c r="I7563" t="s">
        <v>129</v>
      </c>
      <c r="J7563" t="s">
        <v>130</v>
      </c>
      <c r="K7563" t="s">
        <v>131</v>
      </c>
      <c r="L7563" t="s">
        <v>21564</v>
      </c>
      <c r="M7563" t="s">
        <v>21565</v>
      </c>
      <c r="N7563">
        <v>5.1894444440000003</v>
      </c>
      <c r="O7563">
        <v>0</v>
      </c>
      <c r="P7563">
        <v>21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108.97833300000001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1734134</v>
      </c>
      <c r="B7564">
        <v>1</v>
      </c>
      <c r="C7564" t="s">
        <v>76</v>
      </c>
      <c r="D7564" t="s">
        <v>80</v>
      </c>
      <c r="E7564" t="s">
        <v>134</v>
      </c>
      <c r="F7564" t="s">
        <v>21566</v>
      </c>
      <c r="G7564" t="s">
        <v>136</v>
      </c>
      <c r="H7564" t="s">
        <v>46</v>
      </c>
      <c r="I7564" t="s">
        <v>129</v>
      </c>
      <c r="J7564" t="s">
        <v>130</v>
      </c>
      <c r="K7564" t="s">
        <v>131</v>
      </c>
      <c r="L7564" t="s">
        <v>21567</v>
      </c>
      <c r="M7564" t="s">
        <v>21568</v>
      </c>
      <c r="N7564">
        <v>2.5761111109999999</v>
      </c>
      <c r="O7564">
        <v>0</v>
      </c>
      <c r="P7564">
        <v>3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7.7283330000000001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1734128</v>
      </c>
      <c r="B7565">
        <v>1</v>
      </c>
      <c r="C7565" t="s">
        <v>76</v>
      </c>
      <c r="D7565" t="s">
        <v>80</v>
      </c>
      <c r="E7565" t="s">
        <v>139</v>
      </c>
      <c r="F7565" t="s">
        <v>20781</v>
      </c>
      <c r="G7565" t="s">
        <v>281</v>
      </c>
      <c r="H7565" t="s">
        <v>46</v>
      </c>
      <c r="I7565" t="s">
        <v>129</v>
      </c>
      <c r="J7565" t="s">
        <v>130</v>
      </c>
      <c r="K7565" t="s">
        <v>161</v>
      </c>
      <c r="L7565" t="s">
        <v>21569</v>
      </c>
      <c r="M7565" t="s">
        <v>21570</v>
      </c>
      <c r="N7565">
        <v>2.7036722219999998</v>
      </c>
      <c r="O7565">
        <v>0</v>
      </c>
      <c r="P7565">
        <v>94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254.14518899999999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1734138</v>
      </c>
      <c r="B7566">
        <v>1</v>
      </c>
      <c r="C7566" t="s">
        <v>77</v>
      </c>
      <c r="D7566" t="s">
        <v>115</v>
      </c>
      <c r="E7566" t="s">
        <v>212</v>
      </c>
      <c r="F7566" t="s">
        <v>10972</v>
      </c>
      <c r="G7566" t="s">
        <v>281</v>
      </c>
      <c r="H7566" t="s">
        <v>47</v>
      </c>
      <c r="I7566" t="s">
        <v>129</v>
      </c>
      <c r="J7566" t="s">
        <v>130</v>
      </c>
      <c r="K7566" t="s">
        <v>161</v>
      </c>
      <c r="L7566" t="s">
        <v>21482</v>
      </c>
      <c r="M7566" t="s">
        <v>21571</v>
      </c>
      <c r="N7566">
        <v>0.196944444</v>
      </c>
      <c r="O7566">
        <v>0</v>
      </c>
      <c r="P7566">
        <v>0</v>
      </c>
      <c r="Q7566">
        <v>14</v>
      </c>
      <c r="R7566">
        <v>9</v>
      </c>
      <c r="S7566">
        <v>41</v>
      </c>
      <c r="T7566">
        <v>943</v>
      </c>
      <c r="U7566">
        <v>0</v>
      </c>
      <c r="V7566">
        <v>0</v>
      </c>
      <c r="W7566">
        <v>2.7572220000000001</v>
      </c>
      <c r="X7566">
        <v>1.7725</v>
      </c>
      <c r="Y7566">
        <v>8.0747219999999995</v>
      </c>
      <c r="Z7566">
        <v>185.71861100000001</v>
      </c>
    </row>
    <row r="7567" spans="1:26" x14ac:dyDescent="0.25">
      <c r="A7567">
        <v>1734135</v>
      </c>
      <c r="B7567">
        <v>1</v>
      </c>
      <c r="C7567" t="s">
        <v>76</v>
      </c>
      <c r="D7567" t="s">
        <v>90</v>
      </c>
      <c r="E7567" t="s">
        <v>126</v>
      </c>
      <c r="F7567" t="s">
        <v>21572</v>
      </c>
      <c r="G7567" t="s">
        <v>285</v>
      </c>
      <c r="H7567" t="s">
        <v>47</v>
      </c>
      <c r="I7567" t="s">
        <v>129</v>
      </c>
      <c r="J7567" t="s">
        <v>130</v>
      </c>
      <c r="K7567" t="s">
        <v>161</v>
      </c>
      <c r="L7567" t="s">
        <v>21573</v>
      </c>
      <c r="M7567" t="s">
        <v>21574</v>
      </c>
      <c r="N7567">
        <v>7.3969444439999998</v>
      </c>
      <c r="O7567">
        <v>0</v>
      </c>
      <c r="P7567">
        <v>1727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12774.523055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1734139</v>
      </c>
      <c r="B7568">
        <v>1</v>
      </c>
      <c r="C7568" t="s">
        <v>76</v>
      </c>
      <c r="D7568" t="s">
        <v>104</v>
      </c>
      <c r="E7568" t="s">
        <v>126</v>
      </c>
      <c r="F7568" t="s">
        <v>21575</v>
      </c>
      <c r="G7568" t="s">
        <v>145</v>
      </c>
      <c r="H7568" t="s">
        <v>47</v>
      </c>
      <c r="I7568" t="s">
        <v>129</v>
      </c>
      <c r="J7568" t="s">
        <v>130</v>
      </c>
      <c r="K7568" t="s">
        <v>131</v>
      </c>
      <c r="L7568" t="s">
        <v>21573</v>
      </c>
      <c r="M7568" t="s">
        <v>21576</v>
      </c>
      <c r="N7568">
        <v>0.67111111099999998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34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22.817778000000001</v>
      </c>
    </row>
    <row r="7569" spans="1:26" x14ac:dyDescent="0.25">
      <c r="A7569">
        <v>1734137</v>
      </c>
      <c r="B7569">
        <v>1</v>
      </c>
      <c r="C7569" t="s">
        <v>76</v>
      </c>
      <c r="D7569" t="s">
        <v>85</v>
      </c>
      <c r="E7569" t="s">
        <v>164</v>
      </c>
      <c r="F7569" t="s">
        <v>21577</v>
      </c>
      <c r="G7569" t="s">
        <v>285</v>
      </c>
      <c r="H7569" t="s">
        <v>46</v>
      </c>
      <c r="I7569" t="s">
        <v>129</v>
      </c>
      <c r="J7569" t="s">
        <v>130</v>
      </c>
      <c r="K7569" t="s">
        <v>161</v>
      </c>
      <c r="L7569" t="s">
        <v>21578</v>
      </c>
      <c r="M7569" t="s">
        <v>21579</v>
      </c>
      <c r="N7569">
        <v>4.4566563879999999</v>
      </c>
      <c r="O7569">
        <v>0</v>
      </c>
      <c r="P7569">
        <v>8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35.653250999999997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1734141</v>
      </c>
      <c r="B7570">
        <v>1</v>
      </c>
      <c r="C7570" t="s">
        <v>76</v>
      </c>
      <c r="D7570" t="s">
        <v>93</v>
      </c>
      <c r="E7570" t="s">
        <v>158</v>
      </c>
      <c r="F7570" t="s">
        <v>21580</v>
      </c>
      <c r="G7570" t="s">
        <v>285</v>
      </c>
      <c r="H7570" t="s">
        <v>47</v>
      </c>
      <c r="I7570" t="s">
        <v>129</v>
      </c>
      <c r="J7570" t="s">
        <v>130</v>
      </c>
      <c r="K7570" t="s">
        <v>161</v>
      </c>
      <c r="L7570" t="s">
        <v>21581</v>
      </c>
      <c r="M7570" t="s">
        <v>21582</v>
      </c>
      <c r="N7570">
        <v>4.5997222219999996</v>
      </c>
      <c r="O7570">
        <v>0</v>
      </c>
      <c r="P7570">
        <v>580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2667.8388890000001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1734142</v>
      </c>
      <c r="B7571">
        <v>1</v>
      </c>
      <c r="C7571" t="s">
        <v>76</v>
      </c>
      <c r="D7571" t="s">
        <v>83</v>
      </c>
      <c r="E7571" t="s">
        <v>134</v>
      </c>
      <c r="F7571" t="s">
        <v>21583</v>
      </c>
      <c r="G7571" t="s">
        <v>136</v>
      </c>
      <c r="H7571" t="s">
        <v>46</v>
      </c>
      <c r="I7571" t="s">
        <v>129</v>
      </c>
      <c r="J7571" t="s">
        <v>130</v>
      </c>
      <c r="K7571" t="s">
        <v>131</v>
      </c>
      <c r="L7571" t="s">
        <v>21584</v>
      </c>
      <c r="M7571" t="s">
        <v>21585</v>
      </c>
      <c r="N7571">
        <v>3.8336111110000002</v>
      </c>
      <c r="O7571">
        <v>0</v>
      </c>
      <c r="P7571">
        <v>2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7.6672219999999998</v>
      </c>
      <c r="W7571">
        <v>0</v>
      </c>
      <c r="X7571">
        <v>0</v>
      </c>
      <c r="Y7571">
        <v>0</v>
      </c>
      <c r="Z7571">
        <v>0</v>
      </c>
    </row>
    <row r="7572" spans="1:26" x14ac:dyDescent="0.25">
      <c r="A7572">
        <v>1734140</v>
      </c>
      <c r="B7572">
        <v>1</v>
      </c>
      <c r="C7572" t="s">
        <v>77</v>
      </c>
      <c r="D7572" t="s">
        <v>110</v>
      </c>
      <c r="E7572" t="s">
        <v>126</v>
      </c>
      <c r="F7572" t="s">
        <v>21586</v>
      </c>
      <c r="G7572" t="s">
        <v>285</v>
      </c>
      <c r="H7572" t="s">
        <v>47</v>
      </c>
      <c r="I7572" t="s">
        <v>129</v>
      </c>
      <c r="J7572" t="s">
        <v>130</v>
      </c>
      <c r="K7572" t="s">
        <v>161</v>
      </c>
      <c r="L7572" t="s">
        <v>21587</v>
      </c>
      <c r="M7572" t="s">
        <v>21588</v>
      </c>
      <c r="N7572">
        <v>6.5463341660000003</v>
      </c>
      <c r="O7572">
        <v>0</v>
      </c>
      <c r="P7572">
        <v>0</v>
      </c>
      <c r="Q7572">
        <v>0</v>
      </c>
      <c r="R7572">
        <v>0</v>
      </c>
      <c r="S7572">
        <v>3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19.639002000000001</v>
      </c>
      <c r="Z7572">
        <v>0</v>
      </c>
    </row>
    <row r="7573" spans="1:26" x14ac:dyDescent="0.25">
      <c r="A7573">
        <v>1734157</v>
      </c>
      <c r="B7573">
        <v>1</v>
      </c>
      <c r="C7573" t="s">
        <v>76</v>
      </c>
      <c r="D7573" t="s">
        <v>96</v>
      </c>
      <c r="E7573" t="s">
        <v>126</v>
      </c>
      <c r="F7573" t="s">
        <v>21589</v>
      </c>
      <c r="G7573" t="s">
        <v>176</v>
      </c>
      <c r="H7573" t="s">
        <v>47</v>
      </c>
      <c r="I7573" t="s">
        <v>129</v>
      </c>
      <c r="J7573" t="s">
        <v>130</v>
      </c>
      <c r="K7573" t="s">
        <v>131</v>
      </c>
      <c r="L7573" t="s">
        <v>21590</v>
      </c>
      <c r="M7573" t="s">
        <v>21591</v>
      </c>
      <c r="N7573">
        <v>0.445833333</v>
      </c>
      <c r="O7573">
        <v>0</v>
      </c>
      <c r="P7573">
        <v>1348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600.98333300000002</v>
      </c>
      <c r="W7573">
        <v>0</v>
      </c>
      <c r="X7573">
        <v>0</v>
      </c>
      <c r="Y7573">
        <v>0</v>
      </c>
      <c r="Z7573">
        <v>0</v>
      </c>
    </row>
    <row r="7574" spans="1:26" x14ac:dyDescent="0.25">
      <c r="A7574">
        <v>1734143</v>
      </c>
      <c r="B7574">
        <v>1</v>
      </c>
      <c r="C7574" t="s">
        <v>76</v>
      </c>
      <c r="D7574" t="s">
        <v>93</v>
      </c>
      <c r="E7574" t="s">
        <v>126</v>
      </c>
      <c r="F7574" t="s">
        <v>21592</v>
      </c>
      <c r="G7574" t="s">
        <v>285</v>
      </c>
      <c r="H7574" t="s">
        <v>47</v>
      </c>
      <c r="I7574" t="s">
        <v>129</v>
      </c>
      <c r="J7574" t="s">
        <v>130</v>
      </c>
      <c r="K7574" t="s">
        <v>161</v>
      </c>
      <c r="L7574" t="s">
        <v>21593</v>
      </c>
      <c r="M7574" t="s">
        <v>21594</v>
      </c>
      <c r="N7574">
        <v>0.22873138800000001</v>
      </c>
      <c r="O7574">
        <v>0</v>
      </c>
      <c r="P7574">
        <v>1090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249.31721300000001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1734145</v>
      </c>
      <c r="B7575">
        <v>1</v>
      </c>
      <c r="C7575" t="s">
        <v>77</v>
      </c>
      <c r="D7575" t="s">
        <v>124</v>
      </c>
      <c r="E7575" t="s">
        <v>139</v>
      </c>
      <c r="F7575" t="s">
        <v>21595</v>
      </c>
      <c r="G7575" t="s">
        <v>633</v>
      </c>
      <c r="H7575" t="s">
        <v>46</v>
      </c>
      <c r="I7575" t="s">
        <v>129</v>
      </c>
      <c r="J7575" t="s">
        <v>130</v>
      </c>
      <c r="K7575" t="s">
        <v>131</v>
      </c>
      <c r="L7575" t="s">
        <v>21596</v>
      </c>
      <c r="M7575" t="s">
        <v>21597</v>
      </c>
      <c r="N7575">
        <v>2.9383333330000001</v>
      </c>
      <c r="O7575">
        <v>0</v>
      </c>
      <c r="P7575">
        <v>6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17.63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1734154</v>
      </c>
      <c r="B7576">
        <v>1</v>
      </c>
      <c r="C7576" t="s">
        <v>77</v>
      </c>
      <c r="D7576" t="s">
        <v>109</v>
      </c>
      <c r="E7576" t="s">
        <v>164</v>
      </c>
      <c r="F7576" t="s">
        <v>21598</v>
      </c>
      <c r="G7576" t="s">
        <v>256</v>
      </c>
      <c r="H7576" t="s">
        <v>46</v>
      </c>
      <c r="I7576" t="s">
        <v>129</v>
      </c>
      <c r="J7576" t="s">
        <v>130</v>
      </c>
      <c r="K7576" t="s">
        <v>131</v>
      </c>
      <c r="L7576" t="s">
        <v>21599</v>
      </c>
      <c r="M7576" t="s">
        <v>21600</v>
      </c>
      <c r="N7576">
        <v>2.27</v>
      </c>
      <c r="O7576">
        <v>0</v>
      </c>
      <c r="P7576">
        <v>23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52.21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1734148</v>
      </c>
      <c r="B7577">
        <v>1</v>
      </c>
      <c r="C7577" t="s">
        <v>77</v>
      </c>
      <c r="D7577" t="s">
        <v>116</v>
      </c>
      <c r="E7577" t="s">
        <v>134</v>
      </c>
      <c r="F7577" t="s">
        <v>21601</v>
      </c>
      <c r="G7577" t="s">
        <v>136</v>
      </c>
      <c r="H7577" t="s">
        <v>46</v>
      </c>
      <c r="I7577" t="s">
        <v>129</v>
      </c>
      <c r="J7577" t="s">
        <v>130</v>
      </c>
      <c r="K7577" t="s">
        <v>131</v>
      </c>
      <c r="L7577" t="s">
        <v>21602</v>
      </c>
      <c r="M7577" t="s">
        <v>21603</v>
      </c>
      <c r="N7577">
        <v>1.926388888</v>
      </c>
      <c r="O7577">
        <v>0</v>
      </c>
      <c r="P7577">
        <v>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1.9263889999999999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1734147</v>
      </c>
      <c r="B7578">
        <v>1</v>
      </c>
      <c r="C7578" t="s">
        <v>76</v>
      </c>
      <c r="D7578" t="s">
        <v>93</v>
      </c>
      <c r="E7578" t="s">
        <v>126</v>
      </c>
      <c r="F7578" t="s">
        <v>21592</v>
      </c>
      <c r="G7578" t="s">
        <v>285</v>
      </c>
      <c r="H7578" t="s">
        <v>47</v>
      </c>
      <c r="I7578" t="s">
        <v>129</v>
      </c>
      <c r="J7578" t="s">
        <v>130</v>
      </c>
      <c r="K7578" t="s">
        <v>161</v>
      </c>
      <c r="L7578" t="s">
        <v>21604</v>
      </c>
      <c r="M7578" t="s">
        <v>21605</v>
      </c>
      <c r="N7578">
        <v>7.7581405549999998</v>
      </c>
      <c r="O7578">
        <v>0</v>
      </c>
      <c r="P7578">
        <v>1090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8456.3732049999999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1734159</v>
      </c>
      <c r="B7579">
        <v>1</v>
      </c>
      <c r="C7579" t="s">
        <v>77</v>
      </c>
      <c r="D7579" t="s">
        <v>116</v>
      </c>
      <c r="E7579" t="s">
        <v>139</v>
      </c>
      <c r="F7579" t="s">
        <v>21606</v>
      </c>
      <c r="G7579" t="s">
        <v>289</v>
      </c>
      <c r="H7579" t="s">
        <v>46</v>
      </c>
      <c r="I7579" t="s">
        <v>129</v>
      </c>
      <c r="J7579" t="s">
        <v>15</v>
      </c>
      <c r="K7579" t="s">
        <v>131</v>
      </c>
      <c r="L7579" t="s">
        <v>21607</v>
      </c>
      <c r="M7579" t="s">
        <v>21608</v>
      </c>
      <c r="N7579">
        <v>4.7641666660000004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4.7641669999999996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1734149</v>
      </c>
      <c r="B7580">
        <v>1</v>
      </c>
      <c r="C7580" t="s">
        <v>76</v>
      </c>
      <c r="D7580" t="s">
        <v>87</v>
      </c>
      <c r="E7580" t="s">
        <v>139</v>
      </c>
      <c r="F7580" t="s">
        <v>21609</v>
      </c>
      <c r="G7580" t="s">
        <v>285</v>
      </c>
      <c r="H7580" t="s">
        <v>46</v>
      </c>
      <c r="I7580" t="s">
        <v>129</v>
      </c>
      <c r="J7580" t="s">
        <v>130</v>
      </c>
      <c r="K7580" t="s">
        <v>161</v>
      </c>
      <c r="L7580" t="s">
        <v>21610</v>
      </c>
      <c r="M7580" t="s">
        <v>21611</v>
      </c>
      <c r="N7580">
        <v>6.1888888880000001</v>
      </c>
      <c r="O7580">
        <v>0</v>
      </c>
      <c r="P7580">
        <v>0</v>
      </c>
      <c r="Q7580">
        <v>0</v>
      </c>
      <c r="R7580">
        <v>119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736.47777799999994</v>
      </c>
      <c r="Y7580">
        <v>0</v>
      </c>
      <c r="Z7580">
        <v>0</v>
      </c>
    </row>
    <row r="7581" spans="1:26" x14ac:dyDescent="0.25">
      <c r="A7581">
        <v>1734175</v>
      </c>
      <c r="B7581">
        <v>1</v>
      </c>
      <c r="C7581" t="s">
        <v>77</v>
      </c>
      <c r="D7581" t="s">
        <v>124</v>
      </c>
      <c r="E7581" t="s">
        <v>126</v>
      </c>
      <c r="F7581" t="s">
        <v>21612</v>
      </c>
      <c r="G7581" t="s">
        <v>176</v>
      </c>
      <c r="H7581" t="s">
        <v>47</v>
      </c>
      <c r="I7581" t="s">
        <v>129</v>
      </c>
      <c r="J7581" t="s">
        <v>130</v>
      </c>
      <c r="K7581" t="s">
        <v>131</v>
      </c>
      <c r="L7581" t="s">
        <v>21613</v>
      </c>
      <c r="M7581" t="s">
        <v>21614</v>
      </c>
      <c r="N7581">
        <v>2.37</v>
      </c>
      <c r="O7581">
        <v>0</v>
      </c>
      <c r="P7581">
        <v>33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78.209999999999994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1734176</v>
      </c>
      <c r="B7582">
        <v>1</v>
      </c>
      <c r="C7582" t="s">
        <v>76</v>
      </c>
      <c r="D7582" t="s">
        <v>84</v>
      </c>
      <c r="E7582" t="s">
        <v>139</v>
      </c>
      <c r="F7582" t="s">
        <v>21615</v>
      </c>
      <c r="G7582" t="s">
        <v>281</v>
      </c>
      <c r="H7582" t="s">
        <v>46</v>
      </c>
      <c r="I7582" t="s">
        <v>129</v>
      </c>
      <c r="J7582" t="s">
        <v>130</v>
      </c>
      <c r="K7582" t="s">
        <v>161</v>
      </c>
      <c r="L7582" t="s">
        <v>21616</v>
      </c>
      <c r="M7582" t="s">
        <v>21617</v>
      </c>
      <c r="N7582">
        <v>0.20749999999999999</v>
      </c>
      <c r="O7582">
        <v>0</v>
      </c>
      <c r="P7582">
        <v>186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38.594999999999999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1734177</v>
      </c>
      <c r="B7583">
        <v>1</v>
      </c>
      <c r="C7583" t="s">
        <v>76</v>
      </c>
      <c r="D7583" t="s">
        <v>81</v>
      </c>
      <c r="E7583" t="s">
        <v>139</v>
      </c>
      <c r="F7583" t="s">
        <v>21618</v>
      </c>
      <c r="G7583" t="s">
        <v>141</v>
      </c>
      <c r="H7583" t="s">
        <v>46</v>
      </c>
      <c r="I7583" t="s">
        <v>129</v>
      </c>
      <c r="J7583" t="s">
        <v>130</v>
      </c>
      <c r="K7583" t="s">
        <v>131</v>
      </c>
      <c r="L7583" t="s">
        <v>21591</v>
      </c>
      <c r="M7583" t="s">
        <v>21619</v>
      </c>
      <c r="N7583">
        <v>1.298611111</v>
      </c>
      <c r="O7583">
        <v>0</v>
      </c>
      <c r="P7583">
        <v>245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318.15972199999999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1734183</v>
      </c>
      <c r="B7584">
        <v>1</v>
      </c>
      <c r="C7584" t="s">
        <v>76</v>
      </c>
      <c r="D7584" t="s">
        <v>83</v>
      </c>
      <c r="E7584" t="s">
        <v>164</v>
      </c>
      <c r="F7584" t="s">
        <v>21620</v>
      </c>
      <c r="G7584" t="s">
        <v>462</v>
      </c>
      <c r="H7584" t="s">
        <v>46</v>
      </c>
      <c r="I7584" t="s">
        <v>129</v>
      </c>
      <c r="J7584" t="s">
        <v>130</v>
      </c>
      <c r="K7584" t="s">
        <v>131</v>
      </c>
      <c r="L7584" t="s">
        <v>21621</v>
      </c>
      <c r="M7584" t="s">
        <v>21622</v>
      </c>
      <c r="N7584">
        <v>1.1758333329999999</v>
      </c>
      <c r="O7584">
        <v>0</v>
      </c>
      <c r="P7584">
        <v>158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185.781667</v>
      </c>
      <c r="W7584">
        <v>0</v>
      </c>
      <c r="X7584">
        <v>0</v>
      </c>
      <c r="Y7584">
        <v>0</v>
      </c>
      <c r="Z7584">
        <v>0</v>
      </c>
    </row>
    <row r="7585" spans="1:26" x14ac:dyDescent="0.25">
      <c r="A7585">
        <v>1734182</v>
      </c>
      <c r="B7585">
        <v>1</v>
      </c>
      <c r="C7585" t="s">
        <v>76</v>
      </c>
      <c r="D7585" t="s">
        <v>92</v>
      </c>
      <c r="E7585" t="s">
        <v>134</v>
      </c>
      <c r="F7585" t="s">
        <v>21623</v>
      </c>
      <c r="G7585" t="s">
        <v>209</v>
      </c>
      <c r="H7585" t="s">
        <v>46</v>
      </c>
      <c r="I7585" t="s">
        <v>129</v>
      </c>
      <c r="J7585" t="s">
        <v>130</v>
      </c>
      <c r="K7585" t="s">
        <v>131</v>
      </c>
      <c r="L7585" t="s">
        <v>21624</v>
      </c>
      <c r="M7585" t="s">
        <v>21625</v>
      </c>
      <c r="N7585">
        <v>2.1147222220000002</v>
      </c>
      <c r="O7585">
        <v>0</v>
      </c>
      <c r="P7585">
        <v>0</v>
      </c>
      <c r="Q7585">
        <v>0</v>
      </c>
      <c r="R7585">
        <v>1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2.114722</v>
      </c>
      <c r="Y7585">
        <v>0</v>
      </c>
      <c r="Z7585">
        <v>0</v>
      </c>
    </row>
    <row r="7586" spans="1:26" x14ac:dyDescent="0.25">
      <c r="A7586">
        <v>1734189</v>
      </c>
      <c r="B7586">
        <v>1</v>
      </c>
      <c r="C7586" t="s">
        <v>76</v>
      </c>
      <c r="D7586" t="s">
        <v>100</v>
      </c>
      <c r="E7586" t="s">
        <v>158</v>
      </c>
      <c r="F7586" t="s">
        <v>9153</v>
      </c>
      <c r="G7586" t="s">
        <v>176</v>
      </c>
      <c r="H7586" t="s">
        <v>47</v>
      </c>
      <c r="I7586" t="s">
        <v>129</v>
      </c>
      <c r="J7586" t="s">
        <v>130</v>
      </c>
      <c r="K7586" t="s">
        <v>131</v>
      </c>
      <c r="L7586" t="s">
        <v>21626</v>
      </c>
      <c r="M7586" t="s">
        <v>21627</v>
      </c>
      <c r="N7586">
        <v>0.70083333299999995</v>
      </c>
      <c r="O7586">
        <v>51</v>
      </c>
      <c r="P7586">
        <v>157</v>
      </c>
      <c r="Q7586">
        <v>0</v>
      </c>
      <c r="R7586">
        <v>0</v>
      </c>
      <c r="S7586">
        <v>0</v>
      </c>
      <c r="T7586">
        <v>0</v>
      </c>
      <c r="U7586">
        <v>35.7425</v>
      </c>
      <c r="V7586">
        <v>110.030833</v>
      </c>
      <c r="W7586">
        <v>0</v>
      </c>
      <c r="X7586">
        <v>0</v>
      </c>
      <c r="Y7586">
        <v>0</v>
      </c>
      <c r="Z7586">
        <v>0</v>
      </c>
    </row>
    <row r="7587" spans="1:26" x14ac:dyDescent="0.25">
      <c r="A7587">
        <v>1734178</v>
      </c>
      <c r="B7587">
        <v>1</v>
      </c>
      <c r="C7587" t="s">
        <v>76</v>
      </c>
      <c r="D7587" t="s">
        <v>91</v>
      </c>
      <c r="E7587" t="s">
        <v>212</v>
      </c>
      <c r="F7587" t="s">
        <v>10586</v>
      </c>
      <c r="G7587" t="s">
        <v>176</v>
      </c>
      <c r="H7587" t="s">
        <v>47</v>
      </c>
      <c r="I7587" t="s">
        <v>129</v>
      </c>
      <c r="J7587" t="s">
        <v>130</v>
      </c>
      <c r="K7587" t="s">
        <v>131</v>
      </c>
      <c r="L7587" t="s">
        <v>21628</v>
      </c>
      <c r="M7587" t="s">
        <v>21629</v>
      </c>
      <c r="N7587">
        <v>1.1830555549999999</v>
      </c>
      <c r="O7587">
        <v>1</v>
      </c>
      <c r="P7587">
        <v>171</v>
      </c>
      <c r="Q7587">
        <v>0</v>
      </c>
      <c r="R7587">
        <v>0</v>
      </c>
      <c r="S7587">
        <v>0</v>
      </c>
      <c r="T7587">
        <v>0</v>
      </c>
      <c r="U7587">
        <v>1.1830560000000001</v>
      </c>
      <c r="V7587">
        <v>202.30250000000001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1734193</v>
      </c>
      <c r="B7588">
        <v>1</v>
      </c>
      <c r="C7588" t="s">
        <v>76</v>
      </c>
      <c r="D7588" t="s">
        <v>93</v>
      </c>
      <c r="E7588" t="s">
        <v>134</v>
      </c>
      <c r="F7588" t="s">
        <v>21630</v>
      </c>
      <c r="G7588" t="s">
        <v>136</v>
      </c>
      <c r="H7588" t="s">
        <v>46</v>
      </c>
      <c r="I7588" t="s">
        <v>129</v>
      </c>
      <c r="J7588" t="s">
        <v>130</v>
      </c>
      <c r="K7588" t="s">
        <v>131</v>
      </c>
      <c r="L7588" t="s">
        <v>21631</v>
      </c>
      <c r="M7588" t="s">
        <v>21632</v>
      </c>
      <c r="N7588">
        <v>2.7288888880000002</v>
      </c>
      <c r="O7588">
        <v>0</v>
      </c>
      <c r="P7588">
        <v>1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2.7288890000000001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1734146</v>
      </c>
      <c r="B7589">
        <v>1</v>
      </c>
      <c r="C7589" t="s">
        <v>76</v>
      </c>
      <c r="D7589" t="s">
        <v>87</v>
      </c>
      <c r="E7589" t="s">
        <v>126</v>
      </c>
      <c r="F7589" t="s">
        <v>21633</v>
      </c>
      <c r="G7589" t="s">
        <v>285</v>
      </c>
      <c r="H7589" t="s">
        <v>47</v>
      </c>
      <c r="I7589" t="s">
        <v>129</v>
      </c>
      <c r="J7589" t="s">
        <v>130</v>
      </c>
      <c r="K7589" t="s">
        <v>161</v>
      </c>
      <c r="L7589" t="s">
        <v>21634</v>
      </c>
      <c r="M7589" t="s">
        <v>21635</v>
      </c>
      <c r="N7589">
        <v>5.9019444439999997</v>
      </c>
      <c r="O7589">
        <v>0</v>
      </c>
      <c r="P7589">
        <v>0</v>
      </c>
      <c r="Q7589">
        <v>0</v>
      </c>
      <c r="R7589">
        <v>1501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8858.8186100000003</v>
      </c>
      <c r="Y7589">
        <v>0</v>
      </c>
      <c r="Z7589">
        <v>0</v>
      </c>
    </row>
    <row r="7590" spans="1:26" x14ac:dyDescent="0.25">
      <c r="A7590">
        <v>1734208</v>
      </c>
      <c r="B7590">
        <v>1</v>
      </c>
      <c r="C7590" t="s">
        <v>76</v>
      </c>
      <c r="D7590" t="s">
        <v>78</v>
      </c>
      <c r="E7590" t="s">
        <v>126</v>
      </c>
      <c r="F7590" t="s">
        <v>21636</v>
      </c>
      <c r="G7590" t="s">
        <v>176</v>
      </c>
      <c r="H7590" t="s">
        <v>47</v>
      </c>
      <c r="I7590" t="s">
        <v>129</v>
      </c>
      <c r="J7590" t="s">
        <v>130</v>
      </c>
      <c r="K7590" t="s">
        <v>131</v>
      </c>
      <c r="L7590" t="s">
        <v>21637</v>
      </c>
      <c r="M7590" t="s">
        <v>21638</v>
      </c>
      <c r="N7590">
        <v>0.87194444400000004</v>
      </c>
      <c r="O7590">
        <v>0</v>
      </c>
      <c r="P7590">
        <v>11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9.5913889999999995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1734181</v>
      </c>
      <c r="B7591">
        <v>1</v>
      </c>
      <c r="C7591" t="s">
        <v>76</v>
      </c>
      <c r="D7591" t="s">
        <v>87</v>
      </c>
      <c r="E7591" t="s">
        <v>164</v>
      </c>
      <c r="F7591" t="s">
        <v>21639</v>
      </c>
      <c r="G7591" t="s">
        <v>285</v>
      </c>
      <c r="H7591" t="s">
        <v>46</v>
      </c>
      <c r="I7591" t="s">
        <v>129</v>
      </c>
      <c r="J7591" t="s">
        <v>130</v>
      </c>
      <c r="K7591" t="s">
        <v>161</v>
      </c>
      <c r="L7591" t="s">
        <v>21640</v>
      </c>
      <c r="M7591" t="s">
        <v>21641</v>
      </c>
      <c r="N7591">
        <v>3.0802888880000001</v>
      </c>
      <c r="O7591">
        <v>0</v>
      </c>
      <c r="P7591">
        <v>0</v>
      </c>
      <c r="Q7591">
        <v>0</v>
      </c>
      <c r="R7591">
        <v>719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2214.7277100000001</v>
      </c>
      <c r="Y7591">
        <v>0</v>
      </c>
      <c r="Z7591">
        <v>0</v>
      </c>
    </row>
    <row r="7592" spans="1:26" x14ac:dyDescent="0.25">
      <c r="A7592">
        <v>1734184</v>
      </c>
      <c r="B7592">
        <v>1</v>
      </c>
      <c r="C7592" t="s">
        <v>76</v>
      </c>
      <c r="D7592" t="s">
        <v>84</v>
      </c>
      <c r="E7592" t="s">
        <v>191</v>
      </c>
      <c r="F7592" t="s">
        <v>21642</v>
      </c>
      <c r="G7592" t="s">
        <v>186</v>
      </c>
      <c r="H7592" t="s">
        <v>46</v>
      </c>
      <c r="I7592" t="s">
        <v>129</v>
      </c>
      <c r="J7592" t="s">
        <v>130</v>
      </c>
      <c r="K7592" t="s">
        <v>131</v>
      </c>
      <c r="L7592" t="s">
        <v>21643</v>
      </c>
      <c r="M7592" t="s">
        <v>21644</v>
      </c>
      <c r="N7592">
        <v>4.1875</v>
      </c>
      <c r="O7592">
        <v>0</v>
      </c>
      <c r="P7592">
        <v>29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121.4375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1734195</v>
      </c>
      <c r="B7593">
        <v>1</v>
      </c>
      <c r="C7593" t="s">
        <v>76</v>
      </c>
      <c r="D7593" t="s">
        <v>97</v>
      </c>
      <c r="E7593" t="s">
        <v>134</v>
      </c>
      <c r="F7593" t="s">
        <v>21645</v>
      </c>
      <c r="G7593" t="s">
        <v>136</v>
      </c>
      <c r="H7593" t="s">
        <v>46</v>
      </c>
      <c r="I7593" t="s">
        <v>129</v>
      </c>
      <c r="J7593" t="s">
        <v>130</v>
      </c>
      <c r="K7593" t="s">
        <v>131</v>
      </c>
      <c r="L7593" t="s">
        <v>21646</v>
      </c>
      <c r="M7593" t="s">
        <v>21647</v>
      </c>
      <c r="N7593">
        <v>13.147777777</v>
      </c>
      <c r="O7593">
        <v>0</v>
      </c>
      <c r="P7593">
        <v>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13.147778000000001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1734202</v>
      </c>
      <c r="B7594">
        <v>1</v>
      </c>
      <c r="C7594" t="s">
        <v>76</v>
      </c>
      <c r="D7594" t="s">
        <v>88</v>
      </c>
      <c r="E7594" t="s">
        <v>134</v>
      </c>
      <c r="F7594" t="s">
        <v>21648</v>
      </c>
      <c r="G7594" t="s">
        <v>136</v>
      </c>
      <c r="H7594" t="s">
        <v>46</v>
      </c>
      <c r="I7594" t="s">
        <v>129</v>
      </c>
      <c r="J7594" t="s">
        <v>130</v>
      </c>
      <c r="K7594" t="s">
        <v>131</v>
      </c>
      <c r="L7594" t="s">
        <v>21649</v>
      </c>
      <c r="M7594" t="s">
        <v>21650</v>
      </c>
      <c r="N7594">
        <v>3.1513888880000001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3.151389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1734190</v>
      </c>
      <c r="B7595">
        <v>1</v>
      </c>
      <c r="C7595" t="s">
        <v>76</v>
      </c>
      <c r="D7595" t="s">
        <v>79</v>
      </c>
      <c r="E7595" t="s">
        <v>139</v>
      </c>
      <c r="F7595" t="s">
        <v>21651</v>
      </c>
      <c r="G7595" t="s">
        <v>285</v>
      </c>
      <c r="H7595" t="s">
        <v>46</v>
      </c>
      <c r="I7595" t="s">
        <v>129</v>
      </c>
      <c r="J7595" t="s">
        <v>130</v>
      </c>
      <c r="K7595" t="s">
        <v>161</v>
      </c>
      <c r="L7595" t="s">
        <v>21652</v>
      </c>
      <c r="M7595" t="s">
        <v>21653</v>
      </c>
      <c r="N7595">
        <v>2.5733333329999999</v>
      </c>
      <c r="O7595">
        <v>0</v>
      </c>
      <c r="P7595">
        <v>104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267.626667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1734201</v>
      </c>
      <c r="B7596">
        <v>1</v>
      </c>
      <c r="C7596" t="s">
        <v>77</v>
      </c>
      <c r="D7596" t="s">
        <v>114</v>
      </c>
      <c r="E7596" t="s">
        <v>134</v>
      </c>
      <c r="F7596" t="s">
        <v>21654</v>
      </c>
      <c r="G7596" t="s">
        <v>136</v>
      </c>
      <c r="H7596" t="s">
        <v>46</v>
      </c>
      <c r="I7596" t="s">
        <v>129</v>
      </c>
      <c r="J7596" t="s">
        <v>130</v>
      </c>
      <c r="K7596" t="s">
        <v>131</v>
      </c>
      <c r="L7596" t="s">
        <v>21655</v>
      </c>
      <c r="M7596" t="s">
        <v>21656</v>
      </c>
      <c r="N7596">
        <v>0.52722222200000002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0.52722199999999997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1734191</v>
      </c>
      <c r="B7597">
        <v>1</v>
      </c>
      <c r="C7597" t="s">
        <v>77</v>
      </c>
      <c r="D7597" t="s">
        <v>114</v>
      </c>
      <c r="E7597" t="s">
        <v>126</v>
      </c>
      <c r="F7597" t="s">
        <v>816</v>
      </c>
      <c r="G7597" t="s">
        <v>176</v>
      </c>
      <c r="H7597" t="s">
        <v>47</v>
      </c>
      <c r="I7597" t="s">
        <v>151</v>
      </c>
      <c r="J7597" t="s">
        <v>130</v>
      </c>
      <c r="K7597" t="s">
        <v>131</v>
      </c>
      <c r="L7597" t="s">
        <v>21657</v>
      </c>
      <c r="M7597" t="s">
        <v>21658</v>
      </c>
      <c r="N7597">
        <v>1.1111111E-2</v>
      </c>
      <c r="O7597">
        <v>0</v>
      </c>
      <c r="P7597">
        <v>0</v>
      </c>
      <c r="Q7597">
        <v>0</v>
      </c>
      <c r="R7597">
        <v>0</v>
      </c>
      <c r="S7597">
        <v>53</v>
      </c>
      <c r="T7597">
        <v>176</v>
      </c>
      <c r="U7597">
        <v>0</v>
      </c>
      <c r="V7597">
        <v>0</v>
      </c>
      <c r="W7597">
        <v>0</v>
      </c>
      <c r="X7597">
        <v>0</v>
      </c>
      <c r="Y7597">
        <v>0.588889</v>
      </c>
      <c r="Z7597">
        <v>1.9555560000000001</v>
      </c>
    </row>
    <row r="7598" spans="1:26" x14ac:dyDescent="0.25">
      <c r="A7598">
        <v>1734197</v>
      </c>
      <c r="B7598">
        <v>1</v>
      </c>
      <c r="C7598" t="s">
        <v>77</v>
      </c>
      <c r="D7598" t="s">
        <v>116</v>
      </c>
      <c r="E7598" t="s">
        <v>158</v>
      </c>
      <c r="F7598" t="s">
        <v>20888</v>
      </c>
      <c r="G7598" t="s">
        <v>176</v>
      </c>
      <c r="H7598" t="s">
        <v>47</v>
      </c>
      <c r="I7598" t="s">
        <v>129</v>
      </c>
      <c r="J7598" t="s">
        <v>130</v>
      </c>
      <c r="K7598" t="s">
        <v>131</v>
      </c>
      <c r="L7598" t="s">
        <v>21457</v>
      </c>
      <c r="M7598" t="s">
        <v>21659</v>
      </c>
      <c r="N7598">
        <v>0.87</v>
      </c>
      <c r="O7598">
        <v>364</v>
      </c>
      <c r="P7598">
        <v>1182</v>
      </c>
      <c r="Q7598">
        <v>0</v>
      </c>
      <c r="R7598">
        <v>0</v>
      </c>
      <c r="S7598">
        <v>0</v>
      </c>
      <c r="T7598">
        <v>0</v>
      </c>
      <c r="U7598">
        <v>316.68</v>
      </c>
      <c r="V7598">
        <v>1028.3399999999999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1734199</v>
      </c>
      <c r="B7599">
        <v>1</v>
      </c>
      <c r="C7599" t="s">
        <v>77</v>
      </c>
      <c r="D7599" t="s">
        <v>110</v>
      </c>
      <c r="E7599" t="s">
        <v>139</v>
      </c>
      <c r="F7599" t="s">
        <v>21660</v>
      </c>
      <c r="G7599" t="s">
        <v>285</v>
      </c>
      <c r="H7599" t="s">
        <v>46</v>
      </c>
      <c r="I7599" t="s">
        <v>129</v>
      </c>
      <c r="J7599" t="s">
        <v>130</v>
      </c>
      <c r="K7599" t="s">
        <v>161</v>
      </c>
      <c r="L7599" t="s">
        <v>21661</v>
      </c>
      <c r="M7599" t="s">
        <v>21662</v>
      </c>
      <c r="N7599">
        <v>2.5105555549999998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22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55.232222</v>
      </c>
    </row>
    <row r="7600" spans="1:26" x14ac:dyDescent="0.25">
      <c r="A7600">
        <v>1734200</v>
      </c>
      <c r="B7600">
        <v>1</v>
      </c>
      <c r="C7600" t="s">
        <v>76</v>
      </c>
      <c r="D7600" t="s">
        <v>90</v>
      </c>
      <c r="E7600" t="s">
        <v>158</v>
      </c>
      <c r="F7600" t="s">
        <v>21663</v>
      </c>
      <c r="G7600" t="s">
        <v>293</v>
      </c>
      <c r="H7600" t="s">
        <v>160</v>
      </c>
      <c r="I7600" t="s">
        <v>129</v>
      </c>
      <c r="J7600" t="s">
        <v>130</v>
      </c>
      <c r="K7600" t="s">
        <v>161</v>
      </c>
      <c r="L7600" t="s">
        <v>21664</v>
      </c>
      <c r="M7600" t="s">
        <v>21665</v>
      </c>
      <c r="N7600">
        <v>5.8988888880000001</v>
      </c>
      <c r="O7600">
        <v>0</v>
      </c>
      <c r="P7600">
        <v>154</v>
      </c>
      <c r="Q7600">
        <v>0</v>
      </c>
      <c r="R7600">
        <v>0</v>
      </c>
      <c r="S7600">
        <v>2</v>
      </c>
      <c r="T7600">
        <v>349</v>
      </c>
      <c r="U7600">
        <v>0</v>
      </c>
      <c r="V7600">
        <v>908.42888900000003</v>
      </c>
      <c r="W7600">
        <v>0</v>
      </c>
      <c r="X7600">
        <v>0</v>
      </c>
      <c r="Y7600">
        <v>11.797777999999999</v>
      </c>
      <c r="Z7600">
        <v>2058.7122220000001</v>
      </c>
    </row>
    <row r="7601" spans="1:26" x14ac:dyDescent="0.25">
      <c r="A7601">
        <v>1734205</v>
      </c>
      <c r="B7601">
        <v>1</v>
      </c>
      <c r="C7601" t="s">
        <v>76</v>
      </c>
      <c r="D7601" t="s">
        <v>106</v>
      </c>
      <c r="E7601" t="s">
        <v>134</v>
      </c>
      <c r="F7601" t="s">
        <v>21666</v>
      </c>
      <c r="G7601" t="s">
        <v>209</v>
      </c>
      <c r="H7601" t="s">
        <v>46</v>
      </c>
      <c r="I7601" t="s">
        <v>129</v>
      </c>
      <c r="J7601" t="s">
        <v>130</v>
      </c>
      <c r="K7601" t="s">
        <v>131</v>
      </c>
      <c r="L7601" t="s">
        <v>21667</v>
      </c>
      <c r="M7601" t="s">
        <v>21668</v>
      </c>
      <c r="N7601">
        <v>1.332222222</v>
      </c>
      <c r="O7601">
        <v>0</v>
      </c>
      <c r="P7601">
        <v>17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22.647777999999999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1734206</v>
      </c>
      <c r="B7602">
        <v>1</v>
      </c>
      <c r="C7602" t="s">
        <v>76</v>
      </c>
      <c r="D7602" t="s">
        <v>93</v>
      </c>
      <c r="E7602" t="s">
        <v>139</v>
      </c>
      <c r="F7602" t="s">
        <v>21432</v>
      </c>
      <c r="G7602" t="s">
        <v>141</v>
      </c>
      <c r="H7602" t="s">
        <v>46</v>
      </c>
      <c r="I7602" t="s">
        <v>129</v>
      </c>
      <c r="J7602" t="s">
        <v>130</v>
      </c>
      <c r="K7602" t="s">
        <v>131</v>
      </c>
      <c r="L7602" t="s">
        <v>21669</v>
      </c>
      <c r="M7602" t="s">
        <v>21670</v>
      </c>
      <c r="N7602">
        <v>4.0897222219999998</v>
      </c>
      <c r="O7602">
        <v>0</v>
      </c>
      <c r="P7602">
        <v>23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94.063610999999995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1734204</v>
      </c>
      <c r="B7603">
        <v>1</v>
      </c>
      <c r="C7603" t="s">
        <v>76</v>
      </c>
      <c r="D7603" t="s">
        <v>102</v>
      </c>
      <c r="E7603" t="s">
        <v>139</v>
      </c>
      <c r="F7603" t="s">
        <v>21671</v>
      </c>
      <c r="G7603" t="s">
        <v>633</v>
      </c>
      <c r="H7603" t="s">
        <v>46</v>
      </c>
      <c r="I7603" t="s">
        <v>129</v>
      </c>
      <c r="J7603" t="s">
        <v>130</v>
      </c>
      <c r="K7603" t="s">
        <v>131</v>
      </c>
      <c r="L7603" t="s">
        <v>21672</v>
      </c>
      <c r="M7603" t="s">
        <v>21673</v>
      </c>
      <c r="N7603">
        <v>1.8805555549999999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45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84.625</v>
      </c>
    </row>
    <row r="7604" spans="1:26" x14ac:dyDescent="0.25">
      <c r="A7604">
        <v>1734219</v>
      </c>
      <c r="B7604">
        <v>1</v>
      </c>
      <c r="C7604" t="s">
        <v>76</v>
      </c>
      <c r="D7604" t="s">
        <v>80</v>
      </c>
      <c r="E7604" t="s">
        <v>139</v>
      </c>
      <c r="F7604" t="s">
        <v>21674</v>
      </c>
      <c r="G7604" t="s">
        <v>1596</v>
      </c>
      <c r="H7604" t="s">
        <v>46</v>
      </c>
      <c r="I7604" t="s">
        <v>129</v>
      </c>
      <c r="J7604" t="s">
        <v>130</v>
      </c>
      <c r="K7604" t="s">
        <v>131</v>
      </c>
      <c r="L7604" t="s">
        <v>21675</v>
      </c>
      <c r="M7604" t="s">
        <v>21676</v>
      </c>
      <c r="N7604">
        <v>1.9</v>
      </c>
      <c r="O7604">
        <v>0</v>
      </c>
      <c r="P7604">
        <v>15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28.5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1734215</v>
      </c>
      <c r="B7605">
        <v>1</v>
      </c>
      <c r="C7605" t="s">
        <v>77</v>
      </c>
      <c r="D7605" t="s">
        <v>109</v>
      </c>
      <c r="E7605" t="s">
        <v>158</v>
      </c>
      <c r="F7605" t="s">
        <v>21677</v>
      </c>
      <c r="G7605" t="s">
        <v>285</v>
      </c>
      <c r="H7605" t="s">
        <v>47</v>
      </c>
      <c r="I7605" t="s">
        <v>129</v>
      </c>
      <c r="J7605" t="s">
        <v>130</v>
      </c>
      <c r="K7605" t="s">
        <v>161</v>
      </c>
      <c r="L7605" t="s">
        <v>21678</v>
      </c>
      <c r="M7605" t="s">
        <v>21679</v>
      </c>
      <c r="N7605">
        <v>1.35</v>
      </c>
      <c r="O7605">
        <v>2</v>
      </c>
      <c r="P7605">
        <v>2647</v>
      </c>
      <c r="Q7605">
        <v>0</v>
      </c>
      <c r="R7605">
        <v>0</v>
      </c>
      <c r="S7605">
        <v>0</v>
      </c>
      <c r="T7605">
        <v>0</v>
      </c>
      <c r="U7605">
        <v>2.7</v>
      </c>
      <c r="V7605">
        <v>3573.45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1734213</v>
      </c>
      <c r="B7606">
        <v>1</v>
      </c>
      <c r="C7606" t="s">
        <v>76</v>
      </c>
      <c r="D7606" t="s">
        <v>92</v>
      </c>
      <c r="E7606" t="s">
        <v>126</v>
      </c>
      <c r="F7606" t="s">
        <v>21680</v>
      </c>
      <c r="G7606" t="s">
        <v>285</v>
      </c>
      <c r="H7606" t="s">
        <v>47</v>
      </c>
      <c r="I7606" t="s">
        <v>129</v>
      </c>
      <c r="J7606" t="s">
        <v>130</v>
      </c>
      <c r="K7606" t="s">
        <v>161</v>
      </c>
      <c r="L7606" t="s">
        <v>21681</v>
      </c>
      <c r="M7606" t="s">
        <v>21682</v>
      </c>
      <c r="N7606">
        <v>4.8419444440000001</v>
      </c>
      <c r="O7606">
        <v>0</v>
      </c>
      <c r="P7606">
        <v>0</v>
      </c>
      <c r="Q7606">
        <v>3</v>
      </c>
      <c r="R7606">
        <v>558</v>
      </c>
      <c r="S7606">
        <v>0</v>
      </c>
      <c r="T7606">
        <v>0</v>
      </c>
      <c r="U7606">
        <v>0</v>
      </c>
      <c r="V7606">
        <v>0</v>
      </c>
      <c r="W7606">
        <v>14.525833</v>
      </c>
      <c r="X7606">
        <v>2701.8049999999998</v>
      </c>
      <c r="Y7606">
        <v>0</v>
      </c>
      <c r="Z7606">
        <v>0</v>
      </c>
    </row>
    <row r="7607" spans="1:26" x14ac:dyDescent="0.25">
      <c r="A7607">
        <v>1734224</v>
      </c>
      <c r="B7607">
        <v>1</v>
      </c>
      <c r="C7607" t="s">
        <v>76</v>
      </c>
      <c r="D7607" t="s">
        <v>90</v>
      </c>
      <c r="E7607" t="s">
        <v>212</v>
      </c>
      <c r="F7607" t="s">
        <v>21551</v>
      </c>
      <c r="G7607" t="s">
        <v>281</v>
      </c>
      <c r="H7607" t="s">
        <v>47</v>
      </c>
      <c r="I7607" t="s">
        <v>129</v>
      </c>
      <c r="J7607" t="s">
        <v>130</v>
      </c>
      <c r="K7607" t="s">
        <v>161</v>
      </c>
      <c r="L7607" t="s">
        <v>21683</v>
      </c>
      <c r="M7607" t="s">
        <v>21684</v>
      </c>
      <c r="N7607">
        <v>1.5333333330000001</v>
      </c>
      <c r="O7607">
        <v>0</v>
      </c>
      <c r="P7607">
        <v>31</v>
      </c>
      <c r="Q7607">
        <v>0</v>
      </c>
      <c r="R7607">
        <v>0</v>
      </c>
      <c r="S7607">
        <v>0</v>
      </c>
      <c r="T7607">
        <v>33</v>
      </c>
      <c r="U7607">
        <v>0</v>
      </c>
      <c r="V7607">
        <v>47.533332999999999</v>
      </c>
      <c r="W7607">
        <v>0</v>
      </c>
      <c r="X7607">
        <v>0</v>
      </c>
      <c r="Y7607">
        <v>0</v>
      </c>
      <c r="Z7607">
        <v>50.6</v>
      </c>
    </row>
    <row r="7608" spans="1:26" x14ac:dyDescent="0.25">
      <c r="A7608">
        <v>1734269</v>
      </c>
      <c r="B7608">
        <v>1</v>
      </c>
      <c r="C7608" t="s">
        <v>76</v>
      </c>
      <c r="D7608" t="s">
        <v>86</v>
      </c>
      <c r="E7608" t="s">
        <v>139</v>
      </c>
      <c r="F7608" t="s">
        <v>21685</v>
      </c>
      <c r="G7608" t="s">
        <v>141</v>
      </c>
      <c r="H7608" t="s">
        <v>46</v>
      </c>
      <c r="I7608" t="s">
        <v>129</v>
      </c>
      <c r="J7608" t="s">
        <v>130</v>
      </c>
      <c r="K7608" t="s">
        <v>131</v>
      </c>
      <c r="L7608" t="s">
        <v>21686</v>
      </c>
      <c r="M7608" t="s">
        <v>21687</v>
      </c>
      <c r="N7608">
        <v>2.2572222219999998</v>
      </c>
      <c r="O7608">
        <v>0</v>
      </c>
      <c r="P7608">
        <v>16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36.115555999999998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1734221</v>
      </c>
      <c r="B7609">
        <v>1</v>
      </c>
      <c r="C7609" t="s">
        <v>77</v>
      </c>
      <c r="D7609" t="s">
        <v>115</v>
      </c>
      <c r="E7609" t="s">
        <v>158</v>
      </c>
      <c r="F7609" t="s">
        <v>5357</v>
      </c>
      <c r="G7609" t="s">
        <v>176</v>
      </c>
      <c r="H7609" t="s">
        <v>47</v>
      </c>
      <c r="I7609" t="s">
        <v>151</v>
      </c>
      <c r="J7609" t="s">
        <v>130</v>
      </c>
      <c r="K7609" t="s">
        <v>131</v>
      </c>
      <c r="L7609" t="s">
        <v>21688</v>
      </c>
      <c r="M7609" t="s">
        <v>21689</v>
      </c>
      <c r="N7609">
        <v>8.3333330000000001E-3</v>
      </c>
      <c r="O7609">
        <v>0</v>
      </c>
      <c r="P7609">
        <v>0</v>
      </c>
      <c r="Q7609">
        <v>36</v>
      </c>
      <c r="R7609">
        <v>684</v>
      </c>
      <c r="S7609">
        <v>41</v>
      </c>
      <c r="T7609">
        <v>1003</v>
      </c>
      <c r="U7609">
        <v>0</v>
      </c>
      <c r="V7609">
        <v>0</v>
      </c>
      <c r="W7609">
        <v>0.3</v>
      </c>
      <c r="X7609">
        <v>5.7</v>
      </c>
      <c r="Y7609">
        <v>0.341667</v>
      </c>
      <c r="Z7609">
        <v>8.358333</v>
      </c>
    </row>
    <row r="7610" spans="1:26" x14ac:dyDescent="0.25">
      <c r="A7610">
        <v>1734235</v>
      </c>
      <c r="B7610">
        <v>1</v>
      </c>
      <c r="C7610" t="s">
        <v>76</v>
      </c>
      <c r="D7610" t="s">
        <v>96</v>
      </c>
      <c r="E7610" t="s">
        <v>164</v>
      </c>
      <c r="F7610" t="s">
        <v>21690</v>
      </c>
      <c r="G7610" t="s">
        <v>232</v>
      </c>
      <c r="H7610" t="s">
        <v>46</v>
      </c>
      <c r="I7610" t="s">
        <v>129</v>
      </c>
      <c r="J7610" t="s">
        <v>130</v>
      </c>
      <c r="K7610" t="s">
        <v>131</v>
      </c>
      <c r="L7610" t="s">
        <v>21691</v>
      </c>
      <c r="M7610" t="s">
        <v>21692</v>
      </c>
      <c r="N7610">
        <v>4.3002777769999998</v>
      </c>
      <c r="O7610">
        <v>0</v>
      </c>
      <c r="P7610">
        <v>133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571.93694400000004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1734228</v>
      </c>
      <c r="B7611">
        <v>1</v>
      </c>
      <c r="C7611" t="s">
        <v>77</v>
      </c>
      <c r="D7611" t="s">
        <v>109</v>
      </c>
      <c r="E7611" t="s">
        <v>126</v>
      </c>
      <c r="F7611" t="s">
        <v>21693</v>
      </c>
      <c r="G7611" t="s">
        <v>176</v>
      </c>
      <c r="H7611" t="s">
        <v>47</v>
      </c>
      <c r="I7611" t="s">
        <v>129</v>
      </c>
      <c r="J7611" t="s">
        <v>130</v>
      </c>
      <c r="K7611" t="s">
        <v>131</v>
      </c>
      <c r="L7611" t="s">
        <v>21694</v>
      </c>
      <c r="M7611" t="s">
        <v>21695</v>
      </c>
      <c r="N7611">
        <v>1.1225000000000001</v>
      </c>
      <c r="O7611">
        <v>0</v>
      </c>
      <c r="P7611">
        <v>0</v>
      </c>
      <c r="Q7611">
        <v>1</v>
      </c>
      <c r="R7611">
        <v>32</v>
      </c>
      <c r="S7611">
        <v>19</v>
      </c>
      <c r="T7611">
        <v>120</v>
      </c>
      <c r="U7611">
        <v>0</v>
      </c>
      <c r="V7611">
        <v>0</v>
      </c>
      <c r="W7611">
        <v>1.1225000000000001</v>
      </c>
      <c r="X7611">
        <v>35.92</v>
      </c>
      <c r="Y7611">
        <v>21.327500000000001</v>
      </c>
      <c r="Z7611">
        <v>134.69999999999999</v>
      </c>
    </row>
    <row r="7612" spans="1:26" x14ac:dyDescent="0.25">
      <c r="A7612">
        <v>1734229</v>
      </c>
      <c r="B7612">
        <v>1</v>
      </c>
      <c r="C7612" t="s">
        <v>76</v>
      </c>
      <c r="D7612" t="s">
        <v>92</v>
      </c>
      <c r="E7612" t="s">
        <v>134</v>
      </c>
      <c r="F7612" t="s">
        <v>21696</v>
      </c>
      <c r="G7612" t="s">
        <v>209</v>
      </c>
      <c r="H7612" t="s">
        <v>46</v>
      </c>
      <c r="I7612" t="s">
        <v>129</v>
      </c>
      <c r="J7612" t="s">
        <v>130</v>
      </c>
      <c r="K7612" t="s">
        <v>131</v>
      </c>
      <c r="L7612" t="s">
        <v>21697</v>
      </c>
      <c r="M7612" t="s">
        <v>21698</v>
      </c>
      <c r="N7612">
        <v>2.1147222220000002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1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2.114722</v>
      </c>
    </row>
    <row r="7613" spans="1:26" x14ac:dyDescent="0.25">
      <c r="A7613">
        <v>1734227</v>
      </c>
      <c r="B7613">
        <v>1</v>
      </c>
      <c r="C7613" t="s">
        <v>77</v>
      </c>
      <c r="D7613" t="s">
        <v>119</v>
      </c>
      <c r="E7613" t="s">
        <v>139</v>
      </c>
      <c r="F7613" t="s">
        <v>21699</v>
      </c>
      <c r="G7613" t="s">
        <v>141</v>
      </c>
      <c r="H7613" t="s">
        <v>46</v>
      </c>
      <c r="I7613" t="s">
        <v>129</v>
      </c>
      <c r="J7613" t="s">
        <v>130</v>
      </c>
      <c r="K7613" t="s">
        <v>131</v>
      </c>
      <c r="L7613" t="s">
        <v>21700</v>
      </c>
      <c r="M7613" t="s">
        <v>21701</v>
      </c>
      <c r="N7613">
        <v>1.7625</v>
      </c>
      <c r="O7613">
        <v>0</v>
      </c>
      <c r="P7613">
        <v>27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47.587499999999999</v>
      </c>
      <c r="W7613">
        <v>0</v>
      </c>
      <c r="X7613">
        <v>0</v>
      </c>
      <c r="Y7613">
        <v>0</v>
      </c>
      <c r="Z7613">
        <v>0</v>
      </c>
    </row>
    <row r="7614" spans="1:26" x14ac:dyDescent="0.25">
      <c r="A7614">
        <v>1734238</v>
      </c>
      <c r="B7614">
        <v>1</v>
      </c>
      <c r="C7614" t="s">
        <v>77</v>
      </c>
      <c r="D7614" t="s">
        <v>109</v>
      </c>
      <c r="E7614" t="s">
        <v>126</v>
      </c>
      <c r="F7614" t="s">
        <v>10499</v>
      </c>
      <c r="G7614" t="s">
        <v>1209</v>
      </c>
      <c r="H7614" t="s">
        <v>47</v>
      </c>
      <c r="I7614" t="s">
        <v>129</v>
      </c>
      <c r="J7614" t="s">
        <v>130</v>
      </c>
      <c r="K7614" t="s">
        <v>131</v>
      </c>
      <c r="L7614" t="s">
        <v>21702</v>
      </c>
      <c r="M7614" t="s">
        <v>21703</v>
      </c>
      <c r="N7614">
        <v>2.7736111110000001</v>
      </c>
      <c r="O7614">
        <v>0</v>
      </c>
      <c r="P7614">
        <v>13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36.056944000000001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1734237</v>
      </c>
      <c r="B7615">
        <v>1</v>
      </c>
      <c r="C7615" t="s">
        <v>76</v>
      </c>
      <c r="D7615" t="s">
        <v>92</v>
      </c>
      <c r="E7615" t="s">
        <v>191</v>
      </c>
      <c r="F7615" t="s">
        <v>21704</v>
      </c>
      <c r="G7615" t="s">
        <v>193</v>
      </c>
      <c r="H7615" t="s">
        <v>46</v>
      </c>
      <c r="I7615" t="s">
        <v>129</v>
      </c>
      <c r="J7615" t="s">
        <v>130</v>
      </c>
      <c r="K7615" t="s">
        <v>131</v>
      </c>
      <c r="L7615" t="s">
        <v>21705</v>
      </c>
      <c r="M7615" t="s">
        <v>21706</v>
      </c>
      <c r="N7615">
        <v>6.5280555549999999</v>
      </c>
      <c r="O7615">
        <v>0</v>
      </c>
      <c r="P7615">
        <v>0</v>
      </c>
      <c r="Q7615">
        <v>0</v>
      </c>
      <c r="R7615">
        <v>6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39.168332999999997</v>
      </c>
      <c r="Y7615">
        <v>0</v>
      </c>
      <c r="Z7615">
        <v>0</v>
      </c>
    </row>
    <row r="7616" spans="1:26" x14ac:dyDescent="0.25">
      <c r="A7616">
        <v>1734245</v>
      </c>
      <c r="B7616">
        <v>1</v>
      </c>
      <c r="C7616" t="s">
        <v>77</v>
      </c>
      <c r="D7616" t="s">
        <v>114</v>
      </c>
      <c r="E7616" t="s">
        <v>212</v>
      </c>
      <c r="F7616" t="s">
        <v>10985</v>
      </c>
      <c r="G7616" t="s">
        <v>176</v>
      </c>
      <c r="H7616" t="s">
        <v>47</v>
      </c>
      <c r="I7616" t="s">
        <v>129</v>
      </c>
      <c r="J7616" t="s">
        <v>130</v>
      </c>
      <c r="K7616" t="s">
        <v>131</v>
      </c>
      <c r="L7616" t="s">
        <v>21707</v>
      </c>
      <c r="M7616" t="s">
        <v>21708</v>
      </c>
      <c r="N7616">
        <v>0.34055555500000001</v>
      </c>
      <c r="O7616">
        <v>13</v>
      </c>
      <c r="P7616">
        <v>9</v>
      </c>
      <c r="Q7616">
        <v>0</v>
      </c>
      <c r="R7616">
        <v>0</v>
      </c>
      <c r="S7616">
        <v>0</v>
      </c>
      <c r="T7616">
        <v>0</v>
      </c>
      <c r="U7616">
        <v>4.4272220000000004</v>
      </c>
      <c r="V7616">
        <v>3.0649999999999999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1734253</v>
      </c>
      <c r="B7617">
        <v>1</v>
      </c>
      <c r="C7617" t="s">
        <v>77</v>
      </c>
      <c r="D7617" t="s">
        <v>117</v>
      </c>
      <c r="E7617" t="s">
        <v>139</v>
      </c>
      <c r="F7617" t="s">
        <v>17428</v>
      </c>
      <c r="G7617" t="s">
        <v>141</v>
      </c>
      <c r="H7617" t="s">
        <v>46</v>
      </c>
      <c r="I7617" t="s">
        <v>129</v>
      </c>
      <c r="J7617" t="s">
        <v>130</v>
      </c>
      <c r="K7617" t="s">
        <v>131</v>
      </c>
      <c r="L7617" t="s">
        <v>21709</v>
      </c>
      <c r="M7617" t="s">
        <v>21710</v>
      </c>
      <c r="N7617">
        <v>1.5605555550000001</v>
      </c>
      <c r="O7617">
        <v>0</v>
      </c>
      <c r="P7617">
        <v>0</v>
      </c>
      <c r="Q7617">
        <v>0</v>
      </c>
      <c r="R7617">
        <v>10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15.605556</v>
      </c>
      <c r="Y7617">
        <v>0</v>
      </c>
      <c r="Z7617">
        <v>0</v>
      </c>
    </row>
    <row r="7618" spans="1:26" x14ac:dyDescent="0.25">
      <c r="A7618">
        <v>1734262</v>
      </c>
      <c r="B7618">
        <v>1</v>
      </c>
      <c r="C7618" t="s">
        <v>77</v>
      </c>
      <c r="D7618" t="s">
        <v>123</v>
      </c>
      <c r="E7618" t="s">
        <v>158</v>
      </c>
      <c r="F7618" t="s">
        <v>21711</v>
      </c>
      <c r="G7618" t="s">
        <v>176</v>
      </c>
      <c r="H7618" t="s">
        <v>47</v>
      </c>
      <c r="I7618" t="s">
        <v>129</v>
      </c>
      <c r="J7618" t="s">
        <v>130</v>
      </c>
      <c r="K7618" t="s">
        <v>131</v>
      </c>
      <c r="L7618" t="s">
        <v>21712</v>
      </c>
      <c r="M7618" t="s">
        <v>21713</v>
      </c>
      <c r="N7618">
        <v>0.95277777699999999</v>
      </c>
      <c r="O7618">
        <v>0</v>
      </c>
      <c r="P7618">
        <v>20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19.055555999999999</v>
      </c>
      <c r="W7618">
        <v>0</v>
      </c>
      <c r="X7618">
        <v>0</v>
      </c>
      <c r="Y7618">
        <v>0</v>
      </c>
      <c r="Z7618">
        <v>0</v>
      </c>
    </row>
    <row r="7619" spans="1:26" x14ac:dyDescent="0.25">
      <c r="A7619">
        <v>1734249</v>
      </c>
      <c r="B7619">
        <v>1</v>
      </c>
      <c r="C7619" t="s">
        <v>76</v>
      </c>
      <c r="D7619" t="s">
        <v>92</v>
      </c>
      <c r="E7619" t="s">
        <v>158</v>
      </c>
      <c r="F7619" t="s">
        <v>19156</v>
      </c>
      <c r="G7619" t="s">
        <v>176</v>
      </c>
      <c r="H7619" t="s">
        <v>47</v>
      </c>
      <c r="I7619" t="s">
        <v>129</v>
      </c>
      <c r="J7619" t="s">
        <v>130</v>
      </c>
      <c r="K7619" t="s">
        <v>131</v>
      </c>
      <c r="L7619" t="s">
        <v>21714</v>
      </c>
      <c r="M7619" t="s">
        <v>21715</v>
      </c>
      <c r="N7619">
        <v>6.6722222220000003</v>
      </c>
      <c r="O7619">
        <v>0</v>
      </c>
      <c r="P7619">
        <v>0</v>
      </c>
      <c r="Q7619">
        <v>1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6.6722219999999997</v>
      </c>
      <c r="X7619">
        <v>0</v>
      </c>
      <c r="Y7619">
        <v>0</v>
      </c>
      <c r="Z7619">
        <v>0</v>
      </c>
    </row>
    <row r="7620" spans="1:26" x14ac:dyDescent="0.25">
      <c r="A7620">
        <v>1734263</v>
      </c>
      <c r="B7620">
        <v>1</v>
      </c>
      <c r="C7620" t="s">
        <v>76</v>
      </c>
      <c r="D7620" t="s">
        <v>79</v>
      </c>
      <c r="E7620" t="s">
        <v>134</v>
      </c>
      <c r="F7620" t="s">
        <v>21716</v>
      </c>
      <c r="G7620" t="s">
        <v>136</v>
      </c>
      <c r="H7620" t="s">
        <v>46</v>
      </c>
      <c r="I7620" t="s">
        <v>129</v>
      </c>
      <c r="J7620" t="s">
        <v>130</v>
      </c>
      <c r="K7620" t="s">
        <v>131</v>
      </c>
      <c r="L7620" t="s">
        <v>21717</v>
      </c>
      <c r="M7620" t="s">
        <v>21718</v>
      </c>
      <c r="N7620">
        <v>2.1063888880000001</v>
      </c>
      <c r="O7620">
        <v>0</v>
      </c>
      <c r="P7620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2.1063890000000001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1734271</v>
      </c>
      <c r="B7621">
        <v>1</v>
      </c>
      <c r="C7621" t="s">
        <v>76</v>
      </c>
      <c r="D7621" t="s">
        <v>93</v>
      </c>
      <c r="E7621" t="s">
        <v>134</v>
      </c>
      <c r="F7621" t="s">
        <v>21719</v>
      </c>
      <c r="G7621" t="s">
        <v>209</v>
      </c>
      <c r="H7621" t="s">
        <v>46</v>
      </c>
      <c r="I7621" t="s">
        <v>129</v>
      </c>
      <c r="J7621" t="s">
        <v>130</v>
      </c>
      <c r="K7621" t="s">
        <v>131</v>
      </c>
      <c r="L7621" t="s">
        <v>21720</v>
      </c>
      <c r="M7621" t="s">
        <v>21721</v>
      </c>
      <c r="N7621">
        <v>3.2594444440000001</v>
      </c>
      <c r="O7621">
        <v>0</v>
      </c>
      <c r="P7621">
        <v>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3.2594439999999998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1734272</v>
      </c>
      <c r="B7622">
        <v>1</v>
      </c>
      <c r="C7622" t="s">
        <v>76</v>
      </c>
      <c r="D7622" t="s">
        <v>106</v>
      </c>
      <c r="E7622" t="s">
        <v>134</v>
      </c>
      <c r="F7622" t="s">
        <v>21722</v>
      </c>
      <c r="G7622" t="s">
        <v>136</v>
      </c>
      <c r="H7622" t="s">
        <v>46</v>
      </c>
      <c r="I7622" t="s">
        <v>129</v>
      </c>
      <c r="J7622" t="s">
        <v>130</v>
      </c>
      <c r="K7622" t="s">
        <v>131</v>
      </c>
      <c r="L7622" t="s">
        <v>21723</v>
      </c>
      <c r="M7622" t="s">
        <v>21724</v>
      </c>
      <c r="N7622">
        <v>1.0008333330000001</v>
      </c>
      <c r="O7622">
        <v>0</v>
      </c>
      <c r="P7622">
        <v>1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1.0008330000000001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1734274</v>
      </c>
      <c r="B7623">
        <v>1</v>
      </c>
      <c r="C7623" t="s">
        <v>77</v>
      </c>
      <c r="D7623" t="s">
        <v>114</v>
      </c>
      <c r="E7623" t="s">
        <v>126</v>
      </c>
      <c r="F7623" t="s">
        <v>21725</v>
      </c>
      <c r="G7623" t="s">
        <v>145</v>
      </c>
      <c r="H7623" t="s">
        <v>47</v>
      </c>
      <c r="I7623" t="s">
        <v>129</v>
      </c>
      <c r="J7623" t="s">
        <v>130</v>
      </c>
      <c r="K7623" t="s">
        <v>131</v>
      </c>
      <c r="L7623" t="s">
        <v>21726</v>
      </c>
      <c r="M7623" t="s">
        <v>21727</v>
      </c>
      <c r="N7623">
        <v>0.62805555499999999</v>
      </c>
      <c r="O7623">
        <v>11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6.9086109999999996</v>
      </c>
      <c r="V7623">
        <v>0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1734276</v>
      </c>
      <c r="B7624">
        <v>1</v>
      </c>
      <c r="C7624" t="s">
        <v>76</v>
      </c>
      <c r="D7624" t="s">
        <v>92</v>
      </c>
      <c r="E7624" t="s">
        <v>191</v>
      </c>
      <c r="F7624" t="s">
        <v>21728</v>
      </c>
      <c r="G7624" t="s">
        <v>141</v>
      </c>
      <c r="H7624" t="s">
        <v>46</v>
      </c>
      <c r="I7624" t="s">
        <v>129</v>
      </c>
      <c r="J7624" t="s">
        <v>130</v>
      </c>
      <c r="K7624" t="s">
        <v>131</v>
      </c>
      <c r="L7624" t="s">
        <v>21729</v>
      </c>
      <c r="M7624" t="s">
        <v>21730</v>
      </c>
      <c r="N7624">
        <v>3.1088888880000001</v>
      </c>
      <c r="O7624">
        <v>0</v>
      </c>
      <c r="P7624">
        <v>0</v>
      </c>
      <c r="Q7624">
        <v>0</v>
      </c>
      <c r="R7624">
        <v>47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146.11777799999999</v>
      </c>
      <c r="Y7624">
        <v>0</v>
      </c>
      <c r="Z7624">
        <v>0</v>
      </c>
    </row>
    <row r="7625" spans="1:26" x14ac:dyDescent="0.25">
      <c r="A7625">
        <v>1734280</v>
      </c>
      <c r="B7625">
        <v>1</v>
      </c>
      <c r="C7625" t="s">
        <v>76</v>
      </c>
      <c r="D7625" t="s">
        <v>92</v>
      </c>
      <c r="E7625" t="s">
        <v>134</v>
      </c>
      <c r="F7625" t="s">
        <v>21731</v>
      </c>
      <c r="G7625" t="s">
        <v>289</v>
      </c>
      <c r="H7625" t="s">
        <v>46</v>
      </c>
      <c r="I7625" t="s">
        <v>129</v>
      </c>
      <c r="J7625" t="s">
        <v>130</v>
      </c>
      <c r="K7625" t="s">
        <v>131</v>
      </c>
      <c r="L7625" t="s">
        <v>21732</v>
      </c>
      <c r="M7625" t="s">
        <v>21733</v>
      </c>
      <c r="N7625">
        <v>10.703888888</v>
      </c>
      <c r="O7625">
        <v>0</v>
      </c>
      <c r="P7625">
        <v>0</v>
      </c>
      <c r="Q7625">
        <v>0</v>
      </c>
      <c r="R7625">
        <v>3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32.111666999999997</v>
      </c>
      <c r="Y7625">
        <v>0</v>
      </c>
      <c r="Z7625">
        <v>0</v>
      </c>
    </row>
    <row r="7626" spans="1:26" x14ac:dyDescent="0.25">
      <c r="A7626">
        <v>1734278</v>
      </c>
      <c r="B7626">
        <v>1</v>
      </c>
      <c r="C7626" t="s">
        <v>77</v>
      </c>
      <c r="D7626" t="s">
        <v>108</v>
      </c>
      <c r="E7626" t="s">
        <v>134</v>
      </c>
      <c r="F7626" t="s">
        <v>21734</v>
      </c>
      <c r="G7626" t="s">
        <v>136</v>
      </c>
      <c r="H7626" t="s">
        <v>46</v>
      </c>
      <c r="I7626" t="s">
        <v>129</v>
      </c>
      <c r="J7626" t="s">
        <v>130</v>
      </c>
      <c r="K7626" t="s">
        <v>131</v>
      </c>
      <c r="L7626" t="s">
        <v>21735</v>
      </c>
      <c r="M7626" t="s">
        <v>21736</v>
      </c>
      <c r="N7626">
        <v>1.1172222220000001</v>
      </c>
      <c r="O7626">
        <v>0</v>
      </c>
      <c r="P7626">
        <v>3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3.351667</v>
      </c>
      <c r="W7626">
        <v>0</v>
      </c>
      <c r="X7626">
        <v>0</v>
      </c>
      <c r="Y7626">
        <v>0</v>
      </c>
      <c r="Z7626">
        <v>0</v>
      </c>
    </row>
    <row r="7627" spans="1:26" x14ac:dyDescent="0.25">
      <c r="A7627">
        <v>1734286</v>
      </c>
      <c r="B7627">
        <v>1</v>
      </c>
      <c r="C7627" t="s">
        <v>76</v>
      </c>
      <c r="D7627" t="s">
        <v>102</v>
      </c>
      <c r="E7627" t="s">
        <v>134</v>
      </c>
      <c r="F7627" t="s">
        <v>21737</v>
      </c>
      <c r="G7627" t="s">
        <v>136</v>
      </c>
      <c r="H7627" t="s">
        <v>46</v>
      </c>
      <c r="I7627" t="s">
        <v>129</v>
      </c>
      <c r="J7627" t="s">
        <v>130</v>
      </c>
      <c r="K7627" t="s">
        <v>131</v>
      </c>
      <c r="L7627" t="s">
        <v>21738</v>
      </c>
      <c r="M7627" t="s">
        <v>21739</v>
      </c>
      <c r="N7627">
        <v>3.5386111109999998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3.538611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1734289</v>
      </c>
      <c r="B7628">
        <v>1</v>
      </c>
      <c r="C7628" t="s">
        <v>77</v>
      </c>
      <c r="D7628" t="s">
        <v>109</v>
      </c>
      <c r="E7628" t="s">
        <v>139</v>
      </c>
      <c r="F7628" t="s">
        <v>21740</v>
      </c>
      <c r="G7628" t="s">
        <v>141</v>
      </c>
      <c r="H7628" t="s">
        <v>46</v>
      </c>
      <c r="I7628" t="s">
        <v>129</v>
      </c>
      <c r="J7628" t="s">
        <v>130</v>
      </c>
      <c r="K7628" t="s">
        <v>131</v>
      </c>
      <c r="L7628" t="s">
        <v>21741</v>
      </c>
      <c r="M7628" t="s">
        <v>21742</v>
      </c>
      <c r="N7628">
        <v>1.6316666660000001</v>
      </c>
      <c r="O7628">
        <v>0</v>
      </c>
      <c r="P7628">
        <v>27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44.055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1734338</v>
      </c>
      <c r="B7629">
        <v>1</v>
      </c>
      <c r="C7629" t="s">
        <v>76</v>
      </c>
      <c r="D7629" t="s">
        <v>84</v>
      </c>
      <c r="E7629" t="s">
        <v>139</v>
      </c>
      <c r="F7629" t="s">
        <v>21743</v>
      </c>
      <c r="G7629" t="s">
        <v>281</v>
      </c>
      <c r="H7629" t="s">
        <v>46</v>
      </c>
      <c r="I7629" t="s">
        <v>129</v>
      </c>
      <c r="J7629" t="s">
        <v>130</v>
      </c>
      <c r="K7629" t="s">
        <v>161</v>
      </c>
      <c r="L7629" t="s">
        <v>21744</v>
      </c>
      <c r="M7629" t="s">
        <v>21745</v>
      </c>
      <c r="N7629">
        <v>1.1516666659999999</v>
      </c>
      <c r="O7629">
        <v>0</v>
      </c>
      <c r="P7629">
        <v>138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158.93</v>
      </c>
      <c r="W7629">
        <v>0</v>
      </c>
      <c r="X7629">
        <v>0</v>
      </c>
      <c r="Y7629">
        <v>0</v>
      </c>
      <c r="Z7629">
        <v>0</v>
      </c>
    </row>
    <row r="7630" spans="1:26" x14ac:dyDescent="0.25">
      <c r="A7630">
        <v>1734370</v>
      </c>
      <c r="B7630">
        <v>1</v>
      </c>
      <c r="C7630" t="s">
        <v>76</v>
      </c>
      <c r="D7630" t="s">
        <v>100</v>
      </c>
      <c r="E7630" t="s">
        <v>139</v>
      </c>
      <c r="F7630" t="s">
        <v>21746</v>
      </c>
      <c r="G7630" t="s">
        <v>197</v>
      </c>
      <c r="H7630" t="s">
        <v>46</v>
      </c>
      <c r="I7630" t="s">
        <v>129</v>
      </c>
      <c r="J7630" t="s">
        <v>130</v>
      </c>
      <c r="K7630" t="s">
        <v>131</v>
      </c>
      <c r="L7630" t="s">
        <v>21747</v>
      </c>
      <c r="M7630" t="s">
        <v>21748</v>
      </c>
      <c r="N7630">
        <v>2.4166666659999998</v>
      </c>
      <c r="O7630">
        <v>0</v>
      </c>
      <c r="P7630">
        <v>7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16.916667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1734296</v>
      </c>
      <c r="B7631">
        <v>1</v>
      </c>
      <c r="C7631" t="s">
        <v>76</v>
      </c>
      <c r="D7631" t="s">
        <v>95</v>
      </c>
      <c r="E7631" t="s">
        <v>134</v>
      </c>
      <c r="F7631" t="s">
        <v>21749</v>
      </c>
      <c r="G7631" t="s">
        <v>136</v>
      </c>
      <c r="H7631" t="s">
        <v>46</v>
      </c>
      <c r="I7631" t="s">
        <v>129</v>
      </c>
      <c r="J7631" t="s">
        <v>130</v>
      </c>
      <c r="K7631" t="s">
        <v>131</v>
      </c>
      <c r="L7631" t="s">
        <v>21750</v>
      </c>
      <c r="M7631" t="s">
        <v>21751</v>
      </c>
      <c r="N7631">
        <v>6.7833333329999999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1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6.7833329999999998</v>
      </c>
    </row>
    <row r="7632" spans="1:26" x14ac:dyDescent="0.25">
      <c r="A7632">
        <v>1734327</v>
      </c>
      <c r="B7632">
        <v>1</v>
      </c>
      <c r="C7632" t="s">
        <v>76</v>
      </c>
      <c r="D7632" t="s">
        <v>101</v>
      </c>
      <c r="E7632" t="s">
        <v>139</v>
      </c>
      <c r="F7632" t="s">
        <v>21752</v>
      </c>
      <c r="G7632" t="s">
        <v>285</v>
      </c>
      <c r="H7632" t="s">
        <v>46</v>
      </c>
      <c r="I7632" t="s">
        <v>129</v>
      </c>
      <c r="J7632" t="s">
        <v>130</v>
      </c>
      <c r="K7632" t="s">
        <v>161</v>
      </c>
      <c r="L7632" t="s">
        <v>21753</v>
      </c>
      <c r="M7632" t="s">
        <v>21754</v>
      </c>
      <c r="N7632">
        <v>0.3</v>
      </c>
      <c r="O7632">
        <v>0</v>
      </c>
      <c r="P7632">
        <v>83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24.9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1734303</v>
      </c>
      <c r="B7633">
        <v>1</v>
      </c>
      <c r="C7633" t="s">
        <v>76</v>
      </c>
      <c r="D7633" t="s">
        <v>93</v>
      </c>
      <c r="E7633" t="s">
        <v>134</v>
      </c>
      <c r="F7633" t="s">
        <v>21755</v>
      </c>
      <c r="G7633" t="s">
        <v>209</v>
      </c>
      <c r="H7633" t="s">
        <v>46</v>
      </c>
      <c r="I7633" t="s">
        <v>129</v>
      </c>
      <c r="J7633" t="s">
        <v>130</v>
      </c>
      <c r="K7633" t="s">
        <v>131</v>
      </c>
      <c r="L7633" t="s">
        <v>21756</v>
      </c>
      <c r="M7633" t="s">
        <v>21757</v>
      </c>
      <c r="N7633">
        <v>4.7238888880000003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4.7238889999999998</v>
      </c>
      <c r="W7633">
        <v>0</v>
      </c>
      <c r="X7633">
        <v>0</v>
      </c>
      <c r="Y7633">
        <v>0</v>
      </c>
      <c r="Z7633">
        <v>0</v>
      </c>
    </row>
    <row r="7634" spans="1:26" x14ac:dyDescent="0.25">
      <c r="A7634">
        <v>1734299</v>
      </c>
      <c r="B7634">
        <v>1</v>
      </c>
      <c r="C7634" t="s">
        <v>76</v>
      </c>
      <c r="D7634" t="s">
        <v>84</v>
      </c>
      <c r="E7634" t="s">
        <v>139</v>
      </c>
      <c r="F7634" t="s">
        <v>21758</v>
      </c>
      <c r="G7634" t="s">
        <v>281</v>
      </c>
      <c r="H7634" t="s">
        <v>46</v>
      </c>
      <c r="I7634" t="s">
        <v>129</v>
      </c>
      <c r="J7634" t="s">
        <v>130</v>
      </c>
      <c r="K7634" t="s">
        <v>161</v>
      </c>
      <c r="L7634" t="s">
        <v>21759</v>
      </c>
      <c r="M7634" t="s">
        <v>21760</v>
      </c>
      <c r="N7634">
        <v>0.14939166600000001</v>
      </c>
      <c r="O7634">
        <v>0</v>
      </c>
      <c r="P7634">
        <v>100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14.939166999999999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1734300</v>
      </c>
      <c r="B7635">
        <v>1</v>
      </c>
      <c r="C7635" t="s">
        <v>76</v>
      </c>
      <c r="D7635" t="s">
        <v>79</v>
      </c>
      <c r="E7635" t="s">
        <v>164</v>
      </c>
      <c r="F7635" t="s">
        <v>21761</v>
      </c>
      <c r="G7635" t="s">
        <v>950</v>
      </c>
      <c r="H7635" t="s">
        <v>46</v>
      </c>
      <c r="I7635" t="s">
        <v>129</v>
      </c>
      <c r="J7635" t="s">
        <v>130</v>
      </c>
      <c r="K7635" t="s">
        <v>131</v>
      </c>
      <c r="L7635" t="s">
        <v>21762</v>
      </c>
      <c r="M7635" t="s">
        <v>21763</v>
      </c>
      <c r="N7635">
        <v>12.044166666000001</v>
      </c>
      <c r="O7635">
        <v>0</v>
      </c>
      <c r="P7635">
        <v>238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2866.5116670000002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1734302</v>
      </c>
      <c r="B7636">
        <v>1</v>
      </c>
      <c r="C7636" t="s">
        <v>76</v>
      </c>
      <c r="D7636" t="s">
        <v>78</v>
      </c>
      <c r="E7636" t="s">
        <v>164</v>
      </c>
      <c r="F7636" t="s">
        <v>21764</v>
      </c>
      <c r="G7636" t="s">
        <v>907</v>
      </c>
      <c r="H7636" t="s">
        <v>46</v>
      </c>
      <c r="I7636" t="s">
        <v>129</v>
      </c>
      <c r="J7636" t="s">
        <v>130</v>
      </c>
      <c r="K7636" t="s">
        <v>131</v>
      </c>
      <c r="L7636" t="s">
        <v>21765</v>
      </c>
      <c r="M7636" t="s">
        <v>21766</v>
      </c>
      <c r="N7636">
        <v>1.159166666</v>
      </c>
      <c r="O7636">
        <v>0</v>
      </c>
      <c r="P7636">
        <v>211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244.58416700000001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1734301</v>
      </c>
      <c r="B7637">
        <v>1</v>
      </c>
      <c r="C7637" t="s">
        <v>76</v>
      </c>
      <c r="D7637" t="s">
        <v>101</v>
      </c>
      <c r="E7637" t="s">
        <v>126</v>
      </c>
      <c r="F7637" t="s">
        <v>4169</v>
      </c>
      <c r="G7637" t="s">
        <v>176</v>
      </c>
      <c r="H7637" t="s">
        <v>47</v>
      </c>
      <c r="I7637" t="s">
        <v>151</v>
      </c>
      <c r="J7637" t="s">
        <v>130</v>
      </c>
      <c r="K7637" t="s">
        <v>131</v>
      </c>
      <c r="L7637" t="s">
        <v>21767</v>
      </c>
      <c r="M7637" t="s">
        <v>21768</v>
      </c>
      <c r="N7637">
        <v>6.1111109999999998E-3</v>
      </c>
      <c r="O7637">
        <v>0</v>
      </c>
      <c r="P7637">
        <v>667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4.076111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1734306</v>
      </c>
      <c r="B7638">
        <v>1</v>
      </c>
      <c r="C7638" t="s">
        <v>77</v>
      </c>
      <c r="D7638" t="s">
        <v>119</v>
      </c>
      <c r="E7638" t="s">
        <v>134</v>
      </c>
      <c r="F7638" t="s">
        <v>21769</v>
      </c>
      <c r="G7638" t="s">
        <v>136</v>
      </c>
      <c r="H7638" t="s">
        <v>46</v>
      </c>
      <c r="I7638" t="s">
        <v>129</v>
      </c>
      <c r="J7638" t="s">
        <v>130</v>
      </c>
      <c r="K7638" t="s">
        <v>131</v>
      </c>
      <c r="L7638" t="s">
        <v>21770</v>
      </c>
      <c r="M7638" t="s">
        <v>21771</v>
      </c>
      <c r="N7638">
        <v>2.9455555549999999</v>
      </c>
      <c r="O7638">
        <v>0</v>
      </c>
      <c r="P7638">
        <v>1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2.9455559999999998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1734307</v>
      </c>
      <c r="B7639">
        <v>1</v>
      </c>
      <c r="C7639" t="s">
        <v>76</v>
      </c>
      <c r="D7639" t="s">
        <v>92</v>
      </c>
      <c r="E7639" t="s">
        <v>134</v>
      </c>
      <c r="F7639" t="s">
        <v>21772</v>
      </c>
      <c r="G7639" t="s">
        <v>209</v>
      </c>
      <c r="H7639" t="s">
        <v>46</v>
      </c>
      <c r="I7639" t="s">
        <v>129</v>
      </c>
      <c r="J7639" t="s">
        <v>130</v>
      </c>
      <c r="K7639" t="s">
        <v>131</v>
      </c>
      <c r="L7639" t="s">
        <v>21773</v>
      </c>
      <c r="M7639" t="s">
        <v>21774</v>
      </c>
      <c r="N7639">
        <v>8.3438888880000004</v>
      </c>
      <c r="O7639">
        <v>0</v>
      </c>
      <c r="P7639">
        <v>0</v>
      </c>
      <c r="Q7639">
        <v>0</v>
      </c>
      <c r="R7639">
        <v>1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8.3438890000000008</v>
      </c>
      <c r="Y7639">
        <v>0</v>
      </c>
      <c r="Z7639">
        <v>0</v>
      </c>
    </row>
    <row r="7640" spans="1:26" x14ac:dyDescent="0.25">
      <c r="A7640">
        <v>1734315</v>
      </c>
      <c r="B7640">
        <v>1</v>
      </c>
      <c r="C7640" t="s">
        <v>76</v>
      </c>
      <c r="D7640" t="s">
        <v>79</v>
      </c>
      <c r="E7640" t="s">
        <v>134</v>
      </c>
      <c r="F7640" t="s">
        <v>21775</v>
      </c>
      <c r="G7640" t="s">
        <v>155</v>
      </c>
      <c r="H7640" t="s">
        <v>46</v>
      </c>
      <c r="I7640" t="s">
        <v>129</v>
      </c>
      <c r="J7640" t="s">
        <v>130</v>
      </c>
      <c r="K7640" t="s">
        <v>131</v>
      </c>
      <c r="L7640" t="s">
        <v>21776</v>
      </c>
      <c r="M7640" t="s">
        <v>21777</v>
      </c>
      <c r="N7640">
        <v>1.286944444</v>
      </c>
      <c r="O7640">
        <v>0</v>
      </c>
      <c r="P7640">
        <v>59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75.929721999999998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1734305</v>
      </c>
      <c r="B7641">
        <v>1</v>
      </c>
      <c r="C7641" t="s">
        <v>77</v>
      </c>
      <c r="D7641" t="s">
        <v>116</v>
      </c>
      <c r="E7641" t="s">
        <v>126</v>
      </c>
      <c r="F7641" t="s">
        <v>14188</v>
      </c>
      <c r="G7641" t="s">
        <v>176</v>
      </c>
      <c r="H7641" t="s">
        <v>47</v>
      </c>
      <c r="I7641" t="s">
        <v>151</v>
      </c>
      <c r="J7641" t="s">
        <v>130</v>
      </c>
      <c r="K7641" t="s">
        <v>131</v>
      </c>
      <c r="L7641" t="s">
        <v>21778</v>
      </c>
      <c r="M7641" t="s">
        <v>21779</v>
      </c>
      <c r="N7641">
        <v>2.4444443999999999E-2</v>
      </c>
      <c r="O7641">
        <v>74</v>
      </c>
      <c r="P7641">
        <v>1156</v>
      </c>
      <c r="Q7641">
        <v>0</v>
      </c>
      <c r="R7641">
        <v>0</v>
      </c>
      <c r="S7641">
        <v>0</v>
      </c>
      <c r="T7641">
        <v>0</v>
      </c>
      <c r="U7641">
        <v>1.808889</v>
      </c>
      <c r="V7641">
        <v>28.257777000000001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1734312</v>
      </c>
      <c r="B7642">
        <v>1</v>
      </c>
      <c r="C7642" t="s">
        <v>76</v>
      </c>
      <c r="D7642" t="s">
        <v>95</v>
      </c>
      <c r="E7642" t="s">
        <v>134</v>
      </c>
      <c r="F7642" t="s">
        <v>21780</v>
      </c>
      <c r="G7642" t="s">
        <v>136</v>
      </c>
      <c r="H7642" t="s">
        <v>46</v>
      </c>
      <c r="I7642" t="s">
        <v>129</v>
      </c>
      <c r="J7642" t="s">
        <v>130</v>
      </c>
      <c r="K7642" t="s">
        <v>131</v>
      </c>
      <c r="L7642" t="s">
        <v>21781</v>
      </c>
      <c r="M7642" t="s">
        <v>21782</v>
      </c>
      <c r="N7642">
        <v>3.2408333329999999</v>
      </c>
      <c r="O7642">
        <v>0</v>
      </c>
      <c r="P7642">
        <v>1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3.2408329999999999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1734318</v>
      </c>
      <c r="B7643">
        <v>1</v>
      </c>
      <c r="C7643" t="s">
        <v>76</v>
      </c>
      <c r="D7643" t="s">
        <v>81</v>
      </c>
      <c r="E7643" t="s">
        <v>139</v>
      </c>
      <c r="F7643" t="s">
        <v>21783</v>
      </c>
      <c r="G7643" t="s">
        <v>462</v>
      </c>
      <c r="H7643" t="s">
        <v>46</v>
      </c>
      <c r="I7643" t="s">
        <v>129</v>
      </c>
      <c r="J7643" t="s">
        <v>130</v>
      </c>
      <c r="K7643" t="s">
        <v>131</v>
      </c>
      <c r="L7643" t="s">
        <v>21784</v>
      </c>
      <c r="M7643" t="s">
        <v>21785</v>
      </c>
      <c r="N7643">
        <v>0.61388888799999997</v>
      </c>
      <c r="O7643">
        <v>0</v>
      </c>
      <c r="P7643">
        <v>89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54.636111</v>
      </c>
      <c r="W7643">
        <v>0</v>
      </c>
      <c r="X7643">
        <v>0</v>
      </c>
      <c r="Y7643">
        <v>0</v>
      </c>
      <c r="Z7643">
        <v>0</v>
      </c>
    </row>
    <row r="7644" spans="1:26" x14ac:dyDescent="0.25">
      <c r="A7644">
        <v>1734309</v>
      </c>
      <c r="B7644">
        <v>1</v>
      </c>
      <c r="C7644" t="s">
        <v>76</v>
      </c>
      <c r="D7644" t="s">
        <v>84</v>
      </c>
      <c r="E7644" t="s">
        <v>139</v>
      </c>
      <c r="F7644" t="s">
        <v>21786</v>
      </c>
      <c r="G7644" t="s">
        <v>281</v>
      </c>
      <c r="H7644" t="s">
        <v>46</v>
      </c>
      <c r="I7644" t="s">
        <v>129</v>
      </c>
      <c r="J7644" t="s">
        <v>130</v>
      </c>
      <c r="K7644" t="s">
        <v>161</v>
      </c>
      <c r="L7644" t="s">
        <v>21787</v>
      </c>
      <c r="M7644" t="s">
        <v>21788</v>
      </c>
      <c r="N7644">
        <v>0.173580555</v>
      </c>
      <c r="O7644">
        <v>0</v>
      </c>
      <c r="P7644">
        <v>152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26.384243999999999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1734324</v>
      </c>
      <c r="B7645">
        <v>1</v>
      </c>
      <c r="C7645" t="s">
        <v>76</v>
      </c>
      <c r="D7645" t="s">
        <v>84</v>
      </c>
      <c r="E7645" t="s">
        <v>134</v>
      </c>
      <c r="F7645" t="s">
        <v>21789</v>
      </c>
      <c r="G7645" t="s">
        <v>155</v>
      </c>
      <c r="H7645" t="s">
        <v>46</v>
      </c>
      <c r="I7645" t="s">
        <v>129</v>
      </c>
      <c r="J7645" t="s">
        <v>130</v>
      </c>
      <c r="K7645" t="s">
        <v>131</v>
      </c>
      <c r="L7645" t="s">
        <v>21790</v>
      </c>
      <c r="M7645" t="s">
        <v>21791</v>
      </c>
      <c r="N7645">
        <v>3.4458333329999999</v>
      </c>
      <c r="O7645">
        <v>0</v>
      </c>
      <c r="P7645">
        <v>1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3.4458329999999999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1734325</v>
      </c>
      <c r="B7646">
        <v>1</v>
      </c>
      <c r="C7646" t="s">
        <v>76</v>
      </c>
      <c r="D7646" t="s">
        <v>85</v>
      </c>
      <c r="E7646" t="s">
        <v>134</v>
      </c>
      <c r="F7646" t="s">
        <v>21792</v>
      </c>
      <c r="G7646" t="s">
        <v>155</v>
      </c>
      <c r="H7646" t="s">
        <v>46</v>
      </c>
      <c r="I7646" t="s">
        <v>129</v>
      </c>
      <c r="J7646" t="s">
        <v>130</v>
      </c>
      <c r="K7646" t="s">
        <v>131</v>
      </c>
      <c r="L7646" t="s">
        <v>21793</v>
      </c>
      <c r="M7646" t="s">
        <v>21794</v>
      </c>
      <c r="N7646">
        <v>1.7030555549999999</v>
      </c>
      <c r="O7646">
        <v>0</v>
      </c>
      <c r="P7646">
        <v>5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8.5152780000000003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1734321</v>
      </c>
      <c r="B7647">
        <v>1</v>
      </c>
      <c r="C7647" t="s">
        <v>77</v>
      </c>
      <c r="D7647" t="s">
        <v>109</v>
      </c>
      <c r="E7647" t="s">
        <v>158</v>
      </c>
      <c r="F7647" t="s">
        <v>5349</v>
      </c>
      <c r="G7647" t="s">
        <v>176</v>
      </c>
      <c r="H7647" t="s">
        <v>47</v>
      </c>
      <c r="I7647" t="s">
        <v>129</v>
      </c>
      <c r="J7647" t="s">
        <v>130</v>
      </c>
      <c r="K7647" t="s">
        <v>131</v>
      </c>
      <c r="L7647" t="s">
        <v>21795</v>
      </c>
      <c r="M7647" t="s">
        <v>21796</v>
      </c>
      <c r="N7647">
        <v>1.1188888880000001</v>
      </c>
      <c r="O7647">
        <v>15</v>
      </c>
      <c r="P7647">
        <v>63</v>
      </c>
      <c r="Q7647">
        <v>0</v>
      </c>
      <c r="R7647">
        <v>0</v>
      </c>
      <c r="S7647">
        <v>1</v>
      </c>
      <c r="T7647">
        <v>18</v>
      </c>
      <c r="U7647">
        <v>16.783332999999999</v>
      </c>
      <c r="V7647">
        <v>70.489999999999995</v>
      </c>
      <c r="W7647">
        <v>0</v>
      </c>
      <c r="X7647">
        <v>0</v>
      </c>
      <c r="Y7647">
        <v>1.118889</v>
      </c>
      <c r="Z7647">
        <v>20.14</v>
      </c>
    </row>
    <row r="7648" spans="1:26" x14ac:dyDescent="0.25">
      <c r="A7648">
        <v>1734336</v>
      </c>
      <c r="B7648">
        <v>1</v>
      </c>
      <c r="C7648" t="s">
        <v>76</v>
      </c>
      <c r="D7648" t="s">
        <v>97</v>
      </c>
      <c r="E7648" t="s">
        <v>134</v>
      </c>
      <c r="F7648" t="s">
        <v>21797</v>
      </c>
      <c r="G7648" t="s">
        <v>136</v>
      </c>
      <c r="H7648" t="s">
        <v>46</v>
      </c>
      <c r="I7648" t="s">
        <v>129</v>
      </c>
      <c r="J7648" t="s">
        <v>130</v>
      </c>
      <c r="K7648" t="s">
        <v>131</v>
      </c>
      <c r="L7648" t="s">
        <v>21798</v>
      </c>
      <c r="M7648" t="s">
        <v>21799</v>
      </c>
      <c r="N7648">
        <v>5.6636111109999998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5.6636110000000004</v>
      </c>
      <c r="W7648">
        <v>0</v>
      </c>
      <c r="X7648">
        <v>0</v>
      </c>
      <c r="Y7648">
        <v>0</v>
      </c>
      <c r="Z7648">
        <v>0</v>
      </c>
    </row>
    <row r="7649" spans="1:26" x14ac:dyDescent="0.25">
      <c r="A7649">
        <v>1734322</v>
      </c>
      <c r="B7649">
        <v>1</v>
      </c>
      <c r="C7649" t="s">
        <v>76</v>
      </c>
      <c r="D7649" t="s">
        <v>90</v>
      </c>
      <c r="E7649" t="s">
        <v>126</v>
      </c>
      <c r="F7649" t="s">
        <v>21800</v>
      </c>
      <c r="G7649" t="s">
        <v>281</v>
      </c>
      <c r="H7649" t="s">
        <v>47</v>
      </c>
      <c r="I7649" t="s">
        <v>129</v>
      </c>
      <c r="J7649" t="s">
        <v>130</v>
      </c>
      <c r="K7649" t="s">
        <v>161</v>
      </c>
      <c r="L7649" t="s">
        <v>21801</v>
      </c>
      <c r="M7649" t="s">
        <v>21802</v>
      </c>
      <c r="N7649">
        <v>1.2555555549999999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71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89.144443999999993</v>
      </c>
    </row>
    <row r="7650" spans="1:26" x14ac:dyDescent="0.25">
      <c r="A7650">
        <v>1734323</v>
      </c>
      <c r="B7650">
        <v>1</v>
      </c>
      <c r="C7650" t="s">
        <v>76</v>
      </c>
      <c r="D7650" t="s">
        <v>102</v>
      </c>
      <c r="E7650" t="s">
        <v>212</v>
      </c>
      <c r="F7650" t="s">
        <v>20687</v>
      </c>
      <c r="G7650" t="s">
        <v>176</v>
      </c>
      <c r="H7650" t="s">
        <v>47</v>
      </c>
      <c r="I7650" t="s">
        <v>151</v>
      </c>
      <c r="J7650" t="s">
        <v>130</v>
      </c>
      <c r="K7650" t="s">
        <v>131</v>
      </c>
      <c r="L7650" t="s">
        <v>21803</v>
      </c>
      <c r="M7650" t="s">
        <v>21804</v>
      </c>
      <c r="N7650">
        <v>5.5555550000000002E-3</v>
      </c>
      <c r="O7650">
        <v>5</v>
      </c>
      <c r="P7650">
        <v>507</v>
      </c>
      <c r="Q7650">
        <v>0</v>
      </c>
      <c r="R7650">
        <v>0</v>
      </c>
      <c r="S7650">
        <v>83</v>
      </c>
      <c r="T7650">
        <v>150</v>
      </c>
      <c r="U7650">
        <v>2.7778000000000001E-2</v>
      </c>
      <c r="V7650">
        <v>2.8166660000000001</v>
      </c>
      <c r="W7650">
        <v>0</v>
      </c>
      <c r="X7650">
        <v>0</v>
      </c>
      <c r="Y7650">
        <v>0.46111099999999999</v>
      </c>
      <c r="Z7650">
        <v>0.83333299999999999</v>
      </c>
    </row>
    <row r="7651" spans="1:26" x14ac:dyDescent="0.25">
      <c r="A7651">
        <v>1734347</v>
      </c>
      <c r="B7651">
        <v>1</v>
      </c>
      <c r="C7651" t="s">
        <v>77</v>
      </c>
      <c r="D7651" t="s">
        <v>123</v>
      </c>
      <c r="E7651" t="s">
        <v>126</v>
      </c>
      <c r="F7651" t="s">
        <v>21805</v>
      </c>
      <c r="G7651" t="s">
        <v>176</v>
      </c>
      <c r="H7651" t="s">
        <v>47</v>
      </c>
      <c r="I7651" t="s">
        <v>129</v>
      </c>
      <c r="J7651" t="s">
        <v>130</v>
      </c>
      <c r="K7651" t="s">
        <v>131</v>
      </c>
      <c r="L7651" t="s">
        <v>21806</v>
      </c>
      <c r="M7651" t="s">
        <v>21807</v>
      </c>
      <c r="N7651">
        <v>1.4994444440000001</v>
      </c>
      <c r="O7651">
        <v>0</v>
      </c>
      <c r="P7651">
        <v>4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5.9977780000000003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1734329</v>
      </c>
      <c r="B7652">
        <v>1</v>
      </c>
      <c r="C7652" t="s">
        <v>76</v>
      </c>
      <c r="D7652" t="s">
        <v>79</v>
      </c>
      <c r="E7652" t="s">
        <v>134</v>
      </c>
      <c r="F7652" t="s">
        <v>21808</v>
      </c>
      <c r="G7652" t="s">
        <v>136</v>
      </c>
      <c r="H7652" t="s">
        <v>46</v>
      </c>
      <c r="I7652" t="s">
        <v>129</v>
      </c>
      <c r="J7652" t="s">
        <v>130</v>
      </c>
      <c r="K7652" t="s">
        <v>131</v>
      </c>
      <c r="L7652" t="s">
        <v>21809</v>
      </c>
      <c r="M7652" t="s">
        <v>21810</v>
      </c>
      <c r="N7652">
        <v>2.59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2.59</v>
      </c>
      <c r="W7652">
        <v>0</v>
      </c>
      <c r="X7652">
        <v>0</v>
      </c>
      <c r="Y7652">
        <v>0</v>
      </c>
      <c r="Z7652">
        <v>0</v>
      </c>
    </row>
    <row r="7653" spans="1:26" x14ac:dyDescent="0.25">
      <c r="A7653">
        <v>1734326</v>
      </c>
      <c r="B7653">
        <v>1</v>
      </c>
      <c r="C7653" t="s">
        <v>77</v>
      </c>
      <c r="D7653" t="s">
        <v>115</v>
      </c>
      <c r="E7653" t="s">
        <v>139</v>
      </c>
      <c r="F7653" t="s">
        <v>21811</v>
      </c>
      <c r="G7653" t="s">
        <v>197</v>
      </c>
      <c r="H7653" t="s">
        <v>46</v>
      </c>
      <c r="I7653" t="s">
        <v>129</v>
      </c>
      <c r="J7653" t="s">
        <v>130</v>
      </c>
      <c r="K7653" t="s">
        <v>131</v>
      </c>
      <c r="L7653" t="s">
        <v>21812</v>
      </c>
      <c r="M7653" t="s">
        <v>21813</v>
      </c>
      <c r="N7653">
        <v>0.26388888799999999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63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16.625</v>
      </c>
    </row>
    <row r="7654" spans="1:26" x14ac:dyDescent="0.25">
      <c r="A7654">
        <v>1734348</v>
      </c>
      <c r="B7654">
        <v>1</v>
      </c>
      <c r="C7654" t="s">
        <v>76</v>
      </c>
      <c r="D7654" t="s">
        <v>97</v>
      </c>
      <c r="E7654" t="s">
        <v>126</v>
      </c>
      <c r="F7654" t="s">
        <v>21814</v>
      </c>
      <c r="G7654" t="s">
        <v>431</v>
      </c>
      <c r="H7654" t="s">
        <v>47</v>
      </c>
      <c r="I7654" t="s">
        <v>129</v>
      </c>
      <c r="J7654" t="s">
        <v>130</v>
      </c>
      <c r="K7654" t="s">
        <v>131</v>
      </c>
      <c r="L7654" t="s">
        <v>21815</v>
      </c>
      <c r="M7654" t="s">
        <v>21816</v>
      </c>
      <c r="N7654">
        <v>3.97</v>
      </c>
      <c r="O7654">
        <v>1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3.97</v>
      </c>
      <c r="V7654">
        <v>0</v>
      </c>
      <c r="W7654">
        <v>0</v>
      </c>
      <c r="X7654">
        <v>0</v>
      </c>
      <c r="Y7654">
        <v>0</v>
      </c>
      <c r="Z7654">
        <v>0</v>
      </c>
    </row>
    <row r="7655" spans="1:26" x14ac:dyDescent="0.25">
      <c r="A7655">
        <v>1734332</v>
      </c>
      <c r="B7655">
        <v>1</v>
      </c>
      <c r="C7655" t="s">
        <v>76</v>
      </c>
      <c r="D7655" t="s">
        <v>99</v>
      </c>
      <c r="E7655" t="s">
        <v>148</v>
      </c>
      <c r="F7655" t="s">
        <v>21817</v>
      </c>
      <c r="G7655" t="s">
        <v>361</v>
      </c>
      <c r="H7655" t="s">
        <v>47</v>
      </c>
      <c r="I7655" t="s">
        <v>129</v>
      </c>
      <c r="J7655" t="s">
        <v>130</v>
      </c>
      <c r="K7655" t="s">
        <v>131</v>
      </c>
      <c r="L7655" t="s">
        <v>21818</v>
      </c>
      <c r="M7655" t="s">
        <v>21819</v>
      </c>
      <c r="N7655">
        <v>0.373611111</v>
      </c>
      <c r="O7655">
        <v>31</v>
      </c>
      <c r="P7655">
        <v>1807</v>
      </c>
      <c r="Q7655">
        <v>0</v>
      </c>
      <c r="R7655">
        <v>0</v>
      </c>
      <c r="S7655">
        <v>0</v>
      </c>
      <c r="T7655">
        <v>0</v>
      </c>
      <c r="U7655">
        <v>11.581944</v>
      </c>
      <c r="V7655">
        <v>675.11527799999999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1734334</v>
      </c>
      <c r="B7656">
        <v>1</v>
      </c>
      <c r="C7656" t="s">
        <v>76</v>
      </c>
      <c r="D7656" t="s">
        <v>93</v>
      </c>
      <c r="E7656" t="s">
        <v>158</v>
      </c>
      <c r="F7656" t="s">
        <v>6061</v>
      </c>
      <c r="G7656" t="s">
        <v>176</v>
      </c>
      <c r="H7656" t="s">
        <v>47</v>
      </c>
      <c r="I7656" t="s">
        <v>129</v>
      </c>
      <c r="J7656" t="s">
        <v>130</v>
      </c>
      <c r="K7656" t="s">
        <v>131</v>
      </c>
      <c r="L7656" t="s">
        <v>21820</v>
      </c>
      <c r="M7656" t="s">
        <v>21821</v>
      </c>
      <c r="N7656">
        <v>0.33972222200000002</v>
      </c>
      <c r="O7656">
        <v>6</v>
      </c>
      <c r="P7656">
        <v>699</v>
      </c>
      <c r="Q7656">
        <v>0</v>
      </c>
      <c r="R7656">
        <v>0</v>
      </c>
      <c r="S7656">
        <v>11</v>
      </c>
      <c r="T7656">
        <v>497</v>
      </c>
      <c r="U7656">
        <v>2.0383330000000002</v>
      </c>
      <c r="V7656">
        <v>237.465833</v>
      </c>
      <c r="W7656">
        <v>0</v>
      </c>
      <c r="X7656">
        <v>0</v>
      </c>
      <c r="Y7656">
        <v>3.7369439999999998</v>
      </c>
      <c r="Z7656">
        <v>168.84194400000001</v>
      </c>
    </row>
    <row r="7657" spans="1:26" x14ac:dyDescent="0.25">
      <c r="A7657">
        <v>1734353</v>
      </c>
      <c r="B7657">
        <v>1</v>
      </c>
      <c r="C7657" t="s">
        <v>76</v>
      </c>
      <c r="D7657" t="s">
        <v>96</v>
      </c>
      <c r="E7657" t="s">
        <v>134</v>
      </c>
      <c r="F7657" t="s">
        <v>21822</v>
      </c>
      <c r="G7657" t="s">
        <v>136</v>
      </c>
      <c r="H7657" t="s">
        <v>46</v>
      </c>
      <c r="I7657" t="s">
        <v>129</v>
      </c>
      <c r="J7657" t="s">
        <v>130</v>
      </c>
      <c r="K7657" t="s">
        <v>131</v>
      </c>
      <c r="L7657" t="s">
        <v>21823</v>
      </c>
      <c r="M7657" t="s">
        <v>21824</v>
      </c>
      <c r="N7657">
        <v>2.863611111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2.8636110000000001</v>
      </c>
      <c r="W7657">
        <v>0</v>
      </c>
      <c r="X7657">
        <v>0</v>
      </c>
      <c r="Y7657">
        <v>0</v>
      </c>
      <c r="Z7657">
        <v>0</v>
      </c>
    </row>
    <row r="7658" spans="1:26" x14ac:dyDescent="0.25">
      <c r="A7658">
        <v>1734358</v>
      </c>
      <c r="B7658">
        <v>1</v>
      </c>
      <c r="C7658" t="s">
        <v>77</v>
      </c>
      <c r="D7658" t="s">
        <v>124</v>
      </c>
      <c r="E7658" t="s">
        <v>158</v>
      </c>
      <c r="F7658" t="s">
        <v>21825</v>
      </c>
      <c r="G7658" t="s">
        <v>281</v>
      </c>
      <c r="H7658" t="s">
        <v>47</v>
      </c>
      <c r="I7658" t="s">
        <v>129</v>
      </c>
      <c r="J7658" t="s">
        <v>130</v>
      </c>
      <c r="K7658" t="s">
        <v>161</v>
      </c>
      <c r="L7658" t="s">
        <v>21826</v>
      </c>
      <c r="M7658" t="s">
        <v>21827</v>
      </c>
      <c r="N7658">
        <v>1.3786111109999999</v>
      </c>
      <c r="O7658">
        <v>0</v>
      </c>
      <c r="P7658">
        <v>42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57.901667000000003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1734362</v>
      </c>
      <c r="B7659">
        <v>1</v>
      </c>
      <c r="C7659" t="s">
        <v>76</v>
      </c>
      <c r="D7659" t="s">
        <v>102</v>
      </c>
      <c r="E7659" t="s">
        <v>212</v>
      </c>
      <c r="F7659" t="s">
        <v>20392</v>
      </c>
      <c r="G7659" t="s">
        <v>176</v>
      </c>
      <c r="H7659" t="s">
        <v>47</v>
      </c>
      <c r="I7659" t="s">
        <v>129</v>
      </c>
      <c r="J7659" t="s">
        <v>130</v>
      </c>
      <c r="K7659" t="s">
        <v>131</v>
      </c>
      <c r="L7659" t="s">
        <v>21828</v>
      </c>
      <c r="M7659" t="s">
        <v>21829</v>
      </c>
      <c r="N7659">
        <v>1.2044444439999999</v>
      </c>
      <c r="O7659">
        <v>5</v>
      </c>
      <c r="P7659">
        <v>507</v>
      </c>
      <c r="Q7659">
        <v>0</v>
      </c>
      <c r="R7659">
        <v>0</v>
      </c>
      <c r="S7659">
        <v>1</v>
      </c>
      <c r="T7659">
        <v>2</v>
      </c>
      <c r="U7659">
        <v>6.0222220000000002</v>
      </c>
      <c r="V7659">
        <v>610.65333299999998</v>
      </c>
      <c r="W7659">
        <v>0</v>
      </c>
      <c r="X7659">
        <v>0</v>
      </c>
      <c r="Y7659">
        <v>1.2044440000000001</v>
      </c>
      <c r="Z7659">
        <v>2.4088889999999998</v>
      </c>
    </row>
    <row r="7660" spans="1:26" x14ac:dyDescent="0.25">
      <c r="A7660">
        <v>1734354</v>
      </c>
      <c r="B7660">
        <v>1</v>
      </c>
      <c r="C7660" t="s">
        <v>76</v>
      </c>
      <c r="D7660" t="s">
        <v>78</v>
      </c>
      <c r="E7660" t="s">
        <v>134</v>
      </c>
      <c r="F7660" t="s">
        <v>21830</v>
      </c>
      <c r="G7660" t="s">
        <v>136</v>
      </c>
      <c r="H7660" t="s">
        <v>46</v>
      </c>
      <c r="I7660" t="s">
        <v>129</v>
      </c>
      <c r="J7660" t="s">
        <v>130</v>
      </c>
      <c r="K7660" t="s">
        <v>131</v>
      </c>
      <c r="L7660" t="s">
        <v>21831</v>
      </c>
      <c r="M7660" t="s">
        <v>21832</v>
      </c>
      <c r="N7660">
        <v>2.184722222</v>
      </c>
      <c r="O7660">
        <v>0</v>
      </c>
      <c r="P7660">
        <v>1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2.1847219999999998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1734359</v>
      </c>
      <c r="B7661">
        <v>1</v>
      </c>
      <c r="C7661" t="s">
        <v>76</v>
      </c>
      <c r="D7661" t="s">
        <v>92</v>
      </c>
      <c r="E7661" t="s">
        <v>134</v>
      </c>
      <c r="F7661" t="s">
        <v>21833</v>
      </c>
      <c r="G7661" t="s">
        <v>209</v>
      </c>
      <c r="H7661" t="s">
        <v>46</v>
      </c>
      <c r="I7661" t="s">
        <v>129</v>
      </c>
      <c r="J7661" t="s">
        <v>130</v>
      </c>
      <c r="K7661" t="s">
        <v>131</v>
      </c>
      <c r="L7661" t="s">
        <v>21834</v>
      </c>
      <c r="M7661" t="s">
        <v>21835</v>
      </c>
      <c r="N7661">
        <v>3.9130555550000001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1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3.9130560000000001</v>
      </c>
    </row>
    <row r="7662" spans="1:26" x14ac:dyDescent="0.25">
      <c r="A7662">
        <v>1734360</v>
      </c>
      <c r="B7662">
        <v>1</v>
      </c>
      <c r="C7662" t="s">
        <v>77</v>
      </c>
      <c r="D7662" t="s">
        <v>120</v>
      </c>
      <c r="E7662" t="s">
        <v>134</v>
      </c>
      <c r="F7662" t="s">
        <v>21836</v>
      </c>
      <c r="G7662" t="s">
        <v>136</v>
      </c>
      <c r="H7662" t="s">
        <v>46</v>
      </c>
      <c r="I7662" t="s">
        <v>129</v>
      </c>
      <c r="J7662" t="s">
        <v>130</v>
      </c>
      <c r="K7662" t="s">
        <v>131</v>
      </c>
      <c r="L7662" t="s">
        <v>21837</v>
      </c>
      <c r="M7662" t="s">
        <v>21838</v>
      </c>
      <c r="N7662">
        <v>0.91944444400000003</v>
      </c>
      <c r="O7662">
        <v>0</v>
      </c>
      <c r="P7662">
        <v>0</v>
      </c>
      <c r="Q7662">
        <v>0</v>
      </c>
      <c r="R7662">
        <v>1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0.91944400000000004</v>
      </c>
      <c r="Y7662">
        <v>0</v>
      </c>
      <c r="Z7662">
        <v>0</v>
      </c>
    </row>
    <row r="7663" spans="1:26" x14ac:dyDescent="0.25">
      <c r="A7663">
        <v>1734366</v>
      </c>
      <c r="B7663">
        <v>1</v>
      </c>
      <c r="C7663" t="s">
        <v>76</v>
      </c>
      <c r="D7663" t="s">
        <v>92</v>
      </c>
      <c r="E7663" t="s">
        <v>126</v>
      </c>
      <c r="F7663" t="s">
        <v>21839</v>
      </c>
      <c r="G7663" t="s">
        <v>285</v>
      </c>
      <c r="H7663" t="s">
        <v>47</v>
      </c>
      <c r="I7663" t="s">
        <v>129</v>
      </c>
      <c r="J7663" t="s">
        <v>130</v>
      </c>
      <c r="K7663" t="s">
        <v>161</v>
      </c>
      <c r="L7663" t="s">
        <v>21840</v>
      </c>
      <c r="M7663" t="s">
        <v>21841</v>
      </c>
      <c r="N7663">
        <v>1.243840555</v>
      </c>
      <c r="O7663">
        <v>0</v>
      </c>
      <c r="P7663">
        <v>0</v>
      </c>
      <c r="Q7663">
        <v>0</v>
      </c>
      <c r="R7663">
        <v>116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144.285504</v>
      </c>
      <c r="Y7663">
        <v>0</v>
      </c>
      <c r="Z7663">
        <v>0</v>
      </c>
    </row>
    <row r="7664" spans="1:26" x14ac:dyDescent="0.25">
      <c r="A7664">
        <v>1734386</v>
      </c>
      <c r="B7664">
        <v>1</v>
      </c>
      <c r="C7664" t="s">
        <v>77</v>
      </c>
      <c r="D7664" t="s">
        <v>108</v>
      </c>
      <c r="E7664" t="s">
        <v>164</v>
      </c>
      <c r="F7664" t="s">
        <v>21842</v>
      </c>
      <c r="G7664" t="s">
        <v>141</v>
      </c>
      <c r="H7664" t="s">
        <v>46</v>
      </c>
      <c r="I7664" t="s">
        <v>129</v>
      </c>
      <c r="J7664" t="s">
        <v>130</v>
      </c>
      <c r="K7664" t="s">
        <v>131</v>
      </c>
      <c r="L7664" t="s">
        <v>21843</v>
      </c>
      <c r="M7664" t="s">
        <v>21844</v>
      </c>
      <c r="N7664">
        <v>1.5963888879999999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3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4.789167</v>
      </c>
    </row>
    <row r="7665" spans="1:26" x14ac:dyDescent="0.25">
      <c r="A7665">
        <v>1734384</v>
      </c>
      <c r="B7665">
        <v>1</v>
      </c>
      <c r="C7665" t="s">
        <v>76</v>
      </c>
      <c r="D7665" t="s">
        <v>96</v>
      </c>
      <c r="E7665" t="s">
        <v>134</v>
      </c>
      <c r="F7665" t="s">
        <v>21845</v>
      </c>
      <c r="G7665" t="s">
        <v>136</v>
      </c>
      <c r="H7665" t="s">
        <v>46</v>
      </c>
      <c r="I7665" t="s">
        <v>129</v>
      </c>
      <c r="J7665" t="s">
        <v>130</v>
      </c>
      <c r="K7665" t="s">
        <v>131</v>
      </c>
      <c r="L7665" t="s">
        <v>21846</v>
      </c>
      <c r="M7665" t="s">
        <v>21847</v>
      </c>
      <c r="N7665">
        <v>4.7033333329999998</v>
      </c>
      <c r="O7665">
        <v>0</v>
      </c>
      <c r="P7665">
        <v>1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4.7033329999999998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1734379</v>
      </c>
      <c r="B7666">
        <v>1</v>
      </c>
      <c r="C7666" t="s">
        <v>76</v>
      </c>
      <c r="D7666" t="s">
        <v>87</v>
      </c>
      <c r="E7666" t="s">
        <v>164</v>
      </c>
      <c r="F7666" t="s">
        <v>21848</v>
      </c>
      <c r="G7666" t="s">
        <v>285</v>
      </c>
      <c r="H7666" t="s">
        <v>46</v>
      </c>
      <c r="I7666" t="s">
        <v>129</v>
      </c>
      <c r="J7666" t="s">
        <v>130</v>
      </c>
      <c r="K7666" t="s">
        <v>161</v>
      </c>
      <c r="L7666" t="s">
        <v>21849</v>
      </c>
      <c r="M7666" t="s">
        <v>21850</v>
      </c>
      <c r="N7666">
        <v>0.73583333299999998</v>
      </c>
      <c r="O7666">
        <v>0</v>
      </c>
      <c r="P7666">
        <v>0</v>
      </c>
      <c r="Q7666">
        <v>0</v>
      </c>
      <c r="R7666">
        <v>333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245.0325</v>
      </c>
      <c r="Y7666">
        <v>0</v>
      </c>
      <c r="Z7666">
        <v>0</v>
      </c>
    </row>
    <row r="7667" spans="1:26" x14ac:dyDescent="0.25">
      <c r="A7667">
        <v>1734382</v>
      </c>
      <c r="B7667">
        <v>1</v>
      </c>
      <c r="C7667" t="s">
        <v>77</v>
      </c>
      <c r="D7667" t="s">
        <v>111</v>
      </c>
      <c r="E7667" t="s">
        <v>139</v>
      </c>
      <c r="F7667" t="s">
        <v>21851</v>
      </c>
      <c r="G7667" t="s">
        <v>232</v>
      </c>
      <c r="H7667" t="s">
        <v>46</v>
      </c>
      <c r="I7667" t="s">
        <v>129</v>
      </c>
      <c r="J7667" t="s">
        <v>130</v>
      </c>
      <c r="K7667" t="s">
        <v>131</v>
      </c>
      <c r="L7667" t="s">
        <v>21852</v>
      </c>
      <c r="M7667" t="s">
        <v>21853</v>
      </c>
      <c r="N7667">
        <v>1.42</v>
      </c>
      <c r="O7667">
        <v>0</v>
      </c>
      <c r="P7667">
        <v>0</v>
      </c>
      <c r="Q7667">
        <v>0</v>
      </c>
      <c r="R7667">
        <v>11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15.62</v>
      </c>
      <c r="Y7667">
        <v>0</v>
      </c>
      <c r="Z7667">
        <v>0</v>
      </c>
    </row>
    <row r="7668" spans="1:26" x14ac:dyDescent="0.25">
      <c r="A7668">
        <v>1734376</v>
      </c>
      <c r="B7668">
        <v>1</v>
      </c>
      <c r="C7668" t="s">
        <v>76</v>
      </c>
      <c r="D7668" t="s">
        <v>99</v>
      </c>
      <c r="E7668" t="s">
        <v>139</v>
      </c>
      <c r="F7668" t="s">
        <v>7964</v>
      </c>
      <c r="G7668" t="s">
        <v>141</v>
      </c>
      <c r="H7668" t="s">
        <v>46</v>
      </c>
      <c r="I7668" t="s">
        <v>129</v>
      </c>
      <c r="J7668" t="s">
        <v>130</v>
      </c>
      <c r="K7668" t="s">
        <v>131</v>
      </c>
      <c r="L7668" t="s">
        <v>21854</v>
      </c>
      <c r="M7668" t="s">
        <v>21855</v>
      </c>
      <c r="N7668">
        <v>1.1399999999999999</v>
      </c>
      <c r="O7668">
        <v>0</v>
      </c>
      <c r="P7668">
        <v>4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4.5599999999999996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1734389</v>
      </c>
      <c r="B7669">
        <v>1</v>
      </c>
      <c r="C7669" t="s">
        <v>76</v>
      </c>
      <c r="D7669" t="s">
        <v>90</v>
      </c>
      <c r="E7669" t="s">
        <v>139</v>
      </c>
      <c r="F7669" t="s">
        <v>21856</v>
      </c>
      <c r="G7669" t="s">
        <v>141</v>
      </c>
      <c r="H7669" t="s">
        <v>46</v>
      </c>
      <c r="I7669" t="s">
        <v>129</v>
      </c>
      <c r="J7669" t="s">
        <v>130</v>
      </c>
      <c r="K7669" t="s">
        <v>131</v>
      </c>
      <c r="L7669" t="s">
        <v>21857</v>
      </c>
      <c r="M7669" t="s">
        <v>21858</v>
      </c>
      <c r="N7669">
        <v>1.3472222220000001</v>
      </c>
      <c r="O7669">
        <v>0</v>
      </c>
      <c r="P7669">
        <v>28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37.722222000000002</v>
      </c>
      <c r="W7669">
        <v>0</v>
      </c>
      <c r="X7669">
        <v>0</v>
      </c>
      <c r="Y7669">
        <v>0</v>
      </c>
      <c r="Z7669">
        <v>0</v>
      </c>
    </row>
    <row r="7670" spans="1:26" x14ac:dyDescent="0.25">
      <c r="A7670">
        <v>1734374</v>
      </c>
      <c r="B7670">
        <v>1</v>
      </c>
      <c r="C7670" t="s">
        <v>76</v>
      </c>
      <c r="D7670" t="s">
        <v>85</v>
      </c>
      <c r="E7670" t="s">
        <v>139</v>
      </c>
      <c r="F7670" t="s">
        <v>21859</v>
      </c>
      <c r="G7670" t="s">
        <v>285</v>
      </c>
      <c r="H7670" t="s">
        <v>46</v>
      </c>
      <c r="I7670" t="s">
        <v>129</v>
      </c>
      <c r="J7670" t="s">
        <v>130</v>
      </c>
      <c r="K7670" t="s">
        <v>161</v>
      </c>
      <c r="L7670" t="s">
        <v>21860</v>
      </c>
      <c r="M7670" t="s">
        <v>21861</v>
      </c>
      <c r="N7670">
        <v>2.7738683329999998</v>
      </c>
      <c r="O7670">
        <v>0</v>
      </c>
      <c r="P7670">
        <v>35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97.085391999999999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1734381</v>
      </c>
      <c r="B7671">
        <v>1</v>
      </c>
      <c r="C7671" t="s">
        <v>76</v>
      </c>
      <c r="D7671" t="s">
        <v>105</v>
      </c>
      <c r="E7671" t="s">
        <v>134</v>
      </c>
      <c r="F7671" t="s">
        <v>21862</v>
      </c>
      <c r="G7671" t="s">
        <v>136</v>
      </c>
      <c r="H7671" t="s">
        <v>46</v>
      </c>
      <c r="I7671" t="s">
        <v>129</v>
      </c>
      <c r="J7671" t="s">
        <v>130</v>
      </c>
      <c r="K7671" t="s">
        <v>131</v>
      </c>
      <c r="L7671" t="s">
        <v>21863</v>
      </c>
      <c r="M7671" t="s">
        <v>21864</v>
      </c>
      <c r="N7671">
        <v>3.2572222219999998</v>
      </c>
      <c r="O7671">
        <v>0</v>
      </c>
      <c r="P7671">
        <v>0</v>
      </c>
      <c r="Q7671">
        <v>0</v>
      </c>
      <c r="R7671">
        <v>2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6.5144440000000001</v>
      </c>
      <c r="Y7671">
        <v>0</v>
      </c>
      <c r="Z7671">
        <v>0</v>
      </c>
    </row>
    <row r="7672" spans="1:26" x14ac:dyDescent="0.25">
      <c r="A7672">
        <v>1734377</v>
      </c>
      <c r="B7672">
        <v>1</v>
      </c>
      <c r="C7672" t="s">
        <v>77</v>
      </c>
      <c r="D7672" t="s">
        <v>112</v>
      </c>
      <c r="E7672" t="s">
        <v>158</v>
      </c>
      <c r="F7672" t="s">
        <v>18536</v>
      </c>
      <c r="G7672" t="s">
        <v>176</v>
      </c>
      <c r="H7672" t="s">
        <v>47</v>
      </c>
      <c r="I7672" t="s">
        <v>129</v>
      </c>
      <c r="J7672" t="s">
        <v>130</v>
      </c>
      <c r="K7672" t="s">
        <v>131</v>
      </c>
      <c r="L7672" t="s">
        <v>21865</v>
      </c>
      <c r="M7672" t="s">
        <v>21866</v>
      </c>
      <c r="N7672">
        <v>6.4444444000000004E-2</v>
      </c>
      <c r="O7672">
        <v>0</v>
      </c>
      <c r="P7672">
        <v>0</v>
      </c>
      <c r="Q7672">
        <v>69</v>
      </c>
      <c r="R7672">
        <v>70</v>
      </c>
      <c r="S7672">
        <v>117</v>
      </c>
      <c r="T7672">
        <v>4478</v>
      </c>
      <c r="U7672">
        <v>0</v>
      </c>
      <c r="V7672">
        <v>0</v>
      </c>
      <c r="W7672">
        <v>4.4466669999999997</v>
      </c>
      <c r="X7672">
        <v>4.5111109999999996</v>
      </c>
      <c r="Y7672">
        <v>7.54</v>
      </c>
      <c r="Z7672">
        <v>288.58222000000001</v>
      </c>
    </row>
    <row r="7673" spans="1:26" x14ac:dyDescent="0.25">
      <c r="A7673">
        <v>1734388</v>
      </c>
      <c r="B7673">
        <v>1</v>
      </c>
      <c r="C7673" t="s">
        <v>76</v>
      </c>
      <c r="D7673" t="s">
        <v>104</v>
      </c>
      <c r="E7673" t="s">
        <v>139</v>
      </c>
      <c r="F7673" t="s">
        <v>21867</v>
      </c>
      <c r="G7673" t="s">
        <v>141</v>
      </c>
      <c r="H7673" t="s">
        <v>46</v>
      </c>
      <c r="I7673" t="s">
        <v>129</v>
      </c>
      <c r="J7673" t="s">
        <v>130</v>
      </c>
      <c r="K7673" t="s">
        <v>131</v>
      </c>
      <c r="L7673" t="s">
        <v>21868</v>
      </c>
      <c r="M7673" t="s">
        <v>21869</v>
      </c>
      <c r="N7673">
        <v>1.2336111110000001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3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3.7008329999999998</v>
      </c>
    </row>
    <row r="7674" spans="1:26" x14ac:dyDescent="0.25">
      <c r="A7674">
        <v>1734399</v>
      </c>
      <c r="B7674">
        <v>1</v>
      </c>
      <c r="C7674" t="s">
        <v>76</v>
      </c>
      <c r="D7674" t="s">
        <v>89</v>
      </c>
      <c r="E7674" t="s">
        <v>139</v>
      </c>
      <c r="F7674" t="s">
        <v>21870</v>
      </c>
      <c r="G7674" t="s">
        <v>141</v>
      </c>
      <c r="H7674" t="s">
        <v>46</v>
      </c>
      <c r="I7674" t="s">
        <v>129</v>
      </c>
      <c r="J7674" t="s">
        <v>130</v>
      </c>
      <c r="K7674" t="s">
        <v>131</v>
      </c>
      <c r="L7674" t="s">
        <v>21871</v>
      </c>
      <c r="M7674" t="s">
        <v>21872</v>
      </c>
      <c r="N7674">
        <v>4.1636111109999998</v>
      </c>
      <c r="O7674">
        <v>0</v>
      </c>
      <c r="P7674">
        <v>32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133.235556</v>
      </c>
      <c r="W7674">
        <v>0</v>
      </c>
      <c r="X7674">
        <v>0</v>
      </c>
      <c r="Y7674">
        <v>0</v>
      </c>
      <c r="Z7674">
        <v>0</v>
      </c>
    </row>
    <row r="7675" spans="1:26" x14ac:dyDescent="0.25">
      <c r="A7675">
        <v>1734391</v>
      </c>
      <c r="B7675">
        <v>1</v>
      </c>
      <c r="C7675" t="s">
        <v>77</v>
      </c>
      <c r="D7675" t="s">
        <v>109</v>
      </c>
      <c r="E7675" t="s">
        <v>134</v>
      </c>
      <c r="F7675" t="s">
        <v>21873</v>
      </c>
      <c r="G7675" t="s">
        <v>136</v>
      </c>
      <c r="H7675" t="s">
        <v>46</v>
      </c>
      <c r="I7675" t="s">
        <v>129</v>
      </c>
      <c r="J7675" t="s">
        <v>130</v>
      </c>
      <c r="K7675" t="s">
        <v>131</v>
      </c>
      <c r="L7675" t="s">
        <v>21874</v>
      </c>
      <c r="M7675" t="s">
        <v>21875</v>
      </c>
      <c r="N7675">
        <v>2.4077777770000002</v>
      </c>
      <c r="O7675">
        <v>0</v>
      </c>
      <c r="P7675">
        <v>1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2.407778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1734396</v>
      </c>
      <c r="B7676">
        <v>1</v>
      </c>
      <c r="C7676" t="s">
        <v>77</v>
      </c>
      <c r="D7676" t="s">
        <v>123</v>
      </c>
      <c r="E7676" t="s">
        <v>134</v>
      </c>
      <c r="F7676" t="s">
        <v>21876</v>
      </c>
      <c r="G7676" t="s">
        <v>155</v>
      </c>
      <c r="H7676" t="s">
        <v>46</v>
      </c>
      <c r="I7676" t="s">
        <v>129</v>
      </c>
      <c r="J7676" t="s">
        <v>130</v>
      </c>
      <c r="K7676" t="s">
        <v>131</v>
      </c>
      <c r="L7676" t="s">
        <v>21877</v>
      </c>
      <c r="M7676" t="s">
        <v>21878</v>
      </c>
      <c r="N7676">
        <v>2.875</v>
      </c>
      <c r="O7676">
        <v>0</v>
      </c>
      <c r="P7676">
        <v>1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2.875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1734392</v>
      </c>
      <c r="B7677">
        <v>1</v>
      </c>
      <c r="C7677" t="s">
        <v>76</v>
      </c>
      <c r="D7677" t="s">
        <v>92</v>
      </c>
      <c r="E7677" t="s">
        <v>134</v>
      </c>
      <c r="F7677" t="s">
        <v>21879</v>
      </c>
      <c r="G7677" t="s">
        <v>155</v>
      </c>
      <c r="H7677" t="s">
        <v>46</v>
      </c>
      <c r="I7677" t="s">
        <v>129</v>
      </c>
      <c r="J7677" t="s">
        <v>130</v>
      </c>
      <c r="K7677" t="s">
        <v>131</v>
      </c>
      <c r="L7677" t="s">
        <v>21880</v>
      </c>
      <c r="M7677" t="s">
        <v>21881</v>
      </c>
      <c r="N7677">
        <v>5.7813888880000004</v>
      </c>
      <c r="O7677">
        <v>0</v>
      </c>
      <c r="P7677">
        <v>0</v>
      </c>
      <c r="Q7677">
        <v>0</v>
      </c>
      <c r="R7677">
        <v>1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5.7813889999999999</v>
      </c>
      <c r="Y7677">
        <v>0</v>
      </c>
      <c r="Z7677">
        <v>0</v>
      </c>
    </row>
    <row r="7678" spans="1:26" x14ac:dyDescent="0.25">
      <c r="A7678">
        <v>1734402</v>
      </c>
      <c r="B7678">
        <v>1</v>
      </c>
      <c r="C7678" t="s">
        <v>76</v>
      </c>
      <c r="D7678" t="s">
        <v>103</v>
      </c>
      <c r="E7678" t="s">
        <v>134</v>
      </c>
      <c r="F7678" t="s">
        <v>21882</v>
      </c>
      <c r="G7678" t="s">
        <v>209</v>
      </c>
      <c r="H7678" t="s">
        <v>46</v>
      </c>
      <c r="I7678" t="s">
        <v>129</v>
      </c>
      <c r="J7678" t="s">
        <v>130</v>
      </c>
      <c r="K7678" t="s">
        <v>131</v>
      </c>
      <c r="L7678" t="s">
        <v>21883</v>
      </c>
      <c r="M7678" t="s">
        <v>21884</v>
      </c>
      <c r="N7678">
        <v>5.3449999999999998</v>
      </c>
      <c r="O7678">
        <v>0</v>
      </c>
      <c r="P7678">
        <v>0</v>
      </c>
      <c r="Q7678">
        <v>0</v>
      </c>
      <c r="R7678">
        <v>3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16.035</v>
      </c>
      <c r="Y7678">
        <v>0</v>
      </c>
      <c r="Z7678">
        <v>0</v>
      </c>
    </row>
    <row r="7679" spans="1:26" x14ac:dyDescent="0.25">
      <c r="A7679">
        <v>1734398</v>
      </c>
      <c r="B7679">
        <v>1</v>
      </c>
      <c r="C7679" t="s">
        <v>77</v>
      </c>
      <c r="D7679" t="s">
        <v>113</v>
      </c>
      <c r="E7679" t="s">
        <v>164</v>
      </c>
      <c r="F7679" t="s">
        <v>21885</v>
      </c>
      <c r="G7679" t="s">
        <v>256</v>
      </c>
      <c r="H7679" t="s">
        <v>46</v>
      </c>
      <c r="I7679" t="s">
        <v>129</v>
      </c>
      <c r="J7679" t="s">
        <v>130</v>
      </c>
      <c r="K7679" t="s">
        <v>131</v>
      </c>
      <c r="L7679" t="s">
        <v>21886</v>
      </c>
      <c r="M7679" t="s">
        <v>21887</v>
      </c>
      <c r="N7679">
        <v>0.5</v>
      </c>
      <c r="O7679">
        <v>0</v>
      </c>
      <c r="P7679">
        <v>0</v>
      </c>
      <c r="Q7679">
        <v>0</v>
      </c>
      <c r="R7679">
        <v>286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143</v>
      </c>
      <c r="Y7679">
        <v>0</v>
      </c>
      <c r="Z7679">
        <v>0</v>
      </c>
    </row>
    <row r="7680" spans="1:26" x14ac:dyDescent="0.25">
      <c r="A7680">
        <v>1734393</v>
      </c>
      <c r="B7680">
        <v>1</v>
      </c>
      <c r="C7680" t="s">
        <v>76</v>
      </c>
      <c r="D7680" t="s">
        <v>96</v>
      </c>
      <c r="E7680" t="s">
        <v>158</v>
      </c>
      <c r="F7680" t="s">
        <v>3461</v>
      </c>
      <c r="G7680" t="s">
        <v>150</v>
      </c>
      <c r="H7680" t="s">
        <v>47</v>
      </c>
      <c r="I7680" t="s">
        <v>129</v>
      </c>
      <c r="J7680" t="s">
        <v>130</v>
      </c>
      <c r="K7680" t="s">
        <v>131</v>
      </c>
      <c r="L7680" t="s">
        <v>21888</v>
      </c>
      <c r="M7680" t="s">
        <v>21889</v>
      </c>
      <c r="N7680">
        <v>0.29833333299999998</v>
      </c>
      <c r="O7680">
        <v>16</v>
      </c>
      <c r="P7680">
        <v>1403</v>
      </c>
      <c r="Q7680">
        <v>0</v>
      </c>
      <c r="R7680">
        <v>0</v>
      </c>
      <c r="S7680">
        <v>0</v>
      </c>
      <c r="T7680">
        <v>0</v>
      </c>
      <c r="U7680">
        <v>4.773333</v>
      </c>
      <c r="V7680">
        <v>418.561666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1734405</v>
      </c>
      <c r="B7681">
        <v>1</v>
      </c>
      <c r="C7681" t="s">
        <v>76</v>
      </c>
      <c r="D7681" t="s">
        <v>103</v>
      </c>
      <c r="E7681" t="s">
        <v>139</v>
      </c>
      <c r="F7681" t="s">
        <v>20385</v>
      </c>
      <c r="G7681" t="s">
        <v>269</v>
      </c>
      <c r="H7681" t="s">
        <v>46</v>
      </c>
      <c r="I7681" t="s">
        <v>129</v>
      </c>
      <c r="J7681" t="s">
        <v>130</v>
      </c>
      <c r="K7681" t="s">
        <v>131</v>
      </c>
      <c r="L7681" t="s">
        <v>21890</v>
      </c>
      <c r="M7681" t="s">
        <v>21891</v>
      </c>
      <c r="N7681">
        <v>1.413611111</v>
      </c>
      <c r="O7681">
        <v>0</v>
      </c>
      <c r="P7681">
        <v>0</v>
      </c>
      <c r="Q7681">
        <v>0</v>
      </c>
      <c r="R7681">
        <v>16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22.617778000000001</v>
      </c>
      <c r="Y7681">
        <v>0</v>
      </c>
      <c r="Z7681">
        <v>0</v>
      </c>
    </row>
    <row r="7682" spans="1:26" x14ac:dyDescent="0.25">
      <c r="A7682">
        <v>1734400</v>
      </c>
      <c r="B7682">
        <v>1</v>
      </c>
      <c r="C7682" t="s">
        <v>77</v>
      </c>
      <c r="D7682" t="s">
        <v>124</v>
      </c>
      <c r="E7682" t="s">
        <v>134</v>
      </c>
      <c r="F7682" t="s">
        <v>1284</v>
      </c>
      <c r="G7682" t="s">
        <v>136</v>
      </c>
      <c r="H7682" t="s">
        <v>46</v>
      </c>
      <c r="I7682" t="s">
        <v>129</v>
      </c>
      <c r="J7682" t="s">
        <v>130</v>
      </c>
      <c r="K7682" t="s">
        <v>131</v>
      </c>
      <c r="L7682" t="s">
        <v>21892</v>
      </c>
      <c r="M7682" t="s">
        <v>21893</v>
      </c>
      <c r="N7682">
        <v>2.2594444440000001</v>
      </c>
      <c r="O7682">
        <v>0</v>
      </c>
      <c r="P7682">
        <v>11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24.853888999999999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1734407</v>
      </c>
      <c r="B7683">
        <v>1</v>
      </c>
      <c r="C7683" t="s">
        <v>76</v>
      </c>
      <c r="D7683" t="s">
        <v>89</v>
      </c>
      <c r="E7683" t="s">
        <v>158</v>
      </c>
      <c r="F7683" t="s">
        <v>21894</v>
      </c>
      <c r="G7683" t="s">
        <v>176</v>
      </c>
      <c r="H7683" t="s">
        <v>47</v>
      </c>
      <c r="I7683" t="s">
        <v>129</v>
      </c>
      <c r="J7683" t="s">
        <v>130</v>
      </c>
      <c r="K7683" t="s">
        <v>131</v>
      </c>
      <c r="L7683" t="s">
        <v>21895</v>
      </c>
      <c r="M7683" t="s">
        <v>21896</v>
      </c>
      <c r="N7683">
        <v>1.668055555</v>
      </c>
      <c r="O7683">
        <v>1</v>
      </c>
      <c r="P7683">
        <v>284</v>
      </c>
      <c r="Q7683">
        <v>0</v>
      </c>
      <c r="R7683">
        <v>0</v>
      </c>
      <c r="S7683">
        <v>0</v>
      </c>
      <c r="T7683">
        <v>0</v>
      </c>
      <c r="U7683">
        <v>1.668056</v>
      </c>
      <c r="V7683">
        <v>473.727778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1734403</v>
      </c>
      <c r="B7684">
        <v>1</v>
      </c>
      <c r="C7684" t="s">
        <v>76</v>
      </c>
      <c r="D7684" t="s">
        <v>89</v>
      </c>
      <c r="E7684" t="s">
        <v>164</v>
      </c>
      <c r="F7684" t="s">
        <v>21897</v>
      </c>
      <c r="G7684" t="s">
        <v>182</v>
      </c>
      <c r="H7684" t="s">
        <v>46</v>
      </c>
      <c r="I7684" t="s">
        <v>129</v>
      </c>
      <c r="J7684" t="s">
        <v>130</v>
      </c>
      <c r="K7684" t="s">
        <v>131</v>
      </c>
      <c r="L7684" t="s">
        <v>21898</v>
      </c>
      <c r="M7684" t="s">
        <v>21899</v>
      </c>
      <c r="N7684">
        <v>2.7149999999999999</v>
      </c>
      <c r="O7684">
        <v>0</v>
      </c>
      <c r="P7684">
        <v>64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173.76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1734410</v>
      </c>
      <c r="B7685">
        <v>1</v>
      </c>
      <c r="C7685" t="s">
        <v>76</v>
      </c>
      <c r="D7685" t="s">
        <v>86</v>
      </c>
      <c r="E7685" t="s">
        <v>134</v>
      </c>
      <c r="F7685" t="s">
        <v>21900</v>
      </c>
      <c r="G7685" t="s">
        <v>209</v>
      </c>
      <c r="H7685" t="s">
        <v>46</v>
      </c>
      <c r="I7685" t="s">
        <v>129</v>
      </c>
      <c r="J7685" t="s">
        <v>130</v>
      </c>
      <c r="K7685" t="s">
        <v>131</v>
      </c>
      <c r="L7685" t="s">
        <v>21901</v>
      </c>
      <c r="M7685" t="s">
        <v>21902</v>
      </c>
      <c r="N7685">
        <v>2.5325000000000002</v>
      </c>
      <c r="O7685">
        <v>0</v>
      </c>
      <c r="P7685">
        <v>11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27.857500000000002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1734404</v>
      </c>
      <c r="B7686">
        <v>1</v>
      </c>
      <c r="C7686" t="s">
        <v>76</v>
      </c>
      <c r="D7686" t="s">
        <v>89</v>
      </c>
      <c r="E7686" t="s">
        <v>212</v>
      </c>
      <c r="F7686" t="s">
        <v>21903</v>
      </c>
      <c r="G7686" t="s">
        <v>289</v>
      </c>
      <c r="H7686" t="s">
        <v>47</v>
      </c>
      <c r="I7686" t="s">
        <v>129</v>
      </c>
      <c r="J7686" t="s">
        <v>15</v>
      </c>
      <c r="K7686" t="s">
        <v>131</v>
      </c>
      <c r="L7686" t="s">
        <v>21904</v>
      </c>
      <c r="M7686" t="s">
        <v>21905</v>
      </c>
      <c r="N7686">
        <v>4.6063888879999997</v>
      </c>
      <c r="O7686">
        <v>1</v>
      </c>
      <c r="P7686">
        <v>266</v>
      </c>
      <c r="Q7686">
        <v>0</v>
      </c>
      <c r="R7686">
        <v>0</v>
      </c>
      <c r="S7686">
        <v>0</v>
      </c>
      <c r="T7686">
        <v>0</v>
      </c>
      <c r="U7686">
        <v>4.6063890000000001</v>
      </c>
      <c r="V7686">
        <v>1225.299444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1734408</v>
      </c>
      <c r="B7687">
        <v>1</v>
      </c>
      <c r="C7687" t="s">
        <v>77</v>
      </c>
      <c r="D7687" t="s">
        <v>123</v>
      </c>
      <c r="E7687" t="s">
        <v>126</v>
      </c>
      <c r="F7687" t="s">
        <v>21906</v>
      </c>
      <c r="G7687" t="s">
        <v>176</v>
      </c>
      <c r="H7687" t="s">
        <v>47</v>
      </c>
      <c r="I7687" t="s">
        <v>129</v>
      </c>
      <c r="J7687" t="s">
        <v>130</v>
      </c>
      <c r="K7687" t="s">
        <v>131</v>
      </c>
      <c r="L7687" t="s">
        <v>21907</v>
      </c>
      <c r="M7687" t="s">
        <v>21908</v>
      </c>
      <c r="N7687">
        <v>1.307222222</v>
      </c>
      <c r="O7687">
        <v>0</v>
      </c>
      <c r="P7687">
        <v>4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5.2288889999999997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1734406</v>
      </c>
      <c r="B7688">
        <v>1</v>
      </c>
      <c r="C7688" t="s">
        <v>76</v>
      </c>
      <c r="D7688" t="s">
        <v>99</v>
      </c>
      <c r="E7688" t="s">
        <v>134</v>
      </c>
      <c r="F7688" t="s">
        <v>21909</v>
      </c>
      <c r="G7688" t="s">
        <v>136</v>
      </c>
      <c r="H7688" t="s">
        <v>46</v>
      </c>
      <c r="I7688" t="s">
        <v>129</v>
      </c>
      <c r="J7688" t="s">
        <v>130</v>
      </c>
      <c r="K7688" t="s">
        <v>131</v>
      </c>
      <c r="L7688" t="s">
        <v>21910</v>
      </c>
      <c r="M7688" t="s">
        <v>21911</v>
      </c>
      <c r="N7688">
        <v>0.93805555500000004</v>
      </c>
      <c r="O7688">
        <v>0</v>
      </c>
      <c r="P7688">
        <v>1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0.938056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1734432</v>
      </c>
      <c r="B7689">
        <v>1</v>
      </c>
      <c r="C7689" t="s">
        <v>76</v>
      </c>
      <c r="D7689" t="s">
        <v>93</v>
      </c>
      <c r="E7689" t="s">
        <v>134</v>
      </c>
      <c r="F7689" t="s">
        <v>21912</v>
      </c>
      <c r="G7689" t="s">
        <v>462</v>
      </c>
      <c r="H7689" t="s">
        <v>46</v>
      </c>
      <c r="I7689" t="s">
        <v>129</v>
      </c>
      <c r="J7689" t="s">
        <v>130</v>
      </c>
      <c r="K7689" t="s">
        <v>131</v>
      </c>
      <c r="L7689" t="s">
        <v>21913</v>
      </c>
      <c r="M7689" t="s">
        <v>21914</v>
      </c>
      <c r="N7689">
        <v>6.6475</v>
      </c>
      <c r="O7689">
        <v>0</v>
      </c>
      <c r="P7689">
        <v>2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13.295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1734411</v>
      </c>
      <c r="B7690">
        <v>1</v>
      </c>
      <c r="C7690" t="s">
        <v>76</v>
      </c>
      <c r="D7690" t="s">
        <v>106</v>
      </c>
      <c r="E7690" t="s">
        <v>134</v>
      </c>
      <c r="F7690" t="s">
        <v>21915</v>
      </c>
      <c r="G7690" t="s">
        <v>136</v>
      </c>
      <c r="H7690" t="s">
        <v>46</v>
      </c>
      <c r="I7690" t="s">
        <v>129</v>
      </c>
      <c r="J7690" t="s">
        <v>130</v>
      </c>
      <c r="K7690" t="s">
        <v>131</v>
      </c>
      <c r="L7690" t="s">
        <v>21916</v>
      </c>
      <c r="M7690" t="s">
        <v>21917</v>
      </c>
      <c r="N7690">
        <v>1.6102777770000001</v>
      </c>
      <c r="O7690">
        <v>0</v>
      </c>
      <c r="P7690">
        <v>3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4.8308330000000002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1734413</v>
      </c>
      <c r="B7691">
        <v>1</v>
      </c>
      <c r="C7691" t="s">
        <v>77</v>
      </c>
      <c r="D7691" t="s">
        <v>124</v>
      </c>
      <c r="E7691" t="s">
        <v>139</v>
      </c>
      <c r="F7691" t="s">
        <v>21918</v>
      </c>
      <c r="G7691" t="s">
        <v>141</v>
      </c>
      <c r="H7691" t="s">
        <v>46</v>
      </c>
      <c r="I7691" t="s">
        <v>129</v>
      </c>
      <c r="J7691" t="s">
        <v>130</v>
      </c>
      <c r="K7691" t="s">
        <v>131</v>
      </c>
      <c r="L7691" t="s">
        <v>21919</v>
      </c>
      <c r="M7691" t="s">
        <v>21920</v>
      </c>
      <c r="N7691">
        <v>8.0416666659999994</v>
      </c>
      <c r="O7691">
        <v>0</v>
      </c>
      <c r="P7691">
        <v>27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217.125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1734417</v>
      </c>
      <c r="B7692">
        <v>1</v>
      </c>
      <c r="C7692" t="s">
        <v>76</v>
      </c>
      <c r="D7692" t="s">
        <v>80</v>
      </c>
      <c r="E7692" t="s">
        <v>134</v>
      </c>
      <c r="F7692" t="s">
        <v>21921</v>
      </c>
      <c r="G7692" t="s">
        <v>289</v>
      </c>
      <c r="H7692" t="s">
        <v>46</v>
      </c>
      <c r="I7692" t="s">
        <v>129</v>
      </c>
      <c r="J7692" t="s">
        <v>130</v>
      </c>
      <c r="K7692" t="s">
        <v>131</v>
      </c>
      <c r="L7692" t="s">
        <v>21922</v>
      </c>
      <c r="M7692" t="s">
        <v>21923</v>
      </c>
      <c r="N7692">
        <v>2.6688888880000001</v>
      </c>
      <c r="O7692">
        <v>0</v>
      </c>
      <c r="P7692">
        <v>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2.6688890000000001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1734416</v>
      </c>
      <c r="B7693">
        <v>1</v>
      </c>
      <c r="C7693" t="s">
        <v>77</v>
      </c>
      <c r="D7693" t="s">
        <v>124</v>
      </c>
      <c r="E7693" t="s">
        <v>212</v>
      </c>
      <c r="F7693" t="s">
        <v>21924</v>
      </c>
      <c r="G7693" t="s">
        <v>176</v>
      </c>
      <c r="H7693" t="s">
        <v>47</v>
      </c>
      <c r="I7693" t="s">
        <v>129</v>
      </c>
      <c r="J7693" t="s">
        <v>130</v>
      </c>
      <c r="K7693" t="s">
        <v>131</v>
      </c>
      <c r="L7693" t="s">
        <v>21925</v>
      </c>
      <c r="M7693" t="s">
        <v>21926</v>
      </c>
      <c r="N7693">
        <v>1.298888888</v>
      </c>
      <c r="O7693">
        <v>36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46.76</v>
      </c>
      <c r="V7693">
        <v>0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1734418</v>
      </c>
      <c r="B7694">
        <v>1</v>
      </c>
      <c r="C7694" t="s">
        <v>77</v>
      </c>
      <c r="D7694" t="s">
        <v>123</v>
      </c>
      <c r="E7694" t="s">
        <v>126</v>
      </c>
      <c r="F7694" t="s">
        <v>21927</v>
      </c>
      <c r="G7694" t="s">
        <v>176</v>
      </c>
      <c r="H7694" t="s">
        <v>47</v>
      </c>
      <c r="I7694" t="s">
        <v>151</v>
      </c>
      <c r="J7694" t="s">
        <v>130</v>
      </c>
      <c r="K7694" t="s">
        <v>131</v>
      </c>
      <c r="L7694" t="s">
        <v>21928</v>
      </c>
      <c r="M7694" t="s">
        <v>21929</v>
      </c>
      <c r="N7694">
        <v>2.2777776999999999E-2</v>
      </c>
      <c r="O7694">
        <v>9</v>
      </c>
      <c r="P7694">
        <v>927</v>
      </c>
      <c r="Q7694">
        <v>0</v>
      </c>
      <c r="R7694">
        <v>0</v>
      </c>
      <c r="S7694">
        <v>0</v>
      </c>
      <c r="T7694">
        <v>0</v>
      </c>
      <c r="U7694">
        <v>0.20499999999999999</v>
      </c>
      <c r="V7694">
        <v>21.114999000000001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1734420</v>
      </c>
      <c r="B7695">
        <v>1</v>
      </c>
      <c r="C7695" t="s">
        <v>76</v>
      </c>
      <c r="D7695" t="s">
        <v>84</v>
      </c>
      <c r="E7695" t="s">
        <v>191</v>
      </c>
      <c r="F7695" t="s">
        <v>21930</v>
      </c>
      <c r="G7695" t="s">
        <v>193</v>
      </c>
      <c r="H7695" t="s">
        <v>46</v>
      </c>
      <c r="I7695" t="s">
        <v>129</v>
      </c>
      <c r="J7695" t="s">
        <v>130</v>
      </c>
      <c r="K7695" t="s">
        <v>131</v>
      </c>
      <c r="L7695" t="s">
        <v>21931</v>
      </c>
      <c r="M7695" t="s">
        <v>21932</v>
      </c>
      <c r="N7695">
        <v>4.0144444439999996</v>
      </c>
      <c r="O7695">
        <v>0</v>
      </c>
      <c r="P7695">
        <v>41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164.59222199999999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1734422</v>
      </c>
      <c r="B7696">
        <v>1</v>
      </c>
      <c r="C7696" t="s">
        <v>76</v>
      </c>
      <c r="D7696" t="s">
        <v>103</v>
      </c>
      <c r="E7696" t="s">
        <v>134</v>
      </c>
      <c r="F7696" t="s">
        <v>21933</v>
      </c>
      <c r="G7696" t="s">
        <v>3745</v>
      </c>
      <c r="H7696" t="s">
        <v>46</v>
      </c>
      <c r="I7696" t="s">
        <v>129</v>
      </c>
      <c r="J7696" t="s">
        <v>130</v>
      </c>
      <c r="K7696" t="s">
        <v>131</v>
      </c>
      <c r="L7696" t="s">
        <v>21934</v>
      </c>
      <c r="M7696" t="s">
        <v>21935</v>
      </c>
      <c r="N7696">
        <v>1.71</v>
      </c>
      <c r="O7696">
        <v>0</v>
      </c>
      <c r="P7696">
        <v>0</v>
      </c>
      <c r="Q7696">
        <v>0</v>
      </c>
      <c r="R7696">
        <v>1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1.71</v>
      </c>
      <c r="Y7696">
        <v>0</v>
      </c>
      <c r="Z7696">
        <v>0</v>
      </c>
    </row>
    <row r="7697" spans="1:26" x14ac:dyDescent="0.25">
      <c r="A7697">
        <v>1734421</v>
      </c>
      <c r="B7697">
        <v>1</v>
      </c>
      <c r="C7697" t="s">
        <v>76</v>
      </c>
      <c r="D7697" t="s">
        <v>92</v>
      </c>
      <c r="E7697" t="s">
        <v>126</v>
      </c>
      <c r="F7697" t="s">
        <v>21936</v>
      </c>
      <c r="G7697" t="s">
        <v>285</v>
      </c>
      <c r="H7697" t="s">
        <v>47</v>
      </c>
      <c r="I7697" t="s">
        <v>129</v>
      </c>
      <c r="J7697" t="s">
        <v>130</v>
      </c>
      <c r="K7697" t="s">
        <v>161</v>
      </c>
      <c r="L7697" t="s">
        <v>21937</v>
      </c>
      <c r="M7697" t="s">
        <v>21938</v>
      </c>
      <c r="N7697">
        <v>0.188225</v>
      </c>
      <c r="O7697">
        <v>0</v>
      </c>
      <c r="P7697">
        <v>0</v>
      </c>
      <c r="Q7697">
        <v>0</v>
      </c>
      <c r="R7697">
        <v>262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49.314950000000003</v>
      </c>
      <c r="Y7697">
        <v>0</v>
      </c>
      <c r="Z7697">
        <v>0</v>
      </c>
    </row>
    <row r="7698" spans="1:26" x14ac:dyDescent="0.25">
      <c r="A7698">
        <v>1734429</v>
      </c>
      <c r="B7698">
        <v>1</v>
      </c>
      <c r="C7698" t="s">
        <v>77</v>
      </c>
      <c r="D7698" t="s">
        <v>123</v>
      </c>
      <c r="E7698" t="s">
        <v>134</v>
      </c>
      <c r="F7698" t="s">
        <v>21939</v>
      </c>
      <c r="G7698" t="s">
        <v>155</v>
      </c>
      <c r="H7698" t="s">
        <v>46</v>
      </c>
      <c r="I7698" t="s">
        <v>129</v>
      </c>
      <c r="J7698" t="s">
        <v>130</v>
      </c>
      <c r="K7698" t="s">
        <v>131</v>
      </c>
      <c r="L7698" t="s">
        <v>21940</v>
      </c>
      <c r="M7698" t="s">
        <v>21941</v>
      </c>
      <c r="N7698">
        <v>2.2911111110000002</v>
      </c>
      <c r="O7698">
        <v>0</v>
      </c>
      <c r="P7698">
        <v>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2.2911109999999999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1734426</v>
      </c>
      <c r="B7699">
        <v>1</v>
      </c>
      <c r="C7699" t="s">
        <v>77</v>
      </c>
      <c r="D7699" t="s">
        <v>119</v>
      </c>
      <c r="E7699" t="s">
        <v>164</v>
      </c>
      <c r="F7699" t="s">
        <v>21942</v>
      </c>
      <c r="G7699" t="s">
        <v>1839</v>
      </c>
      <c r="H7699" t="s">
        <v>46</v>
      </c>
      <c r="I7699" t="s">
        <v>129</v>
      </c>
      <c r="J7699" t="s">
        <v>130</v>
      </c>
      <c r="K7699" t="s">
        <v>131</v>
      </c>
      <c r="L7699" t="s">
        <v>21943</v>
      </c>
      <c r="M7699" t="s">
        <v>21944</v>
      </c>
      <c r="N7699">
        <v>0.85138888800000001</v>
      </c>
      <c r="O7699">
        <v>0</v>
      </c>
      <c r="P7699">
        <v>63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53.637500000000003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1734427</v>
      </c>
      <c r="B7700">
        <v>1</v>
      </c>
      <c r="C7700" t="s">
        <v>76</v>
      </c>
      <c r="D7700" t="s">
        <v>89</v>
      </c>
      <c r="E7700" t="s">
        <v>134</v>
      </c>
      <c r="F7700" t="s">
        <v>21945</v>
      </c>
      <c r="G7700" t="s">
        <v>136</v>
      </c>
      <c r="H7700" t="s">
        <v>46</v>
      </c>
      <c r="I7700" t="s">
        <v>129</v>
      </c>
      <c r="J7700" t="s">
        <v>130</v>
      </c>
      <c r="K7700" t="s">
        <v>131</v>
      </c>
      <c r="L7700" t="s">
        <v>21946</v>
      </c>
      <c r="M7700" t="s">
        <v>21947</v>
      </c>
      <c r="N7700">
        <v>7.6402777769999997</v>
      </c>
      <c r="O7700">
        <v>0</v>
      </c>
      <c r="P7700">
        <v>1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7.6402780000000003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1734424</v>
      </c>
      <c r="B7701">
        <v>1</v>
      </c>
      <c r="C7701" t="s">
        <v>77</v>
      </c>
      <c r="D7701" t="s">
        <v>109</v>
      </c>
      <c r="E7701" t="s">
        <v>158</v>
      </c>
      <c r="F7701" t="s">
        <v>21948</v>
      </c>
      <c r="G7701" t="s">
        <v>176</v>
      </c>
      <c r="H7701" t="s">
        <v>47</v>
      </c>
      <c r="I7701" t="s">
        <v>129</v>
      </c>
      <c r="J7701" t="s">
        <v>130</v>
      </c>
      <c r="K7701" t="s">
        <v>131</v>
      </c>
      <c r="L7701" t="s">
        <v>21949</v>
      </c>
      <c r="M7701" t="s">
        <v>21950</v>
      </c>
      <c r="N7701">
        <v>1.2794444439999999</v>
      </c>
      <c r="O7701">
        <v>15</v>
      </c>
      <c r="P7701">
        <v>63</v>
      </c>
      <c r="Q7701">
        <v>0</v>
      </c>
      <c r="R7701">
        <v>0</v>
      </c>
      <c r="S7701">
        <v>1</v>
      </c>
      <c r="T7701">
        <v>18</v>
      </c>
      <c r="U7701">
        <v>19.191666999999999</v>
      </c>
      <c r="V7701">
        <v>80.605000000000004</v>
      </c>
      <c r="W7701">
        <v>0</v>
      </c>
      <c r="X7701">
        <v>0</v>
      </c>
      <c r="Y7701">
        <v>1.279444</v>
      </c>
      <c r="Z7701">
        <v>23.03</v>
      </c>
    </row>
    <row r="7702" spans="1:26" x14ac:dyDescent="0.25">
      <c r="A7702">
        <v>1734433</v>
      </c>
      <c r="B7702">
        <v>1</v>
      </c>
      <c r="C7702" t="s">
        <v>77</v>
      </c>
      <c r="D7702" t="s">
        <v>114</v>
      </c>
      <c r="E7702" t="s">
        <v>139</v>
      </c>
      <c r="F7702" t="s">
        <v>21951</v>
      </c>
      <c r="G7702" t="s">
        <v>197</v>
      </c>
      <c r="H7702" t="s">
        <v>46</v>
      </c>
      <c r="I7702" t="s">
        <v>129</v>
      </c>
      <c r="J7702" t="s">
        <v>130</v>
      </c>
      <c r="K7702" t="s">
        <v>131</v>
      </c>
      <c r="L7702" t="s">
        <v>21952</v>
      </c>
      <c r="M7702" t="s">
        <v>21953</v>
      </c>
      <c r="N7702">
        <v>2.2383333329999999</v>
      </c>
      <c r="O7702">
        <v>0</v>
      </c>
      <c r="P7702">
        <v>4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8.9533330000000007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1734437</v>
      </c>
      <c r="B7703">
        <v>1</v>
      </c>
      <c r="C7703" t="s">
        <v>76</v>
      </c>
      <c r="D7703" t="s">
        <v>84</v>
      </c>
      <c r="E7703" t="s">
        <v>134</v>
      </c>
      <c r="F7703" t="s">
        <v>21954</v>
      </c>
      <c r="G7703" t="s">
        <v>462</v>
      </c>
      <c r="H7703" t="s">
        <v>46</v>
      </c>
      <c r="I7703" t="s">
        <v>129</v>
      </c>
      <c r="J7703" t="s">
        <v>130</v>
      </c>
      <c r="K7703" t="s">
        <v>131</v>
      </c>
      <c r="L7703" t="s">
        <v>21858</v>
      </c>
      <c r="M7703" t="s">
        <v>21955</v>
      </c>
      <c r="N7703">
        <v>5.7580555550000003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5.7580559999999998</v>
      </c>
      <c r="W7703">
        <v>0</v>
      </c>
      <c r="X7703">
        <v>0</v>
      </c>
      <c r="Y7703">
        <v>0</v>
      </c>
      <c r="Z7703">
        <v>0</v>
      </c>
    </row>
    <row r="7704" spans="1:26" x14ac:dyDescent="0.25">
      <c r="A7704">
        <v>1734442</v>
      </c>
      <c r="B7704">
        <v>1</v>
      </c>
      <c r="C7704" t="s">
        <v>77</v>
      </c>
      <c r="D7704" t="s">
        <v>114</v>
      </c>
      <c r="E7704" t="s">
        <v>126</v>
      </c>
      <c r="F7704" t="s">
        <v>21956</v>
      </c>
      <c r="G7704" t="s">
        <v>145</v>
      </c>
      <c r="H7704" t="s">
        <v>47</v>
      </c>
      <c r="I7704" t="s">
        <v>129</v>
      </c>
      <c r="J7704" t="s">
        <v>130</v>
      </c>
      <c r="K7704" t="s">
        <v>131</v>
      </c>
      <c r="L7704" t="s">
        <v>21957</v>
      </c>
      <c r="M7704" t="s">
        <v>21958</v>
      </c>
      <c r="N7704">
        <v>1.7680555549999999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1.7680560000000001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1734443</v>
      </c>
      <c r="B7705">
        <v>1</v>
      </c>
      <c r="C7705" t="s">
        <v>76</v>
      </c>
      <c r="D7705" t="s">
        <v>83</v>
      </c>
      <c r="E7705" t="s">
        <v>134</v>
      </c>
      <c r="F7705" t="s">
        <v>21959</v>
      </c>
      <c r="G7705" t="s">
        <v>136</v>
      </c>
      <c r="H7705" t="s">
        <v>46</v>
      </c>
      <c r="I7705" t="s">
        <v>129</v>
      </c>
      <c r="J7705" t="s">
        <v>130</v>
      </c>
      <c r="K7705" t="s">
        <v>131</v>
      </c>
      <c r="L7705" t="s">
        <v>21960</v>
      </c>
      <c r="M7705" t="s">
        <v>21961</v>
      </c>
      <c r="N7705">
        <v>2.5308333329999999</v>
      </c>
      <c r="O7705">
        <v>0</v>
      </c>
      <c r="P7705">
        <v>3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7.5925000000000002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1734463</v>
      </c>
      <c r="B7706">
        <v>1</v>
      </c>
      <c r="C7706" t="s">
        <v>76</v>
      </c>
      <c r="D7706" t="s">
        <v>97</v>
      </c>
      <c r="E7706" t="s">
        <v>134</v>
      </c>
      <c r="F7706" t="s">
        <v>21962</v>
      </c>
      <c r="G7706" t="s">
        <v>155</v>
      </c>
      <c r="H7706" t="s">
        <v>46</v>
      </c>
      <c r="I7706" t="s">
        <v>129</v>
      </c>
      <c r="J7706" t="s">
        <v>130</v>
      </c>
      <c r="K7706" t="s">
        <v>131</v>
      </c>
      <c r="L7706" t="s">
        <v>21963</v>
      </c>
      <c r="M7706" t="s">
        <v>21964</v>
      </c>
      <c r="N7706">
        <v>5.7211111109999999</v>
      </c>
      <c r="O7706">
        <v>0</v>
      </c>
      <c r="P7706">
        <v>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5.7211109999999996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1734449</v>
      </c>
      <c r="B7707">
        <v>1</v>
      </c>
      <c r="C7707" t="s">
        <v>76</v>
      </c>
      <c r="D7707" t="s">
        <v>78</v>
      </c>
      <c r="E7707" t="s">
        <v>164</v>
      </c>
      <c r="F7707" t="s">
        <v>16210</v>
      </c>
      <c r="G7707" t="s">
        <v>232</v>
      </c>
      <c r="H7707" t="s">
        <v>46</v>
      </c>
      <c r="I7707" t="s">
        <v>129</v>
      </c>
      <c r="J7707" t="s">
        <v>130</v>
      </c>
      <c r="K7707" t="s">
        <v>131</v>
      </c>
      <c r="L7707" t="s">
        <v>21965</v>
      </c>
      <c r="M7707" t="s">
        <v>21966</v>
      </c>
      <c r="N7707">
        <v>2.5225</v>
      </c>
      <c r="O7707">
        <v>0</v>
      </c>
      <c r="P7707">
        <v>1110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2799.9749999999999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1734452</v>
      </c>
      <c r="B7708">
        <v>1</v>
      </c>
      <c r="C7708" t="s">
        <v>76</v>
      </c>
      <c r="D7708" t="s">
        <v>90</v>
      </c>
      <c r="E7708" t="s">
        <v>139</v>
      </c>
      <c r="F7708" t="s">
        <v>21967</v>
      </c>
      <c r="G7708" t="s">
        <v>269</v>
      </c>
      <c r="H7708" t="s">
        <v>46</v>
      </c>
      <c r="I7708" t="s">
        <v>129</v>
      </c>
      <c r="J7708" t="s">
        <v>130</v>
      </c>
      <c r="K7708" t="s">
        <v>131</v>
      </c>
      <c r="L7708" t="s">
        <v>21968</v>
      </c>
      <c r="M7708" t="s">
        <v>21969</v>
      </c>
      <c r="N7708">
        <v>2.7683333330000002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46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127.343333</v>
      </c>
    </row>
    <row r="7709" spans="1:26" x14ac:dyDescent="0.25">
      <c r="A7709">
        <v>1734450</v>
      </c>
      <c r="B7709">
        <v>1</v>
      </c>
      <c r="C7709" t="s">
        <v>76</v>
      </c>
      <c r="D7709" t="s">
        <v>80</v>
      </c>
      <c r="E7709" t="s">
        <v>134</v>
      </c>
      <c r="F7709" t="s">
        <v>21970</v>
      </c>
      <c r="G7709" t="s">
        <v>209</v>
      </c>
      <c r="H7709" t="s">
        <v>46</v>
      </c>
      <c r="I7709" t="s">
        <v>129</v>
      </c>
      <c r="J7709" t="s">
        <v>130</v>
      </c>
      <c r="K7709" t="s">
        <v>131</v>
      </c>
      <c r="L7709" t="s">
        <v>21971</v>
      </c>
      <c r="M7709" t="s">
        <v>21972</v>
      </c>
      <c r="N7709">
        <v>0.55083333300000004</v>
      </c>
      <c r="O7709">
        <v>0</v>
      </c>
      <c r="P7709">
        <v>4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2.2033330000000002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1734448</v>
      </c>
      <c r="B7710">
        <v>1</v>
      </c>
      <c r="C7710" t="s">
        <v>76</v>
      </c>
      <c r="D7710" t="s">
        <v>101</v>
      </c>
      <c r="E7710" t="s">
        <v>191</v>
      </c>
      <c r="F7710" t="s">
        <v>21973</v>
      </c>
      <c r="G7710" t="s">
        <v>193</v>
      </c>
      <c r="H7710" t="s">
        <v>46</v>
      </c>
      <c r="I7710" t="s">
        <v>129</v>
      </c>
      <c r="J7710" t="s">
        <v>130</v>
      </c>
      <c r="K7710" t="s">
        <v>131</v>
      </c>
      <c r="L7710" t="s">
        <v>21974</v>
      </c>
      <c r="M7710" t="s">
        <v>21975</v>
      </c>
      <c r="N7710">
        <v>8.9097222219999992</v>
      </c>
      <c r="O7710">
        <v>0</v>
      </c>
      <c r="P7710">
        <v>43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383.11805600000002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1734458</v>
      </c>
      <c r="B7711">
        <v>1</v>
      </c>
      <c r="C7711" t="s">
        <v>76</v>
      </c>
      <c r="D7711" t="s">
        <v>89</v>
      </c>
      <c r="E7711" t="s">
        <v>134</v>
      </c>
      <c r="F7711" t="s">
        <v>21976</v>
      </c>
      <c r="G7711" t="s">
        <v>136</v>
      </c>
      <c r="H7711" t="s">
        <v>46</v>
      </c>
      <c r="I7711" t="s">
        <v>129</v>
      </c>
      <c r="J7711" t="s">
        <v>130</v>
      </c>
      <c r="K7711" t="s">
        <v>131</v>
      </c>
      <c r="L7711" t="s">
        <v>21977</v>
      </c>
      <c r="M7711" t="s">
        <v>21978</v>
      </c>
      <c r="N7711">
        <v>7.858055555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7.8580560000000004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1734454</v>
      </c>
      <c r="B7712">
        <v>1</v>
      </c>
      <c r="C7712" t="s">
        <v>76</v>
      </c>
      <c r="D7712" t="s">
        <v>97</v>
      </c>
      <c r="E7712" t="s">
        <v>212</v>
      </c>
      <c r="F7712" t="s">
        <v>21979</v>
      </c>
      <c r="G7712" t="s">
        <v>176</v>
      </c>
      <c r="H7712" t="s">
        <v>47</v>
      </c>
      <c r="I7712" t="s">
        <v>129</v>
      </c>
      <c r="J7712" t="s">
        <v>130</v>
      </c>
      <c r="K7712" t="s">
        <v>131</v>
      </c>
      <c r="L7712" t="s">
        <v>21980</v>
      </c>
      <c r="M7712" t="s">
        <v>21981</v>
      </c>
      <c r="N7712">
        <v>1.2294444440000001</v>
      </c>
      <c r="O7712">
        <v>17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20.900556000000002</v>
      </c>
      <c r="V7712">
        <v>0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1734456</v>
      </c>
      <c r="B7713">
        <v>1</v>
      </c>
      <c r="C7713" t="s">
        <v>76</v>
      </c>
      <c r="D7713" t="s">
        <v>102</v>
      </c>
      <c r="E7713" t="s">
        <v>139</v>
      </c>
      <c r="F7713" t="s">
        <v>21982</v>
      </c>
      <c r="G7713" t="s">
        <v>3671</v>
      </c>
      <c r="H7713" t="s">
        <v>46</v>
      </c>
      <c r="I7713" t="s">
        <v>129</v>
      </c>
      <c r="J7713" t="s">
        <v>130</v>
      </c>
      <c r="K7713" t="s">
        <v>131</v>
      </c>
      <c r="L7713" t="s">
        <v>21983</v>
      </c>
      <c r="M7713" t="s">
        <v>21984</v>
      </c>
      <c r="N7713">
        <v>1.2749999999999999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29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36.975000000000001</v>
      </c>
    </row>
    <row r="7714" spans="1:26" x14ac:dyDescent="0.25">
      <c r="A7714">
        <v>1734455</v>
      </c>
      <c r="B7714">
        <v>1</v>
      </c>
      <c r="C7714" t="s">
        <v>76</v>
      </c>
      <c r="D7714" t="s">
        <v>96</v>
      </c>
      <c r="E7714" t="s">
        <v>164</v>
      </c>
      <c r="F7714" t="s">
        <v>21985</v>
      </c>
      <c r="G7714" t="s">
        <v>707</v>
      </c>
      <c r="H7714" t="s">
        <v>46</v>
      </c>
      <c r="I7714" t="s">
        <v>129</v>
      </c>
      <c r="J7714" t="s">
        <v>130</v>
      </c>
      <c r="K7714" t="s">
        <v>131</v>
      </c>
      <c r="L7714" t="s">
        <v>21588</v>
      </c>
      <c r="M7714" t="s">
        <v>21986</v>
      </c>
      <c r="N7714">
        <v>1.291111111</v>
      </c>
      <c r="O7714">
        <v>0</v>
      </c>
      <c r="P7714">
        <v>159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205.28666699999999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1734461</v>
      </c>
      <c r="B7715">
        <v>1</v>
      </c>
      <c r="C7715" t="s">
        <v>76</v>
      </c>
      <c r="D7715" t="s">
        <v>93</v>
      </c>
      <c r="E7715" t="s">
        <v>134</v>
      </c>
      <c r="F7715" t="s">
        <v>21987</v>
      </c>
      <c r="G7715" t="s">
        <v>209</v>
      </c>
      <c r="H7715" t="s">
        <v>46</v>
      </c>
      <c r="I7715" t="s">
        <v>129</v>
      </c>
      <c r="J7715" t="s">
        <v>130</v>
      </c>
      <c r="K7715" t="s">
        <v>131</v>
      </c>
      <c r="L7715" t="s">
        <v>21988</v>
      </c>
      <c r="M7715" t="s">
        <v>21989</v>
      </c>
      <c r="N7715">
        <v>7.0133333330000003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7.0133330000000003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1734466</v>
      </c>
      <c r="B7716">
        <v>1</v>
      </c>
      <c r="C7716" t="s">
        <v>76</v>
      </c>
      <c r="D7716" t="s">
        <v>95</v>
      </c>
      <c r="E7716" t="s">
        <v>139</v>
      </c>
      <c r="F7716" t="s">
        <v>21990</v>
      </c>
      <c r="G7716" t="s">
        <v>141</v>
      </c>
      <c r="H7716" t="s">
        <v>46</v>
      </c>
      <c r="I7716" t="s">
        <v>129</v>
      </c>
      <c r="J7716" t="s">
        <v>130</v>
      </c>
      <c r="K7716" t="s">
        <v>131</v>
      </c>
      <c r="L7716" t="s">
        <v>21991</v>
      </c>
      <c r="M7716" t="s">
        <v>21992</v>
      </c>
      <c r="N7716">
        <v>3.116944444</v>
      </c>
      <c r="O7716">
        <v>0</v>
      </c>
      <c r="P7716">
        <v>130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405.20277800000002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1734477</v>
      </c>
      <c r="B7717">
        <v>1</v>
      </c>
      <c r="C7717" t="s">
        <v>77</v>
      </c>
      <c r="D7717" t="s">
        <v>113</v>
      </c>
      <c r="E7717" t="s">
        <v>126</v>
      </c>
      <c r="F7717" t="s">
        <v>21993</v>
      </c>
      <c r="G7717" t="s">
        <v>145</v>
      </c>
      <c r="H7717" t="s">
        <v>47</v>
      </c>
      <c r="I7717" t="s">
        <v>129</v>
      </c>
      <c r="J7717" t="s">
        <v>130</v>
      </c>
      <c r="K7717" t="s">
        <v>131</v>
      </c>
      <c r="L7717" t="s">
        <v>21994</v>
      </c>
      <c r="M7717" t="s">
        <v>21995</v>
      </c>
      <c r="N7717">
        <v>1.8347222219999999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98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179.80277799999999</v>
      </c>
    </row>
    <row r="7718" spans="1:26" x14ac:dyDescent="0.25">
      <c r="A7718">
        <v>1734475</v>
      </c>
      <c r="B7718">
        <v>1</v>
      </c>
      <c r="C7718" t="s">
        <v>77</v>
      </c>
      <c r="D7718" t="s">
        <v>119</v>
      </c>
      <c r="E7718" t="s">
        <v>134</v>
      </c>
      <c r="F7718" t="s">
        <v>21996</v>
      </c>
      <c r="G7718" t="s">
        <v>155</v>
      </c>
      <c r="H7718" t="s">
        <v>46</v>
      </c>
      <c r="I7718" t="s">
        <v>129</v>
      </c>
      <c r="J7718" t="s">
        <v>130</v>
      </c>
      <c r="K7718" t="s">
        <v>131</v>
      </c>
      <c r="L7718" t="s">
        <v>21997</v>
      </c>
      <c r="M7718" t="s">
        <v>21998</v>
      </c>
      <c r="N7718">
        <v>2.625</v>
      </c>
      <c r="O7718">
        <v>0</v>
      </c>
      <c r="P7718">
        <v>4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10.5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1734479</v>
      </c>
      <c r="B7719">
        <v>1</v>
      </c>
      <c r="C7719" t="s">
        <v>76</v>
      </c>
      <c r="D7719" t="s">
        <v>91</v>
      </c>
      <c r="E7719" t="s">
        <v>134</v>
      </c>
      <c r="F7719" t="s">
        <v>21999</v>
      </c>
      <c r="G7719" t="s">
        <v>136</v>
      </c>
      <c r="H7719" t="s">
        <v>46</v>
      </c>
      <c r="I7719" t="s">
        <v>129</v>
      </c>
      <c r="J7719" t="s">
        <v>130</v>
      </c>
      <c r="K7719" t="s">
        <v>131</v>
      </c>
      <c r="L7719" t="s">
        <v>22000</v>
      </c>
      <c r="M7719" t="s">
        <v>22001</v>
      </c>
      <c r="N7719">
        <v>2.539722222</v>
      </c>
      <c r="O7719">
        <v>0</v>
      </c>
      <c r="P7719">
        <v>0</v>
      </c>
      <c r="Q7719">
        <v>0</v>
      </c>
      <c r="R7719">
        <v>1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2.5397219999999998</v>
      </c>
      <c r="Y7719">
        <v>0</v>
      </c>
      <c r="Z7719">
        <v>0</v>
      </c>
    </row>
    <row r="7720" spans="1:26" x14ac:dyDescent="0.25">
      <c r="A7720">
        <v>1734487</v>
      </c>
      <c r="B7720">
        <v>1</v>
      </c>
      <c r="C7720" t="s">
        <v>76</v>
      </c>
      <c r="D7720" t="s">
        <v>92</v>
      </c>
      <c r="E7720" t="s">
        <v>134</v>
      </c>
      <c r="F7720" t="s">
        <v>22002</v>
      </c>
      <c r="G7720" t="s">
        <v>209</v>
      </c>
      <c r="H7720" t="s">
        <v>46</v>
      </c>
      <c r="I7720" t="s">
        <v>129</v>
      </c>
      <c r="J7720" t="s">
        <v>130</v>
      </c>
      <c r="K7720" t="s">
        <v>131</v>
      </c>
      <c r="L7720" t="s">
        <v>22003</v>
      </c>
      <c r="M7720" t="s">
        <v>22004</v>
      </c>
      <c r="N7720">
        <v>1.560277777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1.5602780000000001</v>
      </c>
    </row>
    <row r="7721" spans="1:26" x14ac:dyDescent="0.25">
      <c r="A7721">
        <v>1734482</v>
      </c>
      <c r="B7721">
        <v>1</v>
      </c>
      <c r="C7721" t="s">
        <v>76</v>
      </c>
      <c r="D7721" t="s">
        <v>93</v>
      </c>
      <c r="E7721" t="s">
        <v>134</v>
      </c>
      <c r="F7721" t="s">
        <v>22005</v>
      </c>
      <c r="G7721" t="s">
        <v>209</v>
      </c>
      <c r="H7721" t="s">
        <v>46</v>
      </c>
      <c r="I7721" t="s">
        <v>129</v>
      </c>
      <c r="J7721" t="s">
        <v>130</v>
      </c>
      <c r="K7721" t="s">
        <v>131</v>
      </c>
      <c r="L7721" t="s">
        <v>22006</v>
      </c>
      <c r="M7721" t="s">
        <v>22007</v>
      </c>
      <c r="N7721">
        <v>6.3802777769999999</v>
      </c>
      <c r="O7721">
        <v>0</v>
      </c>
      <c r="P7721">
        <v>1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6.3802779999999997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1734483</v>
      </c>
      <c r="B7722">
        <v>1</v>
      </c>
      <c r="C7722" t="s">
        <v>76</v>
      </c>
      <c r="D7722" t="s">
        <v>86</v>
      </c>
      <c r="E7722" t="s">
        <v>164</v>
      </c>
      <c r="F7722" t="s">
        <v>22008</v>
      </c>
      <c r="G7722" t="s">
        <v>186</v>
      </c>
      <c r="H7722" t="s">
        <v>46</v>
      </c>
      <c r="I7722" t="s">
        <v>129</v>
      </c>
      <c r="J7722" t="s">
        <v>130</v>
      </c>
      <c r="K7722" t="s">
        <v>131</v>
      </c>
      <c r="L7722" t="s">
        <v>22009</v>
      </c>
      <c r="M7722" t="s">
        <v>22010</v>
      </c>
      <c r="N7722">
        <v>2.806944444</v>
      </c>
      <c r="O7722">
        <v>0</v>
      </c>
      <c r="P7722">
        <v>534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1498.9083330000001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1734492</v>
      </c>
      <c r="B7723">
        <v>1</v>
      </c>
      <c r="C7723" t="s">
        <v>76</v>
      </c>
      <c r="D7723" t="s">
        <v>79</v>
      </c>
      <c r="E7723" t="s">
        <v>134</v>
      </c>
      <c r="F7723" t="s">
        <v>22011</v>
      </c>
      <c r="G7723" t="s">
        <v>155</v>
      </c>
      <c r="H7723" t="s">
        <v>46</v>
      </c>
      <c r="I7723" t="s">
        <v>129</v>
      </c>
      <c r="J7723" t="s">
        <v>130</v>
      </c>
      <c r="K7723" t="s">
        <v>131</v>
      </c>
      <c r="L7723" t="s">
        <v>22012</v>
      </c>
      <c r="M7723" t="s">
        <v>22013</v>
      </c>
      <c r="N7723">
        <v>1.602777777</v>
      </c>
      <c r="O7723">
        <v>0</v>
      </c>
      <c r="P7723">
        <v>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1.602778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1734495</v>
      </c>
      <c r="B7724">
        <v>1</v>
      </c>
      <c r="C7724" t="s">
        <v>76</v>
      </c>
      <c r="D7724" t="s">
        <v>89</v>
      </c>
      <c r="E7724" t="s">
        <v>126</v>
      </c>
      <c r="F7724" t="s">
        <v>22014</v>
      </c>
      <c r="G7724" t="s">
        <v>145</v>
      </c>
      <c r="H7724" t="s">
        <v>47</v>
      </c>
      <c r="I7724" t="s">
        <v>129</v>
      </c>
      <c r="J7724" t="s">
        <v>130</v>
      </c>
      <c r="K7724" t="s">
        <v>131</v>
      </c>
      <c r="L7724" t="s">
        <v>22015</v>
      </c>
      <c r="M7724" t="s">
        <v>22016</v>
      </c>
      <c r="N7724">
        <v>3.6047222219999999</v>
      </c>
      <c r="O7724">
        <v>0</v>
      </c>
      <c r="P7724">
        <v>25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90.118055999999996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1734494</v>
      </c>
      <c r="B7725">
        <v>1</v>
      </c>
      <c r="C7725" t="s">
        <v>76</v>
      </c>
      <c r="D7725" t="s">
        <v>80</v>
      </c>
      <c r="E7725" t="s">
        <v>139</v>
      </c>
      <c r="F7725" t="s">
        <v>22017</v>
      </c>
      <c r="G7725" t="s">
        <v>141</v>
      </c>
      <c r="H7725" t="s">
        <v>46</v>
      </c>
      <c r="I7725" t="s">
        <v>129</v>
      </c>
      <c r="J7725" t="s">
        <v>130</v>
      </c>
      <c r="K7725" t="s">
        <v>131</v>
      </c>
      <c r="L7725" t="s">
        <v>22018</v>
      </c>
      <c r="M7725" t="s">
        <v>22019</v>
      </c>
      <c r="N7725">
        <v>1.741944444</v>
      </c>
      <c r="O7725">
        <v>0</v>
      </c>
      <c r="P7725">
        <v>138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240.38833299999999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1734498</v>
      </c>
      <c r="B7726">
        <v>1</v>
      </c>
      <c r="C7726" t="s">
        <v>76</v>
      </c>
      <c r="D7726" t="s">
        <v>90</v>
      </c>
      <c r="E7726" t="s">
        <v>134</v>
      </c>
      <c r="F7726" t="s">
        <v>22020</v>
      </c>
      <c r="G7726" t="s">
        <v>136</v>
      </c>
      <c r="H7726" t="s">
        <v>46</v>
      </c>
      <c r="I7726" t="s">
        <v>129</v>
      </c>
      <c r="J7726" t="s">
        <v>130</v>
      </c>
      <c r="K7726" t="s">
        <v>131</v>
      </c>
      <c r="L7726" t="s">
        <v>22021</v>
      </c>
      <c r="M7726" t="s">
        <v>22022</v>
      </c>
      <c r="N7726">
        <v>1.723055555</v>
      </c>
      <c r="O7726">
        <v>0</v>
      </c>
      <c r="P7726">
        <v>1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1.7230559999999999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1734496</v>
      </c>
      <c r="B7727">
        <v>1</v>
      </c>
      <c r="C7727" t="s">
        <v>76</v>
      </c>
      <c r="D7727" t="s">
        <v>104</v>
      </c>
      <c r="E7727" t="s">
        <v>139</v>
      </c>
      <c r="F7727" t="s">
        <v>22023</v>
      </c>
      <c r="G7727" t="s">
        <v>462</v>
      </c>
      <c r="H7727" t="s">
        <v>46</v>
      </c>
      <c r="I7727" t="s">
        <v>129</v>
      </c>
      <c r="J7727" t="s">
        <v>130</v>
      </c>
      <c r="K7727" t="s">
        <v>131</v>
      </c>
      <c r="L7727" t="s">
        <v>22024</v>
      </c>
      <c r="M7727" t="s">
        <v>22025</v>
      </c>
      <c r="N7727">
        <v>0.316111111</v>
      </c>
      <c r="O7727">
        <v>0</v>
      </c>
      <c r="P7727">
        <v>0</v>
      </c>
      <c r="Q7727">
        <v>0</v>
      </c>
      <c r="R7727">
        <v>14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4.4255560000000003</v>
      </c>
      <c r="Y7727">
        <v>0</v>
      </c>
      <c r="Z7727">
        <v>0</v>
      </c>
    </row>
    <row r="7728" spans="1:26" x14ac:dyDescent="0.25">
      <c r="A7728">
        <v>1734506</v>
      </c>
      <c r="B7728">
        <v>1</v>
      </c>
      <c r="C7728" t="s">
        <v>76</v>
      </c>
      <c r="D7728" t="s">
        <v>81</v>
      </c>
      <c r="E7728" t="s">
        <v>139</v>
      </c>
      <c r="F7728" t="s">
        <v>21618</v>
      </c>
      <c r="G7728" t="s">
        <v>141</v>
      </c>
      <c r="H7728" t="s">
        <v>46</v>
      </c>
      <c r="I7728" t="s">
        <v>129</v>
      </c>
      <c r="J7728" t="s">
        <v>130</v>
      </c>
      <c r="K7728" t="s">
        <v>131</v>
      </c>
      <c r="L7728" t="s">
        <v>22026</v>
      </c>
      <c r="M7728" t="s">
        <v>22027</v>
      </c>
      <c r="N7728">
        <v>2.4286111109999999</v>
      </c>
      <c r="O7728">
        <v>0</v>
      </c>
      <c r="P7728">
        <v>245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595.00972200000001</v>
      </c>
      <c r="W7728">
        <v>0</v>
      </c>
      <c r="X7728">
        <v>0</v>
      </c>
      <c r="Y7728">
        <v>0</v>
      </c>
      <c r="Z7728">
        <v>0</v>
      </c>
    </row>
    <row r="7729" spans="1:26" x14ac:dyDescent="0.25">
      <c r="A7729">
        <v>1734501</v>
      </c>
      <c r="B7729">
        <v>1</v>
      </c>
      <c r="C7729" t="s">
        <v>76</v>
      </c>
      <c r="D7729" t="s">
        <v>84</v>
      </c>
      <c r="E7729" t="s">
        <v>139</v>
      </c>
      <c r="F7729" t="s">
        <v>22028</v>
      </c>
      <c r="G7729" t="s">
        <v>289</v>
      </c>
      <c r="H7729" t="s">
        <v>46</v>
      </c>
      <c r="I7729" t="s">
        <v>129</v>
      </c>
      <c r="J7729" t="s">
        <v>130</v>
      </c>
      <c r="K7729" t="s">
        <v>131</v>
      </c>
      <c r="L7729" t="s">
        <v>22029</v>
      </c>
      <c r="M7729" t="s">
        <v>22030</v>
      </c>
      <c r="N7729">
        <v>1.498611111</v>
      </c>
      <c r="O7729">
        <v>0</v>
      </c>
      <c r="P7729">
        <v>80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119.88888900000001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1734500</v>
      </c>
      <c r="B7730">
        <v>1</v>
      </c>
      <c r="C7730" t="s">
        <v>76</v>
      </c>
      <c r="D7730" t="s">
        <v>97</v>
      </c>
      <c r="E7730" t="s">
        <v>212</v>
      </c>
      <c r="F7730" t="s">
        <v>22031</v>
      </c>
      <c r="G7730" t="s">
        <v>176</v>
      </c>
      <c r="H7730" t="s">
        <v>47</v>
      </c>
      <c r="I7730" t="s">
        <v>129</v>
      </c>
      <c r="J7730" t="s">
        <v>130</v>
      </c>
      <c r="K7730" t="s">
        <v>131</v>
      </c>
      <c r="L7730" t="s">
        <v>22032</v>
      </c>
      <c r="M7730" t="s">
        <v>22033</v>
      </c>
      <c r="N7730">
        <v>1.1386111109999999</v>
      </c>
      <c r="O7730">
        <v>7</v>
      </c>
      <c r="P7730">
        <v>743</v>
      </c>
      <c r="Q7730">
        <v>0</v>
      </c>
      <c r="R7730">
        <v>0</v>
      </c>
      <c r="S7730">
        <v>0</v>
      </c>
      <c r="T7730">
        <v>0</v>
      </c>
      <c r="U7730">
        <v>7.9702780000000004</v>
      </c>
      <c r="V7730">
        <v>845.98805500000003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1734508</v>
      </c>
      <c r="B7731">
        <v>1</v>
      </c>
      <c r="C7731" t="s">
        <v>76</v>
      </c>
      <c r="D7731" t="s">
        <v>103</v>
      </c>
      <c r="E7731" t="s">
        <v>139</v>
      </c>
      <c r="F7731" t="s">
        <v>22034</v>
      </c>
      <c r="G7731" t="s">
        <v>141</v>
      </c>
      <c r="H7731" t="s">
        <v>46</v>
      </c>
      <c r="I7731" t="s">
        <v>129</v>
      </c>
      <c r="J7731" t="s">
        <v>130</v>
      </c>
      <c r="K7731" t="s">
        <v>131</v>
      </c>
      <c r="L7731" t="s">
        <v>22035</v>
      </c>
      <c r="M7731" t="s">
        <v>22036</v>
      </c>
      <c r="N7731">
        <v>3.2327777769999999</v>
      </c>
      <c r="O7731">
        <v>0</v>
      </c>
      <c r="P7731">
        <v>0</v>
      </c>
      <c r="Q7731">
        <v>0</v>
      </c>
      <c r="R7731">
        <v>47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151.94055599999999</v>
      </c>
      <c r="Y7731">
        <v>0</v>
      </c>
      <c r="Z7731">
        <v>0</v>
      </c>
    </row>
    <row r="7732" spans="1:26" x14ac:dyDescent="0.25">
      <c r="A7732">
        <v>1734504</v>
      </c>
      <c r="B7732">
        <v>1</v>
      </c>
      <c r="C7732" t="s">
        <v>76</v>
      </c>
      <c r="D7732" t="s">
        <v>104</v>
      </c>
      <c r="E7732" t="s">
        <v>134</v>
      </c>
      <c r="F7732" t="s">
        <v>22037</v>
      </c>
      <c r="G7732" t="s">
        <v>136</v>
      </c>
      <c r="H7732" t="s">
        <v>46</v>
      </c>
      <c r="I7732" t="s">
        <v>129</v>
      </c>
      <c r="J7732" t="s">
        <v>130</v>
      </c>
      <c r="K7732" t="s">
        <v>131</v>
      </c>
      <c r="L7732" t="s">
        <v>22038</v>
      </c>
      <c r="M7732" t="s">
        <v>22039</v>
      </c>
      <c r="N7732">
        <v>0.92111111099999998</v>
      </c>
      <c r="O7732">
        <v>0</v>
      </c>
      <c r="P7732">
        <v>0</v>
      </c>
      <c r="Q7732">
        <v>0</v>
      </c>
      <c r="R7732">
        <v>1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0.92111100000000001</v>
      </c>
      <c r="Y7732">
        <v>0</v>
      </c>
      <c r="Z7732">
        <v>0</v>
      </c>
    </row>
    <row r="7733" spans="1:26" x14ac:dyDescent="0.25">
      <c r="A7733">
        <v>1734502</v>
      </c>
      <c r="B7733">
        <v>1</v>
      </c>
      <c r="C7733" t="s">
        <v>77</v>
      </c>
      <c r="D7733" t="s">
        <v>115</v>
      </c>
      <c r="E7733" t="s">
        <v>212</v>
      </c>
      <c r="F7733" t="s">
        <v>22040</v>
      </c>
      <c r="G7733" t="s">
        <v>176</v>
      </c>
      <c r="H7733" t="s">
        <v>47</v>
      </c>
      <c r="I7733" t="s">
        <v>129</v>
      </c>
      <c r="J7733" t="s">
        <v>130</v>
      </c>
      <c r="K7733" t="s">
        <v>131</v>
      </c>
      <c r="L7733" t="s">
        <v>22041</v>
      </c>
      <c r="M7733" t="s">
        <v>22042</v>
      </c>
      <c r="N7733">
        <v>1.1813888880000001</v>
      </c>
      <c r="O7733">
        <v>0</v>
      </c>
      <c r="P7733">
        <v>0</v>
      </c>
      <c r="Q7733">
        <v>0</v>
      </c>
      <c r="R7733">
        <v>0</v>
      </c>
      <c r="S7733">
        <v>114</v>
      </c>
      <c r="T7733">
        <v>1487</v>
      </c>
      <c r="U7733">
        <v>0</v>
      </c>
      <c r="V7733">
        <v>0</v>
      </c>
      <c r="W7733">
        <v>0</v>
      </c>
      <c r="X7733">
        <v>0</v>
      </c>
      <c r="Y7733">
        <v>134.67833300000001</v>
      </c>
      <c r="Z7733">
        <v>1756.7252759999999</v>
      </c>
    </row>
    <row r="7734" spans="1:26" x14ac:dyDescent="0.25">
      <c r="A7734">
        <v>1734505</v>
      </c>
      <c r="B7734">
        <v>1</v>
      </c>
      <c r="C7734" t="s">
        <v>77</v>
      </c>
      <c r="D7734" t="s">
        <v>123</v>
      </c>
      <c r="E7734" t="s">
        <v>164</v>
      </c>
      <c r="F7734" t="s">
        <v>22043</v>
      </c>
      <c r="G7734" t="s">
        <v>256</v>
      </c>
      <c r="H7734" t="s">
        <v>46</v>
      </c>
      <c r="I7734" t="s">
        <v>129</v>
      </c>
      <c r="J7734" t="s">
        <v>130</v>
      </c>
      <c r="K7734" t="s">
        <v>131</v>
      </c>
      <c r="L7734" t="s">
        <v>22044</v>
      </c>
      <c r="M7734" t="s">
        <v>22045</v>
      </c>
      <c r="N7734">
        <v>2.5980555550000002</v>
      </c>
      <c r="O7734">
        <v>0</v>
      </c>
      <c r="P7734">
        <v>4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10.392222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1734510</v>
      </c>
      <c r="B7735">
        <v>1</v>
      </c>
      <c r="C7735" t="s">
        <v>76</v>
      </c>
      <c r="D7735" t="s">
        <v>92</v>
      </c>
      <c r="E7735" t="s">
        <v>134</v>
      </c>
      <c r="F7735" t="s">
        <v>22046</v>
      </c>
      <c r="G7735" t="s">
        <v>155</v>
      </c>
      <c r="H7735" t="s">
        <v>46</v>
      </c>
      <c r="I7735" t="s">
        <v>129</v>
      </c>
      <c r="J7735" t="s">
        <v>130</v>
      </c>
      <c r="K7735" t="s">
        <v>131</v>
      </c>
      <c r="L7735" t="s">
        <v>22047</v>
      </c>
      <c r="M7735" t="s">
        <v>22048</v>
      </c>
      <c r="N7735">
        <v>1.7266666660000001</v>
      </c>
      <c r="O7735">
        <v>0</v>
      </c>
      <c r="P7735">
        <v>0</v>
      </c>
      <c r="Q7735">
        <v>0</v>
      </c>
      <c r="R7735">
        <v>6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10.36</v>
      </c>
      <c r="Y7735">
        <v>0</v>
      </c>
      <c r="Z7735">
        <v>0</v>
      </c>
    </row>
    <row r="7736" spans="1:26" x14ac:dyDescent="0.25">
      <c r="A7736">
        <v>1734507</v>
      </c>
      <c r="B7736">
        <v>1</v>
      </c>
      <c r="C7736" t="s">
        <v>76</v>
      </c>
      <c r="D7736" t="s">
        <v>92</v>
      </c>
      <c r="E7736" t="s">
        <v>126</v>
      </c>
      <c r="F7736" t="s">
        <v>22049</v>
      </c>
      <c r="G7736" t="s">
        <v>176</v>
      </c>
      <c r="H7736" t="s">
        <v>47</v>
      </c>
      <c r="I7736" t="s">
        <v>129</v>
      </c>
      <c r="J7736" t="s">
        <v>130</v>
      </c>
      <c r="K7736" t="s">
        <v>131</v>
      </c>
      <c r="L7736" t="s">
        <v>22050</v>
      </c>
      <c r="M7736" t="s">
        <v>22051</v>
      </c>
      <c r="N7736">
        <v>0.50388888799999998</v>
      </c>
      <c r="O7736">
        <v>0</v>
      </c>
      <c r="P7736">
        <v>0</v>
      </c>
      <c r="Q7736">
        <v>0</v>
      </c>
      <c r="R7736">
        <v>215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108.336111</v>
      </c>
      <c r="Y7736">
        <v>0</v>
      </c>
      <c r="Z7736">
        <v>0</v>
      </c>
    </row>
    <row r="7737" spans="1:26" x14ac:dyDescent="0.25">
      <c r="A7737">
        <v>1734522</v>
      </c>
      <c r="B7737">
        <v>1</v>
      </c>
      <c r="C7737" t="s">
        <v>76</v>
      </c>
      <c r="D7737" t="s">
        <v>80</v>
      </c>
      <c r="E7737" t="s">
        <v>191</v>
      </c>
      <c r="F7737" t="s">
        <v>22052</v>
      </c>
      <c r="G7737" t="s">
        <v>907</v>
      </c>
      <c r="H7737" t="s">
        <v>46</v>
      </c>
      <c r="I7737" t="s">
        <v>129</v>
      </c>
      <c r="J7737" t="s">
        <v>130</v>
      </c>
      <c r="K7737" t="s">
        <v>131</v>
      </c>
      <c r="L7737" t="s">
        <v>22053</v>
      </c>
      <c r="M7737" t="s">
        <v>22054</v>
      </c>
      <c r="N7737">
        <v>2.9247222220000002</v>
      </c>
      <c r="O7737">
        <v>0</v>
      </c>
      <c r="P7737">
        <v>28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81.892222000000004</v>
      </c>
      <c r="W7737">
        <v>0</v>
      </c>
      <c r="X7737">
        <v>0</v>
      </c>
      <c r="Y7737">
        <v>0</v>
      </c>
      <c r="Z7737">
        <v>0</v>
      </c>
    </row>
    <row r="7738" spans="1:26" x14ac:dyDescent="0.25">
      <c r="A7738">
        <v>1734512</v>
      </c>
      <c r="B7738">
        <v>1</v>
      </c>
      <c r="C7738" t="s">
        <v>77</v>
      </c>
      <c r="D7738" t="s">
        <v>123</v>
      </c>
      <c r="E7738" t="s">
        <v>134</v>
      </c>
      <c r="F7738" t="s">
        <v>22055</v>
      </c>
      <c r="G7738" t="s">
        <v>136</v>
      </c>
      <c r="H7738" t="s">
        <v>46</v>
      </c>
      <c r="I7738" t="s">
        <v>129</v>
      </c>
      <c r="J7738" t="s">
        <v>130</v>
      </c>
      <c r="K7738" t="s">
        <v>131</v>
      </c>
      <c r="L7738" t="s">
        <v>22056</v>
      </c>
      <c r="M7738" t="s">
        <v>22057</v>
      </c>
      <c r="N7738">
        <v>3.4141666659999999</v>
      </c>
      <c r="O7738">
        <v>0</v>
      </c>
      <c r="P7738">
        <v>2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6.8283329999999998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1734515</v>
      </c>
      <c r="B7739">
        <v>1</v>
      </c>
      <c r="C7739" t="s">
        <v>76</v>
      </c>
      <c r="D7739" t="s">
        <v>81</v>
      </c>
      <c r="E7739" t="s">
        <v>134</v>
      </c>
      <c r="F7739" t="s">
        <v>22058</v>
      </c>
      <c r="G7739" t="s">
        <v>182</v>
      </c>
      <c r="H7739" t="s">
        <v>46</v>
      </c>
      <c r="I7739" t="s">
        <v>129</v>
      </c>
      <c r="J7739" t="s">
        <v>130</v>
      </c>
      <c r="K7739" t="s">
        <v>131</v>
      </c>
      <c r="L7739" t="s">
        <v>22059</v>
      </c>
      <c r="M7739" t="s">
        <v>22060</v>
      </c>
      <c r="N7739">
        <v>1.886111111</v>
      </c>
      <c r="O7739">
        <v>0</v>
      </c>
      <c r="P7739">
        <v>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1.8861110000000001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1734518</v>
      </c>
      <c r="B7740">
        <v>1</v>
      </c>
      <c r="C7740" t="s">
        <v>76</v>
      </c>
      <c r="D7740" t="s">
        <v>100</v>
      </c>
      <c r="E7740" t="s">
        <v>139</v>
      </c>
      <c r="F7740" t="s">
        <v>15292</v>
      </c>
      <c r="G7740" t="s">
        <v>141</v>
      </c>
      <c r="H7740" t="s">
        <v>46</v>
      </c>
      <c r="I7740" t="s">
        <v>129</v>
      </c>
      <c r="J7740" t="s">
        <v>130</v>
      </c>
      <c r="K7740" t="s">
        <v>131</v>
      </c>
      <c r="L7740" t="s">
        <v>22061</v>
      </c>
      <c r="M7740" t="s">
        <v>22062</v>
      </c>
      <c r="N7740">
        <v>2.602222222</v>
      </c>
      <c r="O7740">
        <v>0</v>
      </c>
      <c r="P7740">
        <v>176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457.99111099999999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1734524</v>
      </c>
      <c r="B7741">
        <v>1</v>
      </c>
      <c r="C7741" t="s">
        <v>77</v>
      </c>
      <c r="D7741" t="s">
        <v>114</v>
      </c>
      <c r="E7741" t="s">
        <v>134</v>
      </c>
      <c r="F7741" t="s">
        <v>22063</v>
      </c>
      <c r="G7741" t="s">
        <v>136</v>
      </c>
      <c r="H7741" t="s">
        <v>46</v>
      </c>
      <c r="I7741" t="s">
        <v>129</v>
      </c>
      <c r="J7741" t="s">
        <v>130</v>
      </c>
      <c r="K7741" t="s">
        <v>131</v>
      </c>
      <c r="L7741" t="s">
        <v>22064</v>
      </c>
      <c r="M7741" t="s">
        <v>22065</v>
      </c>
      <c r="N7741">
        <v>1.405</v>
      </c>
      <c r="O7741">
        <v>0</v>
      </c>
      <c r="P7741">
        <v>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2.81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1734528</v>
      </c>
      <c r="B7742">
        <v>1</v>
      </c>
      <c r="C7742" t="s">
        <v>76</v>
      </c>
      <c r="D7742" t="s">
        <v>96</v>
      </c>
      <c r="E7742" t="s">
        <v>134</v>
      </c>
      <c r="F7742" t="s">
        <v>22066</v>
      </c>
      <c r="G7742" t="s">
        <v>136</v>
      </c>
      <c r="H7742" t="s">
        <v>46</v>
      </c>
      <c r="I7742" t="s">
        <v>129</v>
      </c>
      <c r="J7742" t="s">
        <v>130</v>
      </c>
      <c r="K7742" t="s">
        <v>131</v>
      </c>
      <c r="L7742" t="s">
        <v>22067</v>
      </c>
      <c r="M7742" t="s">
        <v>22068</v>
      </c>
      <c r="N7742">
        <v>0.394166666</v>
      </c>
      <c r="O7742">
        <v>0</v>
      </c>
      <c r="P7742">
        <v>2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0.78833299999999995</v>
      </c>
      <c r="W7742">
        <v>0</v>
      </c>
      <c r="X7742">
        <v>0</v>
      </c>
      <c r="Y7742">
        <v>0</v>
      </c>
      <c r="Z7742">
        <v>0</v>
      </c>
    </row>
    <row r="7743" spans="1:26" x14ac:dyDescent="0.25">
      <c r="A7743">
        <v>1734527</v>
      </c>
      <c r="B7743">
        <v>1</v>
      </c>
      <c r="C7743" t="s">
        <v>76</v>
      </c>
      <c r="D7743" t="s">
        <v>79</v>
      </c>
      <c r="E7743" t="s">
        <v>134</v>
      </c>
      <c r="F7743" t="s">
        <v>22069</v>
      </c>
      <c r="G7743" t="s">
        <v>155</v>
      </c>
      <c r="H7743" t="s">
        <v>46</v>
      </c>
      <c r="I7743" t="s">
        <v>129</v>
      </c>
      <c r="J7743" t="s">
        <v>130</v>
      </c>
      <c r="K7743" t="s">
        <v>131</v>
      </c>
      <c r="L7743" t="s">
        <v>22070</v>
      </c>
      <c r="M7743" t="s">
        <v>22071</v>
      </c>
      <c r="N7743">
        <v>1.8138888879999999</v>
      </c>
      <c r="O7743">
        <v>0</v>
      </c>
      <c r="P7743">
        <v>3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5.4416669999999998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1734538</v>
      </c>
      <c r="B7744">
        <v>1</v>
      </c>
      <c r="C7744" t="s">
        <v>77</v>
      </c>
      <c r="D7744" t="s">
        <v>124</v>
      </c>
      <c r="E7744" t="s">
        <v>139</v>
      </c>
      <c r="F7744" t="s">
        <v>22072</v>
      </c>
      <c r="G7744" t="s">
        <v>1596</v>
      </c>
      <c r="H7744" t="s">
        <v>46</v>
      </c>
      <c r="I7744" t="s">
        <v>129</v>
      </c>
      <c r="J7744" t="s">
        <v>130</v>
      </c>
      <c r="K7744" t="s">
        <v>131</v>
      </c>
      <c r="L7744" t="s">
        <v>22073</v>
      </c>
      <c r="M7744" t="s">
        <v>22074</v>
      </c>
      <c r="N7744">
        <v>4.5766666660000004</v>
      </c>
      <c r="O7744">
        <v>0</v>
      </c>
      <c r="P7744">
        <v>11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50.343333000000001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1734539</v>
      </c>
      <c r="B7745">
        <v>1</v>
      </c>
      <c r="C7745" t="s">
        <v>76</v>
      </c>
      <c r="D7745" t="s">
        <v>97</v>
      </c>
      <c r="E7745" t="s">
        <v>134</v>
      </c>
      <c r="F7745" t="s">
        <v>22075</v>
      </c>
      <c r="G7745" t="s">
        <v>209</v>
      </c>
      <c r="H7745" t="s">
        <v>46</v>
      </c>
      <c r="I7745" t="s">
        <v>129</v>
      </c>
      <c r="J7745" t="s">
        <v>130</v>
      </c>
      <c r="K7745" t="s">
        <v>131</v>
      </c>
      <c r="L7745" t="s">
        <v>22076</v>
      </c>
      <c r="M7745" t="s">
        <v>22077</v>
      </c>
      <c r="N7745">
        <v>2.4155555550000001</v>
      </c>
      <c r="O7745">
        <v>0</v>
      </c>
      <c r="P7745">
        <v>5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12.077778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1734537</v>
      </c>
      <c r="B7746">
        <v>1</v>
      </c>
      <c r="C7746" t="s">
        <v>76</v>
      </c>
      <c r="D7746" t="s">
        <v>93</v>
      </c>
      <c r="E7746" t="s">
        <v>139</v>
      </c>
      <c r="F7746" t="s">
        <v>22078</v>
      </c>
      <c r="G7746" t="s">
        <v>462</v>
      </c>
      <c r="H7746" t="s">
        <v>46</v>
      </c>
      <c r="I7746" t="s">
        <v>129</v>
      </c>
      <c r="J7746" t="s">
        <v>130</v>
      </c>
      <c r="K7746" t="s">
        <v>131</v>
      </c>
      <c r="L7746" t="s">
        <v>22079</v>
      </c>
      <c r="M7746" t="s">
        <v>22080</v>
      </c>
      <c r="N7746">
        <v>4.6811111109999999</v>
      </c>
      <c r="O7746">
        <v>0</v>
      </c>
      <c r="P7746">
        <v>82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383.851111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1734548</v>
      </c>
      <c r="B7747">
        <v>1</v>
      </c>
      <c r="C7747" t="s">
        <v>76</v>
      </c>
      <c r="D7747" t="s">
        <v>93</v>
      </c>
      <c r="E7747" t="s">
        <v>134</v>
      </c>
      <c r="F7747" t="s">
        <v>22081</v>
      </c>
      <c r="G7747" t="s">
        <v>136</v>
      </c>
      <c r="H7747" t="s">
        <v>46</v>
      </c>
      <c r="I7747" t="s">
        <v>129</v>
      </c>
      <c r="J7747" t="s">
        <v>130</v>
      </c>
      <c r="K7747" t="s">
        <v>131</v>
      </c>
      <c r="L7747" t="s">
        <v>22082</v>
      </c>
      <c r="M7747" t="s">
        <v>22083</v>
      </c>
      <c r="N7747">
        <v>5.4013888879999996</v>
      </c>
      <c r="O7747">
        <v>0</v>
      </c>
      <c r="P7747">
        <v>1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5.401389</v>
      </c>
      <c r="W7747">
        <v>0</v>
      </c>
      <c r="X7747">
        <v>0</v>
      </c>
      <c r="Y7747">
        <v>0</v>
      </c>
      <c r="Z7747">
        <v>0</v>
      </c>
    </row>
    <row r="7748" spans="1:26" x14ac:dyDescent="0.25">
      <c r="A7748">
        <v>1734543</v>
      </c>
      <c r="B7748">
        <v>1</v>
      </c>
      <c r="C7748" t="s">
        <v>77</v>
      </c>
      <c r="D7748" t="s">
        <v>118</v>
      </c>
      <c r="E7748" t="s">
        <v>191</v>
      </c>
      <c r="F7748" t="s">
        <v>22084</v>
      </c>
      <c r="G7748" t="s">
        <v>193</v>
      </c>
      <c r="H7748" t="s">
        <v>46</v>
      </c>
      <c r="I7748" t="s">
        <v>129</v>
      </c>
      <c r="J7748" t="s">
        <v>130</v>
      </c>
      <c r="K7748" t="s">
        <v>131</v>
      </c>
      <c r="L7748" t="s">
        <v>22085</v>
      </c>
      <c r="M7748" t="s">
        <v>22086</v>
      </c>
      <c r="N7748">
        <v>2.1072222219999999</v>
      </c>
      <c r="O7748">
        <v>0</v>
      </c>
      <c r="P7748">
        <v>12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25.286667000000001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1734547</v>
      </c>
      <c r="B7749">
        <v>1</v>
      </c>
      <c r="C7749" t="s">
        <v>76</v>
      </c>
      <c r="D7749" t="s">
        <v>88</v>
      </c>
      <c r="E7749" t="s">
        <v>134</v>
      </c>
      <c r="F7749" t="s">
        <v>22087</v>
      </c>
      <c r="G7749" t="s">
        <v>136</v>
      </c>
      <c r="H7749" t="s">
        <v>46</v>
      </c>
      <c r="I7749" t="s">
        <v>129</v>
      </c>
      <c r="J7749" t="s">
        <v>130</v>
      </c>
      <c r="K7749" t="s">
        <v>131</v>
      </c>
      <c r="L7749" t="s">
        <v>22088</v>
      </c>
      <c r="M7749" t="s">
        <v>22089</v>
      </c>
      <c r="N7749">
        <v>2.1061111110000001</v>
      </c>
      <c r="O7749">
        <v>0</v>
      </c>
      <c r="P7749">
        <v>1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2.1061109999999998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1734549</v>
      </c>
      <c r="B7750">
        <v>1</v>
      </c>
      <c r="C7750" t="s">
        <v>77</v>
      </c>
      <c r="D7750" t="s">
        <v>108</v>
      </c>
      <c r="E7750" t="s">
        <v>134</v>
      </c>
      <c r="F7750" t="s">
        <v>22090</v>
      </c>
      <c r="G7750" t="s">
        <v>136</v>
      </c>
      <c r="H7750" t="s">
        <v>46</v>
      </c>
      <c r="I7750" t="s">
        <v>129</v>
      </c>
      <c r="J7750" t="s">
        <v>130</v>
      </c>
      <c r="K7750" t="s">
        <v>131</v>
      </c>
      <c r="L7750" t="s">
        <v>22091</v>
      </c>
      <c r="M7750" t="s">
        <v>22092</v>
      </c>
      <c r="N7750">
        <v>2.8475000000000001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1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2.8475000000000001</v>
      </c>
    </row>
    <row r="7751" spans="1:26" x14ac:dyDescent="0.25">
      <c r="A7751">
        <v>1734551</v>
      </c>
      <c r="B7751">
        <v>1</v>
      </c>
      <c r="C7751" t="s">
        <v>77</v>
      </c>
      <c r="D7751" t="s">
        <v>115</v>
      </c>
      <c r="E7751" t="s">
        <v>212</v>
      </c>
      <c r="F7751" t="s">
        <v>7705</v>
      </c>
      <c r="G7751" t="s">
        <v>176</v>
      </c>
      <c r="H7751" t="s">
        <v>47</v>
      </c>
      <c r="I7751" t="s">
        <v>129</v>
      </c>
      <c r="J7751" t="s">
        <v>130</v>
      </c>
      <c r="K7751" t="s">
        <v>131</v>
      </c>
      <c r="L7751" t="s">
        <v>22093</v>
      </c>
      <c r="M7751" t="s">
        <v>22094</v>
      </c>
      <c r="N7751">
        <v>0.383333333</v>
      </c>
      <c r="O7751">
        <v>0</v>
      </c>
      <c r="P7751">
        <v>0</v>
      </c>
      <c r="Q7751">
        <v>0</v>
      </c>
      <c r="R7751">
        <v>0</v>
      </c>
      <c r="S7751">
        <v>114</v>
      </c>
      <c r="T7751">
        <v>1487</v>
      </c>
      <c r="U7751">
        <v>0</v>
      </c>
      <c r="V7751">
        <v>0</v>
      </c>
      <c r="W7751">
        <v>0</v>
      </c>
      <c r="X7751">
        <v>0</v>
      </c>
      <c r="Y7751">
        <v>43.7</v>
      </c>
      <c r="Z7751">
        <v>570.01666599999999</v>
      </c>
    </row>
    <row r="7752" spans="1:26" x14ac:dyDescent="0.25">
      <c r="A7752">
        <v>1734557</v>
      </c>
      <c r="B7752">
        <v>1</v>
      </c>
      <c r="C7752" t="s">
        <v>76</v>
      </c>
      <c r="D7752" t="s">
        <v>99</v>
      </c>
      <c r="E7752" t="s">
        <v>134</v>
      </c>
      <c r="F7752" t="s">
        <v>22095</v>
      </c>
      <c r="G7752" t="s">
        <v>136</v>
      </c>
      <c r="H7752" t="s">
        <v>46</v>
      </c>
      <c r="I7752" t="s">
        <v>129</v>
      </c>
      <c r="J7752" t="s">
        <v>130</v>
      </c>
      <c r="K7752" t="s">
        <v>131</v>
      </c>
      <c r="L7752" t="s">
        <v>22096</v>
      </c>
      <c r="M7752" t="s">
        <v>22097</v>
      </c>
      <c r="N7752">
        <v>0.71750000000000003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0.71750000000000003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1734556</v>
      </c>
      <c r="B7753">
        <v>1</v>
      </c>
      <c r="C7753" t="s">
        <v>76</v>
      </c>
      <c r="D7753" t="s">
        <v>78</v>
      </c>
      <c r="E7753" t="s">
        <v>191</v>
      </c>
      <c r="F7753" t="s">
        <v>22098</v>
      </c>
      <c r="G7753" t="s">
        <v>186</v>
      </c>
      <c r="H7753" t="s">
        <v>46</v>
      </c>
      <c r="I7753" t="s">
        <v>129</v>
      </c>
      <c r="J7753" t="s">
        <v>130</v>
      </c>
      <c r="K7753" t="s">
        <v>131</v>
      </c>
      <c r="L7753" t="s">
        <v>22099</v>
      </c>
      <c r="M7753" t="s">
        <v>22100</v>
      </c>
      <c r="N7753">
        <v>1.458611111</v>
      </c>
      <c r="O7753">
        <v>0</v>
      </c>
      <c r="P7753">
        <v>67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97.726944000000003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1734561</v>
      </c>
      <c r="B7754">
        <v>1</v>
      </c>
      <c r="C7754" t="s">
        <v>76</v>
      </c>
      <c r="D7754" t="s">
        <v>92</v>
      </c>
      <c r="E7754" t="s">
        <v>134</v>
      </c>
      <c r="F7754" t="s">
        <v>22101</v>
      </c>
      <c r="G7754" t="s">
        <v>136</v>
      </c>
      <c r="H7754" t="s">
        <v>46</v>
      </c>
      <c r="I7754" t="s">
        <v>129</v>
      </c>
      <c r="J7754" t="s">
        <v>130</v>
      </c>
      <c r="K7754" t="s">
        <v>131</v>
      </c>
      <c r="L7754" t="s">
        <v>22102</v>
      </c>
      <c r="M7754" t="s">
        <v>22103</v>
      </c>
      <c r="N7754">
        <v>4.66</v>
      </c>
      <c r="O7754">
        <v>0</v>
      </c>
      <c r="P7754">
        <v>0</v>
      </c>
      <c r="Q7754">
        <v>0</v>
      </c>
      <c r="R7754">
        <v>2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9.32</v>
      </c>
      <c r="Y7754">
        <v>0</v>
      </c>
      <c r="Z7754">
        <v>0</v>
      </c>
    </row>
    <row r="7755" spans="1:26" x14ac:dyDescent="0.25">
      <c r="A7755">
        <v>1734565</v>
      </c>
      <c r="B7755">
        <v>1</v>
      </c>
      <c r="C7755" t="s">
        <v>77</v>
      </c>
      <c r="D7755" t="s">
        <v>116</v>
      </c>
      <c r="E7755" t="s">
        <v>134</v>
      </c>
      <c r="F7755" t="s">
        <v>22104</v>
      </c>
      <c r="G7755" t="s">
        <v>136</v>
      </c>
      <c r="H7755" t="s">
        <v>46</v>
      </c>
      <c r="I7755" t="s">
        <v>129</v>
      </c>
      <c r="J7755" t="s">
        <v>130</v>
      </c>
      <c r="K7755" t="s">
        <v>131</v>
      </c>
      <c r="L7755" t="s">
        <v>22105</v>
      </c>
      <c r="M7755" t="s">
        <v>22106</v>
      </c>
      <c r="N7755">
        <v>1.7922222219999999</v>
      </c>
      <c r="O7755">
        <v>0</v>
      </c>
      <c r="P7755">
        <v>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1.792222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1734569</v>
      </c>
      <c r="B7756">
        <v>1</v>
      </c>
      <c r="C7756" t="s">
        <v>76</v>
      </c>
      <c r="D7756" t="s">
        <v>106</v>
      </c>
      <c r="E7756" t="s">
        <v>134</v>
      </c>
      <c r="F7756" t="s">
        <v>22107</v>
      </c>
      <c r="G7756" t="s">
        <v>136</v>
      </c>
      <c r="H7756" t="s">
        <v>46</v>
      </c>
      <c r="I7756" t="s">
        <v>129</v>
      </c>
      <c r="J7756" t="s">
        <v>130</v>
      </c>
      <c r="K7756" t="s">
        <v>131</v>
      </c>
      <c r="L7756" t="s">
        <v>22108</v>
      </c>
      <c r="M7756" t="s">
        <v>22109</v>
      </c>
      <c r="N7756">
        <v>2.0869444439999998</v>
      </c>
      <c r="O7756">
        <v>0</v>
      </c>
      <c r="P7756">
        <v>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2.0869439999999999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1734570</v>
      </c>
      <c r="B7757">
        <v>1</v>
      </c>
      <c r="C7757" t="s">
        <v>76</v>
      </c>
      <c r="D7757" t="s">
        <v>80</v>
      </c>
      <c r="E7757" t="s">
        <v>139</v>
      </c>
      <c r="F7757" t="s">
        <v>22110</v>
      </c>
      <c r="G7757" t="s">
        <v>269</v>
      </c>
      <c r="H7757" t="s">
        <v>46</v>
      </c>
      <c r="I7757" t="s">
        <v>129</v>
      </c>
      <c r="J7757" t="s">
        <v>130</v>
      </c>
      <c r="K7757" t="s">
        <v>131</v>
      </c>
      <c r="L7757" t="s">
        <v>22111</v>
      </c>
      <c r="M7757" t="s">
        <v>22112</v>
      </c>
      <c r="N7757">
        <v>2.1122222220000002</v>
      </c>
      <c r="O7757">
        <v>0</v>
      </c>
      <c r="P7757">
        <v>114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240.79333299999999</v>
      </c>
      <c r="W7757">
        <v>0</v>
      </c>
      <c r="X7757">
        <v>0</v>
      </c>
      <c r="Y7757">
        <v>0</v>
      </c>
      <c r="Z7757">
        <v>0</v>
      </c>
    </row>
    <row r="7758" spans="1:26" x14ac:dyDescent="0.25">
      <c r="A7758">
        <v>1734601</v>
      </c>
      <c r="B7758">
        <v>1</v>
      </c>
      <c r="C7758" t="s">
        <v>76</v>
      </c>
      <c r="D7758" t="s">
        <v>92</v>
      </c>
      <c r="E7758" t="s">
        <v>134</v>
      </c>
      <c r="F7758" t="s">
        <v>22113</v>
      </c>
      <c r="G7758" t="s">
        <v>289</v>
      </c>
      <c r="H7758" t="s">
        <v>46</v>
      </c>
      <c r="I7758" t="s">
        <v>129</v>
      </c>
      <c r="J7758" t="s">
        <v>130</v>
      </c>
      <c r="K7758" t="s">
        <v>131</v>
      </c>
      <c r="L7758" t="s">
        <v>22114</v>
      </c>
      <c r="M7758" t="s">
        <v>22115</v>
      </c>
      <c r="N7758">
        <v>4.4633333329999996</v>
      </c>
      <c r="O7758">
        <v>0</v>
      </c>
      <c r="P7758">
        <v>0</v>
      </c>
      <c r="Q7758">
        <v>0</v>
      </c>
      <c r="R7758">
        <v>1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4.4633330000000004</v>
      </c>
      <c r="Y7758">
        <v>0</v>
      </c>
      <c r="Z7758">
        <v>0</v>
      </c>
    </row>
    <row r="7759" spans="1:26" x14ac:dyDescent="0.25">
      <c r="A7759">
        <v>1734581</v>
      </c>
      <c r="B7759">
        <v>1</v>
      </c>
      <c r="C7759" t="s">
        <v>76</v>
      </c>
      <c r="D7759" t="s">
        <v>95</v>
      </c>
      <c r="E7759" t="s">
        <v>134</v>
      </c>
      <c r="F7759" t="s">
        <v>22116</v>
      </c>
      <c r="G7759" t="s">
        <v>136</v>
      </c>
      <c r="H7759" t="s">
        <v>46</v>
      </c>
      <c r="I7759" t="s">
        <v>129</v>
      </c>
      <c r="J7759" t="s">
        <v>130</v>
      </c>
      <c r="K7759" t="s">
        <v>131</v>
      </c>
      <c r="L7759" t="s">
        <v>22117</v>
      </c>
      <c r="M7759" t="s">
        <v>22118</v>
      </c>
      <c r="N7759">
        <v>1.964722222</v>
      </c>
      <c r="O7759">
        <v>0</v>
      </c>
      <c r="P7759">
        <v>0</v>
      </c>
      <c r="Q7759">
        <v>0</v>
      </c>
      <c r="R7759">
        <v>2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3.9294440000000002</v>
      </c>
      <c r="Y7759">
        <v>0</v>
      </c>
      <c r="Z7759">
        <v>0</v>
      </c>
    </row>
    <row r="7760" spans="1:26" x14ac:dyDescent="0.25">
      <c r="A7760">
        <v>1734577</v>
      </c>
      <c r="B7760">
        <v>1</v>
      </c>
      <c r="C7760" t="s">
        <v>76</v>
      </c>
      <c r="D7760" t="s">
        <v>89</v>
      </c>
      <c r="E7760" t="s">
        <v>134</v>
      </c>
      <c r="F7760" t="s">
        <v>22119</v>
      </c>
      <c r="G7760" t="s">
        <v>462</v>
      </c>
      <c r="H7760" t="s">
        <v>46</v>
      </c>
      <c r="I7760" t="s">
        <v>129</v>
      </c>
      <c r="J7760" t="s">
        <v>130</v>
      </c>
      <c r="K7760" t="s">
        <v>131</v>
      </c>
      <c r="L7760" t="s">
        <v>22120</v>
      </c>
      <c r="M7760" t="s">
        <v>22121</v>
      </c>
      <c r="N7760">
        <v>4.29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4.29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1734583</v>
      </c>
      <c r="B7761">
        <v>1</v>
      </c>
      <c r="C7761" t="s">
        <v>76</v>
      </c>
      <c r="D7761" t="s">
        <v>97</v>
      </c>
      <c r="E7761" t="s">
        <v>134</v>
      </c>
      <c r="F7761" t="s">
        <v>22122</v>
      </c>
      <c r="G7761" t="s">
        <v>136</v>
      </c>
      <c r="H7761" t="s">
        <v>46</v>
      </c>
      <c r="I7761" t="s">
        <v>129</v>
      </c>
      <c r="J7761" t="s">
        <v>130</v>
      </c>
      <c r="K7761" t="s">
        <v>131</v>
      </c>
      <c r="L7761" t="s">
        <v>22123</v>
      </c>
      <c r="M7761" t="s">
        <v>22124</v>
      </c>
      <c r="N7761">
        <v>1.799722222</v>
      </c>
      <c r="O7761">
        <v>0</v>
      </c>
      <c r="P7761">
        <v>4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7.1988890000000003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1734579</v>
      </c>
      <c r="B7762">
        <v>1</v>
      </c>
      <c r="C7762" t="s">
        <v>77</v>
      </c>
      <c r="D7762" t="s">
        <v>124</v>
      </c>
      <c r="E7762" t="s">
        <v>134</v>
      </c>
      <c r="F7762" t="s">
        <v>22125</v>
      </c>
      <c r="G7762" t="s">
        <v>136</v>
      </c>
      <c r="H7762" t="s">
        <v>46</v>
      </c>
      <c r="I7762" t="s">
        <v>129</v>
      </c>
      <c r="J7762" t="s">
        <v>130</v>
      </c>
      <c r="K7762" t="s">
        <v>131</v>
      </c>
      <c r="L7762" t="s">
        <v>22126</v>
      </c>
      <c r="M7762" t="s">
        <v>22127</v>
      </c>
      <c r="N7762">
        <v>4.1969444439999997</v>
      </c>
      <c r="O7762">
        <v>0</v>
      </c>
      <c r="P7762">
        <v>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4.1969440000000002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1734580</v>
      </c>
      <c r="B7763">
        <v>1</v>
      </c>
      <c r="C7763" t="s">
        <v>76</v>
      </c>
      <c r="D7763" t="s">
        <v>80</v>
      </c>
      <c r="E7763" t="s">
        <v>134</v>
      </c>
      <c r="F7763" t="s">
        <v>22128</v>
      </c>
      <c r="G7763" t="s">
        <v>136</v>
      </c>
      <c r="H7763" t="s">
        <v>46</v>
      </c>
      <c r="I7763" t="s">
        <v>129</v>
      </c>
      <c r="J7763" t="s">
        <v>130</v>
      </c>
      <c r="K7763" t="s">
        <v>131</v>
      </c>
      <c r="L7763" t="s">
        <v>22129</v>
      </c>
      <c r="M7763" t="s">
        <v>22130</v>
      </c>
      <c r="N7763">
        <v>2.3477777770000001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2.3477779999999999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1734596</v>
      </c>
      <c r="B7764">
        <v>1</v>
      </c>
      <c r="C7764" t="s">
        <v>77</v>
      </c>
      <c r="D7764" t="s">
        <v>124</v>
      </c>
      <c r="E7764" t="s">
        <v>212</v>
      </c>
      <c r="F7764" t="s">
        <v>22131</v>
      </c>
      <c r="G7764" t="s">
        <v>176</v>
      </c>
      <c r="H7764" t="s">
        <v>47</v>
      </c>
      <c r="I7764" t="s">
        <v>129</v>
      </c>
      <c r="J7764" t="s">
        <v>130</v>
      </c>
      <c r="K7764" t="s">
        <v>131</v>
      </c>
      <c r="L7764" t="s">
        <v>22132</v>
      </c>
      <c r="M7764" t="s">
        <v>22133</v>
      </c>
      <c r="N7764">
        <v>3.6150000000000002</v>
      </c>
      <c r="O7764">
        <v>4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14.46</v>
      </c>
      <c r="V7764">
        <v>0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1734591</v>
      </c>
      <c r="B7765">
        <v>1</v>
      </c>
      <c r="C7765" t="s">
        <v>76</v>
      </c>
      <c r="D7765" t="s">
        <v>99</v>
      </c>
      <c r="E7765" t="s">
        <v>164</v>
      </c>
      <c r="F7765" t="s">
        <v>22134</v>
      </c>
      <c r="G7765" t="s">
        <v>256</v>
      </c>
      <c r="H7765" t="s">
        <v>46</v>
      </c>
      <c r="I7765" t="s">
        <v>129</v>
      </c>
      <c r="J7765" t="s">
        <v>130</v>
      </c>
      <c r="K7765" t="s">
        <v>131</v>
      </c>
      <c r="L7765" t="s">
        <v>22135</v>
      </c>
      <c r="M7765" t="s">
        <v>22136</v>
      </c>
      <c r="N7765">
        <v>1.000277777</v>
      </c>
      <c r="O7765">
        <v>0</v>
      </c>
      <c r="P7765">
        <v>16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16.004443999999999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1734592</v>
      </c>
      <c r="B7766">
        <v>1</v>
      </c>
      <c r="C7766" t="s">
        <v>77</v>
      </c>
      <c r="D7766" t="s">
        <v>123</v>
      </c>
      <c r="E7766" t="s">
        <v>134</v>
      </c>
      <c r="F7766" t="s">
        <v>22137</v>
      </c>
      <c r="G7766" t="s">
        <v>136</v>
      </c>
      <c r="H7766" t="s">
        <v>46</v>
      </c>
      <c r="I7766" t="s">
        <v>129</v>
      </c>
      <c r="J7766" t="s">
        <v>130</v>
      </c>
      <c r="K7766" t="s">
        <v>131</v>
      </c>
      <c r="L7766" t="s">
        <v>22138</v>
      </c>
      <c r="M7766" t="s">
        <v>22139</v>
      </c>
      <c r="N7766">
        <v>2.0394444439999999</v>
      </c>
      <c r="O7766">
        <v>0</v>
      </c>
      <c r="P7766">
        <v>1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2.039444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1734593</v>
      </c>
      <c r="B7767">
        <v>1</v>
      </c>
      <c r="C7767" t="s">
        <v>76</v>
      </c>
      <c r="D7767" t="s">
        <v>86</v>
      </c>
      <c r="E7767" t="s">
        <v>164</v>
      </c>
      <c r="F7767" t="s">
        <v>22140</v>
      </c>
      <c r="G7767" t="s">
        <v>136</v>
      </c>
      <c r="H7767" t="s">
        <v>46</v>
      </c>
      <c r="I7767" t="s">
        <v>129</v>
      </c>
      <c r="J7767" t="s">
        <v>130</v>
      </c>
      <c r="K7767" t="s">
        <v>131</v>
      </c>
      <c r="L7767" t="s">
        <v>22141</v>
      </c>
      <c r="M7767" t="s">
        <v>22142</v>
      </c>
      <c r="N7767">
        <v>2.5249999999999999</v>
      </c>
      <c r="O7767">
        <v>0</v>
      </c>
      <c r="P7767">
        <v>4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10.1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1734600</v>
      </c>
      <c r="B7768">
        <v>1</v>
      </c>
      <c r="C7768" t="s">
        <v>77</v>
      </c>
      <c r="D7768" t="s">
        <v>115</v>
      </c>
      <c r="E7768" t="s">
        <v>139</v>
      </c>
      <c r="F7768" t="s">
        <v>22143</v>
      </c>
      <c r="G7768" t="s">
        <v>141</v>
      </c>
      <c r="H7768" t="s">
        <v>46</v>
      </c>
      <c r="I7768" t="s">
        <v>129</v>
      </c>
      <c r="J7768" t="s">
        <v>130</v>
      </c>
      <c r="K7768" t="s">
        <v>131</v>
      </c>
      <c r="L7768" t="s">
        <v>22144</v>
      </c>
      <c r="M7768" t="s">
        <v>22145</v>
      </c>
      <c r="N7768">
        <v>1.321388888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9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11.8925</v>
      </c>
    </row>
    <row r="7769" spans="1:26" x14ac:dyDescent="0.25">
      <c r="A7769">
        <v>1734605</v>
      </c>
      <c r="B7769">
        <v>1</v>
      </c>
      <c r="C7769" t="s">
        <v>76</v>
      </c>
      <c r="D7769" t="s">
        <v>80</v>
      </c>
      <c r="E7769" t="s">
        <v>139</v>
      </c>
      <c r="F7769" t="s">
        <v>22146</v>
      </c>
      <c r="G7769" t="s">
        <v>182</v>
      </c>
      <c r="H7769" t="s">
        <v>46</v>
      </c>
      <c r="I7769" t="s">
        <v>129</v>
      </c>
      <c r="J7769" t="s">
        <v>130</v>
      </c>
      <c r="K7769" t="s">
        <v>131</v>
      </c>
      <c r="L7769" t="s">
        <v>22147</v>
      </c>
      <c r="M7769" t="s">
        <v>22148</v>
      </c>
      <c r="N7769">
        <v>1.7677777770000001</v>
      </c>
      <c r="O7769">
        <v>0</v>
      </c>
      <c r="P7769">
        <v>281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496.74555500000002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1734626</v>
      </c>
      <c r="B7770">
        <v>1</v>
      </c>
      <c r="C7770" t="s">
        <v>76</v>
      </c>
      <c r="D7770" t="s">
        <v>92</v>
      </c>
      <c r="E7770" t="s">
        <v>126</v>
      </c>
      <c r="F7770" t="s">
        <v>22149</v>
      </c>
      <c r="G7770" t="s">
        <v>145</v>
      </c>
      <c r="H7770" t="s">
        <v>47</v>
      </c>
      <c r="I7770" t="s">
        <v>129</v>
      </c>
      <c r="J7770" t="s">
        <v>130</v>
      </c>
      <c r="K7770" t="s">
        <v>131</v>
      </c>
      <c r="L7770" t="s">
        <v>22150</v>
      </c>
      <c r="M7770" t="s">
        <v>22151</v>
      </c>
      <c r="N7770">
        <v>6.0080555550000003</v>
      </c>
      <c r="O7770">
        <v>0</v>
      </c>
      <c r="P7770">
        <v>0</v>
      </c>
      <c r="Q7770">
        <v>0</v>
      </c>
      <c r="R7770">
        <v>6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36.048333</v>
      </c>
      <c r="Y7770">
        <v>0</v>
      </c>
      <c r="Z7770">
        <v>0</v>
      </c>
    </row>
    <row r="7771" spans="1:26" x14ac:dyDescent="0.25">
      <c r="A7771">
        <v>1734599</v>
      </c>
      <c r="B7771">
        <v>1</v>
      </c>
      <c r="C7771" t="s">
        <v>76</v>
      </c>
      <c r="D7771" t="s">
        <v>83</v>
      </c>
      <c r="E7771" t="s">
        <v>139</v>
      </c>
      <c r="F7771" t="s">
        <v>22152</v>
      </c>
      <c r="G7771" t="s">
        <v>289</v>
      </c>
      <c r="H7771" t="s">
        <v>46</v>
      </c>
      <c r="I7771" t="s">
        <v>129</v>
      </c>
      <c r="J7771" t="s">
        <v>15</v>
      </c>
      <c r="K7771" t="s">
        <v>131</v>
      </c>
      <c r="L7771" t="s">
        <v>22153</v>
      </c>
      <c r="M7771" t="s">
        <v>22154</v>
      </c>
      <c r="N7771">
        <v>8.2038888879999998</v>
      </c>
      <c r="O7771">
        <v>0</v>
      </c>
      <c r="P7771">
        <v>77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631.69944399999997</v>
      </c>
      <c r="W7771">
        <v>0</v>
      </c>
      <c r="X7771">
        <v>0</v>
      </c>
      <c r="Y7771">
        <v>0</v>
      </c>
      <c r="Z7771">
        <v>0</v>
      </c>
    </row>
    <row r="7772" spans="1:26" x14ac:dyDescent="0.25">
      <c r="A7772">
        <v>1734608</v>
      </c>
      <c r="B7772">
        <v>1</v>
      </c>
      <c r="C7772" t="s">
        <v>76</v>
      </c>
      <c r="D7772" t="s">
        <v>103</v>
      </c>
      <c r="E7772" t="s">
        <v>134</v>
      </c>
      <c r="F7772" t="s">
        <v>22155</v>
      </c>
      <c r="G7772" t="s">
        <v>136</v>
      </c>
      <c r="H7772" t="s">
        <v>46</v>
      </c>
      <c r="I7772" t="s">
        <v>129</v>
      </c>
      <c r="J7772" t="s">
        <v>130</v>
      </c>
      <c r="K7772" t="s">
        <v>131</v>
      </c>
      <c r="L7772" t="s">
        <v>22156</v>
      </c>
      <c r="M7772" t="s">
        <v>22157</v>
      </c>
      <c r="N7772">
        <v>1.7055555549999999</v>
      </c>
      <c r="O7772">
        <v>0</v>
      </c>
      <c r="P7772">
        <v>0</v>
      </c>
      <c r="Q7772">
        <v>0</v>
      </c>
      <c r="R7772">
        <v>5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8.5277779999999996</v>
      </c>
      <c r="Y7772">
        <v>0</v>
      </c>
      <c r="Z7772">
        <v>0</v>
      </c>
    </row>
    <row r="7773" spans="1:26" x14ac:dyDescent="0.25">
      <c r="A7773">
        <v>1734612</v>
      </c>
      <c r="B7773">
        <v>1</v>
      </c>
      <c r="C7773" t="s">
        <v>77</v>
      </c>
      <c r="D7773" t="s">
        <v>113</v>
      </c>
      <c r="E7773" t="s">
        <v>134</v>
      </c>
      <c r="F7773" t="s">
        <v>22158</v>
      </c>
      <c r="G7773" t="s">
        <v>136</v>
      </c>
      <c r="H7773" t="s">
        <v>46</v>
      </c>
      <c r="I7773" t="s">
        <v>129</v>
      </c>
      <c r="J7773" t="s">
        <v>130</v>
      </c>
      <c r="K7773" t="s">
        <v>131</v>
      </c>
      <c r="L7773" t="s">
        <v>22159</v>
      </c>
      <c r="M7773" t="s">
        <v>22160</v>
      </c>
      <c r="N7773">
        <v>1.9350000000000001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1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1.9350000000000001</v>
      </c>
    </row>
    <row r="7774" spans="1:26" x14ac:dyDescent="0.25">
      <c r="A7774">
        <v>1734614</v>
      </c>
      <c r="B7774">
        <v>1</v>
      </c>
      <c r="C7774" t="s">
        <v>77</v>
      </c>
      <c r="D7774" t="s">
        <v>119</v>
      </c>
      <c r="E7774" t="s">
        <v>139</v>
      </c>
      <c r="F7774" t="s">
        <v>22161</v>
      </c>
      <c r="G7774" t="s">
        <v>269</v>
      </c>
      <c r="H7774" t="s">
        <v>46</v>
      </c>
      <c r="I7774" t="s">
        <v>129</v>
      </c>
      <c r="J7774" t="s">
        <v>130</v>
      </c>
      <c r="K7774" t="s">
        <v>131</v>
      </c>
      <c r="L7774" t="s">
        <v>22162</v>
      </c>
      <c r="M7774" t="s">
        <v>22163</v>
      </c>
      <c r="N7774">
        <v>2.2086111110000002</v>
      </c>
      <c r="O7774">
        <v>0</v>
      </c>
      <c r="P7774">
        <v>220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485.89444400000002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1734616</v>
      </c>
      <c r="B7775">
        <v>1</v>
      </c>
      <c r="C7775" t="s">
        <v>76</v>
      </c>
      <c r="D7775" t="s">
        <v>80</v>
      </c>
      <c r="E7775" t="s">
        <v>134</v>
      </c>
      <c r="F7775" t="s">
        <v>22164</v>
      </c>
      <c r="G7775" t="s">
        <v>136</v>
      </c>
      <c r="H7775" t="s">
        <v>46</v>
      </c>
      <c r="I7775" t="s">
        <v>129</v>
      </c>
      <c r="J7775" t="s">
        <v>130</v>
      </c>
      <c r="K7775" t="s">
        <v>131</v>
      </c>
      <c r="L7775" t="s">
        <v>22162</v>
      </c>
      <c r="M7775" t="s">
        <v>22165</v>
      </c>
      <c r="N7775">
        <v>0.962777777</v>
      </c>
      <c r="O7775">
        <v>0</v>
      </c>
      <c r="P7775">
        <v>3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2.8883329999999998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1734618</v>
      </c>
      <c r="B7776">
        <v>1</v>
      </c>
      <c r="C7776" t="s">
        <v>76</v>
      </c>
      <c r="D7776" t="s">
        <v>99</v>
      </c>
      <c r="E7776" t="s">
        <v>164</v>
      </c>
      <c r="F7776" t="s">
        <v>22166</v>
      </c>
      <c r="G7776" t="s">
        <v>256</v>
      </c>
      <c r="H7776" t="s">
        <v>46</v>
      </c>
      <c r="I7776" t="s">
        <v>129</v>
      </c>
      <c r="J7776" t="s">
        <v>130</v>
      </c>
      <c r="K7776" t="s">
        <v>131</v>
      </c>
      <c r="L7776" t="s">
        <v>22167</v>
      </c>
      <c r="M7776" t="s">
        <v>22168</v>
      </c>
      <c r="N7776">
        <v>0.962777777</v>
      </c>
      <c r="O7776">
        <v>0</v>
      </c>
      <c r="P7776">
        <v>371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357.19055500000002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1734625</v>
      </c>
      <c r="B7777">
        <v>1</v>
      </c>
      <c r="C7777" t="s">
        <v>76</v>
      </c>
      <c r="D7777" t="s">
        <v>107</v>
      </c>
      <c r="E7777" t="s">
        <v>139</v>
      </c>
      <c r="F7777" t="s">
        <v>22169</v>
      </c>
      <c r="G7777" t="s">
        <v>182</v>
      </c>
      <c r="H7777" t="s">
        <v>46</v>
      </c>
      <c r="I7777" t="s">
        <v>129</v>
      </c>
      <c r="J7777" t="s">
        <v>130</v>
      </c>
      <c r="K7777" t="s">
        <v>131</v>
      </c>
      <c r="L7777" t="s">
        <v>22170</v>
      </c>
      <c r="M7777" t="s">
        <v>22171</v>
      </c>
      <c r="N7777">
        <v>0.90805555500000001</v>
      </c>
      <c r="O7777">
        <v>0</v>
      </c>
      <c r="P7777">
        <v>197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178.886944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1734632</v>
      </c>
      <c r="B7778">
        <v>1</v>
      </c>
      <c r="C7778" t="s">
        <v>76</v>
      </c>
      <c r="D7778" t="s">
        <v>103</v>
      </c>
      <c r="E7778" t="s">
        <v>134</v>
      </c>
      <c r="F7778" t="s">
        <v>22172</v>
      </c>
      <c r="G7778" t="s">
        <v>136</v>
      </c>
      <c r="H7778" t="s">
        <v>46</v>
      </c>
      <c r="I7778" t="s">
        <v>129</v>
      </c>
      <c r="J7778" t="s">
        <v>130</v>
      </c>
      <c r="K7778" t="s">
        <v>131</v>
      </c>
      <c r="L7778" t="s">
        <v>22173</v>
      </c>
      <c r="M7778" t="s">
        <v>22174</v>
      </c>
      <c r="N7778">
        <v>0.78749999999999998</v>
      </c>
      <c r="O7778">
        <v>0</v>
      </c>
      <c r="P7778">
        <v>0</v>
      </c>
      <c r="Q7778">
        <v>0</v>
      </c>
      <c r="R7778">
        <v>1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0.78749999999999998</v>
      </c>
      <c r="Y7778">
        <v>0</v>
      </c>
      <c r="Z7778">
        <v>0</v>
      </c>
    </row>
    <row r="7779" spans="1:26" x14ac:dyDescent="0.25">
      <c r="A7779">
        <v>1734633</v>
      </c>
      <c r="B7779">
        <v>1</v>
      </c>
      <c r="C7779" t="s">
        <v>77</v>
      </c>
      <c r="D7779" t="s">
        <v>124</v>
      </c>
      <c r="E7779" t="s">
        <v>134</v>
      </c>
      <c r="F7779" t="s">
        <v>22175</v>
      </c>
      <c r="G7779" t="s">
        <v>136</v>
      </c>
      <c r="H7779" t="s">
        <v>46</v>
      </c>
      <c r="I7779" t="s">
        <v>129</v>
      </c>
      <c r="J7779" t="s">
        <v>130</v>
      </c>
      <c r="K7779" t="s">
        <v>131</v>
      </c>
      <c r="L7779" t="s">
        <v>22176</v>
      </c>
      <c r="M7779" t="s">
        <v>22177</v>
      </c>
      <c r="N7779">
        <v>3.6419444439999999</v>
      </c>
      <c r="O7779">
        <v>0</v>
      </c>
      <c r="P7779">
        <v>2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7.2838890000000003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1734637</v>
      </c>
      <c r="B7780">
        <v>1</v>
      </c>
      <c r="C7780" t="s">
        <v>76</v>
      </c>
      <c r="D7780" t="s">
        <v>95</v>
      </c>
      <c r="E7780" t="s">
        <v>134</v>
      </c>
      <c r="F7780" t="s">
        <v>13467</v>
      </c>
      <c r="G7780" t="s">
        <v>136</v>
      </c>
      <c r="H7780" t="s">
        <v>46</v>
      </c>
      <c r="I7780" t="s">
        <v>129</v>
      </c>
      <c r="J7780" t="s">
        <v>130</v>
      </c>
      <c r="K7780" t="s">
        <v>131</v>
      </c>
      <c r="L7780" t="s">
        <v>22178</v>
      </c>
      <c r="M7780" t="s">
        <v>22179</v>
      </c>
      <c r="N7780">
        <v>0.453055555</v>
      </c>
      <c r="O7780">
        <v>0</v>
      </c>
      <c r="P7780">
        <v>0</v>
      </c>
      <c r="Q7780">
        <v>0</v>
      </c>
      <c r="R7780">
        <v>2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0.906111</v>
      </c>
      <c r="Y7780">
        <v>0</v>
      </c>
      <c r="Z7780">
        <v>0</v>
      </c>
    </row>
    <row r="7781" spans="1:26" x14ac:dyDescent="0.25">
      <c r="A7781">
        <v>1734638</v>
      </c>
      <c r="B7781">
        <v>1</v>
      </c>
      <c r="C7781" t="s">
        <v>76</v>
      </c>
      <c r="D7781" t="s">
        <v>92</v>
      </c>
      <c r="E7781" t="s">
        <v>134</v>
      </c>
      <c r="F7781" t="s">
        <v>22180</v>
      </c>
      <c r="G7781" t="s">
        <v>136</v>
      </c>
      <c r="H7781" t="s">
        <v>46</v>
      </c>
      <c r="I7781" t="s">
        <v>129</v>
      </c>
      <c r="J7781" t="s">
        <v>130</v>
      </c>
      <c r="K7781" t="s">
        <v>131</v>
      </c>
      <c r="L7781" t="s">
        <v>22181</v>
      </c>
      <c r="M7781" t="s">
        <v>22182</v>
      </c>
      <c r="N7781">
        <v>1.4541666660000001</v>
      </c>
      <c r="O7781">
        <v>0</v>
      </c>
      <c r="P7781">
        <v>0</v>
      </c>
      <c r="Q7781">
        <v>0</v>
      </c>
      <c r="R7781">
        <v>2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2.9083329999999998</v>
      </c>
      <c r="Y7781">
        <v>0</v>
      </c>
      <c r="Z7781">
        <v>0</v>
      </c>
    </row>
    <row r="7782" spans="1:26" x14ac:dyDescent="0.25">
      <c r="A7782">
        <v>1734641</v>
      </c>
      <c r="B7782">
        <v>1</v>
      </c>
      <c r="C7782" t="s">
        <v>76</v>
      </c>
      <c r="D7782" t="s">
        <v>79</v>
      </c>
      <c r="E7782" t="s">
        <v>126</v>
      </c>
      <c r="F7782" t="s">
        <v>22183</v>
      </c>
      <c r="G7782" t="s">
        <v>533</v>
      </c>
      <c r="H7782" t="s">
        <v>47</v>
      </c>
      <c r="I7782" t="s">
        <v>129</v>
      </c>
      <c r="J7782" t="s">
        <v>130</v>
      </c>
      <c r="K7782" t="s">
        <v>131</v>
      </c>
      <c r="L7782" t="s">
        <v>22184</v>
      </c>
      <c r="M7782" t="s">
        <v>22185</v>
      </c>
      <c r="N7782">
        <v>1.9655555549999999</v>
      </c>
      <c r="O7782">
        <v>0</v>
      </c>
      <c r="P7782">
        <v>334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656.49555499999997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1734644</v>
      </c>
      <c r="B7783">
        <v>1</v>
      </c>
      <c r="C7783" t="s">
        <v>76</v>
      </c>
      <c r="D7783" t="s">
        <v>81</v>
      </c>
      <c r="E7783" t="s">
        <v>134</v>
      </c>
      <c r="F7783" t="s">
        <v>22186</v>
      </c>
      <c r="G7783" t="s">
        <v>155</v>
      </c>
      <c r="H7783" t="s">
        <v>46</v>
      </c>
      <c r="I7783" t="s">
        <v>129</v>
      </c>
      <c r="J7783" t="s">
        <v>130</v>
      </c>
      <c r="K7783" t="s">
        <v>131</v>
      </c>
      <c r="L7783" t="s">
        <v>22187</v>
      </c>
      <c r="M7783" t="s">
        <v>22188</v>
      </c>
      <c r="N7783">
        <v>1.3222222219999999</v>
      </c>
      <c r="O7783">
        <v>0</v>
      </c>
      <c r="P7783">
        <v>2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2.644444</v>
      </c>
      <c r="W7783">
        <v>0</v>
      </c>
      <c r="X7783">
        <v>0</v>
      </c>
      <c r="Y7783">
        <v>0</v>
      </c>
      <c r="Z7783">
        <v>0</v>
      </c>
    </row>
    <row r="7784" spans="1:26" x14ac:dyDescent="0.25">
      <c r="A7784">
        <v>1734645</v>
      </c>
      <c r="B7784">
        <v>1</v>
      </c>
      <c r="C7784" t="s">
        <v>76</v>
      </c>
      <c r="D7784" t="s">
        <v>91</v>
      </c>
      <c r="E7784" t="s">
        <v>139</v>
      </c>
      <c r="F7784" t="s">
        <v>22189</v>
      </c>
      <c r="G7784" t="s">
        <v>462</v>
      </c>
      <c r="H7784" t="s">
        <v>46</v>
      </c>
      <c r="I7784" t="s">
        <v>129</v>
      </c>
      <c r="J7784" t="s">
        <v>130</v>
      </c>
      <c r="K7784" t="s">
        <v>131</v>
      </c>
      <c r="L7784" t="s">
        <v>22190</v>
      </c>
      <c r="M7784" t="s">
        <v>22191</v>
      </c>
      <c r="N7784">
        <v>0.54694444399999997</v>
      </c>
      <c r="O7784">
        <v>0</v>
      </c>
      <c r="P7784">
        <v>0</v>
      </c>
      <c r="Q7784">
        <v>0</v>
      </c>
      <c r="R7784">
        <v>68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37.192222000000001</v>
      </c>
      <c r="Y7784">
        <v>0</v>
      </c>
      <c r="Z7784">
        <v>0</v>
      </c>
    </row>
    <row r="7785" spans="1:26" x14ac:dyDescent="0.25">
      <c r="A7785">
        <v>1734647</v>
      </c>
      <c r="B7785">
        <v>1</v>
      </c>
      <c r="C7785" t="s">
        <v>76</v>
      </c>
      <c r="D7785" t="s">
        <v>97</v>
      </c>
      <c r="E7785" t="s">
        <v>139</v>
      </c>
      <c r="F7785" t="s">
        <v>4211</v>
      </c>
      <c r="G7785" t="s">
        <v>141</v>
      </c>
      <c r="H7785" t="s">
        <v>46</v>
      </c>
      <c r="I7785" t="s">
        <v>129</v>
      </c>
      <c r="J7785" t="s">
        <v>130</v>
      </c>
      <c r="K7785" t="s">
        <v>131</v>
      </c>
      <c r="L7785" t="s">
        <v>22192</v>
      </c>
      <c r="M7785" t="s">
        <v>22193</v>
      </c>
      <c r="N7785">
        <v>0.85083333299999997</v>
      </c>
      <c r="O7785">
        <v>0</v>
      </c>
      <c r="P7785">
        <v>160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136.13333299999999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1734646</v>
      </c>
      <c r="B7786">
        <v>1</v>
      </c>
      <c r="C7786" t="s">
        <v>77</v>
      </c>
      <c r="D7786" t="s">
        <v>124</v>
      </c>
      <c r="E7786" t="s">
        <v>212</v>
      </c>
      <c r="F7786" t="s">
        <v>1129</v>
      </c>
      <c r="G7786" t="s">
        <v>176</v>
      </c>
      <c r="H7786" t="s">
        <v>47</v>
      </c>
      <c r="I7786" t="s">
        <v>129</v>
      </c>
      <c r="J7786" t="s">
        <v>130</v>
      </c>
      <c r="K7786" t="s">
        <v>131</v>
      </c>
      <c r="L7786" t="s">
        <v>22194</v>
      </c>
      <c r="M7786" t="s">
        <v>22195</v>
      </c>
      <c r="N7786">
        <v>0.14111111100000001</v>
      </c>
      <c r="O7786">
        <v>4</v>
      </c>
      <c r="P7786">
        <v>329</v>
      </c>
      <c r="Q7786">
        <v>0</v>
      </c>
      <c r="R7786">
        <v>0</v>
      </c>
      <c r="S7786">
        <v>0</v>
      </c>
      <c r="T7786">
        <v>821</v>
      </c>
      <c r="U7786">
        <v>0.56444399999999995</v>
      </c>
      <c r="V7786">
        <v>46.425556</v>
      </c>
      <c r="W7786">
        <v>0</v>
      </c>
      <c r="X7786">
        <v>0</v>
      </c>
      <c r="Y7786">
        <v>0</v>
      </c>
      <c r="Z7786">
        <v>115.852222</v>
      </c>
    </row>
    <row r="7787" spans="1:26" x14ac:dyDescent="0.25">
      <c r="A7787">
        <v>1734648</v>
      </c>
      <c r="B7787">
        <v>1</v>
      </c>
      <c r="C7787" t="s">
        <v>76</v>
      </c>
      <c r="D7787" t="s">
        <v>78</v>
      </c>
      <c r="E7787" t="s">
        <v>139</v>
      </c>
      <c r="F7787" t="s">
        <v>22196</v>
      </c>
      <c r="G7787" t="s">
        <v>141</v>
      </c>
      <c r="H7787" t="s">
        <v>46</v>
      </c>
      <c r="I7787" t="s">
        <v>129</v>
      </c>
      <c r="J7787" t="s">
        <v>130</v>
      </c>
      <c r="K7787" t="s">
        <v>131</v>
      </c>
      <c r="L7787" t="s">
        <v>22197</v>
      </c>
      <c r="M7787" t="s">
        <v>22198</v>
      </c>
      <c r="N7787">
        <v>0.80055555499999997</v>
      </c>
      <c r="O7787">
        <v>0</v>
      </c>
      <c r="P7787">
        <v>66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52.836666999999998</v>
      </c>
      <c r="W7787">
        <v>0</v>
      </c>
      <c r="X7787">
        <v>0</v>
      </c>
      <c r="Y7787">
        <v>0</v>
      </c>
      <c r="Z7787">
        <v>0</v>
      </c>
    </row>
    <row r="7788" spans="1:26" x14ac:dyDescent="0.25">
      <c r="A7788">
        <v>1734655</v>
      </c>
      <c r="B7788">
        <v>1</v>
      </c>
      <c r="C7788" t="s">
        <v>76</v>
      </c>
      <c r="D7788" t="s">
        <v>85</v>
      </c>
      <c r="E7788" t="s">
        <v>134</v>
      </c>
      <c r="F7788" t="s">
        <v>22199</v>
      </c>
      <c r="G7788" t="s">
        <v>155</v>
      </c>
      <c r="H7788" t="s">
        <v>46</v>
      </c>
      <c r="I7788" t="s">
        <v>129</v>
      </c>
      <c r="J7788" t="s">
        <v>130</v>
      </c>
      <c r="K7788" t="s">
        <v>131</v>
      </c>
      <c r="L7788" t="s">
        <v>22200</v>
      </c>
      <c r="M7788" t="s">
        <v>22201</v>
      </c>
      <c r="N7788">
        <v>1.7949999999999999</v>
      </c>
      <c r="O7788">
        <v>0</v>
      </c>
      <c r="P7788">
        <v>2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3.59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1734659</v>
      </c>
      <c r="B7789">
        <v>1</v>
      </c>
      <c r="C7789" t="s">
        <v>76</v>
      </c>
      <c r="D7789" t="s">
        <v>96</v>
      </c>
      <c r="E7789" t="s">
        <v>134</v>
      </c>
      <c r="F7789" t="s">
        <v>22202</v>
      </c>
      <c r="G7789" t="s">
        <v>155</v>
      </c>
      <c r="H7789" t="s">
        <v>46</v>
      </c>
      <c r="I7789" t="s">
        <v>129</v>
      </c>
      <c r="J7789" t="s">
        <v>130</v>
      </c>
      <c r="K7789" t="s">
        <v>131</v>
      </c>
      <c r="L7789" t="s">
        <v>22203</v>
      </c>
      <c r="M7789" t="s">
        <v>22204</v>
      </c>
      <c r="N7789">
        <v>0.55777777699999997</v>
      </c>
      <c r="O7789">
        <v>0</v>
      </c>
      <c r="P7789">
        <v>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0.557778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1734658</v>
      </c>
      <c r="B7790">
        <v>1</v>
      </c>
      <c r="C7790" t="s">
        <v>77</v>
      </c>
      <c r="D7790" t="s">
        <v>120</v>
      </c>
      <c r="E7790" t="s">
        <v>164</v>
      </c>
      <c r="F7790" t="s">
        <v>20643</v>
      </c>
      <c r="G7790" t="s">
        <v>256</v>
      </c>
      <c r="H7790" t="s">
        <v>46</v>
      </c>
      <c r="I7790" t="s">
        <v>129</v>
      </c>
      <c r="J7790" t="s">
        <v>130</v>
      </c>
      <c r="K7790" t="s">
        <v>131</v>
      </c>
      <c r="L7790" t="s">
        <v>22205</v>
      </c>
      <c r="M7790" t="s">
        <v>22206</v>
      </c>
      <c r="N7790">
        <v>0.57277777699999999</v>
      </c>
      <c r="O7790">
        <v>0</v>
      </c>
      <c r="P7790">
        <v>0</v>
      </c>
      <c r="Q7790">
        <v>0</v>
      </c>
      <c r="R7790">
        <v>24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13.746667</v>
      </c>
      <c r="Y7790">
        <v>0</v>
      </c>
      <c r="Z7790">
        <v>0</v>
      </c>
    </row>
    <row r="7791" spans="1:26" x14ac:dyDescent="0.25">
      <c r="A7791">
        <v>1734661</v>
      </c>
      <c r="B7791">
        <v>1</v>
      </c>
      <c r="C7791" t="s">
        <v>77</v>
      </c>
      <c r="D7791" t="s">
        <v>116</v>
      </c>
      <c r="E7791" t="s">
        <v>212</v>
      </c>
      <c r="F7791" t="s">
        <v>22207</v>
      </c>
      <c r="G7791" t="s">
        <v>176</v>
      </c>
      <c r="H7791" t="s">
        <v>47</v>
      </c>
      <c r="I7791" t="s">
        <v>129</v>
      </c>
      <c r="J7791" t="s">
        <v>130</v>
      </c>
      <c r="K7791" t="s">
        <v>131</v>
      </c>
      <c r="L7791" t="s">
        <v>22208</v>
      </c>
      <c r="M7791" t="s">
        <v>22209</v>
      </c>
      <c r="N7791">
        <v>0.96</v>
      </c>
      <c r="O7791">
        <v>0</v>
      </c>
      <c r="P7791">
        <v>1064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1021.44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1734664</v>
      </c>
      <c r="B7792">
        <v>1</v>
      </c>
      <c r="C7792" t="s">
        <v>77</v>
      </c>
      <c r="D7792" t="s">
        <v>120</v>
      </c>
      <c r="E7792" t="s">
        <v>164</v>
      </c>
      <c r="F7792" t="s">
        <v>20643</v>
      </c>
      <c r="G7792" t="s">
        <v>256</v>
      </c>
      <c r="H7792" t="s">
        <v>46</v>
      </c>
      <c r="I7792" t="s">
        <v>129</v>
      </c>
      <c r="J7792" t="s">
        <v>130</v>
      </c>
      <c r="K7792" t="s">
        <v>131</v>
      </c>
      <c r="L7792" t="s">
        <v>22210</v>
      </c>
      <c r="M7792" t="s">
        <v>22211</v>
      </c>
      <c r="N7792">
        <v>1.0161111110000001</v>
      </c>
      <c r="O7792">
        <v>0</v>
      </c>
      <c r="P7792">
        <v>0</v>
      </c>
      <c r="Q7792">
        <v>0</v>
      </c>
      <c r="R7792">
        <v>24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24.386666999999999</v>
      </c>
      <c r="Y7792">
        <v>0</v>
      </c>
      <c r="Z7792">
        <v>0</v>
      </c>
    </row>
    <row r="7793" spans="1:26" x14ac:dyDescent="0.25">
      <c r="A7793">
        <v>1734665</v>
      </c>
      <c r="B7793">
        <v>1</v>
      </c>
      <c r="C7793" t="s">
        <v>77</v>
      </c>
      <c r="D7793" t="s">
        <v>114</v>
      </c>
      <c r="E7793" t="s">
        <v>212</v>
      </c>
      <c r="F7793" t="s">
        <v>22212</v>
      </c>
      <c r="G7793" t="s">
        <v>176</v>
      </c>
      <c r="H7793" t="s">
        <v>47</v>
      </c>
      <c r="I7793" t="s">
        <v>151</v>
      </c>
      <c r="J7793" t="s">
        <v>130</v>
      </c>
      <c r="K7793" t="s">
        <v>131</v>
      </c>
      <c r="L7793" t="s">
        <v>22213</v>
      </c>
      <c r="M7793" t="s">
        <v>22214</v>
      </c>
      <c r="N7793">
        <v>9.7222220000000008E-3</v>
      </c>
      <c r="O7793">
        <v>34</v>
      </c>
      <c r="P7793">
        <v>1637</v>
      </c>
      <c r="Q7793">
        <v>0</v>
      </c>
      <c r="R7793">
        <v>0</v>
      </c>
      <c r="S7793">
        <v>53</v>
      </c>
      <c r="T7793">
        <v>1383</v>
      </c>
      <c r="U7793">
        <v>0.33055600000000002</v>
      </c>
      <c r="V7793">
        <v>15.915277</v>
      </c>
      <c r="W7793">
        <v>0</v>
      </c>
      <c r="X7793">
        <v>0</v>
      </c>
      <c r="Y7793">
        <v>0.51527800000000001</v>
      </c>
      <c r="Z7793">
        <v>13.445833</v>
      </c>
    </row>
    <row r="7794" spans="1:26" x14ac:dyDescent="0.25">
      <c r="A7794">
        <v>1734666</v>
      </c>
      <c r="B7794">
        <v>1</v>
      </c>
      <c r="C7794" t="s">
        <v>77</v>
      </c>
      <c r="D7794" t="s">
        <v>114</v>
      </c>
      <c r="E7794" t="s">
        <v>212</v>
      </c>
      <c r="F7794" t="s">
        <v>22215</v>
      </c>
      <c r="G7794" t="s">
        <v>128</v>
      </c>
      <c r="H7794" t="s">
        <v>47</v>
      </c>
      <c r="I7794" t="s">
        <v>129</v>
      </c>
      <c r="J7794" t="s">
        <v>130</v>
      </c>
      <c r="K7794" t="s">
        <v>131</v>
      </c>
      <c r="L7794" t="s">
        <v>22216</v>
      </c>
      <c r="M7794" t="s">
        <v>22217</v>
      </c>
      <c r="N7794">
        <v>1.4297222220000001</v>
      </c>
      <c r="O7794">
        <v>5</v>
      </c>
      <c r="P7794">
        <v>1272</v>
      </c>
      <c r="Q7794">
        <v>0</v>
      </c>
      <c r="R7794">
        <v>0</v>
      </c>
      <c r="S7794">
        <v>0</v>
      </c>
      <c r="T7794">
        <v>0</v>
      </c>
      <c r="U7794">
        <v>7.1486109999999998</v>
      </c>
      <c r="V7794">
        <v>1818.6066659999999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1734671</v>
      </c>
      <c r="B7795">
        <v>1</v>
      </c>
      <c r="C7795" t="s">
        <v>76</v>
      </c>
      <c r="D7795" t="s">
        <v>92</v>
      </c>
      <c r="E7795" t="s">
        <v>158</v>
      </c>
      <c r="F7795" t="s">
        <v>22218</v>
      </c>
      <c r="G7795" t="s">
        <v>996</v>
      </c>
      <c r="H7795" t="s">
        <v>47</v>
      </c>
      <c r="I7795" t="s">
        <v>129</v>
      </c>
      <c r="J7795" t="s">
        <v>130</v>
      </c>
      <c r="K7795" t="s">
        <v>131</v>
      </c>
      <c r="L7795" t="s">
        <v>22219</v>
      </c>
      <c r="M7795" t="s">
        <v>22220</v>
      </c>
      <c r="N7795">
        <v>0.44916666599999999</v>
      </c>
      <c r="O7795">
        <v>0</v>
      </c>
      <c r="P7795">
        <v>0</v>
      </c>
      <c r="Q7795">
        <v>4</v>
      </c>
      <c r="R7795">
        <v>4849</v>
      </c>
      <c r="S7795">
        <v>0</v>
      </c>
      <c r="T7795">
        <v>0</v>
      </c>
      <c r="U7795">
        <v>0</v>
      </c>
      <c r="V7795">
        <v>0</v>
      </c>
      <c r="W7795">
        <v>1.796667</v>
      </c>
      <c r="X7795">
        <v>2178.0091630000002</v>
      </c>
      <c r="Y7795">
        <v>0</v>
      </c>
      <c r="Z7795">
        <v>0</v>
      </c>
    </row>
    <row r="7796" spans="1:26" x14ac:dyDescent="0.25">
      <c r="A7796">
        <v>1734673</v>
      </c>
      <c r="B7796">
        <v>1</v>
      </c>
      <c r="C7796" t="s">
        <v>77</v>
      </c>
      <c r="D7796" t="s">
        <v>123</v>
      </c>
      <c r="E7796" t="s">
        <v>212</v>
      </c>
      <c r="F7796" t="s">
        <v>22221</v>
      </c>
      <c r="G7796" t="s">
        <v>145</v>
      </c>
      <c r="H7796" t="s">
        <v>47</v>
      </c>
      <c r="I7796" t="s">
        <v>129</v>
      </c>
      <c r="J7796" t="s">
        <v>130</v>
      </c>
      <c r="K7796" t="s">
        <v>131</v>
      </c>
      <c r="L7796" t="s">
        <v>22222</v>
      </c>
      <c r="M7796" t="s">
        <v>22223</v>
      </c>
      <c r="N7796">
        <v>1.524444444</v>
      </c>
      <c r="O7796">
        <v>113</v>
      </c>
      <c r="P7796">
        <v>6</v>
      </c>
      <c r="Q7796">
        <v>0</v>
      </c>
      <c r="R7796">
        <v>0</v>
      </c>
      <c r="S7796">
        <v>0</v>
      </c>
      <c r="T7796">
        <v>0</v>
      </c>
      <c r="U7796">
        <v>172.26222200000001</v>
      </c>
      <c r="V7796">
        <v>9.1466670000000008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1734672</v>
      </c>
      <c r="B7797">
        <v>1</v>
      </c>
      <c r="C7797" t="s">
        <v>77</v>
      </c>
      <c r="D7797" t="s">
        <v>112</v>
      </c>
      <c r="E7797" t="s">
        <v>212</v>
      </c>
      <c r="F7797" t="s">
        <v>19854</v>
      </c>
      <c r="G7797" t="s">
        <v>176</v>
      </c>
      <c r="H7797" t="s">
        <v>47</v>
      </c>
      <c r="I7797" t="s">
        <v>151</v>
      </c>
      <c r="J7797" t="s">
        <v>130</v>
      </c>
      <c r="K7797" t="s">
        <v>131</v>
      </c>
      <c r="L7797" t="s">
        <v>22224</v>
      </c>
      <c r="M7797" t="s">
        <v>22225</v>
      </c>
      <c r="N7797">
        <v>9.7222220000000008E-3</v>
      </c>
      <c r="O7797">
        <v>0</v>
      </c>
      <c r="P7797">
        <v>0</v>
      </c>
      <c r="Q7797">
        <v>0</v>
      </c>
      <c r="R7797">
        <v>0</v>
      </c>
      <c r="S7797">
        <v>8</v>
      </c>
      <c r="T7797">
        <v>397</v>
      </c>
      <c r="U7797">
        <v>0</v>
      </c>
      <c r="V7797">
        <v>0</v>
      </c>
      <c r="W7797">
        <v>0</v>
      </c>
      <c r="X7797">
        <v>0</v>
      </c>
      <c r="Y7797">
        <v>7.7778E-2</v>
      </c>
      <c r="Z7797">
        <v>3.8597220000000001</v>
      </c>
    </row>
    <row r="7798" spans="1:26" x14ac:dyDescent="0.25">
      <c r="A7798">
        <v>1734674</v>
      </c>
      <c r="B7798">
        <v>1</v>
      </c>
      <c r="C7798" t="s">
        <v>76</v>
      </c>
      <c r="D7798" t="s">
        <v>94</v>
      </c>
      <c r="E7798" t="s">
        <v>139</v>
      </c>
      <c r="F7798" t="s">
        <v>22226</v>
      </c>
      <c r="G7798" t="s">
        <v>141</v>
      </c>
      <c r="H7798" t="s">
        <v>46</v>
      </c>
      <c r="I7798" t="s">
        <v>129</v>
      </c>
      <c r="J7798" t="s">
        <v>130</v>
      </c>
      <c r="K7798" t="s">
        <v>131</v>
      </c>
      <c r="L7798" t="s">
        <v>22227</v>
      </c>
      <c r="M7798" t="s">
        <v>22228</v>
      </c>
      <c r="N7798">
        <v>1.1419444439999999</v>
      </c>
      <c r="O7798">
        <v>0</v>
      </c>
      <c r="P7798">
        <v>0</v>
      </c>
      <c r="Q7798">
        <v>0</v>
      </c>
      <c r="R7798">
        <v>47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53.671388999999998</v>
      </c>
      <c r="Y7798">
        <v>0</v>
      </c>
      <c r="Z7798">
        <v>0</v>
      </c>
    </row>
    <row r="7799" spans="1:26" x14ac:dyDescent="0.25">
      <c r="A7799">
        <v>1734675</v>
      </c>
      <c r="B7799">
        <v>1</v>
      </c>
      <c r="C7799" t="s">
        <v>76</v>
      </c>
      <c r="D7799" t="s">
        <v>106</v>
      </c>
      <c r="E7799" t="s">
        <v>158</v>
      </c>
      <c r="F7799" t="s">
        <v>22229</v>
      </c>
      <c r="G7799" t="s">
        <v>176</v>
      </c>
      <c r="H7799" t="s">
        <v>47</v>
      </c>
      <c r="I7799" t="s">
        <v>129</v>
      </c>
      <c r="J7799" t="s">
        <v>130</v>
      </c>
      <c r="K7799" t="s">
        <v>131</v>
      </c>
      <c r="L7799" t="s">
        <v>22230</v>
      </c>
      <c r="M7799" t="s">
        <v>22231</v>
      </c>
      <c r="N7799">
        <v>0.99888888799999997</v>
      </c>
      <c r="O7799">
        <v>0</v>
      </c>
      <c r="P7799">
        <v>4864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4858.5955510000003</v>
      </c>
      <c r="W7799">
        <v>0</v>
      </c>
      <c r="X7799">
        <v>0</v>
      </c>
      <c r="Y7799">
        <v>0</v>
      </c>
      <c r="Z7799">
        <v>0</v>
      </c>
    </row>
    <row r="7800" spans="1:26" x14ac:dyDescent="0.25">
      <c r="A7800">
        <v>1734682</v>
      </c>
      <c r="B7800">
        <v>1</v>
      </c>
      <c r="C7800" t="s">
        <v>76</v>
      </c>
      <c r="D7800" t="s">
        <v>92</v>
      </c>
      <c r="E7800" t="s">
        <v>191</v>
      </c>
      <c r="F7800" t="s">
        <v>22232</v>
      </c>
      <c r="G7800" t="s">
        <v>193</v>
      </c>
      <c r="H7800" t="s">
        <v>46</v>
      </c>
      <c r="I7800" t="s">
        <v>129</v>
      </c>
      <c r="J7800" t="s">
        <v>130</v>
      </c>
      <c r="K7800" t="s">
        <v>131</v>
      </c>
      <c r="L7800" t="s">
        <v>22233</v>
      </c>
      <c r="M7800" t="s">
        <v>22234</v>
      </c>
      <c r="N7800">
        <v>4.1508333329999996</v>
      </c>
      <c r="O7800">
        <v>0</v>
      </c>
      <c r="P7800">
        <v>0</v>
      </c>
      <c r="Q7800">
        <v>0</v>
      </c>
      <c r="R7800">
        <v>18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74.715000000000003</v>
      </c>
      <c r="Y7800">
        <v>0</v>
      </c>
      <c r="Z7800">
        <v>0</v>
      </c>
    </row>
    <row r="7801" spans="1:26" x14ac:dyDescent="0.25">
      <c r="A7801">
        <v>1734679</v>
      </c>
      <c r="B7801">
        <v>1</v>
      </c>
      <c r="C7801" t="s">
        <v>76</v>
      </c>
      <c r="D7801" t="s">
        <v>106</v>
      </c>
      <c r="E7801" t="s">
        <v>126</v>
      </c>
      <c r="F7801" t="s">
        <v>22235</v>
      </c>
      <c r="G7801" t="s">
        <v>176</v>
      </c>
      <c r="H7801" t="s">
        <v>47</v>
      </c>
      <c r="I7801" t="s">
        <v>129</v>
      </c>
      <c r="J7801" t="s">
        <v>130</v>
      </c>
      <c r="K7801" t="s">
        <v>131</v>
      </c>
      <c r="L7801" t="s">
        <v>22236</v>
      </c>
      <c r="M7801" t="s">
        <v>22237</v>
      </c>
      <c r="N7801">
        <v>0.236944444</v>
      </c>
      <c r="O7801">
        <v>0</v>
      </c>
      <c r="P7801">
        <v>4390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1040.186109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1734684</v>
      </c>
      <c r="B7802">
        <v>1</v>
      </c>
      <c r="C7802" t="s">
        <v>76</v>
      </c>
      <c r="D7802" t="s">
        <v>85</v>
      </c>
      <c r="E7802" t="s">
        <v>134</v>
      </c>
      <c r="F7802" t="s">
        <v>22199</v>
      </c>
      <c r="G7802" t="s">
        <v>209</v>
      </c>
      <c r="H7802" t="s">
        <v>46</v>
      </c>
      <c r="I7802" t="s">
        <v>129</v>
      </c>
      <c r="J7802" t="s">
        <v>130</v>
      </c>
      <c r="K7802" t="s">
        <v>131</v>
      </c>
      <c r="L7802" t="s">
        <v>22238</v>
      </c>
      <c r="M7802" t="s">
        <v>22239</v>
      </c>
      <c r="N7802">
        <v>8.1147222219999993</v>
      </c>
      <c r="O7802">
        <v>0</v>
      </c>
      <c r="P7802">
        <v>2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16.229444000000001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1734680</v>
      </c>
      <c r="B7803">
        <v>1</v>
      </c>
      <c r="C7803" t="s">
        <v>76</v>
      </c>
      <c r="D7803" t="s">
        <v>106</v>
      </c>
      <c r="E7803" t="s">
        <v>126</v>
      </c>
      <c r="F7803" t="s">
        <v>22240</v>
      </c>
      <c r="G7803" t="s">
        <v>176</v>
      </c>
      <c r="H7803" t="s">
        <v>47</v>
      </c>
      <c r="I7803" t="s">
        <v>129</v>
      </c>
      <c r="J7803" t="s">
        <v>130</v>
      </c>
      <c r="K7803" t="s">
        <v>131</v>
      </c>
      <c r="L7803" t="s">
        <v>22241</v>
      </c>
      <c r="M7803" t="s">
        <v>22242</v>
      </c>
      <c r="N7803">
        <v>0.29416666600000002</v>
      </c>
      <c r="O7803">
        <v>0</v>
      </c>
      <c r="P7803">
        <v>817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240.33416600000001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1734683</v>
      </c>
      <c r="B7804">
        <v>1</v>
      </c>
      <c r="C7804" t="s">
        <v>76</v>
      </c>
      <c r="D7804" t="s">
        <v>80</v>
      </c>
      <c r="E7804" t="s">
        <v>139</v>
      </c>
      <c r="F7804" t="s">
        <v>20662</v>
      </c>
      <c r="G7804" t="s">
        <v>141</v>
      </c>
      <c r="H7804" t="s">
        <v>46</v>
      </c>
      <c r="I7804" t="s">
        <v>129</v>
      </c>
      <c r="J7804" t="s">
        <v>130</v>
      </c>
      <c r="K7804" t="s">
        <v>131</v>
      </c>
      <c r="L7804" t="s">
        <v>22243</v>
      </c>
      <c r="M7804" t="s">
        <v>22244</v>
      </c>
      <c r="N7804">
        <v>3.3336111110000002</v>
      </c>
      <c r="O7804">
        <v>0</v>
      </c>
      <c r="P7804">
        <v>85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283.356944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1734686</v>
      </c>
      <c r="B7805">
        <v>1</v>
      </c>
      <c r="C7805" t="s">
        <v>76</v>
      </c>
      <c r="D7805" t="s">
        <v>83</v>
      </c>
      <c r="E7805" t="s">
        <v>158</v>
      </c>
      <c r="F7805" t="s">
        <v>22245</v>
      </c>
      <c r="G7805" t="s">
        <v>996</v>
      </c>
      <c r="H7805" t="s">
        <v>47</v>
      </c>
      <c r="I7805" t="s">
        <v>129</v>
      </c>
      <c r="J7805" t="s">
        <v>130</v>
      </c>
      <c r="K7805" t="s">
        <v>131</v>
      </c>
      <c r="L7805" t="s">
        <v>22246</v>
      </c>
      <c r="M7805" t="s">
        <v>22247</v>
      </c>
      <c r="N7805">
        <v>1.4652777770000001</v>
      </c>
      <c r="O7805">
        <v>0</v>
      </c>
      <c r="P7805">
        <v>3062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4486.6805530000001</v>
      </c>
      <c r="W7805">
        <v>0</v>
      </c>
      <c r="X7805">
        <v>0</v>
      </c>
      <c r="Y7805">
        <v>0</v>
      </c>
      <c r="Z7805">
        <v>0</v>
      </c>
    </row>
    <row r="7806" spans="1:26" x14ac:dyDescent="0.25">
      <c r="A7806">
        <v>1734687</v>
      </c>
      <c r="B7806">
        <v>1</v>
      </c>
      <c r="C7806" t="s">
        <v>76</v>
      </c>
      <c r="D7806" t="s">
        <v>102</v>
      </c>
      <c r="E7806" t="s">
        <v>158</v>
      </c>
      <c r="F7806" t="s">
        <v>9106</v>
      </c>
      <c r="G7806" t="s">
        <v>176</v>
      </c>
      <c r="H7806" t="s">
        <v>47</v>
      </c>
      <c r="I7806" t="s">
        <v>129</v>
      </c>
      <c r="J7806" t="s">
        <v>130</v>
      </c>
      <c r="K7806" t="s">
        <v>131</v>
      </c>
      <c r="L7806" t="s">
        <v>22248</v>
      </c>
      <c r="M7806" t="s">
        <v>22249</v>
      </c>
      <c r="N7806">
        <v>0.28444444400000002</v>
      </c>
      <c r="O7806">
        <v>18</v>
      </c>
      <c r="P7806">
        <v>149</v>
      </c>
      <c r="Q7806">
        <v>1</v>
      </c>
      <c r="R7806">
        <v>39</v>
      </c>
      <c r="S7806">
        <v>0</v>
      </c>
      <c r="T7806">
        <v>46</v>
      </c>
      <c r="U7806">
        <v>5.12</v>
      </c>
      <c r="V7806">
        <v>42.382221999999999</v>
      </c>
      <c r="W7806">
        <v>0.28444399999999997</v>
      </c>
      <c r="X7806">
        <v>11.093332999999999</v>
      </c>
      <c r="Y7806">
        <v>0</v>
      </c>
      <c r="Z7806">
        <v>13.084444</v>
      </c>
    </row>
    <row r="7807" spans="1:26" x14ac:dyDescent="0.25">
      <c r="A7807">
        <v>1734688</v>
      </c>
      <c r="B7807">
        <v>1</v>
      </c>
      <c r="C7807" t="s">
        <v>76</v>
      </c>
      <c r="D7807" t="s">
        <v>92</v>
      </c>
      <c r="E7807" t="s">
        <v>134</v>
      </c>
      <c r="F7807" t="s">
        <v>22250</v>
      </c>
      <c r="G7807" t="s">
        <v>209</v>
      </c>
      <c r="H7807" t="s">
        <v>46</v>
      </c>
      <c r="I7807" t="s">
        <v>129</v>
      </c>
      <c r="J7807" t="s">
        <v>130</v>
      </c>
      <c r="K7807" t="s">
        <v>131</v>
      </c>
      <c r="L7807" t="s">
        <v>22251</v>
      </c>
      <c r="M7807" t="s">
        <v>22252</v>
      </c>
      <c r="N7807">
        <v>3.3377777769999999</v>
      </c>
      <c r="O7807">
        <v>0</v>
      </c>
      <c r="P7807">
        <v>0</v>
      </c>
      <c r="Q7807">
        <v>0</v>
      </c>
      <c r="R7807">
        <v>1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3.3377780000000001</v>
      </c>
      <c r="Y7807">
        <v>0</v>
      </c>
      <c r="Z7807">
        <v>0</v>
      </c>
    </row>
    <row r="7808" spans="1:26" x14ac:dyDescent="0.25">
      <c r="A7808">
        <v>1734690</v>
      </c>
      <c r="B7808">
        <v>1</v>
      </c>
      <c r="C7808" t="s">
        <v>76</v>
      </c>
      <c r="D7808" t="s">
        <v>107</v>
      </c>
      <c r="E7808" t="s">
        <v>164</v>
      </c>
      <c r="F7808" t="s">
        <v>22253</v>
      </c>
      <c r="G7808" t="s">
        <v>186</v>
      </c>
      <c r="H7808" t="s">
        <v>46</v>
      </c>
      <c r="I7808" t="s">
        <v>129</v>
      </c>
      <c r="J7808" t="s">
        <v>130</v>
      </c>
      <c r="K7808" t="s">
        <v>131</v>
      </c>
      <c r="L7808" t="s">
        <v>22254</v>
      </c>
      <c r="M7808" t="s">
        <v>22255</v>
      </c>
      <c r="N7808">
        <v>2.4325000000000001</v>
      </c>
      <c r="O7808">
        <v>0</v>
      </c>
      <c r="P7808">
        <v>1249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3038.1925000000001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1734689</v>
      </c>
      <c r="B7809">
        <v>1</v>
      </c>
      <c r="C7809" t="s">
        <v>77</v>
      </c>
      <c r="D7809" t="s">
        <v>114</v>
      </c>
      <c r="E7809" t="s">
        <v>212</v>
      </c>
      <c r="F7809" t="s">
        <v>22256</v>
      </c>
      <c r="G7809" t="s">
        <v>176</v>
      </c>
      <c r="H7809" t="s">
        <v>47</v>
      </c>
      <c r="I7809" t="s">
        <v>151</v>
      </c>
      <c r="J7809" t="s">
        <v>130</v>
      </c>
      <c r="K7809" t="s">
        <v>131</v>
      </c>
      <c r="L7809" t="s">
        <v>22257</v>
      </c>
      <c r="M7809" t="s">
        <v>22258</v>
      </c>
      <c r="N7809">
        <v>3.2777777000000001E-2</v>
      </c>
      <c r="O7809">
        <v>1</v>
      </c>
      <c r="P7809">
        <v>434</v>
      </c>
      <c r="Q7809">
        <v>0</v>
      </c>
      <c r="R7809">
        <v>0</v>
      </c>
      <c r="S7809">
        <v>4</v>
      </c>
      <c r="T7809">
        <v>234</v>
      </c>
      <c r="U7809">
        <v>3.2778000000000002E-2</v>
      </c>
      <c r="V7809">
        <v>14.225555</v>
      </c>
      <c r="W7809">
        <v>0</v>
      </c>
      <c r="X7809">
        <v>0</v>
      </c>
      <c r="Y7809">
        <v>0.13111100000000001</v>
      </c>
      <c r="Z7809">
        <v>7.67</v>
      </c>
    </row>
    <row r="7810" spans="1:26" x14ac:dyDescent="0.25">
      <c r="A7810">
        <v>1734695</v>
      </c>
      <c r="B7810">
        <v>1</v>
      </c>
      <c r="C7810" t="s">
        <v>76</v>
      </c>
      <c r="D7810" t="s">
        <v>92</v>
      </c>
      <c r="E7810" t="s">
        <v>139</v>
      </c>
      <c r="F7810" t="s">
        <v>22259</v>
      </c>
      <c r="G7810" t="s">
        <v>269</v>
      </c>
      <c r="H7810" t="s">
        <v>46</v>
      </c>
      <c r="I7810" t="s">
        <v>129</v>
      </c>
      <c r="J7810" t="s">
        <v>130</v>
      </c>
      <c r="K7810" t="s">
        <v>131</v>
      </c>
      <c r="L7810" t="s">
        <v>22260</v>
      </c>
      <c r="M7810" t="s">
        <v>22261</v>
      </c>
      <c r="N7810">
        <v>6.2644444439999996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42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263.10666700000002</v>
      </c>
    </row>
    <row r="7811" spans="1:26" x14ac:dyDescent="0.25">
      <c r="A7811">
        <v>1734692</v>
      </c>
      <c r="B7811">
        <v>1</v>
      </c>
      <c r="C7811" t="s">
        <v>77</v>
      </c>
      <c r="D7811" t="s">
        <v>117</v>
      </c>
      <c r="E7811" t="s">
        <v>158</v>
      </c>
      <c r="F7811" t="s">
        <v>6856</v>
      </c>
      <c r="G7811" t="s">
        <v>176</v>
      </c>
      <c r="H7811" t="s">
        <v>47</v>
      </c>
      <c r="I7811" t="s">
        <v>151</v>
      </c>
      <c r="J7811" t="s">
        <v>130</v>
      </c>
      <c r="K7811" t="s">
        <v>131</v>
      </c>
      <c r="L7811" t="s">
        <v>22262</v>
      </c>
      <c r="M7811" t="s">
        <v>22263</v>
      </c>
      <c r="N7811">
        <v>1.1111111E-2</v>
      </c>
      <c r="O7811">
        <v>0</v>
      </c>
      <c r="P7811">
        <v>0</v>
      </c>
      <c r="Q7811">
        <v>0</v>
      </c>
      <c r="R7811">
        <v>384</v>
      </c>
      <c r="S7811">
        <v>0</v>
      </c>
      <c r="T7811">
        <v>18</v>
      </c>
      <c r="U7811">
        <v>0</v>
      </c>
      <c r="V7811">
        <v>0</v>
      </c>
      <c r="W7811">
        <v>0</v>
      </c>
      <c r="X7811">
        <v>4.266667</v>
      </c>
      <c r="Y7811">
        <v>0</v>
      </c>
      <c r="Z7811">
        <v>0.2</v>
      </c>
    </row>
    <row r="7812" spans="1:26" x14ac:dyDescent="0.25">
      <c r="A7812">
        <v>1734693</v>
      </c>
      <c r="B7812">
        <v>1</v>
      </c>
      <c r="C7812" t="s">
        <v>77</v>
      </c>
      <c r="D7812" t="s">
        <v>114</v>
      </c>
      <c r="E7812" t="s">
        <v>164</v>
      </c>
      <c r="F7812" t="s">
        <v>22264</v>
      </c>
      <c r="G7812" t="s">
        <v>141</v>
      </c>
      <c r="H7812" t="s">
        <v>46</v>
      </c>
      <c r="I7812" t="s">
        <v>129</v>
      </c>
      <c r="J7812" t="s">
        <v>130</v>
      </c>
      <c r="K7812" t="s">
        <v>131</v>
      </c>
      <c r="L7812" t="s">
        <v>22265</v>
      </c>
      <c r="M7812" t="s">
        <v>22266</v>
      </c>
      <c r="N7812">
        <v>2.6241666659999998</v>
      </c>
      <c r="O7812">
        <v>0</v>
      </c>
      <c r="P7812">
        <v>6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15.744999999999999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1734696</v>
      </c>
      <c r="B7813">
        <v>1</v>
      </c>
      <c r="C7813" t="s">
        <v>76</v>
      </c>
      <c r="D7813" t="s">
        <v>89</v>
      </c>
      <c r="E7813" t="s">
        <v>139</v>
      </c>
      <c r="F7813" t="s">
        <v>22267</v>
      </c>
      <c r="G7813" t="s">
        <v>182</v>
      </c>
      <c r="H7813" t="s">
        <v>46</v>
      </c>
      <c r="I7813" t="s">
        <v>129</v>
      </c>
      <c r="J7813" t="s">
        <v>130</v>
      </c>
      <c r="K7813" t="s">
        <v>131</v>
      </c>
      <c r="L7813" t="s">
        <v>22268</v>
      </c>
      <c r="M7813" t="s">
        <v>22269</v>
      </c>
      <c r="N7813">
        <v>1.900555555</v>
      </c>
      <c r="O7813">
        <v>0</v>
      </c>
      <c r="P7813">
        <v>10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19.005555999999999</v>
      </c>
      <c r="W7813">
        <v>0</v>
      </c>
      <c r="X7813">
        <v>0</v>
      </c>
      <c r="Y7813">
        <v>0</v>
      </c>
      <c r="Z7813">
        <v>0</v>
      </c>
    </row>
    <row r="7814" spans="1:26" x14ac:dyDescent="0.25">
      <c r="A7814">
        <v>1734698</v>
      </c>
      <c r="B7814">
        <v>1</v>
      </c>
      <c r="C7814" t="s">
        <v>76</v>
      </c>
      <c r="D7814" t="s">
        <v>80</v>
      </c>
      <c r="E7814" t="s">
        <v>134</v>
      </c>
      <c r="F7814" t="s">
        <v>22270</v>
      </c>
      <c r="G7814" t="s">
        <v>155</v>
      </c>
      <c r="H7814" t="s">
        <v>46</v>
      </c>
      <c r="I7814" t="s">
        <v>129</v>
      </c>
      <c r="J7814" t="s">
        <v>130</v>
      </c>
      <c r="K7814" t="s">
        <v>131</v>
      </c>
      <c r="L7814" t="s">
        <v>22271</v>
      </c>
      <c r="M7814" t="s">
        <v>22272</v>
      </c>
      <c r="N7814">
        <v>1.9088888879999999</v>
      </c>
      <c r="O7814">
        <v>0</v>
      </c>
      <c r="P7814">
        <v>4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7.6355560000000002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1734700</v>
      </c>
      <c r="B7815">
        <v>1</v>
      </c>
      <c r="C7815" t="s">
        <v>76</v>
      </c>
      <c r="D7815" t="s">
        <v>88</v>
      </c>
      <c r="E7815" t="s">
        <v>158</v>
      </c>
      <c r="F7815" t="s">
        <v>9798</v>
      </c>
      <c r="G7815" t="s">
        <v>176</v>
      </c>
      <c r="H7815" t="s">
        <v>47</v>
      </c>
      <c r="I7815" t="s">
        <v>129</v>
      </c>
      <c r="J7815" t="s">
        <v>130</v>
      </c>
      <c r="K7815" t="s">
        <v>131</v>
      </c>
      <c r="L7815" t="s">
        <v>22273</v>
      </c>
      <c r="M7815" t="s">
        <v>22274</v>
      </c>
      <c r="N7815">
        <v>0.42027777700000002</v>
      </c>
      <c r="O7815">
        <v>2</v>
      </c>
      <c r="P7815">
        <v>710</v>
      </c>
      <c r="Q7815">
        <v>0</v>
      </c>
      <c r="R7815">
        <v>0</v>
      </c>
      <c r="S7815">
        <v>0</v>
      </c>
      <c r="T7815">
        <v>0</v>
      </c>
      <c r="U7815">
        <v>0.84055599999999997</v>
      </c>
      <c r="V7815">
        <v>298.397222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1734702</v>
      </c>
      <c r="B7816">
        <v>1</v>
      </c>
      <c r="C7816" t="s">
        <v>77</v>
      </c>
      <c r="D7816" t="s">
        <v>114</v>
      </c>
      <c r="E7816" t="s">
        <v>191</v>
      </c>
      <c r="F7816" t="s">
        <v>22275</v>
      </c>
      <c r="G7816" t="s">
        <v>209</v>
      </c>
      <c r="H7816" t="s">
        <v>46</v>
      </c>
      <c r="I7816" t="s">
        <v>129</v>
      </c>
      <c r="J7816" t="s">
        <v>130</v>
      </c>
      <c r="K7816" t="s">
        <v>131</v>
      </c>
      <c r="L7816" t="s">
        <v>22276</v>
      </c>
      <c r="M7816" t="s">
        <v>22277</v>
      </c>
      <c r="N7816">
        <v>2.2572222219999998</v>
      </c>
      <c r="O7816">
        <v>0</v>
      </c>
      <c r="P7816">
        <v>6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13.543333000000001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1734705</v>
      </c>
      <c r="B7817">
        <v>1</v>
      </c>
      <c r="C7817" t="s">
        <v>76</v>
      </c>
      <c r="D7817" t="s">
        <v>96</v>
      </c>
      <c r="E7817" t="s">
        <v>134</v>
      </c>
      <c r="F7817" t="s">
        <v>22278</v>
      </c>
      <c r="G7817" t="s">
        <v>136</v>
      </c>
      <c r="H7817" t="s">
        <v>46</v>
      </c>
      <c r="I7817" t="s">
        <v>129</v>
      </c>
      <c r="J7817" t="s">
        <v>130</v>
      </c>
      <c r="K7817" t="s">
        <v>131</v>
      </c>
      <c r="L7817" t="s">
        <v>22279</v>
      </c>
      <c r="M7817" t="s">
        <v>22280</v>
      </c>
      <c r="N7817">
        <v>1.436388888</v>
      </c>
      <c r="O7817">
        <v>0</v>
      </c>
      <c r="P7817">
        <v>1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1.4363889999999999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1734706</v>
      </c>
      <c r="B7818">
        <v>1</v>
      </c>
      <c r="C7818" t="s">
        <v>77</v>
      </c>
      <c r="D7818" t="s">
        <v>119</v>
      </c>
      <c r="E7818" t="s">
        <v>164</v>
      </c>
      <c r="F7818" t="s">
        <v>22281</v>
      </c>
      <c r="G7818" t="s">
        <v>256</v>
      </c>
      <c r="H7818" t="s">
        <v>46</v>
      </c>
      <c r="I7818" t="s">
        <v>129</v>
      </c>
      <c r="J7818" t="s">
        <v>130</v>
      </c>
      <c r="K7818" t="s">
        <v>131</v>
      </c>
      <c r="L7818" t="s">
        <v>22282</v>
      </c>
      <c r="M7818" t="s">
        <v>22283</v>
      </c>
      <c r="N7818">
        <v>2.298888888</v>
      </c>
      <c r="O7818">
        <v>0</v>
      </c>
      <c r="P7818">
        <v>117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268.97000000000003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1734712</v>
      </c>
      <c r="B7819">
        <v>1</v>
      </c>
      <c r="C7819" t="s">
        <v>76</v>
      </c>
      <c r="D7819" t="s">
        <v>100</v>
      </c>
      <c r="E7819" t="s">
        <v>126</v>
      </c>
      <c r="F7819" t="s">
        <v>22284</v>
      </c>
      <c r="G7819" t="s">
        <v>145</v>
      </c>
      <c r="H7819" t="s">
        <v>47</v>
      </c>
      <c r="I7819" t="s">
        <v>129</v>
      </c>
      <c r="J7819" t="s">
        <v>130</v>
      </c>
      <c r="K7819" t="s">
        <v>131</v>
      </c>
      <c r="L7819" t="s">
        <v>22285</v>
      </c>
      <c r="M7819" t="s">
        <v>22286</v>
      </c>
      <c r="N7819">
        <v>1.298888888</v>
      </c>
      <c r="O7819">
        <v>21</v>
      </c>
      <c r="P7819">
        <v>206</v>
      </c>
      <c r="Q7819">
        <v>0</v>
      </c>
      <c r="R7819">
        <v>0</v>
      </c>
      <c r="S7819">
        <v>0</v>
      </c>
      <c r="T7819">
        <v>0</v>
      </c>
      <c r="U7819">
        <v>27.276667</v>
      </c>
      <c r="V7819">
        <v>267.57111099999997</v>
      </c>
      <c r="W7819">
        <v>0</v>
      </c>
      <c r="X7819">
        <v>0</v>
      </c>
      <c r="Y7819">
        <v>0</v>
      </c>
      <c r="Z7819">
        <v>0</v>
      </c>
    </row>
    <row r="7820" spans="1:26" x14ac:dyDescent="0.25">
      <c r="A7820">
        <v>1734711</v>
      </c>
      <c r="B7820">
        <v>1</v>
      </c>
      <c r="C7820" t="s">
        <v>77</v>
      </c>
      <c r="D7820" t="s">
        <v>113</v>
      </c>
      <c r="E7820" t="s">
        <v>134</v>
      </c>
      <c r="F7820" t="s">
        <v>22287</v>
      </c>
      <c r="G7820" t="s">
        <v>155</v>
      </c>
      <c r="H7820" t="s">
        <v>46</v>
      </c>
      <c r="I7820" t="s">
        <v>129</v>
      </c>
      <c r="J7820" t="s">
        <v>130</v>
      </c>
      <c r="K7820" t="s">
        <v>131</v>
      </c>
      <c r="L7820" t="s">
        <v>22288</v>
      </c>
      <c r="M7820" t="s">
        <v>22289</v>
      </c>
      <c r="N7820">
        <v>0.46722222200000002</v>
      </c>
      <c r="O7820">
        <v>0</v>
      </c>
      <c r="P7820">
        <v>0</v>
      </c>
      <c r="Q7820">
        <v>0</v>
      </c>
      <c r="R7820">
        <v>5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2.3361109999999998</v>
      </c>
      <c r="Y7820">
        <v>0</v>
      </c>
      <c r="Z7820">
        <v>0</v>
      </c>
    </row>
    <row r="7821" spans="1:26" x14ac:dyDescent="0.25">
      <c r="A7821">
        <v>1734707</v>
      </c>
      <c r="B7821">
        <v>1</v>
      </c>
      <c r="C7821" t="s">
        <v>76</v>
      </c>
      <c r="D7821" t="s">
        <v>102</v>
      </c>
      <c r="E7821" t="s">
        <v>158</v>
      </c>
      <c r="F7821" t="s">
        <v>22290</v>
      </c>
      <c r="G7821" t="s">
        <v>176</v>
      </c>
      <c r="H7821" t="s">
        <v>47</v>
      </c>
      <c r="I7821" t="s">
        <v>129</v>
      </c>
      <c r="J7821" t="s">
        <v>130</v>
      </c>
      <c r="K7821" t="s">
        <v>131</v>
      </c>
      <c r="L7821" t="s">
        <v>22291</v>
      </c>
      <c r="M7821" t="s">
        <v>22292</v>
      </c>
      <c r="N7821">
        <v>0.271666666</v>
      </c>
      <c r="O7821">
        <v>129</v>
      </c>
      <c r="P7821">
        <v>16674</v>
      </c>
      <c r="Q7821">
        <v>3</v>
      </c>
      <c r="R7821">
        <v>0</v>
      </c>
      <c r="S7821">
        <v>10</v>
      </c>
      <c r="T7821">
        <v>414</v>
      </c>
      <c r="U7821">
        <v>35.045000000000002</v>
      </c>
      <c r="V7821">
        <v>4529.7699890000004</v>
      </c>
      <c r="W7821">
        <v>0.81499999999999995</v>
      </c>
      <c r="X7821">
        <v>0</v>
      </c>
      <c r="Y7821">
        <v>2.7166670000000002</v>
      </c>
      <c r="Z7821">
        <v>112.47</v>
      </c>
    </row>
    <row r="7822" spans="1:26" x14ac:dyDescent="0.25">
      <c r="A7822">
        <v>1734709</v>
      </c>
      <c r="B7822">
        <v>1</v>
      </c>
      <c r="C7822" t="s">
        <v>77</v>
      </c>
      <c r="D7822" t="s">
        <v>113</v>
      </c>
      <c r="E7822" t="s">
        <v>212</v>
      </c>
      <c r="F7822" t="s">
        <v>18956</v>
      </c>
      <c r="G7822" t="s">
        <v>176</v>
      </c>
      <c r="H7822" t="s">
        <v>47</v>
      </c>
      <c r="I7822" t="s">
        <v>151</v>
      </c>
      <c r="J7822" t="s">
        <v>130</v>
      </c>
      <c r="K7822" t="s">
        <v>131</v>
      </c>
      <c r="L7822" t="s">
        <v>22293</v>
      </c>
      <c r="M7822" t="s">
        <v>22294</v>
      </c>
      <c r="N7822">
        <v>6.9444440000000001E-3</v>
      </c>
      <c r="O7822">
        <v>0</v>
      </c>
      <c r="P7822">
        <v>0</v>
      </c>
      <c r="Q7822">
        <v>24</v>
      </c>
      <c r="R7822">
        <v>128</v>
      </c>
      <c r="S7822">
        <v>22</v>
      </c>
      <c r="T7822">
        <v>213</v>
      </c>
      <c r="U7822">
        <v>0</v>
      </c>
      <c r="V7822">
        <v>0</v>
      </c>
      <c r="W7822">
        <v>0.16666700000000001</v>
      </c>
      <c r="X7822">
        <v>0.88888900000000004</v>
      </c>
      <c r="Y7822">
        <v>0.152778</v>
      </c>
      <c r="Z7822">
        <v>1.4791669999999999</v>
      </c>
    </row>
    <row r="7823" spans="1:26" x14ac:dyDescent="0.25">
      <c r="A7823">
        <v>1734713</v>
      </c>
      <c r="B7823">
        <v>1</v>
      </c>
      <c r="C7823" t="s">
        <v>76</v>
      </c>
      <c r="D7823" t="s">
        <v>84</v>
      </c>
      <c r="E7823" t="s">
        <v>191</v>
      </c>
      <c r="F7823" t="s">
        <v>21930</v>
      </c>
      <c r="G7823" t="s">
        <v>141</v>
      </c>
      <c r="H7823" t="s">
        <v>46</v>
      </c>
      <c r="I7823" t="s">
        <v>129</v>
      </c>
      <c r="J7823" t="s">
        <v>130</v>
      </c>
      <c r="K7823" t="s">
        <v>131</v>
      </c>
      <c r="L7823" t="s">
        <v>22295</v>
      </c>
      <c r="M7823" t="s">
        <v>22296</v>
      </c>
      <c r="N7823">
        <v>0.75055555500000004</v>
      </c>
      <c r="O7823">
        <v>0</v>
      </c>
      <c r="P7823">
        <v>41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30.772777999999999</v>
      </c>
      <c r="W7823">
        <v>0</v>
      </c>
      <c r="X7823">
        <v>0</v>
      </c>
      <c r="Y7823">
        <v>0</v>
      </c>
      <c r="Z7823">
        <v>0</v>
      </c>
    </row>
    <row r="7824" spans="1:26" x14ac:dyDescent="0.25">
      <c r="A7824">
        <v>1734715</v>
      </c>
      <c r="B7824">
        <v>1</v>
      </c>
      <c r="C7824" t="s">
        <v>76</v>
      </c>
      <c r="D7824" t="s">
        <v>83</v>
      </c>
      <c r="E7824" t="s">
        <v>139</v>
      </c>
      <c r="F7824" t="s">
        <v>22152</v>
      </c>
      <c r="G7824" t="s">
        <v>141</v>
      </c>
      <c r="H7824" t="s">
        <v>46</v>
      </c>
      <c r="I7824" t="s">
        <v>129</v>
      </c>
      <c r="J7824" t="s">
        <v>130</v>
      </c>
      <c r="K7824" t="s">
        <v>131</v>
      </c>
      <c r="L7824" t="s">
        <v>22297</v>
      </c>
      <c r="M7824" t="s">
        <v>22298</v>
      </c>
      <c r="N7824">
        <v>1.728611111</v>
      </c>
      <c r="O7824">
        <v>0</v>
      </c>
      <c r="P7824">
        <v>77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133.10305600000001</v>
      </c>
      <c r="W7824">
        <v>0</v>
      </c>
      <c r="X7824">
        <v>0</v>
      </c>
      <c r="Y7824">
        <v>0</v>
      </c>
      <c r="Z7824">
        <v>0</v>
      </c>
    </row>
    <row r="7825" spans="1:26" x14ac:dyDescent="0.25">
      <c r="A7825">
        <v>1734723</v>
      </c>
      <c r="B7825">
        <v>1</v>
      </c>
      <c r="C7825" t="s">
        <v>76</v>
      </c>
      <c r="D7825" t="s">
        <v>102</v>
      </c>
      <c r="E7825" t="s">
        <v>126</v>
      </c>
      <c r="F7825" t="s">
        <v>22299</v>
      </c>
      <c r="G7825" t="s">
        <v>281</v>
      </c>
      <c r="H7825" t="s">
        <v>47</v>
      </c>
      <c r="I7825" t="s">
        <v>129</v>
      </c>
      <c r="J7825" t="s">
        <v>130</v>
      </c>
      <c r="K7825" t="s">
        <v>161</v>
      </c>
      <c r="L7825" t="s">
        <v>22300</v>
      </c>
      <c r="M7825" t="s">
        <v>22301</v>
      </c>
      <c r="N7825">
        <v>2.5505555549999999</v>
      </c>
      <c r="O7825">
        <v>0</v>
      </c>
      <c r="P7825">
        <v>77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196.39277799999999</v>
      </c>
      <c r="W7825">
        <v>0</v>
      </c>
      <c r="X7825">
        <v>0</v>
      </c>
      <c r="Y7825">
        <v>0</v>
      </c>
      <c r="Z7825">
        <v>0</v>
      </c>
    </row>
    <row r="7826" spans="1:26" x14ac:dyDescent="0.25">
      <c r="A7826">
        <v>1734718</v>
      </c>
      <c r="B7826">
        <v>1</v>
      </c>
      <c r="C7826" t="s">
        <v>76</v>
      </c>
      <c r="D7826" t="s">
        <v>89</v>
      </c>
      <c r="E7826" t="s">
        <v>191</v>
      </c>
      <c r="F7826" t="s">
        <v>22302</v>
      </c>
      <c r="G7826" t="s">
        <v>907</v>
      </c>
      <c r="H7826" t="s">
        <v>46</v>
      </c>
      <c r="I7826" t="s">
        <v>129</v>
      </c>
      <c r="J7826" t="s">
        <v>130</v>
      </c>
      <c r="K7826" t="s">
        <v>131</v>
      </c>
      <c r="L7826" t="s">
        <v>22303</v>
      </c>
      <c r="M7826" t="s">
        <v>22304</v>
      </c>
      <c r="N7826">
        <v>2.588055555</v>
      </c>
      <c r="O7826">
        <v>0</v>
      </c>
      <c r="P7826">
        <v>89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230.33694399999999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1734731</v>
      </c>
      <c r="B7827">
        <v>1</v>
      </c>
      <c r="C7827" t="s">
        <v>76</v>
      </c>
      <c r="D7827" t="s">
        <v>90</v>
      </c>
      <c r="E7827" t="s">
        <v>126</v>
      </c>
      <c r="F7827" t="s">
        <v>22305</v>
      </c>
      <c r="G7827" t="s">
        <v>176</v>
      </c>
      <c r="H7827" t="s">
        <v>47</v>
      </c>
      <c r="I7827" t="s">
        <v>129</v>
      </c>
      <c r="J7827" t="s">
        <v>130</v>
      </c>
      <c r="K7827" t="s">
        <v>131</v>
      </c>
      <c r="L7827" t="s">
        <v>22306</v>
      </c>
      <c r="M7827" t="s">
        <v>22307</v>
      </c>
      <c r="N7827">
        <v>0.995</v>
      </c>
      <c r="O7827">
        <v>0</v>
      </c>
      <c r="P7827">
        <v>254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252.73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1734725</v>
      </c>
      <c r="B7828">
        <v>1</v>
      </c>
      <c r="C7828" t="s">
        <v>76</v>
      </c>
      <c r="D7828" t="s">
        <v>86</v>
      </c>
      <c r="E7828" t="s">
        <v>134</v>
      </c>
      <c r="F7828" t="s">
        <v>22308</v>
      </c>
      <c r="G7828" t="s">
        <v>136</v>
      </c>
      <c r="H7828" t="s">
        <v>46</v>
      </c>
      <c r="I7828" t="s">
        <v>129</v>
      </c>
      <c r="J7828" t="s">
        <v>130</v>
      </c>
      <c r="K7828" t="s">
        <v>131</v>
      </c>
      <c r="L7828" t="s">
        <v>22309</v>
      </c>
      <c r="M7828" t="s">
        <v>22310</v>
      </c>
      <c r="N7828">
        <v>2.1291666660000002</v>
      </c>
      <c r="O7828">
        <v>0</v>
      </c>
      <c r="P7828">
        <v>2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4.2583330000000004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1734720</v>
      </c>
      <c r="B7829">
        <v>1</v>
      </c>
      <c r="C7829" t="s">
        <v>77</v>
      </c>
      <c r="D7829" t="s">
        <v>109</v>
      </c>
      <c r="E7829" t="s">
        <v>164</v>
      </c>
      <c r="F7829" t="s">
        <v>22311</v>
      </c>
      <c r="G7829" t="s">
        <v>462</v>
      </c>
      <c r="H7829" t="s">
        <v>46</v>
      </c>
      <c r="I7829" t="s">
        <v>129</v>
      </c>
      <c r="J7829" t="s">
        <v>130</v>
      </c>
      <c r="K7829" t="s">
        <v>131</v>
      </c>
      <c r="L7829" t="s">
        <v>22312</v>
      </c>
      <c r="M7829" t="s">
        <v>22313</v>
      </c>
      <c r="N7829">
        <v>2.105555555</v>
      </c>
      <c r="O7829">
        <v>0</v>
      </c>
      <c r="P7829">
        <v>72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151.6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1734721</v>
      </c>
      <c r="B7830">
        <v>1</v>
      </c>
      <c r="C7830" t="s">
        <v>77</v>
      </c>
      <c r="D7830" t="s">
        <v>115</v>
      </c>
      <c r="E7830" t="s">
        <v>212</v>
      </c>
      <c r="F7830" t="s">
        <v>2743</v>
      </c>
      <c r="G7830" t="s">
        <v>176</v>
      </c>
      <c r="H7830" t="s">
        <v>47</v>
      </c>
      <c r="I7830" t="s">
        <v>151</v>
      </c>
      <c r="J7830" t="s">
        <v>130</v>
      </c>
      <c r="K7830" t="s">
        <v>131</v>
      </c>
      <c r="L7830" t="s">
        <v>22314</v>
      </c>
      <c r="M7830" t="s">
        <v>22315</v>
      </c>
      <c r="N7830">
        <v>8.3333330000000001E-3</v>
      </c>
      <c r="O7830">
        <v>8</v>
      </c>
      <c r="P7830">
        <v>5</v>
      </c>
      <c r="Q7830">
        <v>0</v>
      </c>
      <c r="R7830">
        <v>0</v>
      </c>
      <c r="S7830">
        <v>41</v>
      </c>
      <c r="T7830">
        <v>1011</v>
      </c>
      <c r="U7830">
        <v>6.6667000000000004E-2</v>
      </c>
      <c r="V7830">
        <v>4.1667000000000003E-2</v>
      </c>
      <c r="W7830">
        <v>0</v>
      </c>
      <c r="X7830">
        <v>0</v>
      </c>
      <c r="Y7830">
        <v>0.341667</v>
      </c>
      <c r="Z7830">
        <v>8.4250000000000007</v>
      </c>
    </row>
    <row r="7831" spans="1:26" x14ac:dyDescent="0.25">
      <c r="A7831">
        <v>1734724</v>
      </c>
      <c r="B7831">
        <v>1</v>
      </c>
      <c r="C7831" t="s">
        <v>76</v>
      </c>
      <c r="D7831" t="s">
        <v>96</v>
      </c>
      <c r="E7831" t="s">
        <v>212</v>
      </c>
      <c r="F7831" t="s">
        <v>9254</v>
      </c>
      <c r="G7831" t="s">
        <v>145</v>
      </c>
      <c r="H7831" t="s">
        <v>47</v>
      </c>
      <c r="I7831" t="s">
        <v>129</v>
      </c>
      <c r="J7831" t="s">
        <v>130</v>
      </c>
      <c r="K7831" t="s">
        <v>131</v>
      </c>
      <c r="L7831" t="s">
        <v>22316</v>
      </c>
      <c r="M7831" t="s">
        <v>22317</v>
      </c>
      <c r="N7831">
        <v>2.505833333</v>
      </c>
      <c r="O7831">
        <v>13</v>
      </c>
      <c r="P7831">
        <v>63</v>
      </c>
      <c r="Q7831">
        <v>0</v>
      </c>
      <c r="R7831">
        <v>0</v>
      </c>
      <c r="S7831">
        <v>0</v>
      </c>
      <c r="T7831">
        <v>0</v>
      </c>
      <c r="U7831">
        <v>32.575833000000003</v>
      </c>
      <c r="V7831">
        <v>157.86750000000001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1734722</v>
      </c>
      <c r="B7832">
        <v>1</v>
      </c>
      <c r="C7832" t="s">
        <v>76</v>
      </c>
      <c r="D7832" t="s">
        <v>90</v>
      </c>
      <c r="E7832" t="s">
        <v>158</v>
      </c>
      <c r="F7832" t="s">
        <v>22318</v>
      </c>
      <c r="G7832" t="s">
        <v>285</v>
      </c>
      <c r="H7832" t="s">
        <v>47</v>
      </c>
      <c r="I7832" t="s">
        <v>129</v>
      </c>
      <c r="J7832" t="s">
        <v>130</v>
      </c>
      <c r="K7832" t="s">
        <v>161</v>
      </c>
      <c r="L7832" t="s">
        <v>22319</v>
      </c>
      <c r="M7832" t="s">
        <v>22320</v>
      </c>
      <c r="N7832">
        <v>8.6475000000000009</v>
      </c>
      <c r="O7832">
        <v>2</v>
      </c>
      <c r="P7832">
        <v>279</v>
      </c>
      <c r="Q7832">
        <v>0</v>
      </c>
      <c r="R7832">
        <v>0</v>
      </c>
      <c r="S7832">
        <v>0</v>
      </c>
      <c r="T7832">
        <v>0</v>
      </c>
      <c r="U7832">
        <v>17.295000000000002</v>
      </c>
      <c r="V7832">
        <v>2412.6525000000001</v>
      </c>
      <c r="W7832">
        <v>0</v>
      </c>
      <c r="X7832">
        <v>0</v>
      </c>
      <c r="Y7832">
        <v>0</v>
      </c>
      <c r="Z7832">
        <v>0</v>
      </c>
    </row>
    <row r="7833" spans="1:26" x14ac:dyDescent="0.25">
      <c r="A7833">
        <v>1734729</v>
      </c>
      <c r="B7833">
        <v>1</v>
      </c>
      <c r="C7833" t="s">
        <v>77</v>
      </c>
      <c r="D7833" t="s">
        <v>109</v>
      </c>
      <c r="E7833" t="s">
        <v>164</v>
      </c>
      <c r="F7833" t="s">
        <v>18674</v>
      </c>
      <c r="G7833" t="s">
        <v>1596</v>
      </c>
      <c r="H7833" t="s">
        <v>46</v>
      </c>
      <c r="I7833" t="s">
        <v>129</v>
      </c>
      <c r="J7833" t="s">
        <v>130</v>
      </c>
      <c r="K7833" t="s">
        <v>131</v>
      </c>
      <c r="L7833" t="s">
        <v>22321</v>
      </c>
      <c r="M7833" t="s">
        <v>22322</v>
      </c>
      <c r="N7833">
        <v>2.5669444440000002</v>
      </c>
      <c r="O7833">
        <v>0</v>
      </c>
      <c r="P7833">
        <v>55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141.18194399999999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1734727</v>
      </c>
      <c r="B7834">
        <v>1</v>
      </c>
      <c r="C7834" t="s">
        <v>76</v>
      </c>
      <c r="D7834" t="s">
        <v>94</v>
      </c>
      <c r="E7834" t="s">
        <v>139</v>
      </c>
      <c r="F7834" t="s">
        <v>22323</v>
      </c>
      <c r="G7834" t="s">
        <v>285</v>
      </c>
      <c r="H7834" t="s">
        <v>46</v>
      </c>
      <c r="I7834" t="s">
        <v>129</v>
      </c>
      <c r="J7834" t="s">
        <v>130</v>
      </c>
      <c r="K7834" t="s">
        <v>161</v>
      </c>
      <c r="L7834" t="s">
        <v>22324</v>
      </c>
      <c r="M7834" t="s">
        <v>22325</v>
      </c>
      <c r="N7834">
        <v>0.78566472200000004</v>
      </c>
      <c r="O7834">
        <v>0</v>
      </c>
      <c r="P7834">
        <v>0</v>
      </c>
      <c r="Q7834">
        <v>0</v>
      </c>
      <c r="R7834">
        <v>33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25.926936000000001</v>
      </c>
      <c r="Y7834">
        <v>0</v>
      </c>
      <c r="Z7834">
        <v>0</v>
      </c>
    </row>
    <row r="7835" spans="1:26" x14ac:dyDescent="0.25">
      <c r="A7835">
        <v>1734736</v>
      </c>
      <c r="B7835">
        <v>1</v>
      </c>
      <c r="C7835" t="s">
        <v>77</v>
      </c>
      <c r="D7835" t="s">
        <v>114</v>
      </c>
      <c r="E7835" t="s">
        <v>126</v>
      </c>
      <c r="F7835" t="s">
        <v>10437</v>
      </c>
      <c r="G7835" t="s">
        <v>285</v>
      </c>
      <c r="H7835" t="s">
        <v>47</v>
      </c>
      <c r="I7835" t="s">
        <v>129</v>
      </c>
      <c r="J7835" t="s">
        <v>130</v>
      </c>
      <c r="K7835" t="s">
        <v>161</v>
      </c>
      <c r="L7835" t="s">
        <v>22326</v>
      </c>
      <c r="M7835" t="s">
        <v>22327</v>
      </c>
      <c r="N7835">
        <v>8.6633333330000006</v>
      </c>
      <c r="O7835">
        <v>18</v>
      </c>
      <c r="P7835">
        <v>294</v>
      </c>
      <c r="Q7835">
        <v>0</v>
      </c>
      <c r="R7835">
        <v>0</v>
      </c>
      <c r="S7835">
        <v>0</v>
      </c>
      <c r="T7835">
        <v>0</v>
      </c>
      <c r="U7835">
        <v>155.94</v>
      </c>
      <c r="V7835">
        <v>2547.02</v>
      </c>
      <c r="W7835">
        <v>0</v>
      </c>
      <c r="X7835">
        <v>0</v>
      </c>
      <c r="Y7835">
        <v>0</v>
      </c>
      <c r="Z7835">
        <v>0</v>
      </c>
    </row>
    <row r="7836" spans="1:26" x14ac:dyDescent="0.25">
      <c r="A7836">
        <v>1734728</v>
      </c>
      <c r="B7836">
        <v>1</v>
      </c>
      <c r="C7836" t="s">
        <v>76</v>
      </c>
      <c r="D7836" t="s">
        <v>85</v>
      </c>
      <c r="E7836" t="s">
        <v>126</v>
      </c>
      <c r="F7836" t="s">
        <v>22328</v>
      </c>
      <c r="G7836" t="s">
        <v>281</v>
      </c>
      <c r="H7836" t="s">
        <v>47</v>
      </c>
      <c r="I7836" t="s">
        <v>129</v>
      </c>
      <c r="J7836" t="s">
        <v>130</v>
      </c>
      <c r="K7836" t="s">
        <v>161</v>
      </c>
      <c r="L7836" t="s">
        <v>22329</v>
      </c>
      <c r="M7836" t="s">
        <v>22330</v>
      </c>
      <c r="N7836">
        <v>2.6575000000000002</v>
      </c>
      <c r="O7836">
        <v>0</v>
      </c>
      <c r="P7836">
        <v>253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672.34749999999997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1734733</v>
      </c>
      <c r="B7837">
        <v>1</v>
      </c>
      <c r="C7837" t="s">
        <v>76</v>
      </c>
      <c r="D7837" t="s">
        <v>78</v>
      </c>
      <c r="E7837" t="s">
        <v>139</v>
      </c>
      <c r="F7837" t="s">
        <v>22331</v>
      </c>
      <c r="G7837" t="s">
        <v>141</v>
      </c>
      <c r="H7837" t="s">
        <v>46</v>
      </c>
      <c r="I7837" t="s">
        <v>129</v>
      </c>
      <c r="J7837" t="s">
        <v>130</v>
      </c>
      <c r="K7837" t="s">
        <v>131</v>
      </c>
      <c r="L7837" t="s">
        <v>22332</v>
      </c>
      <c r="M7837" t="s">
        <v>22333</v>
      </c>
      <c r="N7837">
        <v>1.845555555</v>
      </c>
      <c r="O7837">
        <v>0</v>
      </c>
      <c r="P7837">
        <v>43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79.358889000000005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1734790</v>
      </c>
      <c r="B7838">
        <v>1</v>
      </c>
      <c r="C7838" t="s">
        <v>77</v>
      </c>
      <c r="D7838" t="s">
        <v>118</v>
      </c>
      <c r="E7838" t="s">
        <v>126</v>
      </c>
      <c r="F7838" t="s">
        <v>2548</v>
      </c>
      <c r="G7838" t="s">
        <v>281</v>
      </c>
      <c r="H7838" t="s">
        <v>47</v>
      </c>
      <c r="I7838" t="s">
        <v>129</v>
      </c>
      <c r="J7838" t="s">
        <v>130</v>
      </c>
      <c r="K7838" t="s">
        <v>161</v>
      </c>
      <c r="L7838" t="s">
        <v>22334</v>
      </c>
      <c r="M7838" t="s">
        <v>22335</v>
      </c>
      <c r="N7838">
        <v>3.0575000000000001</v>
      </c>
      <c r="O7838">
        <v>0</v>
      </c>
      <c r="P7838">
        <v>56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171.22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1734738</v>
      </c>
      <c r="B7839">
        <v>1</v>
      </c>
      <c r="C7839" t="s">
        <v>77</v>
      </c>
      <c r="D7839" t="s">
        <v>108</v>
      </c>
      <c r="E7839" t="s">
        <v>164</v>
      </c>
      <c r="F7839" t="s">
        <v>22336</v>
      </c>
      <c r="G7839" t="s">
        <v>281</v>
      </c>
      <c r="H7839" t="s">
        <v>46</v>
      </c>
      <c r="I7839" t="s">
        <v>129</v>
      </c>
      <c r="J7839" t="s">
        <v>130</v>
      </c>
      <c r="K7839" t="s">
        <v>161</v>
      </c>
      <c r="L7839" t="s">
        <v>22337</v>
      </c>
      <c r="M7839" t="s">
        <v>22338</v>
      </c>
      <c r="N7839">
        <v>3.3650000000000002</v>
      </c>
      <c r="O7839">
        <v>0</v>
      </c>
      <c r="P7839">
        <v>51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171.61500000000001</v>
      </c>
      <c r="W7839">
        <v>0</v>
      </c>
      <c r="X7839">
        <v>0</v>
      </c>
      <c r="Y7839">
        <v>0</v>
      </c>
      <c r="Z7839">
        <v>0</v>
      </c>
    </row>
    <row r="7840" spans="1:26" x14ac:dyDescent="0.25">
      <c r="A7840">
        <v>1734739</v>
      </c>
      <c r="B7840">
        <v>1</v>
      </c>
      <c r="C7840" t="s">
        <v>76</v>
      </c>
      <c r="D7840" t="s">
        <v>98</v>
      </c>
      <c r="E7840" t="s">
        <v>139</v>
      </c>
      <c r="F7840" t="s">
        <v>22339</v>
      </c>
      <c r="G7840" t="s">
        <v>197</v>
      </c>
      <c r="H7840" t="s">
        <v>46</v>
      </c>
      <c r="I7840" t="s">
        <v>129</v>
      </c>
      <c r="J7840" t="s">
        <v>130</v>
      </c>
      <c r="K7840" t="s">
        <v>131</v>
      </c>
      <c r="L7840" t="s">
        <v>22340</v>
      </c>
      <c r="M7840" t="s">
        <v>22341</v>
      </c>
      <c r="N7840">
        <v>2.326944444</v>
      </c>
      <c r="O7840">
        <v>0</v>
      </c>
      <c r="P7840">
        <v>0</v>
      </c>
      <c r="Q7840">
        <v>0</v>
      </c>
      <c r="R7840">
        <v>17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39.558056000000001</v>
      </c>
      <c r="Y7840">
        <v>0</v>
      </c>
      <c r="Z7840">
        <v>0</v>
      </c>
    </row>
    <row r="7841" spans="1:26" x14ac:dyDescent="0.25">
      <c r="A7841">
        <v>1734770</v>
      </c>
      <c r="B7841">
        <v>1</v>
      </c>
      <c r="C7841" t="s">
        <v>77</v>
      </c>
      <c r="D7841" t="s">
        <v>108</v>
      </c>
      <c r="E7841" t="s">
        <v>126</v>
      </c>
      <c r="F7841" t="s">
        <v>22342</v>
      </c>
      <c r="G7841" t="s">
        <v>150</v>
      </c>
      <c r="H7841" t="s">
        <v>47</v>
      </c>
      <c r="I7841" t="s">
        <v>129</v>
      </c>
      <c r="J7841" t="s">
        <v>130</v>
      </c>
      <c r="K7841" t="s">
        <v>161</v>
      </c>
      <c r="L7841" t="s">
        <v>22340</v>
      </c>
      <c r="M7841" t="s">
        <v>22343</v>
      </c>
      <c r="N7841">
        <v>1.0061111110000001</v>
      </c>
      <c r="O7841">
        <v>0</v>
      </c>
      <c r="P7841">
        <v>432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434.64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1734741</v>
      </c>
      <c r="B7842">
        <v>1</v>
      </c>
      <c r="C7842" t="s">
        <v>76</v>
      </c>
      <c r="D7842" t="s">
        <v>103</v>
      </c>
      <c r="E7842" t="s">
        <v>139</v>
      </c>
      <c r="F7842" t="s">
        <v>22344</v>
      </c>
      <c r="G7842" t="s">
        <v>633</v>
      </c>
      <c r="H7842" t="s">
        <v>46</v>
      </c>
      <c r="I7842" t="s">
        <v>129</v>
      </c>
      <c r="J7842" t="s">
        <v>130</v>
      </c>
      <c r="K7842" t="s">
        <v>131</v>
      </c>
      <c r="L7842" t="s">
        <v>22345</v>
      </c>
      <c r="M7842" t="s">
        <v>22346</v>
      </c>
      <c r="N7842">
        <v>2.9836111110000001</v>
      </c>
      <c r="O7842">
        <v>0</v>
      </c>
      <c r="P7842">
        <v>0</v>
      </c>
      <c r="Q7842">
        <v>0</v>
      </c>
      <c r="R7842">
        <v>6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17.901667</v>
      </c>
      <c r="Y7842">
        <v>0</v>
      </c>
      <c r="Z7842">
        <v>0</v>
      </c>
    </row>
    <row r="7843" spans="1:26" x14ac:dyDescent="0.25">
      <c r="A7843">
        <v>1734753</v>
      </c>
      <c r="B7843">
        <v>1</v>
      </c>
      <c r="C7843" t="s">
        <v>76</v>
      </c>
      <c r="D7843" t="s">
        <v>81</v>
      </c>
      <c r="E7843" t="s">
        <v>139</v>
      </c>
      <c r="F7843" t="s">
        <v>10428</v>
      </c>
      <c r="G7843" t="s">
        <v>285</v>
      </c>
      <c r="H7843" t="s">
        <v>46</v>
      </c>
      <c r="I7843" t="s">
        <v>129</v>
      </c>
      <c r="J7843" t="s">
        <v>130</v>
      </c>
      <c r="K7843" t="s">
        <v>161</v>
      </c>
      <c r="L7843" t="s">
        <v>22345</v>
      </c>
      <c r="M7843" t="s">
        <v>22347</v>
      </c>
      <c r="N7843">
        <v>0.384444444</v>
      </c>
      <c r="O7843">
        <v>0</v>
      </c>
      <c r="P7843">
        <v>40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15.377777999999999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1734745</v>
      </c>
      <c r="B7844">
        <v>1</v>
      </c>
      <c r="C7844" t="s">
        <v>76</v>
      </c>
      <c r="D7844" t="s">
        <v>97</v>
      </c>
      <c r="E7844" t="s">
        <v>134</v>
      </c>
      <c r="F7844" t="s">
        <v>22348</v>
      </c>
      <c r="G7844" t="s">
        <v>209</v>
      </c>
      <c r="H7844" t="s">
        <v>46</v>
      </c>
      <c r="I7844" t="s">
        <v>129</v>
      </c>
      <c r="J7844" t="s">
        <v>130</v>
      </c>
      <c r="K7844" t="s">
        <v>131</v>
      </c>
      <c r="L7844" t="s">
        <v>22349</v>
      </c>
      <c r="M7844" t="s">
        <v>22350</v>
      </c>
      <c r="N7844">
        <v>8.7619444439999992</v>
      </c>
      <c r="O7844">
        <v>0</v>
      </c>
      <c r="P7844">
        <v>2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17.523889</v>
      </c>
      <c r="W7844">
        <v>0</v>
      </c>
      <c r="X7844">
        <v>0</v>
      </c>
      <c r="Y7844">
        <v>0</v>
      </c>
      <c r="Z7844">
        <v>0</v>
      </c>
    </row>
    <row r="7845" spans="1:26" x14ac:dyDescent="0.25">
      <c r="A7845">
        <v>1734743</v>
      </c>
      <c r="B7845">
        <v>1</v>
      </c>
      <c r="C7845" t="s">
        <v>77</v>
      </c>
      <c r="D7845" t="s">
        <v>110</v>
      </c>
      <c r="E7845" t="s">
        <v>126</v>
      </c>
      <c r="F7845" t="s">
        <v>22351</v>
      </c>
      <c r="G7845" t="s">
        <v>285</v>
      </c>
      <c r="H7845" t="s">
        <v>47</v>
      </c>
      <c r="I7845" t="s">
        <v>129</v>
      </c>
      <c r="J7845" t="s">
        <v>130</v>
      </c>
      <c r="K7845" t="s">
        <v>161</v>
      </c>
      <c r="L7845" t="s">
        <v>22352</v>
      </c>
      <c r="M7845" t="s">
        <v>22353</v>
      </c>
      <c r="N7845">
        <v>0.65190833299999995</v>
      </c>
      <c r="O7845">
        <v>0</v>
      </c>
      <c r="P7845">
        <v>0</v>
      </c>
      <c r="Q7845">
        <v>0</v>
      </c>
      <c r="R7845">
        <v>14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9.1267169999999993</v>
      </c>
      <c r="Y7845">
        <v>0</v>
      </c>
      <c r="Z7845">
        <v>0</v>
      </c>
    </row>
    <row r="7846" spans="1:26" x14ac:dyDescent="0.25">
      <c r="A7846">
        <v>1734755</v>
      </c>
      <c r="B7846">
        <v>1</v>
      </c>
      <c r="C7846" t="s">
        <v>76</v>
      </c>
      <c r="D7846" t="s">
        <v>81</v>
      </c>
      <c r="E7846" t="s">
        <v>134</v>
      </c>
      <c r="F7846" t="s">
        <v>22354</v>
      </c>
      <c r="G7846" t="s">
        <v>155</v>
      </c>
      <c r="H7846" t="s">
        <v>46</v>
      </c>
      <c r="I7846" t="s">
        <v>129</v>
      </c>
      <c r="J7846" t="s">
        <v>130</v>
      </c>
      <c r="K7846" t="s">
        <v>131</v>
      </c>
      <c r="L7846" t="s">
        <v>22355</v>
      </c>
      <c r="M7846" t="s">
        <v>22356</v>
      </c>
      <c r="N7846">
        <v>2.4727777770000001</v>
      </c>
      <c r="O7846">
        <v>0</v>
      </c>
      <c r="P7846">
        <v>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2.4727779999999999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1734748</v>
      </c>
      <c r="B7847">
        <v>1</v>
      </c>
      <c r="C7847" t="s">
        <v>76</v>
      </c>
      <c r="D7847" t="s">
        <v>92</v>
      </c>
      <c r="E7847" t="s">
        <v>134</v>
      </c>
      <c r="F7847" t="s">
        <v>22357</v>
      </c>
      <c r="G7847" t="s">
        <v>209</v>
      </c>
      <c r="H7847" t="s">
        <v>46</v>
      </c>
      <c r="I7847" t="s">
        <v>129</v>
      </c>
      <c r="J7847" t="s">
        <v>130</v>
      </c>
      <c r="K7847" t="s">
        <v>131</v>
      </c>
      <c r="L7847" t="s">
        <v>22358</v>
      </c>
      <c r="M7847" t="s">
        <v>22359</v>
      </c>
      <c r="N7847">
        <v>5.9469444439999997</v>
      </c>
      <c r="O7847">
        <v>0</v>
      </c>
      <c r="P7847">
        <v>0</v>
      </c>
      <c r="Q7847">
        <v>0</v>
      </c>
      <c r="R7847">
        <v>1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5.9469440000000002</v>
      </c>
      <c r="Y7847">
        <v>0</v>
      </c>
      <c r="Z7847">
        <v>0</v>
      </c>
    </row>
    <row r="7848" spans="1:26" x14ac:dyDescent="0.25">
      <c r="A7848">
        <v>1734751</v>
      </c>
      <c r="B7848">
        <v>1</v>
      </c>
      <c r="C7848" t="s">
        <v>77</v>
      </c>
      <c r="D7848" t="s">
        <v>124</v>
      </c>
      <c r="E7848" t="s">
        <v>134</v>
      </c>
      <c r="F7848" t="s">
        <v>22360</v>
      </c>
      <c r="G7848" t="s">
        <v>136</v>
      </c>
      <c r="H7848" t="s">
        <v>46</v>
      </c>
      <c r="I7848" t="s">
        <v>129</v>
      </c>
      <c r="J7848" t="s">
        <v>130</v>
      </c>
      <c r="K7848" t="s">
        <v>131</v>
      </c>
      <c r="L7848" t="s">
        <v>22361</v>
      </c>
      <c r="M7848" t="s">
        <v>22362</v>
      </c>
      <c r="N7848">
        <v>6.9102777770000001</v>
      </c>
      <c r="O7848">
        <v>0</v>
      </c>
      <c r="P7848">
        <v>3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20.730833000000001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1734754</v>
      </c>
      <c r="B7849">
        <v>1</v>
      </c>
      <c r="C7849" t="s">
        <v>77</v>
      </c>
      <c r="D7849" t="s">
        <v>123</v>
      </c>
      <c r="E7849" t="s">
        <v>134</v>
      </c>
      <c r="F7849" t="s">
        <v>22363</v>
      </c>
      <c r="G7849" t="s">
        <v>462</v>
      </c>
      <c r="H7849" t="s">
        <v>46</v>
      </c>
      <c r="I7849" t="s">
        <v>129</v>
      </c>
      <c r="J7849" t="s">
        <v>130</v>
      </c>
      <c r="K7849" t="s">
        <v>131</v>
      </c>
      <c r="L7849" t="s">
        <v>22364</v>
      </c>
      <c r="M7849" t="s">
        <v>22365</v>
      </c>
      <c r="N7849">
        <v>1.1425000000000001</v>
      </c>
      <c r="O7849">
        <v>0</v>
      </c>
      <c r="P7849">
        <v>5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5.7125000000000004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1734752</v>
      </c>
      <c r="B7850">
        <v>1</v>
      </c>
      <c r="C7850" t="s">
        <v>76</v>
      </c>
      <c r="D7850" t="s">
        <v>103</v>
      </c>
      <c r="E7850" t="s">
        <v>126</v>
      </c>
      <c r="F7850" t="s">
        <v>22366</v>
      </c>
      <c r="G7850" t="s">
        <v>285</v>
      </c>
      <c r="H7850" t="s">
        <v>47</v>
      </c>
      <c r="I7850" t="s">
        <v>129</v>
      </c>
      <c r="J7850" t="s">
        <v>130</v>
      </c>
      <c r="K7850" t="s">
        <v>161</v>
      </c>
      <c r="L7850" t="s">
        <v>22367</v>
      </c>
      <c r="M7850" t="s">
        <v>22368</v>
      </c>
      <c r="N7850">
        <v>6.7336111110000001</v>
      </c>
      <c r="O7850">
        <v>0</v>
      </c>
      <c r="P7850">
        <v>0</v>
      </c>
      <c r="Q7850">
        <v>0</v>
      </c>
      <c r="R7850">
        <v>388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2612.6411109999999</v>
      </c>
      <c r="Y7850">
        <v>0</v>
      </c>
      <c r="Z7850">
        <v>0</v>
      </c>
    </row>
    <row r="7851" spans="1:26" x14ac:dyDescent="0.25">
      <c r="A7851">
        <v>1734759</v>
      </c>
      <c r="B7851">
        <v>1</v>
      </c>
      <c r="C7851" t="s">
        <v>76</v>
      </c>
      <c r="D7851" t="s">
        <v>95</v>
      </c>
      <c r="E7851" t="s">
        <v>134</v>
      </c>
      <c r="F7851" t="s">
        <v>22369</v>
      </c>
      <c r="G7851" t="s">
        <v>136</v>
      </c>
      <c r="H7851" t="s">
        <v>46</v>
      </c>
      <c r="I7851" t="s">
        <v>129</v>
      </c>
      <c r="J7851" t="s">
        <v>130</v>
      </c>
      <c r="K7851" t="s">
        <v>131</v>
      </c>
      <c r="L7851" t="s">
        <v>22370</v>
      </c>
      <c r="M7851" t="s">
        <v>22371</v>
      </c>
      <c r="N7851">
        <v>1.8563888879999999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1.8563890000000001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1734756</v>
      </c>
      <c r="B7852">
        <v>1</v>
      </c>
      <c r="C7852" t="s">
        <v>76</v>
      </c>
      <c r="D7852" t="s">
        <v>87</v>
      </c>
      <c r="E7852" t="s">
        <v>191</v>
      </c>
      <c r="F7852" t="s">
        <v>22372</v>
      </c>
      <c r="G7852" t="s">
        <v>193</v>
      </c>
      <c r="H7852" t="s">
        <v>46</v>
      </c>
      <c r="I7852" t="s">
        <v>129</v>
      </c>
      <c r="J7852" t="s">
        <v>130</v>
      </c>
      <c r="K7852" t="s">
        <v>131</v>
      </c>
      <c r="L7852" t="s">
        <v>22373</v>
      </c>
      <c r="M7852" t="s">
        <v>22374</v>
      </c>
      <c r="N7852">
        <v>3.7488888880000002</v>
      </c>
      <c r="O7852">
        <v>0</v>
      </c>
      <c r="P7852">
        <v>0</v>
      </c>
      <c r="Q7852">
        <v>0</v>
      </c>
      <c r="R7852">
        <v>80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299.91111100000001</v>
      </c>
      <c r="Y7852">
        <v>0</v>
      </c>
      <c r="Z7852">
        <v>0</v>
      </c>
    </row>
    <row r="7853" spans="1:26" x14ac:dyDescent="0.25">
      <c r="A7853">
        <v>1734763</v>
      </c>
      <c r="B7853">
        <v>1</v>
      </c>
      <c r="C7853" t="s">
        <v>76</v>
      </c>
      <c r="D7853" t="s">
        <v>96</v>
      </c>
      <c r="E7853" t="s">
        <v>134</v>
      </c>
      <c r="F7853" t="s">
        <v>22375</v>
      </c>
      <c r="G7853" t="s">
        <v>136</v>
      </c>
      <c r="H7853" t="s">
        <v>46</v>
      </c>
      <c r="I7853" t="s">
        <v>129</v>
      </c>
      <c r="J7853" t="s">
        <v>130</v>
      </c>
      <c r="K7853" t="s">
        <v>131</v>
      </c>
      <c r="L7853" t="s">
        <v>22376</v>
      </c>
      <c r="M7853" t="s">
        <v>22377</v>
      </c>
      <c r="N7853">
        <v>0.49916666599999998</v>
      </c>
      <c r="O7853">
        <v>0</v>
      </c>
      <c r="P7853">
        <v>3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1.4975000000000001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1734777</v>
      </c>
      <c r="B7854">
        <v>1</v>
      </c>
      <c r="C7854" t="s">
        <v>76</v>
      </c>
      <c r="D7854" t="s">
        <v>92</v>
      </c>
      <c r="E7854" t="s">
        <v>126</v>
      </c>
      <c r="F7854" t="s">
        <v>22378</v>
      </c>
      <c r="G7854" t="s">
        <v>285</v>
      </c>
      <c r="H7854" t="s">
        <v>47</v>
      </c>
      <c r="I7854" t="s">
        <v>129</v>
      </c>
      <c r="J7854" t="s">
        <v>130</v>
      </c>
      <c r="K7854" t="s">
        <v>161</v>
      </c>
      <c r="L7854" t="s">
        <v>22379</v>
      </c>
      <c r="M7854" t="s">
        <v>22380</v>
      </c>
      <c r="N7854">
        <v>7.0780555549999997</v>
      </c>
      <c r="O7854">
        <v>0</v>
      </c>
      <c r="P7854">
        <v>0</v>
      </c>
      <c r="Q7854">
        <v>1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7.0780560000000001</v>
      </c>
      <c r="X7854">
        <v>0</v>
      </c>
      <c r="Y7854">
        <v>0</v>
      </c>
      <c r="Z7854">
        <v>0</v>
      </c>
    </row>
    <row r="7855" spans="1:26" x14ac:dyDescent="0.25">
      <c r="A7855">
        <v>1734757</v>
      </c>
      <c r="B7855">
        <v>1</v>
      </c>
      <c r="C7855" t="s">
        <v>76</v>
      </c>
      <c r="D7855" t="s">
        <v>79</v>
      </c>
      <c r="E7855" t="s">
        <v>212</v>
      </c>
      <c r="F7855" t="s">
        <v>22381</v>
      </c>
      <c r="G7855" t="s">
        <v>176</v>
      </c>
      <c r="H7855" t="s">
        <v>47</v>
      </c>
      <c r="I7855" t="s">
        <v>129</v>
      </c>
      <c r="J7855" t="s">
        <v>130</v>
      </c>
      <c r="K7855" t="s">
        <v>131</v>
      </c>
      <c r="L7855" t="s">
        <v>22382</v>
      </c>
      <c r="M7855" t="s">
        <v>22383</v>
      </c>
      <c r="N7855">
        <v>1.5127777769999999</v>
      </c>
      <c r="O7855">
        <v>4</v>
      </c>
      <c r="P7855">
        <v>28</v>
      </c>
      <c r="Q7855">
        <v>0</v>
      </c>
      <c r="R7855">
        <v>0</v>
      </c>
      <c r="S7855">
        <v>0</v>
      </c>
      <c r="T7855">
        <v>0</v>
      </c>
      <c r="U7855">
        <v>6.0511109999999997</v>
      </c>
      <c r="V7855">
        <v>42.357778000000003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1734772</v>
      </c>
      <c r="B7856">
        <v>1</v>
      </c>
      <c r="C7856" t="s">
        <v>76</v>
      </c>
      <c r="D7856" t="s">
        <v>92</v>
      </c>
      <c r="E7856" t="s">
        <v>126</v>
      </c>
      <c r="F7856" t="s">
        <v>6189</v>
      </c>
      <c r="G7856" t="s">
        <v>285</v>
      </c>
      <c r="H7856" t="s">
        <v>47</v>
      </c>
      <c r="I7856" t="s">
        <v>129</v>
      </c>
      <c r="J7856" t="s">
        <v>130</v>
      </c>
      <c r="K7856" t="s">
        <v>161</v>
      </c>
      <c r="L7856" t="s">
        <v>22384</v>
      </c>
      <c r="M7856" t="s">
        <v>22385</v>
      </c>
      <c r="N7856">
        <v>0.41777777700000002</v>
      </c>
      <c r="O7856">
        <v>0</v>
      </c>
      <c r="P7856">
        <v>0</v>
      </c>
      <c r="Q7856">
        <v>7</v>
      </c>
      <c r="R7856">
        <v>774</v>
      </c>
      <c r="S7856">
        <v>0</v>
      </c>
      <c r="T7856">
        <v>0</v>
      </c>
      <c r="U7856">
        <v>0</v>
      </c>
      <c r="V7856">
        <v>0</v>
      </c>
      <c r="W7856">
        <v>2.9244439999999998</v>
      </c>
      <c r="X7856">
        <v>323.35999900000002</v>
      </c>
      <c r="Y7856">
        <v>0</v>
      </c>
      <c r="Z7856">
        <v>0</v>
      </c>
    </row>
    <row r="7857" spans="1:26" x14ac:dyDescent="0.25">
      <c r="A7857">
        <v>1734762</v>
      </c>
      <c r="B7857">
        <v>1</v>
      </c>
      <c r="C7857" t="s">
        <v>77</v>
      </c>
      <c r="D7857" t="s">
        <v>124</v>
      </c>
      <c r="E7857" t="s">
        <v>212</v>
      </c>
      <c r="F7857" t="s">
        <v>5885</v>
      </c>
      <c r="G7857" t="s">
        <v>176</v>
      </c>
      <c r="H7857" t="s">
        <v>47</v>
      </c>
      <c r="I7857" t="s">
        <v>129</v>
      </c>
      <c r="J7857" t="s">
        <v>130</v>
      </c>
      <c r="K7857" t="s">
        <v>131</v>
      </c>
      <c r="L7857" t="s">
        <v>22386</v>
      </c>
      <c r="M7857" t="s">
        <v>22387</v>
      </c>
      <c r="N7857">
        <v>1.048888888</v>
      </c>
      <c r="O7857">
        <v>3</v>
      </c>
      <c r="P7857">
        <v>556</v>
      </c>
      <c r="Q7857">
        <v>0</v>
      </c>
      <c r="R7857">
        <v>0</v>
      </c>
      <c r="S7857">
        <v>0</v>
      </c>
      <c r="T7857">
        <v>0</v>
      </c>
      <c r="U7857">
        <v>3.1466669999999999</v>
      </c>
      <c r="V7857">
        <v>583.18222200000002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1734764</v>
      </c>
      <c r="B7858">
        <v>1</v>
      </c>
      <c r="C7858" t="s">
        <v>77</v>
      </c>
      <c r="D7858" t="s">
        <v>109</v>
      </c>
      <c r="E7858" t="s">
        <v>139</v>
      </c>
      <c r="F7858" t="s">
        <v>22388</v>
      </c>
      <c r="G7858" t="s">
        <v>462</v>
      </c>
      <c r="H7858" t="s">
        <v>46</v>
      </c>
      <c r="I7858" t="s">
        <v>129</v>
      </c>
      <c r="J7858" t="s">
        <v>130</v>
      </c>
      <c r="K7858" t="s">
        <v>131</v>
      </c>
      <c r="L7858" t="s">
        <v>22389</v>
      </c>
      <c r="M7858" t="s">
        <v>22390</v>
      </c>
      <c r="N7858">
        <v>2.8716666659999999</v>
      </c>
      <c r="O7858">
        <v>0</v>
      </c>
      <c r="P7858">
        <v>146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419.26333299999999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1734766</v>
      </c>
      <c r="B7859">
        <v>1</v>
      </c>
      <c r="C7859" t="s">
        <v>76</v>
      </c>
      <c r="D7859" t="s">
        <v>96</v>
      </c>
      <c r="E7859" t="s">
        <v>134</v>
      </c>
      <c r="F7859" t="s">
        <v>22278</v>
      </c>
      <c r="G7859" t="s">
        <v>136</v>
      </c>
      <c r="H7859" t="s">
        <v>46</v>
      </c>
      <c r="I7859" t="s">
        <v>129</v>
      </c>
      <c r="J7859" t="s">
        <v>130</v>
      </c>
      <c r="K7859" t="s">
        <v>131</v>
      </c>
      <c r="L7859" t="s">
        <v>22391</v>
      </c>
      <c r="M7859" t="s">
        <v>22392</v>
      </c>
      <c r="N7859">
        <v>1.5208333329999999</v>
      </c>
      <c r="O7859">
        <v>0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1.5208330000000001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1734765</v>
      </c>
      <c r="B7860">
        <v>1</v>
      </c>
      <c r="C7860" t="s">
        <v>77</v>
      </c>
      <c r="D7860" t="s">
        <v>123</v>
      </c>
      <c r="E7860" t="s">
        <v>212</v>
      </c>
      <c r="F7860" t="s">
        <v>22393</v>
      </c>
      <c r="G7860" t="s">
        <v>1043</v>
      </c>
      <c r="H7860" t="s">
        <v>47</v>
      </c>
      <c r="I7860" t="s">
        <v>129</v>
      </c>
      <c r="J7860" t="s">
        <v>130</v>
      </c>
      <c r="K7860" t="s">
        <v>161</v>
      </c>
      <c r="L7860" t="s">
        <v>22394</v>
      </c>
      <c r="M7860" t="s">
        <v>22395</v>
      </c>
      <c r="N7860">
        <v>1.9473555549999999</v>
      </c>
      <c r="O7860">
        <v>39</v>
      </c>
      <c r="P7860">
        <v>602</v>
      </c>
      <c r="Q7860">
        <v>0</v>
      </c>
      <c r="R7860">
        <v>0</v>
      </c>
      <c r="S7860">
        <v>0</v>
      </c>
      <c r="T7860">
        <v>0</v>
      </c>
      <c r="U7860">
        <v>75.946866999999997</v>
      </c>
      <c r="V7860">
        <v>1172.3080440000001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1734767</v>
      </c>
      <c r="B7861">
        <v>1</v>
      </c>
      <c r="C7861" t="s">
        <v>76</v>
      </c>
      <c r="D7861" t="s">
        <v>79</v>
      </c>
      <c r="E7861" t="s">
        <v>164</v>
      </c>
      <c r="F7861" t="s">
        <v>22396</v>
      </c>
      <c r="G7861" t="s">
        <v>155</v>
      </c>
      <c r="H7861" t="s">
        <v>46</v>
      </c>
      <c r="I7861" t="s">
        <v>129</v>
      </c>
      <c r="J7861" t="s">
        <v>130</v>
      </c>
      <c r="K7861" t="s">
        <v>131</v>
      </c>
      <c r="L7861" t="s">
        <v>22397</v>
      </c>
      <c r="M7861" t="s">
        <v>22398</v>
      </c>
      <c r="N7861">
        <v>3.269722222</v>
      </c>
      <c r="O7861">
        <v>0</v>
      </c>
      <c r="P7861">
        <v>59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192.913611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1734771</v>
      </c>
      <c r="B7862">
        <v>1</v>
      </c>
      <c r="C7862" t="s">
        <v>76</v>
      </c>
      <c r="D7862" t="s">
        <v>96</v>
      </c>
      <c r="E7862" t="s">
        <v>134</v>
      </c>
      <c r="F7862" t="s">
        <v>22399</v>
      </c>
      <c r="G7862" t="s">
        <v>136</v>
      </c>
      <c r="H7862" t="s">
        <v>46</v>
      </c>
      <c r="I7862" t="s">
        <v>129</v>
      </c>
      <c r="J7862" t="s">
        <v>130</v>
      </c>
      <c r="K7862" t="s">
        <v>131</v>
      </c>
      <c r="L7862" t="s">
        <v>22400</v>
      </c>
      <c r="M7862" t="s">
        <v>22401</v>
      </c>
      <c r="N7862">
        <v>2.5972222220000001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2.5972219999999999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1734769</v>
      </c>
      <c r="B7863">
        <v>1</v>
      </c>
      <c r="C7863" t="s">
        <v>76</v>
      </c>
      <c r="D7863" t="s">
        <v>81</v>
      </c>
      <c r="E7863" t="s">
        <v>139</v>
      </c>
      <c r="F7863" t="s">
        <v>3915</v>
      </c>
      <c r="G7863" t="s">
        <v>285</v>
      </c>
      <c r="H7863" t="s">
        <v>46</v>
      </c>
      <c r="I7863" t="s">
        <v>129</v>
      </c>
      <c r="J7863" t="s">
        <v>130</v>
      </c>
      <c r="K7863" t="s">
        <v>161</v>
      </c>
      <c r="L7863" t="s">
        <v>22402</v>
      </c>
      <c r="M7863" t="s">
        <v>22403</v>
      </c>
      <c r="N7863">
        <v>7.1666666660000002</v>
      </c>
      <c r="O7863">
        <v>0</v>
      </c>
      <c r="P7863">
        <v>130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931.66666699999996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1734768</v>
      </c>
      <c r="B7864">
        <v>1</v>
      </c>
      <c r="C7864" t="s">
        <v>77</v>
      </c>
      <c r="D7864" t="s">
        <v>121</v>
      </c>
      <c r="E7864" t="s">
        <v>164</v>
      </c>
      <c r="F7864" t="s">
        <v>22404</v>
      </c>
      <c r="G7864" t="s">
        <v>281</v>
      </c>
      <c r="H7864" t="s">
        <v>46</v>
      </c>
      <c r="I7864" t="s">
        <v>129</v>
      </c>
      <c r="J7864" t="s">
        <v>130</v>
      </c>
      <c r="K7864" t="s">
        <v>161</v>
      </c>
      <c r="L7864" t="s">
        <v>22405</v>
      </c>
      <c r="M7864" t="s">
        <v>22406</v>
      </c>
      <c r="N7864">
        <v>5.462444444</v>
      </c>
      <c r="O7864">
        <v>0</v>
      </c>
      <c r="P7864">
        <v>0</v>
      </c>
      <c r="Q7864">
        <v>0</v>
      </c>
      <c r="R7864">
        <v>128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699.19288900000004</v>
      </c>
      <c r="Y7864">
        <v>0</v>
      </c>
      <c r="Z7864">
        <v>0</v>
      </c>
    </row>
    <row r="7865" spans="1:26" x14ac:dyDescent="0.25">
      <c r="A7865">
        <v>1734977</v>
      </c>
      <c r="B7865">
        <v>1</v>
      </c>
      <c r="C7865" t="s">
        <v>77</v>
      </c>
      <c r="D7865" t="s">
        <v>110</v>
      </c>
      <c r="E7865" t="s">
        <v>126</v>
      </c>
      <c r="F7865" t="s">
        <v>22351</v>
      </c>
      <c r="G7865" t="s">
        <v>285</v>
      </c>
      <c r="H7865" t="s">
        <v>47</v>
      </c>
      <c r="I7865" t="s">
        <v>129</v>
      </c>
      <c r="J7865" t="s">
        <v>130</v>
      </c>
      <c r="K7865" t="s">
        <v>161</v>
      </c>
      <c r="L7865" t="s">
        <v>22353</v>
      </c>
      <c r="M7865" t="s">
        <v>22407</v>
      </c>
      <c r="N7865">
        <v>5.5575000000000001</v>
      </c>
      <c r="O7865">
        <v>0</v>
      </c>
      <c r="P7865">
        <v>0</v>
      </c>
      <c r="Q7865">
        <v>0</v>
      </c>
      <c r="R7865">
        <v>14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77.805000000000007</v>
      </c>
      <c r="Y7865">
        <v>0</v>
      </c>
      <c r="Z7865">
        <v>0</v>
      </c>
    </row>
    <row r="7866" spans="1:26" x14ac:dyDescent="0.25">
      <c r="A7866">
        <v>1734775</v>
      </c>
      <c r="B7866">
        <v>1</v>
      </c>
      <c r="C7866" t="s">
        <v>77</v>
      </c>
      <c r="D7866" t="s">
        <v>108</v>
      </c>
      <c r="E7866" t="s">
        <v>139</v>
      </c>
      <c r="F7866" t="s">
        <v>22408</v>
      </c>
      <c r="G7866" t="s">
        <v>197</v>
      </c>
      <c r="H7866" t="s">
        <v>46</v>
      </c>
      <c r="I7866" t="s">
        <v>129</v>
      </c>
      <c r="J7866" t="s">
        <v>130</v>
      </c>
      <c r="K7866" t="s">
        <v>131</v>
      </c>
      <c r="L7866" t="s">
        <v>22409</v>
      </c>
      <c r="M7866" t="s">
        <v>22410</v>
      </c>
      <c r="N7866">
        <v>7.8508333329999997</v>
      </c>
      <c r="O7866">
        <v>0</v>
      </c>
      <c r="P7866">
        <v>35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274.77916699999997</v>
      </c>
      <c r="W7866">
        <v>0</v>
      </c>
      <c r="X7866">
        <v>0</v>
      </c>
      <c r="Y7866">
        <v>0</v>
      </c>
      <c r="Z7866">
        <v>0</v>
      </c>
    </row>
    <row r="7867" spans="1:26" x14ac:dyDescent="0.25">
      <c r="A7867">
        <v>1734821</v>
      </c>
      <c r="B7867">
        <v>1</v>
      </c>
      <c r="C7867" t="s">
        <v>76</v>
      </c>
      <c r="D7867" t="s">
        <v>93</v>
      </c>
      <c r="E7867" t="s">
        <v>134</v>
      </c>
      <c r="F7867" t="s">
        <v>22411</v>
      </c>
      <c r="G7867" t="s">
        <v>209</v>
      </c>
      <c r="H7867" t="s">
        <v>46</v>
      </c>
      <c r="I7867" t="s">
        <v>129</v>
      </c>
      <c r="J7867" t="s">
        <v>130</v>
      </c>
      <c r="K7867" t="s">
        <v>131</v>
      </c>
      <c r="L7867" t="s">
        <v>22412</v>
      </c>
      <c r="M7867" t="s">
        <v>22413</v>
      </c>
      <c r="N7867">
        <v>3.5422222219999999</v>
      </c>
      <c r="O7867">
        <v>0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3.5422220000000002</v>
      </c>
      <c r="W7867">
        <v>0</v>
      </c>
      <c r="X7867">
        <v>0</v>
      </c>
      <c r="Y7867">
        <v>0</v>
      </c>
      <c r="Z7867">
        <v>0</v>
      </c>
    </row>
    <row r="7868" spans="1:26" x14ac:dyDescent="0.25">
      <c r="A7868">
        <v>1734776</v>
      </c>
      <c r="B7868">
        <v>1</v>
      </c>
      <c r="C7868" t="s">
        <v>77</v>
      </c>
      <c r="D7868" t="s">
        <v>123</v>
      </c>
      <c r="E7868" t="s">
        <v>164</v>
      </c>
      <c r="F7868" t="s">
        <v>19165</v>
      </c>
      <c r="G7868" t="s">
        <v>256</v>
      </c>
      <c r="H7868" t="s">
        <v>46</v>
      </c>
      <c r="I7868" t="s">
        <v>129</v>
      </c>
      <c r="J7868" t="s">
        <v>130</v>
      </c>
      <c r="K7868" t="s">
        <v>131</v>
      </c>
      <c r="L7868" t="s">
        <v>22414</v>
      </c>
      <c r="M7868" t="s">
        <v>22415</v>
      </c>
      <c r="N7868">
        <v>5.2194444439999996</v>
      </c>
      <c r="O7868">
        <v>0</v>
      </c>
      <c r="P7868">
        <v>16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83.511111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1734773</v>
      </c>
      <c r="B7869">
        <v>1</v>
      </c>
      <c r="C7869" t="s">
        <v>77</v>
      </c>
      <c r="D7869" t="s">
        <v>109</v>
      </c>
      <c r="E7869" t="s">
        <v>158</v>
      </c>
      <c r="F7869" t="s">
        <v>20681</v>
      </c>
      <c r="G7869" t="s">
        <v>176</v>
      </c>
      <c r="H7869" t="s">
        <v>47</v>
      </c>
      <c r="I7869" t="s">
        <v>129</v>
      </c>
      <c r="J7869" t="s">
        <v>130</v>
      </c>
      <c r="K7869" t="s">
        <v>131</v>
      </c>
      <c r="L7869" t="s">
        <v>22416</v>
      </c>
      <c r="M7869" t="s">
        <v>22417</v>
      </c>
      <c r="N7869">
        <v>0.15444444399999999</v>
      </c>
      <c r="O7869">
        <v>53</v>
      </c>
      <c r="P7869">
        <v>1540</v>
      </c>
      <c r="Q7869">
        <v>0</v>
      </c>
      <c r="R7869">
        <v>0</v>
      </c>
      <c r="S7869">
        <v>0</v>
      </c>
      <c r="T7869">
        <v>0</v>
      </c>
      <c r="U7869">
        <v>8.1855560000000001</v>
      </c>
      <c r="V7869">
        <v>237.84444400000001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1734778</v>
      </c>
      <c r="B7870">
        <v>1</v>
      </c>
      <c r="C7870" t="s">
        <v>76</v>
      </c>
      <c r="D7870" t="s">
        <v>84</v>
      </c>
      <c r="E7870" t="s">
        <v>134</v>
      </c>
      <c r="F7870" t="s">
        <v>22418</v>
      </c>
      <c r="G7870" t="s">
        <v>209</v>
      </c>
      <c r="H7870" t="s">
        <v>46</v>
      </c>
      <c r="I7870" t="s">
        <v>129</v>
      </c>
      <c r="J7870" t="s">
        <v>130</v>
      </c>
      <c r="K7870" t="s">
        <v>131</v>
      </c>
      <c r="L7870" t="s">
        <v>22419</v>
      </c>
      <c r="M7870" t="s">
        <v>22420</v>
      </c>
      <c r="N7870">
        <v>2.9638888880000001</v>
      </c>
      <c r="O7870">
        <v>0</v>
      </c>
      <c r="P7870">
        <v>7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20.747222000000001</v>
      </c>
      <c r="W7870">
        <v>0</v>
      </c>
      <c r="X7870">
        <v>0</v>
      </c>
      <c r="Y7870">
        <v>0</v>
      </c>
      <c r="Z7870">
        <v>0</v>
      </c>
    </row>
    <row r="7871" spans="1:26" x14ac:dyDescent="0.25">
      <c r="A7871">
        <v>1734779</v>
      </c>
      <c r="B7871">
        <v>1</v>
      </c>
      <c r="C7871" t="s">
        <v>76</v>
      </c>
      <c r="D7871" t="s">
        <v>103</v>
      </c>
      <c r="E7871" t="s">
        <v>134</v>
      </c>
      <c r="F7871" t="s">
        <v>22421</v>
      </c>
      <c r="G7871" t="s">
        <v>136</v>
      </c>
      <c r="H7871" t="s">
        <v>46</v>
      </c>
      <c r="I7871" t="s">
        <v>129</v>
      </c>
      <c r="J7871" t="s">
        <v>130</v>
      </c>
      <c r="K7871" t="s">
        <v>131</v>
      </c>
      <c r="L7871" t="s">
        <v>22422</v>
      </c>
      <c r="M7871" t="s">
        <v>22423</v>
      </c>
      <c r="N7871">
        <v>4.1455555549999996</v>
      </c>
      <c r="O7871">
        <v>0</v>
      </c>
      <c r="P7871">
        <v>0</v>
      </c>
      <c r="Q7871">
        <v>0</v>
      </c>
      <c r="R7871">
        <v>1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4.145556</v>
      </c>
      <c r="Y7871">
        <v>0</v>
      </c>
      <c r="Z7871">
        <v>0</v>
      </c>
    </row>
    <row r="7872" spans="1:26" x14ac:dyDescent="0.25">
      <c r="A7872">
        <v>1734780</v>
      </c>
      <c r="B7872">
        <v>1</v>
      </c>
      <c r="C7872" t="s">
        <v>76</v>
      </c>
      <c r="D7872" t="s">
        <v>88</v>
      </c>
      <c r="E7872" t="s">
        <v>139</v>
      </c>
      <c r="F7872" t="s">
        <v>22424</v>
      </c>
      <c r="G7872" t="s">
        <v>281</v>
      </c>
      <c r="H7872" t="s">
        <v>46</v>
      </c>
      <c r="I7872" t="s">
        <v>129</v>
      </c>
      <c r="J7872" t="s">
        <v>130</v>
      </c>
      <c r="K7872" t="s">
        <v>161</v>
      </c>
      <c r="L7872" t="s">
        <v>22425</v>
      </c>
      <c r="M7872" t="s">
        <v>22426</v>
      </c>
      <c r="N7872">
        <v>1.563055555</v>
      </c>
      <c r="O7872">
        <v>0</v>
      </c>
      <c r="P7872">
        <v>2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3.1261109999999999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1734787</v>
      </c>
      <c r="B7873">
        <v>1</v>
      </c>
      <c r="C7873" t="s">
        <v>76</v>
      </c>
      <c r="D7873" t="s">
        <v>93</v>
      </c>
      <c r="E7873" t="s">
        <v>134</v>
      </c>
      <c r="F7873" t="s">
        <v>22427</v>
      </c>
      <c r="G7873" t="s">
        <v>155</v>
      </c>
      <c r="H7873" t="s">
        <v>46</v>
      </c>
      <c r="I7873" t="s">
        <v>129</v>
      </c>
      <c r="J7873" t="s">
        <v>130</v>
      </c>
      <c r="K7873" t="s">
        <v>131</v>
      </c>
      <c r="L7873" t="s">
        <v>22428</v>
      </c>
      <c r="M7873" t="s">
        <v>22429</v>
      </c>
      <c r="N7873">
        <v>1.389444444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1.3894439999999999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1734789</v>
      </c>
      <c r="B7874">
        <v>1</v>
      </c>
      <c r="C7874" t="s">
        <v>77</v>
      </c>
      <c r="D7874" t="s">
        <v>118</v>
      </c>
      <c r="E7874" t="s">
        <v>126</v>
      </c>
      <c r="F7874" t="s">
        <v>22430</v>
      </c>
      <c r="G7874" t="s">
        <v>145</v>
      </c>
      <c r="H7874" t="s">
        <v>47</v>
      </c>
      <c r="I7874" t="s">
        <v>129</v>
      </c>
      <c r="J7874" t="s">
        <v>130</v>
      </c>
      <c r="K7874" t="s">
        <v>131</v>
      </c>
      <c r="L7874" t="s">
        <v>22431</v>
      </c>
      <c r="M7874" t="s">
        <v>22432</v>
      </c>
      <c r="N7874">
        <v>3.6616666659999999</v>
      </c>
      <c r="O7874">
        <v>1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3.661667</v>
      </c>
      <c r="V7874">
        <v>0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1734786</v>
      </c>
      <c r="B7875">
        <v>1</v>
      </c>
      <c r="C7875" t="s">
        <v>77</v>
      </c>
      <c r="D7875" t="s">
        <v>109</v>
      </c>
      <c r="E7875" t="s">
        <v>158</v>
      </c>
      <c r="F7875" t="s">
        <v>22433</v>
      </c>
      <c r="G7875" t="s">
        <v>176</v>
      </c>
      <c r="H7875" t="s">
        <v>47</v>
      </c>
      <c r="I7875" t="s">
        <v>151</v>
      </c>
      <c r="J7875" t="s">
        <v>130</v>
      </c>
      <c r="K7875" t="s">
        <v>131</v>
      </c>
      <c r="L7875" t="s">
        <v>22434</v>
      </c>
      <c r="M7875" t="s">
        <v>22435</v>
      </c>
      <c r="N7875">
        <v>6.9444440000000001E-3</v>
      </c>
      <c r="O7875">
        <v>0</v>
      </c>
      <c r="P7875">
        <v>0</v>
      </c>
      <c r="Q7875">
        <v>1</v>
      </c>
      <c r="R7875">
        <v>694</v>
      </c>
      <c r="S7875">
        <v>1</v>
      </c>
      <c r="T7875">
        <v>912</v>
      </c>
      <c r="U7875">
        <v>0</v>
      </c>
      <c r="V7875">
        <v>0</v>
      </c>
      <c r="W7875">
        <v>6.9439999999999997E-3</v>
      </c>
      <c r="X7875">
        <v>4.8194439999999998</v>
      </c>
      <c r="Y7875">
        <v>6.9439999999999997E-3</v>
      </c>
      <c r="Z7875">
        <v>6.3333329999999997</v>
      </c>
    </row>
    <row r="7876" spans="1:26" x14ac:dyDescent="0.25">
      <c r="A7876">
        <v>1734791</v>
      </c>
      <c r="B7876">
        <v>1</v>
      </c>
      <c r="C7876" t="s">
        <v>76</v>
      </c>
      <c r="D7876" t="s">
        <v>89</v>
      </c>
      <c r="E7876" t="s">
        <v>212</v>
      </c>
      <c r="F7876" t="s">
        <v>22436</v>
      </c>
      <c r="G7876" t="s">
        <v>285</v>
      </c>
      <c r="H7876" t="s">
        <v>47</v>
      </c>
      <c r="I7876" t="s">
        <v>129</v>
      </c>
      <c r="J7876" t="s">
        <v>130</v>
      </c>
      <c r="K7876" t="s">
        <v>161</v>
      </c>
      <c r="L7876" t="s">
        <v>22437</v>
      </c>
      <c r="M7876" t="s">
        <v>22438</v>
      </c>
      <c r="N7876">
        <v>1.813055555</v>
      </c>
      <c r="O7876">
        <v>4</v>
      </c>
      <c r="P7876">
        <v>146</v>
      </c>
      <c r="Q7876">
        <v>0</v>
      </c>
      <c r="R7876">
        <v>0</v>
      </c>
      <c r="S7876">
        <v>0</v>
      </c>
      <c r="T7876">
        <v>0</v>
      </c>
      <c r="U7876">
        <v>7.2522219999999997</v>
      </c>
      <c r="V7876">
        <v>264.70611100000002</v>
      </c>
      <c r="W7876">
        <v>0</v>
      </c>
      <c r="X7876">
        <v>0</v>
      </c>
      <c r="Y7876">
        <v>0</v>
      </c>
      <c r="Z7876">
        <v>0</v>
      </c>
    </row>
    <row r="7877" spans="1:26" x14ac:dyDescent="0.25">
      <c r="A7877">
        <v>1734795</v>
      </c>
      <c r="B7877">
        <v>1</v>
      </c>
      <c r="C7877" t="s">
        <v>76</v>
      </c>
      <c r="D7877" t="s">
        <v>79</v>
      </c>
      <c r="E7877" t="s">
        <v>134</v>
      </c>
      <c r="F7877" t="s">
        <v>22439</v>
      </c>
      <c r="G7877" t="s">
        <v>136</v>
      </c>
      <c r="H7877" t="s">
        <v>46</v>
      </c>
      <c r="I7877" t="s">
        <v>129</v>
      </c>
      <c r="J7877" t="s">
        <v>130</v>
      </c>
      <c r="K7877" t="s">
        <v>131</v>
      </c>
      <c r="L7877" t="s">
        <v>22440</v>
      </c>
      <c r="M7877" t="s">
        <v>22441</v>
      </c>
      <c r="N7877">
        <v>4.2613888879999999</v>
      </c>
      <c r="O7877">
        <v>0</v>
      </c>
      <c r="P7877">
        <v>2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8.5227780000000006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1734792</v>
      </c>
      <c r="B7878">
        <v>1</v>
      </c>
      <c r="C7878" t="s">
        <v>77</v>
      </c>
      <c r="D7878" t="s">
        <v>113</v>
      </c>
      <c r="E7878" t="s">
        <v>139</v>
      </c>
      <c r="F7878" t="s">
        <v>22442</v>
      </c>
      <c r="G7878" t="s">
        <v>285</v>
      </c>
      <c r="H7878" t="s">
        <v>46</v>
      </c>
      <c r="I7878" t="s">
        <v>129</v>
      </c>
      <c r="J7878" t="s">
        <v>130</v>
      </c>
      <c r="K7878" t="s">
        <v>161</v>
      </c>
      <c r="L7878" t="s">
        <v>22443</v>
      </c>
      <c r="M7878" t="s">
        <v>22444</v>
      </c>
      <c r="N7878">
        <v>6.5510730549999998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1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6.5510729999999997</v>
      </c>
    </row>
    <row r="7879" spans="1:26" x14ac:dyDescent="0.25">
      <c r="A7879">
        <v>1734796</v>
      </c>
      <c r="B7879">
        <v>1</v>
      </c>
      <c r="C7879" t="s">
        <v>77</v>
      </c>
      <c r="D7879" t="s">
        <v>124</v>
      </c>
      <c r="E7879" t="s">
        <v>134</v>
      </c>
      <c r="F7879" t="s">
        <v>22445</v>
      </c>
      <c r="G7879" t="s">
        <v>136</v>
      </c>
      <c r="H7879" t="s">
        <v>46</v>
      </c>
      <c r="I7879" t="s">
        <v>129</v>
      </c>
      <c r="J7879" t="s">
        <v>130</v>
      </c>
      <c r="K7879" t="s">
        <v>131</v>
      </c>
      <c r="L7879" t="s">
        <v>22446</v>
      </c>
      <c r="M7879" t="s">
        <v>22447</v>
      </c>
      <c r="N7879">
        <v>1.105</v>
      </c>
      <c r="O7879">
        <v>0</v>
      </c>
      <c r="P7879">
        <v>1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1.105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1734797</v>
      </c>
      <c r="B7880">
        <v>1</v>
      </c>
      <c r="C7880" t="s">
        <v>76</v>
      </c>
      <c r="D7880" t="s">
        <v>93</v>
      </c>
      <c r="E7880" t="s">
        <v>191</v>
      </c>
      <c r="F7880" t="s">
        <v>22448</v>
      </c>
      <c r="G7880" t="s">
        <v>907</v>
      </c>
      <c r="H7880" t="s">
        <v>46</v>
      </c>
      <c r="I7880" t="s">
        <v>129</v>
      </c>
      <c r="J7880" t="s">
        <v>130</v>
      </c>
      <c r="K7880" t="s">
        <v>131</v>
      </c>
      <c r="L7880" t="s">
        <v>22449</v>
      </c>
      <c r="M7880" t="s">
        <v>22450</v>
      </c>
      <c r="N7880">
        <v>2.0719444440000001</v>
      </c>
      <c r="O7880">
        <v>0</v>
      </c>
      <c r="P7880">
        <v>8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16.575555999999999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1734805</v>
      </c>
      <c r="B7881">
        <v>1</v>
      </c>
      <c r="C7881" t="s">
        <v>77</v>
      </c>
      <c r="D7881" t="s">
        <v>115</v>
      </c>
      <c r="E7881" t="s">
        <v>139</v>
      </c>
      <c r="F7881" t="s">
        <v>22451</v>
      </c>
      <c r="G7881" t="s">
        <v>141</v>
      </c>
      <c r="H7881" t="s">
        <v>46</v>
      </c>
      <c r="I7881" t="s">
        <v>129</v>
      </c>
      <c r="J7881" t="s">
        <v>130</v>
      </c>
      <c r="K7881" t="s">
        <v>131</v>
      </c>
      <c r="L7881" t="s">
        <v>22452</v>
      </c>
      <c r="M7881" t="s">
        <v>22453</v>
      </c>
      <c r="N7881">
        <v>2.215833333</v>
      </c>
      <c r="O7881">
        <v>0</v>
      </c>
      <c r="P7881">
        <v>0</v>
      </c>
      <c r="Q7881">
        <v>0</v>
      </c>
      <c r="R7881">
        <v>1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2.2158329999999999</v>
      </c>
      <c r="Y7881">
        <v>0</v>
      </c>
      <c r="Z7881">
        <v>0</v>
      </c>
    </row>
    <row r="7882" spans="1:26" x14ac:dyDescent="0.25">
      <c r="A7882">
        <v>1734801</v>
      </c>
      <c r="B7882">
        <v>1</v>
      </c>
      <c r="C7882" t="s">
        <v>76</v>
      </c>
      <c r="D7882" t="s">
        <v>93</v>
      </c>
      <c r="E7882" t="s">
        <v>134</v>
      </c>
      <c r="F7882" t="s">
        <v>22454</v>
      </c>
      <c r="G7882" t="s">
        <v>209</v>
      </c>
      <c r="H7882" t="s">
        <v>46</v>
      </c>
      <c r="I7882" t="s">
        <v>129</v>
      </c>
      <c r="J7882" t="s">
        <v>130</v>
      </c>
      <c r="K7882" t="s">
        <v>131</v>
      </c>
      <c r="L7882" t="s">
        <v>22455</v>
      </c>
      <c r="M7882" t="s">
        <v>22456</v>
      </c>
      <c r="N7882">
        <v>3.8508333330000002</v>
      </c>
      <c r="O7882">
        <v>0</v>
      </c>
      <c r="P7882">
        <v>3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11.5525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1734807</v>
      </c>
      <c r="B7883">
        <v>1</v>
      </c>
      <c r="C7883" t="s">
        <v>76</v>
      </c>
      <c r="D7883" t="s">
        <v>89</v>
      </c>
      <c r="E7883" t="s">
        <v>212</v>
      </c>
      <c r="F7883" t="s">
        <v>21903</v>
      </c>
      <c r="G7883" t="s">
        <v>431</v>
      </c>
      <c r="H7883" t="s">
        <v>47</v>
      </c>
      <c r="I7883" t="s">
        <v>129</v>
      </c>
      <c r="J7883" t="s">
        <v>130</v>
      </c>
      <c r="K7883" t="s">
        <v>131</v>
      </c>
      <c r="L7883" t="s">
        <v>22457</v>
      </c>
      <c r="M7883" t="s">
        <v>22458</v>
      </c>
      <c r="N7883">
        <v>0.22083333299999999</v>
      </c>
      <c r="O7883">
        <v>1</v>
      </c>
      <c r="P7883">
        <v>266</v>
      </c>
      <c r="Q7883">
        <v>0</v>
      </c>
      <c r="R7883">
        <v>0</v>
      </c>
      <c r="S7883">
        <v>0</v>
      </c>
      <c r="T7883">
        <v>0</v>
      </c>
      <c r="U7883">
        <v>0.220833</v>
      </c>
      <c r="V7883">
        <v>58.741667</v>
      </c>
      <c r="W7883">
        <v>0</v>
      </c>
      <c r="X7883">
        <v>0</v>
      </c>
      <c r="Y7883">
        <v>0</v>
      </c>
      <c r="Z7883">
        <v>0</v>
      </c>
    </row>
    <row r="7884" spans="1:26" x14ac:dyDescent="0.25">
      <c r="A7884">
        <v>1734806</v>
      </c>
      <c r="B7884">
        <v>1</v>
      </c>
      <c r="C7884" t="s">
        <v>76</v>
      </c>
      <c r="D7884" t="s">
        <v>81</v>
      </c>
      <c r="E7884" t="s">
        <v>134</v>
      </c>
      <c r="F7884" t="s">
        <v>22459</v>
      </c>
      <c r="G7884" t="s">
        <v>136</v>
      </c>
      <c r="H7884" t="s">
        <v>46</v>
      </c>
      <c r="I7884" t="s">
        <v>129</v>
      </c>
      <c r="J7884" t="s">
        <v>130</v>
      </c>
      <c r="K7884" t="s">
        <v>131</v>
      </c>
      <c r="L7884" t="s">
        <v>22460</v>
      </c>
      <c r="M7884" t="s">
        <v>22461</v>
      </c>
      <c r="N7884">
        <v>1.977222222</v>
      </c>
      <c r="O7884">
        <v>0</v>
      </c>
      <c r="P7884">
        <v>11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21.749444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1734802</v>
      </c>
      <c r="B7885">
        <v>1</v>
      </c>
      <c r="C7885" t="s">
        <v>76</v>
      </c>
      <c r="D7885" t="s">
        <v>106</v>
      </c>
      <c r="E7885" t="s">
        <v>158</v>
      </c>
      <c r="F7885" t="s">
        <v>4053</v>
      </c>
      <c r="G7885" t="s">
        <v>289</v>
      </c>
      <c r="H7885" t="s">
        <v>47</v>
      </c>
      <c r="I7885" t="s">
        <v>129</v>
      </c>
      <c r="J7885" t="s">
        <v>15</v>
      </c>
      <c r="K7885" t="s">
        <v>131</v>
      </c>
      <c r="L7885" t="s">
        <v>22462</v>
      </c>
      <c r="M7885" t="s">
        <v>22463</v>
      </c>
      <c r="N7885">
        <v>1.3205555550000001</v>
      </c>
      <c r="O7885">
        <v>0</v>
      </c>
      <c r="P7885">
        <v>4722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6235.6633309999997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1734803</v>
      </c>
      <c r="B7886">
        <v>1</v>
      </c>
      <c r="C7886" t="s">
        <v>77</v>
      </c>
      <c r="D7886" t="s">
        <v>110</v>
      </c>
      <c r="E7886" t="s">
        <v>212</v>
      </c>
      <c r="F7886" t="s">
        <v>12842</v>
      </c>
      <c r="G7886" t="s">
        <v>176</v>
      </c>
      <c r="H7886" t="s">
        <v>47</v>
      </c>
      <c r="I7886" t="s">
        <v>151</v>
      </c>
      <c r="J7886" t="s">
        <v>130</v>
      </c>
      <c r="K7886" t="s">
        <v>131</v>
      </c>
      <c r="L7886" t="s">
        <v>22464</v>
      </c>
      <c r="M7886" t="s">
        <v>22465</v>
      </c>
      <c r="N7886">
        <v>6.9444440000000001E-3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867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6.0208329999999997</v>
      </c>
    </row>
    <row r="7887" spans="1:26" x14ac:dyDescent="0.25">
      <c r="A7887">
        <v>1734815</v>
      </c>
      <c r="B7887">
        <v>1</v>
      </c>
      <c r="C7887" t="s">
        <v>76</v>
      </c>
      <c r="D7887" t="s">
        <v>78</v>
      </c>
      <c r="E7887" t="s">
        <v>139</v>
      </c>
      <c r="F7887" t="s">
        <v>22466</v>
      </c>
      <c r="G7887" t="s">
        <v>269</v>
      </c>
      <c r="H7887" t="s">
        <v>46</v>
      </c>
      <c r="I7887" t="s">
        <v>129</v>
      </c>
      <c r="J7887" t="s">
        <v>130</v>
      </c>
      <c r="K7887" t="s">
        <v>131</v>
      </c>
      <c r="L7887" t="s">
        <v>22467</v>
      </c>
      <c r="M7887" t="s">
        <v>22468</v>
      </c>
      <c r="N7887">
        <v>2.5094444440000001</v>
      </c>
      <c r="O7887">
        <v>0</v>
      </c>
      <c r="P7887">
        <v>223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559.60611100000006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1734809</v>
      </c>
      <c r="B7888">
        <v>1</v>
      </c>
      <c r="C7888" t="s">
        <v>76</v>
      </c>
      <c r="D7888" t="s">
        <v>104</v>
      </c>
      <c r="E7888" t="s">
        <v>134</v>
      </c>
      <c r="F7888" t="s">
        <v>22469</v>
      </c>
      <c r="G7888" t="s">
        <v>136</v>
      </c>
      <c r="H7888" t="s">
        <v>46</v>
      </c>
      <c r="I7888" t="s">
        <v>129</v>
      </c>
      <c r="J7888" t="s">
        <v>130</v>
      </c>
      <c r="K7888" t="s">
        <v>131</v>
      </c>
      <c r="L7888" t="s">
        <v>22470</v>
      </c>
      <c r="M7888" t="s">
        <v>22471</v>
      </c>
      <c r="N7888">
        <v>1.8416666660000001</v>
      </c>
      <c r="O7888">
        <v>0</v>
      </c>
      <c r="P7888">
        <v>0</v>
      </c>
      <c r="Q7888">
        <v>0</v>
      </c>
      <c r="R7888">
        <v>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3.6833330000000002</v>
      </c>
      <c r="Y7888">
        <v>0</v>
      </c>
      <c r="Z7888">
        <v>0</v>
      </c>
    </row>
    <row r="7889" spans="1:26" x14ac:dyDescent="0.25">
      <c r="A7889">
        <v>1734813</v>
      </c>
      <c r="B7889">
        <v>1</v>
      </c>
      <c r="C7889" t="s">
        <v>76</v>
      </c>
      <c r="D7889" t="s">
        <v>92</v>
      </c>
      <c r="E7889" t="s">
        <v>134</v>
      </c>
      <c r="F7889" t="s">
        <v>22472</v>
      </c>
      <c r="G7889" t="s">
        <v>209</v>
      </c>
      <c r="H7889" t="s">
        <v>46</v>
      </c>
      <c r="I7889" t="s">
        <v>129</v>
      </c>
      <c r="J7889" t="s">
        <v>130</v>
      </c>
      <c r="K7889" t="s">
        <v>131</v>
      </c>
      <c r="L7889" t="s">
        <v>22473</v>
      </c>
      <c r="M7889" t="s">
        <v>22474</v>
      </c>
      <c r="N7889">
        <v>5.3197222220000002</v>
      </c>
      <c r="O7889">
        <v>0</v>
      </c>
      <c r="P7889">
        <v>0</v>
      </c>
      <c r="Q7889">
        <v>0</v>
      </c>
      <c r="R7889">
        <v>2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10.639443999999999</v>
      </c>
      <c r="Y7889">
        <v>0</v>
      </c>
      <c r="Z7889">
        <v>0</v>
      </c>
    </row>
    <row r="7890" spans="1:26" x14ac:dyDescent="0.25">
      <c r="A7890">
        <v>1734817</v>
      </c>
      <c r="B7890">
        <v>1</v>
      </c>
      <c r="C7890" t="s">
        <v>77</v>
      </c>
      <c r="D7890" t="s">
        <v>114</v>
      </c>
      <c r="E7890" t="s">
        <v>134</v>
      </c>
      <c r="F7890" t="s">
        <v>22475</v>
      </c>
      <c r="G7890" t="s">
        <v>155</v>
      </c>
      <c r="H7890" t="s">
        <v>46</v>
      </c>
      <c r="I7890" t="s">
        <v>129</v>
      </c>
      <c r="J7890" t="s">
        <v>130</v>
      </c>
      <c r="K7890" t="s">
        <v>131</v>
      </c>
      <c r="L7890" t="s">
        <v>22476</v>
      </c>
      <c r="M7890" t="s">
        <v>22477</v>
      </c>
      <c r="N7890">
        <v>0.60361111099999998</v>
      </c>
      <c r="O7890">
        <v>0</v>
      </c>
      <c r="P7890">
        <v>9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5.4325000000000001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1734823</v>
      </c>
      <c r="B7891">
        <v>1</v>
      </c>
      <c r="C7891" t="s">
        <v>76</v>
      </c>
      <c r="D7891" t="s">
        <v>99</v>
      </c>
      <c r="E7891" t="s">
        <v>134</v>
      </c>
      <c r="F7891" t="s">
        <v>22478</v>
      </c>
      <c r="G7891" t="s">
        <v>136</v>
      </c>
      <c r="H7891" t="s">
        <v>46</v>
      </c>
      <c r="I7891" t="s">
        <v>129</v>
      </c>
      <c r="J7891" t="s">
        <v>130</v>
      </c>
      <c r="K7891" t="s">
        <v>131</v>
      </c>
      <c r="L7891" t="s">
        <v>22479</v>
      </c>
      <c r="M7891" t="s">
        <v>22480</v>
      </c>
      <c r="N7891">
        <v>0.51194444400000005</v>
      </c>
      <c r="O7891">
        <v>0</v>
      </c>
      <c r="P7891">
        <v>2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1.023889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1734829</v>
      </c>
      <c r="B7892">
        <v>1</v>
      </c>
      <c r="C7892" t="s">
        <v>76</v>
      </c>
      <c r="D7892" t="s">
        <v>92</v>
      </c>
      <c r="E7892" t="s">
        <v>134</v>
      </c>
      <c r="F7892" t="s">
        <v>22481</v>
      </c>
      <c r="G7892" t="s">
        <v>209</v>
      </c>
      <c r="H7892" t="s">
        <v>46</v>
      </c>
      <c r="I7892" t="s">
        <v>129</v>
      </c>
      <c r="J7892" t="s">
        <v>130</v>
      </c>
      <c r="K7892" t="s">
        <v>131</v>
      </c>
      <c r="L7892" t="s">
        <v>22482</v>
      </c>
      <c r="M7892" t="s">
        <v>22483</v>
      </c>
      <c r="N7892">
        <v>6.1211111110000003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2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12.242222</v>
      </c>
    </row>
    <row r="7893" spans="1:26" x14ac:dyDescent="0.25">
      <c r="A7893">
        <v>1734822</v>
      </c>
      <c r="B7893">
        <v>1</v>
      </c>
      <c r="C7893" t="s">
        <v>77</v>
      </c>
      <c r="D7893" t="s">
        <v>110</v>
      </c>
      <c r="E7893" t="s">
        <v>164</v>
      </c>
      <c r="F7893" t="s">
        <v>22484</v>
      </c>
      <c r="G7893" t="s">
        <v>285</v>
      </c>
      <c r="H7893" t="s">
        <v>46</v>
      </c>
      <c r="I7893" t="s">
        <v>129</v>
      </c>
      <c r="J7893" t="s">
        <v>130</v>
      </c>
      <c r="K7893" t="s">
        <v>161</v>
      </c>
      <c r="L7893" t="s">
        <v>22485</v>
      </c>
      <c r="M7893" t="s">
        <v>22486</v>
      </c>
      <c r="N7893">
        <v>1.9446322220000001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237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460.877837</v>
      </c>
    </row>
    <row r="7894" spans="1:26" x14ac:dyDescent="0.25">
      <c r="A7894">
        <v>1734826</v>
      </c>
      <c r="B7894">
        <v>1</v>
      </c>
      <c r="C7894" t="s">
        <v>76</v>
      </c>
      <c r="D7894" t="s">
        <v>102</v>
      </c>
      <c r="E7894" t="s">
        <v>164</v>
      </c>
      <c r="F7894" t="s">
        <v>22487</v>
      </c>
      <c r="G7894" t="s">
        <v>707</v>
      </c>
      <c r="H7894" t="s">
        <v>46</v>
      </c>
      <c r="I7894" t="s">
        <v>129</v>
      </c>
      <c r="J7894" t="s">
        <v>130</v>
      </c>
      <c r="K7894" t="s">
        <v>131</v>
      </c>
      <c r="L7894" t="s">
        <v>22488</v>
      </c>
      <c r="M7894" t="s">
        <v>22489</v>
      </c>
      <c r="N7894">
        <v>1.4188888879999999</v>
      </c>
      <c r="O7894">
        <v>0</v>
      </c>
      <c r="P7894">
        <v>53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75.201110999999997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1734840</v>
      </c>
      <c r="B7895">
        <v>1</v>
      </c>
      <c r="C7895" t="s">
        <v>76</v>
      </c>
      <c r="D7895" t="s">
        <v>89</v>
      </c>
      <c r="E7895" t="s">
        <v>139</v>
      </c>
      <c r="F7895" t="s">
        <v>22490</v>
      </c>
      <c r="G7895" t="s">
        <v>269</v>
      </c>
      <c r="H7895" t="s">
        <v>46</v>
      </c>
      <c r="I7895" t="s">
        <v>129</v>
      </c>
      <c r="J7895" t="s">
        <v>130</v>
      </c>
      <c r="K7895" t="s">
        <v>131</v>
      </c>
      <c r="L7895" t="s">
        <v>22491</v>
      </c>
      <c r="M7895" t="s">
        <v>22492</v>
      </c>
      <c r="N7895">
        <v>9.3230555549999998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33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307.66083300000003</v>
      </c>
    </row>
    <row r="7896" spans="1:26" x14ac:dyDescent="0.25">
      <c r="A7896">
        <v>1734860</v>
      </c>
      <c r="B7896">
        <v>1</v>
      </c>
      <c r="C7896" t="s">
        <v>76</v>
      </c>
      <c r="D7896" t="s">
        <v>103</v>
      </c>
      <c r="E7896" t="s">
        <v>191</v>
      </c>
      <c r="F7896" t="s">
        <v>22493</v>
      </c>
      <c r="G7896" t="s">
        <v>193</v>
      </c>
      <c r="H7896" t="s">
        <v>46</v>
      </c>
      <c r="I7896" t="s">
        <v>129</v>
      </c>
      <c r="J7896" t="s">
        <v>130</v>
      </c>
      <c r="K7896" t="s">
        <v>131</v>
      </c>
      <c r="L7896" t="s">
        <v>22494</v>
      </c>
      <c r="M7896" t="s">
        <v>22495</v>
      </c>
      <c r="N7896">
        <v>6.9461111109999996</v>
      </c>
      <c r="O7896">
        <v>0</v>
      </c>
      <c r="P7896">
        <v>0</v>
      </c>
      <c r="Q7896">
        <v>0</v>
      </c>
      <c r="R7896">
        <v>17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118.083889</v>
      </c>
      <c r="Y7896">
        <v>0</v>
      </c>
      <c r="Z7896">
        <v>0</v>
      </c>
    </row>
    <row r="7897" spans="1:26" x14ac:dyDescent="0.25">
      <c r="A7897">
        <v>1734855</v>
      </c>
      <c r="B7897">
        <v>1</v>
      </c>
      <c r="C7897" t="s">
        <v>76</v>
      </c>
      <c r="D7897" t="s">
        <v>97</v>
      </c>
      <c r="E7897" t="s">
        <v>134</v>
      </c>
      <c r="F7897" t="s">
        <v>20141</v>
      </c>
      <c r="G7897" t="s">
        <v>136</v>
      </c>
      <c r="H7897" t="s">
        <v>46</v>
      </c>
      <c r="I7897" t="s">
        <v>129</v>
      </c>
      <c r="J7897" t="s">
        <v>130</v>
      </c>
      <c r="K7897" t="s">
        <v>131</v>
      </c>
      <c r="L7897" t="s">
        <v>22496</v>
      </c>
      <c r="M7897" t="s">
        <v>22497</v>
      </c>
      <c r="N7897">
        <v>1.6305555549999999</v>
      </c>
      <c r="O7897">
        <v>0</v>
      </c>
      <c r="P7897">
        <v>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1.6305559999999999</v>
      </c>
      <c r="W7897">
        <v>0</v>
      </c>
      <c r="X7897">
        <v>0</v>
      </c>
      <c r="Y7897">
        <v>0</v>
      </c>
      <c r="Z7897">
        <v>0</v>
      </c>
    </row>
    <row r="7898" spans="1:26" x14ac:dyDescent="0.25">
      <c r="A7898">
        <v>1734843</v>
      </c>
      <c r="B7898">
        <v>1</v>
      </c>
      <c r="C7898" t="s">
        <v>76</v>
      </c>
      <c r="D7898" t="s">
        <v>105</v>
      </c>
      <c r="E7898" t="s">
        <v>134</v>
      </c>
      <c r="F7898" t="s">
        <v>22498</v>
      </c>
      <c r="G7898" t="s">
        <v>136</v>
      </c>
      <c r="H7898" t="s">
        <v>46</v>
      </c>
      <c r="I7898" t="s">
        <v>129</v>
      </c>
      <c r="J7898" t="s">
        <v>130</v>
      </c>
      <c r="K7898" t="s">
        <v>131</v>
      </c>
      <c r="L7898" t="s">
        <v>22499</v>
      </c>
      <c r="M7898" t="s">
        <v>22500</v>
      </c>
      <c r="N7898">
        <v>1.355555555</v>
      </c>
      <c r="O7898">
        <v>0</v>
      </c>
      <c r="P7898">
        <v>0</v>
      </c>
      <c r="Q7898">
        <v>0</v>
      </c>
      <c r="R7898">
        <v>1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1.355556</v>
      </c>
      <c r="Y7898">
        <v>0</v>
      </c>
      <c r="Z7898">
        <v>0</v>
      </c>
    </row>
    <row r="7899" spans="1:26" x14ac:dyDescent="0.25">
      <c r="A7899">
        <v>1734842</v>
      </c>
      <c r="B7899">
        <v>1</v>
      </c>
      <c r="C7899" t="s">
        <v>76</v>
      </c>
      <c r="D7899" t="s">
        <v>92</v>
      </c>
      <c r="E7899" t="s">
        <v>212</v>
      </c>
      <c r="F7899" t="s">
        <v>22501</v>
      </c>
      <c r="G7899" t="s">
        <v>176</v>
      </c>
      <c r="H7899" t="s">
        <v>47</v>
      </c>
      <c r="I7899" t="s">
        <v>129</v>
      </c>
      <c r="J7899" t="s">
        <v>130</v>
      </c>
      <c r="K7899" t="s">
        <v>131</v>
      </c>
      <c r="L7899" t="s">
        <v>22502</v>
      </c>
      <c r="M7899" t="s">
        <v>22503</v>
      </c>
      <c r="N7899">
        <v>1.3225</v>
      </c>
      <c r="O7899">
        <v>0</v>
      </c>
      <c r="P7899">
        <v>0</v>
      </c>
      <c r="Q7899">
        <v>0</v>
      </c>
      <c r="R7899">
        <v>0</v>
      </c>
      <c r="S7899">
        <v>3</v>
      </c>
      <c r="T7899">
        <v>425</v>
      </c>
      <c r="U7899">
        <v>0</v>
      </c>
      <c r="V7899">
        <v>0</v>
      </c>
      <c r="W7899">
        <v>0</v>
      </c>
      <c r="X7899">
        <v>0</v>
      </c>
      <c r="Y7899">
        <v>3.9674999999999998</v>
      </c>
      <c r="Z7899">
        <v>562.0625</v>
      </c>
    </row>
    <row r="7900" spans="1:26" x14ac:dyDescent="0.25">
      <c r="A7900">
        <v>1734838</v>
      </c>
      <c r="B7900">
        <v>1</v>
      </c>
      <c r="C7900" t="s">
        <v>76</v>
      </c>
      <c r="D7900" t="s">
        <v>80</v>
      </c>
      <c r="E7900" t="s">
        <v>134</v>
      </c>
      <c r="F7900" t="s">
        <v>22504</v>
      </c>
      <c r="G7900" t="s">
        <v>136</v>
      </c>
      <c r="H7900" t="s">
        <v>46</v>
      </c>
      <c r="I7900" t="s">
        <v>129</v>
      </c>
      <c r="J7900" t="s">
        <v>130</v>
      </c>
      <c r="K7900" t="s">
        <v>131</v>
      </c>
      <c r="L7900" t="s">
        <v>22505</v>
      </c>
      <c r="M7900" t="s">
        <v>22506</v>
      </c>
      <c r="N7900">
        <v>13.779166666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13.779166999999999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1734852</v>
      </c>
      <c r="B7901">
        <v>1</v>
      </c>
      <c r="C7901" t="s">
        <v>76</v>
      </c>
      <c r="D7901" t="s">
        <v>96</v>
      </c>
      <c r="E7901" t="s">
        <v>212</v>
      </c>
      <c r="F7901" t="s">
        <v>10944</v>
      </c>
      <c r="G7901" t="s">
        <v>145</v>
      </c>
      <c r="H7901" t="s">
        <v>47</v>
      </c>
      <c r="I7901" t="s">
        <v>129</v>
      </c>
      <c r="J7901" t="s">
        <v>130</v>
      </c>
      <c r="K7901" t="s">
        <v>131</v>
      </c>
      <c r="L7901" t="s">
        <v>22507</v>
      </c>
      <c r="M7901" t="s">
        <v>22508</v>
      </c>
      <c r="N7901">
        <v>0.98805555499999997</v>
      </c>
      <c r="O7901">
        <v>0</v>
      </c>
      <c r="P7901">
        <v>199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196.62305499999999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1734836</v>
      </c>
      <c r="B7902">
        <v>1</v>
      </c>
      <c r="C7902" t="s">
        <v>77</v>
      </c>
      <c r="D7902" t="s">
        <v>117</v>
      </c>
      <c r="E7902" t="s">
        <v>158</v>
      </c>
      <c r="F7902" t="s">
        <v>6856</v>
      </c>
      <c r="G7902" t="s">
        <v>176</v>
      </c>
      <c r="H7902" t="s">
        <v>47</v>
      </c>
      <c r="I7902" t="s">
        <v>129</v>
      </c>
      <c r="J7902" t="s">
        <v>130</v>
      </c>
      <c r="K7902" t="s">
        <v>131</v>
      </c>
      <c r="L7902" t="s">
        <v>22509</v>
      </c>
      <c r="M7902" t="s">
        <v>22510</v>
      </c>
      <c r="N7902">
        <v>6.1111111000000003E-2</v>
      </c>
      <c r="O7902">
        <v>0</v>
      </c>
      <c r="P7902">
        <v>0</v>
      </c>
      <c r="Q7902">
        <v>0</v>
      </c>
      <c r="R7902">
        <v>384</v>
      </c>
      <c r="S7902">
        <v>0</v>
      </c>
      <c r="T7902">
        <v>18</v>
      </c>
      <c r="U7902">
        <v>0</v>
      </c>
      <c r="V7902">
        <v>0</v>
      </c>
      <c r="W7902">
        <v>0</v>
      </c>
      <c r="X7902">
        <v>23.466667000000001</v>
      </c>
      <c r="Y7902">
        <v>0</v>
      </c>
      <c r="Z7902">
        <v>1.1000000000000001</v>
      </c>
    </row>
    <row r="7903" spans="1:26" x14ac:dyDescent="0.25">
      <c r="A7903">
        <v>1734845</v>
      </c>
      <c r="B7903">
        <v>1</v>
      </c>
      <c r="C7903" t="s">
        <v>76</v>
      </c>
      <c r="D7903" t="s">
        <v>92</v>
      </c>
      <c r="E7903" t="s">
        <v>134</v>
      </c>
      <c r="F7903" t="s">
        <v>22511</v>
      </c>
      <c r="G7903" t="s">
        <v>209</v>
      </c>
      <c r="H7903" t="s">
        <v>46</v>
      </c>
      <c r="I7903" t="s">
        <v>129</v>
      </c>
      <c r="J7903" t="s">
        <v>130</v>
      </c>
      <c r="K7903" t="s">
        <v>131</v>
      </c>
      <c r="L7903" t="s">
        <v>22512</v>
      </c>
      <c r="M7903" t="s">
        <v>22513</v>
      </c>
      <c r="N7903">
        <v>6.636111111</v>
      </c>
      <c r="O7903">
        <v>0</v>
      </c>
      <c r="P7903">
        <v>0</v>
      </c>
      <c r="Q7903">
        <v>0</v>
      </c>
      <c r="R7903">
        <v>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13.272221999999999</v>
      </c>
      <c r="Y7903">
        <v>0</v>
      </c>
      <c r="Z7903">
        <v>0</v>
      </c>
    </row>
    <row r="7904" spans="1:26" x14ac:dyDescent="0.25">
      <c r="A7904">
        <v>1734849</v>
      </c>
      <c r="B7904">
        <v>1</v>
      </c>
      <c r="C7904" t="s">
        <v>76</v>
      </c>
      <c r="D7904" t="s">
        <v>92</v>
      </c>
      <c r="E7904" t="s">
        <v>134</v>
      </c>
      <c r="F7904" t="s">
        <v>22514</v>
      </c>
      <c r="G7904" t="s">
        <v>155</v>
      </c>
      <c r="H7904" t="s">
        <v>46</v>
      </c>
      <c r="I7904" t="s">
        <v>129</v>
      </c>
      <c r="J7904" t="s">
        <v>130</v>
      </c>
      <c r="K7904" t="s">
        <v>131</v>
      </c>
      <c r="L7904" t="s">
        <v>22515</v>
      </c>
      <c r="M7904" t="s">
        <v>22516</v>
      </c>
      <c r="N7904">
        <v>7.3324999999999996</v>
      </c>
      <c r="O7904">
        <v>0</v>
      </c>
      <c r="P7904">
        <v>0</v>
      </c>
      <c r="Q7904">
        <v>0</v>
      </c>
      <c r="R7904">
        <v>1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7.3324999999999996</v>
      </c>
      <c r="Y7904">
        <v>0</v>
      </c>
      <c r="Z7904">
        <v>0</v>
      </c>
    </row>
    <row r="7905" spans="1:26" x14ac:dyDescent="0.25">
      <c r="A7905">
        <v>1734844</v>
      </c>
      <c r="B7905">
        <v>1</v>
      </c>
      <c r="C7905" t="s">
        <v>77</v>
      </c>
      <c r="D7905" t="s">
        <v>119</v>
      </c>
      <c r="E7905" t="s">
        <v>164</v>
      </c>
      <c r="F7905" t="s">
        <v>22517</v>
      </c>
      <c r="G7905" t="s">
        <v>141</v>
      </c>
      <c r="H7905" t="s">
        <v>46</v>
      </c>
      <c r="I7905" t="s">
        <v>129</v>
      </c>
      <c r="J7905" t="s">
        <v>130</v>
      </c>
      <c r="K7905" t="s">
        <v>131</v>
      </c>
      <c r="L7905" t="s">
        <v>22518</v>
      </c>
      <c r="M7905" t="s">
        <v>22519</v>
      </c>
      <c r="N7905">
        <v>2.7119444439999998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35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94.918056000000007</v>
      </c>
    </row>
    <row r="7906" spans="1:26" x14ac:dyDescent="0.25">
      <c r="A7906">
        <v>1734857</v>
      </c>
      <c r="B7906">
        <v>1</v>
      </c>
      <c r="C7906" t="s">
        <v>77</v>
      </c>
      <c r="D7906" t="s">
        <v>111</v>
      </c>
      <c r="E7906" t="s">
        <v>134</v>
      </c>
      <c r="F7906" t="s">
        <v>22520</v>
      </c>
      <c r="G7906" t="s">
        <v>136</v>
      </c>
      <c r="H7906" t="s">
        <v>46</v>
      </c>
      <c r="I7906" t="s">
        <v>129</v>
      </c>
      <c r="J7906" t="s">
        <v>130</v>
      </c>
      <c r="K7906" t="s">
        <v>131</v>
      </c>
      <c r="L7906" t="s">
        <v>22521</v>
      </c>
      <c r="M7906" t="s">
        <v>22522</v>
      </c>
      <c r="N7906">
        <v>2.366944444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2.3669440000000002</v>
      </c>
    </row>
    <row r="7907" spans="1:26" x14ac:dyDescent="0.25">
      <c r="A7907">
        <v>1734856</v>
      </c>
      <c r="B7907">
        <v>1</v>
      </c>
      <c r="C7907" t="s">
        <v>77</v>
      </c>
      <c r="D7907" t="s">
        <v>114</v>
      </c>
      <c r="E7907" t="s">
        <v>126</v>
      </c>
      <c r="F7907" t="s">
        <v>22523</v>
      </c>
      <c r="G7907" t="s">
        <v>431</v>
      </c>
      <c r="H7907" t="s">
        <v>47</v>
      </c>
      <c r="I7907" t="s">
        <v>129</v>
      </c>
      <c r="J7907" t="s">
        <v>130</v>
      </c>
      <c r="K7907" t="s">
        <v>131</v>
      </c>
      <c r="L7907" t="s">
        <v>22524</v>
      </c>
      <c r="M7907" t="s">
        <v>22525</v>
      </c>
      <c r="N7907">
        <v>3.0127777770000002</v>
      </c>
      <c r="O7907">
        <v>0</v>
      </c>
      <c r="P7907">
        <v>0</v>
      </c>
      <c r="Q7907">
        <v>0</v>
      </c>
      <c r="R7907">
        <v>0</v>
      </c>
      <c r="S7907">
        <v>7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21.089444</v>
      </c>
      <c r="Z7907">
        <v>0</v>
      </c>
    </row>
    <row r="7908" spans="1:26" x14ac:dyDescent="0.25">
      <c r="A7908">
        <v>1734864</v>
      </c>
      <c r="B7908">
        <v>1</v>
      </c>
      <c r="C7908" t="s">
        <v>76</v>
      </c>
      <c r="D7908" t="s">
        <v>94</v>
      </c>
      <c r="E7908" t="s">
        <v>134</v>
      </c>
      <c r="F7908" t="s">
        <v>22526</v>
      </c>
      <c r="G7908" t="s">
        <v>136</v>
      </c>
      <c r="H7908" t="s">
        <v>46</v>
      </c>
      <c r="I7908" t="s">
        <v>129</v>
      </c>
      <c r="J7908" t="s">
        <v>130</v>
      </c>
      <c r="K7908" t="s">
        <v>131</v>
      </c>
      <c r="L7908" t="s">
        <v>22527</v>
      </c>
      <c r="M7908" t="s">
        <v>22528</v>
      </c>
      <c r="N7908">
        <v>2.7091666659999998</v>
      </c>
      <c r="O7908">
        <v>0</v>
      </c>
      <c r="P7908">
        <v>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2.7091669999999999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1734865</v>
      </c>
      <c r="B7909">
        <v>1</v>
      </c>
      <c r="C7909" t="s">
        <v>76</v>
      </c>
      <c r="D7909" t="s">
        <v>93</v>
      </c>
      <c r="E7909" t="s">
        <v>134</v>
      </c>
      <c r="F7909" t="s">
        <v>17956</v>
      </c>
      <c r="G7909" t="s">
        <v>136</v>
      </c>
      <c r="H7909" t="s">
        <v>46</v>
      </c>
      <c r="I7909" t="s">
        <v>129</v>
      </c>
      <c r="J7909" t="s">
        <v>130</v>
      </c>
      <c r="K7909" t="s">
        <v>131</v>
      </c>
      <c r="L7909" t="s">
        <v>22529</v>
      </c>
      <c r="M7909" t="s">
        <v>22530</v>
      </c>
      <c r="N7909">
        <v>7.2238888880000003</v>
      </c>
      <c r="O7909">
        <v>0</v>
      </c>
      <c r="P7909">
        <v>1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7.2238889999999998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1734886</v>
      </c>
      <c r="B7910">
        <v>1</v>
      </c>
      <c r="C7910" t="s">
        <v>76</v>
      </c>
      <c r="D7910" t="s">
        <v>92</v>
      </c>
      <c r="E7910" t="s">
        <v>134</v>
      </c>
      <c r="F7910" t="s">
        <v>22531</v>
      </c>
      <c r="G7910" t="s">
        <v>141</v>
      </c>
      <c r="H7910" t="s">
        <v>46</v>
      </c>
      <c r="I7910" t="s">
        <v>129</v>
      </c>
      <c r="J7910" t="s">
        <v>130</v>
      </c>
      <c r="K7910" t="s">
        <v>131</v>
      </c>
      <c r="L7910" t="s">
        <v>22532</v>
      </c>
      <c r="M7910" t="s">
        <v>22533</v>
      </c>
      <c r="N7910">
        <v>7.8691666659999999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2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15.738333000000001</v>
      </c>
    </row>
    <row r="7911" spans="1:26" x14ac:dyDescent="0.25">
      <c r="A7911">
        <v>1734862</v>
      </c>
      <c r="B7911">
        <v>1</v>
      </c>
      <c r="C7911" t="s">
        <v>76</v>
      </c>
      <c r="D7911" t="s">
        <v>102</v>
      </c>
      <c r="E7911" t="s">
        <v>134</v>
      </c>
      <c r="F7911" t="s">
        <v>22534</v>
      </c>
      <c r="G7911" t="s">
        <v>155</v>
      </c>
      <c r="H7911" t="s">
        <v>46</v>
      </c>
      <c r="I7911" t="s">
        <v>129</v>
      </c>
      <c r="J7911" t="s">
        <v>130</v>
      </c>
      <c r="K7911" t="s">
        <v>131</v>
      </c>
      <c r="L7911" t="s">
        <v>22535</v>
      </c>
      <c r="M7911" t="s">
        <v>22536</v>
      </c>
      <c r="N7911">
        <v>0.79777777699999997</v>
      </c>
      <c r="O7911">
        <v>0</v>
      </c>
      <c r="P7911">
        <v>12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9.5733329999999999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1734861</v>
      </c>
      <c r="B7912">
        <v>1</v>
      </c>
      <c r="C7912" t="s">
        <v>76</v>
      </c>
      <c r="D7912" t="s">
        <v>79</v>
      </c>
      <c r="E7912" t="s">
        <v>212</v>
      </c>
      <c r="F7912" t="s">
        <v>4166</v>
      </c>
      <c r="G7912" t="s">
        <v>1043</v>
      </c>
      <c r="H7912" t="s">
        <v>47</v>
      </c>
      <c r="I7912" t="s">
        <v>129</v>
      </c>
      <c r="J7912" t="s">
        <v>130</v>
      </c>
      <c r="K7912" t="s">
        <v>161</v>
      </c>
      <c r="L7912" t="s">
        <v>22537</v>
      </c>
      <c r="M7912" t="s">
        <v>22538</v>
      </c>
      <c r="N7912">
        <v>0.74580999999999997</v>
      </c>
      <c r="O7912">
        <v>14</v>
      </c>
      <c r="P7912">
        <v>19</v>
      </c>
      <c r="Q7912">
        <v>0</v>
      </c>
      <c r="R7912">
        <v>0</v>
      </c>
      <c r="S7912">
        <v>0</v>
      </c>
      <c r="T7912">
        <v>0</v>
      </c>
      <c r="U7912">
        <v>10.44134</v>
      </c>
      <c r="V7912">
        <v>14.170389999999999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1734869</v>
      </c>
      <c r="B7913">
        <v>1</v>
      </c>
      <c r="C7913" t="s">
        <v>76</v>
      </c>
      <c r="D7913" t="s">
        <v>80</v>
      </c>
      <c r="E7913" t="s">
        <v>139</v>
      </c>
      <c r="F7913" t="s">
        <v>22539</v>
      </c>
      <c r="G7913" t="s">
        <v>4547</v>
      </c>
      <c r="H7913" t="s">
        <v>46</v>
      </c>
      <c r="I7913" t="s">
        <v>129</v>
      </c>
      <c r="J7913" t="s">
        <v>130</v>
      </c>
      <c r="K7913" t="s">
        <v>131</v>
      </c>
      <c r="L7913" t="s">
        <v>22540</v>
      </c>
      <c r="M7913" t="s">
        <v>22541</v>
      </c>
      <c r="N7913">
        <v>5.6530555549999999</v>
      </c>
      <c r="O7913">
        <v>0</v>
      </c>
      <c r="P7913">
        <v>3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16.959167000000001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1734868</v>
      </c>
      <c r="B7914">
        <v>1</v>
      </c>
      <c r="C7914" t="s">
        <v>76</v>
      </c>
      <c r="D7914" t="s">
        <v>92</v>
      </c>
      <c r="E7914" t="s">
        <v>139</v>
      </c>
      <c r="F7914" t="s">
        <v>22542</v>
      </c>
      <c r="G7914" t="s">
        <v>141</v>
      </c>
      <c r="H7914" t="s">
        <v>46</v>
      </c>
      <c r="I7914" t="s">
        <v>129</v>
      </c>
      <c r="J7914" t="s">
        <v>130</v>
      </c>
      <c r="K7914" t="s">
        <v>131</v>
      </c>
      <c r="L7914" t="s">
        <v>22543</v>
      </c>
      <c r="M7914" t="s">
        <v>22544</v>
      </c>
      <c r="N7914">
        <v>7.5055555549999999</v>
      </c>
      <c r="O7914">
        <v>0</v>
      </c>
      <c r="P7914">
        <v>0</v>
      </c>
      <c r="Q7914">
        <v>0</v>
      </c>
      <c r="R7914">
        <v>25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187.63888900000001</v>
      </c>
      <c r="Y7914">
        <v>0</v>
      </c>
      <c r="Z7914">
        <v>0</v>
      </c>
    </row>
    <row r="7915" spans="1:26" x14ac:dyDescent="0.25">
      <c r="A7915">
        <v>1734871</v>
      </c>
      <c r="B7915">
        <v>1</v>
      </c>
      <c r="C7915" t="s">
        <v>76</v>
      </c>
      <c r="D7915" t="s">
        <v>92</v>
      </c>
      <c r="E7915" t="s">
        <v>134</v>
      </c>
      <c r="F7915" t="s">
        <v>21731</v>
      </c>
      <c r="G7915" t="s">
        <v>209</v>
      </c>
      <c r="H7915" t="s">
        <v>46</v>
      </c>
      <c r="I7915" t="s">
        <v>129</v>
      </c>
      <c r="J7915" t="s">
        <v>130</v>
      </c>
      <c r="K7915" t="s">
        <v>131</v>
      </c>
      <c r="L7915" t="s">
        <v>22545</v>
      </c>
      <c r="M7915" t="s">
        <v>22546</v>
      </c>
      <c r="N7915">
        <v>1.0194444439999999</v>
      </c>
      <c r="O7915">
        <v>0</v>
      </c>
      <c r="P7915">
        <v>0</v>
      </c>
      <c r="Q7915">
        <v>0</v>
      </c>
      <c r="R7915">
        <v>3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3.0583330000000002</v>
      </c>
      <c r="Y7915">
        <v>0</v>
      </c>
      <c r="Z7915">
        <v>0</v>
      </c>
    </row>
    <row r="7916" spans="1:26" x14ac:dyDescent="0.25">
      <c r="A7916">
        <v>1734876</v>
      </c>
      <c r="B7916">
        <v>1</v>
      </c>
      <c r="C7916" t="s">
        <v>76</v>
      </c>
      <c r="D7916" t="s">
        <v>92</v>
      </c>
      <c r="E7916" t="s">
        <v>134</v>
      </c>
      <c r="F7916" t="s">
        <v>22547</v>
      </c>
      <c r="G7916" t="s">
        <v>209</v>
      </c>
      <c r="H7916" t="s">
        <v>46</v>
      </c>
      <c r="I7916" t="s">
        <v>129</v>
      </c>
      <c r="J7916" t="s">
        <v>130</v>
      </c>
      <c r="K7916" t="s">
        <v>131</v>
      </c>
      <c r="L7916" t="s">
        <v>22548</v>
      </c>
      <c r="M7916" t="s">
        <v>22549</v>
      </c>
      <c r="N7916">
        <v>3.1266666660000002</v>
      </c>
      <c r="O7916">
        <v>0</v>
      </c>
      <c r="P7916">
        <v>0</v>
      </c>
      <c r="Q7916">
        <v>0</v>
      </c>
      <c r="R7916">
        <v>2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6.2533329999999996</v>
      </c>
      <c r="Y7916">
        <v>0</v>
      </c>
      <c r="Z7916">
        <v>0</v>
      </c>
    </row>
    <row r="7917" spans="1:26" x14ac:dyDescent="0.25">
      <c r="A7917">
        <v>1734877</v>
      </c>
      <c r="B7917">
        <v>1</v>
      </c>
      <c r="C7917" t="s">
        <v>76</v>
      </c>
      <c r="D7917" t="s">
        <v>106</v>
      </c>
      <c r="E7917" t="s">
        <v>126</v>
      </c>
      <c r="F7917" t="s">
        <v>22550</v>
      </c>
      <c r="G7917" t="s">
        <v>289</v>
      </c>
      <c r="H7917" t="s">
        <v>47</v>
      </c>
      <c r="I7917" t="s">
        <v>129</v>
      </c>
      <c r="J7917" t="s">
        <v>15</v>
      </c>
      <c r="K7917" t="s">
        <v>131</v>
      </c>
      <c r="L7917" t="s">
        <v>22551</v>
      </c>
      <c r="M7917" t="s">
        <v>22552</v>
      </c>
      <c r="N7917">
        <v>1.9402777769999999</v>
      </c>
      <c r="O7917">
        <v>0</v>
      </c>
      <c r="P7917">
        <v>752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1459.088888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1734878</v>
      </c>
      <c r="B7918">
        <v>1</v>
      </c>
      <c r="C7918" t="s">
        <v>76</v>
      </c>
      <c r="D7918" t="s">
        <v>102</v>
      </c>
      <c r="E7918" t="s">
        <v>139</v>
      </c>
      <c r="F7918" t="s">
        <v>22553</v>
      </c>
      <c r="G7918" t="s">
        <v>141</v>
      </c>
      <c r="H7918" t="s">
        <v>46</v>
      </c>
      <c r="I7918" t="s">
        <v>129</v>
      </c>
      <c r="J7918" t="s">
        <v>130</v>
      </c>
      <c r="K7918" t="s">
        <v>131</v>
      </c>
      <c r="L7918" t="s">
        <v>22554</v>
      </c>
      <c r="M7918" t="s">
        <v>22555</v>
      </c>
      <c r="N7918">
        <v>1.9430555549999999</v>
      </c>
      <c r="O7918">
        <v>0</v>
      </c>
      <c r="P7918">
        <v>1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1.9430559999999999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1734881</v>
      </c>
      <c r="B7919">
        <v>1</v>
      </c>
      <c r="C7919" t="s">
        <v>77</v>
      </c>
      <c r="D7919" t="s">
        <v>108</v>
      </c>
      <c r="E7919" t="s">
        <v>139</v>
      </c>
      <c r="F7919" t="s">
        <v>22556</v>
      </c>
      <c r="G7919" t="s">
        <v>141</v>
      </c>
      <c r="H7919" t="s">
        <v>46</v>
      </c>
      <c r="I7919" t="s">
        <v>129</v>
      </c>
      <c r="J7919" t="s">
        <v>130</v>
      </c>
      <c r="K7919" t="s">
        <v>131</v>
      </c>
      <c r="L7919" t="s">
        <v>22557</v>
      </c>
      <c r="M7919" t="s">
        <v>22558</v>
      </c>
      <c r="N7919">
        <v>1.2311111109999999</v>
      </c>
      <c r="O7919">
        <v>0</v>
      </c>
      <c r="P7919">
        <v>0</v>
      </c>
      <c r="Q7919">
        <v>0</v>
      </c>
      <c r="R7919">
        <v>3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3.693333</v>
      </c>
      <c r="Y7919">
        <v>0</v>
      </c>
      <c r="Z7919">
        <v>0</v>
      </c>
    </row>
    <row r="7920" spans="1:26" x14ac:dyDescent="0.25">
      <c r="A7920">
        <v>1734882</v>
      </c>
      <c r="B7920">
        <v>1</v>
      </c>
      <c r="C7920" t="s">
        <v>76</v>
      </c>
      <c r="D7920" t="s">
        <v>81</v>
      </c>
      <c r="E7920" t="s">
        <v>191</v>
      </c>
      <c r="F7920" t="s">
        <v>22559</v>
      </c>
      <c r="G7920" t="s">
        <v>141</v>
      </c>
      <c r="H7920" t="s">
        <v>46</v>
      </c>
      <c r="I7920" t="s">
        <v>129</v>
      </c>
      <c r="J7920" t="s">
        <v>130</v>
      </c>
      <c r="K7920" t="s">
        <v>131</v>
      </c>
      <c r="L7920" t="s">
        <v>22560</v>
      </c>
      <c r="M7920" t="s">
        <v>22561</v>
      </c>
      <c r="N7920">
        <v>1.1811111110000001</v>
      </c>
      <c r="O7920">
        <v>0</v>
      </c>
      <c r="P7920">
        <v>137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161.81222199999999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1734885</v>
      </c>
      <c r="B7921">
        <v>1</v>
      </c>
      <c r="C7921" t="s">
        <v>76</v>
      </c>
      <c r="D7921" t="s">
        <v>100</v>
      </c>
      <c r="E7921" t="s">
        <v>134</v>
      </c>
      <c r="F7921" t="s">
        <v>22562</v>
      </c>
      <c r="G7921" t="s">
        <v>136</v>
      </c>
      <c r="H7921" t="s">
        <v>46</v>
      </c>
      <c r="I7921" t="s">
        <v>129</v>
      </c>
      <c r="J7921" t="s">
        <v>130</v>
      </c>
      <c r="K7921" t="s">
        <v>131</v>
      </c>
      <c r="L7921" t="s">
        <v>22563</v>
      </c>
      <c r="M7921" t="s">
        <v>22564</v>
      </c>
      <c r="N7921">
        <v>2.4472222220000002</v>
      </c>
      <c r="O7921">
        <v>0</v>
      </c>
      <c r="P7921">
        <v>5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12.236110999999999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1734883</v>
      </c>
      <c r="B7922">
        <v>1</v>
      </c>
      <c r="C7922" t="s">
        <v>77</v>
      </c>
      <c r="D7922" t="s">
        <v>108</v>
      </c>
      <c r="E7922" t="s">
        <v>134</v>
      </c>
      <c r="F7922" t="s">
        <v>22565</v>
      </c>
      <c r="G7922" t="s">
        <v>209</v>
      </c>
      <c r="H7922" t="s">
        <v>46</v>
      </c>
      <c r="I7922" t="s">
        <v>129</v>
      </c>
      <c r="J7922" t="s">
        <v>130</v>
      </c>
      <c r="K7922" t="s">
        <v>131</v>
      </c>
      <c r="L7922" t="s">
        <v>22566</v>
      </c>
      <c r="M7922" t="s">
        <v>22567</v>
      </c>
      <c r="N7922">
        <v>2.486388888</v>
      </c>
      <c r="O7922">
        <v>0</v>
      </c>
      <c r="P7922">
        <v>1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2.486389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1734890</v>
      </c>
      <c r="B7923">
        <v>1</v>
      </c>
      <c r="C7923" t="s">
        <v>77</v>
      </c>
      <c r="D7923" t="s">
        <v>113</v>
      </c>
      <c r="E7923" t="s">
        <v>134</v>
      </c>
      <c r="F7923" t="s">
        <v>22568</v>
      </c>
      <c r="G7923" t="s">
        <v>136</v>
      </c>
      <c r="H7923" t="s">
        <v>46</v>
      </c>
      <c r="I7923" t="s">
        <v>129</v>
      </c>
      <c r="J7923" t="s">
        <v>130</v>
      </c>
      <c r="K7923" t="s">
        <v>131</v>
      </c>
      <c r="L7923" t="s">
        <v>22569</v>
      </c>
      <c r="M7923" t="s">
        <v>22570</v>
      </c>
      <c r="N7923">
        <v>1.5452777769999999</v>
      </c>
      <c r="O7923">
        <v>0</v>
      </c>
      <c r="P7923">
        <v>0</v>
      </c>
      <c r="Q7923">
        <v>0</v>
      </c>
      <c r="R7923">
        <v>1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1.5452779999999999</v>
      </c>
      <c r="Y7923">
        <v>0</v>
      </c>
      <c r="Z7923">
        <v>0</v>
      </c>
    </row>
    <row r="7924" spans="1:26" x14ac:dyDescent="0.25">
      <c r="A7924">
        <v>1734893</v>
      </c>
      <c r="B7924">
        <v>1</v>
      </c>
      <c r="C7924" t="s">
        <v>76</v>
      </c>
      <c r="D7924" t="s">
        <v>80</v>
      </c>
      <c r="E7924" t="s">
        <v>134</v>
      </c>
      <c r="F7924" t="s">
        <v>22571</v>
      </c>
      <c r="G7924" t="s">
        <v>289</v>
      </c>
      <c r="H7924" t="s">
        <v>46</v>
      </c>
      <c r="I7924" t="s">
        <v>129</v>
      </c>
      <c r="J7924" t="s">
        <v>130</v>
      </c>
      <c r="K7924" t="s">
        <v>131</v>
      </c>
      <c r="L7924" t="s">
        <v>22572</v>
      </c>
      <c r="M7924" t="s">
        <v>22573</v>
      </c>
      <c r="N7924">
        <v>4.8747222219999999</v>
      </c>
      <c r="O7924">
        <v>0</v>
      </c>
      <c r="P7924">
        <v>3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14.624167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1734889</v>
      </c>
      <c r="B7925">
        <v>1</v>
      </c>
      <c r="C7925" t="s">
        <v>76</v>
      </c>
      <c r="D7925" t="s">
        <v>106</v>
      </c>
      <c r="E7925" t="s">
        <v>148</v>
      </c>
      <c r="F7925" t="s">
        <v>22574</v>
      </c>
      <c r="G7925" t="s">
        <v>431</v>
      </c>
      <c r="H7925" t="s">
        <v>47</v>
      </c>
      <c r="I7925" t="s">
        <v>129</v>
      </c>
      <c r="J7925" t="s">
        <v>130</v>
      </c>
      <c r="K7925" t="s">
        <v>131</v>
      </c>
      <c r="L7925" t="s">
        <v>22575</v>
      </c>
      <c r="M7925" t="s">
        <v>22576</v>
      </c>
      <c r="N7925">
        <v>1.234722222</v>
      </c>
      <c r="O7925">
        <v>0</v>
      </c>
      <c r="P7925">
        <v>3580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4420.3055549999999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1734894</v>
      </c>
      <c r="B7926">
        <v>1</v>
      </c>
      <c r="C7926" t="s">
        <v>76</v>
      </c>
      <c r="D7926" t="s">
        <v>104</v>
      </c>
      <c r="E7926" t="s">
        <v>139</v>
      </c>
      <c r="F7926" t="s">
        <v>22577</v>
      </c>
      <c r="G7926" t="s">
        <v>269</v>
      </c>
      <c r="H7926" t="s">
        <v>46</v>
      </c>
      <c r="I7926" t="s">
        <v>129</v>
      </c>
      <c r="J7926" t="s">
        <v>130</v>
      </c>
      <c r="K7926" t="s">
        <v>131</v>
      </c>
      <c r="L7926" t="s">
        <v>22578</v>
      </c>
      <c r="M7926" t="s">
        <v>22579</v>
      </c>
      <c r="N7926">
        <v>2.420555555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3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7.2616670000000001</v>
      </c>
    </row>
    <row r="7927" spans="1:26" x14ac:dyDescent="0.25">
      <c r="A7927">
        <v>1734896</v>
      </c>
      <c r="B7927">
        <v>1</v>
      </c>
      <c r="C7927" t="s">
        <v>76</v>
      </c>
      <c r="D7927" t="s">
        <v>96</v>
      </c>
      <c r="E7927" t="s">
        <v>134</v>
      </c>
      <c r="F7927" t="s">
        <v>22580</v>
      </c>
      <c r="G7927" t="s">
        <v>136</v>
      </c>
      <c r="H7927" t="s">
        <v>46</v>
      </c>
      <c r="I7927" t="s">
        <v>129</v>
      </c>
      <c r="J7927" t="s">
        <v>130</v>
      </c>
      <c r="K7927" t="s">
        <v>131</v>
      </c>
      <c r="L7927" t="s">
        <v>22581</v>
      </c>
      <c r="M7927" t="s">
        <v>22582</v>
      </c>
      <c r="N7927">
        <v>2.111111111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2.1111110000000002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1734899</v>
      </c>
      <c r="B7928">
        <v>1</v>
      </c>
      <c r="C7928" t="s">
        <v>76</v>
      </c>
      <c r="D7928" t="s">
        <v>97</v>
      </c>
      <c r="E7928" t="s">
        <v>134</v>
      </c>
      <c r="F7928" t="s">
        <v>22583</v>
      </c>
      <c r="G7928" t="s">
        <v>209</v>
      </c>
      <c r="H7928" t="s">
        <v>46</v>
      </c>
      <c r="I7928" t="s">
        <v>129</v>
      </c>
      <c r="J7928" t="s">
        <v>130</v>
      </c>
      <c r="K7928" t="s">
        <v>131</v>
      </c>
      <c r="L7928" t="s">
        <v>22584</v>
      </c>
      <c r="M7928" t="s">
        <v>22585</v>
      </c>
      <c r="N7928">
        <v>3.122222222</v>
      </c>
      <c r="O7928">
        <v>0</v>
      </c>
      <c r="P7928">
        <v>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3.1222219999999998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1734897</v>
      </c>
      <c r="B7929">
        <v>1</v>
      </c>
      <c r="C7929" t="s">
        <v>76</v>
      </c>
      <c r="D7929" t="s">
        <v>93</v>
      </c>
      <c r="E7929" t="s">
        <v>134</v>
      </c>
      <c r="F7929" t="s">
        <v>22586</v>
      </c>
      <c r="G7929" t="s">
        <v>136</v>
      </c>
      <c r="H7929" t="s">
        <v>46</v>
      </c>
      <c r="I7929" t="s">
        <v>129</v>
      </c>
      <c r="J7929" t="s">
        <v>130</v>
      </c>
      <c r="K7929" t="s">
        <v>131</v>
      </c>
      <c r="L7929" t="s">
        <v>22587</v>
      </c>
      <c r="M7929" t="s">
        <v>22588</v>
      </c>
      <c r="N7929">
        <v>4.676388888</v>
      </c>
      <c r="O7929">
        <v>0</v>
      </c>
      <c r="P7929">
        <v>1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4.6763890000000004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1734900</v>
      </c>
      <c r="B7930">
        <v>1</v>
      </c>
      <c r="C7930" t="s">
        <v>77</v>
      </c>
      <c r="D7930" t="s">
        <v>115</v>
      </c>
      <c r="E7930" t="s">
        <v>164</v>
      </c>
      <c r="F7930" t="s">
        <v>22589</v>
      </c>
      <c r="G7930" t="s">
        <v>141</v>
      </c>
      <c r="H7930" t="s">
        <v>46</v>
      </c>
      <c r="I7930" t="s">
        <v>129</v>
      </c>
      <c r="J7930" t="s">
        <v>130</v>
      </c>
      <c r="K7930" t="s">
        <v>131</v>
      </c>
      <c r="L7930" t="s">
        <v>22590</v>
      </c>
      <c r="M7930" t="s">
        <v>22591</v>
      </c>
      <c r="N7930">
        <v>2.1158333329999999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4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8.4633330000000004</v>
      </c>
    </row>
    <row r="7931" spans="1:26" x14ac:dyDescent="0.25">
      <c r="A7931">
        <v>1734903</v>
      </c>
      <c r="B7931">
        <v>1</v>
      </c>
      <c r="C7931" t="s">
        <v>76</v>
      </c>
      <c r="D7931" t="s">
        <v>89</v>
      </c>
      <c r="E7931" t="s">
        <v>139</v>
      </c>
      <c r="F7931" t="s">
        <v>22592</v>
      </c>
      <c r="G7931" t="s">
        <v>141</v>
      </c>
      <c r="H7931" t="s">
        <v>46</v>
      </c>
      <c r="I7931" t="s">
        <v>129</v>
      </c>
      <c r="J7931" t="s">
        <v>130</v>
      </c>
      <c r="K7931" t="s">
        <v>131</v>
      </c>
      <c r="L7931" t="s">
        <v>22593</v>
      </c>
      <c r="M7931" t="s">
        <v>22594</v>
      </c>
      <c r="N7931">
        <v>1.809722222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25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45.243056000000003</v>
      </c>
    </row>
    <row r="7932" spans="1:26" x14ac:dyDescent="0.25">
      <c r="A7932">
        <v>1734907</v>
      </c>
      <c r="B7932">
        <v>1</v>
      </c>
      <c r="C7932" t="s">
        <v>76</v>
      </c>
      <c r="D7932" t="s">
        <v>85</v>
      </c>
      <c r="E7932" t="s">
        <v>126</v>
      </c>
      <c r="F7932" t="s">
        <v>5438</v>
      </c>
      <c r="G7932" t="s">
        <v>176</v>
      </c>
      <c r="H7932" t="s">
        <v>47</v>
      </c>
      <c r="I7932" t="s">
        <v>129</v>
      </c>
      <c r="J7932" t="s">
        <v>130</v>
      </c>
      <c r="K7932" t="s">
        <v>131</v>
      </c>
      <c r="L7932" t="s">
        <v>22595</v>
      </c>
      <c r="M7932" t="s">
        <v>22596</v>
      </c>
      <c r="N7932">
        <v>0.71305555499999995</v>
      </c>
      <c r="O7932">
        <v>0</v>
      </c>
      <c r="P7932">
        <v>9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6.4175000000000004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1734904</v>
      </c>
      <c r="B7933">
        <v>1</v>
      </c>
      <c r="C7933" t="s">
        <v>76</v>
      </c>
      <c r="D7933" t="s">
        <v>93</v>
      </c>
      <c r="E7933" t="s">
        <v>134</v>
      </c>
      <c r="F7933" t="s">
        <v>22597</v>
      </c>
      <c r="G7933" t="s">
        <v>209</v>
      </c>
      <c r="H7933" t="s">
        <v>46</v>
      </c>
      <c r="I7933" t="s">
        <v>129</v>
      </c>
      <c r="J7933" t="s">
        <v>130</v>
      </c>
      <c r="K7933" t="s">
        <v>131</v>
      </c>
      <c r="L7933" t="s">
        <v>22598</v>
      </c>
      <c r="M7933" t="s">
        <v>22599</v>
      </c>
      <c r="N7933">
        <v>2.6119444440000001</v>
      </c>
      <c r="O7933">
        <v>0</v>
      </c>
      <c r="P7933">
        <v>3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7.835833</v>
      </c>
      <c r="W7933">
        <v>0</v>
      </c>
      <c r="X7933">
        <v>0</v>
      </c>
      <c r="Y7933">
        <v>0</v>
      </c>
      <c r="Z7933">
        <v>0</v>
      </c>
    </row>
    <row r="7934" spans="1:26" x14ac:dyDescent="0.25">
      <c r="A7934">
        <v>1734902</v>
      </c>
      <c r="B7934">
        <v>1</v>
      </c>
      <c r="C7934" t="s">
        <v>76</v>
      </c>
      <c r="D7934" t="s">
        <v>80</v>
      </c>
      <c r="E7934" t="s">
        <v>134</v>
      </c>
      <c r="F7934" t="s">
        <v>22270</v>
      </c>
      <c r="G7934" t="s">
        <v>209</v>
      </c>
      <c r="H7934" t="s">
        <v>46</v>
      </c>
      <c r="I7934" t="s">
        <v>129</v>
      </c>
      <c r="J7934" t="s">
        <v>130</v>
      </c>
      <c r="K7934" t="s">
        <v>131</v>
      </c>
      <c r="L7934" t="s">
        <v>22600</v>
      </c>
      <c r="M7934" t="s">
        <v>22601</v>
      </c>
      <c r="N7934">
        <v>6.8047222219999997</v>
      </c>
      <c r="O7934">
        <v>0</v>
      </c>
      <c r="P7934">
        <v>4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27.218889000000001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1734901</v>
      </c>
      <c r="B7935">
        <v>1</v>
      </c>
      <c r="C7935" t="s">
        <v>76</v>
      </c>
      <c r="D7935" t="s">
        <v>102</v>
      </c>
      <c r="E7935" t="s">
        <v>212</v>
      </c>
      <c r="F7935" t="s">
        <v>3846</v>
      </c>
      <c r="G7935" t="s">
        <v>285</v>
      </c>
      <c r="H7935" t="s">
        <v>47</v>
      </c>
      <c r="I7935" t="s">
        <v>129</v>
      </c>
      <c r="J7935" t="s">
        <v>130</v>
      </c>
      <c r="K7935" t="s">
        <v>161</v>
      </c>
      <c r="L7935" t="s">
        <v>22602</v>
      </c>
      <c r="M7935" t="s">
        <v>22603</v>
      </c>
      <c r="N7935">
        <v>2.1969444440000001</v>
      </c>
      <c r="O7935">
        <v>0</v>
      </c>
      <c r="P7935">
        <v>0</v>
      </c>
      <c r="Q7935">
        <v>0</v>
      </c>
      <c r="R7935">
        <v>0</v>
      </c>
      <c r="S7935">
        <v>4</v>
      </c>
      <c r="T7935">
        <v>261</v>
      </c>
      <c r="U7935">
        <v>0</v>
      </c>
      <c r="V7935">
        <v>0</v>
      </c>
      <c r="W7935">
        <v>0</v>
      </c>
      <c r="X7935">
        <v>0</v>
      </c>
      <c r="Y7935">
        <v>8.7877779999999994</v>
      </c>
      <c r="Z7935">
        <v>573.40250000000003</v>
      </c>
    </row>
    <row r="7936" spans="1:26" x14ac:dyDescent="0.25">
      <c r="A7936">
        <v>1734923</v>
      </c>
      <c r="B7936">
        <v>1</v>
      </c>
      <c r="C7936" t="s">
        <v>76</v>
      </c>
      <c r="D7936" t="s">
        <v>101</v>
      </c>
      <c r="E7936" t="s">
        <v>139</v>
      </c>
      <c r="F7936" t="s">
        <v>22604</v>
      </c>
      <c r="G7936" t="s">
        <v>141</v>
      </c>
      <c r="H7936" t="s">
        <v>46</v>
      </c>
      <c r="I7936" t="s">
        <v>129</v>
      </c>
      <c r="J7936" t="s">
        <v>130</v>
      </c>
      <c r="K7936" t="s">
        <v>131</v>
      </c>
      <c r="L7936" t="s">
        <v>22605</v>
      </c>
      <c r="M7936" t="s">
        <v>22606</v>
      </c>
      <c r="N7936">
        <v>2.1886111110000002</v>
      </c>
      <c r="O7936">
        <v>0</v>
      </c>
      <c r="P7936">
        <v>13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28.451944000000001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1734913</v>
      </c>
      <c r="B7937">
        <v>1</v>
      </c>
      <c r="C7937" t="s">
        <v>76</v>
      </c>
      <c r="D7937" t="s">
        <v>99</v>
      </c>
      <c r="E7937" t="s">
        <v>134</v>
      </c>
      <c r="F7937" t="s">
        <v>22607</v>
      </c>
      <c r="G7937" t="s">
        <v>289</v>
      </c>
      <c r="H7937" t="s">
        <v>46</v>
      </c>
      <c r="I7937" t="s">
        <v>129</v>
      </c>
      <c r="J7937" t="s">
        <v>130</v>
      </c>
      <c r="K7937" t="s">
        <v>131</v>
      </c>
      <c r="L7937" t="s">
        <v>22608</v>
      </c>
      <c r="M7937" t="s">
        <v>22609</v>
      </c>
      <c r="N7937">
        <v>5.8663888880000004</v>
      </c>
      <c r="O7937">
        <v>0</v>
      </c>
      <c r="P7937">
        <v>11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64.530277999999996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1734914</v>
      </c>
      <c r="B7938">
        <v>1</v>
      </c>
      <c r="C7938" t="s">
        <v>76</v>
      </c>
      <c r="D7938" t="s">
        <v>96</v>
      </c>
      <c r="E7938" t="s">
        <v>139</v>
      </c>
      <c r="F7938" t="s">
        <v>22610</v>
      </c>
      <c r="G7938" t="s">
        <v>6506</v>
      </c>
      <c r="H7938" t="s">
        <v>46</v>
      </c>
      <c r="I7938" t="s">
        <v>129</v>
      </c>
      <c r="J7938" t="s">
        <v>130</v>
      </c>
      <c r="K7938" t="s">
        <v>131</v>
      </c>
      <c r="L7938" t="s">
        <v>22611</v>
      </c>
      <c r="M7938" t="s">
        <v>22612</v>
      </c>
      <c r="N7938">
        <v>6.2847222220000001</v>
      </c>
      <c r="O7938">
        <v>0</v>
      </c>
      <c r="P7938">
        <v>31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194.82638900000001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1734931</v>
      </c>
      <c r="B7939">
        <v>1</v>
      </c>
      <c r="C7939" t="s">
        <v>76</v>
      </c>
      <c r="D7939" t="s">
        <v>96</v>
      </c>
      <c r="E7939" t="s">
        <v>139</v>
      </c>
      <c r="F7939" t="s">
        <v>22613</v>
      </c>
      <c r="G7939" t="s">
        <v>141</v>
      </c>
      <c r="H7939" t="s">
        <v>46</v>
      </c>
      <c r="I7939" t="s">
        <v>129</v>
      </c>
      <c r="J7939" t="s">
        <v>130</v>
      </c>
      <c r="K7939" t="s">
        <v>131</v>
      </c>
      <c r="L7939" t="s">
        <v>22614</v>
      </c>
      <c r="M7939" t="s">
        <v>22615</v>
      </c>
      <c r="N7939">
        <v>1.9808333330000001</v>
      </c>
      <c r="O7939">
        <v>0</v>
      </c>
      <c r="P7939">
        <v>17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33.674166999999997</v>
      </c>
      <c r="W7939">
        <v>0</v>
      </c>
      <c r="X7939">
        <v>0</v>
      </c>
      <c r="Y7939">
        <v>0</v>
      </c>
      <c r="Z7939">
        <v>0</v>
      </c>
    </row>
    <row r="7940" spans="1:26" x14ac:dyDescent="0.25">
      <c r="A7940">
        <v>1734922</v>
      </c>
      <c r="B7940">
        <v>1</v>
      </c>
      <c r="C7940" t="s">
        <v>76</v>
      </c>
      <c r="D7940" t="s">
        <v>81</v>
      </c>
      <c r="E7940" t="s">
        <v>191</v>
      </c>
      <c r="F7940" t="s">
        <v>22616</v>
      </c>
      <c r="G7940" t="s">
        <v>907</v>
      </c>
      <c r="H7940" t="s">
        <v>46</v>
      </c>
      <c r="I7940" t="s">
        <v>129</v>
      </c>
      <c r="J7940" t="s">
        <v>130</v>
      </c>
      <c r="K7940" t="s">
        <v>131</v>
      </c>
      <c r="L7940" t="s">
        <v>22617</v>
      </c>
      <c r="M7940" t="s">
        <v>22618</v>
      </c>
      <c r="N7940">
        <v>1.0336111109999999</v>
      </c>
      <c r="O7940">
        <v>0</v>
      </c>
      <c r="P7940">
        <v>97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100.260278</v>
      </c>
      <c r="W7940">
        <v>0</v>
      </c>
      <c r="X7940">
        <v>0</v>
      </c>
      <c r="Y7940">
        <v>0</v>
      </c>
      <c r="Z7940">
        <v>0</v>
      </c>
    </row>
    <row r="7941" spans="1:26" x14ac:dyDescent="0.25">
      <c r="A7941">
        <v>1734921</v>
      </c>
      <c r="B7941">
        <v>1</v>
      </c>
      <c r="C7941" t="s">
        <v>76</v>
      </c>
      <c r="D7941" t="s">
        <v>84</v>
      </c>
      <c r="E7941" t="s">
        <v>134</v>
      </c>
      <c r="F7941" t="s">
        <v>22619</v>
      </c>
      <c r="G7941" t="s">
        <v>136</v>
      </c>
      <c r="H7941" t="s">
        <v>46</v>
      </c>
      <c r="I7941" t="s">
        <v>129</v>
      </c>
      <c r="J7941" t="s">
        <v>130</v>
      </c>
      <c r="K7941" t="s">
        <v>131</v>
      </c>
      <c r="L7941" t="s">
        <v>22620</v>
      </c>
      <c r="M7941" t="s">
        <v>22621</v>
      </c>
      <c r="N7941">
        <v>1.386666666</v>
      </c>
      <c r="O7941">
        <v>0</v>
      </c>
      <c r="P7941">
        <v>4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5.5466670000000002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1734917</v>
      </c>
      <c r="B7942">
        <v>1</v>
      </c>
      <c r="C7942" t="s">
        <v>77</v>
      </c>
      <c r="D7942" t="s">
        <v>123</v>
      </c>
      <c r="E7942" t="s">
        <v>126</v>
      </c>
      <c r="F7942" t="s">
        <v>22622</v>
      </c>
      <c r="G7942" t="s">
        <v>176</v>
      </c>
      <c r="H7942" t="s">
        <v>47</v>
      </c>
      <c r="I7942" t="s">
        <v>151</v>
      </c>
      <c r="J7942" t="s">
        <v>130</v>
      </c>
      <c r="K7942" t="s">
        <v>131</v>
      </c>
      <c r="L7942" t="s">
        <v>22623</v>
      </c>
      <c r="M7942" t="s">
        <v>22624</v>
      </c>
      <c r="N7942">
        <v>1.3888888E-2</v>
      </c>
      <c r="O7942">
        <v>126</v>
      </c>
      <c r="P7942">
        <v>1121</v>
      </c>
      <c r="Q7942">
        <v>0</v>
      </c>
      <c r="R7942">
        <v>0</v>
      </c>
      <c r="S7942">
        <v>0</v>
      </c>
      <c r="T7942">
        <v>0</v>
      </c>
      <c r="U7942">
        <v>1.75</v>
      </c>
      <c r="V7942">
        <v>15.569443</v>
      </c>
      <c r="W7942">
        <v>0</v>
      </c>
      <c r="X7942">
        <v>0</v>
      </c>
      <c r="Y7942">
        <v>0</v>
      </c>
      <c r="Z7942">
        <v>0</v>
      </c>
    </row>
    <row r="7943" spans="1:26" x14ac:dyDescent="0.25">
      <c r="A7943">
        <v>1734924</v>
      </c>
      <c r="B7943">
        <v>1</v>
      </c>
      <c r="C7943" t="s">
        <v>76</v>
      </c>
      <c r="D7943" t="s">
        <v>93</v>
      </c>
      <c r="E7943" t="s">
        <v>134</v>
      </c>
      <c r="F7943" t="s">
        <v>22625</v>
      </c>
      <c r="G7943" t="s">
        <v>136</v>
      </c>
      <c r="H7943" t="s">
        <v>46</v>
      </c>
      <c r="I7943" t="s">
        <v>129</v>
      </c>
      <c r="J7943" t="s">
        <v>130</v>
      </c>
      <c r="K7943" t="s">
        <v>131</v>
      </c>
      <c r="L7943" t="s">
        <v>22626</v>
      </c>
      <c r="M7943" t="s">
        <v>22627</v>
      </c>
      <c r="N7943">
        <v>1.035555555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1.0355559999999999</v>
      </c>
      <c r="W7943">
        <v>0</v>
      </c>
      <c r="X7943">
        <v>0</v>
      </c>
      <c r="Y7943">
        <v>0</v>
      </c>
      <c r="Z7943">
        <v>0</v>
      </c>
    </row>
    <row r="7944" spans="1:26" x14ac:dyDescent="0.25">
      <c r="A7944">
        <v>1734927</v>
      </c>
      <c r="B7944">
        <v>1</v>
      </c>
      <c r="C7944" t="s">
        <v>76</v>
      </c>
      <c r="D7944" t="s">
        <v>106</v>
      </c>
      <c r="E7944" t="s">
        <v>126</v>
      </c>
      <c r="F7944" t="s">
        <v>22628</v>
      </c>
      <c r="G7944" t="s">
        <v>431</v>
      </c>
      <c r="H7944" t="s">
        <v>47</v>
      </c>
      <c r="I7944" t="s">
        <v>129</v>
      </c>
      <c r="J7944" t="s">
        <v>130</v>
      </c>
      <c r="K7944" t="s">
        <v>131</v>
      </c>
      <c r="L7944" t="s">
        <v>22629</v>
      </c>
      <c r="M7944" t="s">
        <v>22630</v>
      </c>
      <c r="N7944">
        <v>0.35055555500000002</v>
      </c>
      <c r="O7944">
        <v>0</v>
      </c>
      <c r="P7944">
        <v>3178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1114.065554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1734928</v>
      </c>
      <c r="B7945">
        <v>1</v>
      </c>
      <c r="C7945" t="s">
        <v>76</v>
      </c>
      <c r="D7945" t="s">
        <v>92</v>
      </c>
      <c r="E7945" t="s">
        <v>134</v>
      </c>
      <c r="F7945" t="s">
        <v>22631</v>
      </c>
      <c r="G7945" t="s">
        <v>136</v>
      </c>
      <c r="H7945" t="s">
        <v>46</v>
      </c>
      <c r="I7945" t="s">
        <v>129</v>
      </c>
      <c r="J7945" t="s">
        <v>130</v>
      </c>
      <c r="K7945" t="s">
        <v>131</v>
      </c>
      <c r="L7945" t="s">
        <v>22632</v>
      </c>
      <c r="M7945" t="s">
        <v>22633</v>
      </c>
      <c r="N7945">
        <v>2.2430555550000002</v>
      </c>
      <c r="O7945">
        <v>0</v>
      </c>
      <c r="P7945">
        <v>0</v>
      </c>
      <c r="Q7945">
        <v>0</v>
      </c>
      <c r="R7945">
        <v>1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2.2430560000000002</v>
      </c>
      <c r="Y7945">
        <v>0</v>
      </c>
      <c r="Z7945">
        <v>0</v>
      </c>
    </row>
    <row r="7946" spans="1:26" x14ac:dyDescent="0.25">
      <c r="A7946">
        <v>1734930</v>
      </c>
      <c r="B7946">
        <v>1</v>
      </c>
      <c r="C7946" t="s">
        <v>77</v>
      </c>
      <c r="D7946" t="s">
        <v>114</v>
      </c>
      <c r="E7946" t="s">
        <v>212</v>
      </c>
      <c r="F7946" t="s">
        <v>22634</v>
      </c>
      <c r="G7946" t="s">
        <v>176</v>
      </c>
      <c r="H7946" t="s">
        <v>47</v>
      </c>
      <c r="I7946" t="s">
        <v>129</v>
      </c>
      <c r="J7946" t="s">
        <v>130</v>
      </c>
      <c r="K7946" t="s">
        <v>131</v>
      </c>
      <c r="L7946" t="s">
        <v>22635</v>
      </c>
      <c r="M7946" t="s">
        <v>22636</v>
      </c>
      <c r="N7946">
        <v>0.82666666600000005</v>
      </c>
      <c r="O7946">
        <v>0</v>
      </c>
      <c r="P7946">
        <v>209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172.77333300000001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1734949</v>
      </c>
      <c r="B7947">
        <v>1</v>
      </c>
      <c r="C7947" t="s">
        <v>76</v>
      </c>
      <c r="D7947" t="s">
        <v>92</v>
      </c>
      <c r="E7947" t="s">
        <v>134</v>
      </c>
      <c r="F7947" t="s">
        <v>22637</v>
      </c>
      <c r="G7947" t="s">
        <v>155</v>
      </c>
      <c r="H7947" t="s">
        <v>46</v>
      </c>
      <c r="I7947" t="s">
        <v>129</v>
      </c>
      <c r="J7947" t="s">
        <v>130</v>
      </c>
      <c r="K7947" t="s">
        <v>131</v>
      </c>
      <c r="L7947" t="s">
        <v>22638</v>
      </c>
      <c r="M7947" t="s">
        <v>22639</v>
      </c>
      <c r="N7947">
        <v>6.3577777769999999</v>
      </c>
      <c r="O7947">
        <v>0</v>
      </c>
      <c r="P7947">
        <v>0</v>
      </c>
      <c r="Q7947">
        <v>0</v>
      </c>
      <c r="R7947">
        <v>1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6.3577779999999997</v>
      </c>
      <c r="Y7947">
        <v>0</v>
      </c>
      <c r="Z7947">
        <v>0</v>
      </c>
    </row>
    <row r="7948" spans="1:26" x14ac:dyDescent="0.25">
      <c r="A7948">
        <v>1734936</v>
      </c>
      <c r="B7948">
        <v>1</v>
      </c>
      <c r="C7948" t="s">
        <v>76</v>
      </c>
      <c r="D7948" t="s">
        <v>106</v>
      </c>
      <c r="E7948" t="s">
        <v>126</v>
      </c>
      <c r="F7948" t="s">
        <v>22640</v>
      </c>
      <c r="G7948" t="s">
        <v>289</v>
      </c>
      <c r="H7948" t="s">
        <v>47</v>
      </c>
      <c r="I7948" t="s">
        <v>129</v>
      </c>
      <c r="J7948" t="s">
        <v>15</v>
      </c>
      <c r="K7948" t="s">
        <v>131</v>
      </c>
      <c r="L7948" t="s">
        <v>22641</v>
      </c>
      <c r="M7948" t="s">
        <v>22642</v>
      </c>
      <c r="N7948">
        <v>4.6969444439999997</v>
      </c>
      <c r="O7948">
        <v>0</v>
      </c>
      <c r="P7948">
        <v>104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488.48222199999998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1734937</v>
      </c>
      <c r="B7949">
        <v>1</v>
      </c>
      <c r="C7949" t="s">
        <v>77</v>
      </c>
      <c r="D7949" t="s">
        <v>111</v>
      </c>
      <c r="E7949" t="s">
        <v>139</v>
      </c>
      <c r="F7949" t="s">
        <v>22643</v>
      </c>
      <c r="G7949" t="s">
        <v>141</v>
      </c>
      <c r="H7949" t="s">
        <v>46</v>
      </c>
      <c r="I7949" t="s">
        <v>129</v>
      </c>
      <c r="J7949" t="s">
        <v>130</v>
      </c>
      <c r="K7949" t="s">
        <v>131</v>
      </c>
      <c r="L7949" t="s">
        <v>22644</v>
      </c>
      <c r="M7949" t="s">
        <v>22645</v>
      </c>
      <c r="N7949">
        <v>3.236388888</v>
      </c>
      <c r="O7949">
        <v>0</v>
      </c>
      <c r="P7949">
        <v>0</v>
      </c>
      <c r="Q7949">
        <v>0</v>
      </c>
      <c r="R7949">
        <v>6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19.418333000000001</v>
      </c>
      <c r="Y7949">
        <v>0</v>
      </c>
      <c r="Z7949">
        <v>0</v>
      </c>
    </row>
    <row r="7950" spans="1:26" x14ac:dyDescent="0.25">
      <c r="A7950">
        <v>1734939</v>
      </c>
      <c r="B7950">
        <v>1</v>
      </c>
      <c r="C7950" t="s">
        <v>77</v>
      </c>
      <c r="D7950" t="s">
        <v>109</v>
      </c>
      <c r="E7950" t="s">
        <v>139</v>
      </c>
      <c r="F7950" t="s">
        <v>22646</v>
      </c>
      <c r="G7950" t="s">
        <v>141</v>
      </c>
      <c r="H7950" t="s">
        <v>46</v>
      </c>
      <c r="I7950" t="s">
        <v>129</v>
      </c>
      <c r="J7950" t="s">
        <v>130</v>
      </c>
      <c r="K7950" t="s">
        <v>131</v>
      </c>
      <c r="L7950" t="s">
        <v>22647</v>
      </c>
      <c r="M7950" t="s">
        <v>22648</v>
      </c>
      <c r="N7950">
        <v>1.7508333330000001</v>
      </c>
      <c r="O7950">
        <v>0</v>
      </c>
      <c r="P7950">
        <v>5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8.7541670000000007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1734942</v>
      </c>
      <c r="B7951">
        <v>1</v>
      </c>
      <c r="C7951" t="s">
        <v>77</v>
      </c>
      <c r="D7951" t="s">
        <v>108</v>
      </c>
      <c r="E7951" t="s">
        <v>134</v>
      </c>
      <c r="F7951" t="s">
        <v>22649</v>
      </c>
      <c r="G7951" t="s">
        <v>136</v>
      </c>
      <c r="H7951" t="s">
        <v>46</v>
      </c>
      <c r="I7951" t="s">
        <v>129</v>
      </c>
      <c r="J7951" t="s">
        <v>130</v>
      </c>
      <c r="K7951" t="s">
        <v>131</v>
      </c>
      <c r="L7951" t="s">
        <v>22650</v>
      </c>
      <c r="M7951" t="s">
        <v>22651</v>
      </c>
      <c r="N7951">
        <v>3.1286111110000001</v>
      </c>
      <c r="O7951">
        <v>0</v>
      </c>
      <c r="P7951">
        <v>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3.1286109999999998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1734941</v>
      </c>
      <c r="B7952">
        <v>1</v>
      </c>
      <c r="C7952" t="s">
        <v>76</v>
      </c>
      <c r="D7952" t="s">
        <v>94</v>
      </c>
      <c r="E7952" t="s">
        <v>139</v>
      </c>
      <c r="F7952" t="s">
        <v>22652</v>
      </c>
      <c r="G7952" t="s">
        <v>197</v>
      </c>
      <c r="H7952" t="s">
        <v>46</v>
      </c>
      <c r="I7952" t="s">
        <v>129</v>
      </c>
      <c r="J7952" t="s">
        <v>130</v>
      </c>
      <c r="K7952" t="s">
        <v>131</v>
      </c>
      <c r="L7952" t="s">
        <v>22653</v>
      </c>
      <c r="M7952" t="s">
        <v>22654</v>
      </c>
      <c r="N7952">
        <v>3.6363888879999999</v>
      </c>
      <c r="O7952">
        <v>0</v>
      </c>
      <c r="P7952">
        <v>0</v>
      </c>
      <c r="Q7952">
        <v>0</v>
      </c>
      <c r="R7952">
        <v>23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83.636944</v>
      </c>
      <c r="Y7952">
        <v>0</v>
      </c>
      <c r="Z7952">
        <v>0</v>
      </c>
    </row>
    <row r="7953" spans="1:26" x14ac:dyDescent="0.25">
      <c r="A7953">
        <v>1734944</v>
      </c>
      <c r="B7953">
        <v>1</v>
      </c>
      <c r="C7953" t="s">
        <v>76</v>
      </c>
      <c r="D7953" t="s">
        <v>101</v>
      </c>
      <c r="E7953" t="s">
        <v>158</v>
      </c>
      <c r="F7953" t="s">
        <v>13342</v>
      </c>
      <c r="G7953" t="s">
        <v>176</v>
      </c>
      <c r="H7953" t="s">
        <v>47</v>
      </c>
      <c r="I7953" t="s">
        <v>129</v>
      </c>
      <c r="J7953" t="s">
        <v>130</v>
      </c>
      <c r="K7953" t="s">
        <v>131</v>
      </c>
      <c r="L7953" t="s">
        <v>22655</v>
      </c>
      <c r="M7953" t="s">
        <v>22656</v>
      </c>
      <c r="N7953">
        <v>0.63388888799999998</v>
      </c>
      <c r="O7953">
        <v>35</v>
      </c>
      <c r="P7953">
        <v>741</v>
      </c>
      <c r="Q7953">
        <v>0</v>
      </c>
      <c r="R7953">
        <v>0</v>
      </c>
      <c r="S7953">
        <v>0</v>
      </c>
      <c r="T7953">
        <v>0</v>
      </c>
      <c r="U7953">
        <v>22.186111</v>
      </c>
      <c r="V7953">
        <v>469.71166599999998</v>
      </c>
      <c r="W7953">
        <v>0</v>
      </c>
      <c r="X7953">
        <v>0</v>
      </c>
      <c r="Y7953">
        <v>0</v>
      </c>
      <c r="Z7953">
        <v>0</v>
      </c>
    </row>
    <row r="7954" spans="1:26" x14ac:dyDescent="0.25">
      <c r="A7954">
        <v>1734948</v>
      </c>
      <c r="B7954">
        <v>1</v>
      </c>
      <c r="C7954" t="s">
        <v>76</v>
      </c>
      <c r="D7954" t="s">
        <v>101</v>
      </c>
      <c r="E7954" t="s">
        <v>158</v>
      </c>
      <c r="F7954" t="s">
        <v>22657</v>
      </c>
      <c r="G7954" t="s">
        <v>176</v>
      </c>
      <c r="H7954" t="s">
        <v>47</v>
      </c>
      <c r="I7954" t="s">
        <v>129</v>
      </c>
      <c r="J7954" t="s">
        <v>130</v>
      </c>
      <c r="K7954" t="s">
        <v>131</v>
      </c>
      <c r="L7954" t="s">
        <v>22655</v>
      </c>
      <c r="M7954" t="s">
        <v>22658</v>
      </c>
      <c r="N7954">
        <v>0.79222222200000003</v>
      </c>
      <c r="O7954">
        <v>0</v>
      </c>
      <c r="P7954">
        <v>1019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807.27444400000002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1734947</v>
      </c>
      <c r="B7955">
        <v>1</v>
      </c>
      <c r="C7955" t="s">
        <v>76</v>
      </c>
      <c r="D7955" t="s">
        <v>92</v>
      </c>
      <c r="E7955" t="s">
        <v>134</v>
      </c>
      <c r="F7955" t="s">
        <v>22659</v>
      </c>
      <c r="G7955" t="s">
        <v>289</v>
      </c>
      <c r="H7955" t="s">
        <v>46</v>
      </c>
      <c r="I7955" t="s">
        <v>129</v>
      </c>
      <c r="J7955" t="s">
        <v>130</v>
      </c>
      <c r="K7955" t="s">
        <v>131</v>
      </c>
      <c r="L7955" t="s">
        <v>22660</v>
      </c>
      <c r="M7955" t="s">
        <v>22661</v>
      </c>
      <c r="N7955">
        <v>4.4066666659999996</v>
      </c>
      <c r="O7955">
        <v>0</v>
      </c>
      <c r="P7955">
        <v>0</v>
      </c>
      <c r="Q7955">
        <v>0</v>
      </c>
      <c r="R7955">
        <v>1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4.4066669999999997</v>
      </c>
      <c r="Y7955">
        <v>0</v>
      </c>
      <c r="Z7955">
        <v>0</v>
      </c>
    </row>
    <row r="7956" spans="1:26" x14ac:dyDescent="0.25">
      <c r="A7956">
        <v>1734946</v>
      </c>
      <c r="B7956">
        <v>1</v>
      </c>
      <c r="C7956" t="s">
        <v>77</v>
      </c>
      <c r="D7956" t="s">
        <v>110</v>
      </c>
      <c r="E7956" t="s">
        <v>134</v>
      </c>
      <c r="F7956" t="s">
        <v>22662</v>
      </c>
      <c r="G7956" t="s">
        <v>136</v>
      </c>
      <c r="H7956" t="s">
        <v>46</v>
      </c>
      <c r="I7956" t="s">
        <v>129</v>
      </c>
      <c r="J7956" t="s">
        <v>130</v>
      </c>
      <c r="K7956" t="s">
        <v>131</v>
      </c>
      <c r="L7956" t="s">
        <v>22663</v>
      </c>
      <c r="M7956" t="s">
        <v>22664</v>
      </c>
      <c r="N7956">
        <v>3.7283333330000001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2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7.4566670000000004</v>
      </c>
    </row>
    <row r="7957" spans="1:26" x14ac:dyDescent="0.25">
      <c r="A7957">
        <v>1734953</v>
      </c>
      <c r="B7957">
        <v>1</v>
      </c>
      <c r="C7957" t="s">
        <v>77</v>
      </c>
      <c r="D7957" t="s">
        <v>112</v>
      </c>
      <c r="E7957" t="s">
        <v>139</v>
      </c>
      <c r="F7957" t="s">
        <v>22665</v>
      </c>
      <c r="G7957" t="s">
        <v>141</v>
      </c>
      <c r="H7957" t="s">
        <v>46</v>
      </c>
      <c r="I7957" t="s">
        <v>129</v>
      </c>
      <c r="J7957" t="s">
        <v>130</v>
      </c>
      <c r="K7957" t="s">
        <v>131</v>
      </c>
      <c r="L7957" t="s">
        <v>22666</v>
      </c>
      <c r="M7957" t="s">
        <v>22667</v>
      </c>
      <c r="N7957">
        <v>0.86333333300000004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99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85.47</v>
      </c>
    </row>
    <row r="7958" spans="1:26" x14ac:dyDescent="0.25">
      <c r="A7958">
        <v>1734956</v>
      </c>
      <c r="B7958">
        <v>1</v>
      </c>
      <c r="C7958" t="s">
        <v>76</v>
      </c>
      <c r="D7958" t="s">
        <v>89</v>
      </c>
      <c r="E7958" t="s">
        <v>134</v>
      </c>
      <c r="F7958" t="s">
        <v>22668</v>
      </c>
      <c r="G7958" t="s">
        <v>136</v>
      </c>
      <c r="H7958" t="s">
        <v>46</v>
      </c>
      <c r="I7958" t="s">
        <v>129</v>
      </c>
      <c r="J7958" t="s">
        <v>130</v>
      </c>
      <c r="K7958" t="s">
        <v>131</v>
      </c>
      <c r="L7958" t="s">
        <v>22669</v>
      </c>
      <c r="M7958" t="s">
        <v>22670</v>
      </c>
      <c r="N7958">
        <v>3.6850000000000001</v>
      </c>
      <c r="O7958">
        <v>0</v>
      </c>
      <c r="P7958">
        <v>1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3.6850000000000001</v>
      </c>
      <c r="W7958">
        <v>0</v>
      </c>
      <c r="X7958">
        <v>0</v>
      </c>
      <c r="Y7958">
        <v>0</v>
      </c>
      <c r="Z7958">
        <v>0</v>
      </c>
    </row>
    <row r="7959" spans="1:26" x14ac:dyDescent="0.25">
      <c r="A7959">
        <v>1734950</v>
      </c>
      <c r="B7959">
        <v>1</v>
      </c>
      <c r="C7959" t="s">
        <v>77</v>
      </c>
      <c r="D7959" t="s">
        <v>114</v>
      </c>
      <c r="E7959" t="s">
        <v>212</v>
      </c>
      <c r="F7959" t="s">
        <v>4439</v>
      </c>
      <c r="G7959" t="s">
        <v>176</v>
      </c>
      <c r="H7959" t="s">
        <v>47</v>
      </c>
      <c r="I7959" t="s">
        <v>129</v>
      </c>
      <c r="J7959" t="s">
        <v>130</v>
      </c>
      <c r="K7959" t="s">
        <v>131</v>
      </c>
      <c r="L7959" t="s">
        <v>22671</v>
      </c>
      <c r="M7959" t="s">
        <v>22672</v>
      </c>
      <c r="N7959">
        <v>0.44055555499999999</v>
      </c>
      <c r="O7959">
        <v>41</v>
      </c>
      <c r="P7959">
        <v>142</v>
      </c>
      <c r="Q7959">
        <v>0</v>
      </c>
      <c r="R7959">
        <v>0</v>
      </c>
      <c r="S7959">
        <v>0</v>
      </c>
      <c r="T7959">
        <v>0</v>
      </c>
      <c r="U7959">
        <v>18.062778000000002</v>
      </c>
      <c r="V7959">
        <v>62.558889000000001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1734957</v>
      </c>
      <c r="B7960">
        <v>1</v>
      </c>
      <c r="C7960" t="s">
        <v>76</v>
      </c>
      <c r="D7960" t="s">
        <v>89</v>
      </c>
      <c r="E7960" t="s">
        <v>139</v>
      </c>
      <c r="F7960" t="s">
        <v>22673</v>
      </c>
      <c r="G7960" t="s">
        <v>141</v>
      </c>
      <c r="H7960" t="s">
        <v>46</v>
      </c>
      <c r="I7960" t="s">
        <v>129</v>
      </c>
      <c r="J7960" t="s">
        <v>130</v>
      </c>
      <c r="K7960" t="s">
        <v>131</v>
      </c>
      <c r="L7960" t="s">
        <v>22674</v>
      </c>
      <c r="M7960" t="s">
        <v>22675</v>
      </c>
      <c r="N7960">
        <v>9.0080555550000003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34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306.273889</v>
      </c>
    </row>
    <row r="7961" spans="1:26" x14ac:dyDescent="0.25">
      <c r="A7961">
        <v>1734958</v>
      </c>
      <c r="B7961">
        <v>1</v>
      </c>
      <c r="C7961" t="s">
        <v>76</v>
      </c>
      <c r="D7961" t="s">
        <v>81</v>
      </c>
      <c r="E7961" t="s">
        <v>134</v>
      </c>
      <c r="F7961" t="s">
        <v>22676</v>
      </c>
      <c r="G7961" t="s">
        <v>289</v>
      </c>
      <c r="H7961" t="s">
        <v>46</v>
      </c>
      <c r="I7961" t="s">
        <v>129</v>
      </c>
      <c r="J7961" t="s">
        <v>15</v>
      </c>
      <c r="K7961" t="s">
        <v>131</v>
      </c>
      <c r="L7961" t="s">
        <v>22677</v>
      </c>
      <c r="M7961" t="s">
        <v>22678</v>
      </c>
      <c r="N7961">
        <v>2.9538888879999998</v>
      </c>
      <c r="O7961">
        <v>0</v>
      </c>
      <c r="P7961">
        <v>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2.9538890000000002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1734954</v>
      </c>
      <c r="B7962">
        <v>1</v>
      </c>
      <c r="C7962" t="s">
        <v>77</v>
      </c>
      <c r="D7962" t="s">
        <v>108</v>
      </c>
      <c r="E7962" t="s">
        <v>126</v>
      </c>
      <c r="F7962" t="s">
        <v>22679</v>
      </c>
      <c r="G7962" t="s">
        <v>176</v>
      </c>
      <c r="H7962" t="s">
        <v>47</v>
      </c>
      <c r="I7962" t="s">
        <v>129</v>
      </c>
      <c r="J7962" t="s">
        <v>130</v>
      </c>
      <c r="K7962" t="s">
        <v>131</v>
      </c>
      <c r="L7962" t="s">
        <v>22680</v>
      </c>
      <c r="M7962" t="s">
        <v>22681</v>
      </c>
      <c r="N7962">
        <v>0.903888888</v>
      </c>
      <c r="O7962">
        <v>0</v>
      </c>
      <c r="P7962">
        <v>383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346.18944399999998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1734989</v>
      </c>
      <c r="B7963">
        <v>1</v>
      </c>
      <c r="C7963" t="s">
        <v>77</v>
      </c>
      <c r="D7963" t="s">
        <v>123</v>
      </c>
      <c r="E7963" t="s">
        <v>164</v>
      </c>
      <c r="F7963" t="s">
        <v>22682</v>
      </c>
      <c r="G7963" t="s">
        <v>256</v>
      </c>
      <c r="H7963" t="s">
        <v>46</v>
      </c>
      <c r="I7963" t="s">
        <v>129</v>
      </c>
      <c r="J7963" t="s">
        <v>130</v>
      </c>
      <c r="K7963" t="s">
        <v>131</v>
      </c>
      <c r="L7963" t="s">
        <v>22683</v>
      </c>
      <c r="M7963" t="s">
        <v>22684</v>
      </c>
      <c r="N7963">
        <v>1.2180555550000001</v>
      </c>
      <c r="O7963">
        <v>1</v>
      </c>
      <c r="P7963">
        <v>58</v>
      </c>
      <c r="Q7963">
        <v>0</v>
      </c>
      <c r="R7963">
        <v>0</v>
      </c>
      <c r="S7963">
        <v>0</v>
      </c>
      <c r="T7963">
        <v>0</v>
      </c>
      <c r="U7963">
        <v>1.218056</v>
      </c>
      <c r="V7963">
        <v>70.647221999999999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1734961</v>
      </c>
      <c r="B7964">
        <v>1</v>
      </c>
      <c r="C7964" t="s">
        <v>76</v>
      </c>
      <c r="D7964" t="s">
        <v>85</v>
      </c>
      <c r="E7964" t="s">
        <v>126</v>
      </c>
      <c r="F7964" t="s">
        <v>22685</v>
      </c>
      <c r="G7964" t="s">
        <v>150</v>
      </c>
      <c r="H7964" t="s">
        <v>47</v>
      </c>
      <c r="I7964" t="s">
        <v>129</v>
      </c>
      <c r="J7964" t="s">
        <v>130</v>
      </c>
      <c r="K7964" t="s">
        <v>161</v>
      </c>
      <c r="L7964" t="s">
        <v>22686</v>
      </c>
      <c r="M7964" t="s">
        <v>22687</v>
      </c>
      <c r="N7964">
        <v>0.156266666</v>
      </c>
      <c r="O7964">
        <v>0</v>
      </c>
      <c r="P7964">
        <v>912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142.515199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1734988</v>
      </c>
      <c r="B7965">
        <v>1</v>
      </c>
      <c r="C7965" t="s">
        <v>77</v>
      </c>
      <c r="D7965" t="s">
        <v>116</v>
      </c>
      <c r="E7965" t="s">
        <v>212</v>
      </c>
      <c r="F7965" t="s">
        <v>22688</v>
      </c>
      <c r="G7965" t="s">
        <v>176</v>
      </c>
      <c r="H7965" t="s">
        <v>47</v>
      </c>
      <c r="I7965" t="s">
        <v>129</v>
      </c>
      <c r="J7965" t="s">
        <v>130</v>
      </c>
      <c r="K7965" t="s">
        <v>131</v>
      </c>
      <c r="L7965" t="s">
        <v>22689</v>
      </c>
      <c r="M7965" t="s">
        <v>22690</v>
      </c>
      <c r="N7965">
        <v>1.3719444439999999</v>
      </c>
      <c r="O7965">
        <v>54</v>
      </c>
      <c r="P7965">
        <v>79</v>
      </c>
      <c r="Q7965">
        <v>0</v>
      </c>
      <c r="R7965">
        <v>0</v>
      </c>
      <c r="S7965">
        <v>0</v>
      </c>
      <c r="T7965">
        <v>0</v>
      </c>
      <c r="U7965">
        <v>74.084999999999994</v>
      </c>
      <c r="V7965">
        <v>108.383611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1734985</v>
      </c>
      <c r="B7966">
        <v>1</v>
      </c>
      <c r="C7966" t="s">
        <v>76</v>
      </c>
      <c r="D7966" t="s">
        <v>83</v>
      </c>
      <c r="E7966" t="s">
        <v>134</v>
      </c>
      <c r="F7966" t="s">
        <v>22691</v>
      </c>
      <c r="G7966" t="s">
        <v>462</v>
      </c>
      <c r="H7966" t="s">
        <v>46</v>
      </c>
      <c r="I7966" t="s">
        <v>129</v>
      </c>
      <c r="J7966" t="s">
        <v>130</v>
      </c>
      <c r="K7966" t="s">
        <v>131</v>
      </c>
      <c r="L7966" t="s">
        <v>22692</v>
      </c>
      <c r="M7966" t="s">
        <v>22693</v>
      </c>
      <c r="N7966">
        <v>1.6047222219999999</v>
      </c>
      <c r="O7966">
        <v>0</v>
      </c>
      <c r="P7966">
        <v>1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1.604722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1734993</v>
      </c>
      <c r="B7967">
        <v>1</v>
      </c>
      <c r="C7967" t="s">
        <v>76</v>
      </c>
      <c r="D7967" t="s">
        <v>97</v>
      </c>
      <c r="E7967" t="s">
        <v>134</v>
      </c>
      <c r="F7967" t="s">
        <v>22694</v>
      </c>
      <c r="G7967" t="s">
        <v>136</v>
      </c>
      <c r="H7967" t="s">
        <v>46</v>
      </c>
      <c r="I7967" t="s">
        <v>129</v>
      </c>
      <c r="J7967" t="s">
        <v>130</v>
      </c>
      <c r="K7967" t="s">
        <v>131</v>
      </c>
      <c r="L7967" t="s">
        <v>22695</v>
      </c>
      <c r="M7967" t="s">
        <v>22696</v>
      </c>
      <c r="N7967">
        <v>7.9638888879999996</v>
      </c>
      <c r="O7967">
        <v>0</v>
      </c>
      <c r="P7967">
        <v>9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71.674999999999997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1734991</v>
      </c>
      <c r="B7968">
        <v>1</v>
      </c>
      <c r="C7968" t="s">
        <v>76</v>
      </c>
      <c r="D7968" t="s">
        <v>98</v>
      </c>
      <c r="E7968" t="s">
        <v>164</v>
      </c>
      <c r="F7968" t="s">
        <v>22697</v>
      </c>
      <c r="G7968" t="s">
        <v>256</v>
      </c>
      <c r="H7968" t="s">
        <v>46</v>
      </c>
      <c r="I7968" t="s">
        <v>129</v>
      </c>
      <c r="J7968" t="s">
        <v>130</v>
      </c>
      <c r="K7968" t="s">
        <v>131</v>
      </c>
      <c r="L7968" t="s">
        <v>22698</v>
      </c>
      <c r="M7968" t="s">
        <v>22699</v>
      </c>
      <c r="N7968">
        <v>2.6988888879999999</v>
      </c>
      <c r="O7968">
        <v>0</v>
      </c>
      <c r="P7968">
        <v>0</v>
      </c>
      <c r="Q7968">
        <v>0</v>
      </c>
      <c r="R7968">
        <v>56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151.137778</v>
      </c>
      <c r="Y7968">
        <v>0</v>
      </c>
      <c r="Z7968">
        <v>0</v>
      </c>
    </row>
    <row r="7969" spans="1:26" x14ac:dyDescent="0.25">
      <c r="A7969">
        <v>1734990</v>
      </c>
      <c r="B7969">
        <v>1</v>
      </c>
      <c r="C7969" t="s">
        <v>76</v>
      </c>
      <c r="D7969" t="s">
        <v>100</v>
      </c>
      <c r="E7969" t="s">
        <v>139</v>
      </c>
      <c r="F7969" t="s">
        <v>22700</v>
      </c>
      <c r="G7969" t="s">
        <v>633</v>
      </c>
      <c r="H7969" t="s">
        <v>46</v>
      </c>
      <c r="I7969" t="s">
        <v>129</v>
      </c>
      <c r="J7969" t="s">
        <v>130</v>
      </c>
      <c r="K7969" t="s">
        <v>131</v>
      </c>
      <c r="L7969" t="s">
        <v>22701</v>
      </c>
      <c r="M7969" t="s">
        <v>22702</v>
      </c>
      <c r="N7969">
        <v>2.929444444</v>
      </c>
      <c r="O7969">
        <v>0</v>
      </c>
      <c r="P7969">
        <v>106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310.52111100000002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1734992</v>
      </c>
      <c r="B7970">
        <v>1</v>
      </c>
      <c r="C7970" t="s">
        <v>76</v>
      </c>
      <c r="D7970" t="s">
        <v>79</v>
      </c>
      <c r="E7970" t="s">
        <v>134</v>
      </c>
      <c r="F7970" t="s">
        <v>22703</v>
      </c>
      <c r="G7970" t="s">
        <v>209</v>
      </c>
      <c r="H7970" t="s">
        <v>46</v>
      </c>
      <c r="I7970" t="s">
        <v>129</v>
      </c>
      <c r="J7970" t="s">
        <v>130</v>
      </c>
      <c r="K7970" t="s">
        <v>131</v>
      </c>
      <c r="L7970" t="s">
        <v>22704</v>
      </c>
      <c r="M7970" t="s">
        <v>22705</v>
      </c>
      <c r="N7970">
        <v>9.6183333330000007</v>
      </c>
      <c r="O7970">
        <v>0</v>
      </c>
      <c r="P7970">
        <v>27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259.69499999999999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1734995</v>
      </c>
      <c r="B7971">
        <v>1</v>
      </c>
      <c r="C7971" t="s">
        <v>76</v>
      </c>
      <c r="D7971" t="s">
        <v>92</v>
      </c>
      <c r="E7971" t="s">
        <v>139</v>
      </c>
      <c r="F7971" t="s">
        <v>12589</v>
      </c>
      <c r="G7971" t="s">
        <v>141</v>
      </c>
      <c r="H7971" t="s">
        <v>46</v>
      </c>
      <c r="I7971" t="s">
        <v>129</v>
      </c>
      <c r="J7971" t="s">
        <v>130</v>
      </c>
      <c r="K7971" t="s">
        <v>131</v>
      </c>
      <c r="L7971" t="s">
        <v>22706</v>
      </c>
      <c r="M7971" t="s">
        <v>22707</v>
      </c>
      <c r="N7971">
        <v>3.758611111</v>
      </c>
      <c r="O7971">
        <v>0</v>
      </c>
      <c r="P7971">
        <v>0</v>
      </c>
      <c r="Q7971">
        <v>0</v>
      </c>
      <c r="R7971">
        <v>197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740.44638899999995</v>
      </c>
      <c r="Y7971">
        <v>0</v>
      </c>
      <c r="Z7971">
        <v>0</v>
      </c>
    </row>
    <row r="7972" spans="1:26" x14ac:dyDescent="0.25">
      <c r="A7972">
        <v>1734997</v>
      </c>
      <c r="B7972">
        <v>1</v>
      </c>
      <c r="C7972" t="s">
        <v>77</v>
      </c>
      <c r="D7972" t="s">
        <v>108</v>
      </c>
      <c r="E7972" t="s">
        <v>139</v>
      </c>
      <c r="F7972" t="s">
        <v>12522</v>
      </c>
      <c r="G7972" t="s">
        <v>197</v>
      </c>
      <c r="H7972" t="s">
        <v>46</v>
      </c>
      <c r="I7972" t="s">
        <v>129</v>
      </c>
      <c r="J7972" t="s">
        <v>130</v>
      </c>
      <c r="K7972" t="s">
        <v>131</v>
      </c>
      <c r="L7972" t="s">
        <v>22708</v>
      </c>
      <c r="M7972" t="s">
        <v>22709</v>
      </c>
      <c r="N7972">
        <v>4.5822222220000004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3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13.746667</v>
      </c>
    </row>
    <row r="7973" spans="1:26" x14ac:dyDescent="0.25">
      <c r="A7973">
        <v>1734994</v>
      </c>
      <c r="B7973">
        <v>1</v>
      </c>
      <c r="C7973" t="s">
        <v>76</v>
      </c>
      <c r="D7973" t="s">
        <v>79</v>
      </c>
      <c r="E7973" t="s">
        <v>212</v>
      </c>
      <c r="F7973" t="s">
        <v>22710</v>
      </c>
      <c r="G7973" t="s">
        <v>176</v>
      </c>
      <c r="H7973" t="s">
        <v>47</v>
      </c>
      <c r="I7973" t="s">
        <v>129</v>
      </c>
      <c r="J7973" t="s">
        <v>130</v>
      </c>
      <c r="K7973" t="s">
        <v>131</v>
      </c>
      <c r="L7973" t="s">
        <v>22711</v>
      </c>
      <c r="M7973" t="s">
        <v>22712</v>
      </c>
      <c r="N7973">
        <v>0.188888888</v>
      </c>
      <c r="O7973">
        <v>0</v>
      </c>
      <c r="P7973">
        <v>2620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494.88888700000001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1734996</v>
      </c>
      <c r="B7974">
        <v>1</v>
      </c>
      <c r="C7974" t="s">
        <v>76</v>
      </c>
      <c r="D7974" t="s">
        <v>99</v>
      </c>
      <c r="E7974" t="s">
        <v>139</v>
      </c>
      <c r="F7974" t="s">
        <v>22713</v>
      </c>
      <c r="G7974" t="s">
        <v>141</v>
      </c>
      <c r="H7974" t="s">
        <v>46</v>
      </c>
      <c r="I7974" t="s">
        <v>129</v>
      </c>
      <c r="J7974" t="s">
        <v>130</v>
      </c>
      <c r="K7974" t="s">
        <v>131</v>
      </c>
      <c r="L7974" t="s">
        <v>22714</v>
      </c>
      <c r="M7974" t="s">
        <v>22715</v>
      </c>
      <c r="N7974">
        <v>1.3763888879999999</v>
      </c>
      <c r="O7974">
        <v>0</v>
      </c>
      <c r="P7974">
        <v>4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5.5055560000000003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1734998</v>
      </c>
      <c r="B7975">
        <v>1</v>
      </c>
      <c r="C7975" t="s">
        <v>76</v>
      </c>
      <c r="D7975" t="s">
        <v>79</v>
      </c>
      <c r="E7975" t="s">
        <v>126</v>
      </c>
      <c r="F7975" t="s">
        <v>10982</v>
      </c>
      <c r="G7975" t="s">
        <v>351</v>
      </c>
      <c r="H7975" t="s">
        <v>47</v>
      </c>
      <c r="I7975" t="s">
        <v>129</v>
      </c>
      <c r="J7975" t="s">
        <v>130</v>
      </c>
      <c r="K7975" t="s">
        <v>131</v>
      </c>
      <c r="L7975" t="s">
        <v>22716</v>
      </c>
      <c r="M7975" t="s">
        <v>22717</v>
      </c>
      <c r="N7975">
        <v>1.4755555549999999</v>
      </c>
      <c r="O7975">
        <v>0</v>
      </c>
      <c r="P7975">
        <v>915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1350.133333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1735002</v>
      </c>
      <c r="B7976">
        <v>1</v>
      </c>
      <c r="C7976" t="s">
        <v>76</v>
      </c>
      <c r="D7976" t="s">
        <v>90</v>
      </c>
      <c r="E7976" t="s">
        <v>139</v>
      </c>
      <c r="F7976" t="s">
        <v>22718</v>
      </c>
      <c r="G7976" t="s">
        <v>141</v>
      </c>
      <c r="H7976" t="s">
        <v>46</v>
      </c>
      <c r="I7976" t="s">
        <v>129</v>
      </c>
      <c r="J7976" t="s">
        <v>130</v>
      </c>
      <c r="K7976" t="s">
        <v>131</v>
      </c>
      <c r="L7976" t="s">
        <v>22719</v>
      </c>
      <c r="M7976" t="s">
        <v>22720</v>
      </c>
      <c r="N7976">
        <v>2.8283333329999998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74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209.29666700000001</v>
      </c>
    </row>
    <row r="7977" spans="1:26" x14ac:dyDescent="0.25">
      <c r="A7977">
        <v>1735000</v>
      </c>
      <c r="B7977">
        <v>1</v>
      </c>
      <c r="C7977" t="s">
        <v>76</v>
      </c>
      <c r="D7977" t="s">
        <v>80</v>
      </c>
      <c r="E7977" t="s">
        <v>191</v>
      </c>
      <c r="F7977" t="s">
        <v>16310</v>
      </c>
      <c r="G7977" t="s">
        <v>907</v>
      </c>
      <c r="H7977" t="s">
        <v>46</v>
      </c>
      <c r="I7977" t="s">
        <v>129</v>
      </c>
      <c r="J7977" t="s">
        <v>130</v>
      </c>
      <c r="K7977" t="s">
        <v>131</v>
      </c>
      <c r="L7977" t="s">
        <v>22721</v>
      </c>
      <c r="M7977" t="s">
        <v>22722</v>
      </c>
      <c r="N7977">
        <v>3.2819444440000001</v>
      </c>
      <c r="O7977">
        <v>0</v>
      </c>
      <c r="P7977">
        <v>81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265.83749999999998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1735003</v>
      </c>
      <c r="B7978">
        <v>1</v>
      </c>
      <c r="C7978" t="s">
        <v>76</v>
      </c>
      <c r="D7978" t="s">
        <v>96</v>
      </c>
      <c r="E7978" t="s">
        <v>134</v>
      </c>
      <c r="F7978" t="s">
        <v>22723</v>
      </c>
      <c r="G7978" t="s">
        <v>136</v>
      </c>
      <c r="H7978" t="s">
        <v>46</v>
      </c>
      <c r="I7978" t="s">
        <v>129</v>
      </c>
      <c r="J7978" t="s">
        <v>130</v>
      </c>
      <c r="K7978" t="s">
        <v>131</v>
      </c>
      <c r="L7978" t="s">
        <v>22724</v>
      </c>
      <c r="M7978" t="s">
        <v>22725</v>
      </c>
      <c r="N7978">
        <v>2.0108333329999999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2.0108329999999999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1735005</v>
      </c>
      <c r="B7979">
        <v>1</v>
      </c>
      <c r="C7979" t="s">
        <v>76</v>
      </c>
      <c r="D7979" t="s">
        <v>92</v>
      </c>
      <c r="E7979" t="s">
        <v>134</v>
      </c>
      <c r="F7979" t="s">
        <v>22726</v>
      </c>
      <c r="G7979" t="s">
        <v>155</v>
      </c>
      <c r="H7979" t="s">
        <v>46</v>
      </c>
      <c r="I7979" t="s">
        <v>129</v>
      </c>
      <c r="J7979" t="s">
        <v>130</v>
      </c>
      <c r="K7979" t="s">
        <v>131</v>
      </c>
      <c r="L7979" t="s">
        <v>22727</v>
      </c>
      <c r="M7979" t="s">
        <v>22728</v>
      </c>
      <c r="N7979">
        <v>6.3075000000000001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6.3075000000000001</v>
      </c>
    </row>
    <row r="7980" spans="1:26" x14ac:dyDescent="0.25">
      <c r="A7980">
        <v>1735008</v>
      </c>
      <c r="B7980">
        <v>1</v>
      </c>
      <c r="C7980" t="s">
        <v>77</v>
      </c>
      <c r="D7980" t="s">
        <v>116</v>
      </c>
      <c r="E7980" t="s">
        <v>134</v>
      </c>
      <c r="F7980" t="s">
        <v>22729</v>
      </c>
      <c r="G7980" t="s">
        <v>136</v>
      </c>
      <c r="H7980" t="s">
        <v>46</v>
      </c>
      <c r="I7980" t="s">
        <v>129</v>
      </c>
      <c r="J7980" t="s">
        <v>130</v>
      </c>
      <c r="K7980" t="s">
        <v>131</v>
      </c>
      <c r="L7980" t="s">
        <v>22730</v>
      </c>
      <c r="M7980" t="s">
        <v>22731</v>
      </c>
      <c r="N7980">
        <v>4.2341666660000001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4.2341670000000002</v>
      </c>
    </row>
    <row r="7981" spans="1:26" x14ac:dyDescent="0.25">
      <c r="A7981">
        <v>1735013</v>
      </c>
      <c r="B7981">
        <v>1</v>
      </c>
      <c r="C7981" t="s">
        <v>76</v>
      </c>
      <c r="D7981" t="s">
        <v>89</v>
      </c>
      <c r="E7981" t="s">
        <v>134</v>
      </c>
      <c r="F7981" t="s">
        <v>22732</v>
      </c>
      <c r="G7981" t="s">
        <v>136</v>
      </c>
      <c r="H7981" t="s">
        <v>46</v>
      </c>
      <c r="I7981" t="s">
        <v>129</v>
      </c>
      <c r="J7981" t="s">
        <v>130</v>
      </c>
      <c r="K7981" t="s">
        <v>131</v>
      </c>
      <c r="L7981" t="s">
        <v>22733</v>
      </c>
      <c r="M7981" t="s">
        <v>22734</v>
      </c>
      <c r="N7981">
        <v>1.407777777</v>
      </c>
      <c r="O7981">
        <v>0</v>
      </c>
      <c r="P7981">
        <v>1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1.407778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1735016</v>
      </c>
      <c r="B7982">
        <v>1</v>
      </c>
      <c r="C7982" t="s">
        <v>76</v>
      </c>
      <c r="D7982" t="s">
        <v>97</v>
      </c>
      <c r="E7982" t="s">
        <v>134</v>
      </c>
      <c r="F7982" t="s">
        <v>22735</v>
      </c>
      <c r="G7982" t="s">
        <v>136</v>
      </c>
      <c r="H7982" t="s">
        <v>46</v>
      </c>
      <c r="I7982" t="s">
        <v>129</v>
      </c>
      <c r="J7982" t="s">
        <v>130</v>
      </c>
      <c r="K7982" t="s">
        <v>131</v>
      </c>
      <c r="L7982" t="s">
        <v>22736</v>
      </c>
      <c r="M7982" t="s">
        <v>22737</v>
      </c>
      <c r="N7982">
        <v>10.796944443999999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10.796944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1735015</v>
      </c>
      <c r="B7983">
        <v>1</v>
      </c>
      <c r="C7983" t="s">
        <v>76</v>
      </c>
      <c r="D7983" t="s">
        <v>88</v>
      </c>
      <c r="E7983" t="s">
        <v>134</v>
      </c>
      <c r="F7983" t="s">
        <v>22738</v>
      </c>
      <c r="G7983" t="s">
        <v>136</v>
      </c>
      <c r="H7983" t="s">
        <v>46</v>
      </c>
      <c r="I7983" t="s">
        <v>129</v>
      </c>
      <c r="J7983" t="s">
        <v>130</v>
      </c>
      <c r="K7983" t="s">
        <v>131</v>
      </c>
      <c r="L7983" t="s">
        <v>22739</v>
      </c>
      <c r="M7983" t="s">
        <v>22740</v>
      </c>
      <c r="N7983">
        <v>2.6155555549999998</v>
      </c>
      <c r="O7983">
        <v>0</v>
      </c>
      <c r="P7983">
        <v>1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2.6155560000000002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1735019</v>
      </c>
      <c r="B7984">
        <v>1</v>
      </c>
      <c r="C7984" t="s">
        <v>76</v>
      </c>
      <c r="D7984" t="s">
        <v>96</v>
      </c>
      <c r="E7984" t="s">
        <v>158</v>
      </c>
      <c r="F7984" t="s">
        <v>22741</v>
      </c>
      <c r="G7984" t="s">
        <v>281</v>
      </c>
      <c r="H7984" t="s">
        <v>47</v>
      </c>
      <c r="I7984" t="s">
        <v>129</v>
      </c>
      <c r="J7984" t="s">
        <v>130</v>
      </c>
      <c r="K7984" t="s">
        <v>161</v>
      </c>
      <c r="L7984" t="s">
        <v>22742</v>
      </c>
      <c r="M7984" t="s">
        <v>22743</v>
      </c>
      <c r="N7984">
        <v>0.69583333300000005</v>
      </c>
      <c r="O7984">
        <v>0</v>
      </c>
      <c r="P7984">
        <v>153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106.46250000000001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1735020</v>
      </c>
      <c r="B7985">
        <v>1</v>
      </c>
      <c r="C7985" t="s">
        <v>76</v>
      </c>
      <c r="D7985" t="s">
        <v>104</v>
      </c>
      <c r="E7985" t="s">
        <v>134</v>
      </c>
      <c r="F7985" t="s">
        <v>22744</v>
      </c>
      <c r="G7985" t="s">
        <v>136</v>
      </c>
      <c r="H7985" t="s">
        <v>46</v>
      </c>
      <c r="I7985" t="s">
        <v>129</v>
      </c>
      <c r="J7985" t="s">
        <v>130</v>
      </c>
      <c r="K7985" t="s">
        <v>131</v>
      </c>
      <c r="L7985" t="s">
        <v>22745</v>
      </c>
      <c r="M7985" t="s">
        <v>22746</v>
      </c>
      <c r="N7985">
        <v>1.6841666660000001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1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1.684167</v>
      </c>
    </row>
    <row r="7986" spans="1:26" x14ac:dyDescent="0.25">
      <c r="A7986">
        <v>1735017</v>
      </c>
      <c r="B7986">
        <v>1</v>
      </c>
      <c r="C7986" t="s">
        <v>76</v>
      </c>
      <c r="D7986" t="s">
        <v>105</v>
      </c>
      <c r="E7986" t="s">
        <v>134</v>
      </c>
      <c r="F7986" t="s">
        <v>22747</v>
      </c>
      <c r="G7986" t="s">
        <v>136</v>
      </c>
      <c r="H7986" t="s">
        <v>46</v>
      </c>
      <c r="I7986" t="s">
        <v>129</v>
      </c>
      <c r="J7986" t="s">
        <v>130</v>
      </c>
      <c r="K7986" t="s">
        <v>131</v>
      </c>
      <c r="L7986" t="s">
        <v>22748</v>
      </c>
      <c r="M7986" t="s">
        <v>22749</v>
      </c>
      <c r="N7986">
        <v>0.73805555499999997</v>
      </c>
      <c r="O7986">
        <v>0</v>
      </c>
      <c r="P7986">
        <v>0</v>
      </c>
      <c r="Q7986">
        <v>0</v>
      </c>
      <c r="R7986">
        <v>1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0.73805600000000005</v>
      </c>
      <c r="Y7986">
        <v>0</v>
      </c>
      <c r="Z7986">
        <v>0</v>
      </c>
    </row>
    <row r="7987" spans="1:26" x14ac:dyDescent="0.25">
      <c r="A7987">
        <v>1735021</v>
      </c>
      <c r="B7987">
        <v>1</v>
      </c>
      <c r="C7987" t="s">
        <v>77</v>
      </c>
      <c r="D7987" t="s">
        <v>108</v>
      </c>
      <c r="E7987" t="s">
        <v>134</v>
      </c>
      <c r="F7987" t="s">
        <v>22750</v>
      </c>
      <c r="G7987" t="s">
        <v>462</v>
      </c>
      <c r="H7987" t="s">
        <v>46</v>
      </c>
      <c r="I7987" t="s">
        <v>129</v>
      </c>
      <c r="J7987" t="s">
        <v>130</v>
      </c>
      <c r="K7987" t="s">
        <v>131</v>
      </c>
      <c r="L7987" t="s">
        <v>22751</v>
      </c>
      <c r="M7987" t="s">
        <v>22752</v>
      </c>
      <c r="N7987">
        <v>1.977222222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1.977222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1735024</v>
      </c>
      <c r="B7988">
        <v>1</v>
      </c>
      <c r="C7988" t="s">
        <v>76</v>
      </c>
      <c r="D7988" t="s">
        <v>84</v>
      </c>
      <c r="E7988" t="s">
        <v>134</v>
      </c>
      <c r="F7988" t="s">
        <v>22753</v>
      </c>
      <c r="G7988" t="s">
        <v>136</v>
      </c>
      <c r="H7988" t="s">
        <v>46</v>
      </c>
      <c r="I7988" t="s">
        <v>129</v>
      </c>
      <c r="J7988" t="s">
        <v>130</v>
      </c>
      <c r="K7988" t="s">
        <v>131</v>
      </c>
      <c r="L7988" t="s">
        <v>22754</v>
      </c>
      <c r="M7988" t="s">
        <v>22755</v>
      </c>
      <c r="N7988">
        <v>1.932222222</v>
      </c>
      <c r="O7988">
        <v>0</v>
      </c>
      <c r="P7988">
        <v>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1.9322220000000001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1735027</v>
      </c>
      <c r="B7989">
        <v>1</v>
      </c>
      <c r="C7989" t="s">
        <v>76</v>
      </c>
      <c r="D7989" t="s">
        <v>99</v>
      </c>
      <c r="E7989" t="s">
        <v>212</v>
      </c>
      <c r="F7989" t="s">
        <v>22756</v>
      </c>
      <c r="G7989" t="s">
        <v>176</v>
      </c>
      <c r="H7989" t="s">
        <v>47</v>
      </c>
      <c r="I7989" t="s">
        <v>129</v>
      </c>
      <c r="J7989" t="s">
        <v>130</v>
      </c>
      <c r="K7989" t="s">
        <v>131</v>
      </c>
      <c r="L7989" t="s">
        <v>22757</v>
      </c>
      <c r="M7989" t="s">
        <v>22758</v>
      </c>
      <c r="N7989">
        <v>0.762222222</v>
      </c>
      <c r="O7989">
        <v>0</v>
      </c>
      <c r="P7989">
        <v>134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102.137778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1735028</v>
      </c>
      <c r="B7990">
        <v>1</v>
      </c>
      <c r="C7990" t="s">
        <v>76</v>
      </c>
      <c r="D7990" t="s">
        <v>97</v>
      </c>
      <c r="E7990" t="s">
        <v>134</v>
      </c>
      <c r="F7990" t="s">
        <v>22759</v>
      </c>
      <c r="G7990" t="s">
        <v>155</v>
      </c>
      <c r="H7990" t="s">
        <v>46</v>
      </c>
      <c r="I7990" t="s">
        <v>129</v>
      </c>
      <c r="J7990" t="s">
        <v>130</v>
      </c>
      <c r="K7990" t="s">
        <v>131</v>
      </c>
      <c r="L7990" t="s">
        <v>22760</v>
      </c>
      <c r="M7990" t="s">
        <v>22761</v>
      </c>
      <c r="N7990">
        <v>11.116388887999999</v>
      </c>
      <c r="O7990">
        <v>0</v>
      </c>
      <c r="P7990">
        <v>1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11.116389</v>
      </c>
      <c r="W7990">
        <v>0</v>
      </c>
      <c r="X7990">
        <v>0</v>
      </c>
      <c r="Y7990">
        <v>0</v>
      </c>
      <c r="Z7990">
        <v>0</v>
      </c>
    </row>
    <row r="7991" spans="1:26" x14ac:dyDescent="0.25">
      <c r="A7991">
        <v>1735029</v>
      </c>
      <c r="B7991">
        <v>1</v>
      </c>
      <c r="C7991" t="s">
        <v>76</v>
      </c>
      <c r="D7991" t="s">
        <v>99</v>
      </c>
      <c r="E7991" t="s">
        <v>134</v>
      </c>
      <c r="F7991" t="s">
        <v>22762</v>
      </c>
      <c r="G7991" t="s">
        <v>136</v>
      </c>
      <c r="H7991" t="s">
        <v>46</v>
      </c>
      <c r="I7991" t="s">
        <v>129</v>
      </c>
      <c r="J7991" t="s">
        <v>130</v>
      </c>
      <c r="K7991" t="s">
        <v>131</v>
      </c>
      <c r="L7991" t="s">
        <v>22763</v>
      </c>
      <c r="M7991" t="s">
        <v>22764</v>
      </c>
      <c r="N7991">
        <v>1.8238888879999999</v>
      </c>
      <c r="O7991">
        <v>0</v>
      </c>
      <c r="P7991">
        <v>7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12.767222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1735038</v>
      </c>
      <c r="B7992">
        <v>1</v>
      </c>
      <c r="C7992" t="s">
        <v>77</v>
      </c>
      <c r="D7992" t="s">
        <v>109</v>
      </c>
      <c r="E7992" t="s">
        <v>158</v>
      </c>
      <c r="F7992" t="s">
        <v>22765</v>
      </c>
      <c r="G7992" t="s">
        <v>176</v>
      </c>
      <c r="H7992" t="s">
        <v>47</v>
      </c>
      <c r="I7992" t="s">
        <v>129</v>
      </c>
      <c r="J7992" t="s">
        <v>130</v>
      </c>
      <c r="K7992" t="s">
        <v>131</v>
      </c>
      <c r="L7992" t="s">
        <v>22766</v>
      </c>
      <c r="M7992" t="s">
        <v>22767</v>
      </c>
      <c r="N7992">
        <v>1.1486111109999999</v>
      </c>
      <c r="O7992">
        <v>0</v>
      </c>
      <c r="P7992">
        <v>29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33.309722000000001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1735035</v>
      </c>
      <c r="B7993">
        <v>1</v>
      </c>
      <c r="C7993" t="s">
        <v>77</v>
      </c>
      <c r="D7993" t="s">
        <v>113</v>
      </c>
      <c r="E7993" t="s">
        <v>212</v>
      </c>
      <c r="F7993" t="s">
        <v>21205</v>
      </c>
      <c r="G7993" t="s">
        <v>176</v>
      </c>
      <c r="H7993" t="s">
        <v>47</v>
      </c>
      <c r="I7993" t="s">
        <v>151</v>
      </c>
      <c r="J7993" t="s">
        <v>130</v>
      </c>
      <c r="K7993" t="s">
        <v>131</v>
      </c>
      <c r="L7993" t="s">
        <v>22768</v>
      </c>
      <c r="M7993" t="s">
        <v>22769</v>
      </c>
      <c r="N7993">
        <v>1.1111111E-2</v>
      </c>
      <c r="O7993">
        <v>0</v>
      </c>
      <c r="P7993">
        <v>0</v>
      </c>
      <c r="Q7993">
        <v>8</v>
      </c>
      <c r="R7993">
        <v>1007</v>
      </c>
      <c r="S7993">
        <v>0</v>
      </c>
      <c r="T7993">
        <v>0</v>
      </c>
      <c r="U7993">
        <v>0</v>
      </c>
      <c r="V7993">
        <v>0</v>
      </c>
      <c r="W7993">
        <v>8.8888999999999996E-2</v>
      </c>
      <c r="X7993">
        <v>11.188889</v>
      </c>
      <c r="Y7993">
        <v>0</v>
      </c>
      <c r="Z7993">
        <v>0</v>
      </c>
    </row>
    <row r="7994" spans="1:26" x14ac:dyDescent="0.25">
      <c r="A7994">
        <v>1735047</v>
      </c>
      <c r="B7994">
        <v>1</v>
      </c>
      <c r="C7994" t="s">
        <v>76</v>
      </c>
      <c r="D7994" t="s">
        <v>91</v>
      </c>
      <c r="E7994" t="s">
        <v>139</v>
      </c>
      <c r="F7994" t="s">
        <v>22770</v>
      </c>
      <c r="G7994" t="s">
        <v>197</v>
      </c>
      <c r="H7994" t="s">
        <v>46</v>
      </c>
      <c r="I7994" t="s">
        <v>129</v>
      </c>
      <c r="J7994" t="s">
        <v>130</v>
      </c>
      <c r="K7994" t="s">
        <v>131</v>
      </c>
      <c r="L7994" t="s">
        <v>22771</v>
      </c>
      <c r="M7994" t="s">
        <v>22772</v>
      </c>
      <c r="N7994">
        <v>2.85</v>
      </c>
      <c r="O7994">
        <v>0</v>
      </c>
      <c r="P7994">
        <v>0</v>
      </c>
      <c r="Q7994">
        <v>0</v>
      </c>
      <c r="R7994">
        <v>44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125.4</v>
      </c>
      <c r="Y7994">
        <v>0</v>
      </c>
      <c r="Z7994">
        <v>0</v>
      </c>
    </row>
    <row r="7995" spans="1:26" x14ac:dyDescent="0.25">
      <c r="A7995">
        <v>1735042</v>
      </c>
      <c r="B7995">
        <v>1</v>
      </c>
      <c r="C7995" t="s">
        <v>76</v>
      </c>
      <c r="D7995" t="s">
        <v>105</v>
      </c>
      <c r="E7995" t="s">
        <v>139</v>
      </c>
      <c r="F7995" t="s">
        <v>22773</v>
      </c>
      <c r="G7995" t="s">
        <v>141</v>
      </c>
      <c r="H7995" t="s">
        <v>46</v>
      </c>
      <c r="I7995" t="s">
        <v>129</v>
      </c>
      <c r="J7995" t="s">
        <v>130</v>
      </c>
      <c r="K7995" t="s">
        <v>131</v>
      </c>
      <c r="L7995" t="s">
        <v>22774</v>
      </c>
      <c r="M7995" t="s">
        <v>22775</v>
      </c>
      <c r="N7995">
        <v>1.019722222</v>
      </c>
      <c r="O7995">
        <v>0</v>
      </c>
      <c r="P7995">
        <v>0</v>
      </c>
      <c r="Q7995">
        <v>0</v>
      </c>
      <c r="R7995">
        <v>13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13.256389</v>
      </c>
      <c r="Y7995">
        <v>0</v>
      </c>
      <c r="Z7995">
        <v>0</v>
      </c>
    </row>
    <row r="7996" spans="1:26" x14ac:dyDescent="0.25">
      <c r="A7996">
        <v>1735045</v>
      </c>
      <c r="B7996">
        <v>1</v>
      </c>
      <c r="C7996" t="s">
        <v>77</v>
      </c>
      <c r="D7996" t="s">
        <v>123</v>
      </c>
      <c r="E7996" t="s">
        <v>191</v>
      </c>
      <c r="F7996" t="s">
        <v>22776</v>
      </c>
      <c r="G7996" t="s">
        <v>141</v>
      </c>
      <c r="H7996" t="s">
        <v>46</v>
      </c>
      <c r="I7996" t="s">
        <v>129</v>
      </c>
      <c r="J7996" t="s">
        <v>130</v>
      </c>
      <c r="K7996" t="s">
        <v>131</v>
      </c>
      <c r="L7996" t="s">
        <v>22777</v>
      </c>
      <c r="M7996" t="s">
        <v>22778</v>
      </c>
      <c r="N7996">
        <v>0.67722222200000004</v>
      </c>
      <c r="O7996">
        <v>0</v>
      </c>
      <c r="P7996">
        <v>31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20.993888999999999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1735044</v>
      </c>
      <c r="B7997">
        <v>1</v>
      </c>
      <c r="C7997" t="s">
        <v>77</v>
      </c>
      <c r="D7997" t="s">
        <v>114</v>
      </c>
      <c r="E7997" t="s">
        <v>126</v>
      </c>
      <c r="F7997" t="s">
        <v>22779</v>
      </c>
      <c r="G7997" t="s">
        <v>145</v>
      </c>
      <c r="H7997" t="s">
        <v>47</v>
      </c>
      <c r="I7997" t="s">
        <v>129</v>
      </c>
      <c r="J7997" t="s">
        <v>130</v>
      </c>
      <c r="K7997" t="s">
        <v>131</v>
      </c>
      <c r="L7997" t="s">
        <v>22780</v>
      </c>
      <c r="M7997" t="s">
        <v>22781</v>
      </c>
      <c r="N7997">
        <v>1.180833333</v>
      </c>
      <c r="O7997">
        <v>1</v>
      </c>
      <c r="P7997">
        <v>314</v>
      </c>
      <c r="Q7997">
        <v>0</v>
      </c>
      <c r="R7997">
        <v>0</v>
      </c>
      <c r="S7997">
        <v>0</v>
      </c>
      <c r="T7997">
        <v>0</v>
      </c>
      <c r="U7997">
        <v>1.180833</v>
      </c>
      <c r="V7997">
        <v>370.78166700000003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1735046</v>
      </c>
      <c r="B7998">
        <v>1</v>
      </c>
      <c r="C7998" t="s">
        <v>77</v>
      </c>
      <c r="D7998" t="s">
        <v>114</v>
      </c>
      <c r="E7998" t="s">
        <v>134</v>
      </c>
      <c r="F7998" t="s">
        <v>22782</v>
      </c>
      <c r="G7998" t="s">
        <v>136</v>
      </c>
      <c r="H7998" t="s">
        <v>46</v>
      </c>
      <c r="I7998" t="s">
        <v>129</v>
      </c>
      <c r="J7998" t="s">
        <v>130</v>
      </c>
      <c r="K7998" t="s">
        <v>131</v>
      </c>
      <c r="L7998" t="s">
        <v>22783</v>
      </c>
      <c r="M7998" t="s">
        <v>22784</v>
      </c>
      <c r="N7998">
        <v>0.79916666599999997</v>
      </c>
      <c r="O7998">
        <v>0</v>
      </c>
      <c r="P7998">
        <v>3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2.3975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1735048</v>
      </c>
      <c r="B7999">
        <v>1</v>
      </c>
      <c r="C7999" t="s">
        <v>76</v>
      </c>
      <c r="D7999" t="s">
        <v>80</v>
      </c>
      <c r="E7999" t="s">
        <v>134</v>
      </c>
      <c r="F7999" t="s">
        <v>22785</v>
      </c>
      <c r="G7999" t="s">
        <v>155</v>
      </c>
      <c r="H7999" t="s">
        <v>46</v>
      </c>
      <c r="I7999" t="s">
        <v>129</v>
      </c>
      <c r="J7999" t="s">
        <v>130</v>
      </c>
      <c r="K7999" t="s">
        <v>131</v>
      </c>
      <c r="L7999" t="s">
        <v>22786</v>
      </c>
      <c r="M7999" t="s">
        <v>22787</v>
      </c>
      <c r="N7999">
        <v>1.341111111</v>
      </c>
      <c r="O7999">
        <v>0</v>
      </c>
      <c r="P7999">
        <v>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1.3411109999999999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1735052</v>
      </c>
      <c r="B8000">
        <v>1</v>
      </c>
      <c r="C8000" t="s">
        <v>76</v>
      </c>
      <c r="D8000" t="s">
        <v>89</v>
      </c>
      <c r="E8000" t="s">
        <v>126</v>
      </c>
      <c r="F8000" t="s">
        <v>4313</v>
      </c>
      <c r="G8000" t="s">
        <v>176</v>
      </c>
      <c r="H8000" t="s">
        <v>47</v>
      </c>
      <c r="I8000" t="s">
        <v>129</v>
      </c>
      <c r="J8000" t="s">
        <v>130</v>
      </c>
      <c r="K8000" t="s">
        <v>131</v>
      </c>
      <c r="L8000" t="s">
        <v>22788</v>
      </c>
      <c r="M8000" t="s">
        <v>22789</v>
      </c>
      <c r="N8000">
        <v>1.3786111109999999</v>
      </c>
      <c r="O8000">
        <v>5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6.8930559999999996</v>
      </c>
      <c r="V8000">
        <v>0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1735057</v>
      </c>
      <c r="B8001">
        <v>1</v>
      </c>
      <c r="C8001" t="s">
        <v>76</v>
      </c>
      <c r="D8001" t="s">
        <v>96</v>
      </c>
      <c r="E8001" t="s">
        <v>126</v>
      </c>
      <c r="F8001" t="s">
        <v>22790</v>
      </c>
      <c r="G8001" t="s">
        <v>145</v>
      </c>
      <c r="H8001" t="s">
        <v>47</v>
      </c>
      <c r="I8001" t="s">
        <v>129</v>
      </c>
      <c r="J8001" t="s">
        <v>130</v>
      </c>
      <c r="K8001" t="s">
        <v>131</v>
      </c>
      <c r="L8001" t="s">
        <v>22791</v>
      </c>
      <c r="M8001" t="s">
        <v>22792</v>
      </c>
      <c r="N8001">
        <v>1.1147222219999999</v>
      </c>
      <c r="O8001">
        <v>0</v>
      </c>
      <c r="P8001">
        <v>60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66.883332999999993</v>
      </c>
      <c r="W8001">
        <v>0</v>
      </c>
      <c r="X8001">
        <v>0</v>
      </c>
      <c r="Y8001">
        <v>0</v>
      </c>
      <c r="Z8001">
        <v>0</v>
      </c>
    </row>
    <row r="8002" spans="1:26" x14ac:dyDescent="0.25">
      <c r="A8002">
        <v>1735056</v>
      </c>
      <c r="B8002">
        <v>1</v>
      </c>
      <c r="C8002" t="s">
        <v>76</v>
      </c>
      <c r="D8002" t="s">
        <v>99</v>
      </c>
      <c r="E8002" t="s">
        <v>134</v>
      </c>
      <c r="F8002" t="s">
        <v>22793</v>
      </c>
      <c r="G8002" t="s">
        <v>136</v>
      </c>
      <c r="H8002" t="s">
        <v>46</v>
      </c>
      <c r="I8002" t="s">
        <v>129</v>
      </c>
      <c r="J8002" t="s">
        <v>130</v>
      </c>
      <c r="K8002" t="s">
        <v>131</v>
      </c>
      <c r="L8002" t="s">
        <v>22794</v>
      </c>
      <c r="M8002" t="s">
        <v>22795</v>
      </c>
      <c r="N8002">
        <v>1.450555555</v>
      </c>
      <c r="O8002">
        <v>0</v>
      </c>
      <c r="P8002">
        <v>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1.450556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1735053</v>
      </c>
      <c r="B8003">
        <v>1</v>
      </c>
      <c r="C8003" t="s">
        <v>77</v>
      </c>
      <c r="D8003" t="s">
        <v>110</v>
      </c>
      <c r="E8003" t="s">
        <v>158</v>
      </c>
      <c r="F8003" t="s">
        <v>22796</v>
      </c>
      <c r="G8003" t="s">
        <v>176</v>
      </c>
      <c r="H8003" t="s">
        <v>47</v>
      </c>
      <c r="I8003" t="s">
        <v>129</v>
      </c>
      <c r="J8003" t="s">
        <v>130</v>
      </c>
      <c r="K8003" t="s">
        <v>131</v>
      </c>
      <c r="L8003" t="s">
        <v>22797</v>
      </c>
      <c r="M8003" t="s">
        <v>22798</v>
      </c>
      <c r="N8003">
        <v>0.321944444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1637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527.023055</v>
      </c>
    </row>
    <row r="8004" spans="1:26" x14ac:dyDescent="0.25">
      <c r="A8004">
        <v>1735055</v>
      </c>
      <c r="B8004">
        <v>1</v>
      </c>
      <c r="C8004" t="s">
        <v>76</v>
      </c>
      <c r="D8004" t="s">
        <v>79</v>
      </c>
      <c r="E8004" t="s">
        <v>158</v>
      </c>
      <c r="F8004" t="s">
        <v>22799</v>
      </c>
      <c r="G8004" t="s">
        <v>176</v>
      </c>
      <c r="H8004" t="s">
        <v>47</v>
      </c>
      <c r="I8004" t="s">
        <v>129</v>
      </c>
      <c r="J8004" t="s">
        <v>130</v>
      </c>
      <c r="K8004" t="s">
        <v>131</v>
      </c>
      <c r="L8004" t="s">
        <v>22800</v>
      </c>
      <c r="M8004" t="s">
        <v>22801</v>
      </c>
      <c r="N8004">
        <v>1.490555555</v>
      </c>
      <c r="O8004">
        <v>0</v>
      </c>
      <c r="P8004">
        <v>282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420.33666699999998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1735065</v>
      </c>
      <c r="B8005">
        <v>1</v>
      </c>
      <c r="C8005" t="s">
        <v>76</v>
      </c>
      <c r="D8005" t="s">
        <v>81</v>
      </c>
      <c r="E8005" t="s">
        <v>191</v>
      </c>
      <c r="F8005" t="s">
        <v>22616</v>
      </c>
      <c r="G8005" t="s">
        <v>907</v>
      </c>
      <c r="H8005" t="s">
        <v>46</v>
      </c>
      <c r="I8005" t="s">
        <v>129</v>
      </c>
      <c r="J8005" t="s">
        <v>130</v>
      </c>
      <c r="K8005" t="s">
        <v>131</v>
      </c>
      <c r="L8005" t="s">
        <v>22802</v>
      </c>
      <c r="M8005" t="s">
        <v>22803</v>
      </c>
      <c r="N8005">
        <v>0.89277777700000005</v>
      </c>
      <c r="O8005">
        <v>0</v>
      </c>
      <c r="P8005">
        <v>97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86.599444000000005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1735063</v>
      </c>
      <c r="B8006">
        <v>1</v>
      </c>
      <c r="C8006" t="s">
        <v>76</v>
      </c>
      <c r="D8006" t="s">
        <v>90</v>
      </c>
      <c r="E8006" t="s">
        <v>139</v>
      </c>
      <c r="F8006" t="s">
        <v>22804</v>
      </c>
      <c r="G8006" t="s">
        <v>6506</v>
      </c>
      <c r="H8006" t="s">
        <v>46</v>
      </c>
      <c r="I8006" t="s">
        <v>129</v>
      </c>
      <c r="J8006" t="s">
        <v>130</v>
      </c>
      <c r="K8006" t="s">
        <v>131</v>
      </c>
      <c r="L8006" t="s">
        <v>22805</v>
      </c>
      <c r="M8006" t="s">
        <v>22806</v>
      </c>
      <c r="N8006">
        <v>2.8533333330000001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43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122.693333</v>
      </c>
    </row>
    <row r="8007" spans="1:26" x14ac:dyDescent="0.25">
      <c r="A8007">
        <v>1735067</v>
      </c>
      <c r="B8007">
        <v>1</v>
      </c>
      <c r="C8007" t="s">
        <v>76</v>
      </c>
      <c r="D8007" t="s">
        <v>79</v>
      </c>
      <c r="E8007" t="s">
        <v>134</v>
      </c>
      <c r="F8007" t="s">
        <v>22807</v>
      </c>
      <c r="G8007" t="s">
        <v>155</v>
      </c>
      <c r="H8007" t="s">
        <v>46</v>
      </c>
      <c r="I8007" t="s">
        <v>129</v>
      </c>
      <c r="J8007" t="s">
        <v>130</v>
      </c>
      <c r="K8007" t="s">
        <v>131</v>
      </c>
      <c r="L8007" t="s">
        <v>22808</v>
      </c>
      <c r="M8007" t="s">
        <v>22809</v>
      </c>
      <c r="N8007">
        <v>2.0988888879999998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2.0988889999999998</v>
      </c>
      <c r="W8007">
        <v>0</v>
      </c>
      <c r="X8007">
        <v>0</v>
      </c>
      <c r="Y8007">
        <v>0</v>
      </c>
      <c r="Z8007">
        <v>0</v>
      </c>
    </row>
    <row r="8008" spans="1:26" x14ac:dyDescent="0.25">
      <c r="A8008">
        <v>1735060</v>
      </c>
      <c r="B8008">
        <v>1</v>
      </c>
      <c r="C8008" t="s">
        <v>76</v>
      </c>
      <c r="D8008" t="s">
        <v>82</v>
      </c>
      <c r="E8008" t="s">
        <v>148</v>
      </c>
      <c r="F8008" t="s">
        <v>22810</v>
      </c>
      <c r="G8008" t="s">
        <v>176</v>
      </c>
      <c r="H8008" t="s">
        <v>47</v>
      </c>
      <c r="I8008" t="s">
        <v>129</v>
      </c>
      <c r="J8008" t="s">
        <v>130</v>
      </c>
      <c r="K8008" t="s">
        <v>131</v>
      </c>
      <c r="L8008" t="s">
        <v>22811</v>
      </c>
      <c r="M8008" t="s">
        <v>22812</v>
      </c>
      <c r="N8008">
        <v>1.6605619439999999</v>
      </c>
      <c r="O8008">
        <v>2</v>
      </c>
      <c r="P8008">
        <v>1834</v>
      </c>
      <c r="Q8008">
        <v>0</v>
      </c>
      <c r="R8008">
        <v>0</v>
      </c>
      <c r="S8008">
        <v>0</v>
      </c>
      <c r="T8008">
        <v>0</v>
      </c>
      <c r="U8008">
        <v>3.3211240000000002</v>
      </c>
      <c r="V8008">
        <v>3045.470605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1735071</v>
      </c>
      <c r="B8009">
        <v>1</v>
      </c>
      <c r="C8009" t="s">
        <v>77</v>
      </c>
      <c r="D8009" t="s">
        <v>108</v>
      </c>
      <c r="E8009" t="s">
        <v>139</v>
      </c>
      <c r="F8009" t="s">
        <v>22813</v>
      </c>
      <c r="G8009" t="s">
        <v>141</v>
      </c>
      <c r="H8009" t="s">
        <v>46</v>
      </c>
      <c r="I8009" t="s">
        <v>129</v>
      </c>
      <c r="J8009" t="s">
        <v>130</v>
      </c>
      <c r="K8009" t="s">
        <v>131</v>
      </c>
      <c r="L8009" t="s">
        <v>22814</v>
      </c>
      <c r="M8009" t="s">
        <v>22815</v>
      </c>
      <c r="N8009">
        <v>0.82805555500000005</v>
      </c>
      <c r="O8009">
        <v>0</v>
      </c>
      <c r="P8009">
        <v>35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28.981943999999999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1735070</v>
      </c>
      <c r="B8010">
        <v>1</v>
      </c>
      <c r="C8010" t="s">
        <v>76</v>
      </c>
      <c r="D8010" t="s">
        <v>80</v>
      </c>
      <c r="E8010" t="s">
        <v>164</v>
      </c>
      <c r="F8010" t="s">
        <v>22816</v>
      </c>
      <c r="G8010" t="s">
        <v>462</v>
      </c>
      <c r="H8010" t="s">
        <v>46</v>
      </c>
      <c r="I8010" t="s">
        <v>129</v>
      </c>
      <c r="J8010" t="s">
        <v>130</v>
      </c>
      <c r="K8010" t="s">
        <v>131</v>
      </c>
      <c r="L8010" t="s">
        <v>22817</v>
      </c>
      <c r="M8010" t="s">
        <v>22818</v>
      </c>
      <c r="N8010">
        <v>1.4411111109999999</v>
      </c>
      <c r="O8010">
        <v>0</v>
      </c>
      <c r="P8010">
        <v>701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1010.218889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1735073</v>
      </c>
      <c r="B8011">
        <v>1</v>
      </c>
      <c r="C8011" t="s">
        <v>76</v>
      </c>
      <c r="D8011" t="s">
        <v>92</v>
      </c>
      <c r="E8011" t="s">
        <v>139</v>
      </c>
      <c r="F8011" t="s">
        <v>22819</v>
      </c>
      <c r="G8011" t="s">
        <v>182</v>
      </c>
      <c r="H8011" t="s">
        <v>46</v>
      </c>
      <c r="I8011" t="s">
        <v>129</v>
      </c>
      <c r="J8011" t="s">
        <v>130</v>
      </c>
      <c r="K8011" t="s">
        <v>131</v>
      </c>
      <c r="L8011" t="s">
        <v>22820</v>
      </c>
      <c r="M8011" t="s">
        <v>22821</v>
      </c>
      <c r="N8011">
        <v>4.3975</v>
      </c>
      <c r="O8011">
        <v>0</v>
      </c>
      <c r="P8011">
        <v>0</v>
      </c>
      <c r="Q8011">
        <v>0</v>
      </c>
      <c r="R8011">
        <v>62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272.64499999999998</v>
      </c>
      <c r="Y8011">
        <v>0</v>
      </c>
      <c r="Z8011">
        <v>0</v>
      </c>
    </row>
    <row r="8012" spans="1:26" x14ac:dyDescent="0.25">
      <c r="A8012">
        <v>1735080</v>
      </c>
      <c r="B8012">
        <v>1</v>
      </c>
      <c r="C8012" t="s">
        <v>77</v>
      </c>
      <c r="D8012" t="s">
        <v>124</v>
      </c>
      <c r="E8012" t="s">
        <v>164</v>
      </c>
      <c r="F8012" t="s">
        <v>22822</v>
      </c>
      <c r="G8012" t="s">
        <v>256</v>
      </c>
      <c r="H8012" t="s">
        <v>46</v>
      </c>
      <c r="I8012" t="s">
        <v>129</v>
      </c>
      <c r="J8012" t="s">
        <v>130</v>
      </c>
      <c r="K8012" t="s">
        <v>131</v>
      </c>
      <c r="L8012" t="s">
        <v>22823</v>
      </c>
      <c r="M8012" t="s">
        <v>22824</v>
      </c>
      <c r="N8012">
        <v>1.010277777</v>
      </c>
      <c r="O8012">
        <v>0</v>
      </c>
      <c r="P8012">
        <v>298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301.06277799999998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1735083</v>
      </c>
      <c r="B8013">
        <v>1</v>
      </c>
      <c r="C8013" t="s">
        <v>76</v>
      </c>
      <c r="D8013" t="s">
        <v>102</v>
      </c>
      <c r="E8013" t="s">
        <v>134</v>
      </c>
      <c r="F8013" t="s">
        <v>22825</v>
      </c>
      <c r="G8013" t="s">
        <v>136</v>
      </c>
      <c r="H8013" t="s">
        <v>46</v>
      </c>
      <c r="I8013" t="s">
        <v>129</v>
      </c>
      <c r="J8013" t="s">
        <v>130</v>
      </c>
      <c r="K8013" t="s">
        <v>131</v>
      </c>
      <c r="L8013" t="s">
        <v>22826</v>
      </c>
      <c r="M8013" t="s">
        <v>22827</v>
      </c>
      <c r="N8013">
        <v>2.7438888879999999</v>
      </c>
      <c r="O8013">
        <v>0</v>
      </c>
      <c r="P8013">
        <v>1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2.7438889999999998</v>
      </c>
      <c r="W8013">
        <v>0</v>
      </c>
      <c r="X8013">
        <v>0</v>
      </c>
      <c r="Y8013">
        <v>0</v>
      </c>
      <c r="Z8013">
        <v>0</v>
      </c>
    </row>
    <row r="8014" spans="1:26" x14ac:dyDescent="0.25">
      <c r="A8014">
        <v>1735089</v>
      </c>
      <c r="B8014">
        <v>1</v>
      </c>
      <c r="C8014" t="s">
        <v>76</v>
      </c>
      <c r="D8014" t="s">
        <v>99</v>
      </c>
      <c r="E8014" t="s">
        <v>126</v>
      </c>
      <c r="F8014" t="s">
        <v>22828</v>
      </c>
      <c r="G8014" t="s">
        <v>145</v>
      </c>
      <c r="H8014" t="s">
        <v>47</v>
      </c>
      <c r="I8014" t="s">
        <v>129</v>
      </c>
      <c r="J8014" t="s">
        <v>130</v>
      </c>
      <c r="K8014" t="s">
        <v>131</v>
      </c>
      <c r="L8014" t="s">
        <v>22829</v>
      </c>
      <c r="M8014" t="s">
        <v>22830</v>
      </c>
      <c r="N8014">
        <v>2.3683333329999998</v>
      </c>
      <c r="O8014">
        <v>0</v>
      </c>
      <c r="P8014">
        <v>18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42.63</v>
      </c>
      <c r="W8014">
        <v>0</v>
      </c>
      <c r="X8014">
        <v>0</v>
      </c>
      <c r="Y8014">
        <v>0</v>
      </c>
      <c r="Z8014">
        <v>0</v>
      </c>
    </row>
    <row r="8015" spans="1:26" x14ac:dyDescent="0.25">
      <c r="A8015">
        <v>1735087</v>
      </c>
      <c r="B8015">
        <v>1</v>
      </c>
      <c r="C8015" t="s">
        <v>77</v>
      </c>
      <c r="D8015" t="s">
        <v>124</v>
      </c>
      <c r="E8015" t="s">
        <v>212</v>
      </c>
      <c r="F8015" t="s">
        <v>5885</v>
      </c>
      <c r="G8015" t="s">
        <v>176</v>
      </c>
      <c r="H8015" t="s">
        <v>47</v>
      </c>
      <c r="I8015" t="s">
        <v>129</v>
      </c>
      <c r="J8015" t="s">
        <v>130</v>
      </c>
      <c r="K8015" t="s">
        <v>131</v>
      </c>
      <c r="L8015" t="s">
        <v>22831</v>
      </c>
      <c r="M8015" t="s">
        <v>22832</v>
      </c>
      <c r="N8015">
        <v>0.30277777700000003</v>
      </c>
      <c r="O8015">
        <v>3</v>
      </c>
      <c r="P8015">
        <v>556</v>
      </c>
      <c r="Q8015">
        <v>0</v>
      </c>
      <c r="R8015">
        <v>0</v>
      </c>
      <c r="S8015">
        <v>0</v>
      </c>
      <c r="T8015">
        <v>0</v>
      </c>
      <c r="U8015">
        <v>0.90833299999999995</v>
      </c>
      <c r="V8015">
        <v>168.34444400000001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1735091</v>
      </c>
      <c r="B8016">
        <v>1</v>
      </c>
      <c r="C8016" t="s">
        <v>76</v>
      </c>
      <c r="D8016" t="s">
        <v>90</v>
      </c>
      <c r="E8016" t="s">
        <v>134</v>
      </c>
      <c r="F8016" t="s">
        <v>22833</v>
      </c>
      <c r="G8016" t="s">
        <v>136</v>
      </c>
      <c r="H8016" t="s">
        <v>46</v>
      </c>
      <c r="I8016" t="s">
        <v>129</v>
      </c>
      <c r="J8016" t="s">
        <v>130</v>
      </c>
      <c r="K8016" t="s">
        <v>131</v>
      </c>
      <c r="L8016" t="s">
        <v>22834</v>
      </c>
      <c r="M8016" t="s">
        <v>22835</v>
      </c>
      <c r="N8016">
        <v>3.0066666660000001</v>
      </c>
      <c r="O8016">
        <v>0</v>
      </c>
      <c r="P8016">
        <v>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3.0066670000000002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1735093</v>
      </c>
      <c r="B8017">
        <v>1</v>
      </c>
      <c r="C8017" t="s">
        <v>76</v>
      </c>
      <c r="D8017" t="s">
        <v>90</v>
      </c>
      <c r="E8017" t="s">
        <v>191</v>
      </c>
      <c r="F8017" t="s">
        <v>22836</v>
      </c>
      <c r="G8017" t="s">
        <v>907</v>
      </c>
      <c r="H8017" t="s">
        <v>46</v>
      </c>
      <c r="I8017" t="s">
        <v>129</v>
      </c>
      <c r="J8017" t="s">
        <v>130</v>
      </c>
      <c r="K8017" t="s">
        <v>131</v>
      </c>
      <c r="L8017" t="s">
        <v>22837</v>
      </c>
      <c r="M8017" t="s">
        <v>22838</v>
      </c>
      <c r="N8017">
        <v>2.0227777769999999</v>
      </c>
      <c r="O8017">
        <v>0</v>
      </c>
      <c r="P8017">
        <v>118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238.68777800000001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1735094</v>
      </c>
      <c r="B8018">
        <v>1</v>
      </c>
      <c r="C8018" t="s">
        <v>76</v>
      </c>
      <c r="D8018" t="s">
        <v>81</v>
      </c>
      <c r="E8018" t="s">
        <v>134</v>
      </c>
      <c r="F8018" t="s">
        <v>22839</v>
      </c>
      <c r="G8018" t="s">
        <v>155</v>
      </c>
      <c r="H8018" t="s">
        <v>46</v>
      </c>
      <c r="I8018" t="s">
        <v>129</v>
      </c>
      <c r="J8018" t="s">
        <v>130</v>
      </c>
      <c r="K8018" t="s">
        <v>131</v>
      </c>
      <c r="L8018" t="s">
        <v>22840</v>
      </c>
      <c r="M8018" t="s">
        <v>22841</v>
      </c>
      <c r="N8018">
        <v>1.5208333329999999</v>
      </c>
      <c r="O8018">
        <v>0</v>
      </c>
      <c r="P8018">
        <v>1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1.5208330000000001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1735097</v>
      </c>
      <c r="B8019">
        <v>1</v>
      </c>
      <c r="C8019" t="s">
        <v>76</v>
      </c>
      <c r="D8019" t="s">
        <v>101</v>
      </c>
      <c r="E8019" t="s">
        <v>126</v>
      </c>
      <c r="F8019" t="s">
        <v>22842</v>
      </c>
      <c r="G8019" t="s">
        <v>431</v>
      </c>
      <c r="H8019" t="s">
        <v>47</v>
      </c>
      <c r="I8019" t="s">
        <v>129</v>
      </c>
      <c r="J8019" t="s">
        <v>130</v>
      </c>
      <c r="K8019" t="s">
        <v>131</v>
      </c>
      <c r="L8019" t="s">
        <v>22843</v>
      </c>
      <c r="M8019" t="s">
        <v>22844</v>
      </c>
      <c r="N8019">
        <v>2.3969444439999998</v>
      </c>
      <c r="O8019">
        <v>5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11.984722</v>
      </c>
      <c r="V8019">
        <v>0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1735104</v>
      </c>
      <c r="B8020">
        <v>1</v>
      </c>
      <c r="C8020" t="s">
        <v>76</v>
      </c>
      <c r="D8020" t="s">
        <v>93</v>
      </c>
      <c r="E8020" t="s">
        <v>134</v>
      </c>
      <c r="F8020" t="s">
        <v>22845</v>
      </c>
      <c r="G8020" t="s">
        <v>136</v>
      </c>
      <c r="H8020" t="s">
        <v>46</v>
      </c>
      <c r="I8020" t="s">
        <v>129</v>
      </c>
      <c r="J8020" t="s">
        <v>130</v>
      </c>
      <c r="K8020" t="s">
        <v>131</v>
      </c>
      <c r="L8020" t="s">
        <v>22846</v>
      </c>
      <c r="M8020" t="s">
        <v>22847</v>
      </c>
      <c r="N8020">
        <v>3.0750000000000002</v>
      </c>
      <c r="O8020">
        <v>0</v>
      </c>
      <c r="P8020">
        <v>1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3.0750000000000002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1735101</v>
      </c>
      <c r="B8021">
        <v>1</v>
      </c>
      <c r="C8021" t="s">
        <v>76</v>
      </c>
      <c r="D8021" t="s">
        <v>80</v>
      </c>
      <c r="E8021" t="s">
        <v>134</v>
      </c>
      <c r="F8021" t="s">
        <v>22848</v>
      </c>
      <c r="G8021" t="s">
        <v>136</v>
      </c>
      <c r="H8021" t="s">
        <v>46</v>
      </c>
      <c r="I8021" t="s">
        <v>129</v>
      </c>
      <c r="J8021" t="s">
        <v>130</v>
      </c>
      <c r="K8021" t="s">
        <v>131</v>
      </c>
      <c r="L8021" t="s">
        <v>22849</v>
      </c>
      <c r="M8021" t="s">
        <v>22850</v>
      </c>
      <c r="N8021">
        <v>1.7575000000000001</v>
      </c>
      <c r="O8021">
        <v>0</v>
      </c>
      <c r="P8021">
        <v>4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7.03</v>
      </c>
      <c r="W8021">
        <v>0</v>
      </c>
      <c r="X8021">
        <v>0</v>
      </c>
      <c r="Y8021">
        <v>0</v>
      </c>
      <c r="Z8021">
        <v>0</v>
      </c>
    </row>
    <row r="8022" spans="1:26" x14ac:dyDescent="0.25">
      <c r="A8022">
        <v>1735098</v>
      </c>
      <c r="B8022">
        <v>1</v>
      </c>
      <c r="C8022" t="s">
        <v>77</v>
      </c>
      <c r="D8022" t="s">
        <v>120</v>
      </c>
      <c r="E8022" t="s">
        <v>139</v>
      </c>
      <c r="F8022" t="s">
        <v>22851</v>
      </c>
      <c r="G8022" t="s">
        <v>1596</v>
      </c>
      <c r="H8022" t="s">
        <v>46</v>
      </c>
      <c r="I8022" t="s">
        <v>129</v>
      </c>
      <c r="J8022" t="s">
        <v>130</v>
      </c>
      <c r="K8022" t="s">
        <v>131</v>
      </c>
      <c r="L8022" t="s">
        <v>22852</v>
      </c>
      <c r="M8022" t="s">
        <v>22853</v>
      </c>
      <c r="N8022">
        <v>0.99194444400000004</v>
      </c>
      <c r="O8022">
        <v>0</v>
      </c>
      <c r="P8022">
        <v>0</v>
      </c>
      <c r="Q8022">
        <v>0</v>
      </c>
      <c r="R8022">
        <v>23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22.814722</v>
      </c>
      <c r="Y8022">
        <v>0</v>
      </c>
      <c r="Z8022">
        <v>0</v>
      </c>
    </row>
    <row r="8023" spans="1:26" x14ac:dyDescent="0.25">
      <c r="A8023">
        <v>1735112</v>
      </c>
      <c r="B8023">
        <v>1</v>
      </c>
      <c r="C8023" t="s">
        <v>76</v>
      </c>
      <c r="D8023" t="s">
        <v>93</v>
      </c>
      <c r="E8023" t="s">
        <v>134</v>
      </c>
      <c r="F8023" t="s">
        <v>22854</v>
      </c>
      <c r="G8023" t="s">
        <v>136</v>
      </c>
      <c r="H8023" t="s">
        <v>46</v>
      </c>
      <c r="I8023" t="s">
        <v>129</v>
      </c>
      <c r="J8023" t="s">
        <v>130</v>
      </c>
      <c r="K8023" t="s">
        <v>131</v>
      </c>
      <c r="L8023" t="s">
        <v>22855</v>
      </c>
      <c r="M8023" t="s">
        <v>22856</v>
      </c>
      <c r="N8023">
        <v>2.1616666659999999</v>
      </c>
      <c r="O8023">
        <v>0</v>
      </c>
      <c r="P8023">
        <v>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2.161667</v>
      </c>
      <c r="W8023">
        <v>0</v>
      </c>
      <c r="X8023">
        <v>0</v>
      </c>
      <c r="Y8023">
        <v>0</v>
      </c>
      <c r="Z8023">
        <v>0</v>
      </c>
    </row>
    <row r="8024" spans="1:26" x14ac:dyDescent="0.25">
      <c r="A8024">
        <v>1735107</v>
      </c>
      <c r="B8024">
        <v>1</v>
      </c>
      <c r="C8024" t="s">
        <v>76</v>
      </c>
      <c r="D8024" t="s">
        <v>82</v>
      </c>
      <c r="E8024" t="s">
        <v>126</v>
      </c>
      <c r="F8024" t="s">
        <v>22857</v>
      </c>
      <c r="G8024" t="s">
        <v>176</v>
      </c>
      <c r="H8024" t="s">
        <v>47</v>
      </c>
      <c r="I8024" t="s">
        <v>129</v>
      </c>
      <c r="J8024" t="s">
        <v>130</v>
      </c>
      <c r="K8024" t="s">
        <v>131</v>
      </c>
      <c r="L8024" t="s">
        <v>22858</v>
      </c>
      <c r="M8024" t="s">
        <v>22859</v>
      </c>
      <c r="N8024">
        <v>0.39611111100000002</v>
      </c>
      <c r="O8024">
        <v>0</v>
      </c>
      <c r="P8024">
        <v>1218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482.46333299999998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1735114</v>
      </c>
      <c r="B8025">
        <v>1</v>
      </c>
      <c r="C8025" t="s">
        <v>77</v>
      </c>
      <c r="D8025" t="s">
        <v>120</v>
      </c>
      <c r="E8025" t="s">
        <v>134</v>
      </c>
      <c r="F8025" t="s">
        <v>22860</v>
      </c>
      <c r="G8025" t="s">
        <v>462</v>
      </c>
      <c r="H8025" t="s">
        <v>46</v>
      </c>
      <c r="I8025" t="s">
        <v>129</v>
      </c>
      <c r="J8025" t="s">
        <v>130</v>
      </c>
      <c r="K8025" t="s">
        <v>131</v>
      </c>
      <c r="L8025" t="s">
        <v>22861</v>
      </c>
      <c r="M8025" t="s">
        <v>22862</v>
      </c>
      <c r="N8025">
        <v>0.96888888799999995</v>
      </c>
      <c r="O8025">
        <v>0</v>
      </c>
      <c r="P8025">
        <v>0</v>
      </c>
      <c r="Q8025">
        <v>0</v>
      </c>
      <c r="R8025">
        <v>8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7.7511109999999999</v>
      </c>
      <c r="Y8025">
        <v>0</v>
      </c>
      <c r="Z8025">
        <v>0</v>
      </c>
    </row>
    <row r="8026" spans="1:26" x14ac:dyDescent="0.25">
      <c r="A8026">
        <v>1735113</v>
      </c>
      <c r="B8026">
        <v>1</v>
      </c>
      <c r="C8026" t="s">
        <v>76</v>
      </c>
      <c r="D8026" t="s">
        <v>94</v>
      </c>
      <c r="E8026" t="s">
        <v>134</v>
      </c>
      <c r="F8026" t="s">
        <v>22863</v>
      </c>
      <c r="G8026" t="s">
        <v>155</v>
      </c>
      <c r="H8026" t="s">
        <v>46</v>
      </c>
      <c r="I8026" t="s">
        <v>129</v>
      </c>
      <c r="J8026" t="s">
        <v>130</v>
      </c>
      <c r="K8026" t="s">
        <v>131</v>
      </c>
      <c r="L8026" t="s">
        <v>22864</v>
      </c>
      <c r="M8026" t="s">
        <v>22865</v>
      </c>
      <c r="N8026">
        <v>1.041666666</v>
      </c>
      <c r="O8026">
        <v>0</v>
      </c>
      <c r="P8026">
        <v>0</v>
      </c>
      <c r="Q8026">
        <v>0</v>
      </c>
      <c r="R8026">
        <v>4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4.1666670000000003</v>
      </c>
      <c r="Y8026">
        <v>0</v>
      </c>
      <c r="Z8026">
        <v>0</v>
      </c>
    </row>
    <row r="8027" spans="1:26" x14ac:dyDescent="0.25">
      <c r="A8027">
        <v>1735117</v>
      </c>
      <c r="B8027">
        <v>1</v>
      </c>
      <c r="C8027" t="s">
        <v>76</v>
      </c>
      <c r="D8027" t="s">
        <v>92</v>
      </c>
      <c r="E8027" t="s">
        <v>134</v>
      </c>
      <c r="F8027" t="s">
        <v>22866</v>
      </c>
      <c r="G8027" t="s">
        <v>136</v>
      </c>
      <c r="H8027" t="s">
        <v>46</v>
      </c>
      <c r="I8027" t="s">
        <v>129</v>
      </c>
      <c r="J8027" t="s">
        <v>130</v>
      </c>
      <c r="K8027" t="s">
        <v>131</v>
      </c>
      <c r="L8027" t="s">
        <v>22867</v>
      </c>
      <c r="M8027" t="s">
        <v>22868</v>
      </c>
      <c r="N8027">
        <v>3.150833333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2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6.3016670000000001</v>
      </c>
    </row>
    <row r="8028" spans="1:26" x14ac:dyDescent="0.25">
      <c r="A8028">
        <v>1735116</v>
      </c>
      <c r="B8028">
        <v>1</v>
      </c>
      <c r="C8028" t="s">
        <v>76</v>
      </c>
      <c r="D8028" t="s">
        <v>82</v>
      </c>
      <c r="E8028" t="s">
        <v>126</v>
      </c>
      <c r="F8028" t="s">
        <v>22869</v>
      </c>
      <c r="G8028" t="s">
        <v>176</v>
      </c>
      <c r="H8028" t="s">
        <v>47</v>
      </c>
      <c r="I8028" t="s">
        <v>129</v>
      </c>
      <c r="J8028" t="s">
        <v>130</v>
      </c>
      <c r="K8028" t="s">
        <v>131</v>
      </c>
      <c r="L8028" t="s">
        <v>22870</v>
      </c>
      <c r="M8028" t="s">
        <v>22871</v>
      </c>
      <c r="N8028">
        <v>0.29249999999999998</v>
      </c>
      <c r="O8028">
        <v>0</v>
      </c>
      <c r="P8028">
        <v>1218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356.26499999999999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1735120</v>
      </c>
      <c r="B8029">
        <v>1</v>
      </c>
      <c r="C8029" t="s">
        <v>77</v>
      </c>
      <c r="D8029" t="s">
        <v>114</v>
      </c>
      <c r="E8029" t="s">
        <v>191</v>
      </c>
      <c r="F8029" t="s">
        <v>22872</v>
      </c>
      <c r="G8029" t="s">
        <v>907</v>
      </c>
      <c r="H8029" t="s">
        <v>46</v>
      </c>
      <c r="I8029" t="s">
        <v>129</v>
      </c>
      <c r="J8029" t="s">
        <v>130</v>
      </c>
      <c r="K8029" t="s">
        <v>131</v>
      </c>
      <c r="L8029" t="s">
        <v>22873</v>
      </c>
      <c r="M8029" t="s">
        <v>22874</v>
      </c>
      <c r="N8029">
        <v>1.2552777770000001</v>
      </c>
      <c r="O8029">
        <v>0</v>
      </c>
      <c r="P8029">
        <v>75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94.145832999999996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1735118</v>
      </c>
      <c r="B8030">
        <v>1</v>
      </c>
      <c r="C8030" t="s">
        <v>77</v>
      </c>
      <c r="D8030" t="s">
        <v>124</v>
      </c>
      <c r="E8030" t="s">
        <v>212</v>
      </c>
      <c r="F8030" t="s">
        <v>5885</v>
      </c>
      <c r="G8030" t="s">
        <v>176</v>
      </c>
      <c r="H8030" t="s">
        <v>47</v>
      </c>
      <c r="I8030" t="s">
        <v>129</v>
      </c>
      <c r="J8030" t="s">
        <v>130</v>
      </c>
      <c r="K8030" t="s">
        <v>131</v>
      </c>
      <c r="L8030" t="s">
        <v>22875</v>
      </c>
      <c r="M8030" t="s">
        <v>22876</v>
      </c>
      <c r="N8030">
        <v>8.1666665999999999E-2</v>
      </c>
      <c r="O8030">
        <v>3</v>
      </c>
      <c r="P8030">
        <v>556</v>
      </c>
      <c r="Q8030">
        <v>0</v>
      </c>
      <c r="R8030">
        <v>0</v>
      </c>
      <c r="S8030">
        <v>0</v>
      </c>
      <c r="T8030">
        <v>0</v>
      </c>
      <c r="U8030">
        <v>0.245</v>
      </c>
      <c r="V8030">
        <v>45.406666000000001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1735122</v>
      </c>
      <c r="B8031">
        <v>1</v>
      </c>
      <c r="C8031" t="s">
        <v>77</v>
      </c>
      <c r="D8031" t="s">
        <v>116</v>
      </c>
      <c r="E8031" t="s">
        <v>134</v>
      </c>
      <c r="F8031" t="s">
        <v>22877</v>
      </c>
      <c r="G8031" t="s">
        <v>136</v>
      </c>
      <c r="H8031" t="s">
        <v>46</v>
      </c>
      <c r="I8031" t="s">
        <v>129</v>
      </c>
      <c r="J8031" t="s">
        <v>130</v>
      </c>
      <c r="K8031" t="s">
        <v>131</v>
      </c>
      <c r="L8031" t="s">
        <v>22878</v>
      </c>
      <c r="M8031" t="s">
        <v>22879</v>
      </c>
      <c r="N8031">
        <v>2.8305555550000001</v>
      </c>
      <c r="O8031">
        <v>0</v>
      </c>
      <c r="P8031">
        <v>3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8.4916669999999996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1735125</v>
      </c>
      <c r="B8032">
        <v>1</v>
      </c>
      <c r="C8032" t="s">
        <v>76</v>
      </c>
      <c r="D8032" t="s">
        <v>90</v>
      </c>
      <c r="E8032" t="s">
        <v>134</v>
      </c>
      <c r="F8032" t="s">
        <v>22880</v>
      </c>
      <c r="G8032" t="s">
        <v>136</v>
      </c>
      <c r="H8032" t="s">
        <v>46</v>
      </c>
      <c r="I8032" t="s">
        <v>129</v>
      </c>
      <c r="J8032" t="s">
        <v>130</v>
      </c>
      <c r="K8032" t="s">
        <v>131</v>
      </c>
      <c r="L8032" t="s">
        <v>22881</v>
      </c>
      <c r="M8032" t="s">
        <v>22882</v>
      </c>
      <c r="N8032">
        <v>2.0008333330000001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1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2.0008330000000001</v>
      </c>
    </row>
    <row r="8033" spans="1:26" x14ac:dyDescent="0.25">
      <c r="A8033">
        <v>1735128</v>
      </c>
      <c r="B8033">
        <v>1</v>
      </c>
      <c r="C8033" t="s">
        <v>77</v>
      </c>
      <c r="D8033" t="s">
        <v>118</v>
      </c>
      <c r="E8033" t="s">
        <v>139</v>
      </c>
      <c r="F8033" t="s">
        <v>22883</v>
      </c>
      <c r="G8033" t="s">
        <v>141</v>
      </c>
      <c r="H8033" t="s">
        <v>46</v>
      </c>
      <c r="I8033" t="s">
        <v>129</v>
      </c>
      <c r="J8033" t="s">
        <v>130</v>
      </c>
      <c r="K8033" t="s">
        <v>131</v>
      </c>
      <c r="L8033" t="s">
        <v>22884</v>
      </c>
      <c r="M8033" t="s">
        <v>22885</v>
      </c>
      <c r="N8033">
        <v>2.3458333329999999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6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14.074999999999999</v>
      </c>
    </row>
    <row r="8034" spans="1:26" x14ac:dyDescent="0.25">
      <c r="A8034">
        <v>1735124</v>
      </c>
      <c r="B8034">
        <v>1</v>
      </c>
      <c r="C8034" t="s">
        <v>76</v>
      </c>
      <c r="D8034" t="s">
        <v>99</v>
      </c>
      <c r="E8034" t="s">
        <v>158</v>
      </c>
      <c r="F8034" t="s">
        <v>10774</v>
      </c>
      <c r="G8034" t="s">
        <v>176</v>
      </c>
      <c r="H8034" t="s">
        <v>47</v>
      </c>
      <c r="I8034" t="s">
        <v>129</v>
      </c>
      <c r="J8034" t="s">
        <v>130</v>
      </c>
      <c r="K8034" t="s">
        <v>131</v>
      </c>
      <c r="L8034" t="s">
        <v>22886</v>
      </c>
      <c r="M8034" t="s">
        <v>22887</v>
      </c>
      <c r="N8034">
        <v>0.46944444400000002</v>
      </c>
      <c r="O8034">
        <v>10</v>
      </c>
      <c r="P8034">
        <v>635</v>
      </c>
      <c r="Q8034">
        <v>0</v>
      </c>
      <c r="R8034">
        <v>0</v>
      </c>
      <c r="S8034">
        <v>0</v>
      </c>
      <c r="T8034">
        <v>0</v>
      </c>
      <c r="U8034">
        <v>4.6944439999999998</v>
      </c>
      <c r="V8034">
        <v>298.09722199999999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1735130</v>
      </c>
      <c r="B8035">
        <v>1</v>
      </c>
      <c r="C8035" t="s">
        <v>76</v>
      </c>
      <c r="D8035" t="s">
        <v>93</v>
      </c>
      <c r="E8035" t="s">
        <v>134</v>
      </c>
      <c r="F8035" t="s">
        <v>22888</v>
      </c>
      <c r="G8035" t="s">
        <v>182</v>
      </c>
      <c r="H8035" t="s">
        <v>46</v>
      </c>
      <c r="I8035" t="s">
        <v>129</v>
      </c>
      <c r="J8035" t="s">
        <v>130</v>
      </c>
      <c r="K8035" t="s">
        <v>131</v>
      </c>
      <c r="L8035" t="s">
        <v>22889</v>
      </c>
      <c r="M8035" t="s">
        <v>22890</v>
      </c>
      <c r="N8035">
        <v>2.4824999999999999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1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2.4824999999999999</v>
      </c>
    </row>
    <row r="8036" spans="1:26" x14ac:dyDescent="0.25">
      <c r="A8036">
        <v>1735146</v>
      </c>
      <c r="B8036">
        <v>1</v>
      </c>
      <c r="C8036" t="s">
        <v>76</v>
      </c>
      <c r="D8036" t="s">
        <v>97</v>
      </c>
      <c r="E8036" t="s">
        <v>139</v>
      </c>
      <c r="F8036" t="s">
        <v>14295</v>
      </c>
      <c r="G8036" t="s">
        <v>269</v>
      </c>
      <c r="H8036" t="s">
        <v>46</v>
      </c>
      <c r="I8036" t="s">
        <v>129</v>
      </c>
      <c r="J8036" t="s">
        <v>130</v>
      </c>
      <c r="K8036" t="s">
        <v>131</v>
      </c>
      <c r="L8036" t="s">
        <v>22891</v>
      </c>
      <c r="M8036" t="s">
        <v>22892</v>
      </c>
      <c r="N8036">
        <v>5.1788888880000004</v>
      </c>
      <c r="O8036">
        <v>0</v>
      </c>
      <c r="P8036">
        <v>133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688.79222200000004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1735137</v>
      </c>
      <c r="B8037">
        <v>1</v>
      </c>
      <c r="C8037" t="s">
        <v>76</v>
      </c>
      <c r="D8037" t="s">
        <v>92</v>
      </c>
      <c r="E8037" t="s">
        <v>134</v>
      </c>
      <c r="F8037" t="s">
        <v>22893</v>
      </c>
      <c r="G8037" t="s">
        <v>136</v>
      </c>
      <c r="H8037" t="s">
        <v>46</v>
      </c>
      <c r="I8037" t="s">
        <v>129</v>
      </c>
      <c r="J8037" t="s">
        <v>130</v>
      </c>
      <c r="K8037" t="s">
        <v>131</v>
      </c>
      <c r="L8037" t="s">
        <v>22894</v>
      </c>
      <c r="M8037" t="s">
        <v>22895</v>
      </c>
      <c r="N8037">
        <v>2.011111111</v>
      </c>
      <c r="O8037">
        <v>0</v>
      </c>
      <c r="P8037">
        <v>0</v>
      </c>
      <c r="Q8037">
        <v>0</v>
      </c>
      <c r="R8037">
        <v>1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2.0111110000000001</v>
      </c>
      <c r="Y8037">
        <v>0</v>
      </c>
      <c r="Z8037">
        <v>0</v>
      </c>
    </row>
    <row r="8038" spans="1:26" x14ac:dyDescent="0.25">
      <c r="A8038">
        <v>1735140</v>
      </c>
      <c r="B8038">
        <v>1</v>
      </c>
      <c r="C8038" t="s">
        <v>76</v>
      </c>
      <c r="D8038" t="s">
        <v>92</v>
      </c>
      <c r="E8038" t="s">
        <v>139</v>
      </c>
      <c r="F8038" t="s">
        <v>6509</v>
      </c>
      <c r="G8038" t="s">
        <v>269</v>
      </c>
      <c r="H8038" t="s">
        <v>46</v>
      </c>
      <c r="I8038" t="s">
        <v>129</v>
      </c>
      <c r="J8038" t="s">
        <v>130</v>
      </c>
      <c r="K8038" t="s">
        <v>131</v>
      </c>
      <c r="L8038" t="s">
        <v>22896</v>
      </c>
      <c r="M8038" t="s">
        <v>22897</v>
      </c>
      <c r="N8038">
        <v>3.1274999999999999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123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384.6825</v>
      </c>
    </row>
    <row r="8039" spans="1:26" x14ac:dyDescent="0.25">
      <c r="A8039">
        <v>1735138</v>
      </c>
      <c r="B8039">
        <v>1</v>
      </c>
      <c r="C8039" t="s">
        <v>76</v>
      </c>
      <c r="D8039" t="s">
        <v>89</v>
      </c>
      <c r="E8039" t="s">
        <v>191</v>
      </c>
      <c r="F8039" t="s">
        <v>22898</v>
      </c>
      <c r="G8039" t="s">
        <v>907</v>
      </c>
      <c r="H8039" t="s">
        <v>46</v>
      </c>
      <c r="I8039" t="s">
        <v>129</v>
      </c>
      <c r="J8039" t="s">
        <v>130</v>
      </c>
      <c r="K8039" t="s">
        <v>131</v>
      </c>
      <c r="L8039" t="s">
        <v>22899</v>
      </c>
      <c r="M8039" t="s">
        <v>22900</v>
      </c>
      <c r="N8039">
        <v>0.81388888800000003</v>
      </c>
      <c r="O8039">
        <v>0</v>
      </c>
      <c r="P8039">
        <v>38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30.927778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1735139</v>
      </c>
      <c r="B8040">
        <v>1</v>
      </c>
      <c r="C8040" t="s">
        <v>76</v>
      </c>
      <c r="D8040" t="s">
        <v>80</v>
      </c>
      <c r="E8040" t="s">
        <v>191</v>
      </c>
      <c r="F8040" t="s">
        <v>16310</v>
      </c>
      <c r="G8040" t="s">
        <v>907</v>
      </c>
      <c r="H8040" t="s">
        <v>46</v>
      </c>
      <c r="I8040" t="s">
        <v>129</v>
      </c>
      <c r="J8040" t="s">
        <v>130</v>
      </c>
      <c r="K8040" t="s">
        <v>131</v>
      </c>
      <c r="L8040" t="s">
        <v>22901</v>
      </c>
      <c r="M8040" t="s">
        <v>22902</v>
      </c>
      <c r="N8040">
        <v>1.7819444440000001</v>
      </c>
      <c r="O8040">
        <v>0</v>
      </c>
      <c r="P8040">
        <v>81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144.33750000000001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1735143</v>
      </c>
      <c r="B8041">
        <v>1</v>
      </c>
      <c r="C8041" t="s">
        <v>76</v>
      </c>
      <c r="D8041" t="s">
        <v>92</v>
      </c>
      <c r="E8041" t="s">
        <v>134</v>
      </c>
      <c r="F8041" t="s">
        <v>22903</v>
      </c>
      <c r="G8041" t="s">
        <v>209</v>
      </c>
      <c r="H8041" t="s">
        <v>46</v>
      </c>
      <c r="I8041" t="s">
        <v>129</v>
      </c>
      <c r="J8041" t="s">
        <v>130</v>
      </c>
      <c r="K8041" t="s">
        <v>131</v>
      </c>
      <c r="L8041" t="s">
        <v>22904</v>
      </c>
      <c r="M8041" t="s">
        <v>22905</v>
      </c>
      <c r="N8041">
        <v>1.4213888880000001</v>
      </c>
      <c r="O8041">
        <v>0</v>
      </c>
      <c r="P8041">
        <v>0</v>
      </c>
      <c r="Q8041">
        <v>0</v>
      </c>
      <c r="R8041">
        <v>1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1.421389</v>
      </c>
      <c r="Y8041">
        <v>0</v>
      </c>
      <c r="Z8041">
        <v>0</v>
      </c>
    </row>
    <row r="8042" spans="1:26" x14ac:dyDescent="0.25">
      <c r="A8042">
        <v>1735142</v>
      </c>
      <c r="B8042">
        <v>1</v>
      </c>
      <c r="C8042" t="s">
        <v>77</v>
      </c>
      <c r="D8042" t="s">
        <v>114</v>
      </c>
      <c r="E8042" t="s">
        <v>139</v>
      </c>
      <c r="F8042" t="s">
        <v>22906</v>
      </c>
      <c r="G8042" t="s">
        <v>141</v>
      </c>
      <c r="H8042" t="s">
        <v>46</v>
      </c>
      <c r="I8042" t="s">
        <v>129</v>
      </c>
      <c r="J8042" t="s">
        <v>130</v>
      </c>
      <c r="K8042" t="s">
        <v>131</v>
      </c>
      <c r="L8042" t="s">
        <v>22907</v>
      </c>
      <c r="M8042" t="s">
        <v>22908</v>
      </c>
      <c r="N8042">
        <v>0.63333333300000005</v>
      </c>
      <c r="O8042">
        <v>0</v>
      </c>
      <c r="P8042">
        <v>28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17.733332999999998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1735144</v>
      </c>
      <c r="B8043">
        <v>1</v>
      </c>
      <c r="C8043" t="s">
        <v>77</v>
      </c>
      <c r="D8043" t="s">
        <v>112</v>
      </c>
      <c r="E8043" t="s">
        <v>139</v>
      </c>
      <c r="F8043" t="s">
        <v>22909</v>
      </c>
      <c r="G8043" t="s">
        <v>141</v>
      </c>
      <c r="H8043" t="s">
        <v>46</v>
      </c>
      <c r="I8043" t="s">
        <v>129</v>
      </c>
      <c r="J8043" t="s">
        <v>130</v>
      </c>
      <c r="K8043" t="s">
        <v>131</v>
      </c>
      <c r="L8043" t="s">
        <v>22910</v>
      </c>
      <c r="M8043" t="s">
        <v>22911</v>
      </c>
      <c r="N8043">
        <v>0.97972222200000003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6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5.8783329999999996</v>
      </c>
    </row>
    <row r="8044" spans="1:26" x14ac:dyDescent="0.25">
      <c r="A8044">
        <v>1735147</v>
      </c>
      <c r="B8044">
        <v>1</v>
      </c>
      <c r="C8044" t="s">
        <v>77</v>
      </c>
      <c r="D8044" t="s">
        <v>123</v>
      </c>
      <c r="E8044" t="s">
        <v>139</v>
      </c>
      <c r="F8044" t="s">
        <v>22912</v>
      </c>
      <c r="G8044" t="s">
        <v>182</v>
      </c>
      <c r="H8044" t="s">
        <v>46</v>
      </c>
      <c r="I8044" t="s">
        <v>129</v>
      </c>
      <c r="J8044" t="s">
        <v>130</v>
      </c>
      <c r="K8044" t="s">
        <v>131</v>
      </c>
      <c r="L8044" t="s">
        <v>22913</v>
      </c>
      <c r="M8044" t="s">
        <v>22914</v>
      </c>
      <c r="N8044">
        <v>3.2736111110000001</v>
      </c>
      <c r="O8044">
        <v>0</v>
      </c>
      <c r="P8044">
        <v>22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72.019443999999993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1735145</v>
      </c>
      <c r="B8045">
        <v>1</v>
      </c>
      <c r="C8045" t="s">
        <v>76</v>
      </c>
      <c r="D8045" t="s">
        <v>78</v>
      </c>
      <c r="E8045" t="s">
        <v>134</v>
      </c>
      <c r="F8045" t="s">
        <v>22915</v>
      </c>
      <c r="G8045" t="s">
        <v>209</v>
      </c>
      <c r="H8045" t="s">
        <v>46</v>
      </c>
      <c r="I8045" t="s">
        <v>129</v>
      </c>
      <c r="J8045" t="s">
        <v>130</v>
      </c>
      <c r="K8045" t="s">
        <v>131</v>
      </c>
      <c r="L8045" t="s">
        <v>22916</v>
      </c>
      <c r="M8045" t="s">
        <v>22917</v>
      </c>
      <c r="N8045">
        <v>1.9913888879999999</v>
      </c>
      <c r="O8045">
        <v>0</v>
      </c>
      <c r="P8045">
        <v>5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9.956944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1735148</v>
      </c>
      <c r="B8046">
        <v>1</v>
      </c>
      <c r="C8046" t="s">
        <v>77</v>
      </c>
      <c r="D8046" t="s">
        <v>108</v>
      </c>
      <c r="E8046" t="s">
        <v>134</v>
      </c>
      <c r="F8046" t="s">
        <v>22918</v>
      </c>
      <c r="G8046" t="s">
        <v>136</v>
      </c>
      <c r="H8046" t="s">
        <v>46</v>
      </c>
      <c r="I8046" t="s">
        <v>129</v>
      </c>
      <c r="J8046" t="s">
        <v>130</v>
      </c>
      <c r="K8046" t="s">
        <v>131</v>
      </c>
      <c r="L8046" t="s">
        <v>22919</v>
      </c>
      <c r="M8046" t="s">
        <v>22920</v>
      </c>
      <c r="N8046">
        <v>1.3833333329999999</v>
      </c>
      <c r="O8046">
        <v>0</v>
      </c>
      <c r="P8046">
        <v>1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1.3833329999999999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1735150</v>
      </c>
      <c r="B8047">
        <v>1</v>
      </c>
      <c r="C8047" t="s">
        <v>76</v>
      </c>
      <c r="D8047" t="s">
        <v>100</v>
      </c>
      <c r="E8047" t="s">
        <v>134</v>
      </c>
      <c r="F8047" t="s">
        <v>22921</v>
      </c>
      <c r="G8047" t="s">
        <v>136</v>
      </c>
      <c r="H8047" t="s">
        <v>46</v>
      </c>
      <c r="I8047" t="s">
        <v>129</v>
      </c>
      <c r="J8047" t="s">
        <v>130</v>
      </c>
      <c r="K8047" t="s">
        <v>131</v>
      </c>
      <c r="L8047" t="s">
        <v>22922</v>
      </c>
      <c r="M8047" t="s">
        <v>22923</v>
      </c>
      <c r="N8047">
        <v>1.618055555</v>
      </c>
      <c r="O8047">
        <v>0</v>
      </c>
      <c r="P8047">
        <v>18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29.125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1735154</v>
      </c>
      <c r="B8048">
        <v>1</v>
      </c>
      <c r="C8048" t="s">
        <v>76</v>
      </c>
      <c r="D8048" t="s">
        <v>79</v>
      </c>
      <c r="E8048" t="s">
        <v>126</v>
      </c>
      <c r="F8048" t="s">
        <v>22924</v>
      </c>
      <c r="G8048" t="s">
        <v>150</v>
      </c>
      <c r="H8048" t="s">
        <v>47</v>
      </c>
      <c r="I8048" t="s">
        <v>129</v>
      </c>
      <c r="J8048" t="s">
        <v>130</v>
      </c>
      <c r="K8048" t="s">
        <v>161</v>
      </c>
      <c r="L8048" t="s">
        <v>22925</v>
      </c>
      <c r="M8048" t="s">
        <v>22926</v>
      </c>
      <c r="N8048">
        <v>0.30722222199999999</v>
      </c>
      <c r="O8048">
        <v>0</v>
      </c>
      <c r="P8048">
        <v>1249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383.72055499999999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1735155</v>
      </c>
      <c r="B8049">
        <v>1</v>
      </c>
      <c r="C8049" t="s">
        <v>76</v>
      </c>
      <c r="D8049" t="s">
        <v>79</v>
      </c>
      <c r="E8049" t="s">
        <v>134</v>
      </c>
      <c r="F8049" t="s">
        <v>22927</v>
      </c>
      <c r="G8049" t="s">
        <v>155</v>
      </c>
      <c r="H8049" t="s">
        <v>46</v>
      </c>
      <c r="I8049" t="s">
        <v>129</v>
      </c>
      <c r="J8049" t="s">
        <v>130</v>
      </c>
      <c r="K8049" t="s">
        <v>131</v>
      </c>
      <c r="L8049" t="s">
        <v>22928</v>
      </c>
      <c r="M8049" t="s">
        <v>22929</v>
      </c>
      <c r="N8049">
        <v>1.335</v>
      </c>
      <c r="O8049">
        <v>0</v>
      </c>
      <c r="P8049">
        <v>8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10.68</v>
      </c>
      <c r="W8049">
        <v>0</v>
      </c>
      <c r="X8049">
        <v>0</v>
      </c>
      <c r="Y8049">
        <v>0</v>
      </c>
      <c r="Z8049">
        <v>0</v>
      </c>
    </row>
    <row r="8050" spans="1:26" x14ac:dyDescent="0.25">
      <c r="A8050">
        <v>1735157</v>
      </c>
      <c r="B8050">
        <v>1</v>
      </c>
      <c r="C8050" t="s">
        <v>76</v>
      </c>
      <c r="D8050" t="s">
        <v>78</v>
      </c>
      <c r="E8050" t="s">
        <v>139</v>
      </c>
      <c r="F8050" t="s">
        <v>22930</v>
      </c>
      <c r="G8050" t="s">
        <v>269</v>
      </c>
      <c r="H8050" t="s">
        <v>46</v>
      </c>
      <c r="I8050" t="s">
        <v>129</v>
      </c>
      <c r="J8050" t="s">
        <v>130</v>
      </c>
      <c r="K8050" t="s">
        <v>131</v>
      </c>
      <c r="L8050" t="s">
        <v>22931</v>
      </c>
      <c r="M8050" t="s">
        <v>22932</v>
      </c>
      <c r="N8050">
        <v>1.2222222220000001</v>
      </c>
      <c r="O8050">
        <v>0</v>
      </c>
      <c r="P8050">
        <v>148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180.88888900000001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1735161</v>
      </c>
      <c r="B8051">
        <v>1</v>
      </c>
      <c r="C8051" t="s">
        <v>76</v>
      </c>
      <c r="D8051" t="s">
        <v>92</v>
      </c>
      <c r="E8051" t="s">
        <v>139</v>
      </c>
      <c r="F8051" t="s">
        <v>12589</v>
      </c>
      <c r="G8051" t="s">
        <v>141</v>
      </c>
      <c r="H8051" t="s">
        <v>46</v>
      </c>
      <c r="I8051" t="s">
        <v>129</v>
      </c>
      <c r="J8051" t="s">
        <v>130</v>
      </c>
      <c r="K8051" t="s">
        <v>131</v>
      </c>
      <c r="L8051" t="s">
        <v>22933</v>
      </c>
      <c r="M8051" t="s">
        <v>22934</v>
      </c>
      <c r="N8051">
        <v>1.5261111110000001</v>
      </c>
      <c r="O8051">
        <v>0</v>
      </c>
      <c r="P8051">
        <v>0</v>
      </c>
      <c r="Q8051">
        <v>0</v>
      </c>
      <c r="R8051">
        <v>198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302.17</v>
      </c>
      <c r="Y8051">
        <v>0</v>
      </c>
      <c r="Z8051">
        <v>0</v>
      </c>
    </row>
    <row r="8052" spans="1:26" x14ac:dyDescent="0.25">
      <c r="A8052">
        <v>1735163</v>
      </c>
      <c r="B8052">
        <v>1</v>
      </c>
      <c r="C8052" t="s">
        <v>77</v>
      </c>
      <c r="D8052" t="s">
        <v>109</v>
      </c>
      <c r="E8052" t="s">
        <v>164</v>
      </c>
      <c r="F8052" t="s">
        <v>22935</v>
      </c>
      <c r="G8052" t="s">
        <v>256</v>
      </c>
      <c r="H8052" t="s">
        <v>46</v>
      </c>
      <c r="I8052" t="s">
        <v>129</v>
      </c>
      <c r="J8052" t="s">
        <v>130</v>
      </c>
      <c r="K8052" t="s">
        <v>131</v>
      </c>
      <c r="L8052" t="s">
        <v>22936</v>
      </c>
      <c r="M8052" t="s">
        <v>22937</v>
      </c>
      <c r="N8052">
        <v>0.85638888800000001</v>
      </c>
      <c r="O8052">
        <v>0</v>
      </c>
      <c r="P8052">
        <v>0</v>
      </c>
      <c r="Q8052">
        <v>0</v>
      </c>
      <c r="R8052">
        <v>146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125.03277799999999</v>
      </c>
      <c r="Y8052">
        <v>0</v>
      </c>
      <c r="Z8052">
        <v>0</v>
      </c>
    </row>
    <row r="8053" spans="1:26" x14ac:dyDescent="0.25">
      <c r="A8053">
        <v>1735162</v>
      </c>
      <c r="B8053">
        <v>1</v>
      </c>
      <c r="C8053" t="s">
        <v>77</v>
      </c>
      <c r="D8053" t="s">
        <v>114</v>
      </c>
      <c r="E8053" t="s">
        <v>191</v>
      </c>
      <c r="F8053" t="s">
        <v>22872</v>
      </c>
      <c r="G8053" t="s">
        <v>186</v>
      </c>
      <c r="H8053" t="s">
        <v>46</v>
      </c>
      <c r="I8053" t="s">
        <v>129</v>
      </c>
      <c r="J8053" t="s">
        <v>130</v>
      </c>
      <c r="K8053" t="s">
        <v>131</v>
      </c>
      <c r="L8053" t="s">
        <v>22938</v>
      </c>
      <c r="M8053" t="s">
        <v>22939</v>
      </c>
      <c r="N8053">
        <v>0.65833333299999997</v>
      </c>
      <c r="O8053">
        <v>0</v>
      </c>
      <c r="P8053">
        <v>76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50.033332999999999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1735166</v>
      </c>
      <c r="B8054">
        <v>1</v>
      </c>
      <c r="C8054" t="s">
        <v>76</v>
      </c>
      <c r="D8054" t="s">
        <v>78</v>
      </c>
      <c r="E8054" t="s">
        <v>158</v>
      </c>
      <c r="F8054" t="s">
        <v>22940</v>
      </c>
      <c r="G8054" t="s">
        <v>150</v>
      </c>
      <c r="H8054" t="s">
        <v>160</v>
      </c>
      <c r="I8054" t="s">
        <v>129</v>
      </c>
      <c r="J8054" t="s">
        <v>130</v>
      </c>
      <c r="K8054" t="s">
        <v>161</v>
      </c>
      <c r="L8054" t="s">
        <v>22941</v>
      </c>
      <c r="M8054" t="s">
        <v>22942</v>
      </c>
      <c r="N8054">
        <v>8.3333332999999996E-2</v>
      </c>
      <c r="O8054">
        <v>5</v>
      </c>
      <c r="P8054">
        <v>2436</v>
      </c>
      <c r="Q8054">
        <v>0</v>
      </c>
      <c r="R8054">
        <v>0</v>
      </c>
      <c r="S8054">
        <v>0</v>
      </c>
      <c r="T8054">
        <v>0</v>
      </c>
      <c r="U8054">
        <v>0.41666700000000001</v>
      </c>
      <c r="V8054">
        <v>202.999999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1735167</v>
      </c>
      <c r="B8055">
        <v>1</v>
      </c>
      <c r="C8055" t="s">
        <v>76</v>
      </c>
      <c r="D8055" t="s">
        <v>78</v>
      </c>
      <c r="E8055" t="s">
        <v>158</v>
      </c>
      <c r="F8055" t="s">
        <v>22943</v>
      </c>
      <c r="G8055" t="s">
        <v>150</v>
      </c>
      <c r="H8055" t="s">
        <v>160</v>
      </c>
      <c r="I8055" t="s">
        <v>129</v>
      </c>
      <c r="J8055" t="s">
        <v>130</v>
      </c>
      <c r="K8055" t="s">
        <v>131</v>
      </c>
      <c r="L8055" t="s">
        <v>22944</v>
      </c>
      <c r="M8055" t="s">
        <v>22945</v>
      </c>
      <c r="N8055">
        <v>9.1388888000000001E-2</v>
      </c>
      <c r="O8055">
        <v>5</v>
      </c>
      <c r="P8055">
        <v>2478</v>
      </c>
      <c r="Q8055">
        <v>0</v>
      </c>
      <c r="R8055">
        <v>0</v>
      </c>
      <c r="S8055">
        <v>0</v>
      </c>
      <c r="T8055">
        <v>0</v>
      </c>
      <c r="U8055">
        <v>0.45694400000000002</v>
      </c>
      <c r="V8055">
        <v>226.46166400000001</v>
      </c>
      <c r="W8055">
        <v>0</v>
      </c>
      <c r="X8055">
        <v>0</v>
      </c>
      <c r="Y8055">
        <v>0</v>
      </c>
      <c r="Z8055">
        <v>0</v>
      </c>
    </row>
    <row r="8056" spans="1:26" x14ac:dyDescent="0.25">
      <c r="A8056">
        <v>1735172</v>
      </c>
      <c r="B8056">
        <v>1</v>
      </c>
      <c r="C8056" t="s">
        <v>76</v>
      </c>
      <c r="D8056" t="s">
        <v>90</v>
      </c>
      <c r="E8056" t="s">
        <v>191</v>
      </c>
      <c r="F8056" t="s">
        <v>22836</v>
      </c>
      <c r="G8056" t="s">
        <v>907</v>
      </c>
      <c r="H8056" t="s">
        <v>46</v>
      </c>
      <c r="I8056" t="s">
        <v>129</v>
      </c>
      <c r="J8056" t="s">
        <v>130</v>
      </c>
      <c r="K8056" t="s">
        <v>131</v>
      </c>
      <c r="L8056" t="s">
        <v>22946</v>
      </c>
      <c r="M8056" t="s">
        <v>22947</v>
      </c>
      <c r="N8056">
        <v>1.0008333330000001</v>
      </c>
      <c r="O8056">
        <v>0</v>
      </c>
      <c r="P8056">
        <v>137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137.11416700000001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1735169</v>
      </c>
      <c r="B8057">
        <v>1</v>
      </c>
      <c r="C8057" t="s">
        <v>77</v>
      </c>
      <c r="D8057" t="s">
        <v>114</v>
      </c>
      <c r="E8057" t="s">
        <v>139</v>
      </c>
      <c r="F8057" t="s">
        <v>22948</v>
      </c>
      <c r="G8057" t="s">
        <v>141</v>
      </c>
      <c r="H8057" t="s">
        <v>46</v>
      </c>
      <c r="I8057" t="s">
        <v>129</v>
      </c>
      <c r="J8057" t="s">
        <v>130</v>
      </c>
      <c r="K8057" t="s">
        <v>131</v>
      </c>
      <c r="L8057" t="s">
        <v>22949</v>
      </c>
      <c r="M8057" t="s">
        <v>22950</v>
      </c>
      <c r="N8057">
        <v>0.44500000000000001</v>
      </c>
      <c r="O8057">
        <v>0</v>
      </c>
      <c r="P8057">
        <v>107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47.615000000000002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1735175</v>
      </c>
      <c r="B8058">
        <v>1</v>
      </c>
      <c r="C8058" t="s">
        <v>76</v>
      </c>
      <c r="D8058" t="s">
        <v>86</v>
      </c>
      <c r="E8058" t="s">
        <v>139</v>
      </c>
      <c r="F8058" t="s">
        <v>22951</v>
      </c>
      <c r="G8058" t="s">
        <v>269</v>
      </c>
      <c r="H8058" t="s">
        <v>46</v>
      </c>
      <c r="I8058" t="s">
        <v>129</v>
      </c>
      <c r="J8058" t="s">
        <v>130</v>
      </c>
      <c r="K8058" t="s">
        <v>131</v>
      </c>
      <c r="L8058" t="s">
        <v>22952</v>
      </c>
      <c r="M8058" t="s">
        <v>22953</v>
      </c>
      <c r="N8058">
        <v>0.215</v>
      </c>
      <c r="O8058">
        <v>0</v>
      </c>
      <c r="P8058">
        <v>225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48.375</v>
      </c>
      <c r="W8058">
        <v>0</v>
      </c>
      <c r="X8058">
        <v>0</v>
      </c>
      <c r="Y8058">
        <v>0</v>
      </c>
      <c r="Z8058">
        <v>0</v>
      </c>
    </row>
    <row r="8059" spans="1:26" x14ac:dyDescent="0.25">
      <c r="A8059">
        <v>1735181</v>
      </c>
      <c r="B8059">
        <v>1</v>
      </c>
      <c r="C8059" t="s">
        <v>77</v>
      </c>
      <c r="D8059" t="s">
        <v>109</v>
      </c>
      <c r="E8059" t="s">
        <v>139</v>
      </c>
      <c r="F8059" t="s">
        <v>22954</v>
      </c>
      <c r="G8059" t="s">
        <v>141</v>
      </c>
      <c r="H8059" t="s">
        <v>46</v>
      </c>
      <c r="I8059" t="s">
        <v>129</v>
      </c>
      <c r="J8059" t="s">
        <v>130</v>
      </c>
      <c r="K8059" t="s">
        <v>131</v>
      </c>
      <c r="L8059" t="s">
        <v>22955</v>
      </c>
      <c r="M8059" t="s">
        <v>22956</v>
      </c>
      <c r="N8059">
        <v>1.885277777</v>
      </c>
      <c r="O8059">
        <v>0</v>
      </c>
      <c r="P8059">
        <v>0</v>
      </c>
      <c r="Q8059">
        <v>0</v>
      </c>
      <c r="R8059">
        <v>83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156.47805500000001</v>
      </c>
      <c r="Y8059">
        <v>0</v>
      </c>
      <c r="Z8059">
        <v>0</v>
      </c>
    </row>
    <row r="8060" spans="1:26" x14ac:dyDescent="0.25">
      <c r="A8060">
        <v>1735182</v>
      </c>
      <c r="B8060">
        <v>1</v>
      </c>
      <c r="C8060" t="s">
        <v>77</v>
      </c>
      <c r="D8060" t="s">
        <v>112</v>
      </c>
      <c r="E8060" t="s">
        <v>126</v>
      </c>
      <c r="F8060" t="s">
        <v>4175</v>
      </c>
      <c r="G8060" t="s">
        <v>176</v>
      </c>
      <c r="H8060" t="s">
        <v>47</v>
      </c>
      <c r="I8060" t="s">
        <v>129</v>
      </c>
      <c r="J8060" t="s">
        <v>130</v>
      </c>
      <c r="K8060" t="s">
        <v>131</v>
      </c>
      <c r="L8060" t="s">
        <v>22957</v>
      </c>
      <c r="M8060" t="s">
        <v>22958</v>
      </c>
      <c r="N8060">
        <v>0.236944444</v>
      </c>
      <c r="O8060">
        <v>0</v>
      </c>
      <c r="P8060">
        <v>0</v>
      </c>
      <c r="Q8060">
        <v>4</v>
      </c>
      <c r="R8060">
        <v>409</v>
      </c>
      <c r="S8060">
        <v>0</v>
      </c>
      <c r="T8060">
        <v>0</v>
      </c>
      <c r="U8060">
        <v>0</v>
      </c>
      <c r="V8060">
        <v>0</v>
      </c>
      <c r="W8060">
        <v>0.94777800000000001</v>
      </c>
      <c r="X8060">
        <v>96.910278000000005</v>
      </c>
      <c r="Y8060">
        <v>0</v>
      </c>
      <c r="Z8060">
        <v>0</v>
      </c>
    </row>
    <row r="8061" spans="1:26" x14ac:dyDescent="0.25">
      <c r="A8061">
        <v>1735186</v>
      </c>
      <c r="B8061">
        <v>1</v>
      </c>
      <c r="C8061" t="s">
        <v>76</v>
      </c>
      <c r="D8061" t="s">
        <v>92</v>
      </c>
      <c r="E8061" t="s">
        <v>139</v>
      </c>
      <c r="F8061" t="s">
        <v>12589</v>
      </c>
      <c r="G8061" t="s">
        <v>141</v>
      </c>
      <c r="H8061" t="s">
        <v>46</v>
      </c>
      <c r="I8061" t="s">
        <v>129</v>
      </c>
      <c r="J8061" t="s">
        <v>130</v>
      </c>
      <c r="K8061" t="s">
        <v>131</v>
      </c>
      <c r="L8061" t="s">
        <v>22959</v>
      </c>
      <c r="M8061" t="s">
        <v>22960</v>
      </c>
      <c r="N8061">
        <v>2.3352777769999999</v>
      </c>
      <c r="O8061">
        <v>0</v>
      </c>
      <c r="P8061">
        <v>0</v>
      </c>
      <c r="Q8061">
        <v>0</v>
      </c>
      <c r="R8061">
        <v>198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462.38499999999999</v>
      </c>
      <c r="Y8061">
        <v>0</v>
      </c>
      <c r="Z8061">
        <v>0</v>
      </c>
    </row>
    <row r="8062" spans="1:26" x14ac:dyDescent="0.25">
      <c r="A8062">
        <v>1735185</v>
      </c>
      <c r="B8062">
        <v>1</v>
      </c>
      <c r="C8062" t="s">
        <v>76</v>
      </c>
      <c r="D8062" t="s">
        <v>94</v>
      </c>
      <c r="E8062" t="s">
        <v>139</v>
      </c>
      <c r="F8062" t="s">
        <v>22961</v>
      </c>
      <c r="G8062" t="s">
        <v>193</v>
      </c>
      <c r="H8062" t="s">
        <v>46</v>
      </c>
      <c r="I8062" t="s">
        <v>129</v>
      </c>
      <c r="J8062" t="s">
        <v>130</v>
      </c>
      <c r="K8062" t="s">
        <v>131</v>
      </c>
      <c r="L8062" t="s">
        <v>22962</v>
      </c>
      <c r="M8062" t="s">
        <v>22963</v>
      </c>
      <c r="N8062">
        <v>4.8311111110000002</v>
      </c>
      <c r="O8062">
        <v>0</v>
      </c>
      <c r="P8062">
        <v>0</v>
      </c>
      <c r="Q8062">
        <v>0</v>
      </c>
      <c r="R8062">
        <v>32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154.59555599999999</v>
      </c>
      <c r="Y8062">
        <v>0</v>
      </c>
      <c r="Z8062">
        <v>0</v>
      </c>
    </row>
    <row r="8063" spans="1:26" x14ac:dyDescent="0.25">
      <c r="A8063">
        <v>1735187</v>
      </c>
      <c r="B8063">
        <v>1</v>
      </c>
      <c r="C8063" t="s">
        <v>77</v>
      </c>
      <c r="D8063" t="s">
        <v>124</v>
      </c>
      <c r="E8063" t="s">
        <v>158</v>
      </c>
      <c r="F8063" t="s">
        <v>22964</v>
      </c>
      <c r="G8063" t="s">
        <v>176</v>
      </c>
      <c r="H8063" t="s">
        <v>47</v>
      </c>
      <c r="I8063" t="s">
        <v>129</v>
      </c>
      <c r="J8063" t="s">
        <v>130</v>
      </c>
      <c r="K8063" t="s">
        <v>131</v>
      </c>
      <c r="L8063" t="s">
        <v>22965</v>
      </c>
      <c r="M8063" t="s">
        <v>22966</v>
      </c>
      <c r="N8063">
        <v>0.114722222</v>
      </c>
      <c r="O8063">
        <v>5</v>
      </c>
      <c r="P8063">
        <v>672</v>
      </c>
      <c r="Q8063">
        <v>0</v>
      </c>
      <c r="R8063">
        <v>0</v>
      </c>
      <c r="S8063">
        <v>0</v>
      </c>
      <c r="T8063">
        <v>0</v>
      </c>
      <c r="U8063">
        <v>0.57361099999999998</v>
      </c>
      <c r="V8063">
        <v>77.093333000000001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1735191</v>
      </c>
      <c r="B8064">
        <v>1</v>
      </c>
      <c r="C8064" t="s">
        <v>76</v>
      </c>
      <c r="D8064" t="s">
        <v>84</v>
      </c>
      <c r="E8064" t="s">
        <v>134</v>
      </c>
      <c r="F8064" t="s">
        <v>22967</v>
      </c>
      <c r="G8064" t="s">
        <v>155</v>
      </c>
      <c r="H8064" t="s">
        <v>46</v>
      </c>
      <c r="I8064" t="s">
        <v>129</v>
      </c>
      <c r="J8064" t="s">
        <v>130</v>
      </c>
      <c r="K8064" t="s">
        <v>131</v>
      </c>
      <c r="L8064" t="s">
        <v>22968</v>
      </c>
      <c r="M8064" t="s">
        <v>22969</v>
      </c>
      <c r="N8064">
        <v>1.0066666660000001</v>
      </c>
      <c r="O8064">
        <v>0</v>
      </c>
      <c r="P8064">
        <v>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1.006667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1735196</v>
      </c>
      <c r="B8065">
        <v>1</v>
      </c>
      <c r="C8065" t="s">
        <v>76</v>
      </c>
      <c r="D8065" t="s">
        <v>95</v>
      </c>
      <c r="E8065" t="s">
        <v>139</v>
      </c>
      <c r="F8065" t="s">
        <v>22970</v>
      </c>
      <c r="G8065" t="s">
        <v>1596</v>
      </c>
      <c r="H8065" t="s">
        <v>46</v>
      </c>
      <c r="I8065" t="s">
        <v>129</v>
      </c>
      <c r="J8065" t="s">
        <v>130</v>
      </c>
      <c r="K8065" t="s">
        <v>131</v>
      </c>
      <c r="L8065" t="s">
        <v>22971</v>
      </c>
      <c r="M8065" t="s">
        <v>22972</v>
      </c>
      <c r="N8065">
        <v>2.3138888880000001</v>
      </c>
      <c r="O8065">
        <v>0</v>
      </c>
      <c r="P8065">
        <v>129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298.49166700000001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1735194</v>
      </c>
      <c r="B8066">
        <v>1</v>
      </c>
      <c r="C8066" t="s">
        <v>77</v>
      </c>
      <c r="D8066" t="s">
        <v>124</v>
      </c>
      <c r="E8066" t="s">
        <v>139</v>
      </c>
      <c r="F8066" t="s">
        <v>22973</v>
      </c>
      <c r="G8066" t="s">
        <v>269</v>
      </c>
      <c r="H8066" t="s">
        <v>46</v>
      </c>
      <c r="I8066" t="s">
        <v>129</v>
      </c>
      <c r="J8066" t="s">
        <v>130</v>
      </c>
      <c r="K8066" t="s">
        <v>131</v>
      </c>
      <c r="L8066" t="s">
        <v>22974</v>
      </c>
      <c r="M8066" t="s">
        <v>22975</v>
      </c>
      <c r="N8066">
        <v>4.0169444439999999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9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36.152500000000003</v>
      </c>
    </row>
    <row r="8067" spans="1:26" x14ac:dyDescent="0.25">
      <c r="A8067">
        <v>1735192</v>
      </c>
      <c r="B8067">
        <v>1</v>
      </c>
      <c r="C8067" t="s">
        <v>76</v>
      </c>
      <c r="D8067" t="s">
        <v>88</v>
      </c>
      <c r="E8067" t="s">
        <v>212</v>
      </c>
      <c r="F8067" t="s">
        <v>5307</v>
      </c>
      <c r="G8067" t="s">
        <v>285</v>
      </c>
      <c r="H8067" t="s">
        <v>47</v>
      </c>
      <c r="I8067" t="s">
        <v>129</v>
      </c>
      <c r="J8067" t="s">
        <v>130</v>
      </c>
      <c r="K8067" t="s">
        <v>161</v>
      </c>
      <c r="L8067" t="s">
        <v>22976</v>
      </c>
      <c r="M8067" t="s">
        <v>22977</v>
      </c>
      <c r="N8067">
        <v>4.2564599999999997</v>
      </c>
      <c r="O8067">
        <v>0</v>
      </c>
      <c r="P8067">
        <v>508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2162.2816800000001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1735195</v>
      </c>
      <c r="B8068">
        <v>1</v>
      </c>
      <c r="C8068" t="s">
        <v>76</v>
      </c>
      <c r="D8068" t="s">
        <v>99</v>
      </c>
      <c r="E8068" t="s">
        <v>212</v>
      </c>
      <c r="F8068" t="s">
        <v>22978</v>
      </c>
      <c r="G8068" t="s">
        <v>176</v>
      </c>
      <c r="H8068" t="s">
        <v>47</v>
      </c>
      <c r="I8068" t="s">
        <v>129</v>
      </c>
      <c r="J8068" t="s">
        <v>130</v>
      </c>
      <c r="K8068" t="s">
        <v>131</v>
      </c>
      <c r="L8068" t="s">
        <v>22979</v>
      </c>
      <c r="M8068" t="s">
        <v>22980</v>
      </c>
      <c r="N8068">
        <v>0.64111111099999996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0.64111099999999999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1735197</v>
      </c>
      <c r="B8069">
        <v>1</v>
      </c>
      <c r="C8069" t="s">
        <v>76</v>
      </c>
      <c r="D8069" t="s">
        <v>91</v>
      </c>
      <c r="E8069" t="s">
        <v>158</v>
      </c>
      <c r="F8069" t="s">
        <v>6318</v>
      </c>
      <c r="G8069" t="s">
        <v>176</v>
      </c>
      <c r="H8069" t="s">
        <v>47</v>
      </c>
      <c r="I8069" t="s">
        <v>129</v>
      </c>
      <c r="J8069" t="s">
        <v>130</v>
      </c>
      <c r="K8069" t="s">
        <v>131</v>
      </c>
      <c r="L8069" t="s">
        <v>22981</v>
      </c>
      <c r="M8069" t="s">
        <v>22982</v>
      </c>
      <c r="N8069">
        <v>0.512222222</v>
      </c>
      <c r="O8069">
        <v>4</v>
      </c>
      <c r="P8069">
        <v>78</v>
      </c>
      <c r="Q8069">
        <v>24</v>
      </c>
      <c r="R8069">
        <v>1808</v>
      </c>
      <c r="S8069">
        <v>37</v>
      </c>
      <c r="T8069">
        <v>413</v>
      </c>
      <c r="U8069">
        <v>2.048889</v>
      </c>
      <c r="V8069">
        <v>39.953333000000001</v>
      </c>
      <c r="W8069">
        <v>12.293333000000001</v>
      </c>
      <c r="X8069">
        <v>926.09777699999995</v>
      </c>
      <c r="Y8069">
        <v>18.952221999999999</v>
      </c>
      <c r="Z8069">
        <v>211.54777799999999</v>
      </c>
    </row>
    <row r="8070" spans="1:26" x14ac:dyDescent="0.25">
      <c r="A8070">
        <v>1735199</v>
      </c>
      <c r="B8070">
        <v>1</v>
      </c>
      <c r="C8070" t="s">
        <v>77</v>
      </c>
      <c r="D8070" t="s">
        <v>118</v>
      </c>
      <c r="E8070" t="s">
        <v>158</v>
      </c>
      <c r="F8070" t="s">
        <v>16261</v>
      </c>
      <c r="G8070" t="s">
        <v>176</v>
      </c>
      <c r="H8070" t="s">
        <v>47</v>
      </c>
      <c r="I8070" t="s">
        <v>129</v>
      </c>
      <c r="J8070" t="s">
        <v>130</v>
      </c>
      <c r="K8070" t="s">
        <v>131</v>
      </c>
      <c r="L8070" t="s">
        <v>22983</v>
      </c>
      <c r="M8070" t="s">
        <v>22984</v>
      </c>
      <c r="N8070">
        <v>0.627222222</v>
      </c>
      <c r="O8070">
        <v>2</v>
      </c>
      <c r="P8070">
        <v>5459</v>
      </c>
      <c r="Q8070">
        <v>0</v>
      </c>
      <c r="R8070">
        <v>0</v>
      </c>
      <c r="S8070">
        <v>0</v>
      </c>
      <c r="T8070">
        <v>0</v>
      </c>
      <c r="U8070">
        <v>1.2544439999999999</v>
      </c>
      <c r="V8070">
        <v>3424.0061099999998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1735201</v>
      </c>
      <c r="B8071">
        <v>1</v>
      </c>
      <c r="C8071" t="s">
        <v>76</v>
      </c>
      <c r="D8071" t="s">
        <v>106</v>
      </c>
      <c r="E8071" t="s">
        <v>139</v>
      </c>
      <c r="F8071" t="s">
        <v>22985</v>
      </c>
      <c r="G8071" t="s">
        <v>462</v>
      </c>
      <c r="H8071" t="s">
        <v>46</v>
      </c>
      <c r="I8071" t="s">
        <v>129</v>
      </c>
      <c r="J8071" t="s">
        <v>130</v>
      </c>
      <c r="K8071" t="s">
        <v>131</v>
      </c>
      <c r="L8071" t="s">
        <v>22986</v>
      </c>
      <c r="M8071" t="s">
        <v>22987</v>
      </c>
      <c r="N8071">
        <v>2.5825</v>
      </c>
      <c r="O8071">
        <v>0</v>
      </c>
      <c r="P8071">
        <v>18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46.484999999999999</v>
      </c>
      <c r="W8071">
        <v>0</v>
      </c>
      <c r="X8071">
        <v>0</v>
      </c>
      <c r="Y8071">
        <v>0</v>
      </c>
      <c r="Z8071">
        <v>0</v>
      </c>
    </row>
    <row r="8072" spans="1:26" x14ac:dyDescent="0.25">
      <c r="A8072">
        <v>1735206</v>
      </c>
      <c r="B8072">
        <v>1</v>
      </c>
      <c r="C8072" t="s">
        <v>77</v>
      </c>
      <c r="D8072" t="s">
        <v>109</v>
      </c>
      <c r="E8072" t="s">
        <v>158</v>
      </c>
      <c r="F8072" t="s">
        <v>3495</v>
      </c>
      <c r="G8072" t="s">
        <v>176</v>
      </c>
      <c r="H8072" t="s">
        <v>47</v>
      </c>
      <c r="I8072" t="s">
        <v>129</v>
      </c>
      <c r="J8072" t="s">
        <v>130</v>
      </c>
      <c r="K8072" t="s">
        <v>131</v>
      </c>
      <c r="L8072" t="s">
        <v>22988</v>
      </c>
      <c r="M8072" t="s">
        <v>22989</v>
      </c>
      <c r="N8072">
        <v>0.37388888799999997</v>
      </c>
      <c r="O8072">
        <v>25</v>
      </c>
      <c r="P8072">
        <v>1271</v>
      </c>
      <c r="Q8072">
        <v>0</v>
      </c>
      <c r="R8072">
        <v>0</v>
      </c>
      <c r="S8072">
        <v>2</v>
      </c>
      <c r="T8072">
        <v>236</v>
      </c>
      <c r="U8072">
        <v>9.3472220000000004</v>
      </c>
      <c r="V8072">
        <v>475.21277700000002</v>
      </c>
      <c r="W8072">
        <v>0</v>
      </c>
      <c r="X8072">
        <v>0</v>
      </c>
      <c r="Y8072">
        <v>0.74777800000000005</v>
      </c>
      <c r="Z8072">
        <v>88.237778000000006</v>
      </c>
    </row>
    <row r="8073" spans="1:26" x14ac:dyDescent="0.25">
      <c r="A8073">
        <v>1735207</v>
      </c>
      <c r="B8073">
        <v>1</v>
      </c>
      <c r="C8073" t="s">
        <v>77</v>
      </c>
      <c r="D8073" t="s">
        <v>116</v>
      </c>
      <c r="E8073" t="s">
        <v>134</v>
      </c>
      <c r="F8073" t="s">
        <v>22990</v>
      </c>
      <c r="G8073" t="s">
        <v>209</v>
      </c>
      <c r="H8073" t="s">
        <v>46</v>
      </c>
      <c r="I8073" t="s">
        <v>129</v>
      </c>
      <c r="J8073" t="s">
        <v>130</v>
      </c>
      <c r="K8073" t="s">
        <v>131</v>
      </c>
      <c r="L8073" t="s">
        <v>22991</v>
      </c>
      <c r="M8073" t="s">
        <v>22992</v>
      </c>
      <c r="N8073">
        <v>1.9694444440000001</v>
      </c>
      <c r="O8073">
        <v>0</v>
      </c>
      <c r="P8073">
        <v>7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13.786111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1735204</v>
      </c>
      <c r="B8074">
        <v>1</v>
      </c>
      <c r="C8074" t="s">
        <v>76</v>
      </c>
      <c r="D8074" t="s">
        <v>90</v>
      </c>
      <c r="E8074" t="s">
        <v>158</v>
      </c>
      <c r="F8074" t="s">
        <v>3039</v>
      </c>
      <c r="G8074" t="s">
        <v>150</v>
      </c>
      <c r="H8074" t="s">
        <v>47</v>
      </c>
      <c r="I8074" t="s">
        <v>129</v>
      </c>
      <c r="J8074" t="s">
        <v>130</v>
      </c>
      <c r="K8074" t="s">
        <v>131</v>
      </c>
      <c r="L8074" t="s">
        <v>22993</v>
      </c>
      <c r="M8074" t="s">
        <v>22994</v>
      </c>
      <c r="N8074">
        <v>0.19888888800000001</v>
      </c>
      <c r="O8074">
        <v>34</v>
      </c>
      <c r="P8074">
        <v>1099</v>
      </c>
      <c r="Q8074">
        <v>0</v>
      </c>
      <c r="R8074">
        <v>9</v>
      </c>
      <c r="S8074">
        <v>71</v>
      </c>
      <c r="T8074">
        <v>2921</v>
      </c>
      <c r="U8074">
        <v>6.7622220000000004</v>
      </c>
      <c r="V8074">
        <v>218.57888800000001</v>
      </c>
      <c r="W8074">
        <v>0</v>
      </c>
      <c r="X8074">
        <v>1.79</v>
      </c>
      <c r="Y8074">
        <v>14.121111000000001</v>
      </c>
      <c r="Z8074">
        <v>580.95444199999997</v>
      </c>
    </row>
    <row r="8075" spans="1:26" x14ac:dyDescent="0.25">
      <c r="A8075">
        <v>1735211</v>
      </c>
      <c r="B8075">
        <v>1</v>
      </c>
      <c r="C8075" t="s">
        <v>76</v>
      </c>
      <c r="D8075" t="s">
        <v>79</v>
      </c>
      <c r="E8075" t="s">
        <v>126</v>
      </c>
      <c r="F8075" t="s">
        <v>22995</v>
      </c>
      <c r="G8075" t="s">
        <v>285</v>
      </c>
      <c r="H8075" t="s">
        <v>47</v>
      </c>
      <c r="I8075" t="s">
        <v>129</v>
      </c>
      <c r="J8075" t="s">
        <v>130</v>
      </c>
      <c r="K8075" t="s">
        <v>161</v>
      </c>
      <c r="L8075" t="s">
        <v>22996</v>
      </c>
      <c r="M8075" t="s">
        <v>22997</v>
      </c>
      <c r="N8075">
        <v>10.039166666</v>
      </c>
      <c r="O8075">
        <v>0</v>
      </c>
      <c r="P8075">
        <v>305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3061.9458330000002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1735213</v>
      </c>
      <c r="B8076">
        <v>1</v>
      </c>
      <c r="C8076" t="s">
        <v>77</v>
      </c>
      <c r="D8076" t="s">
        <v>112</v>
      </c>
      <c r="E8076" t="s">
        <v>158</v>
      </c>
      <c r="F8076" t="s">
        <v>22998</v>
      </c>
      <c r="G8076" t="s">
        <v>281</v>
      </c>
      <c r="H8076" t="s">
        <v>47</v>
      </c>
      <c r="I8076" t="s">
        <v>129</v>
      </c>
      <c r="J8076" t="s">
        <v>130</v>
      </c>
      <c r="K8076" t="s">
        <v>161</v>
      </c>
      <c r="L8076" t="s">
        <v>22999</v>
      </c>
      <c r="M8076" t="s">
        <v>23000</v>
      </c>
      <c r="N8076">
        <v>0.89749999999999996</v>
      </c>
      <c r="O8076">
        <v>0</v>
      </c>
      <c r="P8076">
        <v>0</v>
      </c>
      <c r="Q8076">
        <v>0</v>
      </c>
      <c r="R8076">
        <v>0</v>
      </c>
      <c r="S8076">
        <v>1</v>
      </c>
      <c r="T8076">
        <v>953</v>
      </c>
      <c r="U8076">
        <v>0</v>
      </c>
      <c r="V8076">
        <v>0</v>
      </c>
      <c r="W8076">
        <v>0</v>
      </c>
      <c r="X8076">
        <v>0</v>
      </c>
      <c r="Y8076">
        <v>0.89749999999999996</v>
      </c>
      <c r="Z8076">
        <v>855.3175</v>
      </c>
    </row>
    <row r="8077" spans="1:26" x14ac:dyDescent="0.25">
      <c r="A8077">
        <v>1735215</v>
      </c>
      <c r="B8077">
        <v>1</v>
      </c>
      <c r="C8077" t="s">
        <v>77</v>
      </c>
      <c r="D8077" t="s">
        <v>109</v>
      </c>
      <c r="E8077" t="s">
        <v>126</v>
      </c>
      <c r="F8077" t="s">
        <v>18087</v>
      </c>
      <c r="G8077" t="s">
        <v>176</v>
      </c>
      <c r="H8077" t="s">
        <v>47</v>
      </c>
      <c r="I8077" t="s">
        <v>129</v>
      </c>
      <c r="J8077" t="s">
        <v>130</v>
      </c>
      <c r="K8077" t="s">
        <v>131</v>
      </c>
      <c r="L8077" t="s">
        <v>23001</v>
      </c>
      <c r="M8077" t="s">
        <v>23002</v>
      </c>
      <c r="N8077">
        <v>2.167777777</v>
      </c>
      <c r="O8077">
        <v>0</v>
      </c>
      <c r="P8077">
        <v>0</v>
      </c>
      <c r="Q8077">
        <v>2</v>
      </c>
      <c r="R8077">
        <v>70</v>
      </c>
      <c r="S8077">
        <v>20</v>
      </c>
      <c r="T8077">
        <v>124</v>
      </c>
      <c r="U8077">
        <v>0</v>
      </c>
      <c r="V8077">
        <v>0</v>
      </c>
      <c r="W8077">
        <v>4.3355560000000004</v>
      </c>
      <c r="X8077">
        <v>151.74444399999999</v>
      </c>
      <c r="Y8077">
        <v>43.355556</v>
      </c>
      <c r="Z8077">
        <v>268.80444399999999</v>
      </c>
    </row>
    <row r="8078" spans="1:26" x14ac:dyDescent="0.25">
      <c r="A8078">
        <v>1735233</v>
      </c>
      <c r="B8078">
        <v>1</v>
      </c>
      <c r="C8078" t="s">
        <v>76</v>
      </c>
      <c r="D8078" t="s">
        <v>103</v>
      </c>
      <c r="E8078" t="s">
        <v>134</v>
      </c>
      <c r="F8078" t="s">
        <v>23003</v>
      </c>
      <c r="G8078" t="s">
        <v>209</v>
      </c>
      <c r="H8078" t="s">
        <v>46</v>
      </c>
      <c r="I8078" t="s">
        <v>129</v>
      </c>
      <c r="J8078" t="s">
        <v>130</v>
      </c>
      <c r="K8078" t="s">
        <v>131</v>
      </c>
      <c r="L8078" t="s">
        <v>23004</v>
      </c>
      <c r="M8078" t="s">
        <v>23005</v>
      </c>
      <c r="N8078">
        <v>3.6516666660000001</v>
      </c>
      <c r="O8078">
        <v>0</v>
      </c>
      <c r="P8078">
        <v>0</v>
      </c>
      <c r="Q8078">
        <v>0</v>
      </c>
      <c r="R8078">
        <v>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14.606667</v>
      </c>
      <c r="Y8078">
        <v>0</v>
      </c>
      <c r="Z8078">
        <v>0</v>
      </c>
    </row>
    <row r="8079" spans="1:26" x14ac:dyDescent="0.25">
      <c r="A8079">
        <v>1735217</v>
      </c>
      <c r="B8079">
        <v>1</v>
      </c>
      <c r="C8079" t="s">
        <v>77</v>
      </c>
      <c r="D8079" t="s">
        <v>115</v>
      </c>
      <c r="E8079" t="s">
        <v>158</v>
      </c>
      <c r="F8079" t="s">
        <v>8299</v>
      </c>
      <c r="G8079" t="s">
        <v>285</v>
      </c>
      <c r="H8079" t="s">
        <v>47</v>
      </c>
      <c r="I8079" t="s">
        <v>129</v>
      </c>
      <c r="J8079" t="s">
        <v>130</v>
      </c>
      <c r="K8079" t="s">
        <v>161</v>
      </c>
      <c r="L8079" t="s">
        <v>23006</v>
      </c>
      <c r="M8079" t="s">
        <v>23007</v>
      </c>
      <c r="N8079">
        <v>7.3093027770000001</v>
      </c>
      <c r="O8079">
        <v>8</v>
      </c>
      <c r="P8079">
        <v>5</v>
      </c>
      <c r="Q8079">
        <v>40</v>
      </c>
      <c r="R8079">
        <v>759</v>
      </c>
      <c r="S8079">
        <v>87</v>
      </c>
      <c r="T8079">
        <v>2096</v>
      </c>
      <c r="U8079">
        <v>58.474421999999997</v>
      </c>
      <c r="V8079">
        <v>36.546514000000002</v>
      </c>
      <c r="W8079">
        <v>292.37211100000002</v>
      </c>
      <c r="X8079">
        <v>5547.760808</v>
      </c>
      <c r="Y8079">
        <v>635.90934200000004</v>
      </c>
      <c r="Z8079">
        <v>15320.298621</v>
      </c>
    </row>
    <row r="8080" spans="1:26" x14ac:dyDescent="0.25">
      <c r="A8080">
        <v>1735218</v>
      </c>
      <c r="B8080">
        <v>1</v>
      </c>
      <c r="C8080" t="s">
        <v>77</v>
      </c>
      <c r="D8080" t="s">
        <v>108</v>
      </c>
      <c r="E8080" t="s">
        <v>164</v>
      </c>
      <c r="F8080" t="s">
        <v>23008</v>
      </c>
      <c r="G8080" t="s">
        <v>285</v>
      </c>
      <c r="H8080" t="s">
        <v>46</v>
      </c>
      <c r="I8080" t="s">
        <v>129</v>
      </c>
      <c r="J8080" t="s">
        <v>130</v>
      </c>
      <c r="K8080" t="s">
        <v>161</v>
      </c>
      <c r="L8080" t="s">
        <v>23009</v>
      </c>
      <c r="M8080" t="s">
        <v>23010</v>
      </c>
      <c r="N8080">
        <v>8.3919444439999999</v>
      </c>
      <c r="O8080">
        <v>0</v>
      </c>
      <c r="P8080">
        <v>138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1158.0883329999999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1735220</v>
      </c>
      <c r="B8081">
        <v>1</v>
      </c>
      <c r="C8081" t="s">
        <v>76</v>
      </c>
      <c r="D8081" t="s">
        <v>79</v>
      </c>
      <c r="E8081" t="s">
        <v>126</v>
      </c>
      <c r="F8081" t="s">
        <v>23011</v>
      </c>
      <c r="G8081" t="s">
        <v>285</v>
      </c>
      <c r="H8081" t="s">
        <v>47</v>
      </c>
      <c r="I8081" t="s">
        <v>129</v>
      </c>
      <c r="J8081" t="s">
        <v>130</v>
      </c>
      <c r="K8081" t="s">
        <v>161</v>
      </c>
      <c r="L8081" t="s">
        <v>23012</v>
      </c>
      <c r="M8081" t="s">
        <v>23013</v>
      </c>
      <c r="N8081">
        <v>10.3725</v>
      </c>
      <c r="O8081">
        <v>0</v>
      </c>
      <c r="P8081">
        <v>203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2105.6174999999998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1735249</v>
      </c>
      <c r="B8082">
        <v>1</v>
      </c>
      <c r="C8082" t="s">
        <v>76</v>
      </c>
      <c r="D8082" t="s">
        <v>81</v>
      </c>
      <c r="E8082" t="s">
        <v>191</v>
      </c>
      <c r="F8082" t="s">
        <v>22616</v>
      </c>
      <c r="G8082" t="s">
        <v>193</v>
      </c>
      <c r="H8082" t="s">
        <v>46</v>
      </c>
      <c r="I8082" t="s">
        <v>129</v>
      </c>
      <c r="J8082" t="s">
        <v>130</v>
      </c>
      <c r="K8082" t="s">
        <v>131</v>
      </c>
      <c r="L8082" t="s">
        <v>23014</v>
      </c>
      <c r="M8082" t="s">
        <v>23015</v>
      </c>
      <c r="N8082">
        <v>6.4391666660000002</v>
      </c>
      <c r="O8082">
        <v>0</v>
      </c>
      <c r="P8082">
        <v>98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631.03833299999997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1735238</v>
      </c>
      <c r="B8083">
        <v>1</v>
      </c>
      <c r="C8083" t="s">
        <v>77</v>
      </c>
      <c r="D8083" t="s">
        <v>122</v>
      </c>
      <c r="E8083" t="s">
        <v>126</v>
      </c>
      <c r="F8083" t="s">
        <v>23016</v>
      </c>
      <c r="G8083" t="s">
        <v>285</v>
      </c>
      <c r="H8083" t="s">
        <v>47</v>
      </c>
      <c r="I8083" t="s">
        <v>129</v>
      </c>
      <c r="J8083" t="s">
        <v>130</v>
      </c>
      <c r="K8083" t="s">
        <v>161</v>
      </c>
      <c r="L8083" t="s">
        <v>23017</v>
      </c>
      <c r="M8083" t="s">
        <v>23018</v>
      </c>
      <c r="N8083">
        <v>8.6819444440000009</v>
      </c>
      <c r="O8083">
        <v>0</v>
      </c>
      <c r="P8083">
        <v>0</v>
      </c>
      <c r="Q8083">
        <v>26</v>
      </c>
      <c r="R8083">
        <v>1829</v>
      </c>
      <c r="S8083">
        <v>0</v>
      </c>
      <c r="T8083">
        <v>0</v>
      </c>
      <c r="U8083">
        <v>0</v>
      </c>
      <c r="V8083">
        <v>0</v>
      </c>
      <c r="W8083">
        <v>225.73055600000001</v>
      </c>
      <c r="X8083">
        <v>15879.276388</v>
      </c>
      <c r="Y8083">
        <v>0</v>
      </c>
      <c r="Z8083">
        <v>0</v>
      </c>
    </row>
    <row r="8084" spans="1:26" x14ac:dyDescent="0.25">
      <c r="A8084">
        <v>1735237</v>
      </c>
      <c r="B8084">
        <v>1</v>
      </c>
      <c r="C8084" t="s">
        <v>76</v>
      </c>
      <c r="D8084" t="s">
        <v>99</v>
      </c>
      <c r="E8084" t="s">
        <v>148</v>
      </c>
      <c r="F8084" t="s">
        <v>23019</v>
      </c>
      <c r="G8084" t="s">
        <v>285</v>
      </c>
      <c r="H8084" t="s">
        <v>47</v>
      </c>
      <c r="I8084" t="s">
        <v>129</v>
      </c>
      <c r="J8084" t="s">
        <v>130</v>
      </c>
      <c r="K8084" t="s">
        <v>161</v>
      </c>
      <c r="L8084" t="s">
        <v>23020</v>
      </c>
      <c r="M8084" t="s">
        <v>23021</v>
      </c>
      <c r="N8084">
        <v>8.1758333329999999</v>
      </c>
      <c r="O8084">
        <v>94</v>
      </c>
      <c r="P8084">
        <v>493</v>
      </c>
      <c r="Q8084">
        <v>0</v>
      </c>
      <c r="R8084">
        <v>0</v>
      </c>
      <c r="S8084">
        <v>0</v>
      </c>
      <c r="T8084">
        <v>0</v>
      </c>
      <c r="U8084">
        <v>768.52833299999998</v>
      </c>
      <c r="V8084">
        <v>4030.685833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1735223</v>
      </c>
      <c r="B8085">
        <v>1</v>
      </c>
      <c r="C8085" t="s">
        <v>76</v>
      </c>
      <c r="D8085" t="s">
        <v>98</v>
      </c>
      <c r="E8085" t="s">
        <v>126</v>
      </c>
      <c r="F8085" t="s">
        <v>23022</v>
      </c>
      <c r="G8085" t="s">
        <v>285</v>
      </c>
      <c r="H8085" t="s">
        <v>47</v>
      </c>
      <c r="I8085" t="s">
        <v>129</v>
      </c>
      <c r="J8085" t="s">
        <v>130</v>
      </c>
      <c r="K8085" t="s">
        <v>161</v>
      </c>
      <c r="L8085" t="s">
        <v>22994</v>
      </c>
      <c r="M8085" t="s">
        <v>23023</v>
      </c>
      <c r="N8085">
        <v>8.1510155550000007</v>
      </c>
      <c r="O8085">
        <v>0</v>
      </c>
      <c r="P8085">
        <v>0</v>
      </c>
      <c r="Q8085">
        <v>0</v>
      </c>
      <c r="R8085">
        <v>0</v>
      </c>
      <c r="S8085">
        <v>2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16.302030999999999</v>
      </c>
      <c r="Z8085">
        <v>0</v>
      </c>
    </row>
    <row r="8086" spans="1:26" x14ac:dyDescent="0.25">
      <c r="A8086">
        <v>1735285</v>
      </c>
      <c r="B8086">
        <v>1</v>
      </c>
      <c r="C8086" t="s">
        <v>76</v>
      </c>
      <c r="D8086" t="s">
        <v>80</v>
      </c>
      <c r="E8086" t="s">
        <v>126</v>
      </c>
      <c r="F8086" t="s">
        <v>23024</v>
      </c>
      <c r="G8086" t="s">
        <v>281</v>
      </c>
      <c r="H8086" t="s">
        <v>47</v>
      </c>
      <c r="I8086" t="s">
        <v>129</v>
      </c>
      <c r="J8086" t="s">
        <v>130</v>
      </c>
      <c r="K8086" t="s">
        <v>161</v>
      </c>
      <c r="L8086" t="s">
        <v>23025</v>
      </c>
      <c r="M8086" t="s">
        <v>23026</v>
      </c>
      <c r="N8086">
        <v>7.6025</v>
      </c>
      <c r="O8086">
        <v>0</v>
      </c>
      <c r="P8086">
        <v>458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3481.9450000000002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1735241</v>
      </c>
      <c r="B8087">
        <v>1</v>
      </c>
      <c r="C8087" t="s">
        <v>76</v>
      </c>
      <c r="D8087" t="s">
        <v>79</v>
      </c>
      <c r="E8087" t="s">
        <v>134</v>
      </c>
      <c r="F8087" t="s">
        <v>23027</v>
      </c>
      <c r="G8087" t="s">
        <v>209</v>
      </c>
      <c r="H8087" t="s">
        <v>46</v>
      </c>
      <c r="I8087" t="s">
        <v>129</v>
      </c>
      <c r="J8087" t="s">
        <v>130</v>
      </c>
      <c r="K8087" t="s">
        <v>131</v>
      </c>
      <c r="L8087" t="s">
        <v>23028</v>
      </c>
      <c r="M8087" t="s">
        <v>23029</v>
      </c>
      <c r="N8087">
        <v>5.4983333329999997</v>
      </c>
      <c r="O8087">
        <v>0</v>
      </c>
      <c r="P8087">
        <v>9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49.484999999999999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1735240</v>
      </c>
      <c r="B8088">
        <v>1</v>
      </c>
      <c r="C8088" t="s">
        <v>77</v>
      </c>
      <c r="D8088" t="s">
        <v>114</v>
      </c>
      <c r="E8088" t="s">
        <v>139</v>
      </c>
      <c r="F8088" t="s">
        <v>23030</v>
      </c>
      <c r="G8088" t="s">
        <v>281</v>
      </c>
      <c r="H8088" t="s">
        <v>46</v>
      </c>
      <c r="I8088" t="s">
        <v>129</v>
      </c>
      <c r="J8088" t="s">
        <v>130</v>
      </c>
      <c r="K8088" t="s">
        <v>161</v>
      </c>
      <c r="L8088" t="s">
        <v>23031</v>
      </c>
      <c r="M8088" t="s">
        <v>23032</v>
      </c>
      <c r="N8088">
        <v>2.6739583329999999</v>
      </c>
      <c r="O8088">
        <v>0</v>
      </c>
      <c r="P8088">
        <v>52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139.04583299999999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1735246</v>
      </c>
      <c r="B8089">
        <v>1</v>
      </c>
      <c r="C8089" t="s">
        <v>76</v>
      </c>
      <c r="D8089" t="s">
        <v>101</v>
      </c>
      <c r="E8089" t="s">
        <v>134</v>
      </c>
      <c r="F8089" t="s">
        <v>23033</v>
      </c>
      <c r="G8089" t="s">
        <v>136</v>
      </c>
      <c r="H8089" t="s">
        <v>46</v>
      </c>
      <c r="I8089" t="s">
        <v>129</v>
      </c>
      <c r="J8089" t="s">
        <v>130</v>
      </c>
      <c r="K8089" t="s">
        <v>131</v>
      </c>
      <c r="L8089" t="s">
        <v>23034</v>
      </c>
      <c r="M8089" t="s">
        <v>23035</v>
      </c>
      <c r="N8089">
        <v>2.2761111110000001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2.2761110000000002</v>
      </c>
      <c r="W8089">
        <v>0</v>
      </c>
      <c r="X8089">
        <v>0</v>
      </c>
      <c r="Y8089">
        <v>0</v>
      </c>
      <c r="Z8089">
        <v>0</v>
      </c>
    </row>
    <row r="8090" spans="1:26" x14ac:dyDescent="0.25">
      <c r="A8090">
        <v>1735243</v>
      </c>
      <c r="B8090">
        <v>1</v>
      </c>
      <c r="C8090" t="s">
        <v>76</v>
      </c>
      <c r="D8090" t="s">
        <v>99</v>
      </c>
      <c r="E8090" t="s">
        <v>148</v>
      </c>
      <c r="F8090" t="s">
        <v>11080</v>
      </c>
      <c r="G8090" t="s">
        <v>285</v>
      </c>
      <c r="H8090" t="s">
        <v>47</v>
      </c>
      <c r="I8090" t="s">
        <v>129</v>
      </c>
      <c r="J8090" t="s">
        <v>130</v>
      </c>
      <c r="K8090" t="s">
        <v>161</v>
      </c>
      <c r="L8090" t="s">
        <v>23036</v>
      </c>
      <c r="M8090" t="s">
        <v>23037</v>
      </c>
      <c r="N8090">
        <v>7.8843888880000002</v>
      </c>
      <c r="O8090">
        <v>23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181.34094400000001</v>
      </c>
      <c r="V8090">
        <v>0</v>
      </c>
      <c r="W8090">
        <v>0</v>
      </c>
      <c r="X8090">
        <v>0</v>
      </c>
      <c r="Y8090">
        <v>0</v>
      </c>
      <c r="Z8090">
        <v>0</v>
      </c>
    </row>
    <row r="8091" spans="1:26" x14ac:dyDescent="0.25">
      <c r="A8091">
        <v>1735244</v>
      </c>
      <c r="B8091">
        <v>1</v>
      </c>
      <c r="C8091" t="s">
        <v>77</v>
      </c>
      <c r="D8091" t="s">
        <v>114</v>
      </c>
      <c r="E8091" t="s">
        <v>164</v>
      </c>
      <c r="F8091" t="s">
        <v>23038</v>
      </c>
      <c r="G8091" t="s">
        <v>285</v>
      </c>
      <c r="H8091" t="s">
        <v>46</v>
      </c>
      <c r="I8091" t="s">
        <v>129</v>
      </c>
      <c r="J8091" t="s">
        <v>130</v>
      </c>
      <c r="K8091" t="s">
        <v>161</v>
      </c>
      <c r="L8091" t="s">
        <v>23039</v>
      </c>
      <c r="M8091" t="s">
        <v>23040</v>
      </c>
      <c r="N8091">
        <v>8.1034027769999994</v>
      </c>
      <c r="O8091">
        <v>0</v>
      </c>
      <c r="P8091">
        <v>136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1102.062778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1735248</v>
      </c>
      <c r="B8092">
        <v>1</v>
      </c>
      <c r="C8092" t="s">
        <v>76</v>
      </c>
      <c r="D8092" t="s">
        <v>97</v>
      </c>
      <c r="E8092" t="s">
        <v>126</v>
      </c>
      <c r="F8092" t="s">
        <v>23041</v>
      </c>
      <c r="G8092" t="s">
        <v>145</v>
      </c>
      <c r="H8092" t="s">
        <v>47</v>
      </c>
      <c r="I8092" t="s">
        <v>129</v>
      </c>
      <c r="J8092" t="s">
        <v>130</v>
      </c>
      <c r="K8092" t="s">
        <v>131</v>
      </c>
      <c r="L8092" t="s">
        <v>23042</v>
      </c>
      <c r="M8092" t="s">
        <v>23043</v>
      </c>
      <c r="N8092">
        <v>1.648055555</v>
      </c>
      <c r="O8092">
        <v>0</v>
      </c>
      <c r="P8092">
        <v>96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158.21333300000001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1735245</v>
      </c>
      <c r="B8093">
        <v>1</v>
      </c>
      <c r="C8093" t="s">
        <v>76</v>
      </c>
      <c r="D8093" t="s">
        <v>83</v>
      </c>
      <c r="E8093" t="s">
        <v>158</v>
      </c>
      <c r="F8093" t="s">
        <v>23044</v>
      </c>
      <c r="G8093" t="s">
        <v>285</v>
      </c>
      <c r="H8093" t="s">
        <v>47</v>
      </c>
      <c r="I8093" t="s">
        <v>129</v>
      </c>
      <c r="J8093" t="s">
        <v>130</v>
      </c>
      <c r="K8093" t="s">
        <v>161</v>
      </c>
      <c r="L8093" t="s">
        <v>23045</v>
      </c>
      <c r="M8093" t="s">
        <v>23046</v>
      </c>
      <c r="N8093">
        <v>3.155771111</v>
      </c>
      <c r="O8093">
        <v>16</v>
      </c>
      <c r="P8093">
        <v>490</v>
      </c>
      <c r="Q8093">
        <v>0</v>
      </c>
      <c r="R8093">
        <v>0</v>
      </c>
      <c r="S8093">
        <v>0</v>
      </c>
      <c r="T8093">
        <v>0</v>
      </c>
      <c r="U8093">
        <v>50.492337999999997</v>
      </c>
      <c r="V8093">
        <v>1546.3278439999999</v>
      </c>
      <c r="W8093">
        <v>0</v>
      </c>
      <c r="X8093">
        <v>0</v>
      </c>
      <c r="Y8093">
        <v>0</v>
      </c>
      <c r="Z8093">
        <v>0</v>
      </c>
    </row>
    <row r="8094" spans="1:26" x14ac:dyDescent="0.25">
      <c r="A8094">
        <v>1735247</v>
      </c>
      <c r="B8094">
        <v>1</v>
      </c>
      <c r="C8094" t="s">
        <v>76</v>
      </c>
      <c r="D8094" t="s">
        <v>96</v>
      </c>
      <c r="E8094" t="s">
        <v>158</v>
      </c>
      <c r="F8094" t="s">
        <v>8724</v>
      </c>
      <c r="G8094" t="s">
        <v>176</v>
      </c>
      <c r="H8094" t="s">
        <v>47</v>
      </c>
      <c r="I8094" t="s">
        <v>129</v>
      </c>
      <c r="J8094" t="s">
        <v>130</v>
      </c>
      <c r="K8094" t="s">
        <v>131</v>
      </c>
      <c r="L8094" t="s">
        <v>23047</v>
      </c>
      <c r="M8094" t="s">
        <v>23048</v>
      </c>
      <c r="N8094">
        <v>0.57138888799999998</v>
      </c>
      <c r="O8094">
        <v>49</v>
      </c>
      <c r="P8094">
        <v>2014</v>
      </c>
      <c r="Q8094">
        <v>0</v>
      </c>
      <c r="R8094">
        <v>0</v>
      </c>
      <c r="S8094">
        <v>0</v>
      </c>
      <c r="T8094">
        <v>0</v>
      </c>
      <c r="U8094">
        <v>27.998055999999998</v>
      </c>
      <c r="V8094">
        <v>1150.7772199999999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1735250</v>
      </c>
      <c r="B8095">
        <v>1</v>
      </c>
      <c r="C8095" t="s">
        <v>76</v>
      </c>
      <c r="D8095" t="s">
        <v>97</v>
      </c>
      <c r="E8095" t="s">
        <v>134</v>
      </c>
      <c r="F8095" t="s">
        <v>23049</v>
      </c>
      <c r="G8095" t="s">
        <v>209</v>
      </c>
      <c r="H8095" t="s">
        <v>46</v>
      </c>
      <c r="I8095" t="s">
        <v>129</v>
      </c>
      <c r="J8095" t="s">
        <v>130</v>
      </c>
      <c r="K8095" t="s">
        <v>131</v>
      </c>
      <c r="L8095" t="s">
        <v>23050</v>
      </c>
      <c r="M8095" t="s">
        <v>23051</v>
      </c>
      <c r="N8095">
        <v>10.502777777</v>
      </c>
      <c r="O8095">
        <v>0</v>
      </c>
      <c r="P8095">
        <v>7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73.519443999999993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1735251</v>
      </c>
      <c r="B8096">
        <v>1</v>
      </c>
      <c r="C8096" t="s">
        <v>77</v>
      </c>
      <c r="D8096" t="s">
        <v>115</v>
      </c>
      <c r="E8096" t="s">
        <v>212</v>
      </c>
      <c r="F8096" t="s">
        <v>10972</v>
      </c>
      <c r="G8096" t="s">
        <v>150</v>
      </c>
      <c r="H8096" t="s">
        <v>47</v>
      </c>
      <c r="I8096" t="s">
        <v>129</v>
      </c>
      <c r="J8096" t="s">
        <v>130</v>
      </c>
      <c r="K8096" t="s">
        <v>161</v>
      </c>
      <c r="L8096" t="s">
        <v>23052</v>
      </c>
      <c r="M8096" t="s">
        <v>23053</v>
      </c>
      <c r="N8096">
        <v>0.25527777699999998</v>
      </c>
      <c r="O8096">
        <v>0</v>
      </c>
      <c r="P8096">
        <v>0</v>
      </c>
      <c r="Q8096">
        <v>15</v>
      </c>
      <c r="R8096">
        <v>9</v>
      </c>
      <c r="S8096">
        <v>41</v>
      </c>
      <c r="T8096">
        <v>1003</v>
      </c>
      <c r="U8096">
        <v>0</v>
      </c>
      <c r="V8096">
        <v>0</v>
      </c>
      <c r="W8096">
        <v>3.829167</v>
      </c>
      <c r="X8096">
        <v>2.2974999999999999</v>
      </c>
      <c r="Y8096">
        <v>10.466388999999999</v>
      </c>
      <c r="Z8096">
        <v>256.04361</v>
      </c>
    </row>
    <row r="8097" spans="1:26" x14ac:dyDescent="0.25">
      <c r="A8097">
        <v>1735259</v>
      </c>
      <c r="B8097">
        <v>1</v>
      </c>
      <c r="C8097" t="s">
        <v>76</v>
      </c>
      <c r="D8097" t="s">
        <v>92</v>
      </c>
      <c r="E8097" t="s">
        <v>212</v>
      </c>
      <c r="F8097" t="s">
        <v>23054</v>
      </c>
      <c r="G8097" t="s">
        <v>176</v>
      </c>
      <c r="H8097" t="s">
        <v>47</v>
      </c>
      <c r="I8097" t="s">
        <v>129</v>
      </c>
      <c r="J8097" t="s">
        <v>130</v>
      </c>
      <c r="K8097" t="s">
        <v>131</v>
      </c>
      <c r="L8097" t="s">
        <v>23055</v>
      </c>
      <c r="M8097" t="s">
        <v>23056</v>
      </c>
      <c r="N8097">
        <v>0.82666666600000005</v>
      </c>
      <c r="O8097">
        <v>0</v>
      </c>
      <c r="P8097">
        <v>0</v>
      </c>
      <c r="Q8097">
        <v>0</v>
      </c>
      <c r="R8097">
        <v>0</v>
      </c>
      <c r="S8097">
        <v>22</v>
      </c>
      <c r="T8097">
        <v>133</v>
      </c>
      <c r="U8097">
        <v>0</v>
      </c>
      <c r="V8097">
        <v>0</v>
      </c>
      <c r="W8097">
        <v>0</v>
      </c>
      <c r="X8097">
        <v>0</v>
      </c>
      <c r="Y8097">
        <v>18.186667</v>
      </c>
      <c r="Z8097">
        <v>109.94666700000001</v>
      </c>
    </row>
    <row r="8098" spans="1:26" x14ac:dyDescent="0.25">
      <c r="A8098">
        <v>1735252</v>
      </c>
      <c r="B8098">
        <v>1</v>
      </c>
      <c r="C8098" t="s">
        <v>77</v>
      </c>
      <c r="D8098" t="s">
        <v>124</v>
      </c>
      <c r="E8098" t="s">
        <v>126</v>
      </c>
      <c r="F8098" t="s">
        <v>23057</v>
      </c>
      <c r="G8098" t="s">
        <v>285</v>
      </c>
      <c r="H8098" t="s">
        <v>47</v>
      </c>
      <c r="I8098" t="s">
        <v>129</v>
      </c>
      <c r="J8098" t="s">
        <v>130</v>
      </c>
      <c r="K8098" t="s">
        <v>161</v>
      </c>
      <c r="L8098" t="s">
        <v>23058</v>
      </c>
      <c r="M8098" t="s">
        <v>23059</v>
      </c>
      <c r="N8098">
        <v>4.2350500000000002</v>
      </c>
      <c r="O8098">
        <v>10</v>
      </c>
      <c r="P8098">
        <v>440</v>
      </c>
      <c r="Q8098">
        <v>0</v>
      </c>
      <c r="R8098">
        <v>0</v>
      </c>
      <c r="S8098">
        <v>0</v>
      </c>
      <c r="T8098">
        <v>0</v>
      </c>
      <c r="U8098">
        <v>42.350499999999997</v>
      </c>
      <c r="V8098">
        <v>1863.422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1735253</v>
      </c>
      <c r="B8099">
        <v>1</v>
      </c>
      <c r="C8099" t="s">
        <v>76</v>
      </c>
      <c r="D8099" t="s">
        <v>100</v>
      </c>
      <c r="E8099" t="s">
        <v>158</v>
      </c>
      <c r="F8099" t="s">
        <v>4699</v>
      </c>
      <c r="G8099" t="s">
        <v>281</v>
      </c>
      <c r="H8099" t="s">
        <v>47</v>
      </c>
      <c r="I8099" t="s">
        <v>129</v>
      </c>
      <c r="J8099" t="s">
        <v>130</v>
      </c>
      <c r="K8099" t="s">
        <v>161</v>
      </c>
      <c r="L8099" t="s">
        <v>23060</v>
      </c>
      <c r="M8099" t="s">
        <v>23061</v>
      </c>
      <c r="N8099">
        <v>5.4923888879999998</v>
      </c>
      <c r="O8099">
        <v>27</v>
      </c>
      <c r="P8099">
        <v>14</v>
      </c>
      <c r="Q8099">
        <v>0</v>
      </c>
      <c r="R8099">
        <v>0</v>
      </c>
      <c r="S8099">
        <v>0</v>
      </c>
      <c r="T8099">
        <v>0</v>
      </c>
      <c r="U8099">
        <v>148.2945</v>
      </c>
      <c r="V8099">
        <v>76.893444000000002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1735255</v>
      </c>
      <c r="B8100">
        <v>1</v>
      </c>
      <c r="C8100" t="s">
        <v>76</v>
      </c>
      <c r="D8100" t="s">
        <v>79</v>
      </c>
      <c r="E8100" t="s">
        <v>164</v>
      </c>
      <c r="F8100" t="s">
        <v>23062</v>
      </c>
      <c r="G8100" t="s">
        <v>281</v>
      </c>
      <c r="H8100" t="s">
        <v>46</v>
      </c>
      <c r="I8100" t="s">
        <v>129</v>
      </c>
      <c r="J8100" t="s">
        <v>130</v>
      </c>
      <c r="K8100" t="s">
        <v>161</v>
      </c>
      <c r="L8100" t="s">
        <v>23063</v>
      </c>
      <c r="M8100" t="s">
        <v>23064</v>
      </c>
      <c r="N8100">
        <v>5.2489841659999996</v>
      </c>
      <c r="O8100">
        <v>0</v>
      </c>
      <c r="P8100">
        <v>158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829.33949800000005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1735256</v>
      </c>
      <c r="B8101">
        <v>1</v>
      </c>
      <c r="C8101" t="s">
        <v>76</v>
      </c>
      <c r="D8101" t="s">
        <v>90</v>
      </c>
      <c r="E8101" t="s">
        <v>126</v>
      </c>
      <c r="F8101" t="s">
        <v>23065</v>
      </c>
      <c r="G8101" t="s">
        <v>285</v>
      </c>
      <c r="H8101" t="s">
        <v>47</v>
      </c>
      <c r="I8101" t="s">
        <v>129</v>
      </c>
      <c r="J8101" t="s">
        <v>130</v>
      </c>
      <c r="K8101" t="s">
        <v>161</v>
      </c>
      <c r="L8101" t="s">
        <v>23066</v>
      </c>
      <c r="M8101" t="s">
        <v>23067</v>
      </c>
      <c r="N8101">
        <v>7.9474238880000003</v>
      </c>
      <c r="O8101">
        <v>0</v>
      </c>
      <c r="P8101">
        <v>93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739.11042199999997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1735260</v>
      </c>
      <c r="B8102">
        <v>1</v>
      </c>
      <c r="C8102" t="s">
        <v>76</v>
      </c>
      <c r="D8102" t="s">
        <v>90</v>
      </c>
      <c r="E8102" t="s">
        <v>158</v>
      </c>
      <c r="F8102" t="s">
        <v>23068</v>
      </c>
      <c r="G8102" t="s">
        <v>176</v>
      </c>
      <c r="H8102" t="s">
        <v>47</v>
      </c>
      <c r="I8102" t="s">
        <v>129</v>
      </c>
      <c r="J8102" t="s">
        <v>130</v>
      </c>
      <c r="K8102" t="s">
        <v>131</v>
      </c>
      <c r="L8102" t="s">
        <v>23069</v>
      </c>
      <c r="M8102" t="s">
        <v>23070</v>
      </c>
      <c r="N8102">
        <v>0.20138888799999999</v>
      </c>
      <c r="O8102">
        <v>3</v>
      </c>
      <c r="P8102">
        <v>3391</v>
      </c>
      <c r="Q8102">
        <v>0</v>
      </c>
      <c r="R8102">
        <v>0</v>
      </c>
      <c r="S8102">
        <v>0</v>
      </c>
      <c r="T8102">
        <v>0</v>
      </c>
      <c r="U8102">
        <v>0.60416700000000001</v>
      </c>
      <c r="V8102">
        <v>682.909719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1735262</v>
      </c>
      <c r="B8103">
        <v>1</v>
      </c>
      <c r="C8103" t="s">
        <v>77</v>
      </c>
      <c r="D8103" t="s">
        <v>109</v>
      </c>
      <c r="E8103" t="s">
        <v>126</v>
      </c>
      <c r="F8103" t="s">
        <v>23071</v>
      </c>
      <c r="G8103" t="s">
        <v>145</v>
      </c>
      <c r="H8103" t="s">
        <v>47</v>
      </c>
      <c r="I8103" t="s">
        <v>129</v>
      </c>
      <c r="J8103" t="s">
        <v>130</v>
      </c>
      <c r="K8103" t="s">
        <v>131</v>
      </c>
      <c r="L8103" t="s">
        <v>23072</v>
      </c>
      <c r="M8103" t="s">
        <v>23073</v>
      </c>
      <c r="N8103">
        <v>0.337777777</v>
      </c>
      <c r="O8103">
        <v>0</v>
      </c>
      <c r="P8103">
        <v>16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5.4044439999999998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1735265</v>
      </c>
      <c r="B8104">
        <v>1</v>
      </c>
      <c r="C8104" t="s">
        <v>76</v>
      </c>
      <c r="D8104" t="s">
        <v>101</v>
      </c>
      <c r="E8104" t="s">
        <v>158</v>
      </c>
      <c r="F8104" t="s">
        <v>23074</v>
      </c>
      <c r="G8104" t="s">
        <v>176</v>
      </c>
      <c r="H8104" t="s">
        <v>47</v>
      </c>
      <c r="I8104" t="s">
        <v>129</v>
      </c>
      <c r="J8104" t="s">
        <v>130</v>
      </c>
      <c r="K8104" t="s">
        <v>131</v>
      </c>
      <c r="L8104" t="s">
        <v>23075</v>
      </c>
      <c r="M8104" t="s">
        <v>23076</v>
      </c>
      <c r="N8104">
        <v>0.42027777700000002</v>
      </c>
      <c r="O8104">
        <v>0</v>
      </c>
      <c r="P8104">
        <v>1501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630.83694300000002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1735267</v>
      </c>
      <c r="B8105">
        <v>1</v>
      </c>
      <c r="C8105" t="s">
        <v>77</v>
      </c>
      <c r="D8105" t="s">
        <v>123</v>
      </c>
      <c r="E8105" t="s">
        <v>134</v>
      </c>
      <c r="F8105" t="s">
        <v>23077</v>
      </c>
      <c r="G8105" t="s">
        <v>136</v>
      </c>
      <c r="H8105" t="s">
        <v>46</v>
      </c>
      <c r="I8105" t="s">
        <v>129</v>
      </c>
      <c r="J8105" t="s">
        <v>130</v>
      </c>
      <c r="K8105" t="s">
        <v>131</v>
      </c>
      <c r="L8105" t="s">
        <v>23078</v>
      </c>
      <c r="M8105" t="s">
        <v>23079</v>
      </c>
      <c r="N8105">
        <v>4.2549999999999999</v>
      </c>
      <c r="O8105">
        <v>0</v>
      </c>
      <c r="P8105">
        <v>1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4.2549999999999999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1735275</v>
      </c>
      <c r="B8106">
        <v>1</v>
      </c>
      <c r="C8106" t="s">
        <v>76</v>
      </c>
      <c r="D8106" t="s">
        <v>92</v>
      </c>
      <c r="E8106" t="s">
        <v>139</v>
      </c>
      <c r="F8106" t="s">
        <v>313</v>
      </c>
      <c r="G8106" t="s">
        <v>269</v>
      </c>
      <c r="H8106" t="s">
        <v>46</v>
      </c>
      <c r="I8106" t="s">
        <v>129</v>
      </c>
      <c r="J8106" t="s">
        <v>130</v>
      </c>
      <c r="K8106" t="s">
        <v>131</v>
      </c>
      <c r="L8106" t="s">
        <v>23080</v>
      </c>
      <c r="M8106" t="s">
        <v>23081</v>
      </c>
      <c r="N8106">
        <v>4.6033333330000001</v>
      </c>
      <c r="O8106">
        <v>0</v>
      </c>
      <c r="P8106">
        <v>0</v>
      </c>
      <c r="Q8106">
        <v>0</v>
      </c>
      <c r="R8106">
        <v>39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179.53</v>
      </c>
      <c r="Y8106">
        <v>0</v>
      </c>
      <c r="Z8106">
        <v>0</v>
      </c>
    </row>
    <row r="8107" spans="1:26" x14ac:dyDescent="0.25">
      <c r="A8107">
        <v>1735273</v>
      </c>
      <c r="B8107">
        <v>1</v>
      </c>
      <c r="C8107" t="s">
        <v>77</v>
      </c>
      <c r="D8107" t="s">
        <v>114</v>
      </c>
      <c r="E8107" t="s">
        <v>134</v>
      </c>
      <c r="F8107" t="s">
        <v>23082</v>
      </c>
      <c r="G8107" t="s">
        <v>136</v>
      </c>
      <c r="H8107" t="s">
        <v>46</v>
      </c>
      <c r="I8107" t="s">
        <v>129</v>
      </c>
      <c r="J8107" t="s">
        <v>130</v>
      </c>
      <c r="K8107" t="s">
        <v>131</v>
      </c>
      <c r="L8107" t="s">
        <v>23083</v>
      </c>
      <c r="M8107" t="s">
        <v>23084</v>
      </c>
      <c r="N8107">
        <v>2.201944444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1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2.2019440000000001</v>
      </c>
    </row>
    <row r="8108" spans="1:26" x14ac:dyDescent="0.25">
      <c r="A8108">
        <v>1735274</v>
      </c>
      <c r="B8108">
        <v>1</v>
      </c>
      <c r="C8108" t="s">
        <v>76</v>
      </c>
      <c r="D8108" t="s">
        <v>90</v>
      </c>
      <c r="E8108" t="s">
        <v>126</v>
      </c>
      <c r="F8108" t="s">
        <v>23085</v>
      </c>
      <c r="G8108" t="s">
        <v>281</v>
      </c>
      <c r="H8108" t="s">
        <v>47</v>
      </c>
      <c r="I8108" t="s">
        <v>129</v>
      </c>
      <c r="J8108" t="s">
        <v>130</v>
      </c>
      <c r="K8108" t="s">
        <v>161</v>
      </c>
      <c r="L8108" t="s">
        <v>23086</v>
      </c>
      <c r="M8108" t="s">
        <v>23087</v>
      </c>
      <c r="N8108">
        <v>0.329444444</v>
      </c>
      <c r="O8108">
        <v>15</v>
      </c>
      <c r="P8108">
        <v>292</v>
      </c>
      <c r="Q8108">
        <v>0</v>
      </c>
      <c r="R8108">
        <v>0</v>
      </c>
      <c r="S8108">
        <v>0</v>
      </c>
      <c r="T8108">
        <v>0</v>
      </c>
      <c r="U8108">
        <v>4.9416669999999998</v>
      </c>
      <c r="V8108">
        <v>96.197778</v>
      </c>
      <c r="W8108">
        <v>0</v>
      </c>
      <c r="X8108">
        <v>0</v>
      </c>
      <c r="Y8108">
        <v>0</v>
      </c>
      <c r="Z8108">
        <v>0</v>
      </c>
    </row>
    <row r="8109" spans="1:26" x14ac:dyDescent="0.25">
      <c r="A8109">
        <v>1735277</v>
      </c>
      <c r="B8109">
        <v>1</v>
      </c>
      <c r="C8109" t="s">
        <v>77</v>
      </c>
      <c r="D8109" t="s">
        <v>109</v>
      </c>
      <c r="E8109" t="s">
        <v>212</v>
      </c>
      <c r="F8109" t="s">
        <v>23088</v>
      </c>
      <c r="G8109" t="s">
        <v>176</v>
      </c>
      <c r="H8109" t="s">
        <v>47</v>
      </c>
      <c r="I8109" t="s">
        <v>129</v>
      </c>
      <c r="J8109" t="s">
        <v>130</v>
      </c>
      <c r="K8109" t="s">
        <v>131</v>
      </c>
      <c r="L8109" t="s">
        <v>23089</v>
      </c>
      <c r="M8109" t="s">
        <v>23090</v>
      </c>
      <c r="N8109">
        <v>2.7455555550000001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77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211.40777800000001</v>
      </c>
    </row>
    <row r="8110" spans="1:26" x14ac:dyDescent="0.25">
      <c r="A8110">
        <v>1735281</v>
      </c>
      <c r="B8110">
        <v>1</v>
      </c>
      <c r="C8110" t="s">
        <v>77</v>
      </c>
      <c r="D8110" t="s">
        <v>108</v>
      </c>
      <c r="E8110" t="s">
        <v>139</v>
      </c>
      <c r="F8110" t="s">
        <v>23091</v>
      </c>
      <c r="G8110" t="s">
        <v>289</v>
      </c>
      <c r="H8110" t="s">
        <v>46</v>
      </c>
      <c r="I8110" t="s">
        <v>129</v>
      </c>
      <c r="J8110" t="s">
        <v>15</v>
      </c>
      <c r="K8110" t="s">
        <v>131</v>
      </c>
      <c r="L8110" t="s">
        <v>23092</v>
      </c>
      <c r="M8110" t="s">
        <v>23093</v>
      </c>
      <c r="N8110">
        <v>5.8419444440000001</v>
      </c>
      <c r="O8110">
        <v>0</v>
      </c>
      <c r="P8110">
        <v>440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2570.455555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1735280</v>
      </c>
      <c r="B8111">
        <v>1</v>
      </c>
      <c r="C8111" t="s">
        <v>76</v>
      </c>
      <c r="D8111" t="s">
        <v>90</v>
      </c>
      <c r="E8111" t="s">
        <v>126</v>
      </c>
      <c r="F8111" t="s">
        <v>23094</v>
      </c>
      <c r="G8111" t="s">
        <v>176</v>
      </c>
      <c r="H8111" t="s">
        <v>47</v>
      </c>
      <c r="I8111" t="s">
        <v>129</v>
      </c>
      <c r="J8111" t="s">
        <v>130</v>
      </c>
      <c r="K8111" t="s">
        <v>131</v>
      </c>
      <c r="L8111" t="s">
        <v>23095</v>
      </c>
      <c r="M8111" t="s">
        <v>23096</v>
      </c>
      <c r="N8111">
        <v>0.49638888799999997</v>
      </c>
      <c r="O8111">
        <v>2</v>
      </c>
      <c r="P8111">
        <v>1010</v>
      </c>
      <c r="Q8111">
        <v>0</v>
      </c>
      <c r="R8111">
        <v>0</v>
      </c>
      <c r="S8111">
        <v>0</v>
      </c>
      <c r="T8111">
        <v>0</v>
      </c>
      <c r="U8111">
        <v>0.99277800000000005</v>
      </c>
      <c r="V8111">
        <v>501.352777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1735282</v>
      </c>
      <c r="B8112">
        <v>1</v>
      </c>
      <c r="C8112" t="s">
        <v>76</v>
      </c>
      <c r="D8112" t="s">
        <v>105</v>
      </c>
      <c r="E8112" t="s">
        <v>139</v>
      </c>
      <c r="F8112" t="s">
        <v>23097</v>
      </c>
      <c r="G8112" t="s">
        <v>197</v>
      </c>
      <c r="H8112" t="s">
        <v>46</v>
      </c>
      <c r="I8112" t="s">
        <v>129</v>
      </c>
      <c r="J8112" t="s">
        <v>130</v>
      </c>
      <c r="K8112" t="s">
        <v>131</v>
      </c>
      <c r="L8112" t="s">
        <v>23098</v>
      </c>
      <c r="M8112" t="s">
        <v>23099</v>
      </c>
      <c r="N8112">
        <v>3.591388888</v>
      </c>
      <c r="O8112">
        <v>0</v>
      </c>
      <c r="P8112">
        <v>0</v>
      </c>
      <c r="Q8112">
        <v>0</v>
      </c>
      <c r="R8112">
        <v>4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14.365556</v>
      </c>
      <c r="Y8112">
        <v>0</v>
      </c>
      <c r="Z8112">
        <v>0</v>
      </c>
    </row>
    <row r="8113" spans="1:26" x14ac:dyDescent="0.25">
      <c r="A8113">
        <v>1735288</v>
      </c>
      <c r="B8113">
        <v>1</v>
      </c>
      <c r="C8113" t="s">
        <v>76</v>
      </c>
      <c r="D8113" t="s">
        <v>93</v>
      </c>
      <c r="E8113" t="s">
        <v>134</v>
      </c>
      <c r="F8113" t="s">
        <v>23100</v>
      </c>
      <c r="G8113" t="s">
        <v>136</v>
      </c>
      <c r="H8113" t="s">
        <v>46</v>
      </c>
      <c r="I8113" t="s">
        <v>129</v>
      </c>
      <c r="J8113" t="s">
        <v>130</v>
      </c>
      <c r="K8113" t="s">
        <v>131</v>
      </c>
      <c r="L8113" t="s">
        <v>23101</v>
      </c>
      <c r="M8113" t="s">
        <v>23102</v>
      </c>
      <c r="N8113">
        <v>3.7194444440000001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3.7194440000000002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1735278</v>
      </c>
      <c r="B8114">
        <v>1</v>
      </c>
      <c r="C8114" t="s">
        <v>77</v>
      </c>
      <c r="D8114" t="s">
        <v>113</v>
      </c>
      <c r="E8114" t="s">
        <v>139</v>
      </c>
      <c r="F8114" t="s">
        <v>23103</v>
      </c>
      <c r="G8114" t="s">
        <v>285</v>
      </c>
      <c r="H8114" t="s">
        <v>46</v>
      </c>
      <c r="I8114" t="s">
        <v>129</v>
      </c>
      <c r="J8114" t="s">
        <v>130</v>
      </c>
      <c r="K8114" t="s">
        <v>161</v>
      </c>
      <c r="L8114" t="s">
        <v>23104</v>
      </c>
      <c r="M8114" t="s">
        <v>23105</v>
      </c>
      <c r="N8114">
        <v>6.7753072220000004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88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596.227036</v>
      </c>
    </row>
    <row r="8115" spans="1:26" x14ac:dyDescent="0.25">
      <c r="A8115">
        <v>1735292</v>
      </c>
      <c r="B8115">
        <v>1</v>
      </c>
      <c r="C8115" t="s">
        <v>76</v>
      </c>
      <c r="D8115" t="s">
        <v>92</v>
      </c>
      <c r="E8115" t="s">
        <v>139</v>
      </c>
      <c r="F8115" t="s">
        <v>23106</v>
      </c>
      <c r="G8115" t="s">
        <v>269</v>
      </c>
      <c r="H8115" t="s">
        <v>46</v>
      </c>
      <c r="I8115" t="s">
        <v>129</v>
      </c>
      <c r="J8115" t="s">
        <v>130</v>
      </c>
      <c r="K8115" t="s">
        <v>131</v>
      </c>
      <c r="L8115" t="s">
        <v>23107</v>
      </c>
      <c r="M8115" t="s">
        <v>23108</v>
      </c>
      <c r="N8115">
        <v>9.7825000000000006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79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772.8175</v>
      </c>
    </row>
    <row r="8116" spans="1:26" x14ac:dyDescent="0.25">
      <c r="A8116">
        <v>1735286</v>
      </c>
      <c r="B8116">
        <v>1</v>
      </c>
      <c r="C8116" t="s">
        <v>76</v>
      </c>
      <c r="D8116" t="s">
        <v>93</v>
      </c>
      <c r="E8116" t="s">
        <v>139</v>
      </c>
      <c r="F8116" t="s">
        <v>9641</v>
      </c>
      <c r="G8116" t="s">
        <v>269</v>
      </c>
      <c r="H8116" t="s">
        <v>46</v>
      </c>
      <c r="I8116" t="s">
        <v>129</v>
      </c>
      <c r="J8116" t="s">
        <v>130</v>
      </c>
      <c r="K8116" t="s">
        <v>131</v>
      </c>
      <c r="L8116" t="s">
        <v>23109</v>
      </c>
      <c r="M8116" t="s">
        <v>23110</v>
      </c>
      <c r="N8116">
        <v>2.0166666659999999</v>
      </c>
      <c r="O8116">
        <v>0</v>
      </c>
      <c r="P8116">
        <v>35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70.583332999999996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1735300</v>
      </c>
      <c r="B8117">
        <v>1</v>
      </c>
      <c r="C8117" t="s">
        <v>76</v>
      </c>
      <c r="D8117" t="s">
        <v>79</v>
      </c>
      <c r="E8117" t="s">
        <v>164</v>
      </c>
      <c r="F8117" t="s">
        <v>22396</v>
      </c>
      <c r="G8117" t="s">
        <v>907</v>
      </c>
      <c r="H8117" t="s">
        <v>46</v>
      </c>
      <c r="I8117" t="s">
        <v>129</v>
      </c>
      <c r="J8117" t="s">
        <v>130</v>
      </c>
      <c r="K8117" t="s">
        <v>131</v>
      </c>
      <c r="L8117" t="s">
        <v>23111</v>
      </c>
      <c r="M8117" t="s">
        <v>23112</v>
      </c>
      <c r="N8117">
        <v>1.261111111</v>
      </c>
      <c r="O8117">
        <v>0</v>
      </c>
      <c r="P8117">
        <v>59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74.405556000000004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1735303</v>
      </c>
      <c r="B8118">
        <v>1</v>
      </c>
      <c r="C8118" t="s">
        <v>77</v>
      </c>
      <c r="D8118" t="s">
        <v>119</v>
      </c>
      <c r="E8118" t="s">
        <v>139</v>
      </c>
      <c r="F8118" t="s">
        <v>2401</v>
      </c>
      <c r="G8118" t="s">
        <v>141</v>
      </c>
      <c r="H8118" t="s">
        <v>46</v>
      </c>
      <c r="I8118" t="s">
        <v>129</v>
      </c>
      <c r="J8118" t="s">
        <v>130</v>
      </c>
      <c r="K8118" t="s">
        <v>131</v>
      </c>
      <c r="L8118" t="s">
        <v>23113</v>
      </c>
      <c r="M8118" t="s">
        <v>23114</v>
      </c>
      <c r="N8118">
        <v>2.6863888880000002</v>
      </c>
      <c r="O8118">
        <v>0</v>
      </c>
      <c r="P8118">
        <v>37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99.396388999999999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1735298</v>
      </c>
      <c r="B8119">
        <v>1</v>
      </c>
      <c r="C8119" t="s">
        <v>76</v>
      </c>
      <c r="D8119" t="s">
        <v>81</v>
      </c>
      <c r="E8119" t="s">
        <v>139</v>
      </c>
      <c r="F8119" t="s">
        <v>23115</v>
      </c>
      <c r="G8119" t="s">
        <v>182</v>
      </c>
      <c r="H8119" t="s">
        <v>46</v>
      </c>
      <c r="I8119" t="s">
        <v>129</v>
      </c>
      <c r="J8119" t="s">
        <v>130</v>
      </c>
      <c r="K8119" t="s">
        <v>131</v>
      </c>
      <c r="L8119" t="s">
        <v>23116</v>
      </c>
      <c r="M8119" t="s">
        <v>23117</v>
      </c>
      <c r="N8119">
        <v>0.85472222200000003</v>
      </c>
      <c r="O8119">
        <v>0</v>
      </c>
      <c r="P8119">
        <v>194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165.81611100000001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1735294</v>
      </c>
      <c r="B8120">
        <v>1</v>
      </c>
      <c r="C8120" t="s">
        <v>77</v>
      </c>
      <c r="D8120" t="s">
        <v>108</v>
      </c>
      <c r="E8120" t="s">
        <v>126</v>
      </c>
      <c r="F8120" t="s">
        <v>23118</v>
      </c>
      <c r="G8120" t="s">
        <v>176</v>
      </c>
      <c r="H8120" t="s">
        <v>47</v>
      </c>
      <c r="I8120" t="s">
        <v>151</v>
      </c>
      <c r="J8120" t="s">
        <v>130</v>
      </c>
      <c r="K8120" t="s">
        <v>131</v>
      </c>
      <c r="L8120" t="s">
        <v>23119</v>
      </c>
      <c r="M8120" t="s">
        <v>23120</v>
      </c>
      <c r="N8120">
        <v>1.3888888E-2</v>
      </c>
      <c r="O8120">
        <v>0</v>
      </c>
      <c r="P8120">
        <v>826</v>
      </c>
      <c r="Q8120">
        <v>0</v>
      </c>
      <c r="R8120">
        <v>0</v>
      </c>
      <c r="S8120">
        <v>0</v>
      </c>
      <c r="T8120">
        <v>1</v>
      </c>
      <c r="U8120">
        <v>0</v>
      </c>
      <c r="V8120">
        <v>11.472220999999999</v>
      </c>
      <c r="W8120">
        <v>0</v>
      </c>
      <c r="X8120">
        <v>0</v>
      </c>
      <c r="Y8120">
        <v>0</v>
      </c>
      <c r="Z8120">
        <v>1.3889E-2</v>
      </c>
    </row>
    <row r="8121" spans="1:26" x14ac:dyDescent="0.25">
      <c r="A8121">
        <v>1735297</v>
      </c>
      <c r="B8121">
        <v>1</v>
      </c>
      <c r="C8121" t="s">
        <v>76</v>
      </c>
      <c r="D8121" t="s">
        <v>96</v>
      </c>
      <c r="E8121" t="s">
        <v>134</v>
      </c>
      <c r="F8121" t="s">
        <v>23121</v>
      </c>
      <c r="G8121" t="s">
        <v>136</v>
      </c>
      <c r="H8121" t="s">
        <v>46</v>
      </c>
      <c r="I8121" t="s">
        <v>129</v>
      </c>
      <c r="J8121" t="s">
        <v>130</v>
      </c>
      <c r="K8121" t="s">
        <v>131</v>
      </c>
      <c r="L8121" t="s">
        <v>23122</v>
      </c>
      <c r="M8121" t="s">
        <v>23123</v>
      </c>
      <c r="N8121">
        <v>1.1044444440000001</v>
      </c>
      <c r="O8121">
        <v>0</v>
      </c>
      <c r="P8121">
        <v>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1.104444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1735304</v>
      </c>
      <c r="B8122">
        <v>1</v>
      </c>
      <c r="C8122" t="s">
        <v>76</v>
      </c>
      <c r="D8122" t="s">
        <v>103</v>
      </c>
      <c r="E8122" t="s">
        <v>134</v>
      </c>
      <c r="F8122" t="s">
        <v>23124</v>
      </c>
      <c r="G8122" t="s">
        <v>155</v>
      </c>
      <c r="H8122" t="s">
        <v>46</v>
      </c>
      <c r="I8122" t="s">
        <v>129</v>
      </c>
      <c r="J8122" t="s">
        <v>130</v>
      </c>
      <c r="K8122" t="s">
        <v>131</v>
      </c>
      <c r="L8122" t="s">
        <v>23125</v>
      </c>
      <c r="M8122" t="s">
        <v>23126</v>
      </c>
      <c r="N8122">
        <v>1.250277777</v>
      </c>
      <c r="O8122">
        <v>0</v>
      </c>
      <c r="P8122">
        <v>0</v>
      </c>
      <c r="Q8122">
        <v>0</v>
      </c>
      <c r="R8122">
        <v>1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1.250278</v>
      </c>
      <c r="Y8122">
        <v>0</v>
      </c>
      <c r="Z8122">
        <v>0</v>
      </c>
    </row>
    <row r="8123" spans="1:26" x14ac:dyDescent="0.25">
      <c r="A8123">
        <v>1735305</v>
      </c>
      <c r="B8123">
        <v>1</v>
      </c>
      <c r="C8123" t="s">
        <v>77</v>
      </c>
      <c r="D8123" t="s">
        <v>108</v>
      </c>
      <c r="E8123" t="s">
        <v>139</v>
      </c>
      <c r="F8123" t="s">
        <v>23127</v>
      </c>
      <c r="G8123" t="s">
        <v>462</v>
      </c>
      <c r="H8123" t="s">
        <v>46</v>
      </c>
      <c r="I8123" t="s">
        <v>129</v>
      </c>
      <c r="J8123" t="s">
        <v>130</v>
      </c>
      <c r="K8123" t="s">
        <v>131</v>
      </c>
      <c r="L8123" t="s">
        <v>23128</v>
      </c>
      <c r="M8123" t="s">
        <v>23129</v>
      </c>
      <c r="N8123">
        <v>5.1947222220000002</v>
      </c>
      <c r="O8123">
        <v>0</v>
      </c>
      <c r="P8123">
        <v>22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114.283889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1735312</v>
      </c>
      <c r="B8124">
        <v>1</v>
      </c>
      <c r="C8124" t="s">
        <v>76</v>
      </c>
      <c r="D8124" t="s">
        <v>88</v>
      </c>
      <c r="E8124" t="s">
        <v>191</v>
      </c>
      <c r="F8124" t="s">
        <v>23130</v>
      </c>
      <c r="G8124" t="s">
        <v>281</v>
      </c>
      <c r="H8124" t="s">
        <v>46</v>
      </c>
      <c r="I8124" t="s">
        <v>129</v>
      </c>
      <c r="J8124" t="s">
        <v>130</v>
      </c>
      <c r="K8124" t="s">
        <v>161</v>
      </c>
      <c r="L8124" t="s">
        <v>23131</v>
      </c>
      <c r="M8124" t="s">
        <v>23132</v>
      </c>
      <c r="N8124">
        <v>4.4555555550000001</v>
      </c>
      <c r="O8124">
        <v>0</v>
      </c>
      <c r="P8124">
        <v>102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454.46666699999997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1735313</v>
      </c>
      <c r="B8125">
        <v>1</v>
      </c>
      <c r="C8125" t="s">
        <v>77</v>
      </c>
      <c r="D8125" t="s">
        <v>110</v>
      </c>
      <c r="E8125" t="s">
        <v>158</v>
      </c>
      <c r="F8125" t="s">
        <v>23133</v>
      </c>
      <c r="G8125" t="s">
        <v>285</v>
      </c>
      <c r="H8125" t="s">
        <v>47</v>
      </c>
      <c r="I8125" t="s">
        <v>129</v>
      </c>
      <c r="J8125" t="s">
        <v>130</v>
      </c>
      <c r="K8125" t="s">
        <v>161</v>
      </c>
      <c r="L8125" t="s">
        <v>23134</v>
      </c>
      <c r="M8125" t="s">
        <v>23135</v>
      </c>
      <c r="N8125">
        <v>1.416666666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382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541.16666599999996</v>
      </c>
    </row>
    <row r="8126" spans="1:26" x14ac:dyDescent="0.25">
      <c r="A8126">
        <v>1735311</v>
      </c>
      <c r="B8126">
        <v>1</v>
      </c>
      <c r="C8126" t="s">
        <v>77</v>
      </c>
      <c r="D8126" t="s">
        <v>112</v>
      </c>
      <c r="E8126" t="s">
        <v>212</v>
      </c>
      <c r="F8126" t="s">
        <v>23136</v>
      </c>
      <c r="G8126" t="s">
        <v>281</v>
      </c>
      <c r="H8126" t="s">
        <v>47</v>
      </c>
      <c r="I8126" t="s">
        <v>129</v>
      </c>
      <c r="J8126" t="s">
        <v>130</v>
      </c>
      <c r="K8126" t="s">
        <v>161</v>
      </c>
      <c r="L8126" t="s">
        <v>23137</v>
      </c>
      <c r="M8126" t="s">
        <v>23138</v>
      </c>
      <c r="N8126">
        <v>1.1936111110000001</v>
      </c>
      <c r="O8126">
        <v>0</v>
      </c>
      <c r="P8126">
        <v>0</v>
      </c>
      <c r="Q8126">
        <v>1</v>
      </c>
      <c r="R8126">
        <v>832</v>
      </c>
      <c r="S8126">
        <v>0</v>
      </c>
      <c r="T8126">
        <v>11</v>
      </c>
      <c r="U8126">
        <v>0</v>
      </c>
      <c r="V8126">
        <v>0</v>
      </c>
      <c r="W8126">
        <v>1.193611</v>
      </c>
      <c r="X8126">
        <v>993.08444399999996</v>
      </c>
      <c r="Y8126">
        <v>0</v>
      </c>
      <c r="Z8126">
        <v>13.129721999999999</v>
      </c>
    </row>
    <row r="8127" spans="1:26" x14ac:dyDescent="0.25">
      <c r="A8127">
        <v>1735310</v>
      </c>
      <c r="B8127">
        <v>1</v>
      </c>
      <c r="C8127" t="s">
        <v>76</v>
      </c>
      <c r="D8127" t="s">
        <v>90</v>
      </c>
      <c r="E8127" t="s">
        <v>148</v>
      </c>
      <c r="F8127" t="s">
        <v>23139</v>
      </c>
      <c r="G8127" t="s">
        <v>281</v>
      </c>
      <c r="H8127" t="s">
        <v>47</v>
      </c>
      <c r="I8127" t="s">
        <v>129</v>
      </c>
      <c r="J8127" t="s">
        <v>130</v>
      </c>
      <c r="K8127" t="s">
        <v>161</v>
      </c>
      <c r="L8127" t="s">
        <v>23140</v>
      </c>
      <c r="M8127" t="s">
        <v>23141</v>
      </c>
      <c r="N8127">
        <v>0.623611111</v>
      </c>
      <c r="O8127">
        <v>53</v>
      </c>
      <c r="P8127">
        <v>155</v>
      </c>
      <c r="Q8127">
        <v>0</v>
      </c>
      <c r="R8127">
        <v>0</v>
      </c>
      <c r="S8127">
        <v>1</v>
      </c>
      <c r="T8127">
        <v>12</v>
      </c>
      <c r="U8127">
        <v>33.051389</v>
      </c>
      <c r="V8127">
        <v>96.659722000000002</v>
      </c>
      <c r="W8127">
        <v>0</v>
      </c>
      <c r="X8127">
        <v>0</v>
      </c>
      <c r="Y8127">
        <v>0.62361100000000003</v>
      </c>
      <c r="Z8127">
        <v>7.483333</v>
      </c>
    </row>
    <row r="8128" spans="1:26" x14ac:dyDescent="0.25">
      <c r="A8128">
        <v>1735315</v>
      </c>
      <c r="B8128">
        <v>1</v>
      </c>
      <c r="C8128" t="s">
        <v>76</v>
      </c>
      <c r="D8128" t="s">
        <v>92</v>
      </c>
      <c r="E8128" t="s">
        <v>139</v>
      </c>
      <c r="F8128" t="s">
        <v>12589</v>
      </c>
      <c r="G8128" t="s">
        <v>193</v>
      </c>
      <c r="H8128" t="s">
        <v>46</v>
      </c>
      <c r="I8128" t="s">
        <v>129</v>
      </c>
      <c r="J8128" t="s">
        <v>130</v>
      </c>
      <c r="K8128" t="s">
        <v>131</v>
      </c>
      <c r="L8128" t="s">
        <v>23142</v>
      </c>
      <c r="M8128" t="s">
        <v>23143</v>
      </c>
      <c r="N8128">
        <v>1.9524999999999999</v>
      </c>
      <c r="O8128">
        <v>0</v>
      </c>
      <c r="P8128">
        <v>0</v>
      </c>
      <c r="Q8128">
        <v>0</v>
      </c>
      <c r="R8128">
        <v>198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386.59500000000003</v>
      </c>
      <c r="Y8128">
        <v>0</v>
      </c>
      <c r="Z8128">
        <v>0</v>
      </c>
    </row>
    <row r="8129" spans="1:26" x14ac:dyDescent="0.25">
      <c r="A8129">
        <v>1735317</v>
      </c>
      <c r="B8129">
        <v>1</v>
      </c>
      <c r="C8129" t="s">
        <v>76</v>
      </c>
      <c r="D8129" t="s">
        <v>89</v>
      </c>
      <c r="E8129" t="s">
        <v>134</v>
      </c>
      <c r="F8129" t="s">
        <v>23144</v>
      </c>
      <c r="G8129" t="s">
        <v>155</v>
      </c>
      <c r="H8129" t="s">
        <v>46</v>
      </c>
      <c r="I8129" t="s">
        <v>129</v>
      </c>
      <c r="J8129" t="s">
        <v>130</v>
      </c>
      <c r="K8129" t="s">
        <v>131</v>
      </c>
      <c r="L8129" t="s">
        <v>23145</v>
      </c>
      <c r="M8129" t="s">
        <v>23146</v>
      </c>
      <c r="N8129">
        <v>1.1163888879999999</v>
      </c>
      <c r="O8129">
        <v>0</v>
      </c>
      <c r="P8129">
        <v>9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10.047499999999999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1735320</v>
      </c>
      <c r="B8130">
        <v>1</v>
      </c>
      <c r="C8130" t="s">
        <v>76</v>
      </c>
      <c r="D8130" t="s">
        <v>103</v>
      </c>
      <c r="E8130" t="s">
        <v>158</v>
      </c>
      <c r="F8130" t="s">
        <v>23147</v>
      </c>
      <c r="G8130" t="s">
        <v>176</v>
      </c>
      <c r="H8130" t="s">
        <v>47</v>
      </c>
      <c r="I8130" t="s">
        <v>129</v>
      </c>
      <c r="J8130" t="s">
        <v>130</v>
      </c>
      <c r="K8130" t="s">
        <v>131</v>
      </c>
      <c r="L8130" t="s">
        <v>23148</v>
      </c>
      <c r="M8130" t="s">
        <v>23149</v>
      </c>
      <c r="N8130">
        <v>0.453333333</v>
      </c>
      <c r="O8130">
        <v>0</v>
      </c>
      <c r="P8130">
        <v>0</v>
      </c>
      <c r="Q8130">
        <v>54</v>
      </c>
      <c r="R8130">
        <v>8816</v>
      </c>
      <c r="S8130">
        <v>13</v>
      </c>
      <c r="T8130">
        <v>28</v>
      </c>
      <c r="U8130">
        <v>0</v>
      </c>
      <c r="V8130">
        <v>0</v>
      </c>
      <c r="W8130">
        <v>24.48</v>
      </c>
      <c r="X8130">
        <v>3996.5866639999999</v>
      </c>
      <c r="Y8130">
        <v>5.8933330000000002</v>
      </c>
      <c r="Z8130">
        <v>12.693333000000001</v>
      </c>
    </row>
    <row r="8131" spans="1:26" x14ac:dyDescent="0.25">
      <c r="A8131">
        <v>1735321</v>
      </c>
      <c r="B8131">
        <v>1</v>
      </c>
      <c r="C8131" t="s">
        <v>76</v>
      </c>
      <c r="D8131" t="s">
        <v>89</v>
      </c>
      <c r="E8131" t="s">
        <v>158</v>
      </c>
      <c r="F8131" t="s">
        <v>23150</v>
      </c>
      <c r="G8131" t="s">
        <v>176</v>
      </c>
      <c r="H8131" t="s">
        <v>47</v>
      </c>
      <c r="I8131" t="s">
        <v>151</v>
      </c>
      <c r="J8131" t="s">
        <v>130</v>
      </c>
      <c r="K8131" t="s">
        <v>131</v>
      </c>
      <c r="L8131" t="s">
        <v>23151</v>
      </c>
      <c r="M8131" t="s">
        <v>23152</v>
      </c>
      <c r="N8131">
        <v>2.6388887999999999E-2</v>
      </c>
      <c r="O8131">
        <v>0</v>
      </c>
      <c r="P8131">
        <v>0</v>
      </c>
      <c r="Q8131">
        <v>10</v>
      </c>
      <c r="R8131">
        <v>275</v>
      </c>
      <c r="S8131">
        <v>52</v>
      </c>
      <c r="T8131">
        <v>628</v>
      </c>
      <c r="U8131">
        <v>0</v>
      </c>
      <c r="V8131">
        <v>0</v>
      </c>
      <c r="W8131">
        <v>0.26388899999999998</v>
      </c>
      <c r="X8131">
        <v>7.2569439999999998</v>
      </c>
      <c r="Y8131">
        <v>1.3722220000000001</v>
      </c>
      <c r="Z8131">
        <v>16.572222</v>
      </c>
    </row>
    <row r="8132" spans="1:26" x14ac:dyDescent="0.25">
      <c r="A8132">
        <v>1735325</v>
      </c>
      <c r="B8132">
        <v>1</v>
      </c>
      <c r="C8132" t="s">
        <v>76</v>
      </c>
      <c r="D8132" t="s">
        <v>103</v>
      </c>
      <c r="E8132" t="s">
        <v>139</v>
      </c>
      <c r="F8132" t="s">
        <v>23153</v>
      </c>
      <c r="G8132" t="s">
        <v>462</v>
      </c>
      <c r="H8132" t="s">
        <v>46</v>
      </c>
      <c r="I8132" t="s">
        <v>129</v>
      </c>
      <c r="J8132" t="s">
        <v>130</v>
      </c>
      <c r="K8132" t="s">
        <v>131</v>
      </c>
      <c r="L8132" t="s">
        <v>23154</v>
      </c>
      <c r="M8132" t="s">
        <v>23155</v>
      </c>
      <c r="N8132">
        <v>2.008611111</v>
      </c>
      <c r="O8132">
        <v>0</v>
      </c>
      <c r="P8132">
        <v>0</v>
      </c>
      <c r="Q8132">
        <v>0</v>
      </c>
      <c r="R8132">
        <v>129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259.11083300000001</v>
      </c>
      <c r="Y8132">
        <v>0</v>
      </c>
      <c r="Z8132">
        <v>0</v>
      </c>
    </row>
    <row r="8133" spans="1:26" x14ac:dyDescent="0.25">
      <c r="A8133">
        <v>1735326</v>
      </c>
      <c r="B8133">
        <v>1</v>
      </c>
      <c r="C8133" t="s">
        <v>76</v>
      </c>
      <c r="D8133" t="s">
        <v>83</v>
      </c>
      <c r="E8133" t="s">
        <v>134</v>
      </c>
      <c r="F8133" t="s">
        <v>23156</v>
      </c>
      <c r="G8133" t="s">
        <v>136</v>
      </c>
      <c r="H8133" t="s">
        <v>46</v>
      </c>
      <c r="I8133" t="s">
        <v>129</v>
      </c>
      <c r="J8133" t="s">
        <v>130</v>
      </c>
      <c r="K8133" t="s">
        <v>131</v>
      </c>
      <c r="L8133" t="s">
        <v>23157</v>
      </c>
      <c r="M8133" t="s">
        <v>23158</v>
      </c>
      <c r="N8133">
        <v>1.0480555549999999</v>
      </c>
      <c r="O8133">
        <v>0</v>
      </c>
      <c r="P8133">
        <v>1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1.0480560000000001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1735324</v>
      </c>
      <c r="B8134">
        <v>1</v>
      </c>
      <c r="C8134" t="s">
        <v>76</v>
      </c>
      <c r="D8134" t="s">
        <v>97</v>
      </c>
      <c r="E8134" t="s">
        <v>126</v>
      </c>
      <c r="F8134" t="s">
        <v>14377</v>
      </c>
      <c r="G8134" t="s">
        <v>176</v>
      </c>
      <c r="H8134" t="s">
        <v>47</v>
      </c>
      <c r="I8134" t="s">
        <v>129</v>
      </c>
      <c r="J8134" t="s">
        <v>130</v>
      </c>
      <c r="K8134" t="s">
        <v>131</v>
      </c>
      <c r="L8134" t="s">
        <v>23159</v>
      </c>
      <c r="M8134" t="s">
        <v>23160</v>
      </c>
      <c r="N8134">
        <v>0.53249999999999997</v>
      </c>
      <c r="O8134">
        <v>4</v>
      </c>
      <c r="P8134">
        <v>3690</v>
      </c>
      <c r="Q8134">
        <v>0</v>
      </c>
      <c r="R8134">
        <v>0</v>
      </c>
      <c r="S8134">
        <v>0</v>
      </c>
      <c r="T8134">
        <v>0</v>
      </c>
      <c r="U8134">
        <v>2.13</v>
      </c>
      <c r="V8134">
        <v>1964.925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1735329</v>
      </c>
      <c r="B8135">
        <v>1</v>
      </c>
      <c r="C8135" t="s">
        <v>76</v>
      </c>
      <c r="D8135" t="s">
        <v>103</v>
      </c>
      <c r="E8135" t="s">
        <v>158</v>
      </c>
      <c r="F8135" t="s">
        <v>23161</v>
      </c>
      <c r="G8135" t="s">
        <v>176</v>
      </c>
      <c r="H8135" t="s">
        <v>47</v>
      </c>
      <c r="I8135" t="s">
        <v>129</v>
      </c>
      <c r="J8135" t="s">
        <v>130</v>
      </c>
      <c r="K8135" t="s">
        <v>131</v>
      </c>
      <c r="L8135" t="s">
        <v>23162</v>
      </c>
      <c r="M8135" t="s">
        <v>23163</v>
      </c>
      <c r="N8135">
        <v>0.82</v>
      </c>
      <c r="O8135">
        <v>0</v>
      </c>
      <c r="P8135">
        <v>0</v>
      </c>
      <c r="Q8135">
        <v>2</v>
      </c>
      <c r="R8135">
        <v>3012</v>
      </c>
      <c r="S8135">
        <v>0</v>
      </c>
      <c r="T8135">
        <v>0</v>
      </c>
      <c r="U8135">
        <v>0</v>
      </c>
      <c r="V8135">
        <v>0</v>
      </c>
      <c r="W8135">
        <v>1.64</v>
      </c>
      <c r="X8135">
        <v>2469.84</v>
      </c>
      <c r="Y8135">
        <v>0</v>
      </c>
      <c r="Z8135">
        <v>0</v>
      </c>
    </row>
    <row r="8136" spans="1:26" x14ac:dyDescent="0.25">
      <c r="A8136">
        <v>1735330</v>
      </c>
      <c r="B8136">
        <v>1</v>
      </c>
      <c r="C8136" t="s">
        <v>77</v>
      </c>
      <c r="D8136" t="s">
        <v>111</v>
      </c>
      <c r="E8136" t="s">
        <v>139</v>
      </c>
      <c r="F8136" t="s">
        <v>23164</v>
      </c>
      <c r="G8136" t="s">
        <v>141</v>
      </c>
      <c r="H8136" t="s">
        <v>46</v>
      </c>
      <c r="I8136" t="s">
        <v>129</v>
      </c>
      <c r="J8136" t="s">
        <v>130</v>
      </c>
      <c r="K8136" t="s">
        <v>131</v>
      </c>
      <c r="L8136" t="s">
        <v>23165</v>
      </c>
      <c r="M8136" t="s">
        <v>23166</v>
      </c>
      <c r="N8136">
        <v>1.271111111</v>
      </c>
      <c r="O8136">
        <v>0</v>
      </c>
      <c r="P8136">
        <v>0</v>
      </c>
      <c r="Q8136">
        <v>0</v>
      </c>
      <c r="R8136">
        <v>3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3.8133330000000001</v>
      </c>
      <c r="Y8136">
        <v>0</v>
      </c>
      <c r="Z8136">
        <v>0</v>
      </c>
    </row>
    <row r="8137" spans="1:26" x14ac:dyDescent="0.25">
      <c r="A8137">
        <v>1735332</v>
      </c>
      <c r="B8137">
        <v>1</v>
      </c>
      <c r="C8137" t="s">
        <v>76</v>
      </c>
      <c r="D8137" t="s">
        <v>96</v>
      </c>
      <c r="E8137" t="s">
        <v>134</v>
      </c>
      <c r="F8137" t="s">
        <v>23167</v>
      </c>
      <c r="G8137" t="s">
        <v>136</v>
      </c>
      <c r="H8137" t="s">
        <v>46</v>
      </c>
      <c r="I8137" t="s">
        <v>129</v>
      </c>
      <c r="J8137" t="s">
        <v>130</v>
      </c>
      <c r="K8137" t="s">
        <v>131</v>
      </c>
      <c r="L8137" t="s">
        <v>23168</v>
      </c>
      <c r="M8137" t="s">
        <v>23169</v>
      </c>
      <c r="N8137">
        <v>1.323611111</v>
      </c>
      <c r="O8137">
        <v>0</v>
      </c>
      <c r="P8137">
        <v>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1.3236110000000001</v>
      </c>
      <c r="W8137">
        <v>0</v>
      </c>
      <c r="X8137">
        <v>0</v>
      </c>
      <c r="Y8137">
        <v>0</v>
      </c>
      <c r="Z8137">
        <v>0</v>
      </c>
    </row>
    <row r="8138" spans="1:26" x14ac:dyDescent="0.25">
      <c r="A8138">
        <v>1735333</v>
      </c>
      <c r="B8138">
        <v>1</v>
      </c>
      <c r="C8138" t="s">
        <v>76</v>
      </c>
      <c r="D8138" t="s">
        <v>100</v>
      </c>
      <c r="E8138" t="s">
        <v>139</v>
      </c>
      <c r="F8138" t="s">
        <v>23170</v>
      </c>
      <c r="G8138" t="s">
        <v>197</v>
      </c>
      <c r="H8138" t="s">
        <v>46</v>
      </c>
      <c r="I8138" t="s">
        <v>129</v>
      </c>
      <c r="J8138" t="s">
        <v>130</v>
      </c>
      <c r="K8138" t="s">
        <v>131</v>
      </c>
      <c r="L8138" t="s">
        <v>23171</v>
      </c>
      <c r="M8138" t="s">
        <v>23172</v>
      </c>
      <c r="N8138">
        <v>2.9883333329999999</v>
      </c>
      <c r="O8138">
        <v>0</v>
      </c>
      <c r="P8138">
        <v>32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95.626666999999998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1735334</v>
      </c>
      <c r="B8139">
        <v>1</v>
      </c>
      <c r="C8139" t="s">
        <v>76</v>
      </c>
      <c r="D8139" t="s">
        <v>89</v>
      </c>
      <c r="E8139" t="s">
        <v>134</v>
      </c>
      <c r="F8139" t="s">
        <v>23173</v>
      </c>
      <c r="G8139" t="s">
        <v>136</v>
      </c>
      <c r="H8139" t="s">
        <v>46</v>
      </c>
      <c r="I8139" t="s">
        <v>129</v>
      </c>
      <c r="J8139" t="s">
        <v>130</v>
      </c>
      <c r="K8139" t="s">
        <v>131</v>
      </c>
      <c r="L8139" t="s">
        <v>23174</v>
      </c>
      <c r="M8139" t="s">
        <v>23175</v>
      </c>
      <c r="N8139">
        <v>4.557222222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4.5572220000000003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1735337</v>
      </c>
      <c r="B8140">
        <v>1</v>
      </c>
      <c r="C8140" t="s">
        <v>76</v>
      </c>
      <c r="D8140" t="s">
        <v>100</v>
      </c>
      <c r="E8140" t="s">
        <v>134</v>
      </c>
      <c r="F8140" t="s">
        <v>23176</v>
      </c>
      <c r="G8140" t="s">
        <v>136</v>
      </c>
      <c r="H8140" t="s">
        <v>46</v>
      </c>
      <c r="I8140" t="s">
        <v>129</v>
      </c>
      <c r="J8140" t="s">
        <v>130</v>
      </c>
      <c r="K8140" t="s">
        <v>131</v>
      </c>
      <c r="L8140" t="s">
        <v>23177</v>
      </c>
      <c r="M8140" t="s">
        <v>23178</v>
      </c>
      <c r="N8140">
        <v>3.474722222</v>
      </c>
      <c r="O8140">
        <v>0</v>
      </c>
      <c r="P8140">
        <v>1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3.4747219999999999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1735341</v>
      </c>
      <c r="B8141">
        <v>1</v>
      </c>
      <c r="C8141" t="s">
        <v>76</v>
      </c>
      <c r="D8141" t="s">
        <v>92</v>
      </c>
      <c r="E8141" t="s">
        <v>139</v>
      </c>
      <c r="F8141" t="s">
        <v>23179</v>
      </c>
      <c r="G8141" t="s">
        <v>1596</v>
      </c>
      <c r="H8141" t="s">
        <v>46</v>
      </c>
      <c r="I8141" t="s">
        <v>129</v>
      </c>
      <c r="J8141" t="s">
        <v>130</v>
      </c>
      <c r="K8141" t="s">
        <v>131</v>
      </c>
      <c r="L8141" t="s">
        <v>23180</v>
      </c>
      <c r="M8141" t="s">
        <v>23181</v>
      </c>
      <c r="N8141">
        <v>3.6272222219999999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116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420.75777799999997</v>
      </c>
    </row>
    <row r="8142" spans="1:26" x14ac:dyDescent="0.25">
      <c r="A8142">
        <v>1735339</v>
      </c>
      <c r="B8142">
        <v>1</v>
      </c>
      <c r="C8142" t="s">
        <v>77</v>
      </c>
      <c r="D8142" t="s">
        <v>124</v>
      </c>
      <c r="E8142" t="s">
        <v>158</v>
      </c>
      <c r="F8142" t="s">
        <v>23182</v>
      </c>
      <c r="G8142" t="s">
        <v>176</v>
      </c>
      <c r="H8142" t="s">
        <v>47</v>
      </c>
      <c r="I8142" t="s">
        <v>129</v>
      </c>
      <c r="J8142" t="s">
        <v>130</v>
      </c>
      <c r="K8142" t="s">
        <v>131</v>
      </c>
      <c r="L8142" t="s">
        <v>23183</v>
      </c>
      <c r="M8142" t="s">
        <v>23184</v>
      </c>
      <c r="N8142">
        <v>1.189444444</v>
      </c>
      <c r="O8142">
        <v>1</v>
      </c>
      <c r="P8142">
        <v>1054</v>
      </c>
      <c r="Q8142">
        <v>0</v>
      </c>
      <c r="R8142">
        <v>0</v>
      </c>
      <c r="S8142">
        <v>0</v>
      </c>
      <c r="T8142">
        <v>0</v>
      </c>
      <c r="U8142">
        <v>1.1894439999999999</v>
      </c>
      <c r="V8142">
        <v>1253.674444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1735342</v>
      </c>
      <c r="B8143">
        <v>1</v>
      </c>
      <c r="C8143" t="s">
        <v>76</v>
      </c>
      <c r="D8143" t="s">
        <v>85</v>
      </c>
      <c r="E8143" t="s">
        <v>134</v>
      </c>
      <c r="F8143" t="s">
        <v>23185</v>
      </c>
      <c r="G8143" t="s">
        <v>155</v>
      </c>
      <c r="H8143" t="s">
        <v>46</v>
      </c>
      <c r="I8143" t="s">
        <v>129</v>
      </c>
      <c r="J8143" t="s">
        <v>130</v>
      </c>
      <c r="K8143" t="s">
        <v>131</v>
      </c>
      <c r="L8143" t="s">
        <v>23186</v>
      </c>
      <c r="M8143" t="s">
        <v>23187</v>
      </c>
      <c r="N8143">
        <v>1.308611111</v>
      </c>
      <c r="O8143">
        <v>0</v>
      </c>
      <c r="P8143">
        <v>10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13.086111000000001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1735358</v>
      </c>
      <c r="B8144">
        <v>1</v>
      </c>
      <c r="C8144" t="s">
        <v>77</v>
      </c>
      <c r="D8144" t="s">
        <v>109</v>
      </c>
      <c r="E8144" t="s">
        <v>139</v>
      </c>
      <c r="F8144" t="s">
        <v>23188</v>
      </c>
      <c r="G8144" t="s">
        <v>141</v>
      </c>
      <c r="H8144" t="s">
        <v>46</v>
      </c>
      <c r="I8144" t="s">
        <v>129</v>
      </c>
      <c r="J8144" t="s">
        <v>130</v>
      </c>
      <c r="K8144" t="s">
        <v>131</v>
      </c>
      <c r="L8144" t="s">
        <v>23189</v>
      </c>
      <c r="M8144" t="s">
        <v>23190</v>
      </c>
      <c r="N8144">
        <v>1.7480555550000001</v>
      </c>
      <c r="O8144">
        <v>0</v>
      </c>
      <c r="P8144">
        <v>44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76.914444000000003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1735353</v>
      </c>
      <c r="B8145">
        <v>1</v>
      </c>
      <c r="C8145" t="s">
        <v>76</v>
      </c>
      <c r="D8145" t="s">
        <v>89</v>
      </c>
      <c r="E8145" t="s">
        <v>134</v>
      </c>
      <c r="F8145" t="s">
        <v>23191</v>
      </c>
      <c r="G8145" t="s">
        <v>136</v>
      </c>
      <c r="H8145" t="s">
        <v>46</v>
      </c>
      <c r="I8145" t="s">
        <v>129</v>
      </c>
      <c r="J8145" t="s">
        <v>130</v>
      </c>
      <c r="K8145" t="s">
        <v>131</v>
      </c>
      <c r="L8145" t="s">
        <v>23192</v>
      </c>
      <c r="M8145" t="s">
        <v>23193</v>
      </c>
      <c r="N8145">
        <v>3.116944444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3.1169440000000002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1735348</v>
      </c>
      <c r="B8146">
        <v>1</v>
      </c>
      <c r="C8146" t="s">
        <v>77</v>
      </c>
      <c r="D8146" t="s">
        <v>120</v>
      </c>
      <c r="E8146" t="s">
        <v>126</v>
      </c>
      <c r="F8146" t="s">
        <v>23194</v>
      </c>
      <c r="G8146" t="s">
        <v>145</v>
      </c>
      <c r="H8146" t="s">
        <v>47</v>
      </c>
      <c r="I8146" t="s">
        <v>129</v>
      </c>
      <c r="J8146" t="s">
        <v>130</v>
      </c>
      <c r="K8146" t="s">
        <v>131</v>
      </c>
      <c r="L8146" t="s">
        <v>23195</v>
      </c>
      <c r="M8146" t="s">
        <v>23196</v>
      </c>
      <c r="N8146">
        <v>1.0786111110000001</v>
      </c>
      <c r="O8146">
        <v>0</v>
      </c>
      <c r="P8146">
        <v>0</v>
      </c>
      <c r="Q8146">
        <v>0</v>
      </c>
      <c r="R8146">
        <v>8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8.6288889999999991</v>
      </c>
      <c r="Y8146">
        <v>0</v>
      </c>
      <c r="Z8146">
        <v>0</v>
      </c>
    </row>
    <row r="8147" spans="1:26" x14ac:dyDescent="0.25">
      <c r="A8147">
        <v>1735350</v>
      </c>
      <c r="B8147">
        <v>1</v>
      </c>
      <c r="C8147" t="s">
        <v>77</v>
      </c>
      <c r="D8147" t="s">
        <v>119</v>
      </c>
      <c r="E8147" t="s">
        <v>148</v>
      </c>
      <c r="F8147" t="s">
        <v>23197</v>
      </c>
      <c r="G8147" t="s">
        <v>176</v>
      </c>
      <c r="H8147" t="s">
        <v>47</v>
      </c>
      <c r="I8147" t="s">
        <v>129</v>
      </c>
      <c r="J8147" t="s">
        <v>130</v>
      </c>
      <c r="K8147" t="s">
        <v>131</v>
      </c>
      <c r="L8147" t="s">
        <v>23198</v>
      </c>
      <c r="M8147" t="s">
        <v>23199</v>
      </c>
      <c r="N8147">
        <v>0.75083333299999999</v>
      </c>
      <c r="O8147">
        <v>38</v>
      </c>
      <c r="P8147">
        <v>2832</v>
      </c>
      <c r="Q8147">
        <v>0</v>
      </c>
      <c r="R8147">
        <v>0</v>
      </c>
      <c r="S8147">
        <v>0</v>
      </c>
      <c r="T8147">
        <v>0</v>
      </c>
      <c r="U8147">
        <v>28.531666999999999</v>
      </c>
      <c r="V8147">
        <v>2126.3599989999998</v>
      </c>
      <c r="W8147">
        <v>0</v>
      </c>
      <c r="X8147">
        <v>0</v>
      </c>
      <c r="Y8147">
        <v>0</v>
      </c>
      <c r="Z8147">
        <v>0</v>
      </c>
    </row>
    <row r="8148" spans="1:26" x14ac:dyDescent="0.25">
      <c r="A8148">
        <v>1735347</v>
      </c>
      <c r="B8148">
        <v>1</v>
      </c>
      <c r="C8148" t="s">
        <v>76</v>
      </c>
      <c r="D8148" t="s">
        <v>106</v>
      </c>
      <c r="E8148" t="s">
        <v>139</v>
      </c>
      <c r="F8148" t="s">
        <v>23200</v>
      </c>
      <c r="G8148" t="s">
        <v>269</v>
      </c>
      <c r="H8148" t="s">
        <v>46</v>
      </c>
      <c r="I8148" t="s">
        <v>129</v>
      </c>
      <c r="J8148" t="s">
        <v>130</v>
      </c>
      <c r="K8148" t="s">
        <v>131</v>
      </c>
      <c r="L8148" t="s">
        <v>23201</v>
      </c>
      <c r="M8148" t="s">
        <v>23202</v>
      </c>
      <c r="N8148">
        <v>1.2977777770000001</v>
      </c>
      <c r="O8148">
        <v>0</v>
      </c>
      <c r="P8148">
        <v>56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72.675556</v>
      </c>
      <c r="W8148">
        <v>0</v>
      </c>
      <c r="X8148">
        <v>0</v>
      </c>
      <c r="Y8148">
        <v>0</v>
      </c>
      <c r="Z8148">
        <v>0</v>
      </c>
    </row>
    <row r="8149" spans="1:26" x14ac:dyDescent="0.25">
      <c r="A8149">
        <v>1735354</v>
      </c>
      <c r="B8149">
        <v>1</v>
      </c>
      <c r="C8149" t="s">
        <v>77</v>
      </c>
      <c r="D8149" t="s">
        <v>124</v>
      </c>
      <c r="E8149" t="s">
        <v>164</v>
      </c>
      <c r="F8149" t="s">
        <v>23203</v>
      </c>
      <c r="G8149" t="s">
        <v>256</v>
      </c>
      <c r="H8149" t="s">
        <v>46</v>
      </c>
      <c r="I8149" t="s">
        <v>129</v>
      </c>
      <c r="J8149" t="s">
        <v>130</v>
      </c>
      <c r="K8149" t="s">
        <v>131</v>
      </c>
      <c r="L8149" t="s">
        <v>23204</v>
      </c>
      <c r="M8149" t="s">
        <v>23205</v>
      </c>
      <c r="N8149">
        <v>0.27833333300000002</v>
      </c>
      <c r="O8149">
        <v>0</v>
      </c>
      <c r="P8149">
        <v>28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7.7933329999999996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1735349</v>
      </c>
      <c r="B8150">
        <v>1</v>
      </c>
      <c r="C8150" t="s">
        <v>77</v>
      </c>
      <c r="D8150" t="s">
        <v>124</v>
      </c>
      <c r="E8150" t="s">
        <v>134</v>
      </c>
      <c r="F8150" t="s">
        <v>23206</v>
      </c>
      <c r="G8150" t="s">
        <v>136</v>
      </c>
      <c r="H8150" t="s">
        <v>46</v>
      </c>
      <c r="I8150" t="s">
        <v>129</v>
      </c>
      <c r="J8150" t="s">
        <v>130</v>
      </c>
      <c r="K8150" t="s">
        <v>131</v>
      </c>
      <c r="L8150" t="s">
        <v>23207</v>
      </c>
      <c r="M8150" t="s">
        <v>23208</v>
      </c>
      <c r="N8150">
        <v>8.2247222220000005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1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8.2247219999999999</v>
      </c>
    </row>
    <row r="8151" spans="1:26" x14ac:dyDescent="0.25">
      <c r="A8151">
        <v>1735356</v>
      </c>
      <c r="B8151">
        <v>1</v>
      </c>
      <c r="C8151" t="s">
        <v>77</v>
      </c>
      <c r="D8151" t="s">
        <v>114</v>
      </c>
      <c r="E8151" t="s">
        <v>164</v>
      </c>
      <c r="F8151" t="s">
        <v>23209</v>
      </c>
      <c r="G8151" t="s">
        <v>633</v>
      </c>
      <c r="H8151" t="s">
        <v>46</v>
      </c>
      <c r="I8151" t="s">
        <v>129</v>
      </c>
      <c r="J8151" t="s">
        <v>130</v>
      </c>
      <c r="K8151" t="s">
        <v>131</v>
      </c>
      <c r="L8151" t="s">
        <v>23210</v>
      </c>
      <c r="M8151" t="s">
        <v>23211</v>
      </c>
      <c r="N8151">
        <v>1.83</v>
      </c>
      <c r="O8151">
        <v>0</v>
      </c>
      <c r="P8151">
        <v>94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172.02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1735360</v>
      </c>
      <c r="B8152">
        <v>1</v>
      </c>
      <c r="C8152" t="s">
        <v>76</v>
      </c>
      <c r="D8152" t="s">
        <v>92</v>
      </c>
      <c r="E8152" t="s">
        <v>134</v>
      </c>
      <c r="F8152" t="s">
        <v>23212</v>
      </c>
      <c r="G8152" t="s">
        <v>155</v>
      </c>
      <c r="H8152" t="s">
        <v>46</v>
      </c>
      <c r="I8152" t="s">
        <v>129</v>
      </c>
      <c r="J8152" t="s">
        <v>130</v>
      </c>
      <c r="K8152" t="s">
        <v>131</v>
      </c>
      <c r="L8152" t="s">
        <v>23213</v>
      </c>
      <c r="M8152" t="s">
        <v>23214</v>
      </c>
      <c r="N8152">
        <v>2.1911111110000001</v>
      </c>
      <c r="O8152">
        <v>0</v>
      </c>
      <c r="P8152">
        <v>0</v>
      </c>
      <c r="Q8152">
        <v>0</v>
      </c>
      <c r="R8152">
        <v>1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2.1911109999999998</v>
      </c>
      <c r="Y8152">
        <v>0</v>
      </c>
      <c r="Z8152">
        <v>0</v>
      </c>
    </row>
    <row r="8153" spans="1:26" x14ac:dyDescent="0.25">
      <c r="A8153">
        <v>1735362</v>
      </c>
      <c r="B8153">
        <v>1</v>
      </c>
      <c r="C8153" t="s">
        <v>76</v>
      </c>
      <c r="D8153" t="s">
        <v>88</v>
      </c>
      <c r="E8153" t="s">
        <v>139</v>
      </c>
      <c r="F8153" t="s">
        <v>1928</v>
      </c>
      <c r="G8153" t="s">
        <v>907</v>
      </c>
      <c r="H8153" t="s">
        <v>46</v>
      </c>
      <c r="I8153" t="s">
        <v>129</v>
      </c>
      <c r="J8153" t="s">
        <v>130</v>
      </c>
      <c r="K8153" t="s">
        <v>131</v>
      </c>
      <c r="L8153" t="s">
        <v>23215</v>
      </c>
      <c r="M8153" t="s">
        <v>23216</v>
      </c>
      <c r="N8153">
        <v>2.6816666659999999</v>
      </c>
      <c r="O8153">
        <v>0</v>
      </c>
      <c r="P8153">
        <v>135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362.02499999999998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1735364</v>
      </c>
      <c r="B8154">
        <v>1</v>
      </c>
      <c r="C8154" t="s">
        <v>76</v>
      </c>
      <c r="D8154" t="s">
        <v>81</v>
      </c>
      <c r="E8154" t="s">
        <v>134</v>
      </c>
      <c r="F8154" t="s">
        <v>23217</v>
      </c>
      <c r="G8154" t="s">
        <v>155</v>
      </c>
      <c r="H8154" t="s">
        <v>46</v>
      </c>
      <c r="I8154" t="s">
        <v>129</v>
      </c>
      <c r="J8154" t="s">
        <v>130</v>
      </c>
      <c r="K8154" t="s">
        <v>131</v>
      </c>
      <c r="L8154" t="s">
        <v>23218</v>
      </c>
      <c r="M8154" t="s">
        <v>23219</v>
      </c>
      <c r="N8154">
        <v>3.3705555550000001</v>
      </c>
      <c r="O8154">
        <v>0</v>
      </c>
      <c r="P8154">
        <v>8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26.964444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1735377</v>
      </c>
      <c r="B8155">
        <v>1</v>
      </c>
      <c r="C8155" t="s">
        <v>77</v>
      </c>
      <c r="D8155" t="s">
        <v>124</v>
      </c>
      <c r="E8155" t="s">
        <v>164</v>
      </c>
      <c r="F8155" t="s">
        <v>23220</v>
      </c>
      <c r="G8155" t="s">
        <v>256</v>
      </c>
      <c r="H8155" t="s">
        <v>46</v>
      </c>
      <c r="I8155" t="s">
        <v>129</v>
      </c>
      <c r="J8155" t="s">
        <v>130</v>
      </c>
      <c r="K8155" t="s">
        <v>131</v>
      </c>
      <c r="L8155" t="s">
        <v>23221</v>
      </c>
      <c r="M8155" t="s">
        <v>23222</v>
      </c>
      <c r="N8155">
        <v>1.0752777769999999</v>
      </c>
      <c r="O8155">
        <v>0</v>
      </c>
      <c r="P8155">
        <v>63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67.742500000000007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1735366</v>
      </c>
      <c r="B8156">
        <v>1</v>
      </c>
      <c r="C8156" t="s">
        <v>76</v>
      </c>
      <c r="D8156" t="s">
        <v>78</v>
      </c>
      <c r="E8156" t="s">
        <v>134</v>
      </c>
      <c r="F8156" t="s">
        <v>23223</v>
      </c>
      <c r="G8156" t="s">
        <v>155</v>
      </c>
      <c r="H8156" t="s">
        <v>46</v>
      </c>
      <c r="I8156" t="s">
        <v>129</v>
      </c>
      <c r="J8156" t="s">
        <v>130</v>
      </c>
      <c r="K8156" t="s">
        <v>131</v>
      </c>
      <c r="L8156" t="s">
        <v>23224</v>
      </c>
      <c r="M8156" t="s">
        <v>23225</v>
      </c>
      <c r="N8156">
        <v>1.217222222</v>
      </c>
      <c r="O8156">
        <v>0</v>
      </c>
      <c r="P8156">
        <v>3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3.6516670000000002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1735368</v>
      </c>
      <c r="B8157">
        <v>1</v>
      </c>
      <c r="C8157" t="s">
        <v>77</v>
      </c>
      <c r="D8157" t="s">
        <v>116</v>
      </c>
      <c r="E8157" t="s">
        <v>139</v>
      </c>
      <c r="F8157" t="s">
        <v>23226</v>
      </c>
      <c r="G8157" t="s">
        <v>141</v>
      </c>
      <c r="H8157" t="s">
        <v>46</v>
      </c>
      <c r="I8157" t="s">
        <v>129</v>
      </c>
      <c r="J8157" t="s">
        <v>130</v>
      </c>
      <c r="K8157" t="s">
        <v>131</v>
      </c>
      <c r="L8157" t="s">
        <v>23227</v>
      </c>
      <c r="M8157" t="s">
        <v>23228</v>
      </c>
      <c r="N8157">
        <v>2.0244444439999998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180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364.4</v>
      </c>
    </row>
    <row r="8158" spans="1:26" x14ac:dyDescent="0.25">
      <c r="A8158">
        <v>1735370</v>
      </c>
      <c r="B8158">
        <v>1</v>
      </c>
      <c r="C8158" t="s">
        <v>76</v>
      </c>
      <c r="D8158" t="s">
        <v>81</v>
      </c>
      <c r="E8158" t="s">
        <v>134</v>
      </c>
      <c r="F8158" t="s">
        <v>23229</v>
      </c>
      <c r="G8158" t="s">
        <v>136</v>
      </c>
      <c r="H8158" t="s">
        <v>46</v>
      </c>
      <c r="I8158" t="s">
        <v>129</v>
      </c>
      <c r="J8158" t="s">
        <v>130</v>
      </c>
      <c r="K8158" t="s">
        <v>131</v>
      </c>
      <c r="L8158" t="s">
        <v>23230</v>
      </c>
      <c r="M8158" t="s">
        <v>23231</v>
      </c>
      <c r="N8158">
        <v>2.7997222220000002</v>
      </c>
      <c r="O8158">
        <v>0</v>
      </c>
      <c r="P8158">
        <v>11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30.796944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1735372</v>
      </c>
      <c r="B8159">
        <v>1</v>
      </c>
      <c r="C8159" t="s">
        <v>76</v>
      </c>
      <c r="D8159" t="s">
        <v>89</v>
      </c>
      <c r="E8159" t="s">
        <v>134</v>
      </c>
      <c r="F8159" t="s">
        <v>23232</v>
      </c>
      <c r="G8159" t="s">
        <v>136</v>
      </c>
      <c r="H8159" t="s">
        <v>46</v>
      </c>
      <c r="I8159" t="s">
        <v>129</v>
      </c>
      <c r="J8159" t="s">
        <v>130</v>
      </c>
      <c r="K8159" t="s">
        <v>131</v>
      </c>
      <c r="L8159" t="s">
        <v>23233</v>
      </c>
      <c r="M8159" t="s">
        <v>23234</v>
      </c>
      <c r="N8159">
        <v>5.5383333329999997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5.5383329999999997</v>
      </c>
    </row>
    <row r="8160" spans="1:26" x14ac:dyDescent="0.25">
      <c r="A8160">
        <v>1735373</v>
      </c>
      <c r="B8160">
        <v>1</v>
      </c>
      <c r="C8160" t="s">
        <v>76</v>
      </c>
      <c r="D8160" t="s">
        <v>80</v>
      </c>
      <c r="E8160" t="s">
        <v>139</v>
      </c>
      <c r="F8160" t="s">
        <v>23235</v>
      </c>
      <c r="G8160" t="s">
        <v>269</v>
      </c>
      <c r="H8160" t="s">
        <v>46</v>
      </c>
      <c r="I8160" t="s">
        <v>129</v>
      </c>
      <c r="J8160" t="s">
        <v>130</v>
      </c>
      <c r="K8160" t="s">
        <v>131</v>
      </c>
      <c r="L8160" t="s">
        <v>23236</v>
      </c>
      <c r="M8160" t="s">
        <v>23237</v>
      </c>
      <c r="N8160">
        <v>1.2080555550000001</v>
      </c>
      <c r="O8160">
        <v>0</v>
      </c>
      <c r="P8160">
        <v>82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99.060556000000005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1735380</v>
      </c>
      <c r="B8161">
        <v>1</v>
      </c>
      <c r="C8161" t="s">
        <v>77</v>
      </c>
      <c r="D8161" t="s">
        <v>109</v>
      </c>
      <c r="E8161" t="s">
        <v>139</v>
      </c>
      <c r="F8161" t="s">
        <v>23238</v>
      </c>
      <c r="G8161" t="s">
        <v>1839</v>
      </c>
      <c r="H8161" t="s">
        <v>46</v>
      </c>
      <c r="I8161" t="s">
        <v>129</v>
      </c>
      <c r="J8161" t="s">
        <v>130</v>
      </c>
      <c r="K8161" t="s">
        <v>131</v>
      </c>
      <c r="L8161" t="s">
        <v>23239</v>
      </c>
      <c r="M8161" t="s">
        <v>23240</v>
      </c>
      <c r="N8161">
        <v>3.0113888879999999</v>
      </c>
      <c r="O8161">
        <v>0</v>
      </c>
      <c r="P8161">
        <v>25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75.284722000000002</v>
      </c>
      <c r="W8161">
        <v>0</v>
      </c>
      <c r="X8161">
        <v>0</v>
      </c>
      <c r="Y8161">
        <v>0</v>
      </c>
      <c r="Z8161">
        <v>0</v>
      </c>
    </row>
    <row r="8162" spans="1:26" x14ac:dyDescent="0.25">
      <c r="A8162">
        <v>1735374</v>
      </c>
      <c r="B8162">
        <v>1</v>
      </c>
      <c r="C8162" t="s">
        <v>76</v>
      </c>
      <c r="D8162" t="s">
        <v>92</v>
      </c>
      <c r="E8162" t="s">
        <v>134</v>
      </c>
      <c r="F8162" t="s">
        <v>23241</v>
      </c>
      <c r="G8162" t="s">
        <v>155</v>
      </c>
      <c r="H8162" t="s">
        <v>46</v>
      </c>
      <c r="I8162" t="s">
        <v>129</v>
      </c>
      <c r="J8162" t="s">
        <v>130</v>
      </c>
      <c r="K8162" t="s">
        <v>131</v>
      </c>
      <c r="L8162" t="s">
        <v>23242</v>
      </c>
      <c r="M8162" t="s">
        <v>23243</v>
      </c>
      <c r="N8162">
        <v>8.6524999999999999</v>
      </c>
      <c r="O8162">
        <v>0</v>
      </c>
      <c r="P8162">
        <v>0</v>
      </c>
      <c r="Q8162">
        <v>0</v>
      </c>
      <c r="R8162">
        <v>1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8.6524999999999999</v>
      </c>
      <c r="Y8162">
        <v>0</v>
      </c>
      <c r="Z8162">
        <v>0</v>
      </c>
    </row>
    <row r="8163" spans="1:26" x14ac:dyDescent="0.25">
      <c r="A8163">
        <v>1735381</v>
      </c>
      <c r="B8163">
        <v>1</v>
      </c>
      <c r="C8163" t="s">
        <v>76</v>
      </c>
      <c r="D8163" t="s">
        <v>106</v>
      </c>
      <c r="E8163" t="s">
        <v>158</v>
      </c>
      <c r="F8163" t="s">
        <v>23244</v>
      </c>
      <c r="G8163" t="s">
        <v>176</v>
      </c>
      <c r="H8163" t="s">
        <v>47</v>
      </c>
      <c r="I8163" t="s">
        <v>129</v>
      </c>
      <c r="J8163" t="s">
        <v>130</v>
      </c>
      <c r="K8163" t="s">
        <v>131</v>
      </c>
      <c r="L8163" t="s">
        <v>23245</v>
      </c>
      <c r="M8163" t="s">
        <v>23246</v>
      </c>
      <c r="N8163">
        <v>0.86499999999999999</v>
      </c>
      <c r="O8163">
        <v>1</v>
      </c>
      <c r="P8163">
        <v>7001</v>
      </c>
      <c r="Q8163">
        <v>0</v>
      </c>
      <c r="R8163">
        <v>0</v>
      </c>
      <c r="S8163">
        <v>0</v>
      </c>
      <c r="T8163">
        <v>0</v>
      </c>
      <c r="U8163">
        <v>0.86499999999999999</v>
      </c>
      <c r="V8163">
        <v>6055.8649999999998</v>
      </c>
      <c r="W8163">
        <v>0</v>
      </c>
      <c r="X8163">
        <v>0</v>
      </c>
      <c r="Y8163">
        <v>0</v>
      </c>
      <c r="Z8163">
        <v>0</v>
      </c>
    </row>
    <row r="8164" spans="1:26" x14ac:dyDescent="0.25">
      <c r="A8164">
        <v>1735385</v>
      </c>
      <c r="B8164">
        <v>1</v>
      </c>
      <c r="C8164" t="s">
        <v>76</v>
      </c>
      <c r="D8164" t="s">
        <v>79</v>
      </c>
      <c r="E8164" t="s">
        <v>126</v>
      </c>
      <c r="F8164" t="s">
        <v>23247</v>
      </c>
      <c r="G8164" t="s">
        <v>176</v>
      </c>
      <c r="H8164" t="s">
        <v>47</v>
      </c>
      <c r="I8164" t="s">
        <v>129</v>
      </c>
      <c r="J8164" t="s">
        <v>130</v>
      </c>
      <c r="K8164" t="s">
        <v>131</v>
      </c>
      <c r="L8164" t="s">
        <v>23248</v>
      </c>
      <c r="M8164" t="s">
        <v>23249</v>
      </c>
      <c r="N8164">
        <v>2.5249999999999999</v>
      </c>
      <c r="O8164">
        <v>4</v>
      </c>
      <c r="P8164">
        <v>9262</v>
      </c>
      <c r="Q8164">
        <v>0</v>
      </c>
      <c r="R8164">
        <v>0</v>
      </c>
      <c r="S8164">
        <v>0</v>
      </c>
      <c r="T8164">
        <v>0</v>
      </c>
      <c r="U8164">
        <v>10.1</v>
      </c>
      <c r="V8164">
        <v>23386.55</v>
      </c>
      <c r="W8164">
        <v>0</v>
      </c>
      <c r="X8164">
        <v>0</v>
      </c>
      <c r="Y8164">
        <v>0</v>
      </c>
      <c r="Z8164">
        <v>0</v>
      </c>
    </row>
    <row r="8165" spans="1:26" x14ac:dyDescent="0.25">
      <c r="A8165">
        <v>1735379</v>
      </c>
      <c r="B8165">
        <v>1</v>
      </c>
      <c r="C8165" t="s">
        <v>76</v>
      </c>
      <c r="D8165" t="s">
        <v>81</v>
      </c>
      <c r="E8165" t="s">
        <v>134</v>
      </c>
      <c r="F8165" t="s">
        <v>23250</v>
      </c>
      <c r="G8165" t="s">
        <v>209</v>
      </c>
      <c r="H8165" t="s">
        <v>46</v>
      </c>
      <c r="I8165" t="s">
        <v>129</v>
      </c>
      <c r="J8165" t="s">
        <v>130</v>
      </c>
      <c r="K8165" t="s">
        <v>131</v>
      </c>
      <c r="L8165" t="s">
        <v>23251</v>
      </c>
      <c r="M8165" t="s">
        <v>23252</v>
      </c>
      <c r="N8165">
        <v>7.3986111110000001</v>
      </c>
      <c r="O8165">
        <v>0</v>
      </c>
      <c r="P8165">
        <v>26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192.363889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1735383</v>
      </c>
      <c r="B8166">
        <v>1</v>
      </c>
      <c r="C8166" t="s">
        <v>77</v>
      </c>
      <c r="D8166" t="s">
        <v>109</v>
      </c>
      <c r="E8166" t="s">
        <v>134</v>
      </c>
      <c r="F8166" t="s">
        <v>23253</v>
      </c>
      <c r="G8166" t="s">
        <v>136</v>
      </c>
      <c r="H8166" t="s">
        <v>46</v>
      </c>
      <c r="I8166" t="s">
        <v>129</v>
      </c>
      <c r="J8166" t="s">
        <v>130</v>
      </c>
      <c r="K8166" t="s">
        <v>131</v>
      </c>
      <c r="L8166" t="s">
        <v>23254</v>
      </c>
      <c r="M8166" t="s">
        <v>23255</v>
      </c>
      <c r="N8166">
        <v>0.78361111100000003</v>
      </c>
      <c r="O8166">
        <v>0</v>
      </c>
      <c r="P8166">
        <v>2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1.5672219999999999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1735387</v>
      </c>
      <c r="B8167">
        <v>1</v>
      </c>
      <c r="C8167" t="s">
        <v>77</v>
      </c>
      <c r="D8167" t="s">
        <v>109</v>
      </c>
      <c r="E8167" t="s">
        <v>134</v>
      </c>
      <c r="F8167" t="s">
        <v>23256</v>
      </c>
      <c r="G8167" t="s">
        <v>136</v>
      </c>
      <c r="H8167" t="s">
        <v>46</v>
      </c>
      <c r="I8167" t="s">
        <v>129</v>
      </c>
      <c r="J8167" t="s">
        <v>130</v>
      </c>
      <c r="K8167" t="s">
        <v>131</v>
      </c>
      <c r="L8167" t="s">
        <v>23257</v>
      </c>
      <c r="M8167" t="s">
        <v>23258</v>
      </c>
      <c r="N8167">
        <v>4.8358333330000001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1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4.835833</v>
      </c>
    </row>
    <row r="8168" spans="1:26" x14ac:dyDescent="0.25">
      <c r="A8168">
        <v>1735388</v>
      </c>
      <c r="B8168">
        <v>1</v>
      </c>
      <c r="C8168" t="s">
        <v>76</v>
      </c>
      <c r="D8168" t="s">
        <v>89</v>
      </c>
      <c r="E8168" t="s">
        <v>139</v>
      </c>
      <c r="F8168" t="s">
        <v>23259</v>
      </c>
      <c r="G8168" t="s">
        <v>269</v>
      </c>
      <c r="H8168" t="s">
        <v>46</v>
      </c>
      <c r="I8168" t="s">
        <v>129</v>
      </c>
      <c r="J8168" t="s">
        <v>130</v>
      </c>
      <c r="K8168" t="s">
        <v>131</v>
      </c>
      <c r="L8168" t="s">
        <v>23260</v>
      </c>
      <c r="M8168" t="s">
        <v>23261</v>
      </c>
      <c r="N8168">
        <v>0.68555555499999998</v>
      </c>
      <c r="O8168">
        <v>0</v>
      </c>
      <c r="P8168">
        <v>22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15.082222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1735395</v>
      </c>
      <c r="B8169">
        <v>1</v>
      </c>
      <c r="C8169" t="s">
        <v>77</v>
      </c>
      <c r="D8169" t="s">
        <v>114</v>
      </c>
      <c r="E8169" t="s">
        <v>139</v>
      </c>
      <c r="F8169" t="s">
        <v>23262</v>
      </c>
      <c r="G8169" t="s">
        <v>141</v>
      </c>
      <c r="H8169" t="s">
        <v>46</v>
      </c>
      <c r="I8169" t="s">
        <v>129</v>
      </c>
      <c r="J8169" t="s">
        <v>130</v>
      </c>
      <c r="K8169" t="s">
        <v>131</v>
      </c>
      <c r="L8169" t="s">
        <v>23263</v>
      </c>
      <c r="M8169" t="s">
        <v>23264</v>
      </c>
      <c r="N8169">
        <v>0.92555555499999997</v>
      </c>
      <c r="O8169">
        <v>0</v>
      </c>
      <c r="P8169">
        <v>4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3.7022219999999999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1735392</v>
      </c>
      <c r="B8170">
        <v>1</v>
      </c>
      <c r="C8170" t="s">
        <v>76</v>
      </c>
      <c r="D8170" t="s">
        <v>94</v>
      </c>
      <c r="E8170" t="s">
        <v>134</v>
      </c>
      <c r="F8170" t="s">
        <v>23265</v>
      </c>
      <c r="G8170" t="s">
        <v>136</v>
      </c>
      <c r="H8170" t="s">
        <v>46</v>
      </c>
      <c r="I8170" t="s">
        <v>129</v>
      </c>
      <c r="J8170" t="s">
        <v>130</v>
      </c>
      <c r="K8170" t="s">
        <v>131</v>
      </c>
      <c r="L8170" t="s">
        <v>23266</v>
      </c>
      <c r="M8170" t="s">
        <v>23267</v>
      </c>
      <c r="N8170">
        <v>1.676111111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1.6761109999999999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1735390</v>
      </c>
      <c r="B8171">
        <v>1</v>
      </c>
      <c r="C8171" t="s">
        <v>77</v>
      </c>
      <c r="D8171" t="s">
        <v>109</v>
      </c>
      <c r="E8171" t="s">
        <v>158</v>
      </c>
      <c r="F8171" t="s">
        <v>23268</v>
      </c>
      <c r="G8171" t="s">
        <v>176</v>
      </c>
      <c r="H8171" t="s">
        <v>47</v>
      </c>
      <c r="I8171" t="s">
        <v>129</v>
      </c>
      <c r="J8171" t="s">
        <v>130</v>
      </c>
      <c r="K8171" t="s">
        <v>131</v>
      </c>
      <c r="L8171" t="s">
        <v>23269</v>
      </c>
      <c r="M8171" t="s">
        <v>23270</v>
      </c>
      <c r="N8171">
        <v>0.70111111100000001</v>
      </c>
      <c r="O8171">
        <v>7</v>
      </c>
      <c r="P8171">
        <v>1716</v>
      </c>
      <c r="Q8171">
        <v>0</v>
      </c>
      <c r="R8171">
        <v>0</v>
      </c>
      <c r="S8171">
        <v>0</v>
      </c>
      <c r="T8171">
        <v>0</v>
      </c>
      <c r="U8171">
        <v>4.9077780000000004</v>
      </c>
      <c r="V8171">
        <v>1203.1066659999999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1735391</v>
      </c>
      <c r="B8172">
        <v>1</v>
      </c>
      <c r="C8172" t="s">
        <v>76</v>
      </c>
      <c r="D8172" t="s">
        <v>78</v>
      </c>
      <c r="E8172" t="s">
        <v>139</v>
      </c>
      <c r="F8172" t="s">
        <v>23271</v>
      </c>
      <c r="G8172" t="s">
        <v>269</v>
      </c>
      <c r="H8172" t="s">
        <v>46</v>
      </c>
      <c r="I8172" t="s">
        <v>129</v>
      </c>
      <c r="J8172" t="s">
        <v>130</v>
      </c>
      <c r="K8172" t="s">
        <v>131</v>
      </c>
      <c r="L8172" t="s">
        <v>23272</v>
      </c>
      <c r="M8172" t="s">
        <v>23273</v>
      </c>
      <c r="N8172">
        <v>1.9325000000000001</v>
      </c>
      <c r="O8172">
        <v>0</v>
      </c>
      <c r="P8172">
        <v>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7.73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1735389</v>
      </c>
      <c r="B8173">
        <v>1</v>
      </c>
      <c r="C8173" t="s">
        <v>77</v>
      </c>
      <c r="D8173" t="s">
        <v>108</v>
      </c>
      <c r="E8173" t="s">
        <v>139</v>
      </c>
      <c r="F8173" t="s">
        <v>23274</v>
      </c>
      <c r="G8173" t="s">
        <v>269</v>
      </c>
      <c r="H8173" t="s">
        <v>46</v>
      </c>
      <c r="I8173" t="s">
        <v>129</v>
      </c>
      <c r="J8173" t="s">
        <v>130</v>
      </c>
      <c r="K8173" t="s">
        <v>131</v>
      </c>
      <c r="L8173" t="s">
        <v>23275</v>
      </c>
      <c r="M8173" t="s">
        <v>23276</v>
      </c>
      <c r="N8173">
        <v>6.1469444439999998</v>
      </c>
      <c r="O8173">
        <v>0</v>
      </c>
      <c r="P8173">
        <v>110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676.16388900000004</v>
      </c>
      <c r="W8173">
        <v>0</v>
      </c>
      <c r="X8173">
        <v>0</v>
      </c>
      <c r="Y8173">
        <v>0</v>
      </c>
      <c r="Z8173">
        <v>0</v>
      </c>
    </row>
    <row r="8174" spans="1:26" x14ac:dyDescent="0.25">
      <c r="A8174">
        <v>1735398</v>
      </c>
      <c r="B8174">
        <v>1</v>
      </c>
      <c r="C8174" t="s">
        <v>77</v>
      </c>
      <c r="D8174" t="s">
        <v>116</v>
      </c>
      <c r="E8174" t="s">
        <v>212</v>
      </c>
      <c r="F8174" t="s">
        <v>23277</v>
      </c>
      <c r="G8174" t="s">
        <v>2288</v>
      </c>
      <c r="H8174" t="s">
        <v>47</v>
      </c>
      <c r="I8174" t="s">
        <v>129</v>
      </c>
      <c r="J8174" t="s">
        <v>130</v>
      </c>
      <c r="K8174" t="s">
        <v>131</v>
      </c>
      <c r="L8174" t="s">
        <v>23278</v>
      </c>
      <c r="M8174" t="s">
        <v>23279</v>
      </c>
      <c r="N8174">
        <v>6.1661111110000002</v>
      </c>
      <c r="O8174">
        <v>48</v>
      </c>
      <c r="P8174">
        <v>742</v>
      </c>
      <c r="Q8174">
        <v>0</v>
      </c>
      <c r="R8174">
        <v>0</v>
      </c>
      <c r="S8174">
        <v>0</v>
      </c>
      <c r="T8174">
        <v>54</v>
      </c>
      <c r="U8174">
        <v>295.97333300000003</v>
      </c>
      <c r="V8174">
        <v>4575.2544440000001</v>
      </c>
      <c r="W8174">
        <v>0</v>
      </c>
      <c r="X8174">
        <v>0</v>
      </c>
      <c r="Y8174">
        <v>0</v>
      </c>
      <c r="Z8174">
        <v>332.97</v>
      </c>
    </row>
    <row r="8175" spans="1:26" x14ac:dyDescent="0.25">
      <c r="A8175">
        <v>1735404</v>
      </c>
      <c r="B8175">
        <v>1</v>
      </c>
      <c r="C8175" t="s">
        <v>77</v>
      </c>
      <c r="D8175" t="s">
        <v>123</v>
      </c>
      <c r="E8175" t="s">
        <v>164</v>
      </c>
      <c r="F8175" t="s">
        <v>12476</v>
      </c>
      <c r="G8175" t="s">
        <v>256</v>
      </c>
      <c r="H8175" t="s">
        <v>46</v>
      </c>
      <c r="I8175" t="s">
        <v>129</v>
      </c>
      <c r="J8175" t="s">
        <v>130</v>
      </c>
      <c r="K8175" t="s">
        <v>131</v>
      </c>
      <c r="L8175" t="s">
        <v>23280</v>
      </c>
      <c r="M8175" t="s">
        <v>23281</v>
      </c>
      <c r="N8175">
        <v>3.085</v>
      </c>
      <c r="O8175">
        <v>0</v>
      </c>
      <c r="P8175">
        <v>29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89.465000000000003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1735401</v>
      </c>
      <c r="B8176">
        <v>1</v>
      </c>
      <c r="C8176" t="s">
        <v>76</v>
      </c>
      <c r="D8176" t="s">
        <v>106</v>
      </c>
      <c r="E8176" t="s">
        <v>158</v>
      </c>
      <c r="F8176" t="s">
        <v>23282</v>
      </c>
      <c r="G8176" t="s">
        <v>176</v>
      </c>
      <c r="H8176" t="s">
        <v>47</v>
      </c>
      <c r="I8176" t="s">
        <v>129</v>
      </c>
      <c r="J8176" t="s">
        <v>130</v>
      </c>
      <c r="K8176" t="s">
        <v>131</v>
      </c>
      <c r="L8176" t="s">
        <v>23283</v>
      </c>
      <c r="M8176" t="s">
        <v>23284</v>
      </c>
      <c r="N8176">
        <v>0.92861111100000004</v>
      </c>
      <c r="O8176">
        <v>1</v>
      </c>
      <c r="P8176">
        <v>7001</v>
      </c>
      <c r="Q8176">
        <v>0</v>
      </c>
      <c r="R8176">
        <v>0</v>
      </c>
      <c r="S8176">
        <v>0</v>
      </c>
      <c r="T8176">
        <v>0</v>
      </c>
      <c r="U8176">
        <v>0.92861099999999996</v>
      </c>
      <c r="V8176">
        <v>6501.2063879999996</v>
      </c>
      <c r="W8176">
        <v>0</v>
      </c>
      <c r="X8176">
        <v>0</v>
      </c>
      <c r="Y8176">
        <v>0</v>
      </c>
      <c r="Z8176">
        <v>0</v>
      </c>
    </row>
    <row r="8177" spans="1:26" x14ac:dyDescent="0.25">
      <c r="A8177">
        <v>1735400</v>
      </c>
      <c r="B8177">
        <v>1</v>
      </c>
      <c r="C8177" t="s">
        <v>76</v>
      </c>
      <c r="D8177" t="s">
        <v>96</v>
      </c>
      <c r="E8177" t="s">
        <v>212</v>
      </c>
      <c r="F8177" t="s">
        <v>6657</v>
      </c>
      <c r="G8177" t="s">
        <v>176</v>
      </c>
      <c r="H8177" t="s">
        <v>47</v>
      </c>
      <c r="I8177" t="s">
        <v>129</v>
      </c>
      <c r="J8177" t="s">
        <v>130</v>
      </c>
      <c r="K8177" t="s">
        <v>131</v>
      </c>
      <c r="L8177" t="s">
        <v>23285</v>
      </c>
      <c r="M8177" t="s">
        <v>23286</v>
      </c>
      <c r="N8177">
        <v>0.41138888800000001</v>
      </c>
      <c r="O8177">
        <v>14</v>
      </c>
      <c r="P8177">
        <v>387</v>
      </c>
      <c r="Q8177">
        <v>0</v>
      </c>
      <c r="R8177">
        <v>0</v>
      </c>
      <c r="S8177">
        <v>0</v>
      </c>
      <c r="T8177">
        <v>0</v>
      </c>
      <c r="U8177">
        <v>5.7594440000000002</v>
      </c>
      <c r="V8177">
        <v>159.20750000000001</v>
      </c>
      <c r="W8177">
        <v>0</v>
      </c>
      <c r="X8177">
        <v>0</v>
      </c>
      <c r="Y8177">
        <v>0</v>
      </c>
      <c r="Z8177">
        <v>0</v>
      </c>
    </row>
    <row r="8178" spans="1:26" x14ac:dyDescent="0.25">
      <c r="A8178">
        <v>1735403</v>
      </c>
      <c r="B8178">
        <v>1</v>
      </c>
      <c r="C8178" t="s">
        <v>76</v>
      </c>
      <c r="D8178" t="s">
        <v>89</v>
      </c>
      <c r="E8178" t="s">
        <v>139</v>
      </c>
      <c r="F8178" t="s">
        <v>23287</v>
      </c>
      <c r="G8178" t="s">
        <v>141</v>
      </c>
      <c r="H8178" t="s">
        <v>46</v>
      </c>
      <c r="I8178" t="s">
        <v>129</v>
      </c>
      <c r="J8178" t="s">
        <v>130</v>
      </c>
      <c r="K8178" t="s">
        <v>131</v>
      </c>
      <c r="L8178" t="s">
        <v>23288</v>
      </c>
      <c r="M8178" t="s">
        <v>23289</v>
      </c>
      <c r="N8178">
        <v>6.1924999999999999</v>
      </c>
      <c r="O8178">
        <v>0</v>
      </c>
      <c r="P8178">
        <v>0</v>
      </c>
      <c r="Q8178">
        <v>0</v>
      </c>
      <c r="R8178">
        <v>5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30.962499999999999</v>
      </c>
      <c r="Y8178">
        <v>0</v>
      </c>
      <c r="Z8178">
        <v>0</v>
      </c>
    </row>
    <row r="8179" spans="1:26" x14ac:dyDescent="0.25">
      <c r="A8179">
        <v>1735410</v>
      </c>
      <c r="B8179">
        <v>1</v>
      </c>
      <c r="C8179" t="s">
        <v>76</v>
      </c>
      <c r="D8179" t="s">
        <v>99</v>
      </c>
      <c r="E8179" t="s">
        <v>134</v>
      </c>
      <c r="F8179" t="s">
        <v>23290</v>
      </c>
      <c r="G8179" t="s">
        <v>155</v>
      </c>
      <c r="H8179" t="s">
        <v>46</v>
      </c>
      <c r="I8179" t="s">
        <v>129</v>
      </c>
      <c r="J8179" t="s">
        <v>130</v>
      </c>
      <c r="K8179" t="s">
        <v>131</v>
      </c>
      <c r="L8179" t="s">
        <v>23291</v>
      </c>
      <c r="M8179" t="s">
        <v>23292</v>
      </c>
      <c r="N8179">
        <v>0.81138888799999997</v>
      </c>
      <c r="O8179">
        <v>0</v>
      </c>
      <c r="P8179">
        <v>7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5.6797219999999999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1735407</v>
      </c>
      <c r="B8180">
        <v>1</v>
      </c>
      <c r="C8180" t="s">
        <v>76</v>
      </c>
      <c r="D8180" t="s">
        <v>79</v>
      </c>
      <c r="E8180" t="s">
        <v>134</v>
      </c>
      <c r="F8180" t="s">
        <v>23293</v>
      </c>
      <c r="G8180" t="s">
        <v>155</v>
      </c>
      <c r="H8180" t="s">
        <v>46</v>
      </c>
      <c r="I8180" t="s">
        <v>129</v>
      </c>
      <c r="J8180" t="s">
        <v>130</v>
      </c>
      <c r="K8180" t="s">
        <v>131</v>
      </c>
      <c r="L8180" t="s">
        <v>23294</v>
      </c>
      <c r="M8180" t="s">
        <v>23295</v>
      </c>
      <c r="N8180">
        <v>0.97555555500000002</v>
      </c>
      <c r="O8180">
        <v>0</v>
      </c>
      <c r="P8180">
        <v>1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0.97555599999999998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1735422</v>
      </c>
      <c r="B8181">
        <v>1</v>
      </c>
      <c r="C8181" t="s">
        <v>76</v>
      </c>
      <c r="D8181" t="s">
        <v>88</v>
      </c>
      <c r="E8181" t="s">
        <v>134</v>
      </c>
      <c r="F8181" t="s">
        <v>23296</v>
      </c>
      <c r="G8181" t="s">
        <v>155</v>
      </c>
      <c r="H8181" t="s">
        <v>46</v>
      </c>
      <c r="I8181" t="s">
        <v>129</v>
      </c>
      <c r="J8181" t="s">
        <v>130</v>
      </c>
      <c r="K8181" t="s">
        <v>131</v>
      </c>
      <c r="L8181" t="s">
        <v>23297</v>
      </c>
      <c r="M8181" t="s">
        <v>23298</v>
      </c>
      <c r="N8181">
        <v>2.548888888</v>
      </c>
      <c r="O8181">
        <v>0</v>
      </c>
      <c r="P8181">
        <v>5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12.744444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1735412</v>
      </c>
      <c r="B8182">
        <v>1</v>
      </c>
      <c r="C8182" t="s">
        <v>76</v>
      </c>
      <c r="D8182" t="s">
        <v>102</v>
      </c>
      <c r="E8182" t="s">
        <v>164</v>
      </c>
      <c r="F8182" t="s">
        <v>23299</v>
      </c>
      <c r="G8182" t="s">
        <v>256</v>
      </c>
      <c r="H8182" t="s">
        <v>46</v>
      </c>
      <c r="I8182" t="s">
        <v>129</v>
      </c>
      <c r="J8182" t="s">
        <v>130</v>
      </c>
      <c r="K8182" t="s">
        <v>131</v>
      </c>
      <c r="L8182" t="s">
        <v>23300</v>
      </c>
      <c r="M8182" t="s">
        <v>23301</v>
      </c>
      <c r="N8182">
        <v>1.973333333</v>
      </c>
      <c r="O8182">
        <v>0</v>
      </c>
      <c r="P8182">
        <v>15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29.6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1735406</v>
      </c>
      <c r="B8183">
        <v>1</v>
      </c>
      <c r="C8183" t="s">
        <v>76</v>
      </c>
      <c r="D8183" t="s">
        <v>93</v>
      </c>
      <c r="E8183" t="s">
        <v>134</v>
      </c>
      <c r="F8183" t="s">
        <v>23302</v>
      </c>
      <c r="G8183" t="s">
        <v>209</v>
      </c>
      <c r="H8183" t="s">
        <v>46</v>
      </c>
      <c r="I8183" t="s">
        <v>129</v>
      </c>
      <c r="J8183" t="s">
        <v>130</v>
      </c>
      <c r="K8183" t="s">
        <v>131</v>
      </c>
      <c r="L8183" t="s">
        <v>23303</v>
      </c>
      <c r="M8183" t="s">
        <v>23304</v>
      </c>
      <c r="N8183">
        <v>2.9566666659999998</v>
      </c>
      <c r="O8183">
        <v>0</v>
      </c>
      <c r="P8183">
        <v>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2.9566669999999999</v>
      </c>
      <c r="W8183">
        <v>0</v>
      </c>
      <c r="X8183">
        <v>0</v>
      </c>
      <c r="Y8183">
        <v>0</v>
      </c>
      <c r="Z8183">
        <v>0</v>
      </c>
    </row>
    <row r="8184" spans="1:26" x14ac:dyDescent="0.25">
      <c r="A8184">
        <v>1735413</v>
      </c>
      <c r="B8184">
        <v>1</v>
      </c>
      <c r="C8184" t="s">
        <v>77</v>
      </c>
      <c r="D8184" t="s">
        <v>120</v>
      </c>
      <c r="E8184" t="s">
        <v>134</v>
      </c>
      <c r="F8184" t="s">
        <v>23305</v>
      </c>
      <c r="G8184" t="s">
        <v>136</v>
      </c>
      <c r="H8184" t="s">
        <v>46</v>
      </c>
      <c r="I8184" t="s">
        <v>129</v>
      </c>
      <c r="J8184" t="s">
        <v>130</v>
      </c>
      <c r="K8184" t="s">
        <v>131</v>
      </c>
      <c r="L8184" t="s">
        <v>23306</v>
      </c>
      <c r="M8184" t="s">
        <v>23307</v>
      </c>
      <c r="N8184">
        <v>0.85583333299999997</v>
      </c>
      <c r="O8184">
        <v>0</v>
      </c>
      <c r="P8184">
        <v>0</v>
      </c>
      <c r="Q8184">
        <v>0</v>
      </c>
      <c r="R8184">
        <v>3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2.5674999999999999</v>
      </c>
      <c r="Y8184">
        <v>0</v>
      </c>
      <c r="Z8184">
        <v>0</v>
      </c>
    </row>
    <row r="8185" spans="1:26" x14ac:dyDescent="0.25">
      <c r="A8185">
        <v>1735409</v>
      </c>
      <c r="B8185">
        <v>1</v>
      </c>
      <c r="C8185" t="s">
        <v>77</v>
      </c>
      <c r="D8185" t="s">
        <v>110</v>
      </c>
      <c r="E8185" t="s">
        <v>126</v>
      </c>
      <c r="F8185" t="s">
        <v>23308</v>
      </c>
      <c r="G8185" t="s">
        <v>176</v>
      </c>
      <c r="H8185" t="s">
        <v>47</v>
      </c>
      <c r="I8185" t="s">
        <v>129</v>
      </c>
      <c r="J8185" t="s">
        <v>130</v>
      </c>
      <c r="K8185" t="s">
        <v>131</v>
      </c>
      <c r="L8185" t="s">
        <v>23309</v>
      </c>
      <c r="M8185" t="s">
        <v>23310</v>
      </c>
      <c r="N8185">
        <v>2.903611111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11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31.939722</v>
      </c>
    </row>
    <row r="8186" spans="1:26" x14ac:dyDescent="0.25">
      <c r="A8186">
        <v>1735416</v>
      </c>
      <c r="B8186">
        <v>1</v>
      </c>
      <c r="C8186" t="s">
        <v>76</v>
      </c>
      <c r="D8186" t="s">
        <v>78</v>
      </c>
      <c r="E8186" t="s">
        <v>134</v>
      </c>
      <c r="F8186" t="s">
        <v>23311</v>
      </c>
      <c r="G8186" t="s">
        <v>209</v>
      </c>
      <c r="H8186" t="s">
        <v>46</v>
      </c>
      <c r="I8186" t="s">
        <v>129</v>
      </c>
      <c r="J8186" t="s">
        <v>130</v>
      </c>
      <c r="K8186" t="s">
        <v>131</v>
      </c>
      <c r="L8186" t="s">
        <v>23312</v>
      </c>
      <c r="M8186" t="s">
        <v>23313</v>
      </c>
      <c r="N8186">
        <v>6.0625</v>
      </c>
      <c r="O8186">
        <v>0</v>
      </c>
      <c r="P8186">
        <v>9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54.5625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1735418</v>
      </c>
      <c r="B8187">
        <v>1</v>
      </c>
      <c r="C8187" t="s">
        <v>76</v>
      </c>
      <c r="D8187" t="s">
        <v>78</v>
      </c>
      <c r="E8187" t="s">
        <v>134</v>
      </c>
      <c r="F8187" t="s">
        <v>23314</v>
      </c>
      <c r="G8187" t="s">
        <v>155</v>
      </c>
      <c r="H8187" t="s">
        <v>46</v>
      </c>
      <c r="I8187" t="s">
        <v>129</v>
      </c>
      <c r="J8187" t="s">
        <v>130</v>
      </c>
      <c r="K8187" t="s">
        <v>131</v>
      </c>
      <c r="L8187" t="s">
        <v>23315</v>
      </c>
      <c r="M8187" t="s">
        <v>23316</v>
      </c>
      <c r="N8187">
        <v>2.3588888880000001</v>
      </c>
      <c r="O8187">
        <v>0</v>
      </c>
      <c r="P8187">
        <v>1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2.358889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1735420</v>
      </c>
      <c r="B8188">
        <v>1</v>
      </c>
      <c r="C8188" t="s">
        <v>76</v>
      </c>
      <c r="D8188" t="s">
        <v>93</v>
      </c>
      <c r="E8188" t="s">
        <v>134</v>
      </c>
      <c r="F8188" t="s">
        <v>23317</v>
      </c>
      <c r="G8188" t="s">
        <v>136</v>
      </c>
      <c r="H8188" t="s">
        <v>46</v>
      </c>
      <c r="I8188" t="s">
        <v>129</v>
      </c>
      <c r="J8188" t="s">
        <v>130</v>
      </c>
      <c r="K8188" t="s">
        <v>131</v>
      </c>
      <c r="L8188" t="s">
        <v>23318</v>
      </c>
      <c r="M8188" t="s">
        <v>23319</v>
      </c>
      <c r="N8188">
        <v>2.8244444440000001</v>
      </c>
      <c r="O8188">
        <v>0</v>
      </c>
      <c r="P8188">
        <v>5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14.122222000000001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1735421</v>
      </c>
      <c r="B8189">
        <v>1</v>
      </c>
      <c r="C8189" t="s">
        <v>77</v>
      </c>
      <c r="D8189" t="s">
        <v>111</v>
      </c>
      <c r="E8189" t="s">
        <v>139</v>
      </c>
      <c r="F8189" t="s">
        <v>23320</v>
      </c>
      <c r="G8189" t="s">
        <v>141</v>
      </c>
      <c r="H8189" t="s">
        <v>46</v>
      </c>
      <c r="I8189" t="s">
        <v>129</v>
      </c>
      <c r="J8189" t="s">
        <v>130</v>
      </c>
      <c r="K8189" t="s">
        <v>131</v>
      </c>
      <c r="L8189" t="s">
        <v>23321</v>
      </c>
      <c r="M8189" t="s">
        <v>23322</v>
      </c>
      <c r="N8189">
        <v>1.9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13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24.7</v>
      </c>
    </row>
    <row r="8190" spans="1:26" x14ac:dyDescent="0.25">
      <c r="A8190">
        <v>1735424</v>
      </c>
      <c r="B8190">
        <v>1</v>
      </c>
      <c r="C8190" t="s">
        <v>76</v>
      </c>
      <c r="D8190" t="s">
        <v>86</v>
      </c>
      <c r="E8190" t="s">
        <v>134</v>
      </c>
      <c r="F8190" t="s">
        <v>23323</v>
      </c>
      <c r="G8190" t="s">
        <v>136</v>
      </c>
      <c r="H8190" t="s">
        <v>46</v>
      </c>
      <c r="I8190" t="s">
        <v>129</v>
      </c>
      <c r="J8190" t="s">
        <v>130</v>
      </c>
      <c r="K8190" t="s">
        <v>131</v>
      </c>
      <c r="L8190" t="s">
        <v>23324</v>
      </c>
      <c r="M8190" t="s">
        <v>23325</v>
      </c>
      <c r="N8190">
        <v>5.0533333330000003</v>
      </c>
      <c r="O8190">
        <v>0</v>
      </c>
      <c r="P8190">
        <v>3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15.16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1735426</v>
      </c>
      <c r="B8191">
        <v>1</v>
      </c>
      <c r="C8191" t="s">
        <v>76</v>
      </c>
      <c r="D8191" t="s">
        <v>106</v>
      </c>
      <c r="E8191" t="s">
        <v>126</v>
      </c>
      <c r="F8191" t="s">
        <v>23326</v>
      </c>
      <c r="G8191" t="s">
        <v>176</v>
      </c>
      <c r="H8191" t="s">
        <v>47</v>
      </c>
      <c r="I8191" t="s">
        <v>129</v>
      </c>
      <c r="J8191" t="s">
        <v>130</v>
      </c>
      <c r="K8191" t="s">
        <v>131</v>
      </c>
      <c r="L8191" t="s">
        <v>23327</v>
      </c>
      <c r="M8191" t="s">
        <v>23328</v>
      </c>
      <c r="N8191">
        <v>0.48249999999999998</v>
      </c>
      <c r="O8191">
        <v>0</v>
      </c>
      <c r="P8191">
        <v>996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480.57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1735432</v>
      </c>
      <c r="B8192">
        <v>1</v>
      </c>
      <c r="C8192" t="s">
        <v>77</v>
      </c>
      <c r="D8192" t="s">
        <v>114</v>
      </c>
      <c r="E8192" t="s">
        <v>134</v>
      </c>
      <c r="F8192" t="s">
        <v>23329</v>
      </c>
      <c r="G8192" t="s">
        <v>136</v>
      </c>
      <c r="H8192" t="s">
        <v>46</v>
      </c>
      <c r="I8192" t="s">
        <v>129</v>
      </c>
      <c r="J8192" t="s">
        <v>130</v>
      </c>
      <c r="K8192" t="s">
        <v>131</v>
      </c>
      <c r="L8192" t="s">
        <v>23330</v>
      </c>
      <c r="M8192" t="s">
        <v>23331</v>
      </c>
      <c r="N8192">
        <v>7.3847222219999997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1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7.384722</v>
      </c>
    </row>
    <row r="8193" spans="1:26" x14ac:dyDescent="0.25">
      <c r="A8193">
        <v>1735427</v>
      </c>
      <c r="B8193">
        <v>1</v>
      </c>
      <c r="C8193" t="s">
        <v>76</v>
      </c>
      <c r="D8193" t="s">
        <v>106</v>
      </c>
      <c r="E8193" t="s">
        <v>126</v>
      </c>
      <c r="F8193" t="s">
        <v>23332</v>
      </c>
      <c r="G8193" t="s">
        <v>2288</v>
      </c>
      <c r="H8193" t="s">
        <v>47</v>
      </c>
      <c r="I8193" t="s">
        <v>129</v>
      </c>
      <c r="J8193" t="s">
        <v>130</v>
      </c>
      <c r="K8193" t="s">
        <v>131</v>
      </c>
      <c r="L8193" t="s">
        <v>23333</v>
      </c>
      <c r="M8193" t="s">
        <v>23334</v>
      </c>
      <c r="N8193">
        <v>3.2719444439999998</v>
      </c>
      <c r="O8193">
        <v>0</v>
      </c>
      <c r="P8193">
        <v>1030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3370.1027770000001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1735439</v>
      </c>
      <c r="B8194">
        <v>1</v>
      </c>
      <c r="C8194" t="s">
        <v>76</v>
      </c>
      <c r="D8194" t="s">
        <v>80</v>
      </c>
      <c r="E8194" t="s">
        <v>134</v>
      </c>
      <c r="F8194" t="s">
        <v>23335</v>
      </c>
      <c r="G8194" t="s">
        <v>136</v>
      </c>
      <c r="H8194" t="s">
        <v>46</v>
      </c>
      <c r="I8194" t="s">
        <v>129</v>
      </c>
      <c r="J8194" t="s">
        <v>130</v>
      </c>
      <c r="K8194" t="s">
        <v>131</v>
      </c>
      <c r="L8194" t="s">
        <v>23336</v>
      </c>
      <c r="M8194" t="s">
        <v>23337</v>
      </c>
      <c r="N8194">
        <v>1.7044444439999999</v>
      </c>
      <c r="O8194">
        <v>0</v>
      </c>
      <c r="P8194">
        <v>2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3.4088889999999998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1735435</v>
      </c>
      <c r="B8195">
        <v>1</v>
      </c>
      <c r="C8195" t="s">
        <v>77</v>
      </c>
      <c r="D8195" t="s">
        <v>118</v>
      </c>
      <c r="E8195" t="s">
        <v>158</v>
      </c>
      <c r="F8195" t="s">
        <v>23338</v>
      </c>
      <c r="G8195" t="s">
        <v>176</v>
      </c>
      <c r="H8195" t="s">
        <v>47</v>
      </c>
      <c r="I8195" t="s">
        <v>129</v>
      </c>
      <c r="J8195" t="s">
        <v>130</v>
      </c>
      <c r="K8195" t="s">
        <v>131</v>
      </c>
      <c r="L8195" t="s">
        <v>23339</v>
      </c>
      <c r="M8195" t="s">
        <v>23340</v>
      </c>
      <c r="N8195">
        <v>0.87666666599999998</v>
      </c>
      <c r="O8195">
        <v>113</v>
      </c>
      <c r="P8195">
        <v>3627</v>
      </c>
      <c r="Q8195">
        <v>0</v>
      </c>
      <c r="R8195">
        <v>0</v>
      </c>
      <c r="S8195">
        <v>9</v>
      </c>
      <c r="T8195">
        <v>547</v>
      </c>
      <c r="U8195">
        <v>99.063333</v>
      </c>
      <c r="V8195">
        <v>3179.6699979999999</v>
      </c>
      <c r="W8195">
        <v>0</v>
      </c>
      <c r="X8195">
        <v>0</v>
      </c>
      <c r="Y8195">
        <v>7.89</v>
      </c>
      <c r="Z8195">
        <v>479.53666600000003</v>
      </c>
    </row>
    <row r="8196" spans="1:26" x14ac:dyDescent="0.25">
      <c r="A8196">
        <v>1735436</v>
      </c>
      <c r="B8196">
        <v>1</v>
      </c>
      <c r="C8196" t="s">
        <v>76</v>
      </c>
      <c r="D8196" t="s">
        <v>79</v>
      </c>
      <c r="E8196" t="s">
        <v>139</v>
      </c>
      <c r="F8196" t="s">
        <v>23341</v>
      </c>
      <c r="G8196" t="s">
        <v>1272</v>
      </c>
      <c r="H8196" t="s">
        <v>46</v>
      </c>
      <c r="I8196" t="s">
        <v>129</v>
      </c>
      <c r="J8196" t="s">
        <v>130</v>
      </c>
      <c r="K8196" t="s">
        <v>131</v>
      </c>
      <c r="L8196" t="s">
        <v>23342</v>
      </c>
      <c r="M8196" t="s">
        <v>23343</v>
      </c>
      <c r="N8196">
        <v>1.7647222220000001</v>
      </c>
      <c r="O8196">
        <v>0</v>
      </c>
      <c r="P8196">
        <v>224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395.29777799999999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1735444</v>
      </c>
      <c r="B8197">
        <v>1</v>
      </c>
      <c r="C8197" t="s">
        <v>77</v>
      </c>
      <c r="D8197" t="s">
        <v>118</v>
      </c>
      <c r="E8197" t="s">
        <v>158</v>
      </c>
      <c r="F8197" t="s">
        <v>23344</v>
      </c>
      <c r="G8197" t="s">
        <v>176</v>
      </c>
      <c r="H8197" t="s">
        <v>47</v>
      </c>
      <c r="I8197" t="s">
        <v>129</v>
      </c>
      <c r="J8197" t="s">
        <v>130</v>
      </c>
      <c r="K8197" t="s">
        <v>131</v>
      </c>
      <c r="L8197" t="s">
        <v>23345</v>
      </c>
      <c r="M8197" t="s">
        <v>23346</v>
      </c>
      <c r="N8197">
        <v>0.3725</v>
      </c>
      <c r="O8197">
        <v>20</v>
      </c>
      <c r="P8197">
        <v>2484</v>
      </c>
      <c r="Q8197">
        <v>0</v>
      </c>
      <c r="R8197">
        <v>0</v>
      </c>
      <c r="S8197">
        <v>0</v>
      </c>
      <c r="T8197">
        <v>0</v>
      </c>
      <c r="U8197">
        <v>7.45</v>
      </c>
      <c r="V8197">
        <v>925.29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1736507</v>
      </c>
      <c r="B8198">
        <v>1</v>
      </c>
      <c r="C8198" t="s">
        <v>77</v>
      </c>
      <c r="D8198" t="s">
        <v>115</v>
      </c>
      <c r="E8198" t="s">
        <v>212</v>
      </c>
      <c r="F8198" t="s">
        <v>10972</v>
      </c>
      <c r="G8198" t="s">
        <v>150</v>
      </c>
      <c r="H8198" t="s">
        <v>47</v>
      </c>
      <c r="I8198" t="s">
        <v>129</v>
      </c>
      <c r="J8198" t="s">
        <v>130</v>
      </c>
      <c r="K8198" t="s">
        <v>161</v>
      </c>
      <c r="L8198" t="s">
        <v>23347</v>
      </c>
      <c r="M8198" t="s">
        <v>23348</v>
      </c>
      <c r="N8198">
        <v>0.35</v>
      </c>
      <c r="O8198">
        <v>0</v>
      </c>
      <c r="P8198">
        <v>0</v>
      </c>
      <c r="Q8198">
        <v>15</v>
      </c>
      <c r="R8198">
        <v>9</v>
      </c>
      <c r="S8198">
        <v>41</v>
      </c>
      <c r="T8198">
        <v>1003</v>
      </c>
      <c r="U8198">
        <v>0</v>
      </c>
      <c r="V8198">
        <v>0</v>
      </c>
      <c r="W8198">
        <v>5.25</v>
      </c>
      <c r="X8198">
        <v>3.15</v>
      </c>
      <c r="Y8198">
        <v>14.35</v>
      </c>
      <c r="Z8198">
        <v>351.05</v>
      </c>
    </row>
    <row r="8199" spans="1:26" x14ac:dyDescent="0.25">
      <c r="A8199">
        <v>1735451</v>
      </c>
      <c r="B8199">
        <v>1</v>
      </c>
      <c r="C8199" t="s">
        <v>77</v>
      </c>
      <c r="D8199" t="s">
        <v>124</v>
      </c>
      <c r="E8199" t="s">
        <v>134</v>
      </c>
      <c r="F8199" t="s">
        <v>23349</v>
      </c>
      <c r="G8199" t="s">
        <v>155</v>
      </c>
      <c r="H8199" t="s">
        <v>46</v>
      </c>
      <c r="I8199" t="s">
        <v>129</v>
      </c>
      <c r="J8199" t="s">
        <v>130</v>
      </c>
      <c r="K8199" t="s">
        <v>131</v>
      </c>
      <c r="L8199" t="s">
        <v>23350</v>
      </c>
      <c r="M8199" t="s">
        <v>23351</v>
      </c>
      <c r="N8199">
        <v>1.049722222</v>
      </c>
      <c r="O8199">
        <v>0</v>
      </c>
      <c r="P8199">
        <v>7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7.3480559999999997</v>
      </c>
      <c r="W8199">
        <v>0</v>
      </c>
      <c r="X8199">
        <v>0</v>
      </c>
      <c r="Y8199">
        <v>0</v>
      </c>
      <c r="Z8199">
        <v>0</v>
      </c>
    </row>
    <row r="8200" spans="1:26" x14ac:dyDescent="0.25">
      <c r="A8200">
        <v>1735454</v>
      </c>
      <c r="B8200">
        <v>1</v>
      </c>
      <c r="C8200" t="s">
        <v>76</v>
      </c>
      <c r="D8200" t="s">
        <v>79</v>
      </c>
      <c r="E8200" t="s">
        <v>126</v>
      </c>
      <c r="F8200" t="s">
        <v>23352</v>
      </c>
      <c r="G8200" t="s">
        <v>176</v>
      </c>
      <c r="H8200" t="s">
        <v>47</v>
      </c>
      <c r="I8200" t="s">
        <v>129</v>
      </c>
      <c r="J8200" t="s">
        <v>130</v>
      </c>
      <c r="K8200" t="s">
        <v>131</v>
      </c>
      <c r="L8200" t="s">
        <v>23353</v>
      </c>
      <c r="M8200" t="s">
        <v>23354</v>
      </c>
      <c r="N8200">
        <v>0.61027777699999997</v>
      </c>
      <c r="O8200">
        <v>4</v>
      </c>
      <c r="P8200">
        <v>6745</v>
      </c>
      <c r="Q8200">
        <v>0</v>
      </c>
      <c r="R8200">
        <v>0</v>
      </c>
      <c r="S8200">
        <v>0</v>
      </c>
      <c r="T8200">
        <v>0</v>
      </c>
      <c r="U8200">
        <v>2.4411109999999998</v>
      </c>
      <c r="V8200">
        <v>4116.3236059999999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1735450</v>
      </c>
      <c r="B8201">
        <v>1</v>
      </c>
      <c r="C8201" t="s">
        <v>76</v>
      </c>
      <c r="D8201" t="s">
        <v>90</v>
      </c>
      <c r="E8201" t="s">
        <v>139</v>
      </c>
      <c r="F8201" t="s">
        <v>23355</v>
      </c>
      <c r="G8201" t="s">
        <v>462</v>
      </c>
      <c r="H8201" t="s">
        <v>46</v>
      </c>
      <c r="I8201" t="s">
        <v>129</v>
      </c>
      <c r="J8201" t="s">
        <v>130</v>
      </c>
      <c r="K8201" t="s">
        <v>131</v>
      </c>
      <c r="L8201" t="s">
        <v>23346</v>
      </c>
      <c r="M8201" t="s">
        <v>23356</v>
      </c>
      <c r="N8201">
        <v>2.3247222220000001</v>
      </c>
      <c r="O8201">
        <v>0</v>
      </c>
      <c r="P8201">
        <v>55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127.859722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1735455</v>
      </c>
      <c r="B8202">
        <v>1</v>
      </c>
      <c r="C8202" t="s">
        <v>77</v>
      </c>
      <c r="D8202" t="s">
        <v>119</v>
      </c>
      <c r="E8202" t="s">
        <v>126</v>
      </c>
      <c r="F8202" t="s">
        <v>8207</v>
      </c>
      <c r="G8202" t="s">
        <v>176</v>
      </c>
      <c r="H8202" t="s">
        <v>47</v>
      </c>
      <c r="I8202" t="s">
        <v>129</v>
      </c>
      <c r="J8202" t="s">
        <v>130</v>
      </c>
      <c r="K8202" t="s">
        <v>131</v>
      </c>
      <c r="L8202" t="s">
        <v>23357</v>
      </c>
      <c r="M8202" t="s">
        <v>23358</v>
      </c>
      <c r="N8202">
        <v>2.1124999999999998</v>
      </c>
      <c r="O8202">
        <v>210</v>
      </c>
      <c r="P8202">
        <v>149</v>
      </c>
      <c r="Q8202">
        <v>0</v>
      </c>
      <c r="R8202">
        <v>0</v>
      </c>
      <c r="S8202">
        <v>0</v>
      </c>
      <c r="T8202">
        <v>0</v>
      </c>
      <c r="U8202">
        <v>443.625</v>
      </c>
      <c r="V8202">
        <v>314.76249999999999</v>
      </c>
      <c r="W8202">
        <v>0</v>
      </c>
      <c r="X8202">
        <v>0</v>
      </c>
      <c r="Y8202">
        <v>0</v>
      </c>
      <c r="Z8202">
        <v>0</v>
      </c>
    </row>
    <row r="8203" spans="1:26" x14ac:dyDescent="0.25">
      <c r="A8203">
        <v>1735459</v>
      </c>
      <c r="B8203">
        <v>1</v>
      </c>
      <c r="C8203" t="s">
        <v>77</v>
      </c>
      <c r="D8203" t="s">
        <v>114</v>
      </c>
      <c r="E8203" t="s">
        <v>139</v>
      </c>
      <c r="F8203" t="s">
        <v>23359</v>
      </c>
      <c r="G8203" t="s">
        <v>193</v>
      </c>
      <c r="H8203" t="s">
        <v>46</v>
      </c>
      <c r="I8203" t="s">
        <v>129</v>
      </c>
      <c r="J8203" t="s">
        <v>130</v>
      </c>
      <c r="K8203" t="s">
        <v>131</v>
      </c>
      <c r="L8203" t="s">
        <v>23360</v>
      </c>
      <c r="M8203" t="s">
        <v>23361</v>
      </c>
      <c r="N8203">
        <v>5.0291666660000001</v>
      </c>
      <c r="O8203">
        <v>0</v>
      </c>
      <c r="P8203">
        <v>4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20.116667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1735468</v>
      </c>
      <c r="B8204">
        <v>1</v>
      </c>
      <c r="C8204" t="s">
        <v>76</v>
      </c>
      <c r="D8204" t="s">
        <v>100</v>
      </c>
      <c r="E8204" t="s">
        <v>139</v>
      </c>
      <c r="F8204" t="s">
        <v>23362</v>
      </c>
      <c r="G8204" t="s">
        <v>141</v>
      </c>
      <c r="H8204" t="s">
        <v>46</v>
      </c>
      <c r="I8204" t="s">
        <v>129</v>
      </c>
      <c r="J8204" t="s">
        <v>130</v>
      </c>
      <c r="K8204" t="s">
        <v>131</v>
      </c>
      <c r="L8204" t="s">
        <v>23363</v>
      </c>
      <c r="M8204" t="s">
        <v>23364</v>
      </c>
      <c r="N8204">
        <v>4.9002777770000003</v>
      </c>
      <c r="O8204">
        <v>0</v>
      </c>
      <c r="P8204">
        <v>1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4.9002780000000001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1735464</v>
      </c>
      <c r="B8205">
        <v>1</v>
      </c>
      <c r="C8205" t="s">
        <v>76</v>
      </c>
      <c r="D8205" t="s">
        <v>89</v>
      </c>
      <c r="E8205" t="s">
        <v>158</v>
      </c>
      <c r="F8205" t="s">
        <v>23365</v>
      </c>
      <c r="G8205" t="s">
        <v>176</v>
      </c>
      <c r="H8205" t="s">
        <v>47</v>
      </c>
      <c r="I8205" t="s">
        <v>129</v>
      </c>
      <c r="J8205" t="s">
        <v>130</v>
      </c>
      <c r="K8205" t="s">
        <v>131</v>
      </c>
      <c r="L8205" t="s">
        <v>23366</v>
      </c>
      <c r="M8205" t="s">
        <v>23367</v>
      </c>
      <c r="N8205">
        <v>0.39472222200000001</v>
      </c>
      <c r="O8205">
        <v>0</v>
      </c>
      <c r="P8205">
        <v>86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33.946111000000002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1735467</v>
      </c>
      <c r="B8206">
        <v>1</v>
      </c>
      <c r="C8206" t="s">
        <v>76</v>
      </c>
      <c r="D8206" t="s">
        <v>79</v>
      </c>
      <c r="E8206" t="s">
        <v>126</v>
      </c>
      <c r="F8206" t="s">
        <v>23368</v>
      </c>
      <c r="G8206" t="s">
        <v>176</v>
      </c>
      <c r="H8206" t="s">
        <v>47</v>
      </c>
      <c r="I8206" t="s">
        <v>129</v>
      </c>
      <c r="J8206" t="s">
        <v>130</v>
      </c>
      <c r="K8206" t="s">
        <v>131</v>
      </c>
      <c r="L8206" t="s">
        <v>23369</v>
      </c>
      <c r="M8206" t="s">
        <v>23370</v>
      </c>
      <c r="N8206">
        <v>1.0786111110000001</v>
      </c>
      <c r="O8206">
        <v>3</v>
      </c>
      <c r="P8206">
        <v>1326</v>
      </c>
      <c r="Q8206">
        <v>0</v>
      </c>
      <c r="R8206">
        <v>0</v>
      </c>
      <c r="S8206">
        <v>0</v>
      </c>
      <c r="T8206">
        <v>0</v>
      </c>
      <c r="U8206">
        <v>3.235833</v>
      </c>
      <c r="V8206">
        <v>1430.238333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1735465</v>
      </c>
      <c r="B8207">
        <v>1</v>
      </c>
      <c r="C8207" t="s">
        <v>76</v>
      </c>
      <c r="D8207" t="s">
        <v>91</v>
      </c>
      <c r="E8207" t="s">
        <v>139</v>
      </c>
      <c r="F8207" t="s">
        <v>23371</v>
      </c>
      <c r="G8207" t="s">
        <v>1596</v>
      </c>
      <c r="H8207" t="s">
        <v>46</v>
      </c>
      <c r="I8207" t="s">
        <v>129</v>
      </c>
      <c r="J8207" t="s">
        <v>130</v>
      </c>
      <c r="K8207" t="s">
        <v>131</v>
      </c>
      <c r="L8207" t="s">
        <v>23372</v>
      </c>
      <c r="M8207" t="s">
        <v>23373</v>
      </c>
      <c r="N8207">
        <v>0.93111111099999999</v>
      </c>
      <c r="O8207">
        <v>0</v>
      </c>
      <c r="P8207">
        <v>13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12.104444000000001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1735473</v>
      </c>
      <c r="B8208">
        <v>1</v>
      </c>
      <c r="C8208" t="s">
        <v>76</v>
      </c>
      <c r="D8208" t="s">
        <v>104</v>
      </c>
      <c r="E8208" t="s">
        <v>134</v>
      </c>
      <c r="F8208" t="s">
        <v>23374</v>
      </c>
      <c r="G8208" t="s">
        <v>136</v>
      </c>
      <c r="H8208" t="s">
        <v>46</v>
      </c>
      <c r="I8208" t="s">
        <v>129</v>
      </c>
      <c r="J8208" t="s">
        <v>130</v>
      </c>
      <c r="K8208" t="s">
        <v>131</v>
      </c>
      <c r="L8208" t="s">
        <v>23375</v>
      </c>
      <c r="M8208" t="s">
        <v>23376</v>
      </c>
      <c r="N8208">
        <v>1.5858333330000001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1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1.585833</v>
      </c>
    </row>
    <row r="8209" spans="1:26" x14ac:dyDescent="0.25">
      <c r="A8209">
        <v>1735466</v>
      </c>
      <c r="B8209">
        <v>1</v>
      </c>
      <c r="C8209" t="s">
        <v>76</v>
      </c>
      <c r="D8209" t="s">
        <v>88</v>
      </c>
      <c r="E8209" t="s">
        <v>164</v>
      </c>
      <c r="F8209" t="s">
        <v>23377</v>
      </c>
      <c r="G8209" t="s">
        <v>3671</v>
      </c>
      <c r="H8209" t="s">
        <v>46</v>
      </c>
      <c r="I8209" t="s">
        <v>129</v>
      </c>
      <c r="J8209" t="s">
        <v>130</v>
      </c>
      <c r="K8209" t="s">
        <v>131</v>
      </c>
      <c r="L8209" t="s">
        <v>23023</v>
      </c>
      <c r="M8209" t="s">
        <v>23378</v>
      </c>
      <c r="N8209">
        <v>0.90472222199999996</v>
      </c>
      <c r="O8209">
        <v>0</v>
      </c>
      <c r="P8209">
        <v>18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16.285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1735470</v>
      </c>
      <c r="B8210">
        <v>1</v>
      </c>
      <c r="C8210" t="s">
        <v>76</v>
      </c>
      <c r="D8210" t="s">
        <v>99</v>
      </c>
      <c r="E8210" t="s">
        <v>148</v>
      </c>
      <c r="F8210" t="s">
        <v>23019</v>
      </c>
      <c r="G8210" t="s">
        <v>176</v>
      </c>
      <c r="H8210" t="s">
        <v>47</v>
      </c>
      <c r="I8210" t="s">
        <v>129</v>
      </c>
      <c r="J8210" t="s">
        <v>130</v>
      </c>
      <c r="K8210" t="s">
        <v>131</v>
      </c>
      <c r="L8210" t="s">
        <v>23379</v>
      </c>
      <c r="M8210" t="s">
        <v>23380</v>
      </c>
      <c r="N8210">
        <v>0.78603777699999999</v>
      </c>
      <c r="O8210">
        <v>94</v>
      </c>
      <c r="P8210">
        <v>493</v>
      </c>
      <c r="Q8210">
        <v>0</v>
      </c>
      <c r="R8210">
        <v>0</v>
      </c>
      <c r="S8210">
        <v>0</v>
      </c>
      <c r="T8210">
        <v>0</v>
      </c>
      <c r="U8210">
        <v>73.887551000000002</v>
      </c>
      <c r="V8210">
        <v>387.51662399999998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1735476</v>
      </c>
      <c r="B8211">
        <v>1</v>
      </c>
      <c r="C8211" t="s">
        <v>76</v>
      </c>
      <c r="D8211" t="s">
        <v>99</v>
      </c>
      <c r="E8211" t="s">
        <v>134</v>
      </c>
      <c r="F8211" t="s">
        <v>23381</v>
      </c>
      <c r="G8211" t="s">
        <v>136</v>
      </c>
      <c r="H8211" t="s">
        <v>46</v>
      </c>
      <c r="I8211" t="s">
        <v>129</v>
      </c>
      <c r="J8211" t="s">
        <v>130</v>
      </c>
      <c r="K8211" t="s">
        <v>131</v>
      </c>
      <c r="L8211" t="s">
        <v>23382</v>
      </c>
      <c r="M8211" t="s">
        <v>23383</v>
      </c>
      <c r="N8211">
        <v>1.6525000000000001</v>
      </c>
      <c r="O8211">
        <v>0</v>
      </c>
      <c r="P8211">
        <v>1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1.6525000000000001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1735475</v>
      </c>
      <c r="B8212">
        <v>1</v>
      </c>
      <c r="C8212" t="s">
        <v>77</v>
      </c>
      <c r="D8212" t="s">
        <v>110</v>
      </c>
      <c r="E8212" t="s">
        <v>126</v>
      </c>
      <c r="F8212" t="s">
        <v>23384</v>
      </c>
      <c r="G8212" t="s">
        <v>145</v>
      </c>
      <c r="H8212" t="s">
        <v>47</v>
      </c>
      <c r="I8212" t="s">
        <v>129</v>
      </c>
      <c r="J8212" t="s">
        <v>130</v>
      </c>
      <c r="K8212" t="s">
        <v>131</v>
      </c>
      <c r="L8212" t="s">
        <v>23385</v>
      </c>
      <c r="M8212" t="s">
        <v>23386</v>
      </c>
      <c r="N8212">
        <v>2.571111111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134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344.52888899999999</v>
      </c>
    </row>
    <row r="8213" spans="1:26" x14ac:dyDescent="0.25">
      <c r="A8213">
        <v>1735480</v>
      </c>
      <c r="B8213">
        <v>1</v>
      </c>
      <c r="C8213" t="s">
        <v>76</v>
      </c>
      <c r="D8213" t="s">
        <v>80</v>
      </c>
      <c r="E8213" t="s">
        <v>139</v>
      </c>
      <c r="F8213" t="s">
        <v>23387</v>
      </c>
      <c r="G8213" t="s">
        <v>141</v>
      </c>
      <c r="H8213" t="s">
        <v>46</v>
      </c>
      <c r="I8213" t="s">
        <v>129</v>
      </c>
      <c r="J8213" t="s">
        <v>130</v>
      </c>
      <c r="K8213" t="s">
        <v>131</v>
      </c>
      <c r="L8213" t="s">
        <v>23388</v>
      </c>
      <c r="M8213" t="s">
        <v>23389</v>
      </c>
      <c r="N8213">
        <v>1.129444444</v>
      </c>
      <c r="O8213">
        <v>0</v>
      </c>
      <c r="P8213">
        <v>73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82.449444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1735478</v>
      </c>
      <c r="B8214">
        <v>1</v>
      </c>
      <c r="C8214" t="s">
        <v>76</v>
      </c>
      <c r="D8214" t="s">
        <v>92</v>
      </c>
      <c r="E8214" t="s">
        <v>134</v>
      </c>
      <c r="F8214" t="s">
        <v>23390</v>
      </c>
      <c r="G8214" t="s">
        <v>136</v>
      </c>
      <c r="H8214" t="s">
        <v>46</v>
      </c>
      <c r="I8214" t="s">
        <v>129</v>
      </c>
      <c r="J8214" t="s">
        <v>130</v>
      </c>
      <c r="K8214" t="s">
        <v>131</v>
      </c>
      <c r="L8214" t="s">
        <v>23391</v>
      </c>
      <c r="M8214" t="s">
        <v>23392</v>
      </c>
      <c r="N8214">
        <v>1.121388888</v>
      </c>
      <c r="O8214">
        <v>0</v>
      </c>
      <c r="P8214">
        <v>0</v>
      </c>
      <c r="Q8214">
        <v>0</v>
      </c>
      <c r="R8214">
        <v>1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1.121389</v>
      </c>
      <c r="Y8214">
        <v>0</v>
      </c>
      <c r="Z8214">
        <v>0</v>
      </c>
    </row>
    <row r="8215" spans="1:26" x14ac:dyDescent="0.25">
      <c r="A8215">
        <v>1735483</v>
      </c>
      <c r="B8215">
        <v>1</v>
      </c>
      <c r="C8215" t="s">
        <v>76</v>
      </c>
      <c r="D8215" t="s">
        <v>79</v>
      </c>
      <c r="E8215" t="s">
        <v>126</v>
      </c>
      <c r="F8215" t="s">
        <v>23393</v>
      </c>
      <c r="G8215" t="s">
        <v>533</v>
      </c>
      <c r="H8215" t="s">
        <v>47</v>
      </c>
      <c r="I8215" t="s">
        <v>129</v>
      </c>
      <c r="J8215" t="s">
        <v>130</v>
      </c>
      <c r="K8215" t="s">
        <v>131</v>
      </c>
      <c r="L8215" t="s">
        <v>23394</v>
      </c>
      <c r="M8215" t="s">
        <v>23395</v>
      </c>
      <c r="N8215">
        <v>2.5583333330000002</v>
      </c>
      <c r="O8215">
        <v>0</v>
      </c>
      <c r="P8215">
        <v>103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263.50833299999999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1735502</v>
      </c>
      <c r="B8216">
        <v>1</v>
      </c>
      <c r="C8216" t="s">
        <v>77</v>
      </c>
      <c r="D8216" t="s">
        <v>116</v>
      </c>
      <c r="E8216" t="s">
        <v>134</v>
      </c>
      <c r="F8216" t="s">
        <v>23396</v>
      </c>
      <c r="G8216" t="s">
        <v>136</v>
      </c>
      <c r="H8216" t="s">
        <v>46</v>
      </c>
      <c r="I8216" t="s">
        <v>129</v>
      </c>
      <c r="J8216" t="s">
        <v>130</v>
      </c>
      <c r="K8216" t="s">
        <v>131</v>
      </c>
      <c r="L8216" t="s">
        <v>23397</v>
      </c>
      <c r="M8216" t="s">
        <v>23398</v>
      </c>
      <c r="N8216">
        <v>5.68</v>
      </c>
      <c r="O8216">
        <v>0</v>
      </c>
      <c r="P8216">
        <v>1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5.68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1735496</v>
      </c>
      <c r="B8217">
        <v>1</v>
      </c>
      <c r="C8217" t="s">
        <v>77</v>
      </c>
      <c r="D8217" t="s">
        <v>109</v>
      </c>
      <c r="E8217" t="s">
        <v>139</v>
      </c>
      <c r="F8217" t="s">
        <v>23399</v>
      </c>
      <c r="G8217" t="s">
        <v>141</v>
      </c>
      <c r="H8217" t="s">
        <v>46</v>
      </c>
      <c r="I8217" t="s">
        <v>129</v>
      </c>
      <c r="J8217" t="s">
        <v>130</v>
      </c>
      <c r="K8217" t="s">
        <v>131</v>
      </c>
      <c r="L8217" t="s">
        <v>23400</v>
      </c>
      <c r="M8217" t="s">
        <v>23401</v>
      </c>
      <c r="N8217">
        <v>0.60888888799999996</v>
      </c>
      <c r="O8217">
        <v>0</v>
      </c>
      <c r="P8217">
        <v>2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1.217778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1735497</v>
      </c>
      <c r="B8218">
        <v>1</v>
      </c>
      <c r="C8218" t="s">
        <v>77</v>
      </c>
      <c r="D8218" t="s">
        <v>121</v>
      </c>
      <c r="E8218" t="s">
        <v>212</v>
      </c>
      <c r="F8218" t="s">
        <v>11252</v>
      </c>
      <c r="G8218" t="s">
        <v>176</v>
      </c>
      <c r="H8218" t="s">
        <v>47</v>
      </c>
      <c r="I8218" t="s">
        <v>129</v>
      </c>
      <c r="J8218" t="s">
        <v>130</v>
      </c>
      <c r="K8218" t="s">
        <v>131</v>
      </c>
      <c r="L8218" t="s">
        <v>23402</v>
      </c>
      <c r="M8218" t="s">
        <v>23403</v>
      </c>
      <c r="N8218">
        <v>0.319722222</v>
      </c>
      <c r="O8218">
        <v>0</v>
      </c>
      <c r="P8218">
        <v>0</v>
      </c>
      <c r="Q8218">
        <v>21</v>
      </c>
      <c r="R8218">
        <v>468</v>
      </c>
      <c r="S8218">
        <v>0</v>
      </c>
      <c r="T8218">
        <v>0</v>
      </c>
      <c r="U8218">
        <v>0</v>
      </c>
      <c r="V8218">
        <v>0</v>
      </c>
      <c r="W8218">
        <v>6.7141669999999998</v>
      </c>
      <c r="X8218">
        <v>149.63</v>
      </c>
      <c r="Y8218">
        <v>0</v>
      </c>
      <c r="Z8218">
        <v>0</v>
      </c>
    </row>
    <row r="8219" spans="1:26" x14ac:dyDescent="0.25">
      <c r="A8219">
        <v>1735503</v>
      </c>
      <c r="B8219">
        <v>1</v>
      </c>
      <c r="C8219" t="s">
        <v>76</v>
      </c>
      <c r="D8219" t="s">
        <v>89</v>
      </c>
      <c r="E8219" t="s">
        <v>164</v>
      </c>
      <c r="F8219" t="s">
        <v>23404</v>
      </c>
      <c r="G8219" t="s">
        <v>256</v>
      </c>
      <c r="H8219" t="s">
        <v>46</v>
      </c>
      <c r="I8219" t="s">
        <v>129</v>
      </c>
      <c r="J8219" t="s">
        <v>130</v>
      </c>
      <c r="K8219" t="s">
        <v>131</v>
      </c>
      <c r="L8219" t="s">
        <v>23405</v>
      </c>
      <c r="M8219" t="s">
        <v>23406</v>
      </c>
      <c r="N8219">
        <v>1.203888888</v>
      </c>
      <c r="O8219">
        <v>0</v>
      </c>
      <c r="P8219">
        <v>25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30.097221999999999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1735504</v>
      </c>
      <c r="B8220">
        <v>1</v>
      </c>
      <c r="C8220" t="s">
        <v>76</v>
      </c>
      <c r="D8220" t="s">
        <v>96</v>
      </c>
      <c r="E8220" t="s">
        <v>126</v>
      </c>
      <c r="F8220" t="s">
        <v>15754</v>
      </c>
      <c r="G8220" t="s">
        <v>1209</v>
      </c>
      <c r="H8220" t="s">
        <v>47</v>
      </c>
      <c r="I8220" t="s">
        <v>129</v>
      </c>
      <c r="J8220" t="s">
        <v>15</v>
      </c>
      <c r="K8220" t="s">
        <v>131</v>
      </c>
      <c r="L8220" t="s">
        <v>23407</v>
      </c>
      <c r="M8220" t="s">
        <v>23408</v>
      </c>
      <c r="N8220">
        <v>1.699166666</v>
      </c>
      <c r="O8220">
        <v>0</v>
      </c>
      <c r="P8220">
        <v>74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125.738333</v>
      </c>
      <c r="W8220">
        <v>0</v>
      </c>
      <c r="X8220">
        <v>0</v>
      </c>
      <c r="Y8220">
        <v>0</v>
      </c>
      <c r="Z8220">
        <v>0</v>
      </c>
    </row>
    <row r="8221" spans="1:26" x14ac:dyDescent="0.25">
      <c r="A8221">
        <v>1735501</v>
      </c>
      <c r="B8221">
        <v>1</v>
      </c>
      <c r="C8221" t="s">
        <v>76</v>
      </c>
      <c r="D8221" t="s">
        <v>90</v>
      </c>
      <c r="E8221" t="s">
        <v>126</v>
      </c>
      <c r="F8221" t="s">
        <v>23409</v>
      </c>
      <c r="G8221" t="s">
        <v>176</v>
      </c>
      <c r="H8221" t="s">
        <v>47</v>
      </c>
      <c r="I8221" t="s">
        <v>129</v>
      </c>
      <c r="J8221" t="s">
        <v>130</v>
      </c>
      <c r="K8221" t="s">
        <v>131</v>
      </c>
      <c r="L8221" t="s">
        <v>23410</v>
      </c>
      <c r="M8221" t="s">
        <v>23411</v>
      </c>
      <c r="N8221">
        <v>0.56027777700000003</v>
      </c>
      <c r="O8221">
        <v>0</v>
      </c>
      <c r="P8221">
        <v>108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60.51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1735507</v>
      </c>
      <c r="B8222">
        <v>1</v>
      </c>
      <c r="C8222" t="s">
        <v>76</v>
      </c>
      <c r="D8222" t="s">
        <v>93</v>
      </c>
      <c r="E8222" t="s">
        <v>134</v>
      </c>
      <c r="F8222" t="s">
        <v>23412</v>
      </c>
      <c r="G8222" t="s">
        <v>209</v>
      </c>
      <c r="H8222" t="s">
        <v>46</v>
      </c>
      <c r="I8222" t="s">
        <v>129</v>
      </c>
      <c r="J8222" t="s">
        <v>130</v>
      </c>
      <c r="K8222" t="s">
        <v>131</v>
      </c>
      <c r="L8222" t="s">
        <v>23413</v>
      </c>
      <c r="M8222" t="s">
        <v>23414</v>
      </c>
      <c r="N8222">
        <v>2.940555555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2.9405559999999999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1735511</v>
      </c>
      <c r="B8223">
        <v>1</v>
      </c>
      <c r="C8223" t="s">
        <v>77</v>
      </c>
      <c r="D8223" t="s">
        <v>118</v>
      </c>
      <c r="E8223" t="s">
        <v>139</v>
      </c>
      <c r="F8223" t="s">
        <v>22883</v>
      </c>
      <c r="G8223" t="s">
        <v>141</v>
      </c>
      <c r="H8223" t="s">
        <v>46</v>
      </c>
      <c r="I8223" t="s">
        <v>129</v>
      </c>
      <c r="J8223" t="s">
        <v>130</v>
      </c>
      <c r="K8223" t="s">
        <v>131</v>
      </c>
      <c r="L8223" t="s">
        <v>23415</v>
      </c>
      <c r="M8223" t="s">
        <v>23416</v>
      </c>
      <c r="N8223">
        <v>1.7211111109999999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6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10.326667</v>
      </c>
    </row>
    <row r="8224" spans="1:26" x14ac:dyDescent="0.25">
      <c r="A8224">
        <v>1735509</v>
      </c>
      <c r="B8224">
        <v>1</v>
      </c>
      <c r="C8224" t="s">
        <v>76</v>
      </c>
      <c r="D8224" t="s">
        <v>89</v>
      </c>
      <c r="E8224" t="s">
        <v>134</v>
      </c>
      <c r="F8224" t="s">
        <v>23417</v>
      </c>
      <c r="G8224" t="s">
        <v>155</v>
      </c>
      <c r="H8224" t="s">
        <v>46</v>
      </c>
      <c r="I8224" t="s">
        <v>129</v>
      </c>
      <c r="J8224" t="s">
        <v>130</v>
      </c>
      <c r="K8224" t="s">
        <v>131</v>
      </c>
      <c r="L8224" t="s">
        <v>23418</v>
      </c>
      <c r="M8224" t="s">
        <v>23419</v>
      </c>
      <c r="N8224">
        <v>0.63555555500000005</v>
      </c>
      <c r="O8224">
        <v>0</v>
      </c>
      <c r="P8224">
        <v>4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2.5422220000000002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1735512</v>
      </c>
      <c r="B8225">
        <v>1</v>
      </c>
      <c r="C8225" t="s">
        <v>76</v>
      </c>
      <c r="D8225" t="s">
        <v>106</v>
      </c>
      <c r="E8225" t="s">
        <v>126</v>
      </c>
      <c r="F8225" t="s">
        <v>23420</v>
      </c>
      <c r="G8225" t="s">
        <v>176</v>
      </c>
      <c r="H8225" t="s">
        <v>47</v>
      </c>
      <c r="I8225" t="s">
        <v>129</v>
      </c>
      <c r="J8225" t="s">
        <v>130</v>
      </c>
      <c r="K8225" t="s">
        <v>131</v>
      </c>
      <c r="L8225" t="s">
        <v>23421</v>
      </c>
      <c r="M8225" t="s">
        <v>23422</v>
      </c>
      <c r="N8225">
        <v>0.56722222200000005</v>
      </c>
      <c r="O8225">
        <v>1</v>
      </c>
      <c r="P8225">
        <v>4789</v>
      </c>
      <c r="Q8225">
        <v>0</v>
      </c>
      <c r="R8225">
        <v>0</v>
      </c>
      <c r="S8225">
        <v>0</v>
      </c>
      <c r="T8225">
        <v>0</v>
      </c>
      <c r="U8225">
        <v>0.567222</v>
      </c>
      <c r="V8225">
        <v>2716.4272209999999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1735510</v>
      </c>
      <c r="B8226">
        <v>1</v>
      </c>
      <c r="C8226" t="s">
        <v>76</v>
      </c>
      <c r="D8226" t="s">
        <v>80</v>
      </c>
      <c r="E8226" t="s">
        <v>134</v>
      </c>
      <c r="F8226" t="s">
        <v>23423</v>
      </c>
      <c r="G8226" t="s">
        <v>209</v>
      </c>
      <c r="H8226" t="s">
        <v>46</v>
      </c>
      <c r="I8226" t="s">
        <v>129</v>
      </c>
      <c r="J8226" t="s">
        <v>130</v>
      </c>
      <c r="K8226" t="s">
        <v>131</v>
      </c>
      <c r="L8226" t="s">
        <v>23424</v>
      </c>
      <c r="M8226" t="s">
        <v>23425</v>
      </c>
      <c r="N8226">
        <v>5.5766666660000004</v>
      </c>
      <c r="O8226">
        <v>0</v>
      </c>
      <c r="P8226">
        <v>13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72.496667000000002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1735513</v>
      </c>
      <c r="B8227">
        <v>1</v>
      </c>
      <c r="C8227" t="s">
        <v>76</v>
      </c>
      <c r="D8227" t="s">
        <v>92</v>
      </c>
      <c r="E8227" t="s">
        <v>158</v>
      </c>
      <c r="F8227" t="s">
        <v>23426</v>
      </c>
      <c r="G8227" t="s">
        <v>176</v>
      </c>
      <c r="H8227" t="s">
        <v>47</v>
      </c>
      <c r="I8227" t="s">
        <v>129</v>
      </c>
      <c r="J8227" t="s">
        <v>130</v>
      </c>
      <c r="K8227" t="s">
        <v>131</v>
      </c>
      <c r="L8227" t="s">
        <v>23427</v>
      </c>
      <c r="M8227" t="s">
        <v>23428</v>
      </c>
      <c r="N8227">
        <v>0.50805555499999999</v>
      </c>
      <c r="O8227">
        <v>0</v>
      </c>
      <c r="P8227">
        <v>0</v>
      </c>
      <c r="Q8227">
        <v>23</v>
      </c>
      <c r="R8227">
        <v>3128</v>
      </c>
      <c r="S8227">
        <v>0</v>
      </c>
      <c r="T8227">
        <v>0</v>
      </c>
      <c r="U8227">
        <v>0</v>
      </c>
      <c r="V8227">
        <v>0</v>
      </c>
      <c r="W8227">
        <v>11.685278</v>
      </c>
      <c r="X8227">
        <v>1589.197776</v>
      </c>
      <c r="Y8227">
        <v>0</v>
      </c>
      <c r="Z8227">
        <v>0</v>
      </c>
    </row>
    <row r="8228" spans="1:26" x14ac:dyDescent="0.25">
      <c r="A8228">
        <v>1735517</v>
      </c>
      <c r="B8228">
        <v>1</v>
      </c>
      <c r="C8228" t="s">
        <v>76</v>
      </c>
      <c r="D8228" t="s">
        <v>79</v>
      </c>
      <c r="E8228" t="s">
        <v>126</v>
      </c>
      <c r="F8228" t="s">
        <v>23011</v>
      </c>
      <c r="G8228" t="s">
        <v>285</v>
      </c>
      <c r="H8228" t="s">
        <v>47</v>
      </c>
      <c r="I8228" t="s">
        <v>129</v>
      </c>
      <c r="J8228" t="s">
        <v>130</v>
      </c>
      <c r="K8228" t="s">
        <v>161</v>
      </c>
      <c r="L8228" t="s">
        <v>23429</v>
      </c>
      <c r="M8228" t="s">
        <v>23430</v>
      </c>
      <c r="N8228">
        <v>0.84861111099999997</v>
      </c>
      <c r="O8228">
        <v>0</v>
      </c>
      <c r="P8228">
        <v>203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172.268056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1735545</v>
      </c>
      <c r="B8229">
        <v>1</v>
      </c>
      <c r="C8229" t="s">
        <v>76</v>
      </c>
      <c r="D8229" t="s">
        <v>79</v>
      </c>
      <c r="E8229" t="s">
        <v>139</v>
      </c>
      <c r="F8229" t="s">
        <v>23431</v>
      </c>
      <c r="G8229" t="s">
        <v>141</v>
      </c>
      <c r="H8229" t="s">
        <v>46</v>
      </c>
      <c r="I8229" t="s">
        <v>129</v>
      </c>
      <c r="J8229" t="s">
        <v>130</v>
      </c>
      <c r="K8229" t="s">
        <v>131</v>
      </c>
      <c r="L8229" t="s">
        <v>23432</v>
      </c>
      <c r="M8229" t="s">
        <v>23433</v>
      </c>
      <c r="N8229">
        <v>1.9011111110000001</v>
      </c>
      <c r="O8229">
        <v>0</v>
      </c>
      <c r="P8229">
        <v>80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152.08888899999999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1735529</v>
      </c>
      <c r="B8230">
        <v>1</v>
      </c>
      <c r="C8230" t="s">
        <v>77</v>
      </c>
      <c r="D8230" t="s">
        <v>122</v>
      </c>
      <c r="E8230" t="s">
        <v>139</v>
      </c>
      <c r="F8230" t="s">
        <v>23434</v>
      </c>
      <c r="G8230" t="s">
        <v>141</v>
      </c>
      <c r="H8230" t="s">
        <v>46</v>
      </c>
      <c r="I8230" t="s">
        <v>129</v>
      </c>
      <c r="J8230" t="s">
        <v>130</v>
      </c>
      <c r="K8230" t="s">
        <v>131</v>
      </c>
      <c r="L8230" t="s">
        <v>23435</v>
      </c>
      <c r="M8230" t="s">
        <v>23436</v>
      </c>
      <c r="N8230">
        <v>0.84666666599999996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9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7.62</v>
      </c>
    </row>
    <row r="8231" spans="1:26" x14ac:dyDescent="0.25">
      <c r="A8231">
        <v>1735526</v>
      </c>
      <c r="B8231">
        <v>1</v>
      </c>
      <c r="C8231" t="s">
        <v>76</v>
      </c>
      <c r="D8231" t="s">
        <v>101</v>
      </c>
      <c r="E8231" t="s">
        <v>134</v>
      </c>
      <c r="F8231" t="s">
        <v>23437</v>
      </c>
      <c r="G8231" t="s">
        <v>136</v>
      </c>
      <c r="H8231" t="s">
        <v>46</v>
      </c>
      <c r="I8231" t="s">
        <v>129</v>
      </c>
      <c r="J8231" t="s">
        <v>130</v>
      </c>
      <c r="K8231" t="s">
        <v>131</v>
      </c>
      <c r="L8231" t="s">
        <v>23438</v>
      </c>
      <c r="M8231" t="s">
        <v>23439</v>
      </c>
      <c r="N8231">
        <v>1.2352777770000001</v>
      </c>
      <c r="O8231">
        <v>0</v>
      </c>
      <c r="P8231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1.2352780000000001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1735524</v>
      </c>
      <c r="B8232">
        <v>1</v>
      </c>
      <c r="C8232" t="s">
        <v>76</v>
      </c>
      <c r="D8232" t="s">
        <v>79</v>
      </c>
      <c r="E8232" t="s">
        <v>148</v>
      </c>
      <c r="F8232" t="s">
        <v>23440</v>
      </c>
      <c r="G8232" t="s">
        <v>176</v>
      </c>
      <c r="H8232" t="s">
        <v>47</v>
      </c>
      <c r="I8232" t="s">
        <v>129</v>
      </c>
      <c r="J8232" t="s">
        <v>130</v>
      </c>
      <c r="K8232" t="s">
        <v>131</v>
      </c>
      <c r="L8232" t="s">
        <v>23441</v>
      </c>
      <c r="M8232" t="s">
        <v>23442</v>
      </c>
      <c r="N8232">
        <v>1.4607749999999999</v>
      </c>
      <c r="O8232">
        <v>7</v>
      </c>
      <c r="P8232">
        <v>10663</v>
      </c>
      <c r="Q8232">
        <v>0</v>
      </c>
      <c r="R8232">
        <v>0</v>
      </c>
      <c r="S8232">
        <v>0</v>
      </c>
      <c r="T8232">
        <v>0</v>
      </c>
      <c r="U8232">
        <v>10.225425</v>
      </c>
      <c r="V8232">
        <v>15576.243825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1735528</v>
      </c>
      <c r="B8233">
        <v>1</v>
      </c>
      <c r="C8233" t="s">
        <v>77</v>
      </c>
      <c r="D8233" t="s">
        <v>111</v>
      </c>
      <c r="E8233" t="s">
        <v>134</v>
      </c>
      <c r="F8233" t="s">
        <v>23443</v>
      </c>
      <c r="G8233" t="s">
        <v>136</v>
      </c>
      <c r="H8233" t="s">
        <v>46</v>
      </c>
      <c r="I8233" t="s">
        <v>129</v>
      </c>
      <c r="J8233" t="s">
        <v>130</v>
      </c>
      <c r="K8233" t="s">
        <v>131</v>
      </c>
      <c r="L8233" t="s">
        <v>23444</v>
      </c>
      <c r="M8233" t="s">
        <v>23445</v>
      </c>
      <c r="N8233">
        <v>1.3916666660000001</v>
      </c>
      <c r="O8233">
        <v>0</v>
      </c>
      <c r="P8233">
        <v>0</v>
      </c>
      <c r="Q8233">
        <v>0</v>
      </c>
      <c r="R8233">
        <v>1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1.391667</v>
      </c>
      <c r="Y8233">
        <v>0</v>
      </c>
      <c r="Z8233">
        <v>0</v>
      </c>
    </row>
    <row r="8234" spans="1:26" x14ac:dyDescent="0.25">
      <c r="A8234">
        <v>1735531</v>
      </c>
      <c r="B8234">
        <v>1</v>
      </c>
      <c r="C8234" t="s">
        <v>77</v>
      </c>
      <c r="D8234" t="s">
        <v>109</v>
      </c>
      <c r="E8234" t="s">
        <v>139</v>
      </c>
      <c r="F8234" t="s">
        <v>23446</v>
      </c>
      <c r="G8234" t="s">
        <v>141</v>
      </c>
      <c r="H8234" t="s">
        <v>46</v>
      </c>
      <c r="I8234" t="s">
        <v>129</v>
      </c>
      <c r="J8234" t="s">
        <v>130</v>
      </c>
      <c r="K8234" t="s">
        <v>131</v>
      </c>
      <c r="L8234" t="s">
        <v>23447</v>
      </c>
      <c r="M8234" t="s">
        <v>23448</v>
      </c>
      <c r="N8234">
        <v>0.79194444399999997</v>
      </c>
      <c r="O8234">
        <v>0</v>
      </c>
      <c r="P8234">
        <v>4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3.1677780000000002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1735534</v>
      </c>
      <c r="B8235">
        <v>1</v>
      </c>
      <c r="C8235" t="s">
        <v>76</v>
      </c>
      <c r="D8235" t="s">
        <v>92</v>
      </c>
      <c r="E8235" t="s">
        <v>158</v>
      </c>
      <c r="F8235" t="s">
        <v>17838</v>
      </c>
      <c r="G8235" t="s">
        <v>176</v>
      </c>
      <c r="H8235" t="s">
        <v>47</v>
      </c>
      <c r="I8235" t="s">
        <v>129</v>
      </c>
      <c r="J8235" t="s">
        <v>130</v>
      </c>
      <c r="K8235" t="s">
        <v>131</v>
      </c>
      <c r="L8235" t="s">
        <v>23449</v>
      </c>
      <c r="M8235" t="s">
        <v>23450</v>
      </c>
      <c r="N8235">
        <v>0.507222222</v>
      </c>
      <c r="O8235">
        <v>0</v>
      </c>
      <c r="P8235">
        <v>0</v>
      </c>
      <c r="Q8235">
        <v>7</v>
      </c>
      <c r="R8235">
        <v>1329</v>
      </c>
      <c r="S8235">
        <v>0</v>
      </c>
      <c r="T8235">
        <v>0</v>
      </c>
      <c r="U8235">
        <v>0</v>
      </c>
      <c r="V8235">
        <v>0</v>
      </c>
      <c r="W8235">
        <v>3.5505559999999998</v>
      </c>
      <c r="X8235">
        <v>674.09833300000003</v>
      </c>
      <c r="Y8235">
        <v>0</v>
      </c>
      <c r="Z8235">
        <v>0</v>
      </c>
    </row>
    <row r="8236" spans="1:26" x14ac:dyDescent="0.25">
      <c r="A8236">
        <v>1735537</v>
      </c>
      <c r="B8236">
        <v>1</v>
      </c>
      <c r="C8236" t="s">
        <v>77</v>
      </c>
      <c r="D8236" t="s">
        <v>108</v>
      </c>
      <c r="E8236" t="s">
        <v>139</v>
      </c>
      <c r="F8236" t="s">
        <v>23451</v>
      </c>
      <c r="G8236" t="s">
        <v>141</v>
      </c>
      <c r="H8236" t="s">
        <v>46</v>
      </c>
      <c r="I8236" t="s">
        <v>129</v>
      </c>
      <c r="J8236" t="s">
        <v>130</v>
      </c>
      <c r="K8236" t="s">
        <v>131</v>
      </c>
      <c r="L8236" t="s">
        <v>23452</v>
      </c>
      <c r="M8236" t="s">
        <v>23453</v>
      </c>
      <c r="N8236">
        <v>0.72194444400000002</v>
      </c>
      <c r="O8236">
        <v>0</v>
      </c>
      <c r="P8236">
        <v>113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81.579722000000004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1735532</v>
      </c>
      <c r="B8237">
        <v>1</v>
      </c>
      <c r="C8237" t="s">
        <v>76</v>
      </c>
      <c r="D8237" t="s">
        <v>79</v>
      </c>
      <c r="E8237" t="s">
        <v>126</v>
      </c>
      <c r="F8237" t="s">
        <v>23454</v>
      </c>
      <c r="G8237" t="s">
        <v>150</v>
      </c>
      <c r="H8237" t="s">
        <v>47</v>
      </c>
      <c r="I8237" t="s">
        <v>151</v>
      </c>
      <c r="J8237" t="s">
        <v>130</v>
      </c>
      <c r="K8237" t="s">
        <v>131</v>
      </c>
      <c r="L8237" t="s">
        <v>23455</v>
      </c>
      <c r="M8237" t="s">
        <v>23456</v>
      </c>
      <c r="N8237">
        <v>1.9444444000000002E-2</v>
      </c>
      <c r="O8237">
        <v>0</v>
      </c>
      <c r="P8237">
        <v>224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4.3555549999999998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1735536</v>
      </c>
      <c r="B8238">
        <v>1</v>
      </c>
      <c r="C8238" t="s">
        <v>77</v>
      </c>
      <c r="D8238" t="s">
        <v>113</v>
      </c>
      <c r="E8238" t="s">
        <v>126</v>
      </c>
      <c r="F8238" t="s">
        <v>23457</v>
      </c>
      <c r="G8238" t="s">
        <v>145</v>
      </c>
      <c r="H8238" t="s">
        <v>47</v>
      </c>
      <c r="I8238" t="s">
        <v>129</v>
      </c>
      <c r="J8238" t="s">
        <v>130</v>
      </c>
      <c r="K8238" t="s">
        <v>131</v>
      </c>
      <c r="L8238" t="s">
        <v>23458</v>
      </c>
      <c r="M8238" t="s">
        <v>23459</v>
      </c>
      <c r="N8238">
        <v>0.75194444400000005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51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38.349167000000001</v>
      </c>
    </row>
    <row r="8239" spans="1:26" x14ac:dyDescent="0.25">
      <c r="A8239">
        <v>1735544</v>
      </c>
      <c r="B8239">
        <v>1</v>
      </c>
      <c r="C8239" t="s">
        <v>77</v>
      </c>
      <c r="D8239" t="s">
        <v>123</v>
      </c>
      <c r="E8239" t="s">
        <v>134</v>
      </c>
      <c r="F8239" t="s">
        <v>23460</v>
      </c>
      <c r="G8239" t="s">
        <v>136</v>
      </c>
      <c r="H8239" t="s">
        <v>46</v>
      </c>
      <c r="I8239" t="s">
        <v>129</v>
      </c>
      <c r="J8239" t="s">
        <v>130</v>
      </c>
      <c r="K8239" t="s">
        <v>131</v>
      </c>
      <c r="L8239" t="s">
        <v>23461</v>
      </c>
      <c r="M8239" t="s">
        <v>23462</v>
      </c>
      <c r="N8239">
        <v>1.843611111</v>
      </c>
      <c r="O8239">
        <v>0</v>
      </c>
      <c r="P8239">
        <v>1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1.8436110000000001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1735548</v>
      </c>
      <c r="B8240">
        <v>1</v>
      </c>
      <c r="C8240" t="s">
        <v>77</v>
      </c>
      <c r="D8240" t="s">
        <v>123</v>
      </c>
      <c r="E8240" t="s">
        <v>164</v>
      </c>
      <c r="F8240" t="s">
        <v>23463</v>
      </c>
      <c r="G8240" t="s">
        <v>4547</v>
      </c>
      <c r="H8240" t="s">
        <v>46</v>
      </c>
      <c r="I8240" t="s">
        <v>129</v>
      </c>
      <c r="J8240" t="s">
        <v>130</v>
      </c>
      <c r="K8240" t="s">
        <v>131</v>
      </c>
      <c r="L8240" t="s">
        <v>23464</v>
      </c>
      <c r="M8240" t="s">
        <v>23465</v>
      </c>
      <c r="N8240">
        <v>4.2874999999999996</v>
      </c>
      <c r="O8240">
        <v>0</v>
      </c>
      <c r="P8240">
        <v>149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638.83749999999998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1735546</v>
      </c>
      <c r="B8241">
        <v>1</v>
      </c>
      <c r="C8241" t="s">
        <v>76</v>
      </c>
      <c r="D8241" t="s">
        <v>104</v>
      </c>
      <c r="E8241" t="s">
        <v>164</v>
      </c>
      <c r="F8241" t="s">
        <v>23466</v>
      </c>
      <c r="G8241" t="s">
        <v>462</v>
      </c>
      <c r="H8241" t="s">
        <v>46</v>
      </c>
      <c r="I8241" t="s">
        <v>129</v>
      </c>
      <c r="J8241" t="s">
        <v>130</v>
      </c>
      <c r="K8241" t="s">
        <v>131</v>
      </c>
      <c r="L8241" t="s">
        <v>23467</v>
      </c>
      <c r="M8241" t="s">
        <v>23468</v>
      </c>
      <c r="N8241">
        <v>0.248888888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113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28.124444</v>
      </c>
    </row>
    <row r="8242" spans="1:26" x14ac:dyDescent="0.25">
      <c r="A8242">
        <v>1735550</v>
      </c>
      <c r="B8242">
        <v>1</v>
      </c>
      <c r="C8242" t="s">
        <v>76</v>
      </c>
      <c r="D8242" t="s">
        <v>79</v>
      </c>
      <c r="E8242" t="s">
        <v>126</v>
      </c>
      <c r="F8242" t="s">
        <v>23469</v>
      </c>
      <c r="G8242" t="s">
        <v>996</v>
      </c>
      <c r="H8242" t="s">
        <v>47</v>
      </c>
      <c r="I8242" t="s">
        <v>129</v>
      </c>
      <c r="J8242" t="s">
        <v>130</v>
      </c>
      <c r="K8242" t="s">
        <v>131</v>
      </c>
      <c r="L8242" t="s">
        <v>23470</v>
      </c>
      <c r="M8242" t="s">
        <v>23471</v>
      </c>
      <c r="N8242">
        <v>0.76527777699999999</v>
      </c>
      <c r="O8242">
        <v>1</v>
      </c>
      <c r="P8242">
        <v>293</v>
      </c>
      <c r="Q8242">
        <v>0</v>
      </c>
      <c r="R8242">
        <v>0</v>
      </c>
      <c r="S8242">
        <v>0</v>
      </c>
      <c r="T8242">
        <v>0</v>
      </c>
      <c r="U8242">
        <v>0.76527800000000001</v>
      </c>
      <c r="V8242">
        <v>224.22638900000001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1735554</v>
      </c>
      <c r="B8243">
        <v>1</v>
      </c>
      <c r="C8243" t="s">
        <v>76</v>
      </c>
      <c r="D8243" t="s">
        <v>107</v>
      </c>
      <c r="E8243" t="s">
        <v>134</v>
      </c>
      <c r="F8243" t="s">
        <v>23472</v>
      </c>
      <c r="G8243" t="s">
        <v>136</v>
      </c>
      <c r="H8243" t="s">
        <v>46</v>
      </c>
      <c r="I8243" t="s">
        <v>129</v>
      </c>
      <c r="J8243" t="s">
        <v>130</v>
      </c>
      <c r="K8243" t="s">
        <v>131</v>
      </c>
      <c r="L8243" t="s">
        <v>23473</v>
      </c>
      <c r="M8243" t="s">
        <v>23474</v>
      </c>
      <c r="N8243">
        <v>0.74388888799999997</v>
      </c>
      <c r="O8243">
        <v>0</v>
      </c>
      <c r="P8243">
        <v>10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7.4388889999999996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1735561</v>
      </c>
      <c r="B8244">
        <v>1</v>
      </c>
      <c r="C8244" t="s">
        <v>76</v>
      </c>
      <c r="D8244" t="s">
        <v>90</v>
      </c>
      <c r="E8244" t="s">
        <v>134</v>
      </c>
      <c r="F8244" t="s">
        <v>23475</v>
      </c>
      <c r="G8244" t="s">
        <v>209</v>
      </c>
      <c r="H8244" t="s">
        <v>46</v>
      </c>
      <c r="I8244" t="s">
        <v>129</v>
      </c>
      <c r="J8244" t="s">
        <v>130</v>
      </c>
      <c r="K8244" t="s">
        <v>131</v>
      </c>
      <c r="L8244" t="s">
        <v>23476</v>
      </c>
      <c r="M8244" t="s">
        <v>23477</v>
      </c>
      <c r="N8244">
        <v>1.6383333330000001</v>
      </c>
      <c r="O8244">
        <v>0</v>
      </c>
      <c r="P8244">
        <v>13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21.298333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1735565</v>
      </c>
      <c r="B8245">
        <v>1</v>
      </c>
      <c r="C8245" t="s">
        <v>77</v>
      </c>
      <c r="D8245" t="s">
        <v>119</v>
      </c>
      <c r="E8245" t="s">
        <v>139</v>
      </c>
      <c r="F8245" t="s">
        <v>23478</v>
      </c>
      <c r="G8245" t="s">
        <v>141</v>
      </c>
      <c r="H8245" t="s">
        <v>46</v>
      </c>
      <c r="I8245" t="s">
        <v>129</v>
      </c>
      <c r="J8245" t="s">
        <v>130</v>
      </c>
      <c r="K8245" t="s">
        <v>131</v>
      </c>
      <c r="L8245" t="s">
        <v>23479</v>
      </c>
      <c r="M8245" t="s">
        <v>23480</v>
      </c>
      <c r="N8245">
        <v>0.69166666600000004</v>
      </c>
      <c r="O8245">
        <v>0</v>
      </c>
      <c r="P8245">
        <v>175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121.041667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1735569</v>
      </c>
      <c r="B8246">
        <v>1</v>
      </c>
      <c r="C8246" t="s">
        <v>76</v>
      </c>
      <c r="D8246" t="s">
        <v>92</v>
      </c>
      <c r="E8246" t="s">
        <v>134</v>
      </c>
      <c r="F8246" t="s">
        <v>23481</v>
      </c>
      <c r="G8246" t="s">
        <v>136</v>
      </c>
      <c r="H8246" t="s">
        <v>46</v>
      </c>
      <c r="I8246" t="s">
        <v>129</v>
      </c>
      <c r="J8246" t="s">
        <v>130</v>
      </c>
      <c r="K8246" t="s">
        <v>131</v>
      </c>
      <c r="L8246" t="s">
        <v>23482</v>
      </c>
      <c r="M8246" t="s">
        <v>23483</v>
      </c>
      <c r="N8246">
        <v>0.53444444400000002</v>
      </c>
      <c r="O8246">
        <v>0</v>
      </c>
      <c r="P8246">
        <v>0</v>
      </c>
      <c r="Q8246">
        <v>0</v>
      </c>
      <c r="R8246">
        <v>1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0.53444400000000003</v>
      </c>
      <c r="Y8246">
        <v>0</v>
      </c>
      <c r="Z8246">
        <v>0</v>
      </c>
    </row>
    <row r="8247" spans="1:26" x14ac:dyDescent="0.25">
      <c r="A8247">
        <v>1735571</v>
      </c>
      <c r="B8247">
        <v>1</v>
      </c>
      <c r="C8247" t="s">
        <v>76</v>
      </c>
      <c r="D8247" t="s">
        <v>93</v>
      </c>
      <c r="E8247" t="s">
        <v>139</v>
      </c>
      <c r="F8247" t="s">
        <v>23484</v>
      </c>
      <c r="G8247" t="s">
        <v>141</v>
      </c>
      <c r="H8247" t="s">
        <v>46</v>
      </c>
      <c r="I8247" t="s">
        <v>129</v>
      </c>
      <c r="J8247" t="s">
        <v>130</v>
      </c>
      <c r="K8247" t="s">
        <v>131</v>
      </c>
      <c r="L8247" t="s">
        <v>23485</v>
      </c>
      <c r="M8247" t="s">
        <v>23486</v>
      </c>
      <c r="N8247">
        <v>0.89444444400000001</v>
      </c>
      <c r="O8247">
        <v>0</v>
      </c>
      <c r="P8247">
        <v>9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8.0500000000000007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1735572</v>
      </c>
      <c r="B8248">
        <v>1</v>
      </c>
      <c r="C8248" t="s">
        <v>76</v>
      </c>
      <c r="D8248" t="s">
        <v>100</v>
      </c>
      <c r="E8248" t="s">
        <v>148</v>
      </c>
      <c r="F8248" t="s">
        <v>3963</v>
      </c>
      <c r="G8248" t="s">
        <v>176</v>
      </c>
      <c r="H8248" t="s">
        <v>47</v>
      </c>
      <c r="I8248" t="s">
        <v>129</v>
      </c>
      <c r="J8248" t="s">
        <v>130</v>
      </c>
      <c r="K8248" t="s">
        <v>131</v>
      </c>
      <c r="L8248" t="s">
        <v>23487</v>
      </c>
      <c r="M8248" t="s">
        <v>23488</v>
      </c>
      <c r="N8248">
        <v>0.104166666</v>
      </c>
      <c r="O8248">
        <v>420</v>
      </c>
      <c r="P8248">
        <v>1855</v>
      </c>
      <c r="Q8248">
        <v>0</v>
      </c>
      <c r="R8248">
        <v>0</v>
      </c>
      <c r="S8248">
        <v>0</v>
      </c>
      <c r="T8248">
        <v>0</v>
      </c>
      <c r="U8248">
        <v>43.75</v>
      </c>
      <c r="V8248">
        <v>193.22916499999999</v>
      </c>
      <c r="W8248">
        <v>0</v>
      </c>
      <c r="X8248">
        <v>0</v>
      </c>
      <c r="Y8248">
        <v>0</v>
      </c>
      <c r="Z8248">
        <v>0</v>
      </c>
    </row>
    <row r="8249" spans="1:26" x14ac:dyDescent="0.25">
      <c r="A8249">
        <v>1735574</v>
      </c>
      <c r="B8249">
        <v>1</v>
      </c>
      <c r="C8249" t="s">
        <v>76</v>
      </c>
      <c r="D8249" t="s">
        <v>100</v>
      </c>
      <c r="E8249" t="s">
        <v>158</v>
      </c>
      <c r="F8249" t="s">
        <v>2124</v>
      </c>
      <c r="G8249" t="s">
        <v>176</v>
      </c>
      <c r="H8249" t="s">
        <v>47</v>
      </c>
      <c r="I8249" t="s">
        <v>129</v>
      </c>
      <c r="J8249" t="s">
        <v>130</v>
      </c>
      <c r="K8249" t="s">
        <v>131</v>
      </c>
      <c r="L8249" t="s">
        <v>23489</v>
      </c>
      <c r="M8249" t="s">
        <v>23490</v>
      </c>
      <c r="N8249">
        <v>4.3488888880000003</v>
      </c>
      <c r="O8249">
        <v>215</v>
      </c>
      <c r="P8249">
        <v>427</v>
      </c>
      <c r="Q8249">
        <v>0</v>
      </c>
      <c r="R8249">
        <v>0</v>
      </c>
      <c r="S8249">
        <v>0</v>
      </c>
      <c r="T8249">
        <v>0</v>
      </c>
      <c r="U8249">
        <v>935.01111100000003</v>
      </c>
      <c r="V8249">
        <v>1856.975555</v>
      </c>
      <c r="W8249">
        <v>0</v>
      </c>
      <c r="X8249">
        <v>0</v>
      </c>
      <c r="Y8249">
        <v>0</v>
      </c>
      <c r="Z8249">
        <v>0</v>
      </c>
    </row>
    <row r="8250" spans="1:26" x14ac:dyDescent="0.25">
      <c r="A8250">
        <v>1735576</v>
      </c>
      <c r="B8250">
        <v>1</v>
      </c>
      <c r="C8250" t="s">
        <v>76</v>
      </c>
      <c r="D8250" t="s">
        <v>96</v>
      </c>
      <c r="E8250" t="s">
        <v>139</v>
      </c>
      <c r="F8250" t="s">
        <v>23491</v>
      </c>
      <c r="G8250" t="s">
        <v>141</v>
      </c>
      <c r="H8250" t="s">
        <v>46</v>
      </c>
      <c r="I8250" t="s">
        <v>129</v>
      </c>
      <c r="J8250" t="s">
        <v>130</v>
      </c>
      <c r="K8250" t="s">
        <v>131</v>
      </c>
      <c r="L8250" t="s">
        <v>23492</v>
      </c>
      <c r="M8250" t="s">
        <v>23493</v>
      </c>
      <c r="N8250">
        <v>0.51138888800000004</v>
      </c>
      <c r="O8250">
        <v>0</v>
      </c>
      <c r="P8250">
        <v>16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8.1822219999999994</v>
      </c>
      <c r="W8250">
        <v>0</v>
      </c>
      <c r="X8250">
        <v>0</v>
      </c>
      <c r="Y8250">
        <v>0</v>
      </c>
      <c r="Z8250">
        <v>0</v>
      </c>
    </row>
    <row r="8251" spans="1:26" x14ac:dyDescent="0.25">
      <c r="A8251">
        <v>1735583</v>
      </c>
      <c r="B8251">
        <v>1</v>
      </c>
      <c r="C8251" t="s">
        <v>76</v>
      </c>
      <c r="D8251" t="s">
        <v>103</v>
      </c>
      <c r="E8251" t="s">
        <v>158</v>
      </c>
      <c r="F8251" t="s">
        <v>23494</v>
      </c>
      <c r="G8251" t="s">
        <v>176</v>
      </c>
      <c r="H8251" t="s">
        <v>47</v>
      </c>
      <c r="I8251" t="s">
        <v>129</v>
      </c>
      <c r="J8251" t="s">
        <v>130</v>
      </c>
      <c r="K8251" t="s">
        <v>131</v>
      </c>
      <c r="L8251" t="s">
        <v>23495</v>
      </c>
      <c r="M8251" t="s">
        <v>23496</v>
      </c>
      <c r="N8251">
        <v>1.209166666</v>
      </c>
      <c r="O8251">
        <v>0</v>
      </c>
      <c r="P8251">
        <v>0</v>
      </c>
      <c r="Q8251">
        <v>35</v>
      </c>
      <c r="R8251">
        <v>6847</v>
      </c>
      <c r="S8251">
        <v>0</v>
      </c>
      <c r="T8251">
        <v>0</v>
      </c>
      <c r="U8251">
        <v>0</v>
      </c>
      <c r="V8251">
        <v>0</v>
      </c>
      <c r="W8251">
        <v>42.320833</v>
      </c>
      <c r="X8251">
        <v>8279.1641619999991</v>
      </c>
      <c r="Y8251">
        <v>0</v>
      </c>
      <c r="Z8251">
        <v>0</v>
      </c>
    </row>
    <row r="8252" spans="1:26" x14ac:dyDescent="0.25">
      <c r="A8252">
        <v>1735578</v>
      </c>
      <c r="B8252">
        <v>1</v>
      </c>
      <c r="C8252" t="s">
        <v>76</v>
      </c>
      <c r="D8252" t="s">
        <v>100</v>
      </c>
      <c r="E8252" t="s">
        <v>148</v>
      </c>
      <c r="F8252" t="s">
        <v>3963</v>
      </c>
      <c r="G8252" t="s">
        <v>176</v>
      </c>
      <c r="H8252" t="s">
        <v>47</v>
      </c>
      <c r="I8252" t="s">
        <v>129</v>
      </c>
      <c r="J8252" t="s">
        <v>130</v>
      </c>
      <c r="K8252" t="s">
        <v>131</v>
      </c>
      <c r="L8252" t="s">
        <v>23497</v>
      </c>
      <c r="M8252" t="s">
        <v>23498</v>
      </c>
      <c r="N8252">
        <v>0.17861111099999999</v>
      </c>
      <c r="O8252">
        <v>420</v>
      </c>
      <c r="P8252">
        <v>1855</v>
      </c>
      <c r="Q8252">
        <v>0</v>
      </c>
      <c r="R8252">
        <v>0</v>
      </c>
      <c r="S8252">
        <v>0</v>
      </c>
      <c r="T8252">
        <v>0</v>
      </c>
      <c r="U8252">
        <v>75.016666999999998</v>
      </c>
      <c r="V8252">
        <v>331.32361100000003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1735580</v>
      </c>
      <c r="B8253">
        <v>1</v>
      </c>
      <c r="C8253" t="s">
        <v>76</v>
      </c>
      <c r="D8253" t="s">
        <v>103</v>
      </c>
      <c r="E8253" t="s">
        <v>158</v>
      </c>
      <c r="F8253" t="s">
        <v>23499</v>
      </c>
      <c r="G8253" t="s">
        <v>176</v>
      </c>
      <c r="H8253" t="s">
        <v>47</v>
      </c>
      <c r="I8253" t="s">
        <v>129</v>
      </c>
      <c r="J8253" t="s">
        <v>130</v>
      </c>
      <c r="K8253" t="s">
        <v>131</v>
      </c>
      <c r="L8253" t="s">
        <v>23497</v>
      </c>
      <c r="M8253" t="s">
        <v>23500</v>
      </c>
      <c r="N8253">
        <v>0.21222222199999999</v>
      </c>
      <c r="O8253">
        <v>0</v>
      </c>
      <c r="P8253">
        <v>0</v>
      </c>
      <c r="Q8253">
        <v>13</v>
      </c>
      <c r="R8253">
        <v>13296</v>
      </c>
      <c r="S8253">
        <v>1</v>
      </c>
      <c r="T8253">
        <v>0</v>
      </c>
      <c r="U8253">
        <v>0</v>
      </c>
      <c r="V8253">
        <v>0</v>
      </c>
      <c r="W8253">
        <v>2.7588889999999999</v>
      </c>
      <c r="X8253">
        <v>2821.7066639999998</v>
      </c>
      <c r="Y8253">
        <v>0.21222199999999999</v>
      </c>
      <c r="Z8253">
        <v>0</v>
      </c>
    </row>
    <row r="8254" spans="1:26" x14ac:dyDescent="0.25">
      <c r="A8254">
        <v>1735584</v>
      </c>
      <c r="B8254">
        <v>1</v>
      </c>
      <c r="C8254" t="s">
        <v>76</v>
      </c>
      <c r="D8254" t="s">
        <v>90</v>
      </c>
      <c r="E8254" t="s">
        <v>191</v>
      </c>
      <c r="F8254" t="s">
        <v>22836</v>
      </c>
      <c r="G8254" t="s">
        <v>141</v>
      </c>
      <c r="H8254" t="s">
        <v>46</v>
      </c>
      <c r="I8254" t="s">
        <v>129</v>
      </c>
      <c r="J8254" t="s">
        <v>130</v>
      </c>
      <c r="K8254" t="s">
        <v>131</v>
      </c>
      <c r="L8254" t="s">
        <v>23501</v>
      </c>
      <c r="M8254" t="s">
        <v>23502</v>
      </c>
      <c r="N8254">
        <v>0.69277777699999998</v>
      </c>
      <c r="O8254">
        <v>0</v>
      </c>
      <c r="P8254">
        <v>137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94.910555000000002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1735585</v>
      </c>
      <c r="B8255">
        <v>1</v>
      </c>
      <c r="C8255" t="s">
        <v>76</v>
      </c>
      <c r="D8255" t="s">
        <v>99</v>
      </c>
      <c r="E8255" t="s">
        <v>148</v>
      </c>
      <c r="F8255" t="s">
        <v>11080</v>
      </c>
      <c r="G8255" t="s">
        <v>21143</v>
      </c>
      <c r="H8255" t="s">
        <v>47</v>
      </c>
      <c r="I8255" t="s">
        <v>129</v>
      </c>
      <c r="J8255" t="s">
        <v>130</v>
      </c>
      <c r="K8255" t="s">
        <v>131</v>
      </c>
      <c r="L8255" t="s">
        <v>23503</v>
      </c>
      <c r="M8255" t="s">
        <v>23504</v>
      </c>
      <c r="N8255">
        <v>0.49111111099999999</v>
      </c>
      <c r="O8255">
        <v>23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11.295555999999999</v>
      </c>
      <c r="V8255">
        <v>0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1735588</v>
      </c>
      <c r="B8256">
        <v>1</v>
      </c>
      <c r="C8256" t="s">
        <v>76</v>
      </c>
      <c r="D8256" t="s">
        <v>100</v>
      </c>
      <c r="E8256" t="s">
        <v>148</v>
      </c>
      <c r="F8256" t="s">
        <v>3963</v>
      </c>
      <c r="G8256" t="s">
        <v>176</v>
      </c>
      <c r="H8256" t="s">
        <v>47</v>
      </c>
      <c r="I8256" t="s">
        <v>129</v>
      </c>
      <c r="J8256" t="s">
        <v>130</v>
      </c>
      <c r="K8256" t="s">
        <v>131</v>
      </c>
      <c r="L8256" t="s">
        <v>23505</v>
      </c>
      <c r="M8256" t="s">
        <v>23506</v>
      </c>
      <c r="N8256">
        <v>0.35994166599999999</v>
      </c>
      <c r="O8256">
        <v>420</v>
      </c>
      <c r="P8256">
        <v>1855</v>
      </c>
      <c r="Q8256">
        <v>0</v>
      </c>
      <c r="R8256">
        <v>0</v>
      </c>
      <c r="S8256">
        <v>0</v>
      </c>
      <c r="T8256">
        <v>0</v>
      </c>
      <c r="U8256">
        <v>151.1755</v>
      </c>
      <c r="V8256">
        <v>667.69178999999997</v>
      </c>
      <c r="W8256">
        <v>0</v>
      </c>
      <c r="X8256">
        <v>0</v>
      </c>
      <c r="Y8256">
        <v>0</v>
      </c>
      <c r="Z8256">
        <v>0</v>
      </c>
    </row>
    <row r="8257" spans="1:26" x14ac:dyDescent="0.25">
      <c r="A8257">
        <v>1735591</v>
      </c>
      <c r="B8257">
        <v>1</v>
      </c>
      <c r="C8257" t="s">
        <v>77</v>
      </c>
      <c r="D8257" t="s">
        <v>109</v>
      </c>
      <c r="E8257" t="s">
        <v>164</v>
      </c>
      <c r="F8257" t="s">
        <v>23507</v>
      </c>
      <c r="G8257" t="s">
        <v>256</v>
      </c>
      <c r="H8257" t="s">
        <v>46</v>
      </c>
      <c r="I8257" t="s">
        <v>129</v>
      </c>
      <c r="J8257" t="s">
        <v>130</v>
      </c>
      <c r="K8257" t="s">
        <v>131</v>
      </c>
      <c r="L8257" t="s">
        <v>23508</v>
      </c>
      <c r="M8257" t="s">
        <v>23509</v>
      </c>
      <c r="N8257">
        <v>1.218611111</v>
      </c>
      <c r="O8257">
        <v>0</v>
      </c>
      <c r="P8257">
        <v>154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187.666111</v>
      </c>
      <c r="W8257">
        <v>0</v>
      </c>
      <c r="X8257">
        <v>0</v>
      </c>
      <c r="Y8257">
        <v>0</v>
      </c>
      <c r="Z8257">
        <v>0</v>
      </c>
    </row>
    <row r="8258" spans="1:26" x14ac:dyDescent="0.25">
      <c r="A8258">
        <v>1735592</v>
      </c>
      <c r="B8258">
        <v>1</v>
      </c>
      <c r="C8258" t="s">
        <v>76</v>
      </c>
      <c r="D8258" t="s">
        <v>78</v>
      </c>
      <c r="E8258" t="s">
        <v>158</v>
      </c>
      <c r="F8258" t="s">
        <v>22940</v>
      </c>
      <c r="G8258" t="s">
        <v>150</v>
      </c>
      <c r="H8258" t="s">
        <v>160</v>
      </c>
      <c r="I8258" t="s">
        <v>129</v>
      </c>
      <c r="J8258" t="s">
        <v>130</v>
      </c>
      <c r="K8258" t="s">
        <v>161</v>
      </c>
      <c r="L8258" t="s">
        <v>23510</v>
      </c>
      <c r="M8258" t="s">
        <v>23511</v>
      </c>
      <c r="N8258">
        <v>0.195833333</v>
      </c>
      <c r="O8258">
        <v>5</v>
      </c>
      <c r="P8258">
        <v>2436</v>
      </c>
      <c r="Q8258">
        <v>0</v>
      </c>
      <c r="R8258">
        <v>0</v>
      </c>
      <c r="S8258">
        <v>0</v>
      </c>
      <c r="T8258">
        <v>0</v>
      </c>
      <c r="U8258">
        <v>0.97916700000000001</v>
      </c>
      <c r="V8258">
        <v>477.04999900000001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1735594</v>
      </c>
      <c r="B8259">
        <v>1</v>
      </c>
      <c r="C8259" t="s">
        <v>76</v>
      </c>
      <c r="D8259" t="s">
        <v>91</v>
      </c>
      <c r="E8259" t="s">
        <v>148</v>
      </c>
      <c r="F8259" t="s">
        <v>23512</v>
      </c>
      <c r="G8259" t="s">
        <v>176</v>
      </c>
      <c r="H8259" t="s">
        <v>47</v>
      </c>
      <c r="I8259" t="s">
        <v>129</v>
      </c>
      <c r="J8259" t="s">
        <v>130</v>
      </c>
      <c r="K8259" t="s">
        <v>131</v>
      </c>
      <c r="L8259" t="s">
        <v>23513</v>
      </c>
      <c r="M8259" t="s">
        <v>23514</v>
      </c>
      <c r="N8259">
        <v>0.62611111100000005</v>
      </c>
      <c r="O8259">
        <v>28</v>
      </c>
      <c r="P8259">
        <v>146</v>
      </c>
      <c r="Q8259">
        <v>0</v>
      </c>
      <c r="R8259">
        <v>0</v>
      </c>
      <c r="S8259">
        <v>0</v>
      </c>
      <c r="T8259">
        <v>0</v>
      </c>
      <c r="U8259">
        <v>17.531110999999999</v>
      </c>
      <c r="V8259">
        <v>91.412222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1735596</v>
      </c>
      <c r="B8260">
        <v>1</v>
      </c>
      <c r="C8260" t="s">
        <v>76</v>
      </c>
      <c r="D8260" t="s">
        <v>91</v>
      </c>
      <c r="E8260" t="s">
        <v>126</v>
      </c>
      <c r="F8260" t="s">
        <v>23515</v>
      </c>
      <c r="G8260" t="s">
        <v>145</v>
      </c>
      <c r="H8260" t="s">
        <v>47</v>
      </c>
      <c r="I8260" t="s">
        <v>129</v>
      </c>
      <c r="J8260" t="s">
        <v>130</v>
      </c>
      <c r="K8260" t="s">
        <v>131</v>
      </c>
      <c r="L8260" t="s">
        <v>23516</v>
      </c>
      <c r="M8260" t="s">
        <v>23517</v>
      </c>
      <c r="N8260">
        <v>2.5933333329999999</v>
      </c>
      <c r="O8260">
        <v>2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5.1866669999999999</v>
      </c>
      <c r="V8260">
        <v>0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1735598</v>
      </c>
      <c r="B8261">
        <v>1</v>
      </c>
      <c r="C8261" t="s">
        <v>76</v>
      </c>
      <c r="D8261" t="s">
        <v>84</v>
      </c>
      <c r="E8261" t="s">
        <v>164</v>
      </c>
      <c r="F8261" t="s">
        <v>23518</v>
      </c>
      <c r="G8261" t="s">
        <v>256</v>
      </c>
      <c r="H8261" t="s">
        <v>46</v>
      </c>
      <c r="I8261" t="s">
        <v>129</v>
      </c>
      <c r="J8261" t="s">
        <v>130</v>
      </c>
      <c r="K8261" t="s">
        <v>131</v>
      </c>
      <c r="L8261" t="s">
        <v>23519</v>
      </c>
      <c r="M8261" t="s">
        <v>23520</v>
      </c>
      <c r="N8261">
        <v>1.293055555</v>
      </c>
      <c r="O8261">
        <v>0</v>
      </c>
      <c r="P8261">
        <v>134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173.26944399999999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1735601</v>
      </c>
      <c r="B8262">
        <v>1</v>
      </c>
      <c r="C8262" t="s">
        <v>76</v>
      </c>
      <c r="D8262" t="s">
        <v>84</v>
      </c>
      <c r="E8262" t="s">
        <v>139</v>
      </c>
      <c r="F8262" t="s">
        <v>23521</v>
      </c>
      <c r="G8262" t="s">
        <v>141</v>
      </c>
      <c r="H8262" t="s">
        <v>46</v>
      </c>
      <c r="I8262" t="s">
        <v>129</v>
      </c>
      <c r="J8262" t="s">
        <v>130</v>
      </c>
      <c r="K8262" t="s">
        <v>131</v>
      </c>
      <c r="L8262" t="s">
        <v>23522</v>
      </c>
      <c r="M8262" t="s">
        <v>23523</v>
      </c>
      <c r="N8262">
        <v>0.84444444399999996</v>
      </c>
      <c r="O8262">
        <v>0</v>
      </c>
      <c r="P8262">
        <v>166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140.17777799999999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1735602</v>
      </c>
      <c r="B8263">
        <v>1</v>
      </c>
      <c r="C8263" t="s">
        <v>77</v>
      </c>
      <c r="D8263" t="s">
        <v>123</v>
      </c>
      <c r="E8263" t="s">
        <v>134</v>
      </c>
      <c r="F8263" t="s">
        <v>23524</v>
      </c>
      <c r="G8263" t="s">
        <v>136</v>
      </c>
      <c r="H8263" t="s">
        <v>46</v>
      </c>
      <c r="I8263" t="s">
        <v>129</v>
      </c>
      <c r="J8263" t="s">
        <v>130</v>
      </c>
      <c r="K8263" t="s">
        <v>131</v>
      </c>
      <c r="L8263" t="s">
        <v>23525</v>
      </c>
      <c r="M8263" t="s">
        <v>23526</v>
      </c>
      <c r="N8263">
        <v>4.6577777769999997</v>
      </c>
      <c r="O8263">
        <v>0</v>
      </c>
      <c r="P8263">
        <v>1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4.6577780000000004</v>
      </c>
      <c r="W8263">
        <v>0</v>
      </c>
      <c r="X8263">
        <v>0</v>
      </c>
      <c r="Y8263">
        <v>0</v>
      </c>
      <c r="Z8263">
        <v>0</v>
      </c>
    </row>
    <row r="8264" spans="1:26" x14ac:dyDescent="0.25">
      <c r="A8264">
        <v>1735599</v>
      </c>
      <c r="B8264">
        <v>1</v>
      </c>
      <c r="C8264" t="s">
        <v>76</v>
      </c>
      <c r="D8264" t="s">
        <v>91</v>
      </c>
      <c r="E8264" t="s">
        <v>148</v>
      </c>
      <c r="F8264" t="s">
        <v>6264</v>
      </c>
      <c r="G8264" t="s">
        <v>176</v>
      </c>
      <c r="H8264" t="s">
        <v>47</v>
      </c>
      <c r="I8264" t="s">
        <v>129</v>
      </c>
      <c r="J8264" t="s">
        <v>130</v>
      </c>
      <c r="K8264" t="s">
        <v>131</v>
      </c>
      <c r="L8264" t="s">
        <v>23527</v>
      </c>
      <c r="M8264" t="s">
        <v>23528</v>
      </c>
      <c r="N8264">
        <v>1.2977777770000001</v>
      </c>
      <c r="O8264">
        <v>28</v>
      </c>
      <c r="P8264">
        <v>146</v>
      </c>
      <c r="Q8264">
        <v>0</v>
      </c>
      <c r="R8264">
        <v>0</v>
      </c>
      <c r="S8264">
        <v>0</v>
      </c>
      <c r="T8264">
        <v>0</v>
      </c>
      <c r="U8264">
        <v>36.337778</v>
      </c>
      <c r="V8264">
        <v>189.47555500000001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1735600</v>
      </c>
      <c r="B8265">
        <v>1</v>
      </c>
      <c r="C8265" t="s">
        <v>77</v>
      </c>
      <c r="D8265" t="s">
        <v>119</v>
      </c>
      <c r="E8265" t="s">
        <v>158</v>
      </c>
      <c r="F8265" t="s">
        <v>23529</v>
      </c>
      <c r="G8265" t="s">
        <v>281</v>
      </c>
      <c r="H8265" t="s">
        <v>47</v>
      </c>
      <c r="I8265" t="s">
        <v>129</v>
      </c>
      <c r="J8265" t="s">
        <v>130</v>
      </c>
      <c r="K8265" t="s">
        <v>161</v>
      </c>
      <c r="L8265" t="s">
        <v>23530</v>
      </c>
      <c r="M8265" t="s">
        <v>23531</v>
      </c>
      <c r="N8265">
        <v>0.626515555</v>
      </c>
      <c r="O8265">
        <v>38</v>
      </c>
      <c r="P8265">
        <v>20632</v>
      </c>
      <c r="Q8265">
        <v>0</v>
      </c>
      <c r="R8265">
        <v>0</v>
      </c>
      <c r="S8265">
        <v>0</v>
      </c>
      <c r="T8265">
        <v>0</v>
      </c>
      <c r="U8265">
        <v>23.807590999999999</v>
      </c>
      <c r="V8265">
        <v>12926.268931000001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1735610</v>
      </c>
      <c r="B8266">
        <v>1</v>
      </c>
      <c r="C8266" t="s">
        <v>76</v>
      </c>
      <c r="D8266" t="s">
        <v>86</v>
      </c>
      <c r="E8266" t="s">
        <v>134</v>
      </c>
      <c r="F8266" t="s">
        <v>23532</v>
      </c>
      <c r="G8266" t="s">
        <v>209</v>
      </c>
      <c r="H8266" t="s">
        <v>46</v>
      </c>
      <c r="I8266" t="s">
        <v>129</v>
      </c>
      <c r="J8266" t="s">
        <v>130</v>
      </c>
      <c r="K8266" t="s">
        <v>131</v>
      </c>
      <c r="L8266" t="s">
        <v>23533</v>
      </c>
      <c r="M8266" t="s">
        <v>23534</v>
      </c>
      <c r="N8266">
        <v>7.7716666659999998</v>
      </c>
      <c r="O8266">
        <v>0</v>
      </c>
      <c r="P8266">
        <v>11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85.488332999999997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1735608</v>
      </c>
      <c r="B8267">
        <v>1</v>
      </c>
      <c r="C8267" t="s">
        <v>77</v>
      </c>
      <c r="D8267" t="s">
        <v>123</v>
      </c>
      <c r="E8267" t="s">
        <v>126</v>
      </c>
      <c r="F8267" t="s">
        <v>4771</v>
      </c>
      <c r="G8267" t="s">
        <v>176</v>
      </c>
      <c r="H8267" t="s">
        <v>47</v>
      </c>
      <c r="I8267" t="s">
        <v>151</v>
      </c>
      <c r="J8267" t="s">
        <v>130</v>
      </c>
      <c r="K8267" t="s">
        <v>131</v>
      </c>
      <c r="L8267" t="s">
        <v>23535</v>
      </c>
      <c r="M8267" t="s">
        <v>23536</v>
      </c>
      <c r="N8267">
        <v>4.7222222000000001E-2</v>
      </c>
      <c r="O8267">
        <v>135</v>
      </c>
      <c r="P8267">
        <v>1242</v>
      </c>
      <c r="Q8267">
        <v>0</v>
      </c>
      <c r="R8267">
        <v>0</v>
      </c>
      <c r="S8267">
        <v>0</v>
      </c>
      <c r="T8267">
        <v>0</v>
      </c>
      <c r="U8267">
        <v>6.375</v>
      </c>
      <c r="V8267">
        <v>58.65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1735609</v>
      </c>
      <c r="B8268">
        <v>1</v>
      </c>
      <c r="C8268" t="s">
        <v>77</v>
      </c>
      <c r="D8268" t="s">
        <v>124</v>
      </c>
      <c r="E8268" t="s">
        <v>158</v>
      </c>
      <c r="F8268" t="s">
        <v>23537</v>
      </c>
      <c r="G8268" t="s">
        <v>176</v>
      </c>
      <c r="H8268" t="s">
        <v>47</v>
      </c>
      <c r="I8268" t="s">
        <v>129</v>
      </c>
      <c r="J8268" t="s">
        <v>130</v>
      </c>
      <c r="K8268" t="s">
        <v>131</v>
      </c>
      <c r="L8268" t="s">
        <v>23538</v>
      </c>
      <c r="M8268" t="s">
        <v>23539</v>
      </c>
      <c r="N8268">
        <v>0.31777777699999998</v>
      </c>
      <c r="O8268">
        <v>0</v>
      </c>
      <c r="P8268">
        <v>3220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1023.244442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1735611</v>
      </c>
      <c r="B8269">
        <v>1</v>
      </c>
      <c r="C8269" t="s">
        <v>76</v>
      </c>
      <c r="D8269" t="s">
        <v>101</v>
      </c>
      <c r="E8269" t="s">
        <v>212</v>
      </c>
      <c r="F8269" t="s">
        <v>23540</v>
      </c>
      <c r="G8269" t="s">
        <v>176</v>
      </c>
      <c r="H8269" t="s">
        <v>47</v>
      </c>
      <c r="I8269" t="s">
        <v>129</v>
      </c>
      <c r="J8269" t="s">
        <v>130</v>
      </c>
      <c r="K8269" t="s">
        <v>131</v>
      </c>
      <c r="L8269" t="s">
        <v>23541</v>
      </c>
      <c r="M8269" t="s">
        <v>23542</v>
      </c>
      <c r="N8269">
        <v>0.72222222199999997</v>
      </c>
      <c r="O8269">
        <v>19</v>
      </c>
      <c r="P8269">
        <v>110</v>
      </c>
      <c r="Q8269">
        <v>0</v>
      </c>
      <c r="R8269">
        <v>0</v>
      </c>
      <c r="S8269">
        <v>0</v>
      </c>
      <c r="T8269">
        <v>0</v>
      </c>
      <c r="U8269">
        <v>13.722222</v>
      </c>
      <c r="V8269">
        <v>79.444444000000004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1735620</v>
      </c>
      <c r="B8270">
        <v>1</v>
      </c>
      <c r="C8270" t="s">
        <v>76</v>
      </c>
      <c r="D8270" t="s">
        <v>78</v>
      </c>
      <c r="E8270" t="s">
        <v>134</v>
      </c>
      <c r="F8270" t="s">
        <v>23543</v>
      </c>
      <c r="G8270" t="s">
        <v>155</v>
      </c>
      <c r="H8270" t="s">
        <v>46</v>
      </c>
      <c r="I8270" t="s">
        <v>129</v>
      </c>
      <c r="J8270" t="s">
        <v>130</v>
      </c>
      <c r="K8270" t="s">
        <v>131</v>
      </c>
      <c r="L8270" t="s">
        <v>23544</v>
      </c>
      <c r="M8270" t="s">
        <v>23545</v>
      </c>
      <c r="N8270">
        <v>1.2947222220000001</v>
      </c>
      <c r="O8270">
        <v>0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1.2947219999999999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1735612</v>
      </c>
      <c r="B8271">
        <v>1</v>
      </c>
      <c r="C8271" t="s">
        <v>76</v>
      </c>
      <c r="D8271" t="s">
        <v>90</v>
      </c>
      <c r="E8271" t="s">
        <v>126</v>
      </c>
      <c r="F8271" t="s">
        <v>10907</v>
      </c>
      <c r="G8271" t="s">
        <v>176</v>
      </c>
      <c r="H8271" t="s">
        <v>47</v>
      </c>
      <c r="I8271" t="s">
        <v>129</v>
      </c>
      <c r="J8271" t="s">
        <v>130</v>
      </c>
      <c r="K8271" t="s">
        <v>131</v>
      </c>
      <c r="L8271" t="s">
        <v>23546</v>
      </c>
      <c r="M8271" t="s">
        <v>23547</v>
      </c>
      <c r="N8271">
        <v>0.35166666600000002</v>
      </c>
      <c r="O8271">
        <v>0</v>
      </c>
      <c r="P8271">
        <v>32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11.253333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1735622</v>
      </c>
      <c r="B8272">
        <v>1</v>
      </c>
      <c r="C8272" t="s">
        <v>76</v>
      </c>
      <c r="D8272" t="s">
        <v>92</v>
      </c>
      <c r="E8272" t="s">
        <v>126</v>
      </c>
      <c r="F8272" t="s">
        <v>23548</v>
      </c>
      <c r="G8272" t="s">
        <v>1505</v>
      </c>
      <c r="H8272" t="s">
        <v>47</v>
      </c>
      <c r="I8272" t="s">
        <v>129</v>
      </c>
      <c r="J8272" t="s">
        <v>130</v>
      </c>
      <c r="K8272" t="s">
        <v>131</v>
      </c>
      <c r="L8272" t="s">
        <v>23549</v>
      </c>
      <c r="M8272" t="s">
        <v>23550</v>
      </c>
      <c r="N8272">
        <v>1.7111111109999999</v>
      </c>
      <c r="O8272">
        <v>0</v>
      </c>
      <c r="P8272">
        <v>0</v>
      </c>
      <c r="Q8272">
        <v>1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1.711111</v>
      </c>
      <c r="X8272">
        <v>0</v>
      </c>
      <c r="Y8272">
        <v>0</v>
      </c>
      <c r="Z8272">
        <v>0</v>
      </c>
    </row>
    <row r="8273" spans="1:26" x14ac:dyDescent="0.25">
      <c r="A8273">
        <v>1735626</v>
      </c>
      <c r="B8273">
        <v>1</v>
      </c>
      <c r="C8273" t="s">
        <v>76</v>
      </c>
      <c r="D8273" t="s">
        <v>85</v>
      </c>
      <c r="E8273" t="s">
        <v>158</v>
      </c>
      <c r="F8273" t="s">
        <v>8683</v>
      </c>
      <c r="G8273" t="s">
        <v>176</v>
      </c>
      <c r="H8273" t="s">
        <v>47</v>
      </c>
      <c r="I8273" t="s">
        <v>129</v>
      </c>
      <c r="J8273" t="s">
        <v>130</v>
      </c>
      <c r="K8273" t="s">
        <v>131</v>
      </c>
      <c r="L8273" t="s">
        <v>23551</v>
      </c>
      <c r="M8273" t="s">
        <v>23552</v>
      </c>
      <c r="N8273">
        <v>0.39805555500000001</v>
      </c>
      <c r="O8273">
        <v>4</v>
      </c>
      <c r="P8273">
        <v>906</v>
      </c>
      <c r="Q8273">
        <v>0</v>
      </c>
      <c r="R8273">
        <v>0</v>
      </c>
      <c r="S8273">
        <v>0</v>
      </c>
      <c r="T8273">
        <v>0</v>
      </c>
      <c r="U8273">
        <v>1.592222</v>
      </c>
      <c r="V8273">
        <v>360.63833299999999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1735641</v>
      </c>
      <c r="B8274">
        <v>1</v>
      </c>
      <c r="C8274" t="s">
        <v>77</v>
      </c>
      <c r="D8274" t="s">
        <v>123</v>
      </c>
      <c r="E8274" t="s">
        <v>212</v>
      </c>
      <c r="F8274" t="s">
        <v>22393</v>
      </c>
      <c r="G8274" t="s">
        <v>176</v>
      </c>
      <c r="H8274" t="s">
        <v>47</v>
      </c>
      <c r="I8274" t="s">
        <v>129</v>
      </c>
      <c r="J8274" t="s">
        <v>130</v>
      </c>
      <c r="K8274" t="s">
        <v>131</v>
      </c>
      <c r="L8274" t="s">
        <v>23553</v>
      </c>
      <c r="M8274" t="s">
        <v>23554</v>
      </c>
      <c r="N8274">
        <v>3.0619444439999999</v>
      </c>
      <c r="O8274">
        <v>39</v>
      </c>
      <c r="P8274">
        <v>602</v>
      </c>
      <c r="Q8274">
        <v>0</v>
      </c>
      <c r="R8274">
        <v>0</v>
      </c>
      <c r="S8274">
        <v>0</v>
      </c>
      <c r="T8274">
        <v>0</v>
      </c>
      <c r="U8274">
        <v>119.41583300000001</v>
      </c>
      <c r="V8274">
        <v>1843.290555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1735630</v>
      </c>
      <c r="B8275">
        <v>1</v>
      </c>
      <c r="C8275" t="s">
        <v>76</v>
      </c>
      <c r="D8275" t="s">
        <v>92</v>
      </c>
      <c r="E8275" t="s">
        <v>148</v>
      </c>
      <c r="F8275" t="s">
        <v>23555</v>
      </c>
      <c r="G8275" t="s">
        <v>176</v>
      </c>
      <c r="H8275" t="s">
        <v>47</v>
      </c>
      <c r="I8275" t="s">
        <v>129</v>
      </c>
      <c r="J8275" t="s">
        <v>130</v>
      </c>
      <c r="K8275" t="s">
        <v>131</v>
      </c>
      <c r="L8275" t="s">
        <v>23556</v>
      </c>
      <c r="M8275" t="s">
        <v>23557</v>
      </c>
      <c r="N8275">
        <v>1.570696111</v>
      </c>
      <c r="O8275">
        <v>0</v>
      </c>
      <c r="P8275">
        <v>0</v>
      </c>
      <c r="Q8275">
        <v>10</v>
      </c>
      <c r="R8275">
        <v>0</v>
      </c>
      <c r="S8275">
        <v>30</v>
      </c>
      <c r="T8275">
        <v>133</v>
      </c>
      <c r="U8275">
        <v>0</v>
      </c>
      <c r="V8275">
        <v>0</v>
      </c>
      <c r="W8275">
        <v>15.706961</v>
      </c>
      <c r="X8275">
        <v>0</v>
      </c>
      <c r="Y8275">
        <v>47.120882999999999</v>
      </c>
      <c r="Z8275">
        <v>208.90258299999999</v>
      </c>
    </row>
    <row r="8276" spans="1:26" x14ac:dyDescent="0.25">
      <c r="A8276">
        <v>1735633</v>
      </c>
      <c r="B8276">
        <v>1</v>
      </c>
      <c r="C8276" t="s">
        <v>76</v>
      </c>
      <c r="D8276" t="s">
        <v>86</v>
      </c>
      <c r="E8276" t="s">
        <v>139</v>
      </c>
      <c r="F8276" t="s">
        <v>22951</v>
      </c>
      <c r="G8276" t="s">
        <v>1596</v>
      </c>
      <c r="H8276" t="s">
        <v>46</v>
      </c>
      <c r="I8276" t="s">
        <v>129</v>
      </c>
      <c r="J8276" t="s">
        <v>130</v>
      </c>
      <c r="K8276" t="s">
        <v>131</v>
      </c>
      <c r="L8276" t="s">
        <v>23558</v>
      </c>
      <c r="M8276" t="s">
        <v>23559</v>
      </c>
      <c r="N8276">
        <v>3.6191666659999999</v>
      </c>
      <c r="O8276">
        <v>0</v>
      </c>
      <c r="P8276">
        <v>225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814.3125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1735643</v>
      </c>
      <c r="B8277">
        <v>1</v>
      </c>
      <c r="C8277" t="s">
        <v>76</v>
      </c>
      <c r="D8277" t="s">
        <v>80</v>
      </c>
      <c r="E8277" t="s">
        <v>134</v>
      </c>
      <c r="F8277" t="s">
        <v>23560</v>
      </c>
      <c r="G8277" t="s">
        <v>155</v>
      </c>
      <c r="H8277" t="s">
        <v>46</v>
      </c>
      <c r="I8277" t="s">
        <v>129</v>
      </c>
      <c r="J8277" t="s">
        <v>130</v>
      </c>
      <c r="K8277" t="s">
        <v>131</v>
      </c>
      <c r="L8277" t="s">
        <v>23561</v>
      </c>
      <c r="M8277" t="s">
        <v>23562</v>
      </c>
      <c r="N8277">
        <v>1.5733333329999999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1.5733330000000001</v>
      </c>
      <c r="W8277">
        <v>0</v>
      </c>
      <c r="X8277">
        <v>0</v>
      </c>
      <c r="Y8277">
        <v>0</v>
      </c>
      <c r="Z8277">
        <v>0</v>
      </c>
    </row>
    <row r="8278" spans="1:26" x14ac:dyDescent="0.25">
      <c r="A8278">
        <v>1735631</v>
      </c>
      <c r="B8278">
        <v>1</v>
      </c>
      <c r="C8278" t="s">
        <v>77</v>
      </c>
      <c r="D8278" t="s">
        <v>123</v>
      </c>
      <c r="E8278" t="s">
        <v>212</v>
      </c>
      <c r="F8278" t="s">
        <v>23563</v>
      </c>
      <c r="G8278" t="s">
        <v>281</v>
      </c>
      <c r="H8278" t="s">
        <v>47</v>
      </c>
      <c r="I8278" t="s">
        <v>129</v>
      </c>
      <c r="J8278" t="s">
        <v>130</v>
      </c>
      <c r="K8278" t="s">
        <v>161</v>
      </c>
      <c r="L8278" t="s">
        <v>23564</v>
      </c>
      <c r="M8278" t="s">
        <v>23565</v>
      </c>
      <c r="N8278">
        <v>1.4855555549999999</v>
      </c>
      <c r="O8278">
        <v>29</v>
      </c>
      <c r="P8278">
        <v>164</v>
      </c>
      <c r="Q8278">
        <v>0</v>
      </c>
      <c r="R8278">
        <v>0</v>
      </c>
      <c r="S8278">
        <v>0</v>
      </c>
      <c r="T8278">
        <v>0</v>
      </c>
      <c r="U8278">
        <v>43.081111</v>
      </c>
      <c r="V8278">
        <v>243.631111</v>
      </c>
      <c r="W8278">
        <v>0</v>
      </c>
      <c r="X8278">
        <v>0</v>
      </c>
      <c r="Y8278">
        <v>0</v>
      </c>
      <c r="Z8278">
        <v>0</v>
      </c>
    </row>
    <row r="8279" spans="1:26" x14ac:dyDescent="0.25">
      <c r="A8279">
        <v>1735670</v>
      </c>
      <c r="B8279">
        <v>1</v>
      </c>
      <c r="C8279" t="s">
        <v>77</v>
      </c>
      <c r="D8279" t="s">
        <v>117</v>
      </c>
      <c r="E8279" t="s">
        <v>126</v>
      </c>
      <c r="F8279" t="s">
        <v>23566</v>
      </c>
      <c r="G8279" t="s">
        <v>145</v>
      </c>
      <c r="H8279" t="s">
        <v>47</v>
      </c>
      <c r="I8279" t="s">
        <v>129</v>
      </c>
      <c r="J8279" t="s">
        <v>130</v>
      </c>
      <c r="K8279" t="s">
        <v>131</v>
      </c>
      <c r="L8279" t="s">
        <v>23567</v>
      </c>
      <c r="M8279" t="s">
        <v>23568</v>
      </c>
      <c r="N8279">
        <v>1.6047222219999999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25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40.118056000000003</v>
      </c>
    </row>
    <row r="8280" spans="1:26" x14ac:dyDescent="0.25">
      <c r="A8280">
        <v>1735638</v>
      </c>
      <c r="B8280">
        <v>1</v>
      </c>
      <c r="C8280" t="s">
        <v>76</v>
      </c>
      <c r="D8280" t="s">
        <v>79</v>
      </c>
      <c r="E8280" t="s">
        <v>212</v>
      </c>
      <c r="F8280" t="s">
        <v>23569</v>
      </c>
      <c r="G8280" t="s">
        <v>361</v>
      </c>
      <c r="H8280" t="s">
        <v>47</v>
      </c>
      <c r="I8280" t="s">
        <v>129</v>
      </c>
      <c r="J8280" t="s">
        <v>130</v>
      </c>
      <c r="K8280" t="s">
        <v>131</v>
      </c>
      <c r="L8280" t="s">
        <v>23570</v>
      </c>
      <c r="M8280" t="s">
        <v>23571</v>
      </c>
      <c r="N8280">
        <v>0.99055555500000003</v>
      </c>
      <c r="O8280">
        <v>22</v>
      </c>
      <c r="P8280">
        <v>304</v>
      </c>
      <c r="Q8280">
        <v>0</v>
      </c>
      <c r="R8280">
        <v>0</v>
      </c>
      <c r="S8280">
        <v>0</v>
      </c>
      <c r="T8280">
        <v>0</v>
      </c>
      <c r="U8280">
        <v>21.792221999999999</v>
      </c>
      <c r="V8280">
        <v>301.12888900000002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1735646</v>
      </c>
      <c r="B8281">
        <v>1</v>
      </c>
      <c r="C8281" t="s">
        <v>76</v>
      </c>
      <c r="D8281" t="s">
        <v>107</v>
      </c>
      <c r="E8281" t="s">
        <v>126</v>
      </c>
      <c r="F8281" t="s">
        <v>23572</v>
      </c>
      <c r="G8281" t="s">
        <v>468</v>
      </c>
      <c r="H8281" t="s">
        <v>47</v>
      </c>
      <c r="I8281" t="s">
        <v>129</v>
      </c>
      <c r="J8281" t="s">
        <v>130</v>
      </c>
      <c r="K8281" t="s">
        <v>131</v>
      </c>
      <c r="L8281" t="s">
        <v>23573</v>
      </c>
      <c r="M8281" t="s">
        <v>23574</v>
      </c>
      <c r="N8281">
        <v>3.403888888</v>
      </c>
      <c r="O8281">
        <v>0</v>
      </c>
      <c r="P8281">
        <v>943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3209.867221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1735653</v>
      </c>
      <c r="B8282">
        <v>1</v>
      </c>
      <c r="C8282" t="s">
        <v>76</v>
      </c>
      <c r="D8282" t="s">
        <v>96</v>
      </c>
      <c r="E8282" t="s">
        <v>134</v>
      </c>
      <c r="F8282" t="s">
        <v>23575</v>
      </c>
      <c r="G8282" t="s">
        <v>136</v>
      </c>
      <c r="H8282" t="s">
        <v>46</v>
      </c>
      <c r="I8282" t="s">
        <v>129</v>
      </c>
      <c r="J8282" t="s">
        <v>130</v>
      </c>
      <c r="K8282" t="s">
        <v>131</v>
      </c>
      <c r="L8282" t="s">
        <v>23576</v>
      </c>
      <c r="M8282" t="s">
        <v>23577</v>
      </c>
      <c r="N8282">
        <v>8.0838888880000006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8.0838889999999992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1735672</v>
      </c>
      <c r="B8283">
        <v>1</v>
      </c>
      <c r="C8283" t="s">
        <v>77</v>
      </c>
      <c r="D8283" t="s">
        <v>113</v>
      </c>
      <c r="E8283" t="s">
        <v>134</v>
      </c>
      <c r="F8283" t="s">
        <v>23578</v>
      </c>
      <c r="G8283" t="s">
        <v>136</v>
      </c>
      <c r="H8283" t="s">
        <v>46</v>
      </c>
      <c r="I8283" t="s">
        <v>129</v>
      </c>
      <c r="J8283" t="s">
        <v>130</v>
      </c>
      <c r="K8283" t="s">
        <v>131</v>
      </c>
      <c r="L8283" t="s">
        <v>23579</v>
      </c>
      <c r="M8283" t="s">
        <v>23580</v>
      </c>
      <c r="N8283">
        <v>2.1483333330000001</v>
      </c>
      <c r="O8283">
        <v>0</v>
      </c>
      <c r="P8283">
        <v>0</v>
      </c>
      <c r="Q8283">
        <v>0</v>
      </c>
      <c r="R8283">
        <v>1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2.148333</v>
      </c>
      <c r="Y8283">
        <v>0</v>
      </c>
      <c r="Z8283">
        <v>0</v>
      </c>
    </row>
    <row r="8284" spans="1:26" x14ac:dyDescent="0.25">
      <c r="A8284">
        <v>1735647</v>
      </c>
      <c r="B8284">
        <v>1</v>
      </c>
      <c r="C8284" t="s">
        <v>76</v>
      </c>
      <c r="D8284" t="s">
        <v>78</v>
      </c>
      <c r="E8284" t="s">
        <v>134</v>
      </c>
      <c r="F8284" t="s">
        <v>23581</v>
      </c>
      <c r="G8284" t="s">
        <v>209</v>
      </c>
      <c r="H8284" t="s">
        <v>46</v>
      </c>
      <c r="I8284" t="s">
        <v>129</v>
      </c>
      <c r="J8284" t="s">
        <v>130</v>
      </c>
      <c r="K8284" t="s">
        <v>131</v>
      </c>
      <c r="L8284" t="s">
        <v>23582</v>
      </c>
      <c r="M8284" t="s">
        <v>23583</v>
      </c>
      <c r="N8284">
        <v>28.332777777</v>
      </c>
      <c r="O8284">
        <v>0</v>
      </c>
      <c r="P8284">
        <v>1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28.332778000000001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1735651</v>
      </c>
      <c r="B8285">
        <v>1</v>
      </c>
      <c r="C8285" t="s">
        <v>76</v>
      </c>
      <c r="D8285" t="s">
        <v>99</v>
      </c>
      <c r="E8285" t="s">
        <v>134</v>
      </c>
      <c r="F8285" t="s">
        <v>23584</v>
      </c>
      <c r="G8285" t="s">
        <v>289</v>
      </c>
      <c r="H8285" t="s">
        <v>46</v>
      </c>
      <c r="I8285" t="s">
        <v>129</v>
      </c>
      <c r="J8285" t="s">
        <v>130</v>
      </c>
      <c r="K8285" t="s">
        <v>131</v>
      </c>
      <c r="L8285" t="s">
        <v>23585</v>
      </c>
      <c r="M8285" t="s">
        <v>23586</v>
      </c>
      <c r="N8285">
        <v>5.9916666660000004</v>
      </c>
      <c r="O8285">
        <v>0</v>
      </c>
      <c r="P8285">
        <v>5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29.958333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1735682</v>
      </c>
      <c r="B8286">
        <v>1</v>
      </c>
      <c r="C8286" t="s">
        <v>77</v>
      </c>
      <c r="D8286" t="s">
        <v>114</v>
      </c>
      <c r="E8286" t="s">
        <v>212</v>
      </c>
      <c r="F8286" t="s">
        <v>10686</v>
      </c>
      <c r="G8286" t="s">
        <v>285</v>
      </c>
      <c r="H8286" t="s">
        <v>47</v>
      </c>
      <c r="I8286" t="s">
        <v>129</v>
      </c>
      <c r="J8286" t="s">
        <v>130</v>
      </c>
      <c r="K8286" t="s">
        <v>161</v>
      </c>
      <c r="L8286" t="s">
        <v>23587</v>
      </c>
      <c r="M8286" t="s">
        <v>23588</v>
      </c>
      <c r="N8286">
        <v>9.1291666659999997</v>
      </c>
      <c r="O8286">
        <v>20</v>
      </c>
      <c r="P8286">
        <v>132</v>
      </c>
      <c r="Q8286">
        <v>0</v>
      </c>
      <c r="R8286">
        <v>0</v>
      </c>
      <c r="S8286">
        <v>142</v>
      </c>
      <c r="T8286">
        <v>1429</v>
      </c>
      <c r="U8286">
        <v>182.58333300000001</v>
      </c>
      <c r="V8286">
        <v>1205.05</v>
      </c>
      <c r="W8286">
        <v>0</v>
      </c>
      <c r="X8286">
        <v>0</v>
      </c>
      <c r="Y8286">
        <v>1296.3416669999999</v>
      </c>
      <c r="Z8286">
        <v>13045.579166</v>
      </c>
    </row>
    <row r="8287" spans="1:26" x14ac:dyDescent="0.25">
      <c r="A8287">
        <v>1735648</v>
      </c>
      <c r="B8287">
        <v>1</v>
      </c>
      <c r="C8287" t="s">
        <v>76</v>
      </c>
      <c r="D8287" t="s">
        <v>89</v>
      </c>
      <c r="E8287" t="s">
        <v>191</v>
      </c>
      <c r="F8287" t="s">
        <v>23589</v>
      </c>
      <c r="G8287" t="s">
        <v>618</v>
      </c>
      <c r="H8287" t="s">
        <v>46</v>
      </c>
      <c r="I8287" t="s">
        <v>129</v>
      </c>
      <c r="J8287" t="s">
        <v>17</v>
      </c>
      <c r="K8287" t="s">
        <v>131</v>
      </c>
      <c r="L8287" t="s">
        <v>23590</v>
      </c>
      <c r="M8287" t="s">
        <v>23591</v>
      </c>
      <c r="N8287">
        <v>1.395</v>
      </c>
      <c r="O8287">
        <v>0</v>
      </c>
      <c r="P8287">
        <v>19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26.504999999999999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1735654</v>
      </c>
      <c r="B8288">
        <v>1</v>
      </c>
      <c r="C8288" t="s">
        <v>76</v>
      </c>
      <c r="D8288" t="s">
        <v>92</v>
      </c>
      <c r="E8288" t="s">
        <v>126</v>
      </c>
      <c r="F8288" t="s">
        <v>23592</v>
      </c>
      <c r="G8288" t="s">
        <v>285</v>
      </c>
      <c r="H8288" t="s">
        <v>47</v>
      </c>
      <c r="I8288" t="s">
        <v>129</v>
      </c>
      <c r="J8288" t="s">
        <v>130</v>
      </c>
      <c r="K8288" t="s">
        <v>161</v>
      </c>
      <c r="L8288" t="s">
        <v>23593</v>
      </c>
      <c r="M8288" t="s">
        <v>23594</v>
      </c>
      <c r="N8288">
        <v>1.9013888880000001</v>
      </c>
      <c r="O8288">
        <v>0</v>
      </c>
      <c r="P8288">
        <v>0</v>
      </c>
      <c r="Q8288">
        <v>6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11.408333000000001</v>
      </c>
      <c r="X8288">
        <v>0</v>
      </c>
      <c r="Y8288">
        <v>0</v>
      </c>
      <c r="Z8288">
        <v>0</v>
      </c>
    </row>
    <row r="8289" spans="1:26" x14ac:dyDescent="0.25">
      <c r="A8289">
        <v>1735649</v>
      </c>
      <c r="B8289">
        <v>1</v>
      </c>
      <c r="C8289" t="s">
        <v>76</v>
      </c>
      <c r="D8289" t="s">
        <v>78</v>
      </c>
      <c r="E8289" t="s">
        <v>139</v>
      </c>
      <c r="F8289" t="s">
        <v>12554</v>
      </c>
      <c r="G8289" t="s">
        <v>285</v>
      </c>
      <c r="H8289" t="s">
        <v>46</v>
      </c>
      <c r="I8289" t="s">
        <v>129</v>
      </c>
      <c r="J8289" t="s">
        <v>130</v>
      </c>
      <c r="K8289" t="s">
        <v>161</v>
      </c>
      <c r="L8289" t="s">
        <v>23595</v>
      </c>
      <c r="M8289" t="s">
        <v>23596</v>
      </c>
      <c r="N8289">
        <v>3.5962786109999998</v>
      </c>
      <c r="O8289">
        <v>0</v>
      </c>
      <c r="P8289">
        <v>101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363.22413999999998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1735666</v>
      </c>
      <c r="B8290">
        <v>1</v>
      </c>
      <c r="C8290" t="s">
        <v>76</v>
      </c>
      <c r="D8290" t="s">
        <v>81</v>
      </c>
      <c r="E8290" t="s">
        <v>139</v>
      </c>
      <c r="F8290" t="s">
        <v>23597</v>
      </c>
      <c r="G8290" t="s">
        <v>182</v>
      </c>
      <c r="H8290" t="s">
        <v>46</v>
      </c>
      <c r="I8290" t="s">
        <v>129</v>
      </c>
      <c r="J8290" t="s">
        <v>130</v>
      </c>
      <c r="K8290" t="s">
        <v>131</v>
      </c>
      <c r="L8290" t="s">
        <v>23598</v>
      </c>
      <c r="M8290" t="s">
        <v>23599</v>
      </c>
      <c r="N8290">
        <v>1.830833333</v>
      </c>
      <c r="O8290">
        <v>0</v>
      </c>
      <c r="P8290">
        <v>38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69.571667000000005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1735659</v>
      </c>
      <c r="B8291">
        <v>1</v>
      </c>
      <c r="C8291" t="s">
        <v>76</v>
      </c>
      <c r="D8291" t="s">
        <v>89</v>
      </c>
      <c r="E8291" t="s">
        <v>134</v>
      </c>
      <c r="F8291" t="s">
        <v>23600</v>
      </c>
      <c r="G8291" t="s">
        <v>155</v>
      </c>
      <c r="H8291" t="s">
        <v>46</v>
      </c>
      <c r="I8291" t="s">
        <v>129</v>
      </c>
      <c r="J8291" t="s">
        <v>130</v>
      </c>
      <c r="K8291" t="s">
        <v>131</v>
      </c>
      <c r="L8291" t="s">
        <v>23601</v>
      </c>
      <c r="M8291" t="s">
        <v>23602</v>
      </c>
      <c r="N8291">
        <v>1.6516666659999999</v>
      </c>
      <c r="O8291">
        <v>0</v>
      </c>
      <c r="P8291">
        <v>3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4.9550000000000001</v>
      </c>
      <c r="W8291">
        <v>0</v>
      </c>
      <c r="X8291">
        <v>0</v>
      </c>
      <c r="Y8291">
        <v>0</v>
      </c>
      <c r="Z8291">
        <v>0</v>
      </c>
    </row>
    <row r="8292" spans="1:26" x14ac:dyDescent="0.25">
      <c r="A8292">
        <v>1735656</v>
      </c>
      <c r="B8292">
        <v>1</v>
      </c>
      <c r="C8292" t="s">
        <v>77</v>
      </c>
      <c r="D8292" t="s">
        <v>114</v>
      </c>
      <c r="E8292" t="s">
        <v>139</v>
      </c>
      <c r="F8292" t="s">
        <v>23603</v>
      </c>
      <c r="G8292" t="s">
        <v>707</v>
      </c>
      <c r="H8292" t="s">
        <v>46</v>
      </c>
      <c r="I8292" t="s">
        <v>129</v>
      </c>
      <c r="J8292" t="s">
        <v>130</v>
      </c>
      <c r="K8292" t="s">
        <v>131</v>
      </c>
      <c r="L8292" t="s">
        <v>23604</v>
      </c>
      <c r="M8292" t="s">
        <v>23605</v>
      </c>
      <c r="N8292">
        <v>0.64916666599999995</v>
      </c>
      <c r="O8292">
        <v>0</v>
      </c>
      <c r="P8292">
        <v>35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22.720832999999999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1735708</v>
      </c>
      <c r="B8293">
        <v>1</v>
      </c>
      <c r="C8293" t="s">
        <v>77</v>
      </c>
      <c r="D8293" t="s">
        <v>118</v>
      </c>
      <c r="E8293" t="s">
        <v>126</v>
      </c>
      <c r="F8293" t="s">
        <v>23606</v>
      </c>
      <c r="G8293" t="s">
        <v>281</v>
      </c>
      <c r="H8293" t="s">
        <v>47</v>
      </c>
      <c r="I8293" t="s">
        <v>129</v>
      </c>
      <c r="J8293" t="s">
        <v>130</v>
      </c>
      <c r="K8293" t="s">
        <v>161</v>
      </c>
      <c r="L8293" t="s">
        <v>23607</v>
      </c>
      <c r="M8293" t="s">
        <v>23608</v>
      </c>
      <c r="N8293">
        <v>3.201944444</v>
      </c>
      <c r="O8293">
        <v>0</v>
      </c>
      <c r="P8293">
        <v>1</v>
      </c>
      <c r="Q8293">
        <v>0</v>
      </c>
      <c r="R8293">
        <v>0</v>
      </c>
      <c r="S8293">
        <v>22</v>
      </c>
      <c r="T8293">
        <v>391</v>
      </c>
      <c r="U8293">
        <v>0</v>
      </c>
      <c r="V8293">
        <v>3.2019440000000001</v>
      </c>
      <c r="W8293">
        <v>0</v>
      </c>
      <c r="X8293">
        <v>0</v>
      </c>
      <c r="Y8293">
        <v>70.442778000000004</v>
      </c>
      <c r="Z8293">
        <v>1251.960278</v>
      </c>
    </row>
    <row r="8294" spans="1:26" x14ac:dyDescent="0.25">
      <c r="A8294">
        <v>1735655</v>
      </c>
      <c r="B8294">
        <v>1</v>
      </c>
      <c r="C8294" t="s">
        <v>76</v>
      </c>
      <c r="D8294" t="s">
        <v>92</v>
      </c>
      <c r="E8294" t="s">
        <v>158</v>
      </c>
      <c r="F8294" t="s">
        <v>23609</v>
      </c>
      <c r="G8294" t="s">
        <v>176</v>
      </c>
      <c r="H8294" t="s">
        <v>47</v>
      </c>
      <c r="I8294" t="s">
        <v>129</v>
      </c>
      <c r="J8294" t="s">
        <v>130</v>
      </c>
      <c r="K8294" t="s">
        <v>131</v>
      </c>
      <c r="L8294" t="s">
        <v>23610</v>
      </c>
      <c r="M8294" t="s">
        <v>23611</v>
      </c>
      <c r="N8294">
        <v>0.29916666600000003</v>
      </c>
      <c r="O8294">
        <v>0</v>
      </c>
      <c r="P8294">
        <v>0</v>
      </c>
      <c r="Q8294">
        <v>1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0.29916700000000002</v>
      </c>
      <c r="X8294">
        <v>0</v>
      </c>
      <c r="Y8294">
        <v>0</v>
      </c>
      <c r="Z8294">
        <v>0</v>
      </c>
    </row>
    <row r="8295" spans="1:26" x14ac:dyDescent="0.25">
      <c r="A8295">
        <v>1735657</v>
      </c>
      <c r="B8295">
        <v>1</v>
      </c>
      <c r="C8295" t="s">
        <v>76</v>
      </c>
      <c r="D8295" t="s">
        <v>102</v>
      </c>
      <c r="E8295" t="s">
        <v>126</v>
      </c>
      <c r="F8295" t="s">
        <v>23612</v>
      </c>
      <c r="G8295" t="s">
        <v>293</v>
      </c>
      <c r="H8295" t="s">
        <v>160</v>
      </c>
      <c r="I8295" t="s">
        <v>129</v>
      </c>
      <c r="J8295" t="s">
        <v>130</v>
      </c>
      <c r="K8295" t="s">
        <v>161</v>
      </c>
      <c r="L8295" t="s">
        <v>23613</v>
      </c>
      <c r="M8295" t="s">
        <v>23614</v>
      </c>
      <c r="N8295">
        <v>6.0551500000000003</v>
      </c>
      <c r="O8295">
        <v>0</v>
      </c>
      <c r="P8295">
        <v>0</v>
      </c>
      <c r="Q8295">
        <v>0</v>
      </c>
      <c r="R8295">
        <v>0</v>
      </c>
      <c r="S8295">
        <v>1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6.0551500000000003</v>
      </c>
      <c r="Z8295">
        <v>0</v>
      </c>
    </row>
    <row r="8296" spans="1:26" x14ac:dyDescent="0.25">
      <c r="A8296">
        <v>1735660</v>
      </c>
      <c r="B8296">
        <v>1</v>
      </c>
      <c r="C8296" t="s">
        <v>76</v>
      </c>
      <c r="D8296" t="s">
        <v>91</v>
      </c>
      <c r="E8296" t="s">
        <v>126</v>
      </c>
      <c r="F8296" t="s">
        <v>23615</v>
      </c>
      <c r="G8296" t="s">
        <v>285</v>
      </c>
      <c r="H8296" t="s">
        <v>47</v>
      </c>
      <c r="I8296" t="s">
        <v>129</v>
      </c>
      <c r="J8296" t="s">
        <v>130</v>
      </c>
      <c r="K8296" t="s">
        <v>161</v>
      </c>
      <c r="L8296" t="s">
        <v>23616</v>
      </c>
      <c r="M8296" t="s">
        <v>23617</v>
      </c>
      <c r="N8296">
        <v>10.173314722000001</v>
      </c>
      <c r="O8296">
        <v>5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50.866574</v>
      </c>
      <c r="V8296">
        <v>0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1735661</v>
      </c>
      <c r="B8297">
        <v>1</v>
      </c>
      <c r="C8297" t="s">
        <v>76</v>
      </c>
      <c r="D8297" t="s">
        <v>92</v>
      </c>
      <c r="E8297" t="s">
        <v>148</v>
      </c>
      <c r="F8297" t="s">
        <v>23618</v>
      </c>
      <c r="G8297" t="s">
        <v>289</v>
      </c>
      <c r="H8297" t="s">
        <v>47</v>
      </c>
      <c r="I8297" t="s">
        <v>129</v>
      </c>
      <c r="J8297" t="s">
        <v>15</v>
      </c>
      <c r="K8297" t="s">
        <v>131</v>
      </c>
      <c r="L8297" t="s">
        <v>23619</v>
      </c>
      <c r="M8297" t="s">
        <v>23620</v>
      </c>
      <c r="N8297">
        <v>0.311111111</v>
      </c>
      <c r="O8297">
        <v>0</v>
      </c>
      <c r="P8297">
        <v>0</v>
      </c>
      <c r="Q8297">
        <v>67</v>
      </c>
      <c r="R8297">
        <v>14126</v>
      </c>
      <c r="S8297">
        <v>0</v>
      </c>
      <c r="T8297">
        <v>0</v>
      </c>
      <c r="U8297">
        <v>0</v>
      </c>
      <c r="V8297">
        <v>0</v>
      </c>
      <c r="W8297">
        <v>20.844443999999999</v>
      </c>
      <c r="X8297">
        <v>4394.7555540000003</v>
      </c>
      <c r="Y8297">
        <v>0</v>
      </c>
      <c r="Z8297">
        <v>0</v>
      </c>
    </row>
    <row r="8298" spans="1:26" x14ac:dyDescent="0.25">
      <c r="A8298">
        <v>1735662</v>
      </c>
      <c r="B8298">
        <v>1</v>
      </c>
      <c r="C8298" t="s">
        <v>77</v>
      </c>
      <c r="D8298" t="s">
        <v>114</v>
      </c>
      <c r="E8298" t="s">
        <v>139</v>
      </c>
      <c r="F8298" t="s">
        <v>23621</v>
      </c>
      <c r="G8298" t="s">
        <v>281</v>
      </c>
      <c r="H8298" t="s">
        <v>46</v>
      </c>
      <c r="I8298" t="s">
        <v>129</v>
      </c>
      <c r="J8298" t="s">
        <v>130</v>
      </c>
      <c r="K8298" t="s">
        <v>161</v>
      </c>
      <c r="L8298" t="s">
        <v>23622</v>
      </c>
      <c r="M8298" t="s">
        <v>23623</v>
      </c>
      <c r="N8298">
        <v>2.1297174999999999</v>
      </c>
      <c r="O8298">
        <v>0</v>
      </c>
      <c r="P8298">
        <v>3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6.3891530000000003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1735724</v>
      </c>
      <c r="B8299">
        <v>1</v>
      </c>
      <c r="C8299" t="s">
        <v>76</v>
      </c>
      <c r="D8299" t="s">
        <v>92</v>
      </c>
      <c r="E8299" t="s">
        <v>139</v>
      </c>
      <c r="F8299" t="s">
        <v>21557</v>
      </c>
      <c r="G8299" t="s">
        <v>285</v>
      </c>
      <c r="H8299" t="s">
        <v>46</v>
      </c>
      <c r="I8299" t="s">
        <v>129</v>
      </c>
      <c r="J8299" t="s">
        <v>130</v>
      </c>
      <c r="K8299" t="s">
        <v>161</v>
      </c>
      <c r="L8299" t="s">
        <v>23624</v>
      </c>
      <c r="M8299" t="s">
        <v>23625</v>
      </c>
      <c r="N8299">
        <v>6.9519444439999996</v>
      </c>
      <c r="O8299">
        <v>0</v>
      </c>
      <c r="P8299">
        <v>0</v>
      </c>
      <c r="Q8299">
        <v>0</v>
      </c>
      <c r="R8299">
        <v>135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938.51250000000005</v>
      </c>
      <c r="Y8299">
        <v>0</v>
      </c>
      <c r="Z8299">
        <v>0</v>
      </c>
    </row>
    <row r="8300" spans="1:26" x14ac:dyDescent="0.25">
      <c r="A8300">
        <v>1735664</v>
      </c>
      <c r="B8300">
        <v>1</v>
      </c>
      <c r="C8300" t="s">
        <v>76</v>
      </c>
      <c r="D8300" t="s">
        <v>86</v>
      </c>
      <c r="E8300" t="s">
        <v>164</v>
      </c>
      <c r="F8300" t="s">
        <v>23626</v>
      </c>
      <c r="G8300" t="s">
        <v>462</v>
      </c>
      <c r="H8300" t="s">
        <v>46</v>
      </c>
      <c r="I8300" t="s">
        <v>129</v>
      </c>
      <c r="J8300" t="s">
        <v>130</v>
      </c>
      <c r="K8300" t="s">
        <v>131</v>
      </c>
      <c r="L8300" t="s">
        <v>23627</v>
      </c>
      <c r="M8300" t="s">
        <v>23628</v>
      </c>
      <c r="N8300">
        <v>0.94444444400000005</v>
      </c>
      <c r="O8300">
        <v>0</v>
      </c>
      <c r="P8300">
        <v>1284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1212.6666660000001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1735668</v>
      </c>
      <c r="B8301">
        <v>1</v>
      </c>
      <c r="C8301" t="s">
        <v>76</v>
      </c>
      <c r="D8301" t="s">
        <v>83</v>
      </c>
      <c r="E8301" t="s">
        <v>139</v>
      </c>
      <c r="F8301" t="s">
        <v>11702</v>
      </c>
      <c r="G8301" t="s">
        <v>707</v>
      </c>
      <c r="H8301" t="s">
        <v>46</v>
      </c>
      <c r="I8301" t="s">
        <v>129</v>
      </c>
      <c r="J8301" t="s">
        <v>130</v>
      </c>
      <c r="K8301" t="s">
        <v>131</v>
      </c>
      <c r="L8301" t="s">
        <v>23629</v>
      </c>
      <c r="M8301" t="s">
        <v>23630</v>
      </c>
      <c r="N8301">
        <v>1.0636111109999999</v>
      </c>
      <c r="O8301">
        <v>0</v>
      </c>
      <c r="P8301">
        <v>33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35.099167000000001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1735669</v>
      </c>
      <c r="B8302">
        <v>1</v>
      </c>
      <c r="C8302" t="s">
        <v>76</v>
      </c>
      <c r="D8302" t="s">
        <v>80</v>
      </c>
      <c r="E8302" t="s">
        <v>164</v>
      </c>
      <c r="F8302" t="s">
        <v>23631</v>
      </c>
      <c r="G8302" t="s">
        <v>10185</v>
      </c>
      <c r="H8302" t="s">
        <v>46</v>
      </c>
      <c r="I8302" t="s">
        <v>129</v>
      </c>
      <c r="J8302" t="s">
        <v>130</v>
      </c>
      <c r="K8302" t="s">
        <v>131</v>
      </c>
      <c r="L8302" t="s">
        <v>23632</v>
      </c>
      <c r="M8302" t="s">
        <v>23633</v>
      </c>
      <c r="N8302">
        <v>0.200833333</v>
      </c>
      <c r="O8302">
        <v>0</v>
      </c>
      <c r="P8302">
        <v>1569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315.10749900000002</v>
      </c>
      <c r="W8302">
        <v>0</v>
      </c>
      <c r="X8302">
        <v>0</v>
      </c>
      <c r="Y8302">
        <v>0</v>
      </c>
      <c r="Z8302">
        <v>0</v>
      </c>
    </row>
    <row r="8303" spans="1:26" x14ac:dyDescent="0.25">
      <c r="A8303">
        <v>1735671</v>
      </c>
      <c r="B8303">
        <v>1</v>
      </c>
      <c r="C8303" t="s">
        <v>76</v>
      </c>
      <c r="D8303" t="s">
        <v>90</v>
      </c>
      <c r="E8303" t="s">
        <v>134</v>
      </c>
      <c r="F8303" t="s">
        <v>23634</v>
      </c>
      <c r="G8303" t="s">
        <v>289</v>
      </c>
      <c r="H8303" t="s">
        <v>46</v>
      </c>
      <c r="I8303" t="s">
        <v>129</v>
      </c>
      <c r="J8303" t="s">
        <v>15</v>
      </c>
      <c r="K8303" t="s">
        <v>131</v>
      </c>
      <c r="L8303" t="s">
        <v>23635</v>
      </c>
      <c r="M8303" t="s">
        <v>23636</v>
      </c>
      <c r="N8303">
        <v>3.1683333330000001</v>
      </c>
      <c r="O8303">
        <v>0</v>
      </c>
      <c r="P8303">
        <v>13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41.188333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1735679</v>
      </c>
      <c r="B8304">
        <v>1</v>
      </c>
      <c r="C8304" t="s">
        <v>76</v>
      </c>
      <c r="D8304" t="s">
        <v>92</v>
      </c>
      <c r="E8304" t="s">
        <v>126</v>
      </c>
      <c r="F8304" t="s">
        <v>23637</v>
      </c>
      <c r="G8304" t="s">
        <v>176</v>
      </c>
      <c r="H8304" t="s">
        <v>47</v>
      </c>
      <c r="I8304" t="s">
        <v>129</v>
      </c>
      <c r="J8304" t="s">
        <v>130</v>
      </c>
      <c r="K8304" t="s">
        <v>131</v>
      </c>
      <c r="L8304" t="s">
        <v>23638</v>
      </c>
      <c r="M8304" t="s">
        <v>23639</v>
      </c>
      <c r="N8304">
        <v>2.3997222219999998</v>
      </c>
      <c r="O8304">
        <v>0</v>
      </c>
      <c r="P8304">
        <v>0</v>
      </c>
      <c r="Q8304">
        <v>0</v>
      </c>
      <c r="R8304">
        <v>241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578.33305600000006</v>
      </c>
      <c r="Y8304">
        <v>0</v>
      </c>
      <c r="Z8304">
        <v>0</v>
      </c>
    </row>
    <row r="8305" spans="1:26" x14ac:dyDescent="0.25">
      <c r="A8305">
        <v>1735676</v>
      </c>
      <c r="B8305">
        <v>1</v>
      </c>
      <c r="C8305" t="s">
        <v>77</v>
      </c>
      <c r="D8305" t="s">
        <v>123</v>
      </c>
      <c r="E8305" t="s">
        <v>134</v>
      </c>
      <c r="F8305" t="s">
        <v>23640</v>
      </c>
      <c r="G8305" t="s">
        <v>136</v>
      </c>
      <c r="H8305" t="s">
        <v>46</v>
      </c>
      <c r="I8305" t="s">
        <v>129</v>
      </c>
      <c r="J8305" t="s">
        <v>130</v>
      </c>
      <c r="K8305" t="s">
        <v>131</v>
      </c>
      <c r="L8305" t="s">
        <v>23641</v>
      </c>
      <c r="M8305" t="s">
        <v>23642</v>
      </c>
      <c r="N8305">
        <v>9.0955555550000007</v>
      </c>
      <c r="O8305">
        <v>0</v>
      </c>
      <c r="P8305">
        <v>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9.0955560000000002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1735685</v>
      </c>
      <c r="B8306">
        <v>1</v>
      </c>
      <c r="C8306" t="s">
        <v>77</v>
      </c>
      <c r="D8306" t="s">
        <v>114</v>
      </c>
      <c r="E8306" t="s">
        <v>134</v>
      </c>
      <c r="F8306" t="s">
        <v>23643</v>
      </c>
      <c r="G8306" t="s">
        <v>136</v>
      </c>
      <c r="H8306" t="s">
        <v>46</v>
      </c>
      <c r="I8306" t="s">
        <v>129</v>
      </c>
      <c r="J8306" t="s">
        <v>130</v>
      </c>
      <c r="K8306" t="s">
        <v>131</v>
      </c>
      <c r="L8306" t="s">
        <v>23644</v>
      </c>
      <c r="M8306" t="s">
        <v>23645</v>
      </c>
      <c r="N8306">
        <v>2.5738888879999999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1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2.5738889999999999</v>
      </c>
    </row>
    <row r="8307" spans="1:26" x14ac:dyDescent="0.25">
      <c r="A8307">
        <v>1735680</v>
      </c>
      <c r="B8307">
        <v>1</v>
      </c>
      <c r="C8307" t="s">
        <v>77</v>
      </c>
      <c r="D8307" t="s">
        <v>121</v>
      </c>
      <c r="E8307" t="s">
        <v>212</v>
      </c>
      <c r="F8307" t="s">
        <v>23646</v>
      </c>
      <c r="G8307" t="s">
        <v>176</v>
      </c>
      <c r="H8307" t="s">
        <v>47</v>
      </c>
      <c r="I8307" t="s">
        <v>129</v>
      </c>
      <c r="J8307" t="s">
        <v>130</v>
      </c>
      <c r="K8307" t="s">
        <v>131</v>
      </c>
      <c r="L8307" t="s">
        <v>23647</v>
      </c>
      <c r="M8307" t="s">
        <v>23648</v>
      </c>
      <c r="N8307">
        <v>1.101388888</v>
      </c>
      <c r="O8307">
        <v>0</v>
      </c>
      <c r="P8307">
        <v>0</v>
      </c>
      <c r="Q8307">
        <v>5</v>
      </c>
      <c r="R8307">
        <v>5</v>
      </c>
      <c r="S8307">
        <v>3</v>
      </c>
      <c r="T8307">
        <v>110</v>
      </c>
      <c r="U8307">
        <v>0</v>
      </c>
      <c r="V8307">
        <v>0</v>
      </c>
      <c r="W8307">
        <v>5.5069439999999998</v>
      </c>
      <c r="X8307">
        <v>5.5069439999999998</v>
      </c>
      <c r="Y8307">
        <v>3.3041670000000001</v>
      </c>
      <c r="Z8307">
        <v>121.152778</v>
      </c>
    </row>
    <row r="8308" spans="1:26" x14ac:dyDescent="0.25">
      <c r="A8308">
        <v>1735681</v>
      </c>
      <c r="B8308">
        <v>1</v>
      </c>
      <c r="C8308" t="s">
        <v>77</v>
      </c>
      <c r="D8308" t="s">
        <v>119</v>
      </c>
      <c r="E8308" t="s">
        <v>139</v>
      </c>
      <c r="F8308" t="s">
        <v>23649</v>
      </c>
      <c r="G8308" t="s">
        <v>269</v>
      </c>
      <c r="H8308" t="s">
        <v>46</v>
      </c>
      <c r="I8308" t="s">
        <v>129</v>
      </c>
      <c r="J8308" t="s">
        <v>130</v>
      </c>
      <c r="K8308" t="s">
        <v>131</v>
      </c>
      <c r="L8308" t="s">
        <v>23650</v>
      </c>
      <c r="M8308" t="s">
        <v>23651</v>
      </c>
      <c r="N8308">
        <v>1.4836111110000001</v>
      </c>
      <c r="O8308">
        <v>0</v>
      </c>
      <c r="P8308">
        <v>4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5.9344440000000001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1735675</v>
      </c>
      <c r="B8309">
        <v>1</v>
      </c>
      <c r="C8309" t="s">
        <v>77</v>
      </c>
      <c r="D8309" t="s">
        <v>110</v>
      </c>
      <c r="E8309" t="s">
        <v>139</v>
      </c>
      <c r="F8309" t="s">
        <v>23652</v>
      </c>
      <c r="G8309" t="s">
        <v>285</v>
      </c>
      <c r="H8309" t="s">
        <v>46</v>
      </c>
      <c r="I8309" t="s">
        <v>129</v>
      </c>
      <c r="J8309" t="s">
        <v>130</v>
      </c>
      <c r="K8309" t="s">
        <v>161</v>
      </c>
      <c r="L8309" t="s">
        <v>23653</v>
      </c>
      <c r="M8309" t="s">
        <v>23654</v>
      </c>
      <c r="N8309">
        <v>7.2706694440000001</v>
      </c>
      <c r="O8309">
        <v>0</v>
      </c>
      <c r="P8309">
        <v>0</v>
      </c>
      <c r="Q8309">
        <v>0</v>
      </c>
      <c r="R8309">
        <v>213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1548.6525919999999</v>
      </c>
      <c r="Y8309">
        <v>0</v>
      </c>
      <c r="Z8309">
        <v>0</v>
      </c>
    </row>
    <row r="8310" spans="1:26" x14ac:dyDescent="0.25">
      <c r="A8310">
        <v>1735701</v>
      </c>
      <c r="B8310">
        <v>1</v>
      </c>
      <c r="C8310" t="s">
        <v>76</v>
      </c>
      <c r="D8310" t="s">
        <v>84</v>
      </c>
      <c r="E8310" t="s">
        <v>134</v>
      </c>
      <c r="F8310" t="s">
        <v>23655</v>
      </c>
      <c r="G8310" t="s">
        <v>289</v>
      </c>
      <c r="H8310" t="s">
        <v>46</v>
      </c>
      <c r="I8310" t="s">
        <v>129</v>
      </c>
      <c r="J8310" t="s">
        <v>130</v>
      </c>
      <c r="K8310" t="s">
        <v>131</v>
      </c>
      <c r="L8310" t="s">
        <v>23656</v>
      </c>
      <c r="M8310" t="s">
        <v>23657</v>
      </c>
      <c r="N8310">
        <v>5.9824999999999999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5.9824999999999999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1735686</v>
      </c>
      <c r="B8311">
        <v>1</v>
      </c>
      <c r="C8311" t="s">
        <v>76</v>
      </c>
      <c r="D8311" t="s">
        <v>103</v>
      </c>
      <c r="E8311" t="s">
        <v>134</v>
      </c>
      <c r="F8311" t="s">
        <v>23658</v>
      </c>
      <c r="G8311" t="s">
        <v>209</v>
      </c>
      <c r="H8311" t="s">
        <v>46</v>
      </c>
      <c r="I8311" t="s">
        <v>129</v>
      </c>
      <c r="J8311" t="s">
        <v>130</v>
      </c>
      <c r="K8311" t="s">
        <v>131</v>
      </c>
      <c r="L8311" t="s">
        <v>23659</v>
      </c>
      <c r="M8311" t="s">
        <v>23660</v>
      </c>
      <c r="N8311">
        <v>2.2725</v>
      </c>
      <c r="O8311">
        <v>0</v>
      </c>
      <c r="P8311">
        <v>0</v>
      </c>
      <c r="Q8311">
        <v>0</v>
      </c>
      <c r="R8311">
        <v>1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2.2725</v>
      </c>
      <c r="Y8311">
        <v>0</v>
      </c>
      <c r="Z8311">
        <v>0</v>
      </c>
    </row>
    <row r="8312" spans="1:26" x14ac:dyDescent="0.25">
      <c r="A8312">
        <v>1735684</v>
      </c>
      <c r="B8312">
        <v>1</v>
      </c>
      <c r="C8312" t="s">
        <v>76</v>
      </c>
      <c r="D8312" t="s">
        <v>106</v>
      </c>
      <c r="E8312" t="s">
        <v>164</v>
      </c>
      <c r="F8312" t="s">
        <v>23661</v>
      </c>
      <c r="G8312" t="s">
        <v>281</v>
      </c>
      <c r="H8312" t="s">
        <v>46</v>
      </c>
      <c r="I8312" t="s">
        <v>129</v>
      </c>
      <c r="J8312" t="s">
        <v>130</v>
      </c>
      <c r="K8312" t="s">
        <v>161</v>
      </c>
      <c r="L8312" t="s">
        <v>23662</v>
      </c>
      <c r="M8312" t="s">
        <v>23663</v>
      </c>
      <c r="N8312">
        <v>0.88249999999999995</v>
      </c>
      <c r="O8312">
        <v>0</v>
      </c>
      <c r="P8312">
        <v>310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273.57499999999999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1735690</v>
      </c>
      <c r="B8313">
        <v>1</v>
      </c>
      <c r="C8313" t="s">
        <v>77</v>
      </c>
      <c r="D8313" t="s">
        <v>109</v>
      </c>
      <c r="E8313" t="s">
        <v>164</v>
      </c>
      <c r="F8313" t="s">
        <v>18299</v>
      </c>
      <c r="G8313" t="s">
        <v>256</v>
      </c>
      <c r="H8313" t="s">
        <v>46</v>
      </c>
      <c r="I8313" t="s">
        <v>129</v>
      </c>
      <c r="J8313" t="s">
        <v>130</v>
      </c>
      <c r="K8313" t="s">
        <v>131</v>
      </c>
      <c r="L8313" t="s">
        <v>23664</v>
      </c>
      <c r="M8313" t="s">
        <v>23665</v>
      </c>
      <c r="N8313">
        <v>0.37527777699999998</v>
      </c>
      <c r="O8313">
        <v>0</v>
      </c>
      <c r="P8313">
        <v>48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18.013332999999999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1735688</v>
      </c>
      <c r="B8314">
        <v>1</v>
      </c>
      <c r="C8314" t="s">
        <v>77</v>
      </c>
      <c r="D8314" t="s">
        <v>110</v>
      </c>
      <c r="E8314" t="s">
        <v>139</v>
      </c>
      <c r="F8314" t="s">
        <v>3027</v>
      </c>
      <c r="G8314" t="s">
        <v>285</v>
      </c>
      <c r="H8314" t="s">
        <v>46</v>
      </c>
      <c r="I8314" t="s">
        <v>129</v>
      </c>
      <c r="J8314" t="s">
        <v>130</v>
      </c>
      <c r="K8314" t="s">
        <v>161</v>
      </c>
      <c r="L8314" t="s">
        <v>23666</v>
      </c>
      <c r="M8314" t="s">
        <v>23667</v>
      </c>
      <c r="N8314">
        <v>6.9751222220000004</v>
      </c>
      <c r="O8314">
        <v>0</v>
      </c>
      <c r="P8314">
        <v>0</v>
      </c>
      <c r="Q8314">
        <v>0</v>
      </c>
      <c r="R8314">
        <v>215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1499.651278</v>
      </c>
      <c r="Y8314">
        <v>0</v>
      </c>
      <c r="Z8314">
        <v>0</v>
      </c>
    </row>
    <row r="8315" spans="1:26" x14ac:dyDescent="0.25">
      <c r="A8315">
        <v>1735689</v>
      </c>
      <c r="B8315">
        <v>1</v>
      </c>
      <c r="C8315" t="s">
        <v>77</v>
      </c>
      <c r="D8315" t="s">
        <v>124</v>
      </c>
      <c r="E8315" t="s">
        <v>134</v>
      </c>
      <c r="F8315" t="s">
        <v>23668</v>
      </c>
      <c r="G8315" t="s">
        <v>209</v>
      </c>
      <c r="H8315" t="s">
        <v>46</v>
      </c>
      <c r="I8315" t="s">
        <v>129</v>
      </c>
      <c r="J8315" t="s">
        <v>130</v>
      </c>
      <c r="K8315" t="s">
        <v>131</v>
      </c>
      <c r="L8315" t="s">
        <v>23669</v>
      </c>
      <c r="M8315" t="s">
        <v>23670</v>
      </c>
      <c r="N8315">
        <v>1.993055555</v>
      </c>
      <c r="O8315">
        <v>0</v>
      </c>
      <c r="P8315">
        <v>2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3.9861110000000002</v>
      </c>
      <c r="W8315">
        <v>0</v>
      </c>
      <c r="X8315">
        <v>0</v>
      </c>
      <c r="Y8315">
        <v>0</v>
      </c>
      <c r="Z8315">
        <v>0</v>
      </c>
    </row>
    <row r="8316" spans="1:26" x14ac:dyDescent="0.25">
      <c r="A8316">
        <v>1735691</v>
      </c>
      <c r="B8316">
        <v>1</v>
      </c>
      <c r="C8316" t="s">
        <v>76</v>
      </c>
      <c r="D8316" t="s">
        <v>79</v>
      </c>
      <c r="E8316" t="s">
        <v>134</v>
      </c>
      <c r="F8316" t="s">
        <v>23671</v>
      </c>
      <c r="G8316" t="s">
        <v>289</v>
      </c>
      <c r="H8316" t="s">
        <v>46</v>
      </c>
      <c r="I8316" t="s">
        <v>129</v>
      </c>
      <c r="J8316" t="s">
        <v>130</v>
      </c>
      <c r="K8316" t="s">
        <v>131</v>
      </c>
      <c r="L8316" t="s">
        <v>23672</v>
      </c>
      <c r="M8316" t="s">
        <v>23673</v>
      </c>
      <c r="N8316">
        <v>1.895277777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1.895278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1735695</v>
      </c>
      <c r="B8317">
        <v>1</v>
      </c>
      <c r="C8317" t="s">
        <v>77</v>
      </c>
      <c r="D8317" t="s">
        <v>109</v>
      </c>
      <c r="E8317" t="s">
        <v>212</v>
      </c>
      <c r="F8317" t="s">
        <v>10042</v>
      </c>
      <c r="G8317" t="s">
        <v>176</v>
      </c>
      <c r="H8317" t="s">
        <v>47</v>
      </c>
      <c r="I8317" t="s">
        <v>151</v>
      </c>
      <c r="J8317" t="s">
        <v>130</v>
      </c>
      <c r="K8317" t="s">
        <v>131</v>
      </c>
      <c r="L8317" t="s">
        <v>23674</v>
      </c>
      <c r="M8317" t="s">
        <v>23675</v>
      </c>
      <c r="N8317">
        <v>1.1111111E-2</v>
      </c>
      <c r="O8317">
        <v>49</v>
      </c>
      <c r="P8317">
        <v>867</v>
      </c>
      <c r="Q8317">
        <v>0</v>
      </c>
      <c r="R8317">
        <v>0</v>
      </c>
      <c r="S8317">
        <v>3</v>
      </c>
      <c r="T8317">
        <v>51</v>
      </c>
      <c r="U8317">
        <v>0.54444400000000004</v>
      </c>
      <c r="V8317">
        <v>9.6333330000000004</v>
      </c>
      <c r="W8317">
        <v>0</v>
      </c>
      <c r="X8317">
        <v>0</v>
      </c>
      <c r="Y8317">
        <v>3.3333000000000002E-2</v>
      </c>
      <c r="Z8317">
        <v>0.56666700000000003</v>
      </c>
    </row>
    <row r="8318" spans="1:26" x14ac:dyDescent="0.25">
      <c r="A8318">
        <v>1735718</v>
      </c>
      <c r="B8318">
        <v>1</v>
      </c>
      <c r="C8318" t="s">
        <v>76</v>
      </c>
      <c r="D8318" t="s">
        <v>96</v>
      </c>
      <c r="E8318" t="s">
        <v>164</v>
      </c>
      <c r="F8318" t="s">
        <v>23676</v>
      </c>
      <c r="G8318" t="s">
        <v>281</v>
      </c>
      <c r="H8318" t="s">
        <v>46</v>
      </c>
      <c r="I8318" t="s">
        <v>129</v>
      </c>
      <c r="J8318" t="s">
        <v>130</v>
      </c>
      <c r="K8318" t="s">
        <v>161</v>
      </c>
      <c r="L8318" t="s">
        <v>23677</v>
      </c>
      <c r="M8318" t="s">
        <v>23678</v>
      </c>
      <c r="N8318">
        <v>4.6297222219999998</v>
      </c>
      <c r="O8318">
        <v>0</v>
      </c>
      <c r="P8318">
        <v>448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2074.1155549999999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1735702</v>
      </c>
      <c r="B8319">
        <v>1</v>
      </c>
      <c r="C8319" t="s">
        <v>77</v>
      </c>
      <c r="D8319" t="s">
        <v>114</v>
      </c>
      <c r="E8319" t="s">
        <v>164</v>
      </c>
      <c r="F8319" t="s">
        <v>23679</v>
      </c>
      <c r="G8319" t="s">
        <v>281</v>
      </c>
      <c r="H8319" t="s">
        <v>46</v>
      </c>
      <c r="I8319" t="s">
        <v>129</v>
      </c>
      <c r="J8319" t="s">
        <v>130</v>
      </c>
      <c r="K8319" t="s">
        <v>161</v>
      </c>
      <c r="L8319" t="s">
        <v>23680</v>
      </c>
      <c r="M8319" t="s">
        <v>23681</v>
      </c>
      <c r="N8319">
        <v>3.6121813880000002</v>
      </c>
      <c r="O8319">
        <v>0</v>
      </c>
      <c r="P8319">
        <v>1022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3691.649379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1735704</v>
      </c>
      <c r="B8320">
        <v>1</v>
      </c>
      <c r="C8320" t="s">
        <v>76</v>
      </c>
      <c r="D8320" t="s">
        <v>87</v>
      </c>
      <c r="E8320" t="s">
        <v>126</v>
      </c>
      <c r="F8320" t="s">
        <v>23682</v>
      </c>
      <c r="G8320" t="s">
        <v>285</v>
      </c>
      <c r="H8320" t="s">
        <v>47</v>
      </c>
      <c r="I8320" t="s">
        <v>129</v>
      </c>
      <c r="J8320" t="s">
        <v>130</v>
      </c>
      <c r="K8320" t="s">
        <v>161</v>
      </c>
      <c r="L8320" t="s">
        <v>23683</v>
      </c>
      <c r="M8320" t="s">
        <v>23684</v>
      </c>
      <c r="N8320">
        <v>0.37805555499999999</v>
      </c>
      <c r="O8320">
        <v>0</v>
      </c>
      <c r="P8320">
        <v>0</v>
      </c>
      <c r="Q8320">
        <v>0</v>
      </c>
      <c r="R8320">
        <v>319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120.599722</v>
      </c>
      <c r="Y8320">
        <v>0</v>
      </c>
      <c r="Z8320">
        <v>0</v>
      </c>
    </row>
    <row r="8321" spans="1:26" x14ac:dyDescent="0.25">
      <c r="A8321">
        <v>1735706</v>
      </c>
      <c r="B8321">
        <v>1</v>
      </c>
      <c r="C8321" t="s">
        <v>76</v>
      </c>
      <c r="D8321" t="s">
        <v>93</v>
      </c>
      <c r="E8321" t="s">
        <v>158</v>
      </c>
      <c r="F8321" t="s">
        <v>17792</v>
      </c>
      <c r="G8321" t="s">
        <v>285</v>
      </c>
      <c r="H8321" t="s">
        <v>47</v>
      </c>
      <c r="I8321" t="s">
        <v>129</v>
      </c>
      <c r="J8321" t="s">
        <v>130</v>
      </c>
      <c r="K8321" t="s">
        <v>161</v>
      </c>
      <c r="L8321" t="s">
        <v>23685</v>
      </c>
      <c r="M8321" t="s">
        <v>23686</v>
      </c>
      <c r="N8321">
        <v>9.7472222219999995</v>
      </c>
      <c r="O8321">
        <v>42</v>
      </c>
      <c r="P8321">
        <v>1641</v>
      </c>
      <c r="Q8321">
        <v>0</v>
      </c>
      <c r="R8321">
        <v>0</v>
      </c>
      <c r="S8321">
        <v>0</v>
      </c>
      <c r="T8321">
        <v>0</v>
      </c>
      <c r="U8321">
        <v>409.38333299999999</v>
      </c>
      <c r="V8321">
        <v>15995.191666000001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1735745</v>
      </c>
      <c r="B8322">
        <v>1</v>
      </c>
      <c r="C8322" t="s">
        <v>76</v>
      </c>
      <c r="D8322" t="s">
        <v>92</v>
      </c>
      <c r="E8322" t="s">
        <v>134</v>
      </c>
      <c r="F8322" t="s">
        <v>23687</v>
      </c>
      <c r="G8322" t="s">
        <v>136</v>
      </c>
      <c r="H8322" t="s">
        <v>46</v>
      </c>
      <c r="I8322" t="s">
        <v>129</v>
      </c>
      <c r="J8322" t="s">
        <v>130</v>
      </c>
      <c r="K8322" t="s">
        <v>131</v>
      </c>
      <c r="L8322" t="s">
        <v>23688</v>
      </c>
      <c r="M8322" t="s">
        <v>23681</v>
      </c>
      <c r="N8322">
        <v>3.543055555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3.543056</v>
      </c>
    </row>
    <row r="8323" spans="1:26" x14ac:dyDescent="0.25">
      <c r="A8323">
        <v>1735717</v>
      </c>
      <c r="B8323">
        <v>1</v>
      </c>
      <c r="C8323" t="s">
        <v>76</v>
      </c>
      <c r="D8323" t="s">
        <v>83</v>
      </c>
      <c r="E8323" t="s">
        <v>134</v>
      </c>
      <c r="F8323" t="s">
        <v>23689</v>
      </c>
      <c r="G8323" t="s">
        <v>136</v>
      </c>
      <c r="H8323" t="s">
        <v>46</v>
      </c>
      <c r="I8323" t="s">
        <v>129</v>
      </c>
      <c r="J8323" t="s">
        <v>130</v>
      </c>
      <c r="K8323" t="s">
        <v>131</v>
      </c>
      <c r="L8323" t="s">
        <v>23690</v>
      </c>
      <c r="M8323" t="s">
        <v>23691</v>
      </c>
      <c r="N8323">
        <v>0.90944444400000002</v>
      </c>
      <c r="O8323">
        <v>0</v>
      </c>
      <c r="P8323">
        <v>1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0.90944400000000003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1735732</v>
      </c>
      <c r="B8324">
        <v>1</v>
      </c>
      <c r="C8324" t="s">
        <v>76</v>
      </c>
      <c r="D8324" t="s">
        <v>93</v>
      </c>
      <c r="E8324" t="s">
        <v>158</v>
      </c>
      <c r="F8324" t="s">
        <v>23692</v>
      </c>
      <c r="G8324" t="s">
        <v>1803</v>
      </c>
      <c r="H8324" t="s">
        <v>47</v>
      </c>
      <c r="I8324" t="s">
        <v>129</v>
      </c>
      <c r="J8324" t="s">
        <v>130</v>
      </c>
      <c r="K8324" t="s">
        <v>161</v>
      </c>
      <c r="L8324" t="s">
        <v>23693</v>
      </c>
      <c r="M8324" t="s">
        <v>23694</v>
      </c>
      <c r="N8324">
        <v>1.220555555</v>
      </c>
      <c r="O8324">
        <v>8</v>
      </c>
      <c r="P8324">
        <v>5544</v>
      </c>
      <c r="Q8324">
        <v>0</v>
      </c>
      <c r="R8324">
        <v>0</v>
      </c>
      <c r="S8324">
        <v>0</v>
      </c>
      <c r="T8324">
        <v>0</v>
      </c>
      <c r="U8324">
        <v>9.7644439999999992</v>
      </c>
      <c r="V8324">
        <v>6766.7599970000001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1735715</v>
      </c>
      <c r="B8325">
        <v>1</v>
      </c>
      <c r="C8325" t="s">
        <v>77</v>
      </c>
      <c r="D8325" t="s">
        <v>116</v>
      </c>
      <c r="E8325" t="s">
        <v>126</v>
      </c>
      <c r="F8325" t="s">
        <v>23695</v>
      </c>
      <c r="G8325" t="s">
        <v>533</v>
      </c>
      <c r="H8325" t="s">
        <v>47</v>
      </c>
      <c r="I8325" t="s">
        <v>129</v>
      </c>
      <c r="J8325" t="s">
        <v>130</v>
      </c>
      <c r="K8325" t="s">
        <v>131</v>
      </c>
      <c r="L8325" t="s">
        <v>23696</v>
      </c>
      <c r="M8325" t="s">
        <v>23697</v>
      </c>
      <c r="N8325">
        <v>3.3677777770000001</v>
      </c>
      <c r="O8325">
        <v>7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23.574444</v>
      </c>
      <c r="V8325">
        <v>0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1735714</v>
      </c>
      <c r="B8326">
        <v>1</v>
      </c>
      <c r="C8326" t="s">
        <v>77</v>
      </c>
      <c r="D8326" t="s">
        <v>113</v>
      </c>
      <c r="E8326" t="s">
        <v>139</v>
      </c>
      <c r="F8326" t="s">
        <v>23698</v>
      </c>
      <c r="G8326" t="s">
        <v>285</v>
      </c>
      <c r="H8326" t="s">
        <v>46</v>
      </c>
      <c r="I8326" t="s">
        <v>129</v>
      </c>
      <c r="J8326" t="s">
        <v>130</v>
      </c>
      <c r="K8326" t="s">
        <v>161</v>
      </c>
      <c r="L8326" t="s">
        <v>23699</v>
      </c>
      <c r="M8326" t="s">
        <v>23700</v>
      </c>
      <c r="N8326">
        <v>7.8887147219999996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37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291.88244500000002</v>
      </c>
    </row>
    <row r="8327" spans="1:26" x14ac:dyDescent="0.25">
      <c r="A8327">
        <v>1735771</v>
      </c>
      <c r="B8327">
        <v>1</v>
      </c>
      <c r="C8327" t="s">
        <v>76</v>
      </c>
      <c r="D8327" t="s">
        <v>92</v>
      </c>
      <c r="E8327" t="s">
        <v>134</v>
      </c>
      <c r="F8327" t="s">
        <v>23701</v>
      </c>
      <c r="G8327" t="s">
        <v>136</v>
      </c>
      <c r="H8327" t="s">
        <v>46</v>
      </c>
      <c r="I8327" t="s">
        <v>129</v>
      </c>
      <c r="J8327" t="s">
        <v>130</v>
      </c>
      <c r="K8327" t="s">
        <v>131</v>
      </c>
      <c r="L8327" t="s">
        <v>23702</v>
      </c>
      <c r="M8327" t="s">
        <v>23703</v>
      </c>
      <c r="N8327">
        <v>5.1888888880000001</v>
      </c>
      <c r="O8327">
        <v>0</v>
      </c>
      <c r="P8327">
        <v>0</v>
      </c>
      <c r="Q8327">
        <v>0</v>
      </c>
      <c r="R8327">
        <v>1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5.1888889999999996</v>
      </c>
      <c r="Y8327">
        <v>0</v>
      </c>
      <c r="Z8327">
        <v>0</v>
      </c>
    </row>
    <row r="8328" spans="1:26" x14ac:dyDescent="0.25">
      <c r="A8328">
        <v>1735750</v>
      </c>
      <c r="B8328">
        <v>1</v>
      </c>
      <c r="C8328" t="s">
        <v>76</v>
      </c>
      <c r="D8328" t="s">
        <v>90</v>
      </c>
      <c r="E8328" t="s">
        <v>158</v>
      </c>
      <c r="F8328" t="s">
        <v>23704</v>
      </c>
      <c r="G8328" t="s">
        <v>285</v>
      </c>
      <c r="H8328" t="s">
        <v>47</v>
      </c>
      <c r="I8328" t="s">
        <v>129</v>
      </c>
      <c r="J8328" t="s">
        <v>130</v>
      </c>
      <c r="K8328" t="s">
        <v>161</v>
      </c>
      <c r="L8328" t="s">
        <v>23705</v>
      </c>
      <c r="M8328" t="s">
        <v>23706</v>
      </c>
      <c r="N8328">
        <v>3.2436111109999999</v>
      </c>
      <c r="O8328">
        <v>14</v>
      </c>
      <c r="P8328">
        <v>3</v>
      </c>
      <c r="Q8328">
        <v>4</v>
      </c>
      <c r="R8328">
        <v>107</v>
      </c>
      <c r="S8328">
        <v>84</v>
      </c>
      <c r="T8328">
        <v>4275</v>
      </c>
      <c r="U8328">
        <v>45.410556</v>
      </c>
      <c r="V8328">
        <v>9.7308330000000005</v>
      </c>
      <c r="W8328">
        <v>12.974444</v>
      </c>
      <c r="X8328">
        <v>347.06638900000002</v>
      </c>
      <c r="Y8328">
        <v>272.46333299999998</v>
      </c>
      <c r="Z8328">
        <v>13866.4375</v>
      </c>
    </row>
    <row r="8329" spans="1:26" x14ac:dyDescent="0.25">
      <c r="A8329">
        <v>1735722</v>
      </c>
      <c r="B8329">
        <v>1</v>
      </c>
      <c r="C8329" t="s">
        <v>76</v>
      </c>
      <c r="D8329" t="s">
        <v>90</v>
      </c>
      <c r="E8329" t="s">
        <v>158</v>
      </c>
      <c r="F8329" t="s">
        <v>9986</v>
      </c>
      <c r="G8329" t="s">
        <v>285</v>
      </c>
      <c r="H8329" t="s">
        <v>47</v>
      </c>
      <c r="I8329" t="s">
        <v>129</v>
      </c>
      <c r="J8329" t="s">
        <v>130</v>
      </c>
      <c r="K8329" t="s">
        <v>161</v>
      </c>
      <c r="L8329" t="s">
        <v>23707</v>
      </c>
      <c r="M8329" t="s">
        <v>23708</v>
      </c>
      <c r="N8329">
        <v>3.3541666659999998</v>
      </c>
      <c r="O8329">
        <v>0</v>
      </c>
      <c r="P8329">
        <v>0</v>
      </c>
      <c r="Q8329">
        <v>0</v>
      </c>
      <c r="R8329">
        <v>0</v>
      </c>
      <c r="S8329">
        <v>1</v>
      </c>
      <c r="T8329">
        <v>607</v>
      </c>
      <c r="U8329">
        <v>0</v>
      </c>
      <c r="V8329">
        <v>0</v>
      </c>
      <c r="W8329">
        <v>0</v>
      </c>
      <c r="X8329">
        <v>0</v>
      </c>
      <c r="Y8329">
        <v>3.3541669999999999</v>
      </c>
      <c r="Z8329">
        <v>2035.9791660000001</v>
      </c>
    </row>
    <row r="8330" spans="1:26" x14ac:dyDescent="0.25">
      <c r="A8330">
        <v>1735731</v>
      </c>
      <c r="B8330">
        <v>1</v>
      </c>
      <c r="C8330" t="s">
        <v>76</v>
      </c>
      <c r="D8330" t="s">
        <v>100</v>
      </c>
      <c r="E8330" t="s">
        <v>134</v>
      </c>
      <c r="F8330" t="s">
        <v>23709</v>
      </c>
      <c r="G8330" t="s">
        <v>136</v>
      </c>
      <c r="H8330" t="s">
        <v>46</v>
      </c>
      <c r="I8330" t="s">
        <v>129</v>
      </c>
      <c r="J8330" t="s">
        <v>130</v>
      </c>
      <c r="K8330" t="s">
        <v>131</v>
      </c>
      <c r="L8330" t="s">
        <v>23710</v>
      </c>
      <c r="M8330" t="s">
        <v>23711</v>
      </c>
      <c r="N8330">
        <v>1.3863888879999999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1.3863890000000001</v>
      </c>
      <c r="W8330">
        <v>0</v>
      </c>
      <c r="X8330">
        <v>0</v>
      </c>
      <c r="Y8330">
        <v>0</v>
      </c>
      <c r="Z8330">
        <v>0</v>
      </c>
    </row>
    <row r="8331" spans="1:26" x14ac:dyDescent="0.25">
      <c r="A8331">
        <v>1735723</v>
      </c>
      <c r="B8331">
        <v>1</v>
      </c>
      <c r="C8331" t="s">
        <v>77</v>
      </c>
      <c r="D8331" t="s">
        <v>124</v>
      </c>
      <c r="E8331" t="s">
        <v>139</v>
      </c>
      <c r="F8331" t="s">
        <v>23712</v>
      </c>
      <c r="G8331" t="s">
        <v>141</v>
      </c>
      <c r="H8331" t="s">
        <v>46</v>
      </c>
      <c r="I8331" t="s">
        <v>129</v>
      </c>
      <c r="J8331" t="s">
        <v>130</v>
      </c>
      <c r="K8331" t="s">
        <v>131</v>
      </c>
      <c r="L8331" t="s">
        <v>23713</v>
      </c>
      <c r="M8331" t="s">
        <v>23714</v>
      </c>
      <c r="N8331">
        <v>1.4030555549999999</v>
      </c>
      <c r="O8331">
        <v>0</v>
      </c>
      <c r="P8331">
        <v>266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373.21277800000001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1735721</v>
      </c>
      <c r="B8332">
        <v>1</v>
      </c>
      <c r="C8332" t="s">
        <v>77</v>
      </c>
      <c r="D8332" t="s">
        <v>122</v>
      </c>
      <c r="E8332" t="s">
        <v>212</v>
      </c>
      <c r="F8332" t="s">
        <v>23715</v>
      </c>
      <c r="G8332" t="s">
        <v>285</v>
      </c>
      <c r="H8332" t="s">
        <v>47</v>
      </c>
      <c r="I8332" t="s">
        <v>129</v>
      </c>
      <c r="J8332" t="s">
        <v>130</v>
      </c>
      <c r="K8332" t="s">
        <v>161</v>
      </c>
      <c r="L8332" t="s">
        <v>23716</v>
      </c>
      <c r="M8332" t="s">
        <v>23717</v>
      </c>
      <c r="N8332">
        <v>0.59861111099999997</v>
      </c>
      <c r="O8332">
        <v>0</v>
      </c>
      <c r="P8332">
        <v>0</v>
      </c>
      <c r="Q8332">
        <v>30</v>
      </c>
      <c r="R8332">
        <v>271</v>
      </c>
      <c r="S8332">
        <v>8</v>
      </c>
      <c r="T8332">
        <v>76</v>
      </c>
      <c r="U8332">
        <v>0</v>
      </c>
      <c r="V8332">
        <v>0</v>
      </c>
      <c r="W8332">
        <v>17.958333</v>
      </c>
      <c r="X8332">
        <v>162.22361100000001</v>
      </c>
      <c r="Y8332">
        <v>4.7888890000000002</v>
      </c>
      <c r="Z8332">
        <v>45.494444000000001</v>
      </c>
    </row>
    <row r="8333" spans="1:26" x14ac:dyDescent="0.25">
      <c r="A8333">
        <v>1735735</v>
      </c>
      <c r="B8333">
        <v>1</v>
      </c>
      <c r="C8333" t="s">
        <v>76</v>
      </c>
      <c r="D8333" t="s">
        <v>91</v>
      </c>
      <c r="E8333" t="s">
        <v>126</v>
      </c>
      <c r="F8333" t="s">
        <v>11819</v>
      </c>
      <c r="G8333" t="s">
        <v>351</v>
      </c>
      <c r="H8333" t="s">
        <v>47</v>
      </c>
      <c r="I8333" t="s">
        <v>129</v>
      </c>
      <c r="J8333" t="s">
        <v>130</v>
      </c>
      <c r="K8333" t="s">
        <v>131</v>
      </c>
      <c r="L8333" t="s">
        <v>23718</v>
      </c>
      <c r="M8333" t="s">
        <v>23719</v>
      </c>
      <c r="N8333">
        <v>1.210555555</v>
      </c>
      <c r="O8333">
        <v>33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39.948332999999998</v>
      </c>
      <c r="V8333">
        <v>0</v>
      </c>
      <c r="W8333">
        <v>0</v>
      </c>
      <c r="X8333">
        <v>0</v>
      </c>
      <c r="Y8333">
        <v>0</v>
      </c>
      <c r="Z8333">
        <v>0</v>
      </c>
    </row>
    <row r="8334" spans="1:26" x14ac:dyDescent="0.25">
      <c r="A8334">
        <v>1735730</v>
      </c>
      <c r="B8334">
        <v>1</v>
      </c>
      <c r="C8334" t="s">
        <v>76</v>
      </c>
      <c r="D8334" t="s">
        <v>78</v>
      </c>
      <c r="E8334" t="s">
        <v>134</v>
      </c>
      <c r="F8334" t="s">
        <v>10610</v>
      </c>
      <c r="G8334" t="s">
        <v>155</v>
      </c>
      <c r="H8334" t="s">
        <v>46</v>
      </c>
      <c r="I8334" t="s">
        <v>129</v>
      </c>
      <c r="J8334" t="s">
        <v>130</v>
      </c>
      <c r="K8334" t="s">
        <v>131</v>
      </c>
      <c r="L8334" t="s">
        <v>23720</v>
      </c>
      <c r="M8334" t="s">
        <v>23721</v>
      </c>
      <c r="N8334">
        <v>1.4497222219999999</v>
      </c>
      <c r="O8334">
        <v>0</v>
      </c>
      <c r="P8334">
        <v>1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1.449722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1735726</v>
      </c>
      <c r="B8335">
        <v>1</v>
      </c>
      <c r="C8335" t="s">
        <v>77</v>
      </c>
      <c r="D8335" t="s">
        <v>114</v>
      </c>
      <c r="E8335" t="s">
        <v>164</v>
      </c>
      <c r="F8335" t="s">
        <v>23722</v>
      </c>
      <c r="G8335" t="s">
        <v>285</v>
      </c>
      <c r="H8335" t="s">
        <v>46</v>
      </c>
      <c r="I8335" t="s">
        <v>129</v>
      </c>
      <c r="J8335" t="s">
        <v>130</v>
      </c>
      <c r="K8335" t="s">
        <v>161</v>
      </c>
      <c r="L8335" t="s">
        <v>23723</v>
      </c>
      <c r="M8335" t="s">
        <v>23724</v>
      </c>
      <c r="N8335">
        <v>3.9478249999999999</v>
      </c>
      <c r="O8335">
        <v>0</v>
      </c>
      <c r="P8335">
        <v>192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757.98239999999998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1735734</v>
      </c>
      <c r="B8336">
        <v>1</v>
      </c>
      <c r="C8336" t="s">
        <v>76</v>
      </c>
      <c r="D8336" t="s">
        <v>90</v>
      </c>
      <c r="E8336" t="s">
        <v>158</v>
      </c>
      <c r="F8336" t="s">
        <v>23725</v>
      </c>
      <c r="G8336" t="s">
        <v>176</v>
      </c>
      <c r="H8336" t="s">
        <v>47</v>
      </c>
      <c r="I8336" t="s">
        <v>129</v>
      </c>
      <c r="J8336" t="s">
        <v>130</v>
      </c>
      <c r="K8336" t="s">
        <v>131</v>
      </c>
      <c r="L8336" t="s">
        <v>23726</v>
      </c>
      <c r="M8336" t="s">
        <v>23727</v>
      </c>
      <c r="N8336">
        <v>0.33</v>
      </c>
      <c r="O8336">
        <v>0</v>
      </c>
      <c r="P8336">
        <v>0</v>
      </c>
      <c r="Q8336">
        <v>0</v>
      </c>
      <c r="R8336">
        <v>0</v>
      </c>
      <c r="S8336">
        <v>15</v>
      </c>
      <c r="T8336">
        <v>46</v>
      </c>
      <c r="U8336">
        <v>0</v>
      </c>
      <c r="V8336">
        <v>0</v>
      </c>
      <c r="W8336">
        <v>0</v>
      </c>
      <c r="X8336">
        <v>0</v>
      </c>
      <c r="Y8336">
        <v>4.95</v>
      </c>
      <c r="Z8336">
        <v>15.18</v>
      </c>
    </row>
    <row r="8337" spans="1:26" x14ac:dyDescent="0.25">
      <c r="A8337">
        <v>1735779</v>
      </c>
      <c r="B8337">
        <v>1</v>
      </c>
      <c r="C8337" t="s">
        <v>76</v>
      </c>
      <c r="D8337" t="s">
        <v>93</v>
      </c>
      <c r="E8337" t="s">
        <v>134</v>
      </c>
      <c r="F8337" t="s">
        <v>23728</v>
      </c>
      <c r="G8337" t="s">
        <v>136</v>
      </c>
      <c r="H8337" t="s">
        <v>46</v>
      </c>
      <c r="I8337" t="s">
        <v>129</v>
      </c>
      <c r="J8337" t="s">
        <v>130</v>
      </c>
      <c r="K8337" t="s">
        <v>131</v>
      </c>
      <c r="L8337" t="s">
        <v>23729</v>
      </c>
      <c r="M8337" t="s">
        <v>23730</v>
      </c>
      <c r="N8337">
        <v>3.679166666</v>
      </c>
      <c r="O8337">
        <v>0</v>
      </c>
      <c r="P8337">
        <v>1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3.6791670000000001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1735801</v>
      </c>
      <c r="B8338">
        <v>1</v>
      </c>
      <c r="C8338" t="s">
        <v>76</v>
      </c>
      <c r="D8338" t="s">
        <v>93</v>
      </c>
      <c r="E8338" t="s">
        <v>134</v>
      </c>
      <c r="F8338" t="s">
        <v>23731</v>
      </c>
      <c r="G8338" t="s">
        <v>209</v>
      </c>
      <c r="H8338" t="s">
        <v>46</v>
      </c>
      <c r="I8338" t="s">
        <v>129</v>
      </c>
      <c r="J8338" t="s">
        <v>130</v>
      </c>
      <c r="K8338" t="s">
        <v>131</v>
      </c>
      <c r="L8338" t="s">
        <v>23732</v>
      </c>
      <c r="M8338" t="s">
        <v>23733</v>
      </c>
      <c r="N8338">
        <v>6.0694444440000002</v>
      </c>
      <c r="O8338">
        <v>0</v>
      </c>
      <c r="P8338">
        <v>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6.0694439999999998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1735742</v>
      </c>
      <c r="B8339">
        <v>1</v>
      </c>
      <c r="C8339" t="s">
        <v>76</v>
      </c>
      <c r="D8339" t="s">
        <v>99</v>
      </c>
      <c r="E8339" t="s">
        <v>191</v>
      </c>
      <c r="F8339" t="s">
        <v>23734</v>
      </c>
      <c r="G8339" t="s">
        <v>907</v>
      </c>
      <c r="H8339" t="s">
        <v>46</v>
      </c>
      <c r="I8339" t="s">
        <v>129</v>
      </c>
      <c r="J8339" t="s">
        <v>130</v>
      </c>
      <c r="K8339" t="s">
        <v>131</v>
      </c>
      <c r="L8339" t="s">
        <v>23735</v>
      </c>
      <c r="M8339" t="s">
        <v>23736</v>
      </c>
      <c r="N8339">
        <v>1.133888888</v>
      </c>
      <c r="O8339">
        <v>0</v>
      </c>
      <c r="P8339">
        <v>105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119.058333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1735736</v>
      </c>
      <c r="B8340">
        <v>1</v>
      </c>
      <c r="C8340" t="s">
        <v>76</v>
      </c>
      <c r="D8340" t="s">
        <v>97</v>
      </c>
      <c r="E8340" t="s">
        <v>164</v>
      </c>
      <c r="F8340" t="s">
        <v>23737</v>
      </c>
      <c r="G8340" t="s">
        <v>186</v>
      </c>
      <c r="H8340" t="s">
        <v>46</v>
      </c>
      <c r="I8340" t="s">
        <v>129</v>
      </c>
      <c r="J8340" t="s">
        <v>130</v>
      </c>
      <c r="K8340" t="s">
        <v>131</v>
      </c>
      <c r="L8340" t="s">
        <v>23738</v>
      </c>
      <c r="M8340" t="s">
        <v>23739</v>
      </c>
      <c r="N8340">
        <v>1.5361111110000001</v>
      </c>
      <c r="O8340">
        <v>0</v>
      </c>
      <c r="P8340">
        <v>195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299.54166700000002</v>
      </c>
      <c r="W8340">
        <v>0</v>
      </c>
      <c r="X8340">
        <v>0</v>
      </c>
      <c r="Y8340">
        <v>0</v>
      </c>
      <c r="Z8340">
        <v>0</v>
      </c>
    </row>
    <row r="8341" spans="1:26" x14ac:dyDescent="0.25">
      <c r="A8341">
        <v>1735740</v>
      </c>
      <c r="B8341">
        <v>1</v>
      </c>
      <c r="C8341" t="s">
        <v>76</v>
      </c>
      <c r="D8341" t="s">
        <v>87</v>
      </c>
      <c r="E8341" t="s">
        <v>139</v>
      </c>
      <c r="F8341" t="s">
        <v>16379</v>
      </c>
      <c r="G8341" t="s">
        <v>391</v>
      </c>
      <c r="H8341" t="s">
        <v>46</v>
      </c>
      <c r="I8341" t="s">
        <v>129</v>
      </c>
      <c r="J8341" t="s">
        <v>130</v>
      </c>
      <c r="K8341" t="s">
        <v>131</v>
      </c>
      <c r="L8341" t="s">
        <v>23740</v>
      </c>
      <c r="M8341" t="s">
        <v>23741</v>
      </c>
      <c r="N8341">
        <v>1.3486111110000001</v>
      </c>
      <c r="O8341">
        <v>0</v>
      </c>
      <c r="P8341">
        <v>0</v>
      </c>
      <c r="Q8341">
        <v>0</v>
      </c>
      <c r="R8341">
        <v>136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183.41111100000001</v>
      </c>
      <c r="Y8341">
        <v>0</v>
      </c>
      <c r="Z8341">
        <v>0</v>
      </c>
    </row>
    <row r="8342" spans="1:26" x14ac:dyDescent="0.25">
      <c r="A8342">
        <v>1735792</v>
      </c>
      <c r="B8342">
        <v>1</v>
      </c>
      <c r="C8342" t="s">
        <v>76</v>
      </c>
      <c r="D8342" t="s">
        <v>84</v>
      </c>
      <c r="E8342" t="s">
        <v>134</v>
      </c>
      <c r="F8342" t="s">
        <v>23742</v>
      </c>
      <c r="G8342" t="s">
        <v>155</v>
      </c>
      <c r="H8342" t="s">
        <v>46</v>
      </c>
      <c r="I8342" t="s">
        <v>129</v>
      </c>
      <c r="J8342" t="s">
        <v>130</v>
      </c>
      <c r="K8342" t="s">
        <v>131</v>
      </c>
      <c r="L8342" t="s">
        <v>23743</v>
      </c>
      <c r="M8342" t="s">
        <v>23744</v>
      </c>
      <c r="N8342">
        <v>3.4841666660000001</v>
      </c>
      <c r="O8342">
        <v>0</v>
      </c>
      <c r="P8342">
        <v>1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3.4841669999999998</v>
      </c>
      <c r="W8342">
        <v>0</v>
      </c>
      <c r="X8342">
        <v>0</v>
      </c>
      <c r="Y8342">
        <v>0</v>
      </c>
      <c r="Z8342">
        <v>0</v>
      </c>
    </row>
    <row r="8343" spans="1:26" x14ac:dyDescent="0.25">
      <c r="A8343">
        <v>1735748</v>
      </c>
      <c r="B8343">
        <v>1</v>
      </c>
      <c r="C8343" t="s">
        <v>77</v>
      </c>
      <c r="D8343" t="s">
        <v>116</v>
      </c>
      <c r="E8343" t="s">
        <v>134</v>
      </c>
      <c r="F8343" t="s">
        <v>23745</v>
      </c>
      <c r="G8343" t="s">
        <v>136</v>
      </c>
      <c r="H8343" t="s">
        <v>46</v>
      </c>
      <c r="I8343" t="s">
        <v>129</v>
      </c>
      <c r="J8343" t="s">
        <v>130</v>
      </c>
      <c r="K8343" t="s">
        <v>131</v>
      </c>
      <c r="L8343" t="s">
        <v>23746</v>
      </c>
      <c r="M8343" t="s">
        <v>23747</v>
      </c>
      <c r="N8343">
        <v>1.0919444439999999</v>
      </c>
      <c r="O8343">
        <v>0</v>
      </c>
      <c r="P8343">
        <v>1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1.091944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1735694</v>
      </c>
      <c r="B8344">
        <v>1</v>
      </c>
      <c r="C8344" t="s">
        <v>76</v>
      </c>
      <c r="D8344" t="s">
        <v>84</v>
      </c>
      <c r="E8344" t="s">
        <v>134</v>
      </c>
      <c r="F8344" t="s">
        <v>23748</v>
      </c>
      <c r="G8344" t="s">
        <v>209</v>
      </c>
      <c r="H8344" t="s">
        <v>46</v>
      </c>
      <c r="I8344" t="s">
        <v>129</v>
      </c>
      <c r="J8344" t="s">
        <v>130</v>
      </c>
      <c r="K8344" t="s">
        <v>131</v>
      </c>
      <c r="L8344" t="s">
        <v>23749</v>
      </c>
      <c r="M8344" t="s">
        <v>23750</v>
      </c>
      <c r="N8344">
        <v>8.3752777770000009</v>
      </c>
      <c r="O8344">
        <v>0</v>
      </c>
      <c r="P8344">
        <v>19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159.130278</v>
      </c>
      <c r="W8344">
        <v>0</v>
      </c>
      <c r="X8344">
        <v>0</v>
      </c>
      <c r="Y8344">
        <v>0</v>
      </c>
      <c r="Z8344">
        <v>0</v>
      </c>
    </row>
    <row r="8345" spans="1:26" x14ac:dyDescent="0.25">
      <c r="A8345">
        <v>1735752</v>
      </c>
      <c r="B8345">
        <v>1</v>
      </c>
      <c r="C8345" t="s">
        <v>76</v>
      </c>
      <c r="D8345" t="s">
        <v>97</v>
      </c>
      <c r="E8345" t="s">
        <v>126</v>
      </c>
      <c r="F8345" t="s">
        <v>17970</v>
      </c>
      <c r="G8345" t="s">
        <v>431</v>
      </c>
      <c r="H8345" t="s">
        <v>47</v>
      </c>
      <c r="I8345" t="s">
        <v>129</v>
      </c>
      <c r="J8345" t="s">
        <v>130</v>
      </c>
      <c r="K8345" t="s">
        <v>131</v>
      </c>
      <c r="L8345" t="s">
        <v>23751</v>
      </c>
      <c r="M8345" t="s">
        <v>23752</v>
      </c>
      <c r="N8345">
        <v>2.1372222220000001</v>
      </c>
      <c r="O8345">
        <v>9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19.234999999999999</v>
      </c>
      <c r="V8345">
        <v>0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1735751</v>
      </c>
      <c r="B8346">
        <v>1</v>
      </c>
      <c r="C8346" t="s">
        <v>76</v>
      </c>
      <c r="D8346" t="s">
        <v>79</v>
      </c>
      <c r="E8346" t="s">
        <v>126</v>
      </c>
      <c r="F8346" t="s">
        <v>20301</v>
      </c>
      <c r="G8346" t="s">
        <v>176</v>
      </c>
      <c r="H8346" t="s">
        <v>47</v>
      </c>
      <c r="I8346" t="s">
        <v>129</v>
      </c>
      <c r="J8346" t="s">
        <v>130</v>
      </c>
      <c r="K8346" t="s">
        <v>131</v>
      </c>
      <c r="L8346" t="s">
        <v>23753</v>
      </c>
      <c r="M8346" t="s">
        <v>23754</v>
      </c>
      <c r="N8346">
        <v>0.33472222200000001</v>
      </c>
      <c r="O8346">
        <v>21</v>
      </c>
      <c r="P8346">
        <v>1561</v>
      </c>
      <c r="Q8346">
        <v>0</v>
      </c>
      <c r="R8346">
        <v>0</v>
      </c>
      <c r="S8346">
        <v>0</v>
      </c>
      <c r="T8346">
        <v>0</v>
      </c>
      <c r="U8346">
        <v>7.0291670000000002</v>
      </c>
      <c r="V8346">
        <v>522.50138900000002</v>
      </c>
      <c r="W8346">
        <v>0</v>
      </c>
      <c r="X8346">
        <v>0</v>
      </c>
      <c r="Y8346">
        <v>0</v>
      </c>
      <c r="Z8346">
        <v>0</v>
      </c>
    </row>
    <row r="8347" spans="1:26" x14ac:dyDescent="0.25">
      <c r="A8347">
        <v>1735754</v>
      </c>
      <c r="B8347">
        <v>1</v>
      </c>
      <c r="C8347" t="s">
        <v>77</v>
      </c>
      <c r="D8347" t="s">
        <v>110</v>
      </c>
      <c r="E8347" t="s">
        <v>139</v>
      </c>
      <c r="F8347" t="s">
        <v>23755</v>
      </c>
      <c r="G8347" t="s">
        <v>232</v>
      </c>
      <c r="H8347" t="s">
        <v>46</v>
      </c>
      <c r="I8347" t="s">
        <v>129</v>
      </c>
      <c r="J8347" t="s">
        <v>130</v>
      </c>
      <c r="K8347" t="s">
        <v>131</v>
      </c>
      <c r="L8347" t="s">
        <v>23756</v>
      </c>
      <c r="M8347" t="s">
        <v>23757</v>
      </c>
      <c r="N8347">
        <v>2.451944444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65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159.37638899999999</v>
      </c>
    </row>
    <row r="8348" spans="1:26" x14ac:dyDescent="0.25">
      <c r="A8348">
        <v>1735755</v>
      </c>
      <c r="B8348">
        <v>1</v>
      </c>
      <c r="C8348" t="s">
        <v>76</v>
      </c>
      <c r="D8348" t="s">
        <v>86</v>
      </c>
      <c r="E8348" t="s">
        <v>134</v>
      </c>
      <c r="F8348" t="s">
        <v>23758</v>
      </c>
      <c r="G8348" t="s">
        <v>155</v>
      </c>
      <c r="H8348" t="s">
        <v>46</v>
      </c>
      <c r="I8348" t="s">
        <v>129</v>
      </c>
      <c r="J8348" t="s">
        <v>130</v>
      </c>
      <c r="K8348" t="s">
        <v>131</v>
      </c>
      <c r="L8348" t="s">
        <v>23759</v>
      </c>
      <c r="M8348" t="s">
        <v>23760</v>
      </c>
      <c r="N8348">
        <v>1.429444444</v>
      </c>
      <c r="O8348">
        <v>0</v>
      </c>
      <c r="P8348">
        <v>1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1.4294439999999999</v>
      </c>
      <c r="W8348">
        <v>0</v>
      </c>
      <c r="X8348">
        <v>0</v>
      </c>
      <c r="Y8348">
        <v>0</v>
      </c>
      <c r="Z8348">
        <v>0</v>
      </c>
    </row>
    <row r="8349" spans="1:26" x14ac:dyDescent="0.25">
      <c r="A8349">
        <v>1735760</v>
      </c>
      <c r="B8349">
        <v>1</v>
      </c>
      <c r="C8349" t="s">
        <v>76</v>
      </c>
      <c r="D8349" t="s">
        <v>103</v>
      </c>
      <c r="E8349" t="s">
        <v>158</v>
      </c>
      <c r="F8349" t="s">
        <v>23761</v>
      </c>
      <c r="G8349" t="s">
        <v>1043</v>
      </c>
      <c r="H8349" t="s">
        <v>47</v>
      </c>
      <c r="I8349" t="s">
        <v>129</v>
      </c>
      <c r="J8349" t="s">
        <v>130</v>
      </c>
      <c r="K8349" t="s">
        <v>131</v>
      </c>
      <c r="L8349" t="s">
        <v>23762</v>
      </c>
      <c r="M8349" t="s">
        <v>23763</v>
      </c>
      <c r="N8349">
        <v>2.165</v>
      </c>
      <c r="O8349">
        <v>0</v>
      </c>
      <c r="P8349">
        <v>0</v>
      </c>
      <c r="Q8349">
        <v>16</v>
      </c>
      <c r="R8349">
        <v>244</v>
      </c>
      <c r="S8349">
        <v>0</v>
      </c>
      <c r="T8349">
        <v>136</v>
      </c>
      <c r="U8349">
        <v>0</v>
      </c>
      <c r="V8349">
        <v>0</v>
      </c>
      <c r="W8349">
        <v>34.64</v>
      </c>
      <c r="X8349">
        <v>528.26</v>
      </c>
      <c r="Y8349">
        <v>0</v>
      </c>
      <c r="Z8349">
        <v>294.44</v>
      </c>
    </row>
    <row r="8350" spans="1:26" x14ac:dyDescent="0.25">
      <c r="A8350">
        <v>1735758</v>
      </c>
      <c r="B8350">
        <v>1</v>
      </c>
      <c r="C8350" t="s">
        <v>76</v>
      </c>
      <c r="D8350" t="s">
        <v>99</v>
      </c>
      <c r="E8350" t="s">
        <v>134</v>
      </c>
      <c r="F8350" t="s">
        <v>23764</v>
      </c>
      <c r="G8350" t="s">
        <v>136</v>
      </c>
      <c r="H8350" t="s">
        <v>46</v>
      </c>
      <c r="I8350" t="s">
        <v>129</v>
      </c>
      <c r="J8350" t="s">
        <v>130</v>
      </c>
      <c r="K8350" t="s">
        <v>131</v>
      </c>
      <c r="L8350" t="s">
        <v>23765</v>
      </c>
      <c r="M8350" t="s">
        <v>23766</v>
      </c>
      <c r="N8350">
        <v>1.771111111</v>
      </c>
      <c r="O8350">
        <v>0</v>
      </c>
      <c r="P8350">
        <v>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1.7711110000000001</v>
      </c>
      <c r="W8350">
        <v>0</v>
      </c>
      <c r="X8350">
        <v>0</v>
      </c>
      <c r="Y8350">
        <v>0</v>
      </c>
      <c r="Z8350">
        <v>0</v>
      </c>
    </row>
    <row r="8351" spans="1:26" x14ac:dyDescent="0.25">
      <c r="A8351">
        <v>1735785</v>
      </c>
      <c r="B8351">
        <v>1</v>
      </c>
      <c r="C8351" t="s">
        <v>76</v>
      </c>
      <c r="D8351" t="s">
        <v>95</v>
      </c>
      <c r="E8351" t="s">
        <v>139</v>
      </c>
      <c r="F8351" t="s">
        <v>23767</v>
      </c>
      <c r="G8351" t="s">
        <v>1596</v>
      </c>
      <c r="H8351" t="s">
        <v>46</v>
      </c>
      <c r="I8351" t="s">
        <v>129</v>
      </c>
      <c r="J8351" t="s">
        <v>130</v>
      </c>
      <c r="K8351" t="s">
        <v>131</v>
      </c>
      <c r="L8351" t="s">
        <v>23768</v>
      </c>
      <c r="M8351" t="s">
        <v>23769</v>
      </c>
      <c r="N8351">
        <v>1.426388888</v>
      </c>
      <c r="O8351">
        <v>0</v>
      </c>
      <c r="P8351">
        <v>0</v>
      </c>
      <c r="Q8351">
        <v>0</v>
      </c>
      <c r="R8351">
        <v>16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22.822222</v>
      </c>
      <c r="Y8351">
        <v>0</v>
      </c>
      <c r="Z8351">
        <v>0</v>
      </c>
    </row>
    <row r="8352" spans="1:26" x14ac:dyDescent="0.25">
      <c r="A8352">
        <v>1735759</v>
      </c>
      <c r="B8352">
        <v>1</v>
      </c>
      <c r="C8352" t="s">
        <v>77</v>
      </c>
      <c r="D8352" t="s">
        <v>114</v>
      </c>
      <c r="E8352" t="s">
        <v>139</v>
      </c>
      <c r="F8352" t="s">
        <v>23770</v>
      </c>
      <c r="G8352" t="s">
        <v>281</v>
      </c>
      <c r="H8352" t="s">
        <v>46</v>
      </c>
      <c r="I8352" t="s">
        <v>129</v>
      </c>
      <c r="J8352" t="s">
        <v>130</v>
      </c>
      <c r="K8352" t="s">
        <v>161</v>
      </c>
      <c r="L8352" t="s">
        <v>23771</v>
      </c>
      <c r="M8352" t="s">
        <v>23772</v>
      </c>
      <c r="N8352">
        <v>5.7082905549999996</v>
      </c>
      <c r="O8352">
        <v>0</v>
      </c>
      <c r="P8352">
        <v>75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428.12179200000003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1735767</v>
      </c>
      <c r="B8353">
        <v>1</v>
      </c>
      <c r="C8353" t="s">
        <v>76</v>
      </c>
      <c r="D8353" t="s">
        <v>96</v>
      </c>
      <c r="E8353" t="s">
        <v>126</v>
      </c>
      <c r="F8353" t="s">
        <v>23773</v>
      </c>
      <c r="G8353" t="s">
        <v>289</v>
      </c>
      <c r="H8353" t="s">
        <v>47</v>
      </c>
      <c r="I8353" t="s">
        <v>129</v>
      </c>
      <c r="J8353" t="s">
        <v>15</v>
      </c>
      <c r="K8353" t="s">
        <v>131</v>
      </c>
      <c r="L8353" t="s">
        <v>23774</v>
      </c>
      <c r="M8353" t="s">
        <v>23775</v>
      </c>
      <c r="N8353">
        <v>2.105555555</v>
      </c>
      <c r="O8353">
        <v>0</v>
      </c>
      <c r="P8353">
        <v>304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640.08888899999999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1735766</v>
      </c>
      <c r="B8354">
        <v>1</v>
      </c>
      <c r="C8354" t="s">
        <v>76</v>
      </c>
      <c r="D8354" t="s">
        <v>79</v>
      </c>
      <c r="E8354" t="s">
        <v>126</v>
      </c>
      <c r="F8354" t="s">
        <v>23776</v>
      </c>
      <c r="G8354" t="s">
        <v>176</v>
      </c>
      <c r="H8354" t="s">
        <v>47</v>
      </c>
      <c r="I8354" t="s">
        <v>129</v>
      </c>
      <c r="J8354" t="s">
        <v>130</v>
      </c>
      <c r="K8354" t="s">
        <v>131</v>
      </c>
      <c r="L8354" t="s">
        <v>23777</v>
      </c>
      <c r="M8354" t="s">
        <v>23778</v>
      </c>
      <c r="N8354">
        <v>0.60861111099999998</v>
      </c>
      <c r="O8354">
        <v>1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0.60861100000000001</v>
      </c>
      <c r="V8354">
        <v>0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1735775</v>
      </c>
      <c r="B8355">
        <v>1</v>
      </c>
      <c r="C8355" t="s">
        <v>76</v>
      </c>
      <c r="D8355" t="s">
        <v>96</v>
      </c>
      <c r="E8355" t="s">
        <v>134</v>
      </c>
      <c r="F8355" t="s">
        <v>23779</v>
      </c>
      <c r="G8355" t="s">
        <v>155</v>
      </c>
      <c r="H8355" t="s">
        <v>46</v>
      </c>
      <c r="I8355" t="s">
        <v>129</v>
      </c>
      <c r="J8355" t="s">
        <v>130</v>
      </c>
      <c r="K8355" t="s">
        <v>131</v>
      </c>
      <c r="L8355" t="s">
        <v>23780</v>
      </c>
      <c r="M8355" t="s">
        <v>23781</v>
      </c>
      <c r="N8355">
        <v>2.6611111109999999</v>
      </c>
      <c r="O8355">
        <v>0</v>
      </c>
      <c r="P8355">
        <v>4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10.644444</v>
      </c>
      <c r="W8355">
        <v>0</v>
      </c>
      <c r="X8355">
        <v>0</v>
      </c>
      <c r="Y8355">
        <v>0</v>
      </c>
      <c r="Z8355">
        <v>0</v>
      </c>
    </row>
    <row r="8356" spans="1:26" x14ac:dyDescent="0.25">
      <c r="A8356">
        <v>1735783</v>
      </c>
      <c r="B8356">
        <v>1</v>
      </c>
      <c r="C8356" t="s">
        <v>76</v>
      </c>
      <c r="D8356" t="s">
        <v>97</v>
      </c>
      <c r="E8356" t="s">
        <v>134</v>
      </c>
      <c r="F8356" t="s">
        <v>23782</v>
      </c>
      <c r="G8356" t="s">
        <v>136</v>
      </c>
      <c r="H8356" t="s">
        <v>46</v>
      </c>
      <c r="I8356" t="s">
        <v>129</v>
      </c>
      <c r="J8356" t="s">
        <v>130</v>
      </c>
      <c r="K8356" t="s">
        <v>131</v>
      </c>
      <c r="L8356" t="s">
        <v>23783</v>
      </c>
      <c r="M8356" t="s">
        <v>23784</v>
      </c>
      <c r="N8356">
        <v>1.436111111</v>
      </c>
      <c r="O8356">
        <v>0</v>
      </c>
      <c r="P8356">
        <v>1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1.4361109999999999</v>
      </c>
      <c r="W8356">
        <v>0</v>
      </c>
      <c r="X8356">
        <v>0</v>
      </c>
      <c r="Y8356">
        <v>0</v>
      </c>
      <c r="Z8356">
        <v>0</v>
      </c>
    </row>
    <row r="8357" spans="1:26" x14ac:dyDescent="0.25">
      <c r="A8357">
        <v>1735789</v>
      </c>
      <c r="B8357">
        <v>1</v>
      </c>
      <c r="C8357" t="s">
        <v>77</v>
      </c>
      <c r="D8357" t="s">
        <v>114</v>
      </c>
      <c r="E8357" t="s">
        <v>126</v>
      </c>
      <c r="F8357" t="s">
        <v>23785</v>
      </c>
      <c r="G8357" t="s">
        <v>6837</v>
      </c>
      <c r="H8357" t="s">
        <v>47</v>
      </c>
      <c r="I8357" t="s">
        <v>129</v>
      </c>
      <c r="J8357" t="s">
        <v>130</v>
      </c>
      <c r="K8357" t="s">
        <v>131</v>
      </c>
      <c r="L8357" t="s">
        <v>23786</v>
      </c>
      <c r="M8357" t="s">
        <v>23787</v>
      </c>
      <c r="N8357">
        <v>9.2005555549999993</v>
      </c>
      <c r="O8357">
        <v>21</v>
      </c>
      <c r="P8357">
        <v>24</v>
      </c>
      <c r="Q8357">
        <v>0</v>
      </c>
      <c r="R8357">
        <v>0</v>
      </c>
      <c r="S8357">
        <v>0</v>
      </c>
      <c r="T8357">
        <v>0</v>
      </c>
      <c r="U8357">
        <v>193.21166700000001</v>
      </c>
      <c r="V8357">
        <v>220.813333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1735778</v>
      </c>
      <c r="B8358">
        <v>1</v>
      </c>
      <c r="C8358" t="s">
        <v>77</v>
      </c>
      <c r="D8358" t="s">
        <v>119</v>
      </c>
      <c r="E8358" t="s">
        <v>139</v>
      </c>
      <c r="F8358" t="s">
        <v>23788</v>
      </c>
      <c r="G8358" t="s">
        <v>141</v>
      </c>
      <c r="H8358" t="s">
        <v>46</v>
      </c>
      <c r="I8358" t="s">
        <v>129</v>
      </c>
      <c r="J8358" t="s">
        <v>130</v>
      </c>
      <c r="K8358" t="s">
        <v>131</v>
      </c>
      <c r="L8358" t="s">
        <v>23789</v>
      </c>
      <c r="M8358" t="s">
        <v>23790</v>
      </c>
      <c r="N8358">
        <v>2.4697222220000001</v>
      </c>
      <c r="O8358">
        <v>0</v>
      </c>
      <c r="P8358">
        <v>125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308.71527800000001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1735799</v>
      </c>
      <c r="B8359">
        <v>1</v>
      </c>
      <c r="C8359" t="s">
        <v>76</v>
      </c>
      <c r="D8359" t="s">
        <v>93</v>
      </c>
      <c r="E8359" t="s">
        <v>134</v>
      </c>
      <c r="F8359" t="s">
        <v>23791</v>
      </c>
      <c r="G8359" t="s">
        <v>289</v>
      </c>
      <c r="H8359" t="s">
        <v>46</v>
      </c>
      <c r="I8359" t="s">
        <v>129</v>
      </c>
      <c r="J8359" t="s">
        <v>130</v>
      </c>
      <c r="K8359" t="s">
        <v>131</v>
      </c>
      <c r="L8359" t="s">
        <v>23792</v>
      </c>
      <c r="M8359" t="s">
        <v>23793</v>
      </c>
      <c r="N8359">
        <v>2.8061111109999999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2.806111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1735791</v>
      </c>
      <c r="B8360">
        <v>1</v>
      </c>
      <c r="C8360" t="s">
        <v>76</v>
      </c>
      <c r="D8360" t="s">
        <v>88</v>
      </c>
      <c r="E8360" t="s">
        <v>134</v>
      </c>
      <c r="F8360" t="s">
        <v>23794</v>
      </c>
      <c r="G8360" t="s">
        <v>209</v>
      </c>
      <c r="H8360" t="s">
        <v>46</v>
      </c>
      <c r="I8360" t="s">
        <v>129</v>
      </c>
      <c r="J8360" t="s">
        <v>130</v>
      </c>
      <c r="K8360" t="s">
        <v>131</v>
      </c>
      <c r="L8360" t="s">
        <v>23795</v>
      </c>
      <c r="M8360" t="s">
        <v>23796</v>
      </c>
      <c r="N8360">
        <v>2.8905555550000002</v>
      </c>
      <c r="O8360">
        <v>0</v>
      </c>
      <c r="P8360">
        <v>1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2.8905560000000001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1735782</v>
      </c>
      <c r="B8361">
        <v>1</v>
      </c>
      <c r="C8361" t="s">
        <v>77</v>
      </c>
      <c r="D8361" t="s">
        <v>110</v>
      </c>
      <c r="E8361" t="s">
        <v>212</v>
      </c>
      <c r="F8361" t="s">
        <v>23797</v>
      </c>
      <c r="G8361" t="s">
        <v>176</v>
      </c>
      <c r="H8361" t="s">
        <v>47</v>
      </c>
      <c r="I8361" t="s">
        <v>129</v>
      </c>
      <c r="J8361" t="s">
        <v>130</v>
      </c>
      <c r="K8361" t="s">
        <v>131</v>
      </c>
      <c r="L8361" t="s">
        <v>23798</v>
      </c>
      <c r="M8361" t="s">
        <v>23799</v>
      </c>
      <c r="N8361">
        <v>0.64694444399999995</v>
      </c>
      <c r="O8361">
        <v>0</v>
      </c>
      <c r="P8361">
        <v>0</v>
      </c>
      <c r="Q8361">
        <v>0</v>
      </c>
      <c r="R8361">
        <v>0</v>
      </c>
      <c r="S8361">
        <v>8</v>
      </c>
      <c r="T8361">
        <v>2197</v>
      </c>
      <c r="U8361">
        <v>0</v>
      </c>
      <c r="V8361">
        <v>0</v>
      </c>
      <c r="W8361">
        <v>0</v>
      </c>
      <c r="X8361">
        <v>0</v>
      </c>
      <c r="Y8361">
        <v>5.1755560000000003</v>
      </c>
      <c r="Z8361">
        <v>1421.336943</v>
      </c>
    </row>
    <row r="8362" spans="1:26" x14ac:dyDescent="0.25">
      <c r="A8362">
        <v>1735793</v>
      </c>
      <c r="B8362">
        <v>1</v>
      </c>
      <c r="C8362" t="s">
        <v>77</v>
      </c>
      <c r="D8362" t="s">
        <v>114</v>
      </c>
      <c r="E8362" t="s">
        <v>212</v>
      </c>
      <c r="F8362" t="s">
        <v>284</v>
      </c>
      <c r="G8362" t="s">
        <v>281</v>
      </c>
      <c r="H8362" t="s">
        <v>47</v>
      </c>
      <c r="I8362" t="s">
        <v>129</v>
      </c>
      <c r="J8362" t="s">
        <v>130</v>
      </c>
      <c r="K8362" t="s">
        <v>161</v>
      </c>
      <c r="L8362" t="s">
        <v>23800</v>
      </c>
      <c r="M8362" t="s">
        <v>23801</v>
      </c>
      <c r="N8362">
        <v>1.234444444</v>
      </c>
      <c r="O8362">
        <v>11</v>
      </c>
      <c r="P8362">
        <v>414</v>
      </c>
      <c r="Q8362">
        <v>0</v>
      </c>
      <c r="R8362">
        <v>0</v>
      </c>
      <c r="S8362">
        <v>44</v>
      </c>
      <c r="T8362">
        <v>664</v>
      </c>
      <c r="U8362">
        <v>13.578889</v>
      </c>
      <c r="V8362">
        <v>511.06</v>
      </c>
      <c r="W8362">
        <v>0</v>
      </c>
      <c r="X8362">
        <v>0</v>
      </c>
      <c r="Y8362">
        <v>54.315556000000001</v>
      </c>
      <c r="Z8362">
        <v>819.671111</v>
      </c>
    </row>
    <row r="8363" spans="1:26" x14ac:dyDescent="0.25">
      <c r="A8363">
        <v>1735807</v>
      </c>
      <c r="B8363">
        <v>1</v>
      </c>
      <c r="C8363" t="s">
        <v>76</v>
      </c>
      <c r="D8363" t="s">
        <v>101</v>
      </c>
      <c r="E8363" t="s">
        <v>164</v>
      </c>
      <c r="F8363" t="s">
        <v>23802</v>
      </c>
      <c r="G8363" t="s">
        <v>256</v>
      </c>
      <c r="H8363" t="s">
        <v>46</v>
      </c>
      <c r="I8363" t="s">
        <v>129</v>
      </c>
      <c r="J8363" t="s">
        <v>130</v>
      </c>
      <c r="K8363" t="s">
        <v>131</v>
      </c>
      <c r="L8363" t="s">
        <v>23803</v>
      </c>
      <c r="M8363" t="s">
        <v>23804</v>
      </c>
      <c r="N8363">
        <v>0.81888888800000004</v>
      </c>
      <c r="O8363">
        <v>0</v>
      </c>
      <c r="P8363">
        <v>382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312.81555500000002</v>
      </c>
      <c r="W8363">
        <v>0</v>
      </c>
      <c r="X8363">
        <v>0</v>
      </c>
      <c r="Y8363">
        <v>0</v>
      </c>
      <c r="Z8363">
        <v>0</v>
      </c>
    </row>
    <row r="8364" spans="1:26" x14ac:dyDescent="0.25">
      <c r="A8364">
        <v>1735804</v>
      </c>
      <c r="B8364">
        <v>1</v>
      </c>
      <c r="C8364" t="s">
        <v>76</v>
      </c>
      <c r="D8364" t="s">
        <v>105</v>
      </c>
      <c r="E8364" t="s">
        <v>134</v>
      </c>
      <c r="F8364" t="s">
        <v>23805</v>
      </c>
      <c r="G8364" t="s">
        <v>136</v>
      </c>
      <c r="H8364" t="s">
        <v>46</v>
      </c>
      <c r="I8364" t="s">
        <v>129</v>
      </c>
      <c r="J8364" t="s">
        <v>130</v>
      </c>
      <c r="K8364" t="s">
        <v>131</v>
      </c>
      <c r="L8364" t="s">
        <v>23806</v>
      </c>
      <c r="M8364" t="s">
        <v>23807</v>
      </c>
      <c r="N8364">
        <v>1.3474999999999999</v>
      </c>
      <c r="O8364">
        <v>0</v>
      </c>
      <c r="P8364">
        <v>0</v>
      </c>
      <c r="Q8364">
        <v>0</v>
      </c>
      <c r="R8364">
        <v>1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1.3474999999999999</v>
      </c>
      <c r="Y8364">
        <v>0</v>
      </c>
      <c r="Z8364">
        <v>0</v>
      </c>
    </row>
    <row r="8365" spans="1:26" x14ac:dyDescent="0.25">
      <c r="A8365">
        <v>1735798</v>
      </c>
      <c r="B8365">
        <v>1</v>
      </c>
      <c r="C8365" t="s">
        <v>76</v>
      </c>
      <c r="D8365" t="s">
        <v>97</v>
      </c>
      <c r="E8365" t="s">
        <v>139</v>
      </c>
      <c r="F8365" t="s">
        <v>10672</v>
      </c>
      <c r="G8365" t="s">
        <v>462</v>
      </c>
      <c r="H8365" t="s">
        <v>46</v>
      </c>
      <c r="I8365" t="s">
        <v>129</v>
      </c>
      <c r="J8365" t="s">
        <v>130</v>
      </c>
      <c r="K8365" t="s">
        <v>131</v>
      </c>
      <c r="L8365" t="s">
        <v>23808</v>
      </c>
      <c r="M8365" t="s">
        <v>23809</v>
      </c>
      <c r="N8365">
        <v>1.03</v>
      </c>
      <c r="O8365">
        <v>0</v>
      </c>
      <c r="P8365">
        <v>140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144.19999999999999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1735794</v>
      </c>
      <c r="B8366">
        <v>1</v>
      </c>
      <c r="C8366" t="s">
        <v>76</v>
      </c>
      <c r="D8366" t="s">
        <v>107</v>
      </c>
      <c r="E8366" t="s">
        <v>164</v>
      </c>
      <c r="F8366" t="s">
        <v>23810</v>
      </c>
      <c r="G8366" t="s">
        <v>186</v>
      </c>
      <c r="H8366" t="s">
        <v>46</v>
      </c>
      <c r="I8366" t="s">
        <v>129</v>
      </c>
      <c r="J8366" t="s">
        <v>130</v>
      </c>
      <c r="K8366" t="s">
        <v>131</v>
      </c>
      <c r="L8366" t="s">
        <v>23811</v>
      </c>
      <c r="M8366" t="s">
        <v>23812</v>
      </c>
      <c r="N8366">
        <v>1.3519444439999999</v>
      </c>
      <c r="O8366">
        <v>0</v>
      </c>
      <c r="P8366">
        <v>943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1274.883611</v>
      </c>
      <c r="W8366">
        <v>0</v>
      </c>
      <c r="X8366">
        <v>0</v>
      </c>
      <c r="Y8366">
        <v>0</v>
      </c>
      <c r="Z8366">
        <v>0</v>
      </c>
    </row>
    <row r="8367" spans="1:26" x14ac:dyDescent="0.25">
      <c r="A8367">
        <v>1735805</v>
      </c>
      <c r="B8367">
        <v>1</v>
      </c>
      <c r="C8367" t="s">
        <v>76</v>
      </c>
      <c r="D8367" t="s">
        <v>89</v>
      </c>
      <c r="E8367" t="s">
        <v>134</v>
      </c>
      <c r="F8367" t="s">
        <v>23813</v>
      </c>
      <c r="G8367" t="s">
        <v>209</v>
      </c>
      <c r="H8367" t="s">
        <v>46</v>
      </c>
      <c r="I8367" t="s">
        <v>129</v>
      </c>
      <c r="J8367" t="s">
        <v>130</v>
      </c>
      <c r="K8367" t="s">
        <v>131</v>
      </c>
      <c r="L8367" t="s">
        <v>23814</v>
      </c>
      <c r="M8367" t="s">
        <v>23815</v>
      </c>
      <c r="N8367">
        <v>1.142222222</v>
      </c>
      <c r="O8367">
        <v>0</v>
      </c>
      <c r="P8367">
        <v>1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1.1422220000000001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1735809</v>
      </c>
      <c r="B8368">
        <v>1</v>
      </c>
      <c r="C8368" t="s">
        <v>76</v>
      </c>
      <c r="D8368" t="s">
        <v>100</v>
      </c>
      <c r="E8368" t="s">
        <v>134</v>
      </c>
      <c r="F8368" t="s">
        <v>23816</v>
      </c>
      <c r="G8368" t="s">
        <v>136</v>
      </c>
      <c r="H8368" t="s">
        <v>46</v>
      </c>
      <c r="I8368" t="s">
        <v>129</v>
      </c>
      <c r="J8368" t="s">
        <v>130</v>
      </c>
      <c r="K8368" t="s">
        <v>131</v>
      </c>
      <c r="L8368" t="s">
        <v>23817</v>
      </c>
      <c r="M8368" t="s">
        <v>23818</v>
      </c>
      <c r="N8368">
        <v>1.96</v>
      </c>
      <c r="O8368">
        <v>0</v>
      </c>
      <c r="P8368">
        <v>1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1.96</v>
      </c>
      <c r="W8368">
        <v>0</v>
      </c>
      <c r="X8368">
        <v>0</v>
      </c>
      <c r="Y8368">
        <v>0</v>
      </c>
      <c r="Z8368">
        <v>0</v>
      </c>
    </row>
    <row r="8369" spans="1:26" x14ac:dyDescent="0.25">
      <c r="A8369">
        <v>1735810</v>
      </c>
      <c r="B8369">
        <v>1</v>
      </c>
      <c r="C8369" t="s">
        <v>76</v>
      </c>
      <c r="D8369" t="s">
        <v>90</v>
      </c>
      <c r="E8369" t="s">
        <v>191</v>
      </c>
      <c r="F8369" t="s">
        <v>22836</v>
      </c>
      <c r="G8369" t="s">
        <v>141</v>
      </c>
      <c r="H8369" t="s">
        <v>46</v>
      </c>
      <c r="I8369" t="s">
        <v>129</v>
      </c>
      <c r="J8369" t="s">
        <v>130</v>
      </c>
      <c r="K8369" t="s">
        <v>131</v>
      </c>
      <c r="L8369" t="s">
        <v>23819</v>
      </c>
      <c r="M8369" t="s">
        <v>23820</v>
      </c>
      <c r="N8369">
        <v>1.1274999999999999</v>
      </c>
      <c r="O8369">
        <v>0</v>
      </c>
      <c r="P8369">
        <v>137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154.4675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1735814</v>
      </c>
      <c r="B8370">
        <v>1</v>
      </c>
      <c r="C8370" t="s">
        <v>76</v>
      </c>
      <c r="D8370" t="s">
        <v>94</v>
      </c>
      <c r="E8370" t="s">
        <v>139</v>
      </c>
      <c r="F8370" t="s">
        <v>23821</v>
      </c>
      <c r="G8370" t="s">
        <v>141</v>
      </c>
      <c r="H8370" t="s">
        <v>46</v>
      </c>
      <c r="I8370" t="s">
        <v>129</v>
      </c>
      <c r="J8370" t="s">
        <v>130</v>
      </c>
      <c r="K8370" t="s">
        <v>131</v>
      </c>
      <c r="L8370" t="s">
        <v>23822</v>
      </c>
      <c r="M8370" t="s">
        <v>23823</v>
      </c>
      <c r="N8370">
        <v>1.8772222220000001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1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1.8772219999999999</v>
      </c>
    </row>
    <row r="8371" spans="1:26" x14ac:dyDescent="0.25">
      <c r="A8371">
        <v>1735816</v>
      </c>
      <c r="B8371">
        <v>1</v>
      </c>
      <c r="C8371" t="s">
        <v>77</v>
      </c>
      <c r="D8371" t="s">
        <v>119</v>
      </c>
      <c r="E8371" t="s">
        <v>158</v>
      </c>
      <c r="F8371" t="s">
        <v>23824</v>
      </c>
      <c r="G8371" t="s">
        <v>150</v>
      </c>
      <c r="H8371" t="s">
        <v>47</v>
      </c>
      <c r="I8371" t="s">
        <v>129</v>
      </c>
      <c r="J8371" t="s">
        <v>130</v>
      </c>
      <c r="K8371" t="s">
        <v>161</v>
      </c>
      <c r="L8371" t="s">
        <v>23825</v>
      </c>
      <c r="M8371" t="s">
        <v>23826</v>
      </c>
      <c r="N8371">
        <v>0.447222222</v>
      </c>
      <c r="O8371">
        <v>3</v>
      </c>
      <c r="P8371">
        <v>10359</v>
      </c>
      <c r="Q8371">
        <v>0</v>
      </c>
      <c r="R8371">
        <v>0</v>
      </c>
      <c r="S8371">
        <v>0</v>
      </c>
      <c r="T8371">
        <v>0</v>
      </c>
      <c r="U8371">
        <v>1.3416669999999999</v>
      </c>
      <c r="V8371">
        <v>4632.7749979999999</v>
      </c>
      <c r="W8371">
        <v>0</v>
      </c>
      <c r="X8371">
        <v>0</v>
      </c>
      <c r="Y8371">
        <v>0</v>
      </c>
      <c r="Z8371">
        <v>0</v>
      </c>
    </row>
    <row r="8372" spans="1:26" x14ac:dyDescent="0.25">
      <c r="A8372">
        <v>1735846</v>
      </c>
      <c r="B8372">
        <v>1</v>
      </c>
      <c r="C8372" t="s">
        <v>76</v>
      </c>
      <c r="D8372" t="s">
        <v>78</v>
      </c>
      <c r="E8372" t="s">
        <v>139</v>
      </c>
      <c r="F8372" t="s">
        <v>13724</v>
      </c>
      <c r="G8372" t="s">
        <v>285</v>
      </c>
      <c r="H8372" t="s">
        <v>46</v>
      </c>
      <c r="I8372" t="s">
        <v>129</v>
      </c>
      <c r="J8372" t="s">
        <v>130</v>
      </c>
      <c r="K8372" t="s">
        <v>161</v>
      </c>
      <c r="L8372" t="s">
        <v>23760</v>
      </c>
      <c r="M8372" t="s">
        <v>23827</v>
      </c>
      <c r="N8372">
        <v>0.81305555500000004</v>
      </c>
      <c r="O8372">
        <v>0</v>
      </c>
      <c r="P8372">
        <v>61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49.596389000000002</v>
      </c>
      <c r="W8372">
        <v>0</v>
      </c>
      <c r="X8372">
        <v>0</v>
      </c>
      <c r="Y8372">
        <v>0</v>
      </c>
      <c r="Z8372">
        <v>0</v>
      </c>
    </row>
    <row r="8373" spans="1:26" x14ac:dyDescent="0.25">
      <c r="A8373">
        <v>1735826</v>
      </c>
      <c r="B8373">
        <v>1</v>
      </c>
      <c r="C8373" t="s">
        <v>76</v>
      </c>
      <c r="D8373" t="s">
        <v>100</v>
      </c>
      <c r="E8373" t="s">
        <v>134</v>
      </c>
      <c r="F8373" t="s">
        <v>23828</v>
      </c>
      <c r="G8373" t="s">
        <v>136</v>
      </c>
      <c r="H8373" t="s">
        <v>46</v>
      </c>
      <c r="I8373" t="s">
        <v>129</v>
      </c>
      <c r="J8373" t="s">
        <v>130</v>
      </c>
      <c r="K8373" t="s">
        <v>131</v>
      </c>
      <c r="L8373" t="s">
        <v>23829</v>
      </c>
      <c r="M8373" t="s">
        <v>23830</v>
      </c>
      <c r="N8373">
        <v>6.3111111109999998</v>
      </c>
      <c r="O8373">
        <v>0</v>
      </c>
      <c r="P8373">
        <v>3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18.933333000000001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1735823</v>
      </c>
      <c r="B8374">
        <v>1</v>
      </c>
      <c r="C8374" t="s">
        <v>77</v>
      </c>
      <c r="D8374" t="s">
        <v>114</v>
      </c>
      <c r="E8374" t="s">
        <v>139</v>
      </c>
      <c r="F8374" t="s">
        <v>23831</v>
      </c>
      <c r="G8374" t="s">
        <v>141</v>
      </c>
      <c r="H8374" t="s">
        <v>46</v>
      </c>
      <c r="I8374" t="s">
        <v>129</v>
      </c>
      <c r="J8374" t="s">
        <v>130</v>
      </c>
      <c r="K8374" t="s">
        <v>131</v>
      </c>
      <c r="L8374" t="s">
        <v>23832</v>
      </c>
      <c r="M8374" t="s">
        <v>23833</v>
      </c>
      <c r="N8374">
        <v>6.6872222219999999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5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33.436110999999997</v>
      </c>
    </row>
    <row r="8375" spans="1:26" x14ac:dyDescent="0.25">
      <c r="A8375">
        <v>1735831</v>
      </c>
      <c r="B8375">
        <v>1</v>
      </c>
      <c r="C8375" t="s">
        <v>77</v>
      </c>
      <c r="D8375" t="s">
        <v>108</v>
      </c>
      <c r="E8375" t="s">
        <v>134</v>
      </c>
      <c r="F8375" t="s">
        <v>23834</v>
      </c>
      <c r="G8375" t="s">
        <v>462</v>
      </c>
      <c r="H8375" t="s">
        <v>46</v>
      </c>
      <c r="I8375" t="s">
        <v>129</v>
      </c>
      <c r="J8375" t="s">
        <v>130</v>
      </c>
      <c r="K8375" t="s">
        <v>131</v>
      </c>
      <c r="L8375" t="s">
        <v>23835</v>
      </c>
      <c r="M8375" t="s">
        <v>23836</v>
      </c>
      <c r="N8375">
        <v>0.55527777700000003</v>
      </c>
      <c r="O8375">
        <v>0</v>
      </c>
      <c r="P8375">
        <v>9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4.9974999999999996</v>
      </c>
      <c r="W8375">
        <v>0</v>
      </c>
      <c r="X8375">
        <v>0</v>
      </c>
      <c r="Y8375">
        <v>0</v>
      </c>
      <c r="Z8375">
        <v>0</v>
      </c>
    </row>
    <row r="8376" spans="1:26" x14ac:dyDescent="0.25">
      <c r="A8376">
        <v>1735833</v>
      </c>
      <c r="B8376">
        <v>1</v>
      </c>
      <c r="C8376" t="s">
        <v>77</v>
      </c>
      <c r="D8376" t="s">
        <v>108</v>
      </c>
      <c r="E8376" t="s">
        <v>134</v>
      </c>
      <c r="F8376" t="s">
        <v>23837</v>
      </c>
      <c r="G8376" t="s">
        <v>136</v>
      </c>
      <c r="H8376" t="s">
        <v>46</v>
      </c>
      <c r="I8376" t="s">
        <v>129</v>
      </c>
      <c r="J8376" t="s">
        <v>130</v>
      </c>
      <c r="K8376" t="s">
        <v>131</v>
      </c>
      <c r="L8376" t="s">
        <v>23838</v>
      </c>
      <c r="M8376" t="s">
        <v>23839</v>
      </c>
      <c r="N8376">
        <v>1.403333333</v>
      </c>
      <c r="O8376">
        <v>0</v>
      </c>
      <c r="P8376">
        <v>1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1.4033329999999999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1735830</v>
      </c>
      <c r="B8377">
        <v>1</v>
      </c>
      <c r="C8377" t="s">
        <v>76</v>
      </c>
      <c r="D8377" t="s">
        <v>89</v>
      </c>
      <c r="E8377" t="s">
        <v>139</v>
      </c>
      <c r="F8377" t="s">
        <v>23840</v>
      </c>
      <c r="G8377" t="s">
        <v>141</v>
      </c>
      <c r="H8377" t="s">
        <v>46</v>
      </c>
      <c r="I8377" t="s">
        <v>129</v>
      </c>
      <c r="J8377" t="s">
        <v>130</v>
      </c>
      <c r="K8377" t="s">
        <v>131</v>
      </c>
      <c r="L8377" t="s">
        <v>23841</v>
      </c>
      <c r="M8377" t="s">
        <v>23842</v>
      </c>
      <c r="N8377">
        <v>3.1072222219999999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12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37.286667000000001</v>
      </c>
    </row>
    <row r="8378" spans="1:26" x14ac:dyDescent="0.25">
      <c r="A8378">
        <v>1735828</v>
      </c>
      <c r="B8378">
        <v>1</v>
      </c>
      <c r="C8378" t="s">
        <v>77</v>
      </c>
      <c r="D8378" t="s">
        <v>109</v>
      </c>
      <c r="E8378" t="s">
        <v>164</v>
      </c>
      <c r="F8378" t="s">
        <v>23843</v>
      </c>
      <c r="G8378" t="s">
        <v>391</v>
      </c>
      <c r="H8378" t="s">
        <v>46</v>
      </c>
      <c r="I8378" t="s">
        <v>129</v>
      </c>
      <c r="J8378" t="s">
        <v>130</v>
      </c>
      <c r="K8378" t="s">
        <v>131</v>
      </c>
      <c r="L8378" t="s">
        <v>23844</v>
      </c>
      <c r="M8378" t="s">
        <v>23845</v>
      </c>
      <c r="N8378">
        <v>1.34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112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150.08000000000001</v>
      </c>
    </row>
    <row r="8379" spans="1:26" x14ac:dyDescent="0.25">
      <c r="A8379">
        <v>1735832</v>
      </c>
      <c r="B8379">
        <v>1</v>
      </c>
      <c r="C8379" t="s">
        <v>76</v>
      </c>
      <c r="D8379" t="s">
        <v>84</v>
      </c>
      <c r="E8379" t="s">
        <v>134</v>
      </c>
      <c r="F8379" t="s">
        <v>23846</v>
      </c>
      <c r="G8379" t="s">
        <v>289</v>
      </c>
      <c r="H8379" t="s">
        <v>46</v>
      </c>
      <c r="I8379" t="s">
        <v>129</v>
      </c>
      <c r="J8379" t="s">
        <v>130</v>
      </c>
      <c r="K8379" t="s">
        <v>131</v>
      </c>
      <c r="L8379" t="s">
        <v>23847</v>
      </c>
      <c r="M8379" t="s">
        <v>23848</v>
      </c>
      <c r="N8379">
        <v>1.8802777770000001</v>
      </c>
      <c r="O8379">
        <v>0</v>
      </c>
      <c r="P8379">
        <v>4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7.5211110000000003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1735836</v>
      </c>
      <c r="B8380">
        <v>1</v>
      </c>
      <c r="C8380" t="s">
        <v>76</v>
      </c>
      <c r="D8380" t="s">
        <v>103</v>
      </c>
      <c r="E8380" t="s">
        <v>134</v>
      </c>
      <c r="F8380" t="s">
        <v>23849</v>
      </c>
      <c r="G8380" t="s">
        <v>136</v>
      </c>
      <c r="H8380" t="s">
        <v>46</v>
      </c>
      <c r="I8380" t="s">
        <v>129</v>
      </c>
      <c r="J8380" t="s">
        <v>130</v>
      </c>
      <c r="K8380" t="s">
        <v>131</v>
      </c>
      <c r="L8380" t="s">
        <v>23850</v>
      </c>
      <c r="M8380" t="s">
        <v>23851</v>
      </c>
      <c r="N8380">
        <v>1.743055555</v>
      </c>
      <c r="O8380">
        <v>0</v>
      </c>
      <c r="P8380">
        <v>0</v>
      </c>
      <c r="Q8380">
        <v>0</v>
      </c>
      <c r="R8380">
        <v>1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1.7430559999999999</v>
      </c>
      <c r="Y8380">
        <v>0</v>
      </c>
      <c r="Z8380">
        <v>0</v>
      </c>
    </row>
    <row r="8381" spans="1:26" x14ac:dyDescent="0.25">
      <c r="A8381">
        <v>1735839</v>
      </c>
      <c r="B8381">
        <v>1</v>
      </c>
      <c r="C8381" t="s">
        <v>76</v>
      </c>
      <c r="D8381" t="s">
        <v>97</v>
      </c>
      <c r="E8381" t="s">
        <v>134</v>
      </c>
      <c r="F8381" t="s">
        <v>23852</v>
      </c>
      <c r="G8381" t="s">
        <v>136</v>
      </c>
      <c r="H8381" t="s">
        <v>46</v>
      </c>
      <c r="I8381" t="s">
        <v>129</v>
      </c>
      <c r="J8381" t="s">
        <v>130</v>
      </c>
      <c r="K8381" t="s">
        <v>131</v>
      </c>
      <c r="L8381" t="s">
        <v>23853</v>
      </c>
      <c r="M8381" t="s">
        <v>23854</v>
      </c>
      <c r="N8381">
        <v>1.1858333329999999</v>
      </c>
      <c r="O8381">
        <v>1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1.1858329999999999</v>
      </c>
      <c r="V8381">
        <v>0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1735835</v>
      </c>
      <c r="B8382">
        <v>1</v>
      </c>
      <c r="C8382" t="s">
        <v>76</v>
      </c>
      <c r="D8382" t="s">
        <v>78</v>
      </c>
      <c r="E8382" t="s">
        <v>139</v>
      </c>
      <c r="F8382" t="s">
        <v>13730</v>
      </c>
      <c r="G8382" t="s">
        <v>285</v>
      </c>
      <c r="H8382" t="s">
        <v>46</v>
      </c>
      <c r="I8382" t="s">
        <v>129</v>
      </c>
      <c r="J8382" t="s">
        <v>130</v>
      </c>
      <c r="K8382" t="s">
        <v>161</v>
      </c>
      <c r="L8382" t="s">
        <v>23855</v>
      </c>
      <c r="M8382" t="s">
        <v>23856</v>
      </c>
      <c r="N8382">
        <v>0.38176555499999998</v>
      </c>
      <c r="O8382">
        <v>0</v>
      </c>
      <c r="P8382">
        <v>170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64.900143999999997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1735838</v>
      </c>
      <c r="B8383">
        <v>1</v>
      </c>
      <c r="C8383" t="s">
        <v>77</v>
      </c>
      <c r="D8383" t="s">
        <v>114</v>
      </c>
      <c r="E8383" t="s">
        <v>139</v>
      </c>
      <c r="F8383" t="s">
        <v>23857</v>
      </c>
      <c r="G8383" t="s">
        <v>285</v>
      </c>
      <c r="H8383" t="s">
        <v>46</v>
      </c>
      <c r="I8383" t="s">
        <v>129</v>
      </c>
      <c r="J8383" t="s">
        <v>130</v>
      </c>
      <c r="K8383" t="s">
        <v>161</v>
      </c>
      <c r="L8383" t="s">
        <v>23858</v>
      </c>
      <c r="M8383" t="s">
        <v>23859</v>
      </c>
      <c r="N8383">
        <v>2.703947222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61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164.94078099999999</v>
      </c>
    </row>
    <row r="8384" spans="1:26" x14ac:dyDescent="0.25">
      <c r="A8384">
        <v>1735842</v>
      </c>
      <c r="B8384">
        <v>1</v>
      </c>
      <c r="C8384" t="s">
        <v>76</v>
      </c>
      <c r="D8384" t="s">
        <v>103</v>
      </c>
      <c r="E8384" t="s">
        <v>139</v>
      </c>
      <c r="F8384" t="s">
        <v>23860</v>
      </c>
      <c r="G8384" t="s">
        <v>1012</v>
      </c>
      <c r="H8384" t="s">
        <v>46</v>
      </c>
      <c r="I8384" t="s">
        <v>129</v>
      </c>
      <c r="J8384" t="s">
        <v>130</v>
      </c>
      <c r="K8384" t="s">
        <v>131</v>
      </c>
      <c r="L8384" t="s">
        <v>23861</v>
      </c>
      <c r="M8384" t="s">
        <v>23862</v>
      </c>
      <c r="N8384">
        <v>4.1944444440000002</v>
      </c>
      <c r="O8384">
        <v>0</v>
      </c>
      <c r="P8384">
        <v>0</v>
      </c>
      <c r="Q8384">
        <v>0</v>
      </c>
      <c r="R8384">
        <v>78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327.16666700000002</v>
      </c>
      <c r="Y8384">
        <v>0</v>
      </c>
      <c r="Z8384">
        <v>0</v>
      </c>
    </row>
    <row r="8385" spans="1:26" x14ac:dyDescent="0.25">
      <c r="A8385">
        <v>1735844</v>
      </c>
      <c r="B8385">
        <v>1</v>
      </c>
      <c r="C8385" t="s">
        <v>76</v>
      </c>
      <c r="D8385" t="s">
        <v>78</v>
      </c>
      <c r="E8385" t="s">
        <v>139</v>
      </c>
      <c r="F8385" t="s">
        <v>23863</v>
      </c>
      <c r="G8385" t="s">
        <v>285</v>
      </c>
      <c r="H8385" t="s">
        <v>46</v>
      </c>
      <c r="I8385" t="s">
        <v>129</v>
      </c>
      <c r="J8385" t="s">
        <v>130</v>
      </c>
      <c r="K8385" t="s">
        <v>161</v>
      </c>
      <c r="L8385" t="s">
        <v>23864</v>
      </c>
      <c r="M8385" t="s">
        <v>23865</v>
      </c>
      <c r="N8385">
        <v>3.15</v>
      </c>
      <c r="O8385">
        <v>0</v>
      </c>
      <c r="P8385">
        <v>44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138.6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1735858</v>
      </c>
      <c r="B8386">
        <v>1</v>
      </c>
      <c r="C8386" t="s">
        <v>76</v>
      </c>
      <c r="D8386" t="s">
        <v>103</v>
      </c>
      <c r="E8386" t="s">
        <v>139</v>
      </c>
      <c r="F8386" t="s">
        <v>23866</v>
      </c>
      <c r="G8386" t="s">
        <v>141</v>
      </c>
      <c r="H8386" t="s">
        <v>46</v>
      </c>
      <c r="I8386" t="s">
        <v>129</v>
      </c>
      <c r="J8386" t="s">
        <v>130</v>
      </c>
      <c r="K8386" t="s">
        <v>131</v>
      </c>
      <c r="L8386" t="s">
        <v>23867</v>
      </c>
      <c r="M8386" t="s">
        <v>23868</v>
      </c>
      <c r="N8386">
        <v>0.85777777700000002</v>
      </c>
      <c r="O8386">
        <v>0</v>
      </c>
      <c r="P8386">
        <v>0</v>
      </c>
      <c r="Q8386">
        <v>0</v>
      </c>
      <c r="R8386">
        <v>83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71.195554999999999</v>
      </c>
      <c r="Y8386">
        <v>0</v>
      </c>
      <c r="Z8386">
        <v>0</v>
      </c>
    </row>
    <row r="8387" spans="1:26" x14ac:dyDescent="0.25">
      <c r="A8387">
        <v>1735852</v>
      </c>
      <c r="B8387">
        <v>1</v>
      </c>
      <c r="C8387" t="s">
        <v>76</v>
      </c>
      <c r="D8387" t="s">
        <v>85</v>
      </c>
      <c r="E8387" t="s">
        <v>134</v>
      </c>
      <c r="F8387" t="s">
        <v>23869</v>
      </c>
      <c r="G8387" t="s">
        <v>289</v>
      </c>
      <c r="H8387" t="s">
        <v>46</v>
      </c>
      <c r="I8387" t="s">
        <v>129</v>
      </c>
      <c r="J8387" t="s">
        <v>15</v>
      </c>
      <c r="K8387" t="s">
        <v>131</v>
      </c>
      <c r="L8387" t="s">
        <v>23870</v>
      </c>
      <c r="M8387" t="s">
        <v>23871</v>
      </c>
      <c r="N8387">
        <v>5.1916666659999997</v>
      </c>
      <c r="O8387">
        <v>0</v>
      </c>
      <c r="P8387">
        <v>1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5.1916669999999998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1735849</v>
      </c>
      <c r="B8388">
        <v>1</v>
      </c>
      <c r="C8388" t="s">
        <v>76</v>
      </c>
      <c r="D8388" t="s">
        <v>93</v>
      </c>
      <c r="E8388" t="s">
        <v>134</v>
      </c>
      <c r="F8388" t="s">
        <v>23872</v>
      </c>
      <c r="G8388" t="s">
        <v>136</v>
      </c>
      <c r="H8388" t="s">
        <v>46</v>
      </c>
      <c r="I8388" t="s">
        <v>129</v>
      </c>
      <c r="J8388" t="s">
        <v>130</v>
      </c>
      <c r="K8388" t="s">
        <v>131</v>
      </c>
      <c r="L8388" t="s">
        <v>23873</v>
      </c>
      <c r="M8388" t="s">
        <v>23874</v>
      </c>
      <c r="N8388">
        <v>1.645277777</v>
      </c>
      <c r="O8388">
        <v>0</v>
      </c>
      <c r="P8388">
        <v>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1.645278</v>
      </c>
      <c r="W8388">
        <v>0</v>
      </c>
      <c r="X8388">
        <v>0</v>
      </c>
      <c r="Y8388">
        <v>0</v>
      </c>
      <c r="Z8388">
        <v>0</v>
      </c>
    </row>
    <row r="8389" spans="1:26" x14ac:dyDescent="0.25">
      <c r="A8389">
        <v>1735850</v>
      </c>
      <c r="B8389">
        <v>1</v>
      </c>
      <c r="C8389" t="s">
        <v>76</v>
      </c>
      <c r="D8389" t="s">
        <v>87</v>
      </c>
      <c r="E8389" t="s">
        <v>164</v>
      </c>
      <c r="F8389" t="s">
        <v>23875</v>
      </c>
      <c r="G8389" t="s">
        <v>285</v>
      </c>
      <c r="H8389" t="s">
        <v>46</v>
      </c>
      <c r="I8389" t="s">
        <v>129</v>
      </c>
      <c r="J8389" t="s">
        <v>130</v>
      </c>
      <c r="K8389" t="s">
        <v>161</v>
      </c>
      <c r="L8389" t="s">
        <v>23876</v>
      </c>
      <c r="M8389" t="s">
        <v>23877</v>
      </c>
      <c r="N8389">
        <v>1.2924527770000001</v>
      </c>
      <c r="O8389">
        <v>0</v>
      </c>
      <c r="P8389">
        <v>0</v>
      </c>
      <c r="Q8389">
        <v>0</v>
      </c>
      <c r="R8389">
        <v>143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184.82074700000001</v>
      </c>
      <c r="Y8389">
        <v>0</v>
      </c>
      <c r="Z8389">
        <v>0</v>
      </c>
    </row>
    <row r="8390" spans="1:26" x14ac:dyDescent="0.25">
      <c r="A8390">
        <v>1735856</v>
      </c>
      <c r="B8390">
        <v>1</v>
      </c>
      <c r="C8390" t="s">
        <v>77</v>
      </c>
      <c r="D8390" t="s">
        <v>124</v>
      </c>
      <c r="E8390" t="s">
        <v>134</v>
      </c>
      <c r="F8390" t="s">
        <v>23878</v>
      </c>
      <c r="G8390" t="s">
        <v>136</v>
      </c>
      <c r="H8390" t="s">
        <v>46</v>
      </c>
      <c r="I8390" t="s">
        <v>129</v>
      </c>
      <c r="J8390" t="s">
        <v>130</v>
      </c>
      <c r="K8390" t="s">
        <v>131</v>
      </c>
      <c r="L8390" t="s">
        <v>23879</v>
      </c>
      <c r="M8390" t="s">
        <v>23880</v>
      </c>
      <c r="N8390">
        <v>5.193333333</v>
      </c>
      <c r="O8390">
        <v>0</v>
      </c>
      <c r="P8390">
        <v>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15.58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1735854</v>
      </c>
      <c r="B8391">
        <v>1</v>
      </c>
      <c r="C8391" t="s">
        <v>77</v>
      </c>
      <c r="D8391" t="s">
        <v>119</v>
      </c>
      <c r="E8391" t="s">
        <v>139</v>
      </c>
      <c r="F8391" t="s">
        <v>23881</v>
      </c>
      <c r="G8391" t="s">
        <v>141</v>
      </c>
      <c r="H8391" t="s">
        <v>46</v>
      </c>
      <c r="I8391" t="s">
        <v>129</v>
      </c>
      <c r="J8391" t="s">
        <v>130</v>
      </c>
      <c r="K8391" t="s">
        <v>131</v>
      </c>
      <c r="L8391" t="s">
        <v>23882</v>
      </c>
      <c r="M8391" t="s">
        <v>23883</v>
      </c>
      <c r="N8391">
        <v>2.4836111110000001</v>
      </c>
      <c r="O8391">
        <v>0</v>
      </c>
      <c r="P8391">
        <v>31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76.991944000000004</v>
      </c>
      <c r="W8391">
        <v>0</v>
      </c>
      <c r="X8391">
        <v>0</v>
      </c>
      <c r="Y8391">
        <v>0</v>
      </c>
      <c r="Z8391">
        <v>0</v>
      </c>
    </row>
    <row r="8392" spans="1:26" x14ac:dyDescent="0.25">
      <c r="A8392">
        <v>1735885</v>
      </c>
      <c r="B8392">
        <v>1</v>
      </c>
      <c r="C8392" t="s">
        <v>77</v>
      </c>
      <c r="D8392" t="s">
        <v>114</v>
      </c>
      <c r="E8392" t="s">
        <v>126</v>
      </c>
      <c r="F8392" t="s">
        <v>21725</v>
      </c>
      <c r="G8392" t="s">
        <v>145</v>
      </c>
      <c r="H8392" t="s">
        <v>47</v>
      </c>
      <c r="I8392" t="s">
        <v>129</v>
      </c>
      <c r="J8392" t="s">
        <v>130</v>
      </c>
      <c r="K8392" t="s">
        <v>131</v>
      </c>
      <c r="L8392" t="s">
        <v>23884</v>
      </c>
      <c r="M8392" t="s">
        <v>23885</v>
      </c>
      <c r="N8392">
        <v>1.0663888880000001</v>
      </c>
      <c r="O8392">
        <v>15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15.995832999999999</v>
      </c>
      <c r="V8392">
        <v>0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1735873</v>
      </c>
      <c r="B8393">
        <v>1</v>
      </c>
      <c r="C8393" t="s">
        <v>76</v>
      </c>
      <c r="D8393" t="s">
        <v>90</v>
      </c>
      <c r="E8393" t="s">
        <v>191</v>
      </c>
      <c r="F8393" t="s">
        <v>21480</v>
      </c>
      <c r="G8393" t="s">
        <v>141</v>
      </c>
      <c r="H8393" t="s">
        <v>46</v>
      </c>
      <c r="I8393" t="s">
        <v>129</v>
      </c>
      <c r="J8393" t="s">
        <v>130</v>
      </c>
      <c r="K8393" t="s">
        <v>131</v>
      </c>
      <c r="L8393" t="s">
        <v>23886</v>
      </c>
      <c r="M8393" t="s">
        <v>23887</v>
      </c>
      <c r="N8393">
        <v>1.8091666660000001</v>
      </c>
      <c r="O8393">
        <v>0</v>
      </c>
      <c r="P8393">
        <v>5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9.045833</v>
      </c>
      <c r="W8393">
        <v>0</v>
      </c>
      <c r="X8393">
        <v>0</v>
      </c>
      <c r="Y8393">
        <v>0</v>
      </c>
      <c r="Z8393">
        <v>0</v>
      </c>
    </row>
    <row r="8394" spans="1:26" x14ac:dyDescent="0.25">
      <c r="A8394">
        <v>1735860</v>
      </c>
      <c r="B8394">
        <v>1</v>
      </c>
      <c r="C8394" t="s">
        <v>76</v>
      </c>
      <c r="D8394" t="s">
        <v>90</v>
      </c>
      <c r="E8394" t="s">
        <v>158</v>
      </c>
      <c r="F8394" t="s">
        <v>9986</v>
      </c>
      <c r="G8394" t="s">
        <v>285</v>
      </c>
      <c r="H8394" t="s">
        <v>47</v>
      </c>
      <c r="I8394" t="s">
        <v>129</v>
      </c>
      <c r="J8394" t="s">
        <v>130</v>
      </c>
      <c r="K8394" t="s">
        <v>161</v>
      </c>
      <c r="L8394" t="s">
        <v>23888</v>
      </c>
      <c r="M8394" t="s">
        <v>23889</v>
      </c>
      <c r="N8394">
        <v>2.121031388</v>
      </c>
      <c r="O8394">
        <v>0</v>
      </c>
      <c r="P8394">
        <v>0</v>
      </c>
      <c r="Q8394">
        <v>0</v>
      </c>
      <c r="R8394">
        <v>0</v>
      </c>
      <c r="S8394">
        <v>1</v>
      </c>
      <c r="T8394">
        <v>607</v>
      </c>
      <c r="U8394">
        <v>0</v>
      </c>
      <c r="V8394">
        <v>0</v>
      </c>
      <c r="W8394">
        <v>0</v>
      </c>
      <c r="X8394">
        <v>0</v>
      </c>
      <c r="Y8394">
        <v>2.1210309999999999</v>
      </c>
      <c r="Z8394">
        <v>1287.4660530000001</v>
      </c>
    </row>
    <row r="8395" spans="1:26" x14ac:dyDescent="0.25">
      <c r="A8395">
        <v>1735861</v>
      </c>
      <c r="B8395">
        <v>1</v>
      </c>
      <c r="C8395" t="s">
        <v>77</v>
      </c>
      <c r="D8395" t="s">
        <v>114</v>
      </c>
      <c r="E8395" t="s">
        <v>164</v>
      </c>
      <c r="F8395" t="s">
        <v>23890</v>
      </c>
      <c r="G8395" t="s">
        <v>633</v>
      </c>
      <c r="H8395" t="s">
        <v>46</v>
      </c>
      <c r="I8395" t="s">
        <v>129</v>
      </c>
      <c r="J8395" t="s">
        <v>130</v>
      </c>
      <c r="K8395" t="s">
        <v>131</v>
      </c>
      <c r="L8395" t="s">
        <v>23891</v>
      </c>
      <c r="M8395" t="s">
        <v>23892</v>
      </c>
      <c r="N8395">
        <v>2.7830555549999998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22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61.227221999999998</v>
      </c>
    </row>
    <row r="8396" spans="1:26" x14ac:dyDescent="0.25">
      <c r="A8396">
        <v>1735870</v>
      </c>
      <c r="B8396">
        <v>1</v>
      </c>
      <c r="C8396" t="s">
        <v>77</v>
      </c>
      <c r="D8396" t="s">
        <v>109</v>
      </c>
      <c r="E8396" t="s">
        <v>139</v>
      </c>
      <c r="F8396" t="s">
        <v>23893</v>
      </c>
      <c r="G8396" t="s">
        <v>269</v>
      </c>
      <c r="H8396" t="s">
        <v>46</v>
      </c>
      <c r="I8396" t="s">
        <v>129</v>
      </c>
      <c r="J8396" t="s">
        <v>130</v>
      </c>
      <c r="K8396" t="s">
        <v>131</v>
      </c>
      <c r="L8396" t="s">
        <v>23894</v>
      </c>
      <c r="M8396" t="s">
        <v>23895</v>
      </c>
      <c r="N8396">
        <v>0.86750000000000005</v>
      </c>
      <c r="O8396">
        <v>0</v>
      </c>
      <c r="P8396">
        <v>68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58.99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1735879</v>
      </c>
      <c r="B8397">
        <v>1</v>
      </c>
      <c r="C8397" t="s">
        <v>76</v>
      </c>
      <c r="D8397" t="s">
        <v>96</v>
      </c>
      <c r="E8397" t="s">
        <v>134</v>
      </c>
      <c r="F8397" t="s">
        <v>23896</v>
      </c>
      <c r="G8397" t="s">
        <v>136</v>
      </c>
      <c r="H8397" t="s">
        <v>46</v>
      </c>
      <c r="I8397" t="s">
        <v>129</v>
      </c>
      <c r="J8397" t="s">
        <v>130</v>
      </c>
      <c r="K8397" t="s">
        <v>131</v>
      </c>
      <c r="L8397" t="s">
        <v>23897</v>
      </c>
      <c r="M8397" t="s">
        <v>23898</v>
      </c>
      <c r="N8397">
        <v>1.983333333</v>
      </c>
      <c r="O8397">
        <v>0</v>
      </c>
      <c r="P8397">
        <v>1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1.983333</v>
      </c>
      <c r="W8397">
        <v>0</v>
      </c>
      <c r="X8397">
        <v>0</v>
      </c>
      <c r="Y8397">
        <v>0</v>
      </c>
      <c r="Z8397">
        <v>0</v>
      </c>
    </row>
    <row r="8398" spans="1:26" x14ac:dyDescent="0.25">
      <c r="A8398">
        <v>1735884</v>
      </c>
      <c r="B8398">
        <v>1</v>
      </c>
      <c r="C8398" t="s">
        <v>77</v>
      </c>
      <c r="D8398" t="s">
        <v>124</v>
      </c>
      <c r="E8398" t="s">
        <v>134</v>
      </c>
      <c r="F8398" t="s">
        <v>2560</v>
      </c>
      <c r="G8398" t="s">
        <v>136</v>
      </c>
      <c r="H8398" t="s">
        <v>46</v>
      </c>
      <c r="I8398" t="s">
        <v>129</v>
      </c>
      <c r="J8398" t="s">
        <v>130</v>
      </c>
      <c r="K8398" t="s">
        <v>131</v>
      </c>
      <c r="L8398" t="s">
        <v>23899</v>
      </c>
      <c r="M8398" t="s">
        <v>23900</v>
      </c>
      <c r="N8398">
        <v>8.9686111109999995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1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8.9686109999999992</v>
      </c>
    </row>
    <row r="8399" spans="1:26" x14ac:dyDescent="0.25">
      <c r="A8399">
        <v>1735896</v>
      </c>
      <c r="B8399">
        <v>1</v>
      </c>
      <c r="C8399" t="s">
        <v>76</v>
      </c>
      <c r="D8399" t="s">
        <v>92</v>
      </c>
      <c r="E8399" t="s">
        <v>134</v>
      </c>
      <c r="F8399" t="s">
        <v>23901</v>
      </c>
      <c r="G8399" t="s">
        <v>136</v>
      </c>
      <c r="H8399" t="s">
        <v>46</v>
      </c>
      <c r="I8399" t="s">
        <v>129</v>
      </c>
      <c r="J8399" t="s">
        <v>130</v>
      </c>
      <c r="K8399" t="s">
        <v>131</v>
      </c>
      <c r="L8399" t="s">
        <v>23902</v>
      </c>
      <c r="M8399" t="s">
        <v>23903</v>
      </c>
      <c r="N8399">
        <v>1.622777777</v>
      </c>
      <c r="O8399">
        <v>0</v>
      </c>
      <c r="P8399">
        <v>0</v>
      </c>
      <c r="Q8399">
        <v>0</v>
      </c>
      <c r="R8399">
        <v>7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11.359444</v>
      </c>
      <c r="Y8399">
        <v>0</v>
      </c>
      <c r="Z8399">
        <v>0</v>
      </c>
    </row>
    <row r="8400" spans="1:26" x14ac:dyDescent="0.25">
      <c r="A8400">
        <v>1735882</v>
      </c>
      <c r="B8400">
        <v>1</v>
      </c>
      <c r="C8400" t="s">
        <v>77</v>
      </c>
      <c r="D8400" t="s">
        <v>108</v>
      </c>
      <c r="E8400" t="s">
        <v>134</v>
      </c>
      <c r="F8400" t="s">
        <v>23904</v>
      </c>
      <c r="G8400" t="s">
        <v>136</v>
      </c>
      <c r="H8400" t="s">
        <v>46</v>
      </c>
      <c r="I8400" t="s">
        <v>129</v>
      </c>
      <c r="J8400" t="s">
        <v>130</v>
      </c>
      <c r="K8400" t="s">
        <v>131</v>
      </c>
      <c r="L8400" t="s">
        <v>23905</v>
      </c>
      <c r="M8400" t="s">
        <v>23906</v>
      </c>
      <c r="N8400">
        <v>1.1902777769999999</v>
      </c>
      <c r="O8400">
        <v>0</v>
      </c>
      <c r="P8400">
        <v>9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10.7125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1735903</v>
      </c>
      <c r="B8401">
        <v>1</v>
      </c>
      <c r="C8401" t="s">
        <v>76</v>
      </c>
      <c r="D8401" t="s">
        <v>80</v>
      </c>
      <c r="E8401" t="s">
        <v>139</v>
      </c>
      <c r="F8401" t="s">
        <v>23907</v>
      </c>
      <c r="G8401" t="s">
        <v>3671</v>
      </c>
      <c r="H8401" t="s">
        <v>46</v>
      </c>
      <c r="I8401" t="s">
        <v>129</v>
      </c>
      <c r="J8401" t="s">
        <v>130</v>
      </c>
      <c r="K8401" t="s">
        <v>131</v>
      </c>
      <c r="L8401" t="s">
        <v>23908</v>
      </c>
      <c r="M8401" t="s">
        <v>23909</v>
      </c>
      <c r="N8401">
        <v>0.73166666599999997</v>
      </c>
      <c r="O8401">
        <v>0</v>
      </c>
      <c r="P8401">
        <v>45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32.924999999999997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1735900</v>
      </c>
      <c r="B8402">
        <v>1</v>
      </c>
      <c r="C8402" t="s">
        <v>76</v>
      </c>
      <c r="D8402" t="s">
        <v>81</v>
      </c>
      <c r="E8402" t="s">
        <v>139</v>
      </c>
      <c r="F8402" t="s">
        <v>23910</v>
      </c>
      <c r="G8402" t="s">
        <v>289</v>
      </c>
      <c r="H8402" t="s">
        <v>46</v>
      </c>
      <c r="I8402" t="s">
        <v>129</v>
      </c>
      <c r="J8402" t="s">
        <v>15</v>
      </c>
      <c r="K8402" t="s">
        <v>131</v>
      </c>
      <c r="L8402" t="s">
        <v>23911</v>
      </c>
      <c r="M8402" t="s">
        <v>23912</v>
      </c>
      <c r="N8402">
        <v>3.1044444439999999</v>
      </c>
      <c r="O8402">
        <v>0</v>
      </c>
      <c r="P8402">
        <v>150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465.66666700000002</v>
      </c>
      <c r="W8402">
        <v>0</v>
      </c>
      <c r="X8402">
        <v>0</v>
      </c>
      <c r="Y8402">
        <v>0</v>
      </c>
      <c r="Z8402">
        <v>0</v>
      </c>
    </row>
    <row r="8403" spans="1:26" x14ac:dyDescent="0.25">
      <c r="A8403">
        <v>1735897</v>
      </c>
      <c r="B8403">
        <v>1</v>
      </c>
      <c r="C8403" t="s">
        <v>77</v>
      </c>
      <c r="D8403" t="s">
        <v>123</v>
      </c>
      <c r="E8403" t="s">
        <v>134</v>
      </c>
      <c r="F8403" t="s">
        <v>23913</v>
      </c>
      <c r="G8403" t="s">
        <v>462</v>
      </c>
      <c r="H8403" t="s">
        <v>46</v>
      </c>
      <c r="I8403" t="s">
        <v>129</v>
      </c>
      <c r="J8403" t="s">
        <v>130</v>
      </c>
      <c r="K8403" t="s">
        <v>131</v>
      </c>
      <c r="L8403" t="s">
        <v>23914</v>
      </c>
      <c r="M8403" t="s">
        <v>23915</v>
      </c>
      <c r="N8403">
        <v>1.065555555</v>
      </c>
      <c r="O8403">
        <v>0</v>
      </c>
      <c r="P8403">
        <v>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1.0655559999999999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1735892</v>
      </c>
      <c r="B8404">
        <v>1</v>
      </c>
      <c r="C8404" t="s">
        <v>76</v>
      </c>
      <c r="D8404" t="s">
        <v>89</v>
      </c>
      <c r="E8404" t="s">
        <v>134</v>
      </c>
      <c r="F8404" t="s">
        <v>23813</v>
      </c>
      <c r="G8404" t="s">
        <v>209</v>
      </c>
      <c r="H8404" t="s">
        <v>46</v>
      </c>
      <c r="I8404" t="s">
        <v>129</v>
      </c>
      <c r="J8404" t="s">
        <v>130</v>
      </c>
      <c r="K8404" t="s">
        <v>131</v>
      </c>
      <c r="L8404" t="s">
        <v>23916</v>
      </c>
      <c r="M8404" t="s">
        <v>23917</v>
      </c>
      <c r="N8404">
        <v>4.9966666660000003</v>
      </c>
      <c r="O8404">
        <v>0</v>
      </c>
      <c r="P8404">
        <v>1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4.9966670000000004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1735904</v>
      </c>
      <c r="B8405">
        <v>1</v>
      </c>
      <c r="C8405" t="s">
        <v>77</v>
      </c>
      <c r="D8405" t="s">
        <v>123</v>
      </c>
      <c r="E8405" t="s">
        <v>212</v>
      </c>
      <c r="F8405" t="s">
        <v>23918</v>
      </c>
      <c r="G8405" t="s">
        <v>176</v>
      </c>
      <c r="H8405" t="s">
        <v>47</v>
      </c>
      <c r="I8405" t="s">
        <v>129</v>
      </c>
      <c r="J8405" t="s">
        <v>130</v>
      </c>
      <c r="K8405" t="s">
        <v>131</v>
      </c>
      <c r="L8405" t="s">
        <v>23678</v>
      </c>
      <c r="M8405" t="s">
        <v>23919</v>
      </c>
      <c r="N8405">
        <v>0.85583333299999997</v>
      </c>
      <c r="O8405">
        <v>47</v>
      </c>
      <c r="P8405">
        <v>19</v>
      </c>
      <c r="Q8405">
        <v>0</v>
      </c>
      <c r="R8405">
        <v>0</v>
      </c>
      <c r="S8405">
        <v>0</v>
      </c>
      <c r="T8405">
        <v>0</v>
      </c>
      <c r="U8405">
        <v>40.224167000000001</v>
      </c>
      <c r="V8405">
        <v>16.260833000000002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1735909</v>
      </c>
      <c r="B8406">
        <v>1</v>
      </c>
      <c r="C8406" t="s">
        <v>76</v>
      </c>
      <c r="D8406" t="s">
        <v>95</v>
      </c>
      <c r="E8406" t="s">
        <v>139</v>
      </c>
      <c r="F8406" t="s">
        <v>10695</v>
      </c>
      <c r="G8406" t="s">
        <v>1596</v>
      </c>
      <c r="H8406" t="s">
        <v>46</v>
      </c>
      <c r="I8406" t="s">
        <v>129</v>
      </c>
      <c r="J8406" t="s">
        <v>130</v>
      </c>
      <c r="K8406" t="s">
        <v>131</v>
      </c>
      <c r="L8406" t="s">
        <v>23920</v>
      </c>
      <c r="M8406" t="s">
        <v>23921</v>
      </c>
      <c r="N8406">
        <v>2.4694444440000001</v>
      </c>
      <c r="O8406">
        <v>0</v>
      </c>
      <c r="P8406">
        <v>62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153.10555600000001</v>
      </c>
      <c r="W8406">
        <v>0</v>
      </c>
      <c r="X8406">
        <v>0</v>
      </c>
      <c r="Y8406">
        <v>0</v>
      </c>
      <c r="Z8406">
        <v>0</v>
      </c>
    </row>
    <row r="8407" spans="1:26" x14ac:dyDescent="0.25">
      <c r="A8407">
        <v>1735920</v>
      </c>
      <c r="B8407">
        <v>1</v>
      </c>
      <c r="C8407" t="s">
        <v>76</v>
      </c>
      <c r="D8407" t="s">
        <v>104</v>
      </c>
      <c r="E8407" t="s">
        <v>134</v>
      </c>
      <c r="F8407" t="s">
        <v>23922</v>
      </c>
      <c r="G8407" t="s">
        <v>136</v>
      </c>
      <c r="H8407" t="s">
        <v>46</v>
      </c>
      <c r="I8407" t="s">
        <v>129</v>
      </c>
      <c r="J8407" t="s">
        <v>130</v>
      </c>
      <c r="K8407" t="s">
        <v>131</v>
      </c>
      <c r="L8407" t="s">
        <v>23923</v>
      </c>
      <c r="M8407" t="s">
        <v>23924</v>
      </c>
      <c r="N8407">
        <v>2.2863888879999998</v>
      </c>
      <c r="O8407">
        <v>0</v>
      </c>
      <c r="P8407">
        <v>0</v>
      </c>
      <c r="Q8407">
        <v>0</v>
      </c>
      <c r="R8407">
        <v>1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2.2863889999999998</v>
      </c>
      <c r="Y8407">
        <v>0</v>
      </c>
      <c r="Z8407">
        <v>0</v>
      </c>
    </row>
    <row r="8408" spans="1:26" x14ac:dyDescent="0.25">
      <c r="A8408">
        <v>1735914</v>
      </c>
      <c r="B8408">
        <v>1</v>
      </c>
      <c r="C8408" t="s">
        <v>76</v>
      </c>
      <c r="D8408" t="s">
        <v>79</v>
      </c>
      <c r="E8408" t="s">
        <v>134</v>
      </c>
      <c r="F8408" t="s">
        <v>23925</v>
      </c>
      <c r="G8408" t="s">
        <v>155</v>
      </c>
      <c r="H8408" t="s">
        <v>46</v>
      </c>
      <c r="I8408" t="s">
        <v>129</v>
      </c>
      <c r="J8408" t="s">
        <v>130</v>
      </c>
      <c r="K8408" t="s">
        <v>131</v>
      </c>
      <c r="L8408" t="s">
        <v>23926</v>
      </c>
      <c r="M8408" t="s">
        <v>23927</v>
      </c>
      <c r="N8408">
        <v>1.362222222</v>
      </c>
      <c r="O8408">
        <v>0</v>
      </c>
      <c r="P8408">
        <v>3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4.0866670000000003</v>
      </c>
      <c r="W8408">
        <v>0</v>
      </c>
      <c r="X8408">
        <v>0</v>
      </c>
      <c r="Y8408">
        <v>0</v>
      </c>
      <c r="Z8408">
        <v>0</v>
      </c>
    </row>
    <row r="8409" spans="1:26" x14ac:dyDescent="0.25">
      <c r="A8409">
        <v>1735918</v>
      </c>
      <c r="B8409">
        <v>1</v>
      </c>
      <c r="C8409" t="s">
        <v>76</v>
      </c>
      <c r="D8409" t="s">
        <v>101</v>
      </c>
      <c r="E8409" t="s">
        <v>158</v>
      </c>
      <c r="F8409" t="s">
        <v>13342</v>
      </c>
      <c r="G8409" t="s">
        <v>176</v>
      </c>
      <c r="H8409" t="s">
        <v>47</v>
      </c>
      <c r="I8409" t="s">
        <v>129</v>
      </c>
      <c r="J8409" t="s">
        <v>130</v>
      </c>
      <c r="K8409" t="s">
        <v>131</v>
      </c>
      <c r="L8409" t="s">
        <v>23928</v>
      </c>
      <c r="M8409" t="s">
        <v>23929</v>
      </c>
      <c r="N8409">
        <v>0.31888888799999998</v>
      </c>
      <c r="O8409">
        <v>64</v>
      </c>
      <c r="P8409">
        <v>343</v>
      </c>
      <c r="Q8409">
        <v>0</v>
      </c>
      <c r="R8409">
        <v>0</v>
      </c>
      <c r="S8409">
        <v>0</v>
      </c>
      <c r="T8409">
        <v>0</v>
      </c>
      <c r="U8409">
        <v>20.408888999999999</v>
      </c>
      <c r="V8409">
        <v>109.378889</v>
      </c>
      <c r="W8409">
        <v>0</v>
      </c>
      <c r="X8409">
        <v>0</v>
      </c>
      <c r="Y8409">
        <v>0</v>
      </c>
      <c r="Z8409">
        <v>0</v>
      </c>
    </row>
    <row r="8410" spans="1:26" x14ac:dyDescent="0.25">
      <c r="A8410">
        <v>1735915</v>
      </c>
      <c r="B8410">
        <v>1</v>
      </c>
      <c r="C8410" t="s">
        <v>76</v>
      </c>
      <c r="D8410" t="s">
        <v>101</v>
      </c>
      <c r="E8410" t="s">
        <v>158</v>
      </c>
      <c r="F8410" t="s">
        <v>23930</v>
      </c>
      <c r="G8410" t="s">
        <v>176</v>
      </c>
      <c r="H8410" t="s">
        <v>47</v>
      </c>
      <c r="I8410" t="s">
        <v>129</v>
      </c>
      <c r="J8410" t="s">
        <v>130</v>
      </c>
      <c r="K8410" t="s">
        <v>131</v>
      </c>
      <c r="L8410" t="s">
        <v>23931</v>
      </c>
      <c r="M8410" t="s">
        <v>23932</v>
      </c>
      <c r="N8410">
        <v>0.106944444</v>
      </c>
      <c r="O8410">
        <v>20</v>
      </c>
      <c r="P8410">
        <v>1019</v>
      </c>
      <c r="Q8410">
        <v>0</v>
      </c>
      <c r="R8410">
        <v>0</v>
      </c>
      <c r="S8410">
        <v>0</v>
      </c>
      <c r="T8410">
        <v>0</v>
      </c>
      <c r="U8410">
        <v>2.1388889999999998</v>
      </c>
      <c r="V8410">
        <v>108.976388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1735921</v>
      </c>
      <c r="B8411">
        <v>1</v>
      </c>
      <c r="C8411" t="s">
        <v>77</v>
      </c>
      <c r="D8411" t="s">
        <v>123</v>
      </c>
      <c r="E8411" t="s">
        <v>212</v>
      </c>
      <c r="F8411" t="s">
        <v>7098</v>
      </c>
      <c r="G8411" t="s">
        <v>176</v>
      </c>
      <c r="H8411" t="s">
        <v>47</v>
      </c>
      <c r="I8411" t="s">
        <v>129</v>
      </c>
      <c r="J8411" t="s">
        <v>130</v>
      </c>
      <c r="K8411" t="s">
        <v>131</v>
      </c>
      <c r="L8411" t="s">
        <v>23933</v>
      </c>
      <c r="M8411" t="s">
        <v>23934</v>
      </c>
      <c r="N8411">
        <v>0.93083333300000004</v>
      </c>
      <c r="O8411">
        <v>12</v>
      </c>
      <c r="P8411">
        <v>599</v>
      </c>
      <c r="Q8411">
        <v>0</v>
      </c>
      <c r="R8411">
        <v>0</v>
      </c>
      <c r="S8411">
        <v>0</v>
      </c>
      <c r="T8411">
        <v>0</v>
      </c>
      <c r="U8411">
        <v>11.17</v>
      </c>
      <c r="V8411">
        <v>557.569166</v>
      </c>
      <c r="W8411">
        <v>0</v>
      </c>
      <c r="X8411">
        <v>0</v>
      </c>
      <c r="Y8411">
        <v>0</v>
      </c>
      <c r="Z8411">
        <v>0</v>
      </c>
    </row>
    <row r="8412" spans="1:26" x14ac:dyDescent="0.25">
      <c r="A8412">
        <v>1735927</v>
      </c>
      <c r="B8412">
        <v>1</v>
      </c>
      <c r="C8412" t="s">
        <v>77</v>
      </c>
      <c r="D8412" t="s">
        <v>118</v>
      </c>
      <c r="E8412" t="s">
        <v>134</v>
      </c>
      <c r="F8412" t="s">
        <v>23935</v>
      </c>
      <c r="G8412" t="s">
        <v>136</v>
      </c>
      <c r="H8412" t="s">
        <v>46</v>
      </c>
      <c r="I8412" t="s">
        <v>129</v>
      </c>
      <c r="J8412" t="s">
        <v>130</v>
      </c>
      <c r="K8412" t="s">
        <v>131</v>
      </c>
      <c r="L8412" t="s">
        <v>23936</v>
      </c>
      <c r="M8412" t="s">
        <v>23937</v>
      </c>
      <c r="N8412">
        <v>3.7894444439999999</v>
      </c>
      <c r="O8412">
        <v>0</v>
      </c>
      <c r="P8412">
        <v>5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18.947222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1735929</v>
      </c>
      <c r="B8413">
        <v>1</v>
      </c>
      <c r="C8413" t="s">
        <v>76</v>
      </c>
      <c r="D8413" t="s">
        <v>80</v>
      </c>
      <c r="E8413" t="s">
        <v>139</v>
      </c>
      <c r="F8413" t="s">
        <v>23938</v>
      </c>
      <c r="G8413" t="s">
        <v>141</v>
      </c>
      <c r="H8413" t="s">
        <v>46</v>
      </c>
      <c r="I8413" t="s">
        <v>129</v>
      </c>
      <c r="J8413" t="s">
        <v>130</v>
      </c>
      <c r="K8413" t="s">
        <v>131</v>
      </c>
      <c r="L8413" t="s">
        <v>23939</v>
      </c>
      <c r="M8413" t="s">
        <v>23940</v>
      </c>
      <c r="N8413">
        <v>0.66305555500000002</v>
      </c>
      <c r="O8413">
        <v>0</v>
      </c>
      <c r="P8413">
        <v>84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55.696666999999998</v>
      </c>
      <c r="W8413">
        <v>0</v>
      </c>
      <c r="X8413">
        <v>0</v>
      </c>
      <c r="Y8413">
        <v>0</v>
      </c>
      <c r="Z8413">
        <v>0</v>
      </c>
    </row>
    <row r="8414" spans="1:26" x14ac:dyDescent="0.25">
      <c r="A8414">
        <v>1735931</v>
      </c>
      <c r="B8414">
        <v>1</v>
      </c>
      <c r="C8414" t="s">
        <v>76</v>
      </c>
      <c r="D8414" t="s">
        <v>92</v>
      </c>
      <c r="E8414" t="s">
        <v>134</v>
      </c>
      <c r="F8414" t="s">
        <v>23941</v>
      </c>
      <c r="G8414" t="s">
        <v>155</v>
      </c>
      <c r="H8414" t="s">
        <v>46</v>
      </c>
      <c r="I8414" t="s">
        <v>129</v>
      </c>
      <c r="J8414" t="s">
        <v>130</v>
      </c>
      <c r="K8414" t="s">
        <v>131</v>
      </c>
      <c r="L8414" t="s">
        <v>23942</v>
      </c>
      <c r="M8414" t="s">
        <v>23943</v>
      </c>
      <c r="N8414">
        <v>2.6994444440000001</v>
      </c>
      <c r="O8414">
        <v>0</v>
      </c>
      <c r="P8414">
        <v>0</v>
      </c>
      <c r="Q8414">
        <v>0</v>
      </c>
      <c r="R8414">
        <v>1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2.6994440000000002</v>
      </c>
      <c r="Y8414">
        <v>0</v>
      </c>
      <c r="Z8414">
        <v>0</v>
      </c>
    </row>
    <row r="8415" spans="1:26" x14ac:dyDescent="0.25">
      <c r="A8415">
        <v>1735926</v>
      </c>
      <c r="B8415">
        <v>1</v>
      </c>
      <c r="C8415" t="s">
        <v>76</v>
      </c>
      <c r="D8415" t="s">
        <v>92</v>
      </c>
      <c r="E8415" t="s">
        <v>134</v>
      </c>
      <c r="F8415" t="s">
        <v>23944</v>
      </c>
      <c r="G8415" t="s">
        <v>209</v>
      </c>
      <c r="H8415" t="s">
        <v>46</v>
      </c>
      <c r="I8415" t="s">
        <v>129</v>
      </c>
      <c r="J8415" t="s">
        <v>130</v>
      </c>
      <c r="K8415" t="s">
        <v>131</v>
      </c>
      <c r="L8415" t="s">
        <v>23945</v>
      </c>
      <c r="M8415" t="s">
        <v>23946</v>
      </c>
      <c r="N8415">
        <v>5.4983333329999997</v>
      </c>
      <c r="O8415">
        <v>0</v>
      </c>
      <c r="P8415">
        <v>0</v>
      </c>
      <c r="Q8415">
        <v>0</v>
      </c>
      <c r="R8415">
        <v>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10.996667</v>
      </c>
      <c r="Y8415">
        <v>0</v>
      </c>
      <c r="Z8415">
        <v>0</v>
      </c>
    </row>
    <row r="8416" spans="1:26" x14ac:dyDescent="0.25">
      <c r="A8416">
        <v>1735944</v>
      </c>
      <c r="B8416">
        <v>1</v>
      </c>
      <c r="C8416" t="s">
        <v>76</v>
      </c>
      <c r="D8416" t="s">
        <v>101</v>
      </c>
      <c r="E8416" t="s">
        <v>158</v>
      </c>
      <c r="F8416" t="s">
        <v>23947</v>
      </c>
      <c r="G8416" t="s">
        <v>1505</v>
      </c>
      <c r="H8416" t="s">
        <v>47</v>
      </c>
      <c r="I8416" t="s">
        <v>129</v>
      </c>
      <c r="J8416" t="s">
        <v>130</v>
      </c>
      <c r="K8416" t="s">
        <v>131</v>
      </c>
      <c r="L8416" t="s">
        <v>23948</v>
      </c>
      <c r="M8416" t="s">
        <v>23949</v>
      </c>
      <c r="N8416">
        <v>4.1900000000000004</v>
      </c>
      <c r="O8416">
        <v>11</v>
      </c>
      <c r="P8416">
        <v>473</v>
      </c>
      <c r="Q8416">
        <v>0</v>
      </c>
      <c r="R8416">
        <v>0</v>
      </c>
      <c r="S8416">
        <v>0</v>
      </c>
      <c r="T8416">
        <v>0</v>
      </c>
      <c r="U8416">
        <v>46.09</v>
      </c>
      <c r="V8416">
        <v>1981.87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1735935</v>
      </c>
      <c r="B8417">
        <v>1</v>
      </c>
      <c r="C8417" t="s">
        <v>76</v>
      </c>
      <c r="D8417" t="s">
        <v>95</v>
      </c>
      <c r="E8417" t="s">
        <v>139</v>
      </c>
      <c r="F8417" t="s">
        <v>23950</v>
      </c>
      <c r="G8417" t="s">
        <v>182</v>
      </c>
      <c r="H8417" t="s">
        <v>46</v>
      </c>
      <c r="I8417" t="s">
        <v>129</v>
      </c>
      <c r="J8417" t="s">
        <v>130</v>
      </c>
      <c r="K8417" t="s">
        <v>131</v>
      </c>
      <c r="L8417" t="s">
        <v>23951</v>
      </c>
      <c r="M8417" t="s">
        <v>23952</v>
      </c>
      <c r="N8417">
        <v>3.670833333</v>
      </c>
      <c r="O8417">
        <v>0</v>
      </c>
      <c r="P8417">
        <v>0</v>
      </c>
      <c r="Q8417">
        <v>0</v>
      </c>
      <c r="R8417">
        <v>59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216.57916700000001</v>
      </c>
      <c r="Y8417">
        <v>0</v>
      </c>
      <c r="Z8417">
        <v>0</v>
      </c>
    </row>
    <row r="8418" spans="1:26" x14ac:dyDescent="0.25">
      <c r="A8418">
        <v>1735942</v>
      </c>
      <c r="B8418">
        <v>1</v>
      </c>
      <c r="C8418" t="s">
        <v>76</v>
      </c>
      <c r="D8418" t="s">
        <v>99</v>
      </c>
      <c r="E8418" t="s">
        <v>212</v>
      </c>
      <c r="F8418" t="s">
        <v>23953</v>
      </c>
      <c r="G8418" t="s">
        <v>176</v>
      </c>
      <c r="H8418" t="s">
        <v>47</v>
      </c>
      <c r="I8418" t="s">
        <v>129</v>
      </c>
      <c r="J8418" t="s">
        <v>130</v>
      </c>
      <c r="K8418" t="s">
        <v>131</v>
      </c>
      <c r="L8418" t="s">
        <v>23954</v>
      </c>
      <c r="M8418" t="s">
        <v>23955</v>
      </c>
      <c r="N8418">
        <v>0.69388888800000004</v>
      </c>
      <c r="O8418">
        <v>28</v>
      </c>
      <c r="P8418">
        <v>20</v>
      </c>
      <c r="Q8418">
        <v>0</v>
      </c>
      <c r="R8418">
        <v>0</v>
      </c>
      <c r="S8418">
        <v>0</v>
      </c>
      <c r="T8418">
        <v>0</v>
      </c>
      <c r="U8418">
        <v>19.428889000000002</v>
      </c>
      <c r="V8418">
        <v>13.877777999999999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1735928</v>
      </c>
      <c r="B8419">
        <v>1</v>
      </c>
      <c r="C8419" t="s">
        <v>76</v>
      </c>
      <c r="D8419" t="s">
        <v>96</v>
      </c>
      <c r="E8419" t="s">
        <v>164</v>
      </c>
      <c r="F8419" t="s">
        <v>23956</v>
      </c>
      <c r="G8419" t="s">
        <v>281</v>
      </c>
      <c r="H8419" t="s">
        <v>46</v>
      </c>
      <c r="I8419" t="s">
        <v>129</v>
      </c>
      <c r="J8419" t="s">
        <v>130</v>
      </c>
      <c r="K8419" t="s">
        <v>161</v>
      </c>
      <c r="L8419" t="s">
        <v>23957</v>
      </c>
      <c r="M8419" t="s">
        <v>23958</v>
      </c>
      <c r="N8419">
        <v>0.91178777700000002</v>
      </c>
      <c r="O8419">
        <v>0</v>
      </c>
      <c r="P8419">
        <v>80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72.943021999999999</v>
      </c>
      <c r="W8419">
        <v>0</v>
      </c>
      <c r="X8419">
        <v>0</v>
      </c>
      <c r="Y8419">
        <v>0</v>
      </c>
      <c r="Z8419">
        <v>0</v>
      </c>
    </row>
    <row r="8420" spans="1:26" x14ac:dyDescent="0.25">
      <c r="A8420">
        <v>1735936</v>
      </c>
      <c r="B8420">
        <v>1</v>
      </c>
      <c r="C8420" t="s">
        <v>76</v>
      </c>
      <c r="D8420" t="s">
        <v>106</v>
      </c>
      <c r="E8420" t="s">
        <v>134</v>
      </c>
      <c r="F8420" t="s">
        <v>23959</v>
      </c>
      <c r="G8420" t="s">
        <v>209</v>
      </c>
      <c r="H8420" t="s">
        <v>46</v>
      </c>
      <c r="I8420" t="s">
        <v>129</v>
      </c>
      <c r="J8420" t="s">
        <v>130</v>
      </c>
      <c r="K8420" t="s">
        <v>131</v>
      </c>
      <c r="L8420" t="s">
        <v>23960</v>
      </c>
      <c r="M8420" t="s">
        <v>23961</v>
      </c>
      <c r="N8420">
        <v>1.019722222</v>
      </c>
      <c r="O8420">
        <v>0</v>
      </c>
      <c r="P8420">
        <v>1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1.019722</v>
      </c>
      <c r="W8420">
        <v>0</v>
      </c>
      <c r="X8420">
        <v>0</v>
      </c>
      <c r="Y8420">
        <v>0</v>
      </c>
      <c r="Z8420">
        <v>0</v>
      </c>
    </row>
    <row r="8421" spans="1:26" x14ac:dyDescent="0.25">
      <c r="A8421">
        <v>1735933</v>
      </c>
      <c r="B8421">
        <v>1</v>
      </c>
      <c r="C8421" t="s">
        <v>76</v>
      </c>
      <c r="D8421" t="s">
        <v>90</v>
      </c>
      <c r="E8421" t="s">
        <v>139</v>
      </c>
      <c r="F8421" t="s">
        <v>23962</v>
      </c>
      <c r="G8421" t="s">
        <v>462</v>
      </c>
      <c r="H8421" t="s">
        <v>46</v>
      </c>
      <c r="I8421" t="s">
        <v>129</v>
      </c>
      <c r="J8421" t="s">
        <v>130</v>
      </c>
      <c r="K8421" t="s">
        <v>131</v>
      </c>
      <c r="L8421" t="s">
        <v>23963</v>
      </c>
      <c r="M8421" t="s">
        <v>23964</v>
      </c>
      <c r="N8421">
        <v>3.0169444439999999</v>
      </c>
      <c r="O8421">
        <v>0</v>
      </c>
      <c r="P8421">
        <v>71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214.203056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1735934</v>
      </c>
      <c r="B8422">
        <v>1</v>
      </c>
      <c r="C8422" t="s">
        <v>76</v>
      </c>
      <c r="D8422" t="s">
        <v>90</v>
      </c>
      <c r="E8422" t="s">
        <v>139</v>
      </c>
      <c r="F8422" t="s">
        <v>23355</v>
      </c>
      <c r="G8422" t="s">
        <v>462</v>
      </c>
      <c r="H8422" t="s">
        <v>46</v>
      </c>
      <c r="I8422" t="s">
        <v>129</v>
      </c>
      <c r="J8422" t="s">
        <v>130</v>
      </c>
      <c r="K8422" t="s">
        <v>131</v>
      </c>
      <c r="L8422" t="s">
        <v>23963</v>
      </c>
      <c r="M8422" t="s">
        <v>23965</v>
      </c>
      <c r="N8422">
        <v>1.3444444440000001</v>
      </c>
      <c r="O8422">
        <v>0</v>
      </c>
      <c r="P8422">
        <v>55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73.944444000000004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1735951</v>
      </c>
      <c r="B8423">
        <v>1</v>
      </c>
      <c r="C8423" t="s">
        <v>77</v>
      </c>
      <c r="D8423" t="s">
        <v>124</v>
      </c>
      <c r="E8423" t="s">
        <v>134</v>
      </c>
      <c r="F8423" t="s">
        <v>23966</v>
      </c>
      <c r="G8423" t="s">
        <v>136</v>
      </c>
      <c r="H8423" t="s">
        <v>46</v>
      </c>
      <c r="I8423" t="s">
        <v>129</v>
      </c>
      <c r="J8423" t="s">
        <v>130</v>
      </c>
      <c r="K8423" t="s">
        <v>131</v>
      </c>
      <c r="L8423" t="s">
        <v>23967</v>
      </c>
      <c r="M8423" t="s">
        <v>23968</v>
      </c>
      <c r="N8423">
        <v>1.690555555</v>
      </c>
      <c r="O8423">
        <v>0</v>
      </c>
      <c r="P8423">
        <v>16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27.048888999999999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1735949</v>
      </c>
      <c r="B8424">
        <v>1</v>
      </c>
      <c r="C8424" t="s">
        <v>76</v>
      </c>
      <c r="D8424" t="s">
        <v>90</v>
      </c>
      <c r="E8424" t="s">
        <v>158</v>
      </c>
      <c r="F8424" t="s">
        <v>23969</v>
      </c>
      <c r="G8424" t="s">
        <v>285</v>
      </c>
      <c r="H8424" t="s">
        <v>47</v>
      </c>
      <c r="I8424" t="s">
        <v>129</v>
      </c>
      <c r="J8424" t="s">
        <v>130</v>
      </c>
      <c r="K8424" t="s">
        <v>161</v>
      </c>
      <c r="L8424" t="s">
        <v>23970</v>
      </c>
      <c r="M8424" t="s">
        <v>23971</v>
      </c>
      <c r="N8424">
        <v>2.7523972219999999</v>
      </c>
      <c r="O8424">
        <v>2</v>
      </c>
      <c r="P8424">
        <v>4</v>
      </c>
      <c r="Q8424">
        <v>4</v>
      </c>
      <c r="R8424">
        <v>107</v>
      </c>
      <c r="S8424">
        <v>29</v>
      </c>
      <c r="T8424">
        <v>192</v>
      </c>
      <c r="U8424">
        <v>5.5047940000000004</v>
      </c>
      <c r="V8424">
        <v>11.009589</v>
      </c>
      <c r="W8424">
        <v>11.009589</v>
      </c>
      <c r="X8424">
        <v>294.50650300000001</v>
      </c>
      <c r="Y8424">
        <v>79.819519</v>
      </c>
      <c r="Z8424">
        <v>528.46026700000004</v>
      </c>
    </row>
    <row r="8425" spans="1:26" x14ac:dyDescent="0.25">
      <c r="A8425">
        <v>1735953</v>
      </c>
      <c r="B8425">
        <v>1</v>
      </c>
      <c r="C8425" t="s">
        <v>76</v>
      </c>
      <c r="D8425" t="s">
        <v>91</v>
      </c>
      <c r="E8425" t="s">
        <v>139</v>
      </c>
      <c r="F8425" t="s">
        <v>23972</v>
      </c>
      <c r="G8425" t="s">
        <v>141</v>
      </c>
      <c r="H8425" t="s">
        <v>46</v>
      </c>
      <c r="I8425" t="s">
        <v>129</v>
      </c>
      <c r="J8425" t="s">
        <v>130</v>
      </c>
      <c r="K8425" t="s">
        <v>131</v>
      </c>
      <c r="L8425" t="s">
        <v>23973</v>
      </c>
      <c r="M8425" t="s">
        <v>23974</v>
      </c>
      <c r="N8425">
        <v>1.0877777769999999</v>
      </c>
      <c r="O8425">
        <v>0</v>
      </c>
      <c r="P8425">
        <v>108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117.48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1735952</v>
      </c>
      <c r="B8426">
        <v>1</v>
      </c>
      <c r="C8426" t="s">
        <v>77</v>
      </c>
      <c r="D8426" t="s">
        <v>116</v>
      </c>
      <c r="E8426" t="s">
        <v>212</v>
      </c>
      <c r="F8426" t="s">
        <v>23975</v>
      </c>
      <c r="G8426" t="s">
        <v>176</v>
      </c>
      <c r="H8426" t="s">
        <v>47</v>
      </c>
      <c r="I8426" t="s">
        <v>129</v>
      </c>
      <c r="J8426" t="s">
        <v>130</v>
      </c>
      <c r="K8426" t="s">
        <v>131</v>
      </c>
      <c r="L8426" t="s">
        <v>23976</v>
      </c>
      <c r="M8426" t="s">
        <v>23977</v>
      </c>
      <c r="N8426">
        <v>0.99333333300000004</v>
      </c>
      <c r="O8426">
        <v>23</v>
      </c>
      <c r="P8426">
        <v>0</v>
      </c>
      <c r="Q8426">
        <v>0</v>
      </c>
      <c r="R8426">
        <v>0</v>
      </c>
      <c r="S8426">
        <v>18</v>
      </c>
      <c r="T8426">
        <v>211</v>
      </c>
      <c r="U8426">
        <v>22.846667</v>
      </c>
      <c r="V8426">
        <v>0</v>
      </c>
      <c r="W8426">
        <v>0</v>
      </c>
      <c r="X8426">
        <v>0</v>
      </c>
      <c r="Y8426">
        <v>17.88</v>
      </c>
      <c r="Z8426">
        <v>209.593333</v>
      </c>
    </row>
    <row r="8427" spans="1:26" x14ac:dyDescent="0.25">
      <c r="A8427">
        <v>1735957</v>
      </c>
      <c r="B8427">
        <v>1</v>
      </c>
      <c r="C8427" t="s">
        <v>76</v>
      </c>
      <c r="D8427" t="s">
        <v>78</v>
      </c>
      <c r="E8427" t="s">
        <v>134</v>
      </c>
      <c r="F8427" t="s">
        <v>23978</v>
      </c>
      <c r="G8427" t="s">
        <v>462</v>
      </c>
      <c r="H8427" t="s">
        <v>46</v>
      </c>
      <c r="I8427" t="s">
        <v>129</v>
      </c>
      <c r="J8427" t="s">
        <v>130</v>
      </c>
      <c r="K8427" t="s">
        <v>131</v>
      </c>
      <c r="L8427" t="s">
        <v>23979</v>
      </c>
      <c r="M8427" t="s">
        <v>23980</v>
      </c>
      <c r="N8427">
        <v>1.885555555</v>
      </c>
      <c r="O8427">
        <v>0</v>
      </c>
      <c r="P8427">
        <v>1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1.885556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1735966</v>
      </c>
      <c r="B8428">
        <v>1</v>
      </c>
      <c r="C8428" t="s">
        <v>76</v>
      </c>
      <c r="D8428" t="s">
        <v>88</v>
      </c>
      <c r="E8428" t="s">
        <v>134</v>
      </c>
      <c r="F8428" t="s">
        <v>23981</v>
      </c>
      <c r="G8428" t="s">
        <v>136</v>
      </c>
      <c r="H8428" t="s">
        <v>46</v>
      </c>
      <c r="I8428" t="s">
        <v>129</v>
      </c>
      <c r="J8428" t="s">
        <v>130</v>
      </c>
      <c r="K8428" t="s">
        <v>131</v>
      </c>
      <c r="L8428" t="s">
        <v>23982</v>
      </c>
      <c r="M8428" t="s">
        <v>23983</v>
      </c>
      <c r="N8428">
        <v>3.6033333330000001</v>
      </c>
      <c r="O8428">
        <v>0</v>
      </c>
      <c r="P8428">
        <v>1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3.6033330000000001</v>
      </c>
      <c r="W8428">
        <v>0</v>
      </c>
      <c r="X8428">
        <v>0</v>
      </c>
      <c r="Y8428">
        <v>0</v>
      </c>
      <c r="Z8428">
        <v>0</v>
      </c>
    </row>
    <row r="8429" spans="1:26" x14ac:dyDescent="0.25">
      <c r="A8429">
        <v>1735955</v>
      </c>
      <c r="B8429">
        <v>1</v>
      </c>
      <c r="C8429" t="s">
        <v>76</v>
      </c>
      <c r="D8429" t="s">
        <v>84</v>
      </c>
      <c r="E8429" t="s">
        <v>134</v>
      </c>
      <c r="F8429" t="s">
        <v>23984</v>
      </c>
      <c r="G8429" t="s">
        <v>136</v>
      </c>
      <c r="H8429" t="s">
        <v>46</v>
      </c>
      <c r="I8429" t="s">
        <v>129</v>
      </c>
      <c r="J8429" t="s">
        <v>130</v>
      </c>
      <c r="K8429" t="s">
        <v>131</v>
      </c>
      <c r="L8429" t="s">
        <v>23985</v>
      </c>
      <c r="M8429" t="s">
        <v>23986</v>
      </c>
      <c r="N8429">
        <v>5.6044444440000003</v>
      </c>
      <c r="O8429">
        <v>0</v>
      </c>
      <c r="P8429">
        <v>6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33.626666999999998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1735967</v>
      </c>
      <c r="B8430">
        <v>1</v>
      </c>
      <c r="C8430" t="s">
        <v>76</v>
      </c>
      <c r="D8430" t="s">
        <v>88</v>
      </c>
      <c r="E8430" t="s">
        <v>134</v>
      </c>
      <c r="F8430" t="s">
        <v>23987</v>
      </c>
      <c r="G8430" t="s">
        <v>136</v>
      </c>
      <c r="H8430" t="s">
        <v>46</v>
      </c>
      <c r="I8430" t="s">
        <v>129</v>
      </c>
      <c r="J8430" t="s">
        <v>130</v>
      </c>
      <c r="K8430" t="s">
        <v>131</v>
      </c>
      <c r="L8430" t="s">
        <v>23988</v>
      </c>
      <c r="M8430" t="s">
        <v>23989</v>
      </c>
      <c r="N8430">
        <v>5.1866666659999998</v>
      </c>
      <c r="O8430">
        <v>0</v>
      </c>
      <c r="P8430">
        <v>1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5.1866669999999999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1735960</v>
      </c>
      <c r="B8431">
        <v>1</v>
      </c>
      <c r="C8431" t="s">
        <v>76</v>
      </c>
      <c r="D8431" t="s">
        <v>101</v>
      </c>
      <c r="E8431" t="s">
        <v>134</v>
      </c>
      <c r="F8431" t="s">
        <v>23990</v>
      </c>
      <c r="G8431" t="s">
        <v>136</v>
      </c>
      <c r="H8431" t="s">
        <v>46</v>
      </c>
      <c r="I8431" t="s">
        <v>129</v>
      </c>
      <c r="J8431" t="s">
        <v>130</v>
      </c>
      <c r="K8431" t="s">
        <v>131</v>
      </c>
      <c r="L8431" t="s">
        <v>23991</v>
      </c>
      <c r="M8431" t="s">
        <v>23992</v>
      </c>
      <c r="N8431">
        <v>4.16</v>
      </c>
      <c r="O8431">
        <v>0</v>
      </c>
      <c r="P8431">
        <v>3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12.48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1735972</v>
      </c>
      <c r="B8432">
        <v>1</v>
      </c>
      <c r="C8432" t="s">
        <v>76</v>
      </c>
      <c r="D8432" t="s">
        <v>88</v>
      </c>
      <c r="E8432" t="s">
        <v>134</v>
      </c>
      <c r="F8432" t="s">
        <v>23993</v>
      </c>
      <c r="G8432" t="s">
        <v>136</v>
      </c>
      <c r="H8432" t="s">
        <v>46</v>
      </c>
      <c r="I8432" t="s">
        <v>129</v>
      </c>
      <c r="J8432" t="s">
        <v>130</v>
      </c>
      <c r="K8432" t="s">
        <v>131</v>
      </c>
      <c r="L8432" t="s">
        <v>23994</v>
      </c>
      <c r="M8432" t="s">
        <v>23995</v>
      </c>
      <c r="N8432">
        <v>2.8319444439999999</v>
      </c>
      <c r="O8432">
        <v>0</v>
      </c>
      <c r="P8432">
        <v>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2.831944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1735954</v>
      </c>
      <c r="B8433">
        <v>1</v>
      </c>
      <c r="C8433" t="s">
        <v>76</v>
      </c>
      <c r="D8433" t="s">
        <v>93</v>
      </c>
      <c r="E8433" t="s">
        <v>158</v>
      </c>
      <c r="F8433" t="s">
        <v>18945</v>
      </c>
      <c r="G8433" t="s">
        <v>150</v>
      </c>
      <c r="H8433" t="s">
        <v>47</v>
      </c>
      <c r="I8433" t="s">
        <v>129</v>
      </c>
      <c r="J8433" t="s">
        <v>130</v>
      </c>
      <c r="K8433" t="s">
        <v>161</v>
      </c>
      <c r="L8433" t="s">
        <v>23996</v>
      </c>
      <c r="M8433" t="s">
        <v>23997</v>
      </c>
      <c r="N8433">
        <v>0.15955166600000001</v>
      </c>
      <c r="O8433">
        <v>8</v>
      </c>
      <c r="P8433">
        <v>5345</v>
      </c>
      <c r="Q8433">
        <v>0</v>
      </c>
      <c r="R8433">
        <v>0</v>
      </c>
      <c r="S8433">
        <v>0</v>
      </c>
      <c r="T8433">
        <v>0</v>
      </c>
      <c r="U8433">
        <v>1.276413</v>
      </c>
      <c r="V8433">
        <v>852.80365500000005</v>
      </c>
      <c r="W8433">
        <v>0</v>
      </c>
      <c r="X8433">
        <v>0</v>
      </c>
      <c r="Y8433">
        <v>0</v>
      </c>
      <c r="Z8433">
        <v>0</v>
      </c>
    </row>
    <row r="8434" spans="1:26" x14ac:dyDescent="0.25">
      <c r="A8434">
        <v>1735962</v>
      </c>
      <c r="B8434">
        <v>1</v>
      </c>
      <c r="C8434" t="s">
        <v>76</v>
      </c>
      <c r="D8434" t="s">
        <v>100</v>
      </c>
      <c r="E8434" t="s">
        <v>134</v>
      </c>
      <c r="F8434" t="s">
        <v>23998</v>
      </c>
      <c r="G8434" t="s">
        <v>136</v>
      </c>
      <c r="H8434" t="s">
        <v>46</v>
      </c>
      <c r="I8434" t="s">
        <v>129</v>
      </c>
      <c r="J8434" t="s">
        <v>130</v>
      </c>
      <c r="K8434" t="s">
        <v>131</v>
      </c>
      <c r="L8434" t="s">
        <v>23999</v>
      </c>
      <c r="M8434" t="s">
        <v>24000</v>
      </c>
      <c r="N8434">
        <v>2.8363888880000001</v>
      </c>
      <c r="O8434">
        <v>0</v>
      </c>
      <c r="P8434">
        <v>1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2.836389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1735964</v>
      </c>
      <c r="B8435">
        <v>1</v>
      </c>
      <c r="C8435" t="s">
        <v>76</v>
      </c>
      <c r="D8435" t="s">
        <v>88</v>
      </c>
      <c r="E8435" t="s">
        <v>134</v>
      </c>
      <c r="F8435" t="s">
        <v>24001</v>
      </c>
      <c r="G8435" t="s">
        <v>155</v>
      </c>
      <c r="H8435" t="s">
        <v>46</v>
      </c>
      <c r="I8435" t="s">
        <v>129</v>
      </c>
      <c r="J8435" t="s">
        <v>130</v>
      </c>
      <c r="K8435" t="s">
        <v>131</v>
      </c>
      <c r="L8435" t="s">
        <v>24002</v>
      </c>
      <c r="M8435" t="s">
        <v>24003</v>
      </c>
      <c r="N8435">
        <v>1.0725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1.0725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1735963</v>
      </c>
      <c r="B8436">
        <v>1</v>
      </c>
      <c r="C8436" t="s">
        <v>77</v>
      </c>
      <c r="D8436" t="s">
        <v>109</v>
      </c>
      <c r="E8436" t="s">
        <v>134</v>
      </c>
      <c r="F8436" t="s">
        <v>24004</v>
      </c>
      <c r="G8436" t="s">
        <v>136</v>
      </c>
      <c r="H8436" t="s">
        <v>46</v>
      </c>
      <c r="I8436" t="s">
        <v>129</v>
      </c>
      <c r="J8436" t="s">
        <v>130</v>
      </c>
      <c r="K8436" t="s">
        <v>131</v>
      </c>
      <c r="L8436" t="s">
        <v>24005</v>
      </c>
      <c r="M8436" t="s">
        <v>24006</v>
      </c>
      <c r="N8436">
        <v>1.102222222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1.102222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1735980</v>
      </c>
      <c r="B8437">
        <v>1</v>
      </c>
      <c r="C8437" t="s">
        <v>76</v>
      </c>
      <c r="D8437" t="s">
        <v>93</v>
      </c>
      <c r="E8437" t="s">
        <v>134</v>
      </c>
      <c r="F8437" t="s">
        <v>10130</v>
      </c>
      <c r="G8437" t="s">
        <v>155</v>
      </c>
      <c r="H8437" t="s">
        <v>46</v>
      </c>
      <c r="I8437" t="s">
        <v>129</v>
      </c>
      <c r="J8437" t="s">
        <v>130</v>
      </c>
      <c r="K8437" t="s">
        <v>131</v>
      </c>
      <c r="L8437" t="s">
        <v>24007</v>
      </c>
      <c r="M8437" t="s">
        <v>24008</v>
      </c>
      <c r="N8437">
        <v>1.3122222219999999</v>
      </c>
      <c r="O8437">
        <v>0</v>
      </c>
      <c r="P8437">
        <v>1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1.312222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1735977</v>
      </c>
      <c r="B8438">
        <v>1</v>
      </c>
      <c r="C8438" t="s">
        <v>76</v>
      </c>
      <c r="D8438" t="s">
        <v>89</v>
      </c>
      <c r="E8438" t="s">
        <v>134</v>
      </c>
      <c r="F8438" t="s">
        <v>24009</v>
      </c>
      <c r="G8438" t="s">
        <v>136</v>
      </c>
      <c r="H8438" t="s">
        <v>46</v>
      </c>
      <c r="I8438" t="s">
        <v>129</v>
      </c>
      <c r="J8438" t="s">
        <v>130</v>
      </c>
      <c r="K8438" t="s">
        <v>131</v>
      </c>
      <c r="L8438" t="s">
        <v>24010</v>
      </c>
      <c r="M8438" t="s">
        <v>24011</v>
      </c>
      <c r="N8438">
        <v>1.885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1.885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1735982</v>
      </c>
      <c r="B8439">
        <v>1</v>
      </c>
      <c r="C8439" t="s">
        <v>76</v>
      </c>
      <c r="D8439" t="s">
        <v>92</v>
      </c>
      <c r="E8439" t="s">
        <v>191</v>
      </c>
      <c r="F8439" t="s">
        <v>24012</v>
      </c>
      <c r="G8439" t="s">
        <v>141</v>
      </c>
      <c r="H8439" t="s">
        <v>46</v>
      </c>
      <c r="I8439" t="s">
        <v>129</v>
      </c>
      <c r="J8439" t="s">
        <v>130</v>
      </c>
      <c r="K8439" t="s">
        <v>131</v>
      </c>
      <c r="L8439" t="s">
        <v>24013</v>
      </c>
      <c r="M8439" t="s">
        <v>24014</v>
      </c>
      <c r="N8439">
        <v>1.690555555</v>
      </c>
      <c r="O8439">
        <v>0</v>
      </c>
      <c r="P8439">
        <v>0</v>
      </c>
      <c r="Q8439">
        <v>0</v>
      </c>
      <c r="R8439">
        <v>16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27.048888999999999</v>
      </c>
      <c r="Y8439">
        <v>0</v>
      </c>
      <c r="Z8439">
        <v>0</v>
      </c>
    </row>
    <row r="8440" spans="1:26" x14ac:dyDescent="0.25">
      <c r="A8440">
        <v>1735970</v>
      </c>
      <c r="B8440">
        <v>1</v>
      </c>
      <c r="C8440" t="s">
        <v>76</v>
      </c>
      <c r="D8440" t="s">
        <v>100</v>
      </c>
      <c r="E8440" t="s">
        <v>134</v>
      </c>
      <c r="F8440" t="s">
        <v>24015</v>
      </c>
      <c r="G8440" t="s">
        <v>136</v>
      </c>
      <c r="H8440" t="s">
        <v>46</v>
      </c>
      <c r="I8440" t="s">
        <v>129</v>
      </c>
      <c r="J8440" t="s">
        <v>130</v>
      </c>
      <c r="K8440" t="s">
        <v>131</v>
      </c>
      <c r="L8440" t="s">
        <v>24016</v>
      </c>
      <c r="M8440" t="s">
        <v>24017</v>
      </c>
      <c r="N8440">
        <v>1.6669444440000001</v>
      </c>
      <c r="O8440">
        <v>0</v>
      </c>
      <c r="P8440">
        <v>21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35.005833000000003</v>
      </c>
      <c r="W8440">
        <v>0</v>
      </c>
      <c r="X8440">
        <v>0</v>
      </c>
      <c r="Y8440">
        <v>0</v>
      </c>
      <c r="Z8440">
        <v>0</v>
      </c>
    </row>
    <row r="8441" spans="1:26" x14ac:dyDescent="0.25">
      <c r="A8441">
        <v>1735971</v>
      </c>
      <c r="B8441">
        <v>1</v>
      </c>
      <c r="C8441" t="s">
        <v>76</v>
      </c>
      <c r="D8441" t="s">
        <v>100</v>
      </c>
      <c r="E8441" t="s">
        <v>134</v>
      </c>
      <c r="F8441" t="s">
        <v>24018</v>
      </c>
      <c r="G8441" t="s">
        <v>136</v>
      </c>
      <c r="H8441" t="s">
        <v>46</v>
      </c>
      <c r="I8441" t="s">
        <v>129</v>
      </c>
      <c r="J8441" t="s">
        <v>130</v>
      </c>
      <c r="K8441" t="s">
        <v>131</v>
      </c>
      <c r="L8441" t="s">
        <v>24019</v>
      </c>
      <c r="M8441" t="s">
        <v>24020</v>
      </c>
      <c r="N8441">
        <v>1.9727777769999999</v>
      </c>
      <c r="O8441">
        <v>0</v>
      </c>
      <c r="P8441">
        <v>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1.9727779999999999</v>
      </c>
      <c r="W8441">
        <v>0</v>
      </c>
      <c r="X8441">
        <v>0</v>
      </c>
      <c r="Y8441">
        <v>0</v>
      </c>
      <c r="Z8441">
        <v>0</v>
      </c>
    </row>
    <row r="8442" spans="1:26" x14ac:dyDescent="0.25">
      <c r="A8442">
        <v>1736024</v>
      </c>
      <c r="B8442">
        <v>1</v>
      </c>
      <c r="C8442" t="s">
        <v>77</v>
      </c>
      <c r="D8442" t="s">
        <v>123</v>
      </c>
      <c r="E8442" t="s">
        <v>134</v>
      </c>
      <c r="F8442" t="s">
        <v>24021</v>
      </c>
      <c r="G8442" t="s">
        <v>289</v>
      </c>
      <c r="H8442" t="s">
        <v>46</v>
      </c>
      <c r="I8442" t="s">
        <v>129</v>
      </c>
      <c r="J8442" t="s">
        <v>130</v>
      </c>
      <c r="K8442" t="s">
        <v>131</v>
      </c>
      <c r="L8442" t="s">
        <v>24022</v>
      </c>
      <c r="M8442" t="s">
        <v>24023</v>
      </c>
      <c r="N8442">
        <v>3.5619444439999999</v>
      </c>
      <c r="O8442">
        <v>0</v>
      </c>
      <c r="P8442">
        <v>1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3.561944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1735984</v>
      </c>
      <c r="B8443">
        <v>1</v>
      </c>
      <c r="C8443" t="s">
        <v>76</v>
      </c>
      <c r="D8443" t="s">
        <v>92</v>
      </c>
      <c r="E8443" t="s">
        <v>134</v>
      </c>
      <c r="F8443" t="s">
        <v>24024</v>
      </c>
      <c r="G8443" t="s">
        <v>209</v>
      </c>
      <c r="H8443" t="s">
        <v>46</v>
      </c>
      <c r="I8443" t="s">
        <v>129</v>
      </c>
      <c r="J8443" t="s">
        <v>130</v>
      </c>
      <c r="K8443" t="s">
        <v>131</v>
      </c>
      <c r="L8443" t="s">
        <v>24025</v>
      </c>
      <c r="M8443" t="s">
        <v>24026</v>
      </c>
      <c r="N8443">
        <v>0.96055555500000001</v>
      </c>
      <c r="O8443">
        <v>0</v>
      </c>
      <c r="P8443">
        <v>0</v>
      </c>
      <c r="Q8443">
        <v>0</v>
      </c>
      <c r="R8443">
        <v>2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1.921111</v>
      </c>
      <c r="Y8443">
        <v>0</v>
      </c>
      <c r="Z8443">
        <v>0</v>
      </c>
    </row>
    <row r="8444" spans="1:26" x14ac:dyDescent="0.25">
      <c r="A8444">
        <v>1735979</v>
      </c>
      <c r="B8444">
        <v>1</v>
      </c>
      <c r="C8444" t="s">
        <v>77</v>
      </c>
      <c r="D8444" t="s">
        <v>115</v>
      </c>
      <c r="E8444" t="s">
        <v>134</v>
      </c>
      <c r="F8444" t="s">
        <v>24027</v>
      </c>
      <c r="G8444" t="s">
        <v>136</v>
      </c>
      <c r="H8444" t="s">
        <v>46</v>
      </c>
      <c r="I8444" t="s">
        <v>129</v>
      </c>
      <c r="J8444" t="s">
        <v>130</v>
      </c>
      <c r="K8444" t="s">
        <v>131</v>
      </c>
      <c r="L8444" t="s">
        <v>24028</v>
      </c>
      <c r="M8444" t="s">
        <v>24029</v>
      </c>
      <c r="N8444">
        <v>1.190833333</v>
      </c>
      <c r="O8444">
        <v>0</v>
      </c>
      <c r="P8444">
        <v>0</v>
      </c>
      <c r="Q8444">
        <v>0</v>
      </c>
      <c r="R8444">
        <v>2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2.3816670000000002</v>
      </c>
      <c r="Y8444">
        <v>0</v>
      </c>
      <c r="Z8444">
        <v>0</v>
      </c>
    </row>
    <row r="8445" spans="1:26" x14ac:dyDescent="0.25">
      <c r="A8445">
        <v>1735983</v>
      </c>
      <c r="B8445">
        <v>1</v>
      </c>
      <c r="C8445" t="s">
        <v>77</v>
      </c>
      <c r="D8445" t="s">
        <v>114</v>
      </c>
      <c r="E8445" t="s">
        <v>139</v>
      </c>
      <c r="F8445" t="s">
        <v>24030</v>
      </c>
      <c r="G8445" t="s">
        <v>141</v>
      </c>
      <c r="H8445" t="s">
        <v>46</v>
      </c>
      <c r="I8445" t="s">
        <v>129</v>
      </c>
      <c r="J8445" t="s">
        <v>130</v>
      </c>
      <c r="K8445" t="s">
        <v>131</v>
      </c>
      <c r="L8445" t="s">
        <v>24031</v>
      </c>
      <c r="M8445" t="s">
        <v>24032</v>
      </c>
      <c r="N8445">
        <v>4.3738888879999998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23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100.59944400000001</v>
      </c>
    </row>
    <row r="8446" spans="1:26" x14ac:dyDescent="0.25">
      <c r="A8446">
        <v>1735985</v>
      </c>
      <c r="B8446">
        <v>1</v>
      </c>
      <c r="C8446" t="s">
        <v>76</v>
      </c>
      <c r="D8446" t="s">
        <v>80</v>
      </c>
      <c r="E8446" t="s">
        <v>134</v>
      </c>
      <c r="F8446" t="s">
        <v>24033</v>
      </c>
      <c r="G8446" t="s">
        <v>136</v>
      </c>
      <c r="H8446" t="s">
        <v>46</v>
      </c>
      <c r="I8446" t="s">
        <v>129</v>
      </c>
      <c r="J8446" t="s">
        <v>130</v>
      </c>
      <c r="K8446" t="s">
        <v>131</v>
      </c>
      <c r="L8446" t="s">
        <v>24034</v>
      </c>
      <c r="M8446" t="s">
        <v>24035</v>
      </c>
      <c r="N8446">
        <v>1.748888888</v>
      </c>
      <c r="O8446">
        <v>0</v>
      </c>
      <c r="P8446">
        <v>5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8.7444439999999997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1735993</v>
      </c>
      <c r="B8447">
        <v>1</v>
      </c>
      <c r="C8447" t="s">
        <v>76</v>
      </c>
      <c r="D8447" t="s">
        <v>92</v>
      </c>
      <c r="E8447" t="s">
        <v>134</v>
      </c>
      <c r="F8447" t="s">
        <v>24036</v>
      </c>
      <c r="G8447" t="s">
        <v>136</v>
      </c>
      <c r="H8447" t="s">
        <v>46</v>
      </c>
      <c r="I8447" t="s">
        <v>129</v>
      </c>
      <c r="J8447" t="s">
        <v>130</v>
      </c>
      <c r="K8447" t="s">
        <v>131</v>
      </c>
      <c r="L8447" t="s">
        <v>24037</v>
      </c>
      <c r="M8447" t="s">
        <v>24038</v>
      </c>
      <c r="N8447">
        <v>3.0902777769999998</v>
      </c>
      <c r="O8447">
        <v>0</v>
      </c>
      <c r="P8447">
        <v>0</v>
      </c>
      <c r="Q8447">
        <v>0</v>
      </c>
      <c r="R8447">
        <v>2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6.1805560000000002</v>
      </c>
      <c r="Y8447">
        <v>0</v>
      </c>
      <c r="Z8447">
        <v>0</v>
      </c>
    </row>
    <row r="8448" spans="1:26" x14ac:dyDescent="0.25">
      <c r="A8448">
        <v>1735990</v>
      </c>
      <c r="B8448">
        <v>1</v>
      </c>
      <c r="C8448" t="s">
        <v>76</v>
      </c>
      <c r="D8448" t="s">
        <v>93</v>
      </c>
      <c r="E8448" t="s">
        <v>139</v>
      </c>
      <c r="F8448" t="s">
        <v>1860</v>
      </c>
      <c r="G8448" t="s">
        <v>269</v>
      </c>
      <c r="H8448" t="s">
        <v>46</v>
      </c>
      <c r="I8448" t="s">
        <v>129</v>
      </c>
      <c r="J8448" t="s">
        <v>130</v>
      </c>
      <c r="K8448" t="s">
        <v>131</v>
      </c>
      <c r="L8448" t="s">
        <v>24039</v>
      </c>
      <c r="M8448" t="s">
        <v>24040</v>
      </c>
      <c r="N8448">
        <v>3.8538888880000002</v>
      </c>
      <c r="O8448">
        <v>0</v>
      </c>
      <c r="P8448">
        <v>8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30.831111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1735991</v>
      </c>
      <c r="B8449">
        <v>1</v>
      </c>
      <c r="C8449" t="s">
        <v>77</v>
      </c>
      <c r="D8449" t="s">
        <v>124</v>
      </c>
      <c r="E8449" t="s">
        <v>191</v>
      </c>
      <c r="F8449" t="s">
        <v>24041</v>
      </c>
      <c r="G8449" t="s">
        <v>907</v>
      </c>
      <c r="H8449" t="s">
        <v>46</v>
      </c>
      <c r="I8449" t="s">
        <v>129</v>
      </c>
      <c r="J8449" t="s">
        <v>130</v>
      </c>
      <c r="K8449" t="s">
        <v>131</v>
      </c>
      <c r="L8449" t="s">
        <v>24042</v>
      </c>
      <c r="M8449" t="s">
        <v>24043</v>
      </c>
      <c r="N8449">
        <v>3.938055555</v>
      </c>
      <c r="O8449">
        <v>0</v>
      </c>
      <c r="P8449">
        <v>93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366.23916700000001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1735988</v>
      </c>
      <c r="B8450">
        <v>1</v>
      </c>
      <c r="C8450" t="s">
        <v>77</v>
      </c>
      <c r="D8450" t="s">
        <v>114</v>
      </c>
      <c r="E8450" t="s">
        <v>212</v>
      </c>
      <c r="F8450" t="s">
        <v>15027</v>
      </c>
      <c r="G8450" t="s">
        <v>176</v>
      </c>
      <c r="H8450" t="s">
        <v>47</v>
      </c>
      <c r="I8450" t="s">
        <v>151</v>
      </c>
      <c r="J8450" t="s">
        <v>130</v>
      </c>
      <c r="K8450" t="s">
        <v>131</v>
      </c>
      <c r="L8450" t="s">
        <v>24044</v>
      </c>
      <c r="M8450" t="s">
        <v>24045</v>
      </c>
      <c r="N8450">
        <v>2.6388887999999999E-2</v>
      </c>
      <c r="O8450">
        <v>50</v>
      </c>
      <c r="P8450">
        <v>543</v>
      </c>
      <c r="Q8450">
        <v>0</v>
      </c>
      <c r="R8450">
        <v>0</v>
      </c>
      <c r="S8450">
        <v>0</v>
      </c>
      <c r="T8450">
        <v>0</v>
      </c>
      <c r="U8450">
        <v>1.3194440000000001</v>
      </c>
      <c r="V8450">
        <v>14.329166000000001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1735995</v>
      </c>
      <c r="B8451">
        <v>1</v>
      </c>
      <c r="C8451" t="s">
        <v>77</v>
      </c>
      <c r="D8451" t="s">
        <v>109</v>
      </c>
      <c r="E8451" t="s">
        <v>158</v>
      </c>
      <c r="F8451" t="s">
        <v>1287</v>
      </c>
      <c r="G8451" t="s">
        <v>176</v>
      </c>
      <c r="H8451" t="s">
        <v>47</v>
      </c>
      <c r="I8451" t="s">
        <v>151</v>
      </c>
      <c r="J8451" t="s">
        <v>130</v>
      </c>
      <c r="K8451" t="s">
        <v>131</v>
      </c>
      <c r="L8451" t="s">
        <v>24046</v>
      </c>
      <c r="M8451" t="s">
        <v>24047</v>
      </c>
      <c r="N8451">
        <v>1.8055555000000001E-2</v>
      </c>
      <c r="O8451">
        <v>0</v>
      </c>
      <c r="P8451">
        <v>0</v>
      </c>
      <c r="Q8451">
        <v>40</v>
      </c>
      <c r="R8451">
        <v>11</v>
      </c>
      <c r="S8451">
        <v>126</v>
      </c>
      <c r="T8451">
        <v>502</v>
      </c>
      <c r="U8451">
        <v>0</v>
      </c>
      <c r="V8451">
        <v>0</v>
      </c>
      <c r="W8451">
        <v>0.72222200000000003</v>
      </c>
      <c r="X8451">
        <v>0.19861100000000001</v>
      </c>
      <c r="Y8451">
        <v>2.2749999999999999</v>
      </c>
      <c r="Z8451">
        <v>9.0638889999999996</v>
      </c>
    </row>
    <row r="8452" spans="1:26" x14ac:dyDescent="0.25">
      <c r="A8452">
        <v>1736008</v>
      </c>
      <c r="B8452">
        <v>1</v>
      </c>
      <c r="C8452" t="s">
        <v>76</v>
      </c>
      <c r="D8452" t="s">
        <v>78</v>
      </c>
      <c r="E8452" t="s">
        <v>134</v>
      </c>
      <c r="F8452" t="s">
        <v>24048</v>
      </c>
      <c r="G8452" t="s">
        <v>136</v>
      </c>
      <c r="H8452" t="s">
        <v>46</v>
      </c>
      <c r="I8452" t="s">
        <v>129</v>
      </c>
      <c r="J8452" t="s">
        <v>130</v>
      </c>
      <c r="K8452" t="s">
        <v>131</v>
      </c>
      <c r="L8452" t="s">
        <v>24049</v>
      </c>
      <c r="M8452" t="s">
        <v>24050</v>
      </c>
      <c r="N8452">
        <v>1.095555555</v>
      </c>
      <c r="O8452">
        <v>0</v>
      </c>
      <c r="P8452">
        <v>1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1.095556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1735996</v>
      </c>
      <c r="B8453">
        <v>1</v>
      </c>
      <c r="C8453" t="s">
        <v>76</v>
      </c>
      <c r="D8453" t="s">
        <v>94</v>
      </c>
      <c r="E8453" t="s">
        <v>212</v>
      </c>
      <c r="F8453" t="s">
        <v>24051</v>
      </c>
      <c r="G8453" t="s">
        <v>176</v>
      </c>
      <c r="H8453" t="s">
        <v>47</v>
      </c>
      <c r="I8453" t="s">
        <v>151</v>
      </c>
      <c r="J8453" t="s">
        <v>130</v>
      </c>
      <c r="K8453" t="s">
        <v>131</v>
      </c>
      <c r="L8453" t="s">
        <v>24052</v>
      </c>
      <c r="M8453" t="s">
        <v>24053</v>
      </c>
      <c r="N8453">
        <v>2.6388887999999999E-2</v>
      </c>
      <c r="O8453">
        <v>31</v>
      </c>
      <c r="P8453">
        <v>1657</v>
      </c>
      <c r="Q8453">
        <v>0</v>
      </c>
      <c r="R8453">
        <v>0</v>
      </c>
      <c r="S8453">
        <v>0</v>
      </c>
      <c r="T8453">
        <v>256</v>
      </c>
      <c r="U8453">
        <v>0.81805600000000001</v>
      </c>
      <c r="V8453">
        <v>43.726387000000003</v>
      </c>
      <c r="W8453">
        <v>0</v>
      </c>
      <c r="X8453">
        <v>0</v>
      </c>
      <c r="Y8453">
        <v>0</v>
      </c>
      <c r="Z8453">
        <v>6.7555550000000002</v>
      </c>
    </row>
    <row r="8454" spans="1:26" x14ac:dyDescent="0.25">
      <c r="A8454">
        <v>1735998</v>
      </c>
      <c r="B8454">
        <v>1</v>
      </c>
      <c r="C8454" t="s">
        <v>76</v>
      </c>
      <c r="D8454" t="s">
        <v>94</v>
      </c>
      <c r="E8454" t="s">
        <v>158</v>
      </c>
      <c r="F8454" t="s">
        <v>24054</v>
      </c>
      <c r="G8454" t="s">
        <v>176</v>
      </c>
      <c r="H8454" t="s">
        <v>47</v>
      </c>
      <c r="I8454" t="s">
        <v>151</v>
      </c>
      <c r="J8454" t="s">
        <v>130</v>
      </c>
      <c r="K8454" t="s">
        <v>131</v>
      </c>
      <c r="L8454" t="s">
        <v>24055</v>
      </c>
      <c r="M8454" t="s">
        <v>24056</v>
      </c>
      <c r="N8454">
        <v>3.4722221999999997E-2</v>
      </c>
      <c r="O8454">
        <v>60</v>
      </c>
      <c r="P8454">
        <v>3086</v>
      </c>
      <c r="Q8454">
        <v>0</v>
      </c>
      <c r="R8454">
        <v>0</v>
      </c>
      <c r="S8454">
        <v>0</v>
      </c>
      <c r="T8454">
        <v>256</v>
      </c>
      <c r="U8454">
        <v>2.0833330000000001</v>
      </c>
      <c r="V8454">
        <v>107.152777</v>
      </c>
      <c r="W8454">
        <v>0</v>
      </c>
      <c r="X8454">
        <v>0</v>
      </c>
      <c r="Y8454">
        <v>0</v>
      </c>
      <c r="Z8454">
        <v>8.8888890000000007</v>
      </c>
    </row>
    <row r="8455" spans="1:26" x14ac:dyDescent="0.25">
      <c r="A8455">
        <v>1736000</v>
      </c>
      <c r="B8455">
        <v>1</v>
      </c>
      <c r="C8455" t="s">
        <v>77</v>
      </c>
      <c r="D8455" t="s">
        <v>124</v>
      </c>
      <c r="E8455" t="s">
        <v>126</v>
      </c>
      <c r="F8455" t="s">
        <v>20923</v>
      </c>
      <c r="G8455" t="s">
        <v>176</v>
      </c>
      <c r="H8455" t="s">
        <v>47</v>
      </c>
      <c r="I8455" t="s">
        <v>151</v>
      </c>
      <c r="J8455" t="s">
        <v>130</v>
      </c>
      <c r="K8455" t="s">
        <v>131</v>
      </c>
      <c r="L8455" t="s">
        <v>24057</v>
      </c>
      <c r="M8455" t="s">
        <v>24058</v>
      </c>
      <c r="N8455">
        <v>8.3333330000000001E-3</v>
      </c>
      <c r="O8455">
        <v>5</v>
      </c>
      <c r="P8455">
        <v>581</v>
      </c>
      <c r="Q8455">
        <v>0</v>
      </c>
      <c r="R8455">
        <v>0</v>
      </c>
      <c r="S8455">
        <v>0</v>
      </c>
      <c r="T8455">
        <v>0</v>
      </c>
      <c r="U8455">
        <v>4.1667000000000003E-2</v>
      </c>
      <c r="V8455">
        <v>4.841666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1736010</v>
      </c>
      <c r="B8456">
        <v>1</v>
      </c>
      <c r="C8456" t="s">
        <v>77</v>
      </c>
      <c r="D8456" t="s">
        <v>117</v>
      </c>
      <c r="E8456" t="s">
        <v>139</v>
      </c>
      <c r="F8456" t="s">
        <v>24059</v>
      </c>
      <c r="G8456" t="s">
        <v>141</v>
      </c>
      <c r="H8456" t="s">
        <v>46</v>
      </c>
      <c r="I8456" t="s">
        <v>129</v>
      </c>
      <c r="J8456" t="s">
        <v>130</v>
      </c>
      <c r="K8456" t="s">
        <v>131</v>
      </c>
      <c r="L8456" t="s">
        <v>24060</v>
      </c>
      <c r="M8456" t="s">
        <v>24061</v>
      </c>
      <c r="N8456">
        <v>1.041111111</v>
      </c>
      <c r="O8456">
        <v>0</v>
      </c>
      <c r="P8456">
        <v>0</v>
      </c>
      <c r="Q8456">
        <v>0</v>
      </c>
      <c r="R8456">
        <v>6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6.2466670000000004</v>
      </c>
      <c r="Y8456">
        <v>0</v>
      </c>
      <c r="Z8456">
        <v>0</v>
      </c>
    </row>
    <row r="8457" spans="1:26" x14ac:dyDescent="0.25">
      <c r="A8457">
        <v>1736004</v>
      </c>
      <c r="B8457">
        <v>1</v>
      </c>
      <c r="C8457" t="s">
        <v>77</v>
      </c>
      <c r="D8457" t="s">
        <v>114</v>
      </c>
      <c r="E8457" t="s">
        <v>126</v>
      </c>
      <c r="F8457" t="s">
        <v>24062</v>
      </c>
      <c r="G8457" t="s">
        <v>431</v>
      </c>
      <c r="H8457" t="s">
        <v>47</v>
      </c>
      <c r="I8457" t="s">
        <v>129</v>
      </c>
      <c r="J8457" t="s">
        <v>130</v>
      </c>
      <c r="K8457" t="s">
        <v>131</v>
      </c>
      <c r="L8457" t="s">
        <v>24063</v>
      </c>
      <c r="M8457" t="s">
        <v>24064</v>
      </c>
      <c r="N8457">
        <v>1.278888888</v>
      </c>
      <c r="O8457">
        <v>1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1.2788889999999999</v>
      </c>
      <c r="V8457">
        <v>0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1736014</v>
      </c>
      <c r="B8458">
        <v>1</v>
      </c>
      <c r="C8458" t="s">
        <v>76</v>
      </c>
      <c r="D8458" t="s">
        <v>78</v>
      </c>
      <c r="E8458" t="s">
        <v>164</v>
      </c>
      <c r="F8458" t="s">
        <v>24065</v>
      </c>
      <c r="G8458" t="s">
        <v>462</v>
      </c>
      <c r="H8458" t="s">
        <v>46</v>
      </c>
      <c r="I8458" t="s">
        <v>129</v>
      </c>
      <c r="J8458" t="s">
        <v>130</v>
      </c>
      <c r="K8458" t="s">
        <v>131</v>
      </c>
      <c r="L8458" t="s">
        <v>24063</v>
      </c>
      <c r="M8458" t="s">
        <v>24066</v>
      </c>
      <c r="N8458">
        <v>0.53249999999999997</v>
      </c>
      <c r="O8458">
        <v>0</v>
      </c>
      <c r="P8458">
        <v>67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35.677500000000002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1736006</v>
      </c>
      <c r="B8459">
        <v>1</v>
      </c>
      <c r="C8459" t="s">
        <v>76</v>
      </c>
      <c r="D8459" t="s">
        <v>91</v>
      </c>
      <c r="E8459" t="s">
        <v>139</v>
      </c>
      <c r="F8459" t="s">
        <v>24067</v>
      </c>
      <c r="G8459" t="s">
        <v>269</v>
      </c>
      <c r="H8459" t="s">
        <v>46</v>
      </c>
      <c r="I8459" t="s">
        <v>129</v>
      </c>
      <c r="J8459" t="s">
        <v>130</v>
      </c>
      <c r="K8459" t="s">
        <v>131</v>
      </c>
      <c r="L8459" t="s">
        <v>24068</v>
      </c>
      <c r="M8459" t="s">
        <v>24069</v>
      </c>
      <c r="N8459">
        <v>0.22861111100000001</v>
      </c>
      <c r="O8459">
        <v>0</v>
      </c>
      <c r="P8459">
        <v>84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19.203333000000001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1736018</v>
      </c>
      <c r="B8460">
        <v>1</v>
      </c>
      <c r="C8460" t="s">
        <v>76</v>
      </c>
      <c r="D8460" t="s">
        <v>94</v>
      </c>
      <c r="E8460" t="s">
        <v>126</v>
      </c>
      <c r="F8460" t="s">
        <v>24070</v>
      </c>
      <c r="G8460" t="s">
        <v>145</v>
      </c>
      <c r="H8460" t="s">
        <v>47</v>
      </c>
      <c r="I8460" t="s">
        <v>129</v>
      </c>
      <c r="J8460" t="s">
        <v>130</v>
      </c>
      <c r="K8460" t="s">
        <v>131</v>
      </c>
      <c r="L8460" t="s">
        <v>24071</v>
      </c>
      <c r="M8460" t="s">
        <v>24072</v>
      </c>
      <c r="N8460">
        <v>1.5405555550000001</v>
      </c>
      <c r="O8460">
        <v>0</v>
      </c>
      <c r="P8460">
        <v>110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169.46111099999999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1736019</v>
      </c>
      <c r="B8461">
        <v>1</v>
      </c>
      <c r="C8461" t="s">
        <v>76</v>
      </c>
      <c r="D8461" t="s">
        <v>104</v>
      </c>
      <c r="E8461" t="s">
        <v>139</v>
      </c>
      <c r="F8461" t="s">
        <v>24073</v>
      </c>
      <c r="G8461" t="s">
        <v>141</v>
      </c>
      <c r="H8461" t="s">
        <v>46</v>
      </c>
      <c r="I8461" t="s">
        <v>129</v>
      </c>
      <c r="J8461" t="s">
        <v>130</v>
      </c>
      <c r="K8461" t="s">
        <v>131</v>
      </c>
      <c r="L8461" t="s">
        <v>24074</v>
      </c>
      <c r="M8461" t="s">
        <v>24075</v>
      </c>
      <c r="N8461">
        <v>0.89583333300000001</v>
      </c>
      <c r="O8461">
        <v>0</v>
      </c>
      <c r="P8461">
        <v>0</v>
      </c>
      <c r="Q8461">
        <v>0</v>
      </c>
      <c r="R8461">
        <v>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5.375</v>
      </c>
      <c r="Y8461">
        <v>0</v>
      </c>
      <c r="Z8461">
        <v>0</v>
      </c>
    </row>
    <row r="8462" spans="1:26" x14ac:dyDescent="0.25">
      <c r="A8462">
        <v>1736021</v>
      </c>
      <c r="B8462">
        <v>1</v>
      </c>
      <c r="C8462" t="s">
        <v>76</v>
      </c>
      <c r="D8462" t="s">
        <v>106</v>
      </c>
      <c r="E8462" t="s">
        <v>134</v>
      </c>
      <c r="F8462" t="s">
        <v>23959</v>
      </c>
      <c r="G8462" t="s">
        <v>136</v>
      </c>
      <c r="H8462" t="s">
        <v>46</v>
      </c>
      <c r="I8462" t="s">
        <v>129</v>
      </c>
      <c r="J8462" t="s">
        <v>130</v>
      </c>
      <c r="K8462" t="s">
        <v>131</v>
      </c>
      <c r="L8462" t="s">
        <v>24076</v>
      </c>
      <c r="M8462" t="s">
        <v>24077</v>
      </c>
      <c r="N8462">
        <v>2.7269444439999999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2.726944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1736025</v>
      </c>
      <c r="B8463">
        <v>1</v>
      </c>
      <c r="C8463" t="s">
        <v>76</v>
      </c>
      <c r="D8463" t="s">
        <v>79</v>
      </c>
      <c r="E8463" t="s">
        <v>134</v>
      </c>
      <c r="F8463" t="s">
        <v>24078</v>
      </c>
      <c r="G8463" t="s">
        <v>155</v>
      </c>
      <c r="H8463" t="s">
        <v>46</v>
      </c>
      <c r="I8463" t="s">
        <v>129</v>
      </c>
      <c r="J8463" t="s">
        <v>130</v>
      </c>
      <c r="K8463" t="s">
        <v>131</v>
      </c>
      <c r="L8463" t="s">
        <v>24079</v>
      </c>
      <c r="M8463" t="s">
        <v>24080</v>
      </c>
      <c r="N8463">
        <v>0.73888888799999997</v>
      </c>
      <c r="O8463">
        <v>0</v>
      </c>
      <c r="P8463">
        <v>6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4.4333330000000002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1736029</v>
      </c>
      <c r="B8464">
        <v>1</v>
      </c>
      <c r="C8464" t="s">
        <v>76</v>
      </c>
      <c r="D8464" t="s">
        <v>78</v>
      </c>
      <c r="E8464" t="s">
        <v>191</v>
      </c>
      <c r="F8464" t="s">
        <v>24081</v>
      </c>
      <c r="G8464" t="s">
        <v>141</v>
      </c>
      <c r="H8464" t="s">
        <v>46</v>
      </c>
      <c r="I8464" t="s">
        <v>129</v>
      </c>
      <c r="J8464" t="s">
        <v>130</v>
      </c>
      <c r="K8464" t="s">
        <v>131</v>
      </c>
      <c r="L8464" t="s">
        <v>24082</v>
      </c>
      <c r="M8464" t="s">
        <v>24083</v>
      </c>
      <c r="N8464">
        <v>1.0830555550000001</v>
      </c>
      <c r="O8464">
        <v>0</v>
      </c>
      <c r="P8464">
        <v>33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35.740833000000002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1736034</v>
      </c>
      <c r="B8465">
        <v>1</v>
      </c>
      <c r="C8465" t="s">
        <v>76</v>
      </c>
      <c r="D8465" t="s">
        <v>91</v>
      </c>
      <c r="E8465" t="s">
        <v>139</v>
      </c>
      <c r="F8465" t="s">
        <v>24084</v>
      </c>
      <c r="G8465" t="s">
        <v>182</v>
      </c>
      <c r="H8465" t="s">
        <v>46</v>
      </c>
      <c r="I8465" t="s">
        <v>129</v>
      </c>
      <c r="J8465" t="s">
        <v>130</v>
      </c>
      <c r="K8465" t="s">
        <v>131</v>
      </c>
      <c r="L8465" t="s">
        <v>24085</v>
      </c>
      <c r="M8465" t="s">
        <v>24086</v>
      </c>
      <c r="N8465">
        <v>0.88138888800000004</v>
      </c>
      <c r="O8465">
        <v>0</v>
      </c>
      <c r="P8465">
        <v>72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63.46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1736028</v>
      </c>
      <c r="B8466">
        <v>1</v>
      </c>
      <c r="C8466" t="s">
        <v>77</v>
      </c>
      <c r="D8466" t="s">
        <v>108</v>
      </c>
      <c r="E8466" t="s">
        <v>134</v>
      </c>
      <c r="F8466" t="s">
        <v>24087</v>
      </c>
      <c r="G8466" t="s">
        <v>136</v>
      </c>
      <c r="H8466" t="s">
        <v>46</v>
      </c>
      <c r="I8466" t="s">
        <v>129</v>
      </c>
      <c r="J8466" t="s">
        <v>130</v>
      </c>
      <c r="K8466" t="s">
        <v>131</v>
      </c>
      <c r="L8466" t="s">
        <v>24088</v>
      </c>
      <c r="M8466" t="s">
        <v>24089</v>
      </c>
      <c r="N8466">
        <v>2.4027777769999998</v>
      </c>
      <c r="O8466">
        <v>0</v>
      </c>
      <c r="P8466">
        <v>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2.4027780000000001</v>
      </c>
      <c r="W8466">
        <v>0</v>
      </c>
      <c r="X8466">
        <v>0</v>
      </c>
      <c r="Y8466">
        <v>0</v>
      </c>
      <c r="Z8466">
        <v>0</v>
      </c>
    </row>
    <row r="8467" spans="1:26" x14ac:dyDescent="0.25">
      <c r="A8467">
        <v>1736037</v>
      </c>
      <c r="B8467">
        <v>1</v>
      </c>
      <c r="C8467" t="s">
        <v>76</v>
      </c>
      <c r="D8467" t="s">
        <v>80</v>
      </c>
      <c r="E8467" t="s">
        <v>134</v>
      </c>
      <c r="F8467" t="s">
        <v>18521</v>
      </c>
      <c r="G8467" t="s">
        <v>136</v>
      </c>
      <c r="H8467" t="s">
        <v>46</v>
      </c>
      <c r="I8467" t="s">
        <v>129</v>
      </c>
      <c r="J8467" t="s">
        <v>130</v>
      </c>
      <c r="K8467" t="s">
        <v>131</v>
      </c>
      <c r="L8467" t="s">
        <v>24090</v>
      </c>
      <c r="M8467" t="s">
        <v>24091</v>
      </c>
      <c r="N8467">
        <v>2.5527777770000002</v>
      </c>
      <c r="O8467">
        <v>0</v>
      </c>
      <c r="P8467">
        <v>4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10.211111000000001</v>
      </c>
      <c r="W8467">
        <v>0</v>
      </c>
      <c r="X8467">
        <v>0</v>
      </c>
      <c r="Y8467">
        <v>0</v>
      </c>
      <c r="Z8467">
        <v>0</v>
      </c>
    </row>
    <row r="8468" spans="1:26" x14ac:dyDescent="0.25">
      <c r="A8468">
        <v>1736038</v>
      </c>
      <c r="B8468">
        <v>1</v>
      </c>
      <c r="C8468" t="s">
        <v>76</v>
      </c>
      <c r="D8468" t="s">
        <v>98</v>
      </c>
      <c r="E8468" t="s">
        <v>212</v>
      </c>
      <c r="F8468" t="s">
        <v>5573</v>
      </c>
      <c r="G8468" t="s">
        <v>150</v>
      </c>
      <c r="H8468" t="s">
        <v>47</v>
      </c>
      <c r="I8468" t="s">
        <v>129</v>
      </c>
      <c r="J8468" t="s">
        <v>130</v>
      </c>
      <c r="K8468" t="s">
        <v>131</v>
      </c>
      <c r="L8468" t="s">
        <v>24092</v>
      </c>
      <c r="M8468" t="s">
        <v>24093</v>
      </c>
      <c r="N8468">
        <v>0.20749999999999999</v>
      </c>
      <c r="O8468">
        <v>0</v>
      </c>
      <c r="P8468">
        <v>0</v>
      </c>
      <c r="Q8468">
        <v>0</v>
      </c>
      <c r="R8468">
        <v>40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8.3000000000000007</v>
      </c>
      <c r="Y8468">
        <v>0</v>
      </c>
      <c r="Z8468">
        <v>0</v>
      </c>
    </row>
    <row r="8469" spans="1:26" x14ac:dyDescent="0.25">
      <c r="A8469">
        <v>1736047</v>
      </c>
      <c r="B8469">
        <v>1</v>
      </c>
      <c r="C8469" t="s">
        <v>77</v>
      </c>
      <c r="D8469" t="s">
        <v>114</v>
      </c>
      <c r="E8469" t="s">
        <v>212</v>
      </c>
      <c r="F8469" t="s">
        <v>10686</v>
      </c>
      <c r="G8469" t="s">
        <v>285</v>
      </c>
      <c r="H8469" t="s">
        <v>47</v>
      </c>
      <c r="I8469" t="s">
        <v>129</v>
      </c>
      <c r="J8469" t="s">
        <v>130</v>
      </c>
      <c r="K8469" t="s">
        <v>161</v>
      </c>
      <c r="L8469" t="s">
        <v>24094</v>
      </c>
      <c r="M8469" t="s">
        <v>24095</v>
      </c>
      <c r="N8469">
        <v>0.66500000000000004</v>
      </c>
      <c r="O8469">
        <v>20</v>
      </c>
      <c r="P8469">
        <v>132</v>
      </c>
      <c r="Q8469">
        <v>0</v>
      </c>
      <c r="R8469">
        <v>0</v>
      </c>
      <c r="S8469">
        <v>142</v>
      </c>
      <c r="T8469">
        <v>1429</v>
      </c>
      <c r="U8469">
        <v>13.3</v>
      </c>
      <c r="V8469">
        <v>87.78</v>
      </c>
      <c r="W8469">
        <v>0</v>
      </c>
      <c r="X8469">
        <v>0</v>
      </c>
      <c r="Y8469">
        <v>94.43</v>
      </c>
      <c r="Z8469">
        <v>950.28499999999997</v>
      </c>
    </row>
    <row r="8470" spans="1:26" x14ac:dyDescent="0.25">
      <c r="A8470">
        <v>1736041</v>
      </c>
      <c r="B8470">
        <v>1</v>
      </c>
      <c r="C8470" t="s">
        <v>76</v>
      </c>
      <c r="D8470" t="s">
        <v>85</v>
      </c>
      <c r="E8470" t="s">
        <v>139</v>
      </c>
      <c r="F8470" t="s">
        <v>24096</v>
      </c>
      <c r="G8470" t="s">
        <v>141</v>
      </c>
      <c r="H8470" t="s">
        <v>46</v>
      </c>
      <c r="I8470" t="s">
        <v>129</v>
      </c>
      <c r="J8470" t="s">
        <v>130</v>
      </c>
      <c r="K8470" t="s">
        <v>131</v>
      </c>
      <c r="L8470" t="s">
        <v>24097</v>
      </c>
      <c r="M8470" t="s">
        <v>24098</v>
      </c>
      <c r="N8470">
        <v>0.57416666599999999</v>
      </c>
      <c r="O8470">
        <v>0</v>
      </c>
      <c r="P8470">
        <v>45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25.837499999999999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1736048</v>
      </c>
      <c r="B8471">
        <v>1</v>
      </c>
      <c r="C8471" t="s">
        <v>76</v>
      </c>
      <c r="D8471" t="s">
        <v>100</v>
      </c>
      <c r="E8471" t="s">
        <v>126</v>
      </c>
      <c r="F8471" t="s">
        <v>24099</v>
      </c>
      <c r="G8471" t="s">
        <v>145</v>
      </c>
      <c r="H8471" t="s">
        <v>47</v>
      </c>
      <c r="I8471" t="s">
        <v>129</v>
      </c>
      <c r="J8471" t="s">
        <v>130</v>
      </c>
      <c r="K8471" t="s">
        <v>131</v>
      </c>
      <c r="L8471" t="s">
        <v>24100</v>
      </c>
      <c r="M8471" t="s">
        <v>24101</v>
      </c>
      <c r="N8471">
        <v>2.1516666660000001</v>
      </c>
      <c r="O8471">
        <v>1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2.1516670000000002</v>
      </c>
      <c r="V8471">
        <v>0</v>
      </c>
      <c r="W8471">
        <v>0</v>
      </c>
      <c r="X8471">
        <v>0</v>
      </c>
      <c r="Y8471">
        <v>0</v>
      </c>
      <c r="Z8471">
        <v>0</v>
      </c>
    </row>
    <row r="8472" spans="1:26" x14ac:dyDescent="0.25">
      <c r="A8472">
        <v>1736044</v>
      </c>
      <c r="B8472">
        <v>1</v>
      </c>
      <c r="C8472" t="s">
        <v>77</v>
      </c>
      <c r="D8472" t="s">
        <v>123</v>
      </c>
      <c r="E8472" t="s">
        <v>212</v>
      </c>
      <c r="F8472" t="s">
        <v>24102</v>
      </c>
      <c r="G8472" t="s">
        <v>176</v>
      </c>
      <c r="H8472" t="s">
        <v>47</v>
      </c>
      <c r="I8472" t="s">
        <v>129</v>
      </c>
      <c r="J8472" t="s">
        <v>130</v>
      </c>
      <c r="K8472" t="s">
        <v>131</v>
      </c>
      <c r="L8472" t="s">
        <v>24103</v>
      </c>
      <c r="M8472" t="s">
        <v>24104</v>
      </c>
      <c r="N8472">
        <v>0.61388888799999997</v>
      </c>
      <c r="O8472">
        <v>244</v>
      </c>
      <c r="P8472">
        <v>41</v>
      </c>
      <c r="Q8472">
        <v>0</v>
      </c>
      <c r="R8472">
        <v>0</v>
      </c>
      <c r="S8472">
        <v>0</v>
      </c>
      <c r="T8472">
        <v>0</v>
      </c>
      <c r="U8472">
        <v>149.78888900000001</v>
      </c>
      <c r="V8472">
        <v>25.169443999999999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1736042</v>
      </c>
      <c r="B8473">
        <v>1</v>
      </c>
      <c r="C8473" t="s">
        <v>76</v>
      </c>
      <c r="D8473" t="s">
        <v>79</v>
      </c>
      <c r="E8473" t="s">
        <v>134</v>
      </c>
      <c r="F8473" t="s">
        <v>24105</v>
      </c>
      <c r="G8473" t="s">
        <v>155</v>
      </c>
      <c r="H8473" t="s">
        <v>46</v>
      </c>
      <c r="I8473" t="s">
        <v>129</v>
      </c>
      <c r="J8473" t="s">
        <v>130</v>
      </c>
      <c r="K8473" t="s">
        <v>131</v>
      </c>
      <c r="L8473" t="s">
        <v>24106</v>
      </c>
      <c r="M8473" t="s">
        <v>24107</v>
      </c>
      <c r="N8473">
        <v>1.3372222220000001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1.3372219999999999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1736049</v>
      </c>
      <c r="B8474">
        <v>1</v>
      </c>
      <c r="C8474" t="s">
        <v>76</v>
      </c>
      <c r="D8474" t="s">
        <v>99</v>
      </c>
      <c r="E8474" t="s">
        <v>139</v>
      </c>
      <c r="F8474" t="s">
        <v>24108</v>
      </c>
      <c r="G8474" t="s">
        <v>141</v>
      </c>
      <c r="H8474" t="s">
        <v>46</v>
      </c>
      <c r="I8474" t="s">
        <v>129</v>
      </c>
      <c r="J8474" t="s">
        <v>130</v>
      </c>
      <c r="K8474" t="s">
        <v>131</v>
      </c>
      <c r="L8474" t="s">
        <v>24109</v>
      </c>
      <c r="M8474" t="s">
        <v>24110</v>
      </c>
      <c r="N8474">
        <v>0.47194444400000002</v>
      </c>
      <c r="O8474">
        <v>0</v>
      </c>
      <c r="P8474">
        <v>22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10.382778</v>
      </c>
      <c r="W8474">
        <v>0</v>
      </c>
      <c r="X8474">
        <v>0</v>
      </c>
      <c r="Y8474">
        <v>0</v>
      </c>
      <c r="Z8474">
        <v>0</v>
      </c>
    </row>
    <row r="8475" spans="1:26" x14ac:dyDescent="0.25">
      <c r="A8475">
        <v>1736053</v>
      </c>
      <c r="B8475">
        <v>1</v>
      </c>
      <c r="C8475" t="s">
        <v>76</v>
      </c>
      <c r="D8475" t="s">
        <v>100</v>
      </c>
      <c r="E8475" t="s">
        <v>134</v>
      </c>
      <c r="F8475" t="s">
        <v>24111</v>
      </c>
      <c r="G8475" t="s">
        <v>136</v>
      </c>
      <c r="H8475" t="s">
        <v>46</v>
      </c>
      <c r="I8475" t="s">
        <v>129</v>
      </c>
      <c r="J8475" t="s">
        <v>130</v>
      </c>
      <c r="K8475" t="s">
        <v>131</v>
      </c>
      <c r="L8475" t="s">
        <v>24112</v>
      </c>
      <c r="M8475" t="s">
        <v>24113</v>
      </c>
      <c r="N8475">
        <v>1.5408333329999999</v>
      </c>
      <c r="O8475">
        <v>0</v>
      </c>
      <c r="P8475">
        <v>1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1.5408329999999999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1736050</v>
      </c>
      <c r="B8476">
        <v>1</v>
      </c>
      <c r="C8476" t="s">
        <v>76</v>
      </c>
      <c r="D8476" t="s">
        <v>79</v>
      </c>
      <c r="E8476" t="s">
        <v>212</v>
      </c>
      <c r="F8476" t="s">
        <v>6827</v>
      </c>
      <c r="G8476" t="s">
        <v>150</v>
      </c>
      <c r="H8476" t="s">
        <v>47</v>
      </c>
      <c r="I8476" t="s">
        <v>151</v>
      </c>
      <c r="J8476" t="s">
        <v>130</v>
      </c>
      <c r="K8476" t="s">
        <v>131</v>
      </c>
      <c r="L8476" t="s">
        <v>24114</v>
      </c>
      <c r="M8476" t="s">
        <v>24115</v>
      </c>
      <c r="N8476">
        <v>3.1111111E-2</v>
      </c>
      <c r="O8476">
        <v>16</v>
      </c>
      <c r="P8476">
        <v>221</v>
      </c>
      <c r="Q8476">
        <v>0</v>
      </c>
      <c r="R8476">
        <v>0</v>
      </c>
      <c r="S8476">
        <v>0</v>
      </c>
      <c r="T8476">
        <v>0</v>
      </c>
      <c r="U8476">
        <v>0.497778</v>
      </c>
      <c r="V8476">
        <v>6.8755559999999996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1736052</v>
      </c>
      <c r="B8477">
        <v>1</v>
      </c>
      <c r="C8477" t="s">
        <v>76</v>
      </c>
      <c r="D8477" t="s">
        <v>94</v>
      </c>
      <c r="E8477" t="s">
        <v>158</v>
      </c>
      <c r="F8477" t="s">
        <v>24116</v>
      </c>
      <c r="G8477" t="s">
        <v>150</v>
      </c>
      <c r="H8477" t="s">
        <v>47</v>
      </c>
      <c r="I8477" t="s">
        <v>129</v>
      </c>
      <c r="J8477" t="s">
        <v>130</v>
      </c>
      <c r="K8477" t="s">
        <v>131</v>
      </c>
      <c r="L8477" t="s">
        <v>24117</v>
      </c>
      <c r="M8477" t="s">
        <v>24118</v>
      </c>
      <c r="N8477">
        <v>0.25055555499999999</v>
      </c>
      <c r="O8477">
        <v>60</v>
      </c>
      <c r="P8477">
        <v>3086</v>
      </c>
      <c r="Q8477">
        <v>0</v>
      </c>
      <c r="R8477">
        <v>0</v>
      </c>
      <c r="S8477">
        <v>0</v>
      </c>
      <c r="T8477">
        <v>256</v>
      </c>
      <c r="U8477">
        <v>15.033333000000001</v>
      </c>
      <c r="V8477">
        <v>773.21444299999996</v>
      </c>
      <c r="W8477">
        <v>0</v>
      </c>
      <c r="X8477">
        <v>0</v>
      </c>
      <c r="Y8477">
        <v>0</v>
      </c>
      <c r="Z8477">
        <v>64.142222000000004</v>
      </c>
    </row>
    <row r="8478" spans="1:26" x14ac:dyDescent="0.25">
      <c r="A8478">
        <v>1736060</v>
      </c>
      <c r="B8478">
        <v>1</v>
      </c>
      <c r="C8478" t="s">
        <v>77</v>
      </c>
      <c r="D8478" t="s">
        <v>124</v>
      </c>
      <c r="E8478" t="s">
        <v>139</v>
      </c>
      <c r="F8478" t="s">
        <v>24119</v>
      </c>
      <c r="G8478" t="s">
        <v>269</v>
      </c>
      <c r="H8478" t="s">
        <v>46</v>
      </c>
      <c r="I8478" t="s">
        <v>129</v>
      </c>
      <c r="J8478" t="s">
        <v>130</v>
      </c>
      <c r="K8478" t="s">
        <v>131</v>
      </c>
      <c r="L8478" t="s">
        <v>24120</v>
      </c>
      <c r="M8478" t="s">
        <v>24121</v>
      </c>
      <c r="N8478">
        <v>1.625</v>
      </c>
      <c r="O8478">
        <v>0</v>
      </c>
      <c r="P8478">
        <v>84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136.5</v>
      </c>
      <c r="W8478">
        <v>0</v>
      </c>
      <c r="X8478">
        <v>0</v>
      </c>
      <c r="Y8478">
        <v>0</v>
      </c>
      <c r="Z8478">
        <v>0</v>
      </c>
    </row>
    <row r="8479" spans="1:26" x14ac:dyDescent="0.25">
      <c r="A8479">
        <v>1736061</v>
      </c>
      <c r="B8479">
        <v>1</v>
      </c>
      <c r="C8479" t="s">
        <v>77</v>
      </c>
      <c r="D8479" t="s">
        <v>114</v>
      </c>
      <c r="E8479" t="s">
        <v>139</v>
      </c>
      <c r="F8479" t="s">
        <v>24122</v>
      </c>
      <c r="G8479" t="s">
        <v>141</v>
      </c>
      <c r="H8479" t="s">
        <v>46</v>
      </c>
      <c r="I8479" t="s">
        <v>129</v>
      </c>
      <c r="J8479" t="s">
        <v>130</v>
      </c>
      <c r="K8479" t="s">
        <v>131</v>
      </c>
      <c r="L8479" t="s">
        <v>24123</v>
      </c>
      <c r="M8479" t="s">
        <v>24124</v>
      </c>
      <c r="N8479">
        <v>0.51249999999999996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30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15.375</v>
      </c>
    </row>
    <row r="8480" spans="1:26" x14ac:dyDescent="0.25">
      <c r="A8480">
        <v>1736064</v>
      </c>
      <c r="B8480">
        <v>1</v>
      </c>
      <c r="C8480" t="s">
        <v>76</v>
      </c>
      <c r="D8480" t="s">
        <v>94</v>
      </c>
      <c r="E8480" t="s">
        <v>139</v>
      </c>
      <c r="F8480" t="s">
        <v>24125</v>
      </c>
      <c r="G8480" t="s">
        <v>141</v>
      </c>
      <c r="H8480" t="s">
        <v>46</v>
      </c>
      <c r="I8480" t="s">
        <v>129</v>
      </c>
      <c r="J8480" t="s">
        <v>130</v>
      </c>
      <c r="K8480" t="s">
        <v>131</v>
      </c>
      <c r="L8480" t="s">
        <v>24126</v>
      </c>
      <c r="M8480" t="s">
        <v>24127</v>
      </c>
      <c r="N8480">
        <v>1.3819444439999999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19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26.256944000000001</v>
      </c>
    </row>
    <row r="8481" spans="1:26" x14ac:dyDescent="0.25">
      <c r="A8481">
        <v>1736063</v>
      </c>
      <c r="B8481">
        <v>1</v>
      </c>
      <c r="C8481" t="s">
        <v>77</v>
      </c>
      <c r="D8481" t="s">
        <v>109</v>
      </c>
      <c r="E8481" t="s">
        <v>139</v>
      </c>
      <c r="F8481" t="s">
        <v>24128</v>
      </c>
      <c r="G8481" t="s">
        <v>141</v>
      </c>
      <c r="H8481" t="s">
        <v>46</v>
      </c>
      <c r="I8481" t="s">
        <v>129</v>
      </c>
      <c r="J8481" t="s">
        <v>130</v>
      </c>
      <c r="K8481" t="s">
        <v>131</v>
      </c>
      <c r="L8481" t="s">
        <v>24129</v>
      </c>
      <c r="M8481" t="s">
        <v>24130</v>
      </c>
      <c r="N8481">
        <v>1.3316666660000001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8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10.653333</v>
      </c>
    </row>
    <row r="8482" spans="1:26" x14ac:dyDescent="0.25">
      <c r="A8482">
        <v>1736069</v>
      </c>
      <c r="B8482">
        <v>1</v>
      </c>
      <c r="C8482" t="s">
        <v>76</v>
      </c>
      <c r="D8482" t="s">
        <v>96</v>
      </c>
      <c r="E8482" t="s">
        <v>134</v>
      </c>
      <c r="F8482" t="s">
        <v>24131</v>
      </c>
      <c r="G8482" t="s">
        <v>136</v>
      </c>
      <c r="H8482" t="s">
        <v>46</v>
      </c>
      <c r="I8482" t="s">
        <v>129</v>
      </c>
      <c r="J8482" t="s">
        <v>130</v>
      </c>
      <c r="K8482" t="s">
        <v>131</v>
      </c>
      <c r="L8482" t="s">
        <v>24132</v>
      </c>
      <c r="M8482" t="s">
        <v>24133</v>
      </c>
      <c r="N8482">
        <v>2.0263888880000001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2.026389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1736066</v>
      </c>
      <c r="B8483">
        <v>1</v>
      </c>
      <c r="C8483" t="s">
        <v>76</v>
      </c>
      <c r="D8483" t="s">
        <v>104</v>
      </c>
      <c r="E8483" t="s">
        <v>134</v>
      </c>
      <c r="F8483" t="s">
        <v>24134</v>
      </c>
      <c r="G8483" t="s">
        <v>136</v>
      </c>
      <c r="H8483" t="s">
        <v>46</v>
      </c>
      <c r="I8483" t="s">
        <v>129</v>
      </c>
      <c r="J8483" t="s">
        <v>130</v>
      </c>
      <c r="K8483" t="s">
        <v>131</v>
      </c>
      <c r="L8483" t="s">
        <v>24135</v>
      </c>
      <c r="M8483" t="s">
        <v>24136</v>
      </c>
      <c r="N8483">
        <v>1.96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1.96</v>
      </c>
    </row>
    <row r="8484" spans="1:26" x14ac:dyDescent="0.25">
      <c r="A8484">
        <v>1736070</v>
      </c>
      <c r="B8484">
        <v>1</v>
      </c>
      <c r="C8484" t="s">
        <v>76</v>
      </c>
      <c r="D8484" t="s">
        <v>92</v>
      </c>
      <c r="E8484" t="s">
        <v>126</v>
      </c>
      <c r="F8484" t="s">
        <v>24137</v>
      </c>
      <c r="G8484" t="s">
        <v>3544</v>
      </c>
      <c r="H8484" t="s">
        <v>47</v>
      </c>
      <c r="I8484" t="s">
        <v>129</v>
      </c>
      <c r="J8484" t="s">
        <v>130</v>
      </c>
      <c r="K8484" t="s">
        <v>131</v>
      </c>
      <c r="L8484" t="s">
        <v>24138</v>
      </c>
      <c r="M8484" t="s">
        <v>24139</v>
      </c>
      <c r="N8484">
        <v>0.37805555499999999</v>
      </c>
      <c r="O8484">
        <v>0</v>
      </c>
      <c r="P8484">
        <v>0</v>
      </c>
      <c r="Q8484">
        <v>0</v>
      </c>
      <c r="R8484">
        <v>179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67.671943999999996</v>
      </c>
      <c r="Y8484">
        <v>0</v>
      </c>
      <c r="Z8484">
        <v>0</v>
      </c>
    </row>
    <row r="8485" spans="1:26" x14ac:dyDescent="0.25">
      <c r="A8485">
        <v>1736072</v>
      </c>
      <c r="B8485">
        <v>1</v>
      </c>
      <c r="C8485" t="s">
        <v>76</v>
      </c>
      <c r="D8485" t="s">
        <v>100</v>
      </c>
      <c r="E8485" t="s">
        <v>164</v>
      </c>
      <c r="F8485" t="s">
        <v>24140</v>
      </c>
      <c r="G8485" t="s">
        <v>182</v>
      </c>
      <c r="H8485" t="s">
        <v>46</v>
      </c>
      <c r="I8485" t="s">
        <v>129</v>
      </c>
      <c r="J8485" t="s">
        <v>130</v>
      </c>
      <c r="K8485" t="s">
        <v>131</v>
      </c>
      <c r="L8485" t="s">
        <v>24141</v>
      </c>
      <c r="M8485" t="s">
        <v>24142</v>
      </c>
      <c r="N8485">
        <v>1.448055555</v>
      </c>
      <c r="O8485">
        <v>0</v>
      </c>
      <c r="P8485">
        <v>189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273.6825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1736077</v>
      </c>
      <c r="B8486">
        <v>1</v>
      </c>
      <c r="C8486" t="s">
        <v>77</v>
      </c>
      <c r="D8486" t="s">
        <v>114</v>
      </c>
      <c r="E8486" t="s">
        <v>139</v>
      </c>
      <c r="F8486" t="s">
        <v>24143</v>
      </c>
      <c r="G8486" t="s">
        <v>141</v>
      </c>
      <c r="H8486" t="s">
        <v>46</v>
      </c>
      <c r="I8486" t="s">
        <v>129</v>
      </c>
      <c r="J8486" t="s">
        <v>130</v>
      </c>
      <c r="K8486" t="s">
        <v>131</v>
      </c>
      <c r="L8486" t="s">
        <v>24144</v>
      </c>
      <c r="M8486" t="s">
        <v>24145</v>
      </c>
      <c r="N8486">
        <v>2.5733333329999999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5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12.866667</v>
      </c>
    </row>
    <row r="8487" spans="1:26" x14ac:dyDescent="0.25">
      <c r="A8487">
        <v>1736074</v>
      </c>
      <c r="B8487">
        <v>1</v>
      </c>
      <c r="C8487" t="s">
        <v>76</v>
      </c>
      <c r="D8487" t="s">
        <v>80</v>
      </c>
      <c r="E8487" t="s">
        <v>139</v>
      </c>
      <c r="F8487" t="s">
        <v>24146</v>
      </c>
      <c r="G8487" t="s">
        <v>141</v>
      </c>
      <c r="H8487" t="s">
        <v>46</v>
      </c>
      <c r="I8487" t="s">
        <v>129</v>
      </c>
      <c r="J8487" t="s">
        <v>130</v>
      </c>
      <c r="K8487" t="s">
        <v>131</v>
      </c>
      <c r="L8487" t="s">
        <v>24147</v>
      </c>
      <c r="M8487" t="s">
        <v>24148</v>
      </c>
      <c r="N8487">
        <v>0.95083333299999995</v>
      </c>
      <c r="O8487">
        <v>0</v>
      </c>
      <c r="P8487">
        <v>26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24.721667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1800421</v>
      </c>
      <c r="B8488">
        <v>1</v>
      </c>
      <c r="C8488" t="s">
        <v>76</v>
      </c>
      <c r="D8488" t="s">
        <v>93</v>
      </c>
      <c r="E8488" t="s">
        <v>158</v>
      </c>
      <c r="F8488" t="s">
        <v>17792</v>
      </c>
      <c r="G8488" t="s">
        <v>285</v>
      </c>
      <c r="H8488" t="s">
        <v>47</v>
      </c>
      <c r="I8488" t="s">
        <v>129</v>
      </c>
      <c r="J8488" t="s">
        <v>130</v>
      </c>
      <c r="K8488" t="s">
        <v>161</v>
      </c>
      <c r="L8488" t="s">
        <v>24149</v>
      </c>
      <c r="M8488" t="s">
        <v>24150</v>
      </c>
      <c r="N8488">
        <v>1.8272222220000001</v>
      </c>
      <c r="O8488">
        <v>42</v>
      </c>
      <c r="P8488">
        <v>1635</v>
      </c>
      <c r="Q8488">
        <v>0</v>
      </c>
      <c r="R8488">
        <v>0</v>
      </c>
      <c r="S8488">
        <v>0</v>
      </c>
      <c r="T8488">
        <v>0</v>
      </c>
      <c r="U8488">
        <v>76.743333000000007</v>
      </c>
      <c r="V8488">
        <v>2987.5083330000002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1736075</v>
      </c>
      <c r="B8489">
        <v>1</v>
      </c>
      <c r="C8489" t="s">
        <v>76</v>
      </c>
      <c r="D8489" t="s">
        <v>90</v>
      </c>
      <c r="E8489" t="s">
        <v>134</v>
      </c>
      <c r="F8489" t="s">
        <v>24151</v>
      </c>
      <c r="G8489" t="s">
        <v>136</v>
      </c>
      <c r="H8489" t="s">
        <v>46</v>
      </c>
      <c r="I8489" t="s">
        <v>129</v>
      </c>
      <c r="J8489" t="s">
        <v>130</v>
      </c>
      <c r="K8489" t="s">
        <v>131</v>
      </c>
      <c r="L8489" t="s">
        <v>24152</v>
      </c>
      <c r="M8489" t="s">
        <v>24153</v>
      </c>
      <c r="N8489">
        <v>1.2424999999999999</v>
      </c>
      <c r="O8489">
        <v>0</v>
      </c>
      <c r="P8489">
        <v>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1.2424999999999999</v>
      </c>
      <c r="W8489">
        <v>0</v>
      </c>
      <c r="X8489">
        <v>0</v>
      </c>
      <c r="Y8489">
        <v>0</v>
      </c>
      <c r="Z8489">
        <v>0</v>
      </c>
    </row>
    <row r="8490" spans="1:26" x14ac:dyDescent="0.25">
      <c r="A8490">
        <v>1736079</v>
      </c>
      <c r="B8490">
        <v>1</v>
      </c>
      <c r="C8490" t="s">
        <v>76</v>
      </c>
      <c r="D8490" t="s">
        <v>97</v>
      </c>
      <c r="E8490" t="s">
        <v>139</v>
      </c>
      <c r="F8490" t="s">
        <v>24154</v>
      </c>
      <c r="G8490" t="s">
        <v>462</v>
      </c>
      <c r="H8490" t="s">
        <v>46</v>
      </c>
      <c r="I8490" t="s">
        <v>129</v>
      </c>
      <c r="J8490" t="s">
        <v>130</v>
      </c>
      <c r="K8490" t="s">
        <v>131</v>
      </c>
      <c r="L8490" t="s">
        <v>24155</v>
      </c>
      <c r="M8490" t="s">
        <v>24156</v>
      </c>
      <c r="N8490">
        <v>0.56000000000000005</v>
      </c>
      <c r="O8490">
        <v>0</v>
      </c>
      <c r="P8490">
        <v>92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51.52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1736081</v>
      </c>
      <c r="B8491">
        <v>1</v>
      </c>
      <c r="C8491" t="s">
        <v>76</v>
      </c>
      <c r="D8491" t="s">
        <v>92</v>
      </c>
      <c r="E8491" t="s">
        <v>191</v>
      </c>
      <c r="F8491" t="s">
        <v>24157</v>
      </c>
      <c r="G8491" t="s">
        <v>141</v>
      </c>
      <c r="H8491" t="s">
        <v>46</v>
      </c>
      <c r="I8491" t="s">
        <v>129</v>
      </c>
      <c r="J8491" t="s">
        <v>130</v>
      </c>
      <c r="K8491" t="s">
        <v>131</v>
      </c>
      <c r="L8491" t="s">
        <v>24158</v>
      </c>
      <c r="M8491" t="s">
        <v>24159</v>
      </c>
      <c r="N8491">
        <v>1.405277777</v>
      </c>
      <c r="O8491">
        <v>0</v>
      </c>
      <c r="P8491">
        <v>0</v>
      </c>
      <c r="Q8491">
        <v>0</v>
      </c>
      <c r="R8491">
        <v>20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28.105556</v>
      </c>
      <c r="Y8491">
        <v>0</v>
      </c>
      <c r="Z8491">
        <v>0</v>
      </c>
    </row>
    <row r="8492" spans="1:26" x14ac:dyDescent="0.25">
      <c r="A8492">
        <v>1736082</v>
      </c>
      <c r="B8492">
        <v>1</v>
      </c>
      <c r="C8492" t="s">
        <v>76</v>
      </c>
      <c r="D8492" t="s">
        <v>92</v>
      </c>
      <c r="E8492" t="s">
        <v>134</v>
      </c>
      <c r="F8492" t="s">
        <v>24160</v>
      </c>
      <c r="G8492" t="s">
        <v>209</v>
      </c>
      <c r="H8492" t="s">
        <v>46</v>
      </c>
      <c r="I8492" t="s">
        <v>129</v>
      </c>
      <c r="J8492" t="s">
        <v>130</v>
      </c>
      <c r="K8492" t="s">
        <v>131</v>
      </c>
      <c r="L8492" t="s">
        <v>24161</v>
      </c>
      <c r="M8492" t="s">
        <v>24162</v>
      </c>
      <c r="N8492">
        <v>1.735833333</v>
      </c>
      <c r="O8492">
        <v>0</v>
      </c>
      <c r="P8492">
        <v>0</v>
      </c>
      <c r="Q8492">
        <v>0</v>
      </c>
      <c r="R8492">
        <v>5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8.6791669999999996</v>
      </c>
      <c r="Y8492">
        <v>0</v>
      </c>
      <c r="Z8492">
        <v>0</v>
      </c>
    </row>
    <row r="8493" spans="1:26" x14ac:dyDescent="0.25">
      <c r="A8493">
        <v>1736084</v>
      </c>
      <c r="B8493">
        <v>1</v>
      </c>
      <c r="C8493" t="s">
        <v>77</v>
      </c>
      <c r="D8493" t="s">
        <v>124</v>
      </c>
      <c r="E8493" t="s">
        <v>134</v>
      </c>
      <c r="F8493" t="s">
        <v>24163</v>
      </c>
      <c r="G8493" t="s">
        <v>136</v>
      </c>
      <c r="H8493" t="s">
        <v>46</v>
      </c>
      <c r="I8493" t="s">
        <v>129</v>
      </c>
      <c r="J8493" t="s">
        <v>130</v>
      </c>
      <c r="K8493" t="s">
        <v>131</v>
      </c>
      <c r="L8493" t="s">
        <v>24164</v>
      </c>
      <c r="M8493" t="s">
        <v>24165</v>
      </c>
      <c r="N8493">
        <v>2.983055555</v>
      </c>
      <c r="O8493">
        <v>0</v>
      </c>
      <c r="P8493">
        <v>5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14.915278000000001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1736089</v>
      </c>
      <c r="B8494">
        <v>1</v>
      </c>
      <c r="C8494" t="s">
        <v>76</v>
      </c>
      <c r="D8494" t="s">
        <v>100</v>
      </c>
      <c r="E8494" t="s">
        <v>139</v>
      </c>
      <c r="F8494" t="s">
        <v>24166</v>
      </c>
      <c r="G8494" t="s">
        <v>182</v>
      </c>
      <c r="H8494" t="s">
        <v>46</v>
      </c>
      <c r="I8494" t="s">
        <v>129</v>
      </c>
      <c r="J8494" t="s">
        <v>130</v>
      </c>
      <c r="K8494" t="s">
        <v>131</v>
      </c>
      <c r="L8494" t="s">
        <v>24167</v>
      </c>
      <c r="M8494" t="s">
        <v>24168</v>
      </c>
      <c r="N8494">
        <v>3.0061111110000001</v>
      </c>
      <c r="O8494">
        <v>0</v>
      </c>
      <c r="P8494">
        <v>49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147.29944399999999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1736100</v>
      </c>
      <c r="B8495">
        <v>1</v>
      </c>
      <c r="C8495" t="s">
        <v>76</v>
      </c>
      <c r="D8495" t="s">
        <v>96</v>
      </c>
      <c r="E8495" t="s">
        <v>212</v>
      </c>
      <c r="F8495" t="s">
        <v>9254</v>
      </c>
      <c r="G8495" t="s">
        <v>176</v>
      </c>
      <c r="H8495" t="s">
        <v>47</v>
      </c>
      <c r="I8495" t="s">
        <v>129</v>
      </c>
      <c r="J8495" t="s">
        <v>130</v>
      </c>
      <c r="K8495" t="s">
        <v>131</v>
      </c>
      <c r="L8495" t="s">
        <v>24169</v>
      </c>
      <c r="M8495" t="s">
        <v>24170</v>
      </c>
      <c r="N8495">
        <v>0.97944444399999997</v>
      </c>
      <c r="O8495">
        <v>13</v>
      </c>
      <c r="P8495">
        <v>68</v>
      </c>
      <c r="Q8495">
        <v>0</v>
      </c>
      <c r="R8495">
        <v>0</v>
      </c>
      <c r="S8495">
        <v>0</v>
      </c>
      <c r="T8495">
        <v>0</v>
      </c>
      <c r="U8495">
        <v>12.732778</v>
      </c>
      <c r="V8495">
        <v>66.602221999999998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1736096</v>
      </c>
      <c r="B8496">
        <v>1</v>
      </c>
      <c r="C8496" t="s">
        <v>76</v>
      </c>
      <c r="D8496" t="s">
        <v>104</v>
      </c>
      <c r="E8496" t="s">
        <v>126</v>
      </c>
      <c r="F8496" t="s">
        <v>17422</v>
      </c>
      <c r="G8496" t="s">
        <v>145</v>
      </c>
      <c r="H8496" t="s">
        <v>47</v>
      </c>
      <c r="I8496" t="s">
        <v>129</v>
      </c>
      <c r="J8496" t="s">
        <v>130</v>
      </c>
      <c r="K8496" t="s">
        <v>131</v>
      </c>
      <c r="L8496" t="s">
        <v>24171</v>
      </c>
      <c r="M8496" t="s">
        <v>24172</v>
      </c>
      <c r="N8496">
        <v>1.484722222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81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120.2625</v>
      </c>
    </row>
    <row r="8497" spans="1:26" x14ac:dyDescent="0.25">
      <c r="A8497">
        <v>1736098</v>
      </c>
      <c r="B8497">
        <v>1</v>
      </c>
      <c r="C8497" t="s">
        <v>76</v>
      </c>
      <c r="D8497" t="s">
        <v>100</v>
      </c>
      <c r="E8497" t="s">
        <v>212</v>
      </c>
      <c r="F8497" t="s">
        <v>24173</v>
      </c>
      <c r="G8497" t="s">
        <v>176</v>
      </c>
      <c r="H8497" t="s">
        <v>47</v>
      </c>
      <c r="I8497" t="s">
        <v>129</v>
      </c>
      <c r="J8497" t="s">
        <v>130</v>
      </c>
      <c r="K8497" t="s">
        <v>131</v>
      </c>
      <c r="L8497" t="s">
        <v>24174</v>
      </c>
      <c r="M8497" t="s">
        <v>24175</v>
      </c>
      <c r="N8497">
        <v>1.098055555</v>
      </c>
      <c r="O8497">
        <v>13</v>
      </c>
      <c r="P8497">
        <v>491</v>
      </c>
      <c r="Q8497">
        <v>0</v>
      </c>
      <c r="R8497">
        <v>0</v>
      </c>
      <c r="S8497">
        <v>0</v>
      </c>
      <c r="T8497">
        <v>0</v>
      </c>
      <c r="U8497">
        <v>14.274722000000001</v>
      </c>
      <c r="V8497">
        <v>539.14527799999996</v>
      </c>
      <c r="W8497">
        <v>0</v>
      </c>
      <c r="X8497">
        <v>0</v>
      </c>
      <c r="Y8497">
        <v>0</v>
      </c>
      <c r="Z8497">
        <v>0</v>
      </c>
    </row>
    <row r="8498" spans="1:26" x14ac:dyDescent="0.25">
      <c r="A8498">
        <v>1736102</v>
      </c>
      <c r="B8498">
        <v>1</v>
      </c>
      <c r="C8498" t="s">
        <v>76</v>
      </c>
      <c r="D8498" t="s">
        <v>92</v>
      </c>
      <c r="E8498" t="s">
        <v>134</v>
      </c>
      <c r="F8498" t="s">
        <v>24176</v>
      </c>
      <c r="G8498" t="s">
        <v>136</v>
      </c>
      <c r="H8498" t="s">
        <v>46</v>
      </c>
      <c r="I8498" t="s">
        <v>129</v>
      </c>
      <c r="J8498" t="s">
        <v>130</v>
      </c>
      <c r="K8498" t="s">
        <v>131</v>
      </c>
      <c r="L8498" t="s">
        <v>24177</v>
      </c>
      <c r="M8498" t="s">
        <v>24178</v>
      </c>
      <c r="N8498">
        <v>2.301666666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1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2.3016670000000001</v>
      </c>
    </row>
    <row r="8499" spans="1:26" x14ac:dyDescent="0.25">
      <c r="A8499">
        <v>1736103</v>
      </c>
      <c r="B8499">
        <v>1</v>
      </c>
      <c r="C8499" t="s">
        <v>77</v>
      </c>
      <c r="D8499" t="s">
        <v>109</v>
      </c>
      <c r="E8499" t="s">
        <v>139</v>
      </c>
      <c r="F8499" t="s">
        <v>24179</v>
      </c>
      <c r="G8499" t="s">
        <v>197</v>
      </c>
      <c r="H8499" t="s">
        <v>46</v>
      </c>
      <c r="I8499" t="s">
        <v>129</v>
      </c>
      <c r="J8499" t="s">
        <v>130</v>
      </c>
      <c r="K8499" t="s">
        <v>131</v>
      </c>
      <c r="L8499" t="s">
        <v>24180</v>
      </c>
      <c r="M8499" t="s">
        <v>24181</v>
      </c>
      <c r="N8499">
        <v>1.935277777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16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30.964444</v>
      </c>
    </row>
    <row r="8500" spans="1:26" x14ac:dyDescent="0.25">
      <c r="A8500">
        <v>1736107</v>
      </c>
      <c r="B8500">
        <v>1</v>
      </c>
      <c r="C8500" t="s">
        <v>76</v>
      </c>
      <c r="D8500" t="s">
        <v>92</v>
      </c>
      <c r="E8500" t="s">
        <v>134</v>
      </c>
      <c r="F8500" t="s">
        <v>24182</v>
      </c>
      <c r="G8500" t="s">
        <v>136</v>
      </c>
      <c r="H8500" t="s">
        <v>46</v>
      </c>
      <c r="I8500" t="s">
        <v>129</v>
      </c>
      <c r="J8500" t="s">
        <v>130</v>
      </c>
      <c r="K8500" t="s">
        <v>131</v>
      </c>
      <c r="L8500" t="s">
        <v>24183</v>
      </c>
      <c r="M8500" t="s">
        <v>24184</v>
      </c>
      <c r="N8500">
        <v>1.467222222</v>
      </c>
      <c r="O8500">
        <v>0</v>
      </c>
      <c r="P8500">
        <v>0</v>
      </c>
      <c r="Q8500">
        <v>0</v>
      </c>
      <c r="R8500">
        <v>1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1.467222</v>
      </c>
      <c r="Y8500">
        <v>0</v>
      </c>
      <c r="Z8500">
        <v>0</v>
      </c>
    </row>
    <row r="8501" spans="1:26" x14ac:dyDescent="0.25">
      <c r="A8501">
        <v>1736106</v>
      </c>
      <c r="B8501">
        <v>1</v>
      </c>
      <c r="C8501" t="s">
        <v>76</v>
      </c>
      <c r="D8501" t="s">
        <v>96</v>
      </c>
      <c r="E8501" t="s">
        <v>134</v>
      </c>
      <c r="F8501" t="s">
        <v>24185</v>
      </c>
      <c r="G8501" t="s">
        <v>136</v>
      </c>
      <c r="H8501" t="s">
        <v>46</v>
      </c>
      <c r="I8501" t="s">
        <v>129</v>
      </c>
      <c r="J8501" t="s">
        <v>130</v>
      </c>
      <c r="K8501" t="s">
        <v>131</v>
      </c>
      <c r="L8501" t="s">
        <v>24186</v>
      </c>
      <c r="M8501" t="s">
        <v>24187</v>
      </c>
      <c r="N8501">
        <v>1.1727777770000001</v>
      </c>
      <c r="O8501">
        <v>0</v>
      </c>
      <c r="P8501">
        <v>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1.1727780000000001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1736108</v>
      </c>
      <c r="B8502">
        <v>1</v>
      </c>
      <c r="C8502" t="s">
        <v>76</v>
      </c>
      <c r="D8502" t="s">
        <v>97</v>
      </c>
      <c r="E8502" t="s">
        <v>134</v>
      </c>
      <c r="F8502" t="s">
        <v>24188</v>
      </c>
      <c r="G8502" t="s">
        <v>136</v>
      </c>
      <c r="H8502" t="s">
        <v>46</v>
      </c>
      <c r="I8502" t="s">
        <v>129</v>
      </c>
      <c r="J8502" t="s">
        <v>130</v>
      </c>
      <c r="K8502" t="s">
        <v>131</v>
      </c>
      <c r="L8502" t="s">
        <v>24189</v>
      </c>
      <c r="M8502" t="s">
        <v>24190</v>
      </c>
      <c r="N8502">
        <v>3.028888888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3.0288889999999999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1736112</v>
      </c>
      <c r="B8503">
        <v>1</v>
      </c>
      <c r="C8503" t="s">
        <v>76</v>
      </c>
      <c r="D8503" t="s">
        <v>78</v>
      </c>
      <c r="E8503" t="s">
        <v>134</v>
      </c>
      <c r="F8503" t="s">
        <v>24191</v>
      </c>
      <c r="G8503" t="s">
        <v>462</v>
      </c>
      <c r="H8503" t="s">
        <v>46</v>
      </c>
      <c r="I8503" t="s">
        <v>129</v>
      </c>
      <c r="J8503" t="s">
        <v>130</v>
      </c>
      <c r="K8503" t="s">
        <v>131</v>
      </c>
      <c r="L8503" t="s">
        <v>24192</v>
      </c>
      <c r="M8503" t="s">
        <v>24193</v>
      </c>
      <c r="N8503">
        <v>1.506388888</v>
      </c>
      <c r="O8503">
        <v>0</v>
      </c>
      <c r="P8503">
        <v>2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3.012778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1736115</v>
      </c>
      <c r="B8504">
        <v>1</v>
      </c>
      <c r="C8504" t="s">
        <v>76</v>
      </c>
      <c r="D8504" t="s">
        <v>86</v>
      </c>
      <c r="E8504" t="s">
        <v>191</v>
      </c>
      <c r="F8504" t="s">
        <v>24194</v>
      </c>
      <c r="G8504" t="s">
        <v>907</v>
      </c>
      <c r="H8504" t="s">
        <v>46</v>
      </c>
      <c r="I8504" t="s">
        <v>129</v>
      </c>
      <c r="J8504" t="s">
        <v>130</v>
      </c>
      <c r="K8504" t="s">
        <v>131</v>
      </c>
      <c r="L8504" t="s">
        <v>24195</v>
      </c>
      <c r="M8504" t="s">
        <v>24196</v>
      </c>
      <c r="N8504">
        <v>1.2549999999999999</v>
      </c>
      <c r="O8504">
        <v>0</v>
      </c>
      <c r="P8504">
        <v>65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81.575000000000003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1736116</v>
      </c>
      <c r="B8505">
        <v>1</v>
      </c>
      <c r="C8505" t="s">
        <v>76</v>
      </c>
      <c r="D8505" t="s">
        <v>103</v>
      </c>
      <c r="E8505" t="s">
        <v>212</v>
      </c>
      <c r="F8505" t="s">
        <v>24197</v>
      </c>
      <c r="G8505" t="s">
        <v>176</v>
      </c>
      <c r="H8505" t="s">
        <v>47</v>
      </c>
      <c r="I8505" t="s">
        <v>129</v>
      </c>
      <c r="J8505" t="s">
        <v>130</v>
      </c>
      <c r="K8505" t="s">
        <v>131</v>
      </c>
      <c r="L8505" t="s">
        <v>24198</v>
      </c>
      <c r="M8505" t="s">
        <v>24199</v>
      </c>
      <c r="N8505">
        <v>0.51055555500000005</v>
      </c>
      <c r="O8505">
        <v>0</v>
      </c>
      <c r="P8505">
        <v>0</v>
      </c>
      <c r="Q8505">
        <v>4</v>
      </c>
      <c r="R8505">
        <v>177</v>
      </c>
      <c r="S8505">
        <v>46</v>
      </c>
      <c r="T8505">
        <v>182</v>
      </c>
      <c r="U8505">
        <v>0</v>
      </c>
      <c r="V8505">
        <v>0</v>
      </c>
      <c r="W8505">
        <v>2.0422220000000002</v>
      </c>
      <c r="X8505">
        <v>90.368333000000007</v>
      </c>
      <c r="Y8505">
        <v>23.485555999999999</v>
      </c>
      <c r="Z8505">
        <v>92.921110999999996</v>
      </c>
    </row>
    <row r="8506" spans="1:26" x14ac:dyDescent="0.25">
      <c r="A8506">
        <v>1736123</v>
      </c>
      <c r="B8506">
        <v>1</v>
      </c>
      <c r="C8506" t="s">
        <v>76</v>
      </c>
      <c r="D8506" t="s">
        <v>96</v>
      </c>
      <c r="E8506" t="s">
        <v>139</v>
      </c>
      <c r="F8506" t="s">
        <v>24200</v>
      </c>
      <c r="G8506" t="s">
        <v>182</v>
      </c>
      <c r="H8506" t="s">
        <v>46</v>
      </c>
      <c r="I8506" t="s">
        <v>129</v>
      </c>
      <c r="J8506" t="s">
        <v>130</v>
      </c>
      <c r="K8506" t="s">
        <v>131</v>
      </c>
      <c r="L8506" t="s">
        <v>24201</v>
      </c>
      <c r="M8506" t="s">
        <v>24202</v>
      </c>
      <c r="N8506">
        <v>1.0477777770000001</v>
      </c>
      <c r="O8506">
        <v>0</v>
      </c>
      <c r="P8506">
        <v>44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46.102221999999998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1736125</v>
      </c>
      <c r="B8507">
        <v>1</v>
      </c>
      <c r="C8507" t="s">
        <v>77</v>
      </c>
      <c r="D8507" t="s">
        <v>124</v>
      </c>
      <c r="E8507" t="s">
        <v>126</v>
      </c>
      <c r="F8507" t="s">
        <v>24203</v>
      </c>
      <c r="G8507" t="s">
        <v>176</v>
      </c>
      <c r="H8507" t="s">
        <v>47</v>
      </c>
      <c r="I8507" t="s">
        <v>129</v>
      </c>
      <c r="J8507" t="s">
        <v>130</v>
      </c>
      <c r="K8507" t="s">
        <v>131</v>
      </c>
      <c r="L8507" t="s">
        <v>24204</v>
      </c>
      <c r="M8507" t="s">
        <v>24205</v>
      </c>
      <c r="N8507">
        <v>0.98416666600000002</v>
      </c>
      <c r="O8507">
        <v>2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1.9683330000000001</v>
      </c>
      <c r="V8507">
        <v>0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1736122</v>
      </c>
      <c r="B8508">
        <v>1</v>
      </c>
      <c r="C8508" t="s">
        <v>77</v>
      </c>
      <c r="D8508" t="s">
        <v>123</v>
      </c>
      <c r="E8508" t="s">
        <v>158</v>
      </c>
      <c r="F8508" t="s">
        <v>24206</v>
      </c>
      <c r="G8508" t="s">
        <v>176</v>
      </c>
      <c r="H8508" t="s">
        <v>47</v>
      </c>
      <c r="I8508" t="s">
        <v>129</v>
      </c>
      <c r="J8508" t="s">
        <v>130</v>
      </c>
      <c r="K8508" t="s">
        <v>131</v>
      </c>
      <c r="L8508" t="s">
        <v>24207</v>
      </c>
      <c r="M8508" t="s">
        <v>24208</v>
      </c>
      <c r="N8508">
        <v>0.33388888799999999</v>
      </c>
      <c r="O8508">
        <v>0</v>
      </c>
      <c r="P8508">
        <v>21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7.0116670000000001</v>
      </c>
      <c r="W8508">
        <v>0</v>
      </c>
      <c r="X8508">
        <v>0</v>
      </c>
      <c r="Y8508">
        <v>0</v>
      </c>
      <c r="Z8508">
        <v>0</v>
      </c>
    </row>
    <row r="8509" spans="1:26" x14ac:dyDescent="0.25">
      <c r="A8509">
        <v>1736121</v>
      </c>
      <c r="B8509">
        <v>1</v>
      </c>
      <c r="C8509" t="s">
        <v>77</v>
      </c>
      <c r="D8509" t="s">
        <v>119</v>
      </c>
      <c r="E8509" t="s">
        <v>126</v>
      </c>
      <c r="F8509" t="s">
        <v>24209</v>
      </c>
      <c r="G8509" t="s">
        <v>176</v>
      </c>
      <c r="H8509" t="s">
        <v>47</v>
      </c>
      <c r="I8509" t="s">
        <v>151</v>
      </c>
      <c r="J8509" t="s">
        <v>130</v>
      </c>
      <c r="K8509" t="s">
        <v>131</v>
      </c>
      <c r="L8509" t="s">
        <v>24210</v>
      </c>
      <c r="M8509" t="s">
        <v>24211</v>
      </c>
      <c r="N8509">
        <v>5.5555550000000002E-3</v>
      </c>
      <c r="O8509">
        <v>30</v>
      </c>
      <c r="P8509">
        <v>17158</v>
      </c>
      <c r="Q8509">
        <v>0</v>
      </c>
      <c r="R8509">
        <v>0</v>
      </c>
      <c r="S8509">
        <v>0</v>
      </c>
      <c r="T8509">
        <v>0</v>
      </c>
      <c r="U8509">
        <v>0.16666700000000001</v>
      </c>
      <c r="V8509">
        <v>95.322213000000005</v>
      </c>
      <c r="W8509">
        <v>0</v>
      </c>
      <c r="X8509">
        <v>0</v>
      </c>
      <c r="Y8509">
        <v>0</v>
      </c>
      <c r="Z8509">
        <v>0</v>
      </c>
    </row>
    <row r="8510" spans="1:26" x14ac:dyDescent="0.25">
      <c r="A8510">
        <v>1736126</v>
      </c>
      <c r="B8510">
        <v>1</v>
      </c>
      <c r="C8510" t="s">
        <v>77</v>
      </c>
      <c r="D8510" t="s">
        <v>117</v>
      </c>
      <c r="E8510" t="s">
        <v>134</v>
      </c>
      <c r="F8510" t="s">
        <v>24212</v>
      </c>
      <c r="G8510" t="s">
        <v>136</v>
      </c>
      <c r="H8510" t="s">
        <v>46</v>
      </c>
      <c r="I8510" t="s">
        <v>129</v>
      </c>
      <c r="J8510" t="s">
        <v>130</v>
      </c>
      <c r="K8510" t="s">
        <v>131</v>
      </c>
      <c r="L8510" t="s">
        <v>24213</v>
      </c>
      <c r="M8510" t="s">
        <v>24214</v>
      </c>
      <c r="N8510">
        <v>1.0177777770000001</v>
      </c>
      <c r="O8510">
        <v>0</v>
      </c>
      <c r="P8510">
        <v>0</v>
      </c>
      <c r="Q8510">
        <v>0</v>
      </c>
      <c r="R8510">
        <v>2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2.0355560000000001</v>
      </c>
      <c r="Y8510">
        <v>0</v>
      </c>
      <c r="Z8510">
        <v>0</v>
      </c>
    </row>
    <row r="8511" spans="1:26" x14ac:dyDescent="0.25">
      <c r="A8511">
        <v>1736130</v>
      </c>
      <c r="B8511">
        <v>1</v>
      </c>
      <c r="C8511" t="s">
        <v>76</v>
      </c>
      <c r="D8511" t="s">
        <v>97</v>
      </c>
      <c r="E8511" t="s">
        <v>134</v>
      </c>
      <c r="F8511" t="s">
        <v>24215</v>
      </c>
      <c r="G8511" t="s">
        <v>136</v>
      </c>
      <c r="H8511" t="s">
        <v>46</v>
      </c>
      <c r="I8511" t="s">
        <v>129</v>
      </c>
      <c r="J8511" t="s">
        <v>130</v>
      </c>
      <c r="K8511" t="s">
        <v>131</v>
      </c>
      <c r="L8511" t="s">
        <v>24216</v>
      </c>
      <c r="M8511" t="s">
        <v>24217</v>
      </c>
      <c r="N8511">
        <v>1.2011111109999999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1.201111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1736128</v>
      </c>
      <c r="B8512">
        <v>1</v>
      </c>
      <c r="C8512" t="s">
        <v>76</v>
      </c>
      <c r="D8512" t="s">
        <v>96</v>
      </c>
      <c r="E8512" t="s">
        <v>158</v>
      </c>
      <c r="F8512" t="s">
        <v>24218</v>
      </c>
      <c r="G8512" t="s">
        <v>150</v>
      </c>
      <c r="H8512" t="s">
        <v>47</v>
      </c>
      <c r="I8512" t="s">
        <v>129</v>
      </c>
      <c r="J8512" t="s">
        <v>130</v>
      </c>
      <c r="K8512" t="s">
        <v>131</v>
      </c>
      <c r="L8512" t="s">
        <v>24219</v>
      </c>
      <c r="M8512" t="s">
        <v>24220</v>
      </c>
      <c r="N8512">
        <v>0.14749999999999999</v>
      </c>
      <c r="O8512">
        <v>10</v>
      </c>
      <c r="P8512">
        <v>1030</v>
      </c>
      <c r="Q8512">
        <v>0</v>
      </c>
      <c r="R8512">
        <v>0</v>
      </c>
      <c r="S8512">
        <v>0</v>
      </c>
      <c r="T8512">
        <v>0</v>
      </c>
      <c r="U8512">
        <v>1.4750000000000001</v>
      </c>
      <c r="V8512">
        <v>151.92500000000001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1736127</v>
      </c>
      <c r="B8513">
        <v>1</v>
      </c>
      <c r="C8513" t="s">
        <v>76</v>
      </c>
      <c r="D8513" t="s">
        <v>96</v>
      </c>
      <c r="E8513" t="s">
        <v>164</v>
      </c>
      <c r="F8513" t="s">
        <v>24221</v>
      </c>
      <c r="G8513" t="s">
        <v>10185</v>
      </c>
      <c r="H8513" t="s">
        <v>46</v>
      </c>
      <c r="I8513" t="s">
        <v>129</v>
      </c>
      <c r="J8513" t="s">
        <v>130</v>
      </c>
      <c r="K8513" t="s">
        <v>131</v>
      </c>
      <c r="L8513" t="s">
        <v>24222</v>
      </c>
      <c r="M8513" t="s">
        <v>24223</v>
      </c>
      <c r="N8513">
        <v>0.41749999999999998</v>
      </c>
      <c r="O8513">
        <v>0</v>
      </c>
      <c r="P8513">
        <v>54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22.545000000000002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1736133</v>
      </c>
      <c r="B8514">
        <v>1</v>
      </c>
      <c r="C8514" t="s">
        <v>76</v>
      </c>
      <c r="D8514" t="s">
        <v>106</v>
      </c>
      <c r="E8514" t="s">
        <v>126</v>
      </c>
      <c r="F8514" t="s">
        <v>1705</v>
      </c>
      <c r="G8514" t="s">
        <v>176</v>
      </c>
      <c r="H8514" t="s">
        <v>47</v>
      </c>
      <c r="I8514" t="s">
        <v>129</v>
      </c>
      <c r="J8514" t="s">
        <v>130</v>
      </c>
      <c r="K8514" t="s">
        <v>131</v>
      </c>
      <c r="L8514" t="s">
        <v>24224</v>
      </c>
      <c r="M8514" t="s">
        <v>24225</v>
      </c>
      <c r="N8514">
        <v>0.712777777</v>
      </c>
      <c r="O8514">
        <v>15</v>
      </c>
      <c r="P8514">
        <v>1217</v>
      </c>
      <c r="Q8514">
        <v>0</v>
      </c>
      <c r="R8514">
        <v>0</v>
      </c>
      <c r="S8514">
        <v>0</v>
      </c>
      <c r="T8514">
        <v>0</v>
      </c>
      <c r="U8514">
        <v>10.691667000000001</v>
      </c>
      <c r="V8514">
        <v>867.45055500000001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1736135</v>
      </c>
      <c r="B8515">
        <v>1</v>
      </c>
      <c r="C8515" t="s">
        <v>76</v>
      </c>
      <c r="D8515" t="s">
        <v>97</v>
      </c>
      <c r="E8515" t="s">
        <v>126</v>
      </c>
      <c r="F8515" t="s">
        <v>24226</v>
      </c>
      <c r="G8515" t="s">
        <v>176</v>
      </c>
      <c r="H8515" t="s">
        <v>47</v>
      </c>
      <c r="I8515" t="s">
        <v>129</v>
      </c>
      <c r="J8515" t="s">
        <v>130</v>
      </c>
      <c r="K8515" t="s">
        <v>131</v>
      </c>
      <c r="L8515" t="s">
        <v>24227</v>
      </c>
      <c r="M8515" t="s">
        <v>24228</v>
      </c>
      <c r="N8515">
        <v>0.23111111100000001</v>
      </c>
      <c r="O8515">
        <v>0</v>
      </c>
      <c r="P8515">
        <v>33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7.6266670000000003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1736134</v>
      </c>
      <c r="B8516">
        <v>1</v>
      </c>
      <c r="C8516" t="s">
        <v>76</v>
      </c>
      <c r="D8516" t="s">
        <v>90</v>
      </c>
      <c r="E8516" t="s">
        <v>126</v>
      </c>
      <c r="F8516" t="s">
        <v>23409</v>
      </c>
      <c r="G8516" t="s">
        <v>3544</v>
      </c>
      <c r="H8516" t="s">
        <v>47</v>
      </c>
      <c r="I8516" t="s">
        <v>129</v>
      </c>
      <c r="J8516" t="s">
        <v>130</v>
      </c>
      <c r="K8516" t="s">
        <v>131</v>
      </c>
      <c r="L8516" t="s">
        <v>24229</v>
      </c>
      <c r="M8516" t="s">
        <v>24230</v>
      </c>
      <c r="N8516">
        <v>0.68666666600000004</v>
      </c>
      <c r="O8516">
        <v>0</v>
      </c>
      <c r="P8516">
        <v>112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76.906666999999999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1736138</v>
      </c>
      <c r="B8517">
        <v>1</v>
      </c>
      <c r="C8517" t="s">
        <v>76</v>
      </c>
      <c r="D8517" t="s">
        <v>90</v>
      </c>
      <c r="E8517" t="s">
        <v>126</v>
      </c>
      <c r="F8517" t="s">
        <v>24231</v>
      </c>
      <c r="G8517" t="s">
        <v>176</v>
      </c>
      <c r="H8517" t="s">
        <v>47</v>
      </c>
      <c r="I8517" t="s">
        <v>129</v>
      </c>
      <c r="J8517" t="s">
        <v>130</v>
      </c>
      <c r="K8517" t="s">
        <v>131</v>
      </c>
      <c r="L8517" t="s">
        <v>24232</v>
      </c>
      <c r="M8517" t="s">
        <v>24233</v>
      </c>
      <c r="N8517">
        <v>2.111111111</v>
      </c>
      <c r="O8517">
        <v>0</v>
      </c>
      <c r="P8517">
        <v>114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240.66666699999999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1736136</v>
      </c>
      <c r="B8518">
        <v>1</v>
      </c>
      <c r="C8518" t="s">
        <v>76</v>
      </c>
      <c r="D8518" t="s">
        <v>97</v>
      </c>
      <c r="E8518" t="s">
        <v>212</v>
      </c>
      <c r="F8518" t="s">
        <v>24234</v>
      </c>
      <c r="G8518" t="s">
        <v>150</v>
      </c>
      <c r="H8518" t="s">
        <v>47</v>
      </c>
      <c r="I8518" t="s">
        <v>129</v>
      </c>
      <c r="J8518" t="s">
        <v>130</v>
      </c>
      <c r="K8518" t="s">
        <v>131</v>
      </c>
      <c r="L8518" t="s">
        <v>24235</v>
      </c>
      <c r="M8518" t="s">
        <v>24236</v>
      </c>
      <c r="N8518">
        <v>0.73499999999999999</v>
      </c>
      <c r="O8518">
        <v>20</v>
      </c>
      <c r="P8518">
        <v>2356</v>
      </c>
      <c r="Q8518">
        <v>0</v>
      </c>
      <c r="R8518">
        <v>0</v>
      </c>
      <c r="S8518">
        <v>0</v>
      </c>
      <c r="T8518">
        <v>0</v>
      </c>
      <c r="U8518">
        <v>14.7</v>
      </c>
      <c r="V8518">
        <v>1731.66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1736137</v>
      </c>
      <c r="B8519">
        <v>1</v>
      </c>
      <c r="C8519" t="s">
        <v>76</v>
      </c>
      <c r="D8519" t="s">
        <v>81</v>
      </c>
      <c r="E8519" t="s">
        <v>164</v>
      </c>
      <c r="F8519" t="s">
        <v>24237</v>
      </c>
      <c r="G8519" t="s">
        <v>256</v>
      </c>
      <c r="H8519" t="s">
        <v>46</v>
      </c>
      <c r="I8519" t="s">
        <v>129</v>
      </c>
      <c r="J8519" t="s">
        <v>130</v>
      </c>
      <c r="K8519" t="s">
        <v>131</v>
      </c>
      <c r="L8519" t="s">
        <v>24238</v>
      </c>
      <c r="M8519" t="s">
        <v>24239</v>
      </c>
      <c r="N8519">
        <v>1.819722222</v>
      </c>
      <c r="O8519">
        <v>0</v>
      </c>
      <c r="P8519">
        <v>87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158.315833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1736140</v>
      </c>
      <c r="B8520">
        <v>1</v>
      </c>
      <c r="C8520" t="s">
        <v>77</v>
      </c>
      <c r="D8520" t="s">
        <v>117</v>
      </c>
      <c r="E8520" t="s">
        <v>164</v>
      </c>
      <c r="F8520" t="s">
        <v>13084</v>
      </c>
      <c r="G8520" t="s">
        <v>256</v>
      </c>
      <c r="H8520" t="s">
        <v>46</v>
      </c>
      <c r="I8520" t="s">
        <v>129</v>
      </c>
      <c r="J8520" t="s">
        <v>130</v>
      </c>
      <c r="K8520" t="s">
        <v>131</v>
      </c>
      <c r="L8520" t="s">
        <v>24240</v>
      </c>
      <c r="M8520" t="s">
        <v>24241</v>
      </c>
      <c r="N8520">
        <v>1.0938888879999999</v>
      </c>
      <c r="O8520">
        <v>0</v>
      </c>
      <c r="P8520">
        <v>0</v>
      </c>
      <c r="Q8520">
        <v>0</v>
      </c>
      <c r="R8520">
        <v>26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28.441110999999999</v>
      </c>
      <c r="Y8520">
        <v>0</v>
      </c>
      <c r="Z8520">
        <v>0</v>
      </c>
    </row>
    <row r="8521" spans="1:26" x14ac:dyDescent="0.25">
      <c r="A8521">
        <v>1736141</v>
      </c>
      <c r="B8521">
        <v>1</v>
      </c>
      <c r="C8521" t="s">
        <v>77</v>
      </c>
      <c r="D8521" t="s">
        <v>117</v>
      </c>
      <c r="E8521" t="s">
        <v>158</v>
      </c>
      <c r="F8521" t="s">
        <v>1984</v>
      </c>
      <c r="G8521" t="s">
        <v>176</v>
      </c>
      <c r="H8521" t="s">
        <v>47</v>
      </c>
      <c r="I8521" t="s">
        <v>151</v>
      </c>
      <c r="J8521" t="s">
        <v>130</v>
      </c>
      <c r="K8521" t="s">
        <v>131</v>
      </c>
      <c r="L8521" t="s">
        <v>24242</v>
      </c>
      <c r="M8521" t="s">
        <v>24243</v>
      </c>
      <c r="N8521">
        <v>5.5555550000000002E-3</v>
      </c>
      <c r="O8521">
        <v>0</v>
      </c>
      <c r="P8521">
        <v>0</v>
      </c>
      <c r="Q8521">
        <v>3</v>
      </c>
      <c r="R8521">
        <v>183</v>
      </c>
      <c r="S8521">
        <v>6</v>
      </c>
      <c r="T8521">
        <v>1114</v>
      </c>
      <c r="U8521">
        <v>0</v>
      </c>
      <c r="V8521">
        <v>0</v>
      </c>
      <c r="W8521">
        <v>1.6667000000000001E-2</v>
      </c>
      <c r="X8521">
        <v>1.016667</v>
      </c>
      <c r="Y8521">
        <v>3.3333000000000002E-2</v>
      </c>
      <c r="Z8521">
        <v>6.1888880000000004</v>
      </c>
    </row>
    <row r="8522" spans="1:26" x14ac:dyDescent="0.25">
      <c r="A8522">
        <v>1736149</v>
      </c>
      <c r="B8522">
        <v>1</v>
      </c>
      <c r="C8522" t="s">
        <v>76</v>
      </c>
      <c r="D8522" t="s">
        <v>78</v>
      </c>
      <c r="E8522" t="s">
        <v>139</v>
      </c>
      <c r="F8522" t="s">
        <v>24244</v>
      </c>
      <c r="G8522" t="s">
        <v>5391</v>
      </c>
      <c r="H8522" t="s">
        <v>46</v>
      </c>
      <c r="I8522" t="s">
        <v>129</v>
      </c>
      <c r="J8522" t="s">
        <v>15</v>
      </c>
      <c r="K8522" t="s">
        <v>131</v>
      </c>
      <c r="L8522" t="s">
        <v>24245</v>
      </c>
      <c r="M8522" t="s">
        <v>24246</v>
      </c>
      <c r="N8522">
        <v>4.188055555</v>
      </c>
      <c r="O8522">
        <v>0</v>
      </c>
      <c r="P8522">
        <v>199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833.42305499999998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1736143</v>
      </c>
      <c r="B8523">
        <v>1</v>
      </c>
      <c r="C8523" t="s">
        <v>76</v>
      </c>
      <c r="D8523" t="s">
        <v>93</v>
      </c>
      <c r="E8523" t="s">
        <v>134</v>
      </c>
      <c r="F8523" t="s">
        <v>24247</v>
      </c>
      <c r="G8523" t="s">
        <v>136</v>
      </c>
      <c r="H8523" t="s">
        <v>46</v>
      </c>
      <c r="I8523" t="s">
        <v>129</v>
      </c>
      <c r="J8523" t="s">
        <v>130</v>
      </c>
      <c r="K8523" t="s">
        <v>131</v>
      </c>
      <c r="L8523" t="s">
        <v>24248</v>
      </c>
      <c r="M8523" t="s">
        <v>24249</v>
      </c>
      <c r="N8523">
        <v>1.400555555</v>
      </c>
      <c r="O8523">
        <v>0</v>
      </c>
      <c r="P8523">
        <v>1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1.4005559999999999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1736147</v>
      </c>
      <c r="B8524">
        <v>1</v>
      </c>
      <c r="C8524" t="s">
        <v>77</v>
      </c>
      <c r="D8524" t="s">
        <v>117</v>
      </c>
      <c r="E8524" t="s">
        <v>126</v>
      </c>
      <c r="F8524" t="s">
        <v>24250</v>
      </c>
      <c r="G8524" t="s">
        <v>145</v>
      </c>
      <c r="H8524" t="s">
        <v>47</v>
      </c>
      <c r="I8524" t="s">
        <v>129</v>
      </c>
      <c r="J8524" t="s">
        <v>130</v>
      </c>
      <c r="K8524" t="s">
        <v>131</v>
      </c>
      <c r="L8524" t="s">
        <v>24251</v>
      </c>
      <c r="M8524" t="s">
        <v>24252</v>
      </c>
      <c r="N8524">
        <v>2.6327777769999998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48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126.373333</v>
      </c>
    </row>
    <row r="8525" spans="1:26" x14ac:dyDescent="0.25">
      <c r="A8525">
        <v>1736144</v>
      </c>
      <c r="B8525">
        <v>1</v>
      </c>
      <c r="C8525" t="s">
        <v>76</v>
      </c>
      <c r="D8525" t="s">
        <v>90</v>
      </c>
      <c r="E8525" t="s">
        <v>158</v>
      </c>
      <c r="F8525" t="s">
        <v>24253</v>
      </c>
      <c r="G8525" t="s">
        <v>176</v>
      </c>
      <c r="H8525" t="s">
        <v>47</v>
      </c>
      <c r="I8525" t="s">
        <v>151</v>
      </c>
      <c r="J8525" t="s">
        <v>130</v>
      </c>
      <c r="K8525" t="s">
        <v>131</v>
      </c>
      <c r="L8525" t="s">
        <v>24254</v>
      </c>
      <c r="M8525" t="s">
        <v>24255</v>
      </c>
      <c r="N8525">
        <v>8.3333330000000001E-3</v>
      </c>
      <c r="O8525">
        <v>0</v>
      </c>
      <c r="P8525">
        <v>0</v>
      </c>
      <c r="Q8525">
        <v>0</v>
      </c>
      <c r="R8525">
        <v>0</v>
      </c>
      <c r="S8525">
        <v>4</v>
      </c>
      <c r="T8525">
        <v>348</v>
      </c>
      <c r="U8525">
        <v>0</v>
      </c>
      <c r="V8525">
        <v>0</v>
      </c>
      <c r="W8525">
        <v>0</v>
      </c>
      <c r="X8525">
        <v>0</v>
      </c>
      <c r="Y8525">
        <v>3.3333000000000002E-2</v>
      </c>
      <c r="Z8525">
        <v>2.9</v>
      </c>
    </row>
    <row r="8526" spans="1:26" x14ac:dyDescent="0.25">
      <c r="A8526">
        <v>1736146</v>
      </c>
      <c r="B8526">
        <v>1</v>
      </c>
      <c r="C8526" t="s">
        <v>76</v>
      </c>
      <c r="D8526" t="s">
        <v>101</v>
      </c>
      <c r="E8526" t="s">
        <v>158</v>
      </c>
      <c r="F8526" t="s">
        <v>24256</v>
      </c>
      <c r="G8526" t="s">
        <v>176</v>
      </c>
      <c r="H8526" t="s">
        <v>47</v>
      </c>
      <c r="I8526" t="s">
        <v>129</v>
      </c>
      <c r="J8526" t="s">
        <v>130</v>
      </c>
      <c r="K8526" t="s">
        <v>131</v>
      </c>
      <c r="L8526" t="s">
        <v>24257</v>
      </c>
      <c r="M8526" t="s">
        <v>24258</v>
      </c>
      <c r="N8526">
        <v>0.66222222200000003</v>
      </c>
      <c r="O8526">
        <v>8</v>
      </c>
      <c r="P8526">
        <v>401</v>
      </c>
      <c r="Q8526">
        <v>0</v>
      </c>
      <c r="R8526">
        <v>0</v>
      </c>
      <c r="S8526">
        <v>0</v>
      </c>
      <c r="T8526">
        <v>0</v>
      </c>
      <c r="U8526">
        <v>5.2977780000000001</v>
      </c>
      <c r="V8526">
        <v>265.55111099999999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1736148</v>
      </c>
      <c r="B8527">
        <v>1</v>
      </c>
      <c r="C8527" t="s">
        <v>77</v>
      </c>
      <c r="D8527" t="s">
        <v>109</v>
      </c>
      <c r="E8527" t="s">
        <v>158</v>
      </c>
      <c r="F8527" t="s">
        <v>24259</v>
      </c>
      <c r="G8527" t="s">
        <v>176</v>
      </c>
      <c r="H8527" t="s">
        <v>47</v>
      </c>
      <c r="I8527" t="s">
        <v>129</v>
      </c>
      <c r="J8527" t="s">
        <v>130</v>
      </c>
      <c r="K8527" t="s">
        <v>131</v>
      </c>
      <c r="L8527" t="s">
        <v>24260</v>
      </c>
      <c r="M8527" t="s">
        <v>24261</v>
      </c>
      <c r="N8527">
        <v>0.83805555499999995</v>
      </c>
      <c r="O8527">
        <v>14</v>
      </c>
      <c r="P8527">
        <v>442</v>
      </c>
      <c r="Q8527">
        <v>0</v>
      </c>
      <c r="R8527">
        <v>0</v>
      </c>
      <c r="S8527">
        <v>0</v>
      </c>
      <c r="T8527">
        <v>0</v>
      </c>
      <c r="U8527">
        <v>11.732778</v>
      </c>
      <c r="V8527">
        <v>370.42055499999998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1736150</v>
      </c>
      <c r="B8528">
        <v>1</v>
      </c>
      <c r="C8528" t="s">
        <v>77</v>
      </c>
      <c r="D8528" t="s">
        <v>114</v>
      </c>
      <c r="E8528" t="s">
        <v>134</v>
      </c>
      <c r="F8528" t="s">
        <v>24262</v>
      </c>
      <c r="G8528" t="s">
        <v>289</v>
      </c>
      <c r="H8528" t="s">
        <v>46</v>
      </c>
      <c r="I8528" t="s">
        <v>129</v>
      </c>
      <c r="J8528" t="s">
        <v>130</v>
      </c>
      <c r="K8528" t="s">
        <v>131</v>
      </c>
      <c r="L8528" t="s">
        <v>24263</v>
      </c>
      <c r="M8528" t="s">
        <v>24264</v>
      </c>
      <c r="N8528">
        <v>0.43666666599999998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0.43666700000000003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1736151</v>
      </c>
      <c r="B8529">
        <v>1</v>
      </c>
      <c r="C8529" t="s">
        <v>77</v>
      </c>
      <c r="D8529" t="s">
        <v>109</v>
      </c>
      <c r="E8529" t="s">
        <v>139</v>
      </c>
      <c r="F8529" t="s">
        <v>24265</v>
      </c>
      <c r="G8529" t="s">
        <v>141</v>
      </c>
      <c r="H8529" t="s">
        <v>46</v>
      </c>
      <c r="I8529" t="s">
        <v>129</v>
      </c>
      <c r="J8529" t="s">
        <v>130</v>
      </c>
      <c r="K8529" t="s">
        <v>131</v>
      </c>
      <c r="L8529" t="s">
        <v>24266</v>
      </c>
      <c r="M8529" t="s">
        <v>24267</v>
      </c>
      <c r="N8529">
        <v>1.6658333329999999</v>
      </c>
      <c r="O8529">
        <v>0</v>
      </c>
      <c r="P8529">
        <v>0</v>
      </c>
      <c r="Q8529">
        <v>0</v>
      </c>
      <c r="R8529">
        <v>2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3.3316669999999999</v>
      </c>
      <c r="Y8529">
        <v>0</v>
      </c>
      <c r="Z8529">
        <v>0</v>
      </c>
    </row>
    <row r="8530" spans="1:26" x14ac:dyDescent="0.25">
      <c r="A8530">
        <v>1736158</v>
      </c>
      <c r="B8530">
        <v>1</v>
      </c>
      <c r="C8530" t="s">
        <v>76</v>
      </c>
      <c r="D8530" t="s">
        <v>86</v>
      </c>
      <c r="E8530" t="s">
        <v>134</v>
      </c>
      <c r="F8530" t="s">
        <v>24268</v>
      </c>
      <c r="G8530" t="s">
        <v>136</v>
      </c>
      <c r="H8530" t="s">
        <v>46</v>
      </c>
      <c r="I8530" t="s">
        <v>129</v>
      </c>
      <c r="J8530" t="s">
        <v>130</v>
      </c>
      <c r="K8530" t="s">
        <v>131</v>
      </c>
      <c r="L8530" t="s">
        <v>24269</v>
      </c>
      <c r="M8530" t="s">
        <v>24270</v>
      </c>
      <c r="N8530">
        <v>2.5583333330000002</v>
      </c>
      <c r="O8530">
        <v>0</v>
      </c>
      <c r="P8530">
        <v>3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7.6749999999999998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1736153</v>
      </c>
      <c r="B8531">
        <v>1</v>
      </c>
      <c r="C8531" t="s">
        <v>76</v>
      </c>
      <c r="D8531" t="s">
        <v>79</v>
      </c>
      <c r="E8531" t="s">
        <v>134</v>
      </c>
      <c r="F8531" t="s">
        <v>24271</v>
      </c>
      <c r="G8531" t="s">
        <v>155</v>
      </c>
      <c r="H8531" t="s">
        <v>46</v>
      </c>
      <c r="I8531" t="s">
        <v>129</v>
      </c>
      <c r="J8531" t="s">
        <v>130</v>
      </c>
      <c r="K8531" t="s">
        <v>131</v>
      </c>
      <c r="L8531" t="s">
        <v>24272</v>
      </c>
      <c r="M8531" t="s">
        <v>24273</v>
      </c>
      <c r="N8531">
        <v>2.0347222220000001</v>
      </c>
      <c r="O8531">
        <v>0</v>
      </c>
      <c r="P8531">
        <v>33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67.145832999999996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1736156</v>
      </c>
      <c r="B8532">
        <v>1</v>
      </c>
      <c r="C8532" t="s">
        <v>77</v>
      </c>
      <c r="D8532" t="s">
        <v>112</v>
      </c>
      <c r="E8532" t="s">
        <v>139</v>
      </c>
      <c r="F8532" t="s">
        <v>24274</v>
      </c>
      <c r="G8532" t="s">
        <v>141</v>
      </c>
      <c r="H8532" t="s">
        <v>46</v>
      </c>
      <c r="I8532" t="s">
        <v>129</v>
      </c>
      <c r="J8532" t="s">
        <v>130</v>
      </c>
      <c r="K8532" t="s">
        <v>131</v>
      </c>
      <c r="L8532" t="s">
        <v>24275</v>
      </c>
      <c r="M8532" t="s">
        <v>24276</v>
      </c>
      <c r="N8532">
        <v>1.237777777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41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50.748888999999998</v>
      </c>
    </row>
    <row r="8533" spans="1:26" x14ac:dyDescent="0.25">
      <c r="A8533">
        <v>1736154</v>
      </c>
      <c r="B8533">
        <v>1</v>
      </c>
      <c r="C8533" t="s">
        <v>77</v>
      </c>
      <c r="D8533" t="s">
        <v>118</v>
      </c>
      <c r="E8533" t="s">
        <v>158</v>
      </c>
      <c r="F8533" t="s">
        <v>24277</v>
      </c>
      <c r="G8533" t="s">
        <v>176</v>
      </c>
      <c r="H8533" t="s">
        <v>47</v>
      </c>
      <c r="I8533" t="s">
        <v>129</v>
      </c>
      <c r="J8533" t="s">
        <v>130</v>
      </c>
      <c r="K8533" t="s">
        <v>131</v>
      </c>
      <c r="L8533" t="s">
        <v>24278</v>
      </c>
      <c r="M8533" t="s">
        <v>24279</v>
      </c>
      <c r="N8533">
        <v>0.60750000000000004</v>
      </c>
      <c r="O8533">
        <v>2</v>
      </c>
      <c r="P8533">
        <v>5466</v>
      </c>
      <c r="Q8533">
        <v>0</v>
      </c>
      <c r="R8533">
        <v>0</v>
      </c>
      <c r="S8533">
        <v>0</v>
      </c>
      <c r="T8533">
        <v>0</v>
      </c>
      <c r="U8533">
        <v>1.2150000000000001</v>
      </c>
      <c r="V8533">
        <v>3320.5949999999998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1736155</v>
      </c>
      <c r="B8534">
        <v>1</v>
      </c>
      <c r="C8534" t="s">
        <v>76</v>
      </c>
      <c r="D8534" t="s">
        <v>84</v>
      </c>
      <c r="E8534" t="s">
        <v>139</v>
      </c>
      <c r="F8534" t="s">
        <v>24280</v>
      </c>
      <c r="G8534" t="s">
        <v>1596</v>
      </c>
      <c r="H8534" t="s">
        <v>46</v>
      </c>
      <c r="I8534" t="s">
        <v>129</v>
      </c>
      <c r="J8534" t="s">
        <v>130</v>
      </c>
      <c r="K8534" t="s">
        <v>131</v>
      </c>
      <c r="L8534" t="s">
        <v>24281</v>
      </c>
      <c r="M8534" t="s">
        <v>24282</v>
      </c>
      <c r="N8534">
        <v>1.575555555</v>
      </c>
      <c r="O8534">
        <v>0</v>
      </c>
      <c r="P8534">
        <v>53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83.504444000000007</v>
      </c>
      <c r="W8534">
        <v>0</v>
      </c>
      <c r="X8534">
        <v>0</v>
      </c>
      <c r="Y8534">
        <v>0</v>
      </c>
      <c r="Z8534">
        <v>0</v>
      </c>
    </row>
    <row r="8535" spans="1:26" x14ac:dyDescent="0.25">
      <c r="A8535">
        <v>1736163</v>
      </c>
      <c r="B8535">
        <v>1</v>
      </c>
      <c r="C8535" t="s">
        <v>77</v>
      </c>
      <c r="D8535" t="s">
        <v>119</v>
      </c>
      <c r="E8535" t="s">
        <v>212</v>
      </c>
      <c r="F8535" t="s">
        <v>16954</v>
      </c>
      <c r="G8535" t="s">
        <v>293</v>
      </c>
      <c r="H8535" t="s">
        <v>160</v>
      </c>
      <c r="I8535" t="s">
        <v>129</v>
      </c>
      <c r="J8535" t="s">
        <v>130</v>
      </c>
      <c r="K8535" t="s">
        <v>161</v>
      </c>
      <c r="L8535" t="s">
        <v>24283</v>
      </c>
      <c r="M8535" t="s">
        <v>24284</v>
      </c>
      <c r="N8535">
        <v>4.9227777770000003</v>
      </c>
      <c r="O8535">
        <v>25</v>
      </c>
      <c r="P8535">
        <v>86</v>
      </c>
      <c r="Q8535">
        <v>0</v>
      </c>
      <c r="R8535">
        <v>0</v>
      </c>
      <c r="S8535">
        <v>0</v>
      </c>
      <c r="T8535">
        <v>0</v>
      </c>
      <c r="U8535">
        <v>123.069444</v>
      </c>
      <c r="V8535">
        <v>423.35888899999998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1736159</v>
      </c>
      <c r="B8536">
        <v>1</v>
      </c>
      <c r="C8536" t="s">
        <v>77</v>
      </c>
      <c r="D8536" t="s">
        <v>123</v>
      </c>
      <c r="E8536" t="s">
        <v>126</v>
      </c>
      <c r="F8536" t="s">
        <v>24285</v>
      </c>
      <c r="G8536" t="s">
        <v>176</v>
      </c>
      <c r="H8536" t="s">
        <v>47</v>
      </c>
      <c r="I8536" t="s">
        <v>129</v>
      </c>
      <c r="J8536" t="s">
        <v>130</v>
      </c>
      <c r="K8536" t="s">
        <v>131</v>
      </c>
      <c r="L8536" t="s">
        <v>24286</v>
      </c>
      <c r="M8536" t="s">
        <v>24287</v>
      </c>
      <c r="N8536">
        <v>1.2241666659999999</v>
      </c>
      <c r="O8536">
        <v>10</v>
      </c>
      <c r="P8536">
        <v>10</v>
      </c>
      <c r="Q8536">
        <v>0</v>
      </c>
      <c r="R8536">
        <v>0</v>
      </c>
      <c r="S8536">
        <v>0</v>
      </c>
      <c r="T8536">
        <v>0</v>
      </c>
      <c r="U8536">
        <v>12.241667</v>
      </c>
      <c r="V8536">
        <v>12.241667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1736152</v>
      </c>
      <c r="B8537">
        <v>1</v>
      </c>
      <c r="C8537" t="s">
        <v>77</v>
      </c>
      <c r="D8537" t="s">
        <v>119</v>
      </c>
      <c r="E8537" t="s">
        <v>126</v>
      </c>
      <c r="F8537" t="s">
        <v>24288</v>
      </c>
      <c r="G8537" t="s">
        <v>6837</v>
      </c>
      <c r="H8537" t="s">
        <v>47</v>
      </c>
      <c r="I8537" t="s">
        <v>151</v>
      </c>
      <c r="J8537" t="s">
        <v>130</v>
      </c>
      <c r="K8537" t="s">
        <v>131</v>
      </c>
      <c r="L8537" t="s">
        <v>24289</v>
      </c>
      <c r="M8537" t="s">
        <v>24290</v>
      </c>
      <c r="N8537">
        <v>3.9444444000000002E-2</v>
      </c>
      <c r="O8537">
        <v>0</v>
      </c>
      <c r="P8537">
        <v>843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33.251666</v>
      </c>
      <c r="W8537">
        <v>0</v>
      </c>
      <c r="X8537">
        <v>0</v>
      </c>
      <c r="Y8537">
        <v>0</v>
      </c>
      <c r="Z8537">
        <v>0</v>
      </c>
    </row>
    <row r="8538" spans="1:26" x14ac:dyDescent="0.25">
      <c r="A8538">
        <v>1736160</v>
      </c>
      <c r="B8538">
        <v>1</v>
      </c>
      <c r="C8538" t="s">
        <v>77</v>
      </c>
      <c r="D8538" t="s">
        <v>114</v>
      </c>
      <c r="E8538" t="s">
        <v>191</v>
      </c>
      <c r="F8538" t="s">
        <v>24291</v>
      </c>
      <c r="G8538" t="s">
        <v>907</v>
      </c>
      <c r="H8538" t="s">
        <v>46</v>
      </c>
      <c r="I8538" t="s">
        <v>129</v>
      </c>
      <c r="J8538" t="s">
        <v>130</v>
      </c>
      <c r="K8538" t="s">
        <v>131</v>
      </c>
      <c r="L8538" t="s">
        <v>24292</v>
      </c>
      <c r="M8538" t="s">
        <v>24293</v>
      </c>
      <c r="N8538">
        <v>0.75472222200000005</v>
      </c>
      <c r="O8538">
        <v>0</v>
      </c>
      <c r="P8538">
        <v>11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8.3019440000000007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1736161</v>
      </c>
      <c r="B8539">
        <v>1</v>
      </c>
      <c r="C8539" t="s">
        <v>76</v>
      </c>
      <c r="D8539" t="s">
        <v>102</v>
      </c>
      <c r="E8539" t="s">
        <v>139</v>
      </c>
      <c r="F8539" t="s">
        <v>24294</v>
      </c>
      <c r="G8539" t="s">
        <v>141</v>
      </c>
      <c r="H8539" t="s">
        <v>46</v>
      </c>
      <c r="I8539" t="s">
        <v>129</v>
      </c>
      <c r="J8539" t="s">
        <v>130</v>
      </c>
      <c r="K8539" t="s">
        <v>131</v>
      </c>
      <c r="L8539" t="s">
        <v>24295</v>
      </c>
      <c r="M8539" t="s">
        <v>24296</v>
      </c>
      <c r="N8539">
        <v>0.64138888800000005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39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25.014167</v>
      </c>
    </row>
    <row r="8540" spans="1:26" x14ac:dyDescent="0.25">
      <c r="A8540">
        <v>1736169</v>
      </c>
      <c r="B8540">
        <v>1</v>
      </c>
      <c r="C8540" t="s">
        <v>77</v>
      </c>
      <c r="D8540" t="s">
        <v>119</v>
      </c>
      <c r="E8540" t="s">
        <v>158</v>
      </c>
      <c r="F8540" t="s">
        <v>8340</v>
      </c>
      <c r="G8540" t="s">
        <v>176</v>
      </c>
      <c r="H8540" t="s">
        <v>47</v>
      </c>
      <c r="I8540" t="s">
        <v>129</v>
      </c>
      <c r="J8540" t="s">
        <v>130</v>
      </c>
      <c r="K8540" t="s">
        <v>131</v>
      </c>
      <c r="L8540" t="s">
        <v>24297</v>
      </c>
      <c r="M8540" t="s">
        <v>24298</v>
      </c>
      <c r="N8540">
        <v>0.37083333299999999</v>
      </c>
      <c r="O8540">
        <v>272</v>
      </c>
      <c r="P8540">
        <v>353</v>
      </c>
      <c r="Q8540">
        <v>0</v>
      </c>
      <c r="R8540">
        <v>0</v>
      </c>
      <c r="S8540">
        <v>0</v>
      </c>
      <c r="T8540">
        <v>0</v>
      </c>
      <c r="U8540">
        <v>100.86666700000001</v>
      </c>
      <c r="V8540">
        <v>130.904167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1736209</v>
      </c>
      <c r="B8541">
        <v>1</v>
      </c>
      <c r="C8541" t="s">
        <v>76</v>
      </c>
      <c r="D8541" t="s">
        <v>92</v>
      </c>
      <c r="E8541" t="s">
        <v>134</v>
      </c>
      <c r="F8541" t="s">
        <v>22511</v>
      </c>
      <c r="G8541" t="s">
        <v>155</v>
      </c>
      <c r="H8541" t="s">
        <v>46</v>
      </c>
      <c r="I8541" t="s">
        <v>129</v>
      </c>
      <c r="J8541" t="s">
        <v>130</v>
      </c>
      <c r="K8541" t="s">
        <v>131</v>
      </c>
      <c r="L8541" t="s">
        <v>24299</v>
      </c>
      <c r="M8541" t="s">
        <v>24300</v>
      </c>
      <c r="N8541">
        <v>2.0466666660000001</v>
      </c>
      <c r="O8541">
        <v>0</v>
      </c>
      <c r="P8541">
        <v>0</v>
      </c>
      <c r="Q8541">
        <v>0</v>
      </c>
      <c r="R8541">
        <v>4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8.1866669999999999</v>
      </c>
      <c r="Y8541">
        <v>0</v>
      </c>
      <c r="Z8541">
        <v>0</v>
      </c>
    </row>
    <row r="8542" spans="1:26" x14ac:dyDescent="0.25">
      <c r="A8542">
        <v>1736172</v>
      </c>
      <c r="B8542">
        <v>1</v>
      </c>
      <c r="C8542" t="s">
        <v>76</v>
      </c>
      <c r="D8542" t="s">
        <v>78</v>
      </c>
      <c r="E8542" t="s">
        <v>134</v>
      </c>
      <c r="F8542" t="s">
        <v>6201</v>
      </c>
      <c r="G8542" t="s">
        <v>155</v>
      </c>
      <c r="H8542" t="s">
        <v>46</v>
      </c>
      <c r="I8542" t="s">
        <v>129</v>
      </c>
      <c r="J8542" t="s">
        <v>130</v>
      </c>
      <c r="K8542" t="s">
        <v>131</v>
      </c>
      <c r="L8542" t="s">
        <v>24301</v>
      </c>
      <c r="M8542" t="s">
        <v>24302</v>
      </c>
      <c r="N8542">
        <v>1.0991666659999999</v>
      </c>
      <c r="O8542">
        <v>0</v>
      </c>
      <c r="P8542">
        <v>36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39.57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1736173</v>
      </c>
      <c r="B8543">
        <v>1</v>
      </c>
      <c r="C8543" t="s">
        <v>76</v>
      </c>
      <c r="D8543" t="s">
        <v>92</v>
      </c>
      <c r="E8543" t="s">
        <v>158</v>
      </c>
      <c r="F8543" t="s">
        <v>15909</v>
      </c>
      <c r="G8543" t="s">
        <v>3544</v>
      </c>
      <c r="H8543" t="s">
        <v>47</v>
      </c>
      <c r="I8543" t="s">
        <v>129</v>
      </c>
      <c r="J8543" t="s">
        <v>130</v>
      </c>
      <c r="K8543" t="s">
        <v>131</v>
      </c>
      <c r="L8543" t="s">
        <v>24303</v>
      </c>
      <c r="M8543" t="s">
        <v>24304</v>
      </c>
      <c r="N8543">
        <v>0.22666666599999999</v>
      </c>
      <c r="O8543">
        <v>0</v>
      </c>
      <c r="P8543">
        <v>0</v>
      </c>
      <c r="Q8543">
        <v>0</v>
      </c>
      <c r="R8543">
        <v>0</v>
      </c>
      <c r="S8543">
        <v>2</v>
      </c>
      <c r="T8543">
        <v>125</v>
      </c>
      <c r="U8543">
        <v>0</v>
      </c>
      <c r="V8543">
        <v>0</v>
      </c>
      <c r="W8543">
        <v>0</v>
      </c>
      <c r="X8543">
        <v>0</v>
      </c>
      <c r="Y8543">
        <v>0.45333299999999999</v>
      </c>
      <c r="Z8543">
        <v>28.333333</v>
      </c>
    </row>
    <row r="8544" spans="1:26" x14ac:dyDescent="0.25">
      <c r="A8544">
        <v>1736181</v>
      </c>
      <c r="B8544">
        <v>1</v>
      </c>
      <c r="C8544" t="s">
        <v>77</v>
      </c>
      <c r="D8544" t="s">
        <v>109</v>
      </c>
      <c r="E8544" t="s">
        <v>212</v>
      </c>
      <c r="F8544" t="s">
        <v>24305</v>
      </c>
      <c r="G8544" t="s">
        <v>176</v>
      </c>
      <c r="H8544" t="s">
        <v>47</v>
      </c>
      <c r="I8544" t="s">
        <v>129</v>
      </c>
      <c r="J8544" t="s">
        <v>130</v>
      </c>
      <c r="K8544" t="s">
        <v>131</v>
      </c>
      <c r="L8544" t="s">
        <v>24306</v>
      </c>
      <c r="M8544" t="s">
        <v>24307</v>
      </c>
      <c r="N8544">
        <v>0.79638888799999996</v>
      </c>
      <c r="O8544">
        <v>0</v>
      </c>
      <c r="P8544">
        <v>940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748.60555499999998</v>
      </c>
      <c r="W8544">
        <v>0</v>
      </c>
      <c r="X8544">
        <v>0</v>
      </c>
      <c r="Y8544">
        <v>0</v>
      </c>
      <c r="Z8544">
        <v>0</v>
      </c>
    </row>
    <row r="8545" spans="1:26" x14ac:dyDescent="0.25">
      <c r="A8545">
        <v>1736199</v>
      </c>
      <c r="B8545">
        <v>1</v>
      </c>
      <c r="C8545" t="s">
        <v>76</v>
      </c>
      <c r="D8545" t="s">
        <v>99</v>
      </c>
      <c r="E8545" t="s">
        <v>126</v>
      </c>
      <c r="F8545" t="s">
        <v>24308</v>
      </c>
      <c r="G8545" t="s">
        <v>176</v>
      </c>
      <c r="H8545" t="s">
        <v>47</v>
      </c>
      <c r="I8545" t="s">
        <v>129</v>
      </c>
      <c r="J8545" t="s">
        <v>130</v>
      </c>
      <c r="K8545" t="s">
        <v>131</v>
      </c>
      <c r="L8545" t="s">
        <v>24309</v>
      </c>
      <c r="M8545" t="s">
        <v>24310</v>
      </c>
      <c r="N8545">
        <v>0.84</v>
      </c>
      <c r="O8545">
        <v>0</v>
      </c>
      <c r="P8545">
        <v>75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63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1736197</v>
      </c>
      <c r="B8546">
        <v>1</v>
      </c>
      <c r="C8546" t="s">
        <v>76</v>
      </c>
      <c r="D8546" t="s">
        <v>107</v>
      </c>
      <c r="E8546" t="s">
        <v>134</v>
      </c>
      <c r="F8546" t="s">
        <v>24311</v>
      </c>
      <c r="G8546" t="s">
        <v>136</v>
      </c>
      <c r="H8546" t="s">
        <v>46</v>
      </c>
      <c r="I8546" t="s">
        <v>129</v>
      </c>
      <c r="J8546" t="s">
        <v>130</v>
      </c>
      <c r="K8546" t="s">
        <v>131</v>
      </c>
      <c r="L8546" t="s">
        <v>24312</v>
      </c>
      <c r="M8546" t="s">
        <v>24313</v>
      </c>
      <c r="N8546">
        <v>1.4602777769999999</v>
      </c>
      <c r="O8546">
        <v>0</v>
      </c>
      <c r="P8546">
        <v>1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1.460278</v>
      </c>
      <c r="W8546">
        <v>0</v>
      </c>
      <c r="X8546">
        <v>0</v>
      </c>
      <c r="Y8546">
        <v>0</v>
      </c>
      <c r="Z8546">
        <v>0</v>
      </c>
    </row>
    <row r="8547" spans="1:26" x14ac:dyDescent="0.25">
      <c r="A8547">
        <v>1736207</v>
      </c>
      <c r="B8547">
        <v>1</v>
      </c>
      <c r="C8547" t="s">
        <v>77</v>
      </c>
      <c r="D8547" t="s">
        <v>108</v>
      </c>
      <c r="E8547" t="s">
        <v>164</v>
      </c>
      <c r="F8547" t="s">
        <v>24314</v>
      </c>
      <c r="G8547" t="s">
        <v>256</v>
      </c>
      <c r="H8547" t="s">
        <v>46</v>
      </c>
      <c r="I8547" t="s">
        <v>129</v>
      </c>
      <c r="J8547" t="s">
        <v>130</v>
      </c>
      <c r="K8547" t="s">
        <v>131</v>
      </c>
      <c r="L8547" t="s">
        <v>24315</v>
      </c>
      <c r="M8547" t="s">
        <v>24316</v>
      </c>
      <c r="N8547">
        <v>4.6266666660000002</v>
      </c>
      <c r="O8547">
        <v>0</v>
      </c>
      <c r="P8547">
        <v>0</v>
      </c>
      <c r="Q8547">
        <v>0</v>
      </c>
      <c r="R8547">
        <v>10</v>
      </c>
      <c r="S8547">
        <v>0</v>
      </c>
      <c r="T8547">
        <v>14</v>
      </c>
      <c r="U8547">
        <v>0</v>
      </c>
      <c r="V8547">
        <v>0</v>
      </c>
      <c r="W8547">
        <v>0</v>
      </c>
      <c r="X8547">
        <v>46.266666999999998</v>
      </c>
      <c r="Y8547">
        <v>0</v>
      </c>
      <c r="Z8547">
        <v>64.773332999999994</v>
      </c>
    </row>
    <row r="8548" spans="1:26" x14ac:dyDescent="0.25">
      <c r="A8548">
        <v>1736187</v>
      </c>
      <c r="B8548">
        <v>1</v>
      </c>
      <c r="C8548" t="s">
        <v>77</v>
      </c>
      <c r="D8548" t="s">
        <v>114</v>
      </c>
      <c r="E8548" t="s">
        <v>139</v>
      </c>
      <c r="F8548" t="s">
        <v>24317</v>
      </c>
      <c r="G8548" t="s">
        <v>141</v>
      </c>
      <c r="H8548" t="s">
        <v>46</v>
      </c>
      <c r="I8548" t="s">
        <v>129</v>
      </c>
      <c r="J8548" t="s">
        <v>130</v>
      </c>
      <c r="K8548" t="s">
        <v>131</v>
      </c>
      <c r="L8548" t="s">
        <v>24318</v>
      </c>
      <c r="M8548" t="s">
        <v>24319</v>
      </c>
      <c r="N8548">
        <v>5.6972222219999997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30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170.91666699999999</v>
      </c>
    </row>
    <row r="8549" spans="1:26" x14ac:dyDescent="0.25">
      <c r="A8549">
        <v>1736225</v>
      </c>
      <c r="B8549">
        <v>1</v>
      </c>
      <c r="C8549" t="s">
        <v>76</v>
      </c>
      <c r="D8549" t="s">
        <v>95</v>
      </c>
      <c r="E8549" t="s">
        <v>134</v>
      </c>
      <c r="F8549" t="s">
        <v>24320</v>
      </c>
      <c r="G8549" t="s">
        <v>209</v>
      </c>
      <c r="H8549" t="s">
        <v>46</v>
      </c>
      <c r="I8549" t="s">
        <v>129</v>
      </c>
      <c r="J8549" t="s">
        <v>130</v>
      </c>
      <c r="K8549" t="s">
        <v>131</v>
      </c>
      <c r="L8549" t="s">
        <v>24321</v>
      </c>
      <c r="M8549" t="s">
        <v>24322</v>
      </c>
      <c r="N8549">
        <v>7.8927777770000001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7.8927779999999998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1736185</v>
      </c>
      <c r="B8550">
        <v>1</v>
      </c>
      <c r="C8550" t="s">
        <v>77</v>
      </c>
      <c r="D8550" t="s">
        <v>108</v>
      </c>
      <c r="E8550" t="s">
        <v>126</v>
      </c>
      <c r="F8550" t="s">
        <v>24323</v>
      </c>
      <c r="G8550" t="s">
        <v>176</v>
      </c>
      <c r="H8550" t="s">
        <v>47</v>
      </c>
      <c r="I8550" t="s">
        <v>129</v>
      </c>
      <c r="J8550" t="s">
        <v>130</v>
      </c>
      <c r="K8550" t="s">
        <v>131</v>
      </c>
      <c r="L8550" t="s">
        <v>24324</v>
      </c>
      <c r="M8550" t="s">
        <v>24325</v>
      </c>
      <c r="N8550">
        <v>0.74361111099999999</v>
      </c>
      <c r="O8550">
        <v>0</v>
      </c>
      <c r="P8550">
        <v>95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70.643056000000001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1736186</v>
      </c>
      <c r="B8551">
        <v>1</v>
      </c>
      <c r="C8551" t="s">
        <v>76</v>
      </c>
      <c r="D8551" t="s">
        <v>101</v>
      </c>
      <c r="E8551" t="s">
        <v>212</v>
      </c>
      <c r="F8551" t="s">
        <v>24326</v>
      </c>
      <c r="G8551" t="s">
        <v>285</v>
      </c>
      <c r="H8551" t="s">
        <v>47</v>
      </c>
      <c r="I8551" t="s">
        <v>129</v>
      </c>
      <c r="J8551" t="s">
        <v>130</v>
      </c>
      <c r="K8551" t="s">
        <v>161</v>
      </c>
      <c r="L8551" t="s">
        <v>24327</v>
      </c>
      <c r="M8551" t="s">
        <v>24328</v>
      </c>
      <c r="N8551">
        <v>7.7950738880000001</v>
      </c>
      <c r="O8551">
        <v>0</v>
      </c>
      <c r="P8551">
        <v>234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1824.04729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1736196</v>
      </c>
      <c r="B8552">
        <v>1</v>
      </c>
      <c r="C8552" t="s">
        <v>76</v>
      </c>
      <c r="D8552" t="s">
        <v>92</v>
      </c>
      <c r="E8552" t="s">
        <v>158</v>
      </c>
      <c r="F8552" t="s">
        <v>24329</v>
      </c>
      <c r="G8552" t="s">
        <v>285</v>
      </c>
      <c r="H8552" t="s">
        <v>47</v>
      </c>
      <c r="I8552" t="s">
        <v>129</v>
      </c>
      <c r="J8552" t="s">
        <v>130</v>
      </c>
      <c r="K8552" t="s">
        <v>161</v>
      </c>
      <c r="L8552" t="s">
        <v>24330</v>
      </c>
      <c r="M8552" t="s">
        <v>24331</v>
      </c>
      <c r="N8552">
        <v>7.6063888879999997</v>
      </c>
      <c r="O8552">
        <v>0</v>
      </c>
      <c r="P8552">
        <v>0</v>
      </c>
      <c r="Q8552">
        <v>0</v>
      </c>
      <c r="R8552">
        <v>304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2312.3422220000002</v>
      </c>
      <c r="Y8552">
        <v>0</v>
      </c>
      <c r="Z8552">
        <v>0</v>
      </c>
    </row>
    <row r="8553" spans="1:26" x14ac:dyDescent="0.25">
      <c r="A8553">
        <v>1736190</v>
      </c>
      <c r="B8553">
        <v>1</v>
      </c>
      <c r="C8553" t="s">
        <v>77</v>
      </c>
      <c r="D8553" t="s">
        <v>114</v>
      </c>
      <c r="E8553" t="s">
        <v>126</v>
      </c>
      <c r="F8553" t="s">
        <v>24332</v>
      </c>
      <c r="G8553" t="s">
        <v>281</v>
      </c>
      <c r="H8553" t="s">
        <v>47</v>
      </c>
      <c r="I8553" t="s">
        <v>129</v>
      </c>
      <c r="J8553" t="s">
        <v>130</v>
      </c>
      <c r="K8553" t="s">
        <v>161</v>
      </c>
      <c r="L8553" t="s">
        <v>24333</v>
      </c>
      <c r="M8553" t="s">
        <v>24334</v>
      </c>
      <c r="N8553">
        <v>4.2911111110000002</v>
      </c>
      <c r="O8553">
        <v>0</v>
      </c>
      <c r="P8553">
        <v>711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3050.98</v>
      </c>
      <c r="W8553">
        <v>0</v>
      </c>
      <c r="X8553">
        <v>0</v>
      </c>
      <c r="Y8553">
        <v>0</v>
      </c>
      <c r="Z8553">
        <v>0</v>
      </c>
    </row>
    <row r="8554" spans="1:26" x14ac:dyDescent="0.25">
      <c r="A8554">
        <v>1736230</v>
      </c>
      <c r="B8554">
        <v>1</v>
      </c>
      <c r="C8554" t="s">
        <v>76</v>
      </c>
      <c r="D8554" t="s">
        <v>96</v>
      </c>
      <c r="E8554" t="s">
        <v>134</v>
      </c>
      <c r="F8554" t="s">
        <v>24335</v>
      </c>
      <c r="G8554" t="s">
        <v>462</v>
      </c>
      <c r="H8554" t="s">
        <v>46</v>
      </c>
      <c r="I8554" t="s">
        <v>129</v>
      </c>
      <c r="J8554" t="s">
        <v>130</v>
      </c>
      <c r="K8554" t="s">
        <v>131</v>
      </c>
      <c r="L8554" t="s">
        <v>24336</v>
      </c>
      <c r="M8554" t="s">
        <v>24337</v>
      </c>
      <c r="N8554">
        <v>1.1841666660000001</v>
      </c>
      <c r="O8554">
        <v>0</v>
      </c>
      <c r="P8554">
        <v>1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1.184167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1736193</v>
      </c>
      <c r="B8555">
        <v>1</v>
      </c>
      <c r="C8555" t="s">
        <v>77</v>
      </c>
      <c r="D8555" t="s">
        <v>118</v>
      </c>
      <c r="E8555" t="s">
        <v>164</v>
      </c>
      <c r="F8555" t="s">
        <v>24338</v>
      </c>
      <c r="G8555" t="s">
        <v>281</v>
      </c>
      <c r="H8555" t="s">
        <v>46</v>
      </c>
      <c r="I8555" t="s">
        <v>129</v>
      </c>
      <c r="J8555" t="s">
        <v>130</v>
      </c>
      <c r="K8555" t="s">
        <v>161</v>
      </c>
      <c r="L8555" t="s">
        <v>24339</v>
      </c>
      <c r="M8555" t="s">
        <v>24340</v>
      </c>
      <c r="N8555">
        <v>1.3725000000000001</v>
      </c>
      <c r="O8555">
        <v>0</v>
      </c>
      <c r="P8555">
        <v>176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241.56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1736215</v>
      </c>
      <c r="B8556">
        <v>1</v>
      </c>
      <c r="C8556" t="s">
        <v>77</v>
      </c>
      <c r="D8556" t="s">
        <v>116</v>
      </c>
      <c r="E8556" t="s">
        <v>126</v>
      </c>
      <c r="F8556" t="s">
        <v>24341</v>
      </c>
      <c r="G8556" t="s">
        <v>431</v>
      </c>
      <c r="H8556" t="s">
        <v>47</v>
      </c>
      <c r="I8556" t="s">
        <v>129</v>
      </c>
      <c r="J8556" t="s">
        <v>130</v>
      </c>
      <c r="K8556" t="s">
        <v>131</v>
      </c>
      <c r="L8556" t="s">
        <v>24342</v>
      </c>
      <c r="M8556" t="s">
        <v>24343</v>
      </c>
      <c r="N8556">
        <v>1.7127777769999999</v>
      </c>
      <c r="O8556">
        <v>8</v>
      </c>
      <c r="P8556">
        <v>307</v>
      </c>
      <c r="Q8556">
        <v>0</v>
      </c>
      <c r="R8556">
        <v>0</v>
      </c>
      <c r="S8556">
        <v>0</v>
      </c>
      <c r="T8556">
        <v>0</v>
      </c>
      <c r="U8556">
        <v>13.702222000000001</v>
      </c>
      <c r="V8556">
        <v>525.82277799999997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1736200</v>
      </c>
      <c r="B8557">
        <v>1</v>
      </c>
      <c r="C8557" t="s">
        <v>77</v>
      </c>
      <c r="D8557" t="s">
        <v>114</v>
      </c>
      <c r="E8557" t="s">
        <v>164</v>
      </c>
      <c r="F8557" t="s">
        <v>24344</v>
      </c>
      <c r="G8557" t="s">
        <v>285</v>
      </c>
      <c r="H8557" t="s">
        <v>46</v>
      </c>
      <c r="I8557" t="s">
        <v>129</v>
      </c>
      <c r="J8557" t="s">
        <v>130</v>
      </c>
      <c r="K8557" t="s">
        <v>161</v>
      </c>
      <c r="L8557" t="s">
        <v>24345</v>
      </c>
      <c r="M8557" t="s">
        <v>24346</v>
      </c>
      <c r="N8557">
        <v>8.5716666660000005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51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437.15499999999997</v>
      </c>
    </row>
    <row r="8558" spans="1:26" x14ac:dyDescent="0.25">
      <c r="A8558">
        <v>1736206</v>
      </c>
      <c r="B8558">
        <v>1</v>
      </c>
      <c r="C8558" t="s">
        <v>76</v>
      </c>
      <c r="D8558" t="s">
        <v>93</v>
      </c>
      <c r="E8558" t="s">
        <v>158</v>
      </c>
      <c r="F8558" t="s">
        <v>347</v>
      </c>
      <c r="G8558" t="s">
        <v>150</v>
      </c>
      <c r="H8558" t="s">
        <v>47</v>
      </c>
      <c r="I8558" t="s">
        <v>129</v>
      </c>
      <c r="J8558" t="s">
        <v>130</v>
      </c>
      <c r="K8558" t="s">
        <v>161</v>
      </c>
      <c r="L8558" t="s">
        <v>24347</v>
      </c>
      <c r="M8558" t="s">
        <v>24348</v>
      </c>
      <c r="N8558">
        <v>0.72388888799999995</v>
      </c>
      <c r="O8558">
        <v>4</v>
      </c>
      <c r="P8558">
        <v>3826</v>
      </c>
      <c r="Q8558">
        <v>0</v>
      </c>
      <c r="R8558">
        <v>0</v>
      </c>
      <c r="S8558">
        <v>0</v>
      </c>
      <c r="T8558">
        <v>0</v>
      </c>
      <c r="U8558">
        <v>2.895556</v>
      </c>
      <c r="V8558">
        <v>2769.5988849999999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1736210</v>
      </c>
      <c r="B8559">
        <v>1</v>
      </c>
      <c r="C8559" t="s">
        <v>76</v>
      </c>
      <c r="D8559" t="s">
        <v>93</v>
      </c>
      <c r="E8559" t="s">
        <v>126</v>
      </c>
      <c r="F8559" t="s">
        <v>24349</v>
      </c>
      <c r="G8559" t="s">
        <v>285</v>
      </c>
      <c r="H8559" t="s">
        <v>47</v>
      </c>
      <c r="I8559" t="s">
        <v>129</v>
      </c>
      <c r="J8559" t="s">
        <v>130</v>
      </c>
      <c r="K8559" t="s">
        <v>161</v>
      </c>
      <c r="L8559" t="s">
        <v>24350</v>
      </c>
      <c r="M8559" t="s">
        <v>24351</v>
      </c>
      <c r="N8559">
        <v>0.61666666599999997</v>
      </c>
      <c r="O8559">
        <v>0</v>
      </c>
      <c r="P8559">
        <v>311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191.783333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1736218</v>
      </c>
      <c r="B8560">
        <v>1</v>
      </c>
      <c r="C8560" t="s">
        <v>76</v>
      </c>
      <c r="D8560" t="s">
        <v>83</v>
      </c>
      <c r="E8560" t="s">
        <v>134</v>
      </c>
      <c r="F8560" t="s">
        <v>24352</v>
      </c>
      <c r="G8560" t="s">
        <v>136</v>
      </c>
      <c r="H8560" t="s">
        <v>46</v>
      </c>
      <c r="I8560" t="s">
        <v>129</v>
      </c>
      <c r="J8560" t="s">
        <v>130</v>
      </c>
      <c r="K8560" t="s">
        <v>131</v>
      </c>
      <c r="L8560" t="s">
        <v>24353</v>
      </c>
      <c r="M8560" t="s">
        <v>24354</v>
      </c>
      <c r="N8560">
        <v>1.896666666</v>
      </c>
      <c r="O8560">
        <v>0</v>
      </c>
      <c r="P8560">
        <v>8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15.173333</v>
      </c>
      <c r="W8560">
        <v>0</v>
      </c>
      <c r="X8560">
        <v>0</v>
      </c>
      <c r="Y8560">
        <v>0</v>
      </c>
      <c r="Z8560">
        <v>0</v>
      </c>
    </row>
    <row r="8561" spans="1:26" x14ac:dyDescent="0.25">
      <c r="A8561">
        <v>1736221</v>
      </c>
      <c r="B8561">
        <v>1</v>
      </c>
      <c r="C8561" t="s">
        <v>76</v>
      </c>
      <c r="D8561" t="s">
        <v>78</v>
      </c>
      <c r="E8561" t="s">
        <v>134</v>
      </c>
      <c r="F8561" t="s">
        <v>24355</v>
      </c>
      <c r="G8561" t="s">
        <v>155</v>
      </c>
      <c r="H8561" t="s">
        <v>46</v>
      </c>
      <c r="I8561" t="s">
        <v>129</v>
      </c>
      <c r="J8561" t="s">
        <v>130</v>
      </c>
      <c r="K8561" t="s">
        <v>131</v>
      </c>
      <c r="L8561" t="s">
        <v>24356</v>
      </c>
      <c r="M8561" t="s">
        <v>24357</v>
      </c>
      <c r="N8561">
        <v>2.2669444439999999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2.2669440000000001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1736216</v>
      </c>
      <c r="B8562">
        <v>1</v>
      </c>
      <c r="C8562" t="s">
        <v>76</v>
      </c>
      <c r="D8562" t="s">
        <v>103</v>
      </c>
      <c r="E8562" t="s">
        <v>139</v>
      </c>
      <c r="F8562" t="s">
        <v>24358</v>
      </c>
      <c r="G8562" t="s">
        <v>285</v>
      </c>
      <c r="H8562" t="s">
        <v>46</v>
      </c>
      <c r="I8562" t="s">
        <v>129</v>
      </c>
      <c r="J8562" t="s">
        <v>130</v>
      </c>
      <c r="K8562" t="s">
        <v>161</v>
      </c>
      <c r="L8562" t="s">
        <v>24359</v>
      </c>
      <c r="M8562" t="s">
        <v>24360</v>
      </c>
      <c r="N8562">
        <v>6.7782897220000002</v>
      </c>
      <c r="O8562">
        <v>0</v>
      </c>
      <c r="P8562">
        <v>0</v>
      </c>
      <c r="Q8562">
        <v>0</v>
      </c>
      <c r="R8562">
        <v>195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1321.766496</v>
      </c>
      <c r="Y8562">
        <v>0</v>
      </c>
      <c r="Z8562">
        <v>0</v>
      </c>
    </row>
    <row r="8563" spans="1:26" x14ac:dyDescent="0.25">
      <c r="A8563">
        <v>1736220</v>
      </c>
      <c r="B8563">
        <v>1</v>
      </c>
      <c r="C8563" t="s">
        <v>76</v>
      </c>
      <c r="D8563" t="s">
        <v>94</v>
      </c>
      <c r="E8563" t="s">
        <v>164</v>
      </c>
      <c r="F8563" t="s">
        <v>24361</v>
      </c>
      <c r="G8563" t="s">
        <v>285</v>
      </c>
      <c r="H8563" t="s">
        <v>46</v>
      </c>
      <c r="I8563" t="s">
        <v>129</v>
      </c>
      <c r="J8563" t="s">
        <v>130</v>
      </c>
      <c r="K8563" t="s">
        <v>161</v>
      </c>
      <c r="L8563" t="s">
        <v>24362</v>
      </c>
      <c r="M8563" t="s">
        <v>24363</v>
      </c>
      <c r="N8563">
        <v>7.7846305549999997</v>
      </c>
      <c r="O8563">
        <v>0</v>
      </c>
      <c r="P8563">
        <v>222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1728.187983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1736226</v>
      </c>
      <c r="B8564">
        <v>1</v>
      </c>
      <c r="C8564" t="s">
        <v>76</v>
      </c>
      <c r="D8564" t="s">
        <v>79</v>
      </c>
      <c r="E8564" t="s">
        <v>164</v>
      </c>
      <c r="F8564" t="s">
        <v>24364</v>
      </c>
      <c r="G8564" t="s">
        <v>1012</v>
      </c>
      <c r="H8564" t="s">
        <v>46</v>
      </c>
      <c r="I8564" t="s">
        <v>129</v>
      </c>
      <c r="J8564" t="s">
        <v>130</v>
      </c>
      <c r="K8564" t="s">
        <v>131</v>
      </c>
      <c r="L8564" t="s">
        <v>24365</v>
      </c>
      <c r="M8564" t="s">
        <v>24366</v>
      </c>
      <c r="N8564">
        <v>0.637222222</v>
      </c>
      <c r="O8564">
        <v>0</v>
      </c>
      <c r="P8564">
        <v>71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45.242778000000001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1736246</v>
      </c>
      <c r="B8565">
        <v>1</v>
      </c>
      <c r="C8565" t="s">
        <v>76</v>
      </c>
      <c r="D8565" t="s">
        <v>80</v>
      </c>
      <c r="E8565" t="s">
        <v>139</v>
      </c>
      <c r="F8565" t="s">
        <v>24367</v>
      </c>
      <c r="G8565" t="s">
        <v>141</v>
      </c>
      <c r="H8565" t="s">
        <v>46</v>
      </c>
      <c r="I8565" t="s">
        <v>129</v>
      </c>
      <c r="J8565" t="s">
        <v>130</v>
      </c>
      <c r="K8565" t="s">
        <v>131</v>
      </c>
      <c r="L8565" t="s">
        <v>24368</v>
      </c>
      <c r="M8565" t="s">
        <v>24369</v>
      </c>
      <c r="N8565">
        <v>2.593611111</v>
      </c>
      <c r="O8565">
        <v>0</v>
      </c>
      <c r="P8565">
        <v>10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25.936111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1736228</v>
      </c>
      <c r="B8566">
        <v>1</v>
      </c>
      <c r="C8566" t="s">
        <v>77</v>
      </c>
      <c r="D8566" t="s">
        <v>124</v>
      </c>
      <c r="E8566" t="s">
        <v>134</v>
      </c>
      <c r="F8566" t="s">
        <v>24370</v>
      </c>
      <c r="G8566" t="s">
        <v>136</v>
      </c>
      <c r="H8566" t="s">
        <v>46</v>
      </c>
      <c r="I8566" t="s">
        <v>129</v>
      </c>
      <c r="J8566" t="s">
        <v>130</v>
      </c>
      <c r="K8566" t="s">
        <v>131</v>
      </c>
      <c r="L8566" t="s">
        <v>24371</v>
      </c>
      <c r="M8566" t="s">
        <v>24372</v>
      </c>
      <c r="N8566">
        <v>0.82138888799999998</v>
      </c>
      <c r="O8566">
        <v>0</v>
      </c>
      <c r="P8566">
        <v>1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0.82138900000000004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1736224</v>
      </c>
      <c r="B8567">
        <v>1</v>
      </c>
      <c r="C8567" t="s">
        <v>76</v>
      </c>
      <c r="D8567" t="s">
        <v>79</v>
      </c>
      <c r="E8567" t="s">
        <v>134</v>
      </c>
      <c r="F8567" t="s">
        <v>24373</v>
      </c>
      <c r="G8567" t="s">
        <v>209</v>
      </c>
      <c r="H8567" t="s">
        <v>46</v>
      </c>
      <c r="I8567" t="s">
        <v>129</v>
      </c>
      <c r="J8567" t="s">
        <v>130</v>
      </c>
      <c r="K8567" t="s">
        <v>131</v>
      </c>
      <c r="L8567" t="s">
        <v>24374</v>
      </c>
      <c r="M8567" t="s">
        <v>24375</v>
      </c>
      <c r="N8567">
        <v>5.6291666659999997</v>
      </c>
      <c r="O8567">
        <v>0</v>
      </c>
      <c r="P8567">
        <v>7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39.404167000000001</v>
      </c>
      <c r="W8567">
        <v>0</v>
      </c>
      <c r="X8567">
        <v>0</v>
      </c>
      <c r="Y8567">
        <v>0</v>
      </c>
      <c r="Z8567">
        <v>0</v>
      </c>
    </row>
    <row r="8568" spans="1:26" x14ac:dyDescent="0.25">
      <c r="A8568">
        <v>1736222</v>
      </c>
      <c r="B8568">
        <v>1</v>
      </c>
      <c r="C8568" t="s">
        <v>76</v>
      </c>
      <c r="D8568" t="s">
        <v>82</v>
      </c>
      <c r="E8568" t="s">
        <v>164</v>
      </c>
      <c r="F8568" t="s">
        <v>24376</v>
      </c>
      <c r="G8568" t="s">
        <v>281</v>
      </c>
      <c r="H8568" t="s">
        <v>46</v>
      </c>
      <c r="I8568" t="s">
        <v>129</v>
      </c>
      <c r="J8568" t="s">
        <v>130</v>
      </c>
      <c r="K8568" t="s">
        <v>161</v>
      </c>
      <c r="L8568" t="s">
        <v>24377</v>
      </c>
      <c r="M8568" t="s">
        <v>24378</v>
      </c>
      <c r="N8568">
        <v>8.4107397220000006</v>
      </c>
      <c r="O8568">
        <v>0</v>
      </c>
      <c r="P8568">
        <v>219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1841.9519989999999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1736239</v>
      </c>
      <c r="B8569">
        <v>1</v>
      </c>
      <c r="C8569" t="s">
        <v>76</v>
      </c>
      <c r="D8569" t="s">
        <v>78</v>
      </c>
      <c r="E8569" t="s">
        <v>164</v>
      </c>
      <c r="F8569" t="s">
        <v>16210</v>
      </c>
      <c r="G8569" t="s">
        <v>269</v>
      </c>
      <c r="H8569" t="s">
        <v>46</v>
      </c>
      <c r="I8569" t="s">
        <v>129</v>
      </c>
      <c r="J8569" t="s">
        <v>130</v>
      </c>
      <c r="K8569" t="s">
        <v>131</v>
      </c>
      <c r="L8569" t="s">
        <v>24379</v>
      </c>
      <c r="M8569" t="s">
        <v>24380</v>
      </c>
      <c r="N8569">
        <v>1.5663888880000001</v>
      </c>
      <c r="O8569">
        <v>0</v>
      </c>
      <c r="P8569">
        <v>1195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1871.8347209999999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1736229</v>
      </c>
      <c r="B8570">
        <v>1</v>
      </c>
      <c r="C8570" t="s">
        <v>77</v>
      </c>
      <c r="D8570" t="s">
        <v>112</v>
      </c>
      <c r="E8570" t="s">
        <v>212</v>
      </c>
      <c r="F8570" t="s">
        <v>5939</v>
      </c>
      <c r="G8570" t="s">
        <v>281</v>
      </c>
      <c r="H8570" t="s">
        <v>47</v>
      </c>
      <c r="I8570" t="s">
        <v>129</v>
      </c>
      <c r="J8570" t="s">
        <v>130</v>
      </c>
      <c r="K8570" t="s">
        <v>161</v>
      </c>
      <c r="L8570" t="s">
        <v>24381</v>
      </c>
      <c r="M8570" t="s">
        <v>24382</v>
      </c>
      <c r="N8570">
        <v>4.5441666659999997</v>
      </c>
      <c r="O8570">
        <v>0</v>
      </c>
      <c r="P8570">
        <v>0</v>
      </c>
      <c r="Q8570">
        <v>0</v>
      </c>
      <c r="R8570">
        <v>0</v>
      </c>
      <c r="S8570">
        <v>12</v>
      </c>
      <c r="T8570">
        <v>949</v>
      </c>
      <c r="U8570">
        <v>0</v>
      </c>
      <c r="V8570">
        <v>0</v>
      </c>
      <c r="W8570">
        <v>0</v>
      </c>
      <c r="X8570">
        <v>0</v>
      </c>
      <c r="Y8570">
        <v>54.53</v>
      </c>
      <c r="Z8570">
        <v>4312.4141659999996</v>
      </c>
    </row>
    <row r="8571" spans="1:26" x14ac:dyDescent="0.25">
      <c r="A8571">
        <v>1736238</v>
      </c>
      <c r="B8571">
        <v>1</v>
      </c>
      <c r="C8571" t="s">
        <v>77</v>
      </c>
      <c r="D8571" t="s">
        <v>119</v>
      </c>
      <c r="E8571" t="s">
        <v>139</v>
      </c>
      <c r="F8571" t="s">
        <v>24383</v>
      </c>
      <c r="G8571" t="s">
        <v>141</v>
      </c>
      <c r="H8571" t="s">
        <v>46</v>
      </c>
      <c r="I8571" t="s">
        <v>129</v>
      </c>
      <c r="J8571" t="s">
        <v>130</v>
      </c>
      <c r="K8571" t="s">
        <v>131</v>
      </c>
      <c r="L8571" t="s">
        <v>24384</v>
      </c>
      <c r="M8571" t="s">
        <v>24385</v>
      </c>
      <c r="N8571">
        <v>2.3433333329999999</v>
      </c>
      <c r="O8571">
        <v>0</v>
      </c>
      <c r="P8571">
        <v>18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42.18</v>
      </c>
      <c r="W8571">
        <v>0</v>
      </c>
      <c r="X8571">
        <v>0</v>
      </c>
      <c r="Y8571">
        <v>0</v>
      </c>
      <c r="Z8571">
        <v>0</v>
      </c>
    </row>
    <row r="8572" spans="1:26" x14ac:dyDescent="0.25">
      <c r="A8572">
        <v>1736231</v>
      </c>
      <c r="B8572">
        <v>1</v>
      </c>
      <c r="C8572" t="s">
        <v>76</v>
      </c>
      <c r="D8572" t="s">
        <v>95</v>
      </c>
      <c r="E8572" t="s">
        <v>164</v>
      </c>
      <c r="F8572" t="s">
        <v>24386</v>
      </c>
      <c r="G8572" t="s">
        <v>281</v>
      </c>
      <c r="H8572" t="s">
        <v>46</v>
      </c>
      <c r="I8572" t="s">
        <v>151</v>
      </c>
      <c r="J8572" t="s">
        <v>130</v>
      </c>
      <c r="K8572" t="s">
        <v>161</v>
      </c>
      <c r="L8572" t="s">
        <v>24387</v>
      </c>
      <c r="M8572" t="s">
        <v>24388</v>
      </c>
      <c r="N8572">
        <v>1.7222221999999999E-2</v>
      </c>
      <c r="O8572">
        <v>0</v>
      </c>
      <c r="P8572">
        <v>0</v>
      </c>
      <c r="Q8572">
        <v>0</v>
      </c>
      <c r="R8572">
        <v>74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1.2744439999999999</v>
      </c>
      <c r="Y8572">
        <v>0</v>
      </c>
      <c r="Z8572">
        <v>0</v>
      </c>
    </row>
    <row r="8573" spans="1:26" x14ac:dyDescent="0.25">
      <c r="A8573">
        <v>1736250</v>
      </c>
      <c r="B8573">
        <v>1</v>
      </c>
      <c r="C8573" t="s">
        <v>76</v>
      </c>
      <c r="D8573" t="s">
        <v>95</v>
      </c>
      <c r="E8573" t="s">
        <v>139</v>
      </c>
      <c r="F8573" t="s">
        <v>24389</v>
      </c>
      <c r="G8573" t="s">
        <v>281</v>
      </c>
      <c r="H8573" t="s">
        <v>46</v>
      </c>
      <c r="I8573" t="s">
        <v>129</v>
      </c>
      <c r="J8573" t="s">
        <v>130</v>
      </c>
      <c r="K8573" t="s">
        <v>161</v>
      </c>
      <c r="L8573" t="s">
        <v>24390</v>
      </c>
      <c r="M8573" t="s">
        <v>24391</v>
      </c>
      <c r="N8573">
        <v>5.2666666659999999</v>
      </c>
      <c r="O8573">
        <v>0</v>
      </c>
      <c r="P8573">
        <v>0</v>
      </c>
      <c r="Q8573">
        <v>0</v>
      </c>
      <c r="R8573">
        <v>26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136.933333</v>
      </c>
      <c r="Y8573">
        <v>0</v>
      </c>
      <c r="Z8573">
        <v>0</v>
      </c>
    </row>
    <row r="8574" spans="1:26" x14ac:dyDescent="0.25">
      <c r="A8574">
        <v>1736237</v>
      </c>
      <c r="B8574">
        <v>1</v>
      </c>
      <c r="C8574" t="s">
        <v>76</v>
      </c>
      <c r="D8574" t="s">
        <v>101</v>
      </c>
      <c r="E8574" t="s">
        <v>139</v>
      </c>
      <c r="F8574" t="s">
        <v>24392</v>
      </c>
      <c r="G8574" t="s">
        <v>281</v>
      </c>
      <c r="H8574" t="s">
        <v>46</v>
      </c>
      <c r="I8574" t="s">
        <v>129</v>
      </c>
      <c r="J8574" t="s">
        <v>130</v>
      </c>
      <c r="K8574" t="s">
        <v>161</v>
      </c>
      <c r="L8574" t="s">
        <v>24393</v>
      </c>
      <c r="M8574" t="s">
        <v>24394</v>
      </c>
      <c r="N8574">
        <v>4.2058333330000002</v>
      </c>
      <c r="O8574">
        <v>0</v>
      </c>
      <c r="P8574">
        <v>149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626.66916700000002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1736236</v>
      </c>
      <c r="B8575">
        <v>1</v>
      </c>
      <c r="C8575" t="s">
        <v>76</v>
      </c>
      <c r="D8575" t="s">
        <v>87</v>
      </c>
      <c r="E8575" t="s">
        <v>158</v>
      </c>
      <c r="F8575" t="s">
        <v>24395</v>
      </c>
      <c r="G8575" t="s">
        <v>150</v>
      </c>
      <c r="H8575" t="s">
        <v>47</v>
      </c>
      <c r="I8575" t="s">
        <v>129</v>
      </c>
      <c r="J8575" t="s">
        <v>130</v>
      </c>
      <c r="K8575" t="s">
        <v>131</v>
      </c>
      <c r="L8575" t="s">
        <v>24396</v>
      </c>
      <c r="M8575" t="s">
        <v>24397</v>
      </c>
      <c r="N8575">
        <v>0.13250000000000001</v>
      </c>
      <c r="O8575">
        <v>0</v>
      </c>
      <c r="P8575">
        <v>4</v>
      </c>
      <c r="Q8575">
        <v>2</v>
      </c>
      <c r="R8575">
        <v>8664</v>
      </c>
      <c r="S8575">
        <v>0</v>
      </c>
      <c r="T8575">
        <v>0</v>
      </c>
      <c r="U8575">
        <v>0</v>
      </c>
      <c r="V8575">
        <v>0.53</v>
      </c>
      <c r="W8575">
        <v>0.26500000000000001</v>
      </c>
      <c r="X8575">
        <v>1147.98</v>
      </c>
      <c r="Y8575">
        <v>0</v>
      </c>
      <c r="Z8575">
        <v>0</v>
      </c>
    </row>
    <row r="8576" spans="1:26" x14ac:dyDescent="0.25">
      <c r="A8576">
        <v>1736244</v>
      </c>
      <c r="B8576">
        <v>1</v>
      </c>
      <c r="C8576" t="s">
        <v>76</v>
      </c>
      <c r="D8576" t="s">
        <v>90</v>
      </c>
      <c r="E8576" t="s">
        <v>158</v>
      </c>
      <c r="F8576" t="s">
        <v>24398</v>
      </c>
      <c r="G8576" t="s">
        <v>281</v>
      </c>
      <c r="H8576" t="s">
        <v>47</v>
      </c>
      <c r="I8576" t="s">
        <v>129</v>
      </c>
      <c r="J8576" t="s">
        <v>130</v>
      </c>
      <c r="K8576" t="s">
        <v>161</v>
      </c>
      <c r="L8576" t="s">
        <v>24399</v>
      </c>
      <c r="M8576" t="s">
        <v>24400</v>
      </c>
      <c r="N8576">
        <v>8.3213888879999995</v>
      </c>
      <c r="O8576">
        <v>17</v>
      </c>
      <c r="P8576">
        <v>907</v>
      </c>
      <c r="Q8576">
        <v>0</v>
      </c>
      <c r="R8576">
        <v>0</v>
      </c>
      <c r="S8576">
        <v>0</v>
      </c>
      <c r="T8576">
        <v>0</v>
      </c>
      <c r="U8576">
        <v>141.46361099999999</v>
      </c>
      <c r="V8576">
        <v>7547.4997210000001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1736243</v>
      </c>
      <c r="B8577">
        <v>1</v>
      </c>
      <c r="C8577" t="s">
        <v>76</v>
      </c>
      <c r="D8577" t="s">
        <v>87</v>
      </c>
      <c r="E8577" t="s">
        <v>126</v>
      </c>
      <c r="F8577" t="s">
        <v>24401</v>
      </c>
      <c r="G8577" t="s">
        <v>285</v>
      </c>
      <c r="H8577" t="s">
        <v>47</v>
      </c>
      <c r="I8577" t="s">
        <v>129</v>
      </c>
      <c r="J8577" t="s">
        <v>130</v>
      </c>
      <c r="K8577" t="s">
        <v>161</v>
      </c>
      <c r="L8577" t="s">
        <v>24402</v>
      </c>
      <c r="M8577" t="s">
        <v>24403</v>
      </c>
      <c r="N8577">
        <v>1.434920277</v>
      </c>
      <c r="O8577">
        <v>0</v>
      </c>
      <c r="P8577">
        <v>0</v>
      </c>
      <c r="Q8577">
        <v>0</v>
      </c>
      <c r="R8577">
        <v>397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569.66335000000004</v>
      </c>
      <c r="Y8577">
        <v>0</v>
      </c>
      <c r="Z8577">
        <v>0</v>
      </c>
    </row>
    <row r="8578" spans="1:26" x14ac:dyDescent="0.25">
      <c r="A8578">
        <v>1736254</v>
      </c>
      <c r="B8578">
        <v>1</v>
      </c>
      <c r="C8578" t="s">
        <v>77</v>
      </c>
      <c r="D8578" t="s">
        <v>108</v>
      </c>
      <c r="E8578" t="s">
        <v>139</v>
      </c>
      <c r="F8578" t="s">
        <v>24404</v>
      </c>
      <c r="G8578" t="s">
        <v>269</v>
      </c>
      <c r="H8578" t="s">
        <v>46</v>
      </c>
      <c r="I8578" t="s">
        <v>129</v>
      </c>
      <c r="J8578" t="s">
        <v>130</v>
      </c>
      <c r="K8578" t="s">
        <v>131</v>
      </c>
      <c r="L8578" t="s">
        <v>24405</v>
      </c>
      <c r="M8578" t="s">
        <v>24406</v>
      </c>
      <c r="N8578">
        <v>3.2483333330000002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11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35.731667000000002</v>
      </c>
    </row>
    <row r="8579" spans="1:26" x14ac:dyDescent="0.25">
      <c r="A8579">
        <v>1736247</v>
      </c>
      <c r="B8579">
        <v>1</v>
      </c>
      <c r="C8579" t="s">
        <v>77</v>
      </c>
      <c r="D8579" t="s">
        <v>111</v>
      </c>
      <c r="E8579" t="s">
        <v>212</v>
      </c>
      <c r="F8579" t="s">
        <v>10913</v>
      </c>
      <c r="G8579" t="s">
        <v>176</v>
      </c>
      <c r="H8579" t="s">
        <v>47</v>
      </c>
      <c r="I8579" t="s">
        <v>129</v>
      </c>
      <c r="J8579" t="s">
        <v>130</v>
      </c>
      <c r="K8579" t="s">
        <v>131</v>
      </c>
      <c r="L8579" t="s">
        <v>24407</v>
      </c>
      <c r="M8579" t="s">
        <v>24408</v>
      </c>
      <c r="N8579">
        <v>0.70972222200000001</v>
      </c>
      <c r="O8579">
        <v>0</v>
      </c>
      <c r="P8579">
        <v>0</v>
      </c>
      <c r="Q8579">
        <v>0</v>
      </c>
      <c r="R8579">
        <v>128</v>
      </c>
      <c r="S8579">
        <v>0</v>
      </c>
      <c r="T8579">
        <v>263</v>
      </c>
      <c r="U8579">
        <v>0</v>
      </c>
      <c r="V8579">
        <v>0</v>
      </c>
      <c r="W8579">
        <v>0</v>
      </c>
      <c r="X8579">
        <v>90.844443999999996</v>
      </c>
      <c r="Y8579">
        <v>0</v>
      </c>
      <c r="Z8579">
        <v>186.65694400000001</v>
      </c>
    </row>
    <row r="8580" spans="1:26" x14ac:dyDescent="0.25">
      <c r="A8580">
        <v>1736264</v>
      </c>
      <c r="B8580">
        <v>1</v>
      </c>
      <c r="C8580" t="s">
        <v>76</v>
      </c>
      <c r="D8580" t="s">
        <v>79</v>
      </c>
      <c r="E8580" t="s">
        <v>139</v>
      </c>
      <c r="F8580" t="s">
        <v>24409</v>
      </c>
      <c r="G8580" t="s">
        <v>707</v>
      </c>
      <c r="H8580" t="s">
        <v>46</v>
      </c>
      <c r="I8580" t="s">
        <v>129</v>
      </c>
      <c r="J8580" t="s">
        <v>130</v>
      </c>
      <c r="K8580" t="s">
        <v>131</v>
      </c>
      <c r="L8580" t="s">
        <v>24410</v>
      </c>
      <c r="M8580" t="s">
        <v>24411</v>
      </c>
      <c r="N8580">
        <v>0.98638888800000002</v>
      </c>
      <c r="O8580">
        <v>0</v>
      </c>
      <c r="P8580">
        <v>128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126.257778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1736276</v>
      </c>
      <c r="B8581">
        <v>1</v>
      </c>
      <c r="C8581" t="s">
        <v>76</v>
      </c>
      <c r="D8581" t="s">
        <v>89</v>
      </c>
      <c r="E8581" t="s">
        <v>139</v>
      </c>
      <c r="F8581" t="s">
        <v>24412</v>
      </c>
      <c r="G8581" t="s">
        <v>141</v>
      </c>
      <c r="H8581" t="s">
        <v>46</v>
      </c>
      <c r="I8581" t="s">
        <v>129</v>
      </c>
      <c r="J8581" t="s">
        <v>130</v>
      </c>
      <c r="K8581" t="s">
        <v>131</v>
      </c>
      <c r="L8581" t="s">
        <v>24413</v>
      </c>
      <c r="M8581" t="s">
        <v>24414</v>
      </c>
      <c r="N8581">
        <v>2.301111111</v>
      </c>
      <c r="O8581">
        <v>0</v>
      </c>
      <c r="P8581">
        <v>1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2.3011110000000001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1736285</v>
      </c>
      <c r="B8582">
        <v>1</v>
      </c>
      <c r="C8582" t="s">
        <v>76</v>
      </c>
      <c r="D8582" t="s">
        <v>80</v>
      </c>
      <c r="E8582" t="s">
        <v>139</v>
      </c>
      <c r="F8582" t="s">
        <v>24415</v>
      </c>
      <c r="G8582" t="s">
        <v>141</v>
      </c>
      <c r="H8582" t="s">
        <v>46</v>
      </c>
      <c r="I8582" t="s">
        <v>129</v>
      </c>
      <c r="J8582" t="s">
        <v>130</v>
      </c>
      <c r="K8582" t="s">
        <v>131</v>
      </c>
      <c r="L8582" t="s">
        <v>24416</v>
      </c>
      <c r="M8582" t="s">
        <v>24417</v>
      </c>
      <c r="N8582">
        <v>2.3338888880000002</v>
      </c>
      <c r="O8582">
        <v>0</v>
      </c>
      <c r="P8582">
        <v>282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658.15666599999997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1736255</v>
      </c>
      <c r="B8583">
        <v>1</v>
      </c>
      <c r="C8583" t="s">
        <v>76</v>
      </c>
      <c r="D8583" t="s">
        <v>101</v>
      </c>
      <c r="E8583" t="s">
        <v>139</v>
      </c>
      <c r="F8583" t="s">
        <v>24418</v>
      </c>
      <c r="G8583" t="s">
        <v>462</v>
      </c>
      <c r="H8583" t="s">
        <v>46</v>
      </c>
      <c r="I8583" t="s">
        <v>129</v>
      </c>
      <c r="J8583" t="s">
        <v>130</v>
      </c>
      <c r="K8583" t="s">
        <v>131</v>
      </c>
      <c r="L8583" t="s">
        <v>24419</v>
      </c>
      <c r="M8583" t="s">
        <v>24420</v>
      </c>
      <c r="N8583">
        <v>0.73750000000000004</v>
      </c>
      <c r="O8583">
        <v>0</v>
      </c>
      <c r="P8583">
        <v>223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164.46250000000001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1736256</v>
      </c>
      <c r="B8584">
        <v>1</v>
      </c>
      <c r="C8584" t="s">
        <v>76</v>
      </c>
      <c r="D8584" t="s">
        <v>93</v>
      </c>
      <c r="E8584" t="s">
        <v>139</v>
      </c>
      <c r="F8584" t="s">
        <v>24421</v>
      </c>
      <c r="G8584" t="s">
        <v>1839</v>
      </c>
      <c r="H8584" t="s">
        <v>46</v>
      </c>
      <c r="I8584" t="s">
        <v>129</v>
      </c>
      <c r="J8584" t="s">
        <v>130</v>
      </c>
      <c r="K8584" t="s">
        <v>131</v>
      </c>
      <c r="L8584" t="s">
        <v>24419</v>
      </c>
      <c r="M8584" t="s">
        <v>24422</v>
      </c>
      <c r="N8584">
        <v>0.54416666599999997</v>
      </c>
      <c r="O8584">
        <v>0</v>
      </c>
      <c r="P8584">
        <v>86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46.798333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1736261</v>
      </c>
      <c r="B8585">
        <v>1</v>
      </c>
      <c r="C8585" t="s">
        <v>76</v>
      </c>
      <c r="D8585" t="s">
        <v>99</v>
      </c>
      <c r="E8585" t="s">
        <v>158</v>
      </c>
      <c r="F8585" t="s">
        <v>24423</v>
      </c>
      <c r="G8585" t="s">
        <v>281</v>
      </c>
      <c r="H8585" t="s">
        <v>47</v>
      </c>
      <c r="I8585" t="s">
        <v>129</v>
      </c>
      <c r="J8585" t="s">
        <v>130</v>
      </c>
      <c r="K8585" t="s">
        <v>161</v>
      </c>
      <c r="L8585" t="s">
        <v>24424</v>
      </c>
      <c r="M8585" t="s">
        <v>24425</v>
      </c>
      <c r="N8585">
        <v>3.1205555550000001</v>
      </c>
      <c r="O8585">
        <v>72</v>
      </c>
      <c r="P8585">
        <v>470</v>
      </c>
      <c r="Q8585">
        <v>0</v>
      </c>
      <c r="R8585">
        <v>0</v>
      </c>
      <c r="S8585">
        <v>0</v>
      </c>
      <c r="T8585">
        <v>0</v>
      </c>
      <c r="U8585">
        <v>224.68</v>
      </c>
      <c r="V8585">
        <v>1466.6611109999999</v>
      </c>
      <c r="W8585">
        <v>0</v>
      </c>
      <c r="X8585">
        <v>0</v>
      </c>
      <c r="Y8585">
        <v>0</v>
      </c>
      <c r="Z8585">
        <v>0</v>
      </c>
    </row>
    <row r="8586" spans="1:26" x14ac:dyDescent="0.25">
      <c r="A8586">
        <v>1736258</v>
      </c>
      <c r="B8586">
        <v>1</v>
      </c>
      <c r="C8586" t="s">
        <v>76</v>
      </c>
      <c r="D8586" t="s">
        <v>97</v>
      </c>
      <c r="E8586" t="s">
        <v>139</v>
      </c>
      <c r="F8586" t="s">
        <v>24426</v>
      </c>
      <c r="G8586" t="s">
        <v>707</v>
      </c>
      <c r="H8586" t="s">
        <v>46</v>
      </c>
      <c r="I8586" t="s">
        <v>129</v>
      </c>
      <c r="J8586" t="s">
        <v>130</v>
      </c>
      <c r="K8586" t="s">
        <v>131</v>
      </c>
      <c r="L8586" t="s">
        <v>24427</v>
      </c>
      <c r="M8586" t="s">
        <v>24428</v>
      </c>
      <c r="N8586">
        <v>1.0083333329999999</v>
      </c>
      <c r="O8586">
        <v>0</v>
      </c>
      <c r="P8586">
        <v>139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140.158333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1736180</v>
      </c>
      <c r="B8587">
        <v>1</v>
      </c>
      <c r="C8587" t="s">
        <v>76</v>
      </c>
      <c r="D8587" t="s">
        <v>84</v>
      </c>
      <c r="E8587" t="s">
        <v>191</v>
      </c>
      <c r="F8587" t="s">
        <v>24429</v>
      </c>
      <c r="G8587" t="s">
        <v>2873</v>
      </c>
      <c r="H8587" t="s">
        <v>46</v>
      </c>
      <c r="I8587" t="s">
        <v>129</v>
      </c>
      <c r="J8587" t="s">
        <v>130</v>
      </c>
      <c r="K8587" t="s">
        <v>131</v>
      </c>
      <c r="L8587" t="s">
        <v>24430</v>
      </c>
      <c r="M8587" t="s">
        <v>24431</v>
      </c>
      <c r="N8587">
        <v>4.2152777769999998</v>
      </c>
      <c r="O8587">
        <v>0</v>
      </c>
      <c r="P8587">
        <v>57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240.27083300000001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1736298</v>
      </c>
      <c r="B8588">
        <v>1</v>
      </c>
      <c r="C8588" t="s">
        <v>76</v>
      </c>
      <c r="D8588" t="s">
        <v>93</v>
      </c>
      <c r="E8588" t="s">
        <v>126</v>
      </c>
      <c r="F8588" t="s">
        <v>24349</v>
      </c>
      <c r="G8588" t="s">
        <v>285</v>
      </c>
      <c r="H8588" t="s">
        <v>47</v>
      </c>
      <c r="I8588" t="s">
        <v>129</v>
      </c>
      <c r="J8588" t="s">
        <v>130</v>
      </c>
      <c r="K8588" t="s">
        <v>161</v>
      </c>
      <c r="L8588" t="s">
        <v>24432</v>
      </c>
      <c r="M8588" t="s">
        <v>24433</v>
      </c>
      <c r="N8588">
        <v>9.1</v>
      </c>
      <c r="O8588">
        <v>0</v>
      </c>
      <c r="P8588">
        <v>311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2830.1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1736269</v>
      </c>
      <c r="B8589">
        <v>1</v>
      </c>
      <c r="C8589" t="s">
        <v>76</v>
      </c>
      <c r="D8589" t="s">
        <v>85</v>
      </c>
      <c r="E8589" t="s">
        <v>126</v>
      </c>
      <c r="F8589" t="s">
        <v>24434</v>
      </c>
      <c r="G8589" t="s">
        <v>281</v>
      </c>
      <c r="H8589" t="s">
        <v>47</v>
      </c>
      <c r="I8589" t="s">
        <v>129</v>
      </c>
      <c r="J8589" t="s">
        <v>130</v>
      </c>
      <c r="K8589" t="s">
        <v>161</v>
      </c>
      <c r="L8589" t="s">
        <v>24435</v>
      </c>
      <c r="M8589" t="s">
        <v>24436</v>
      </c>
      <c r="N8589">
        <v>3.321666666</v>
      </c>
      <c r="O8589">
        <v>0</v>
      </c>
      <c r="P8589">
        <v>88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292.306667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1736260</v>
      </c>
      <c r="B8590">
        <v>1</v>
      </c>
      <c r="C8590" t="s">
        <v>77</v>
      </c>
      <c r="D8590" t="s">
        <v>115</v>
      </c>
      <c r="E8590" t="s">
        <v>126</v>
      </c>
      <c r="F8590" t="s">
        <v>7568</v>
      </c>
      <c r="G8590" t="s">
        <v>285</v>
      </c>
      <c r="H8590" t="s">
        <v>47</v>
      </c>
      <c r="I8590" t="s">
        <v>129</v>
      </c>
      <c r="J8590" t="s">
        <v>130</v>
      </c>
      <c r="K8590" t="s">
        <v>161</v>
      </c>
      <c r="L8590" t="s">
        <v>24437</v>
      </c>
      <c r="M8590" t="s">
        <v>24438</v>
      </c>
      <c r="N8590">
        <v>0.28666666600000001</v>
      </c>
      <c r="O8590">
        <v>0</v>
      </c>
      <c r="P8590">
        <v>0</v>
      </c>
      <c r="Q8590">
        <v>0</v>
      </c>
      <c r="R8590">
        <v>637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182.60666599999999</v>
      </c>
      <c r="Y8590">
        <v>0</v>
      </c>
      <c r="Z8590">
        <v>0</v>
      </c>
    </row>
    <row r="8591" spans="1:26" x14ac:dyDescent="0.25">
      <c r="A8591">
        <v>1736284</v>
      </c>
      <c r="B8591">
        <v>1</v>
      </c>
      <c r="C8591" t="s">
        <v>76</v>
      </c>
      <c r="D8591" t="s">
        <v>96</v>
      </c>
      <c r="E8591" t="s">
        <v>139</v>
      </c>
      <c r="F8591" t="s">
        <v>24439</v>
      </c>
      <c r="G8591" t="s">
        <v>141</v>
      </c>
      <c r="H8591" t="s">
        <v>46</v>
      </c>
      <c r="I8591" t="s">
        <v>129</v>
      </c>
      <c r="J8591" t="s">
        <v>130</v>
      </c>
      <c r="K8591" t="s">
        <v>131</v>
      </c>
      <c r="L8591" t="s">
        <v>24440</v>
      </c>
      <c r="M8591" t="s">
        <v>24441</v>
      </c>
      <c r="N8591">
        <v>1.791666666</v>
      </c>
      <c r="O8591">
        <v>0</v>
      </c>
      <c r="P8591">
        <v>124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222.16666699999999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1736275</v>
      </c>
      <c r="B8592">
        <v>1</v>
      </c>
      <c r="C8592" t="s">
        <v>77</v>
      </c>
      <c r="D8592" t="s">
        <v>113</v>
      </c>
      <c r="E8592" t="s">
        <v>139</v>
      </c>
      <c r="F8592" t="s">
        <v>24442</v>
      </c>
      <c r="G8592" t="s">
        <v>141</v>
      </c>
      <c r="H8592" t="s">
        <v>46</v>
      </c>
      <c r="I8592" t="s">
        <v>129</v>
      </c>
      <c r="J8592" t="s">
        <v>130</v>
      </c>
      <c r="K8592" t="s">
        <v>131</v>
      </c>
      <c r="L8592" t="s">
        <v>24443</v>
      </c>
      <c r="M8592" t="s">
        <v>24444</v>
      </c>
      <c r="N8592">
        <v>1.486111111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16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23.777778000000001</v>
      </c>
    </row>
    <row r="8593" spans="1:26" x14ac:dyDescent="0.25">
      <c r="A8593">
        <v>1736267</v>
      </c>
      <c r="B8593">
        <v>1</v>
      </c>
      <c r="C8593" t="s">
        <v>76</v>
      </c>
      <c r="D8593" t="s">
        <v>89</v>
      </c>
      <c r="E8593" t="s">
        <v>164</v>
      </c>
      <c r="F8593" t="s">
        <v>24445</v>
      </c>
      <c r="G8593" t="s">
        <v>285</v>
      </c>
      <c r="H8593" t="s">
        <v>46</v>
      </c>
      <c r="I8593" t="s">
        <v>129</v>
      </c>
      <c r="J8593" t="s">
        <v>130</v>
      </c>
      <c r="K8593" t="s">
        <v>161</v>
      </c>
      <c r="L8593" t="s">
        <v>24446</v>
      </c>
      <c r="M8593" t="s">
        <v>24447</v>
      </c>
      <c r="N8593">
        <v>7.976318333</v>
      </c>
      <c r="O8593">
        <v>0</v>
      </c>
      <c r="P8593">
        <v>130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1036.9213830000001</v>
      </c>
      <c r="W8593">
        <v>0</v>
      </c>
      <c r="X8593">
        <v>0</v>
      </c>
      <c r="Y8593">
        <v>0</v>
      </c>
      <c r="Z8593">
        <v>0</v>
      </c>
    </row>
    <row r="8594" spans="1:26" x14ac:dyDescent="0.25">
      <c r="A8594">
        <v>1736291</v>
      </c>
      <c r="B8594">
        <v>1</v>
      </c>
      <c r="C8594" t="s">
        <v>77</v>
      </c>
      <c r="D8594" t="s">
        <v>118</v>
      </c>
      <c r="E8594" t="s">
        <v>126</v>
      </c>
      <c r="F8594" t="s">
        <v>24448</v>
      </c>
      <c r="G8594" t="s">
        <v>281</v>
      </c>
      <c r="H8594" t="s">
        <v>47</v>
      </c>
      <c r="I8594" t="s">
        <v>129</v>
      </c>
      <c r="J8594" t="s">
        <v>130</v>
      </c>
      <c r="K8594" t="s">
        <v>161</v>
      </c>
      <c r="L8594" t="s">
        <v>24449</v>
      </c>
      <c r="M8594" t="s">
        <v>24450</v>
      </c>
      <c r="N8594">
        <v>1.2894444439999999</v>
      </c>
      <c r="O8594">
        <v>3</v>
      </c>
      <c r="P8594">
        <v>2834</v>
      </c>
      <c r="Q8594">
        <v>0</v>
      </c>
      <c r="R8594">
        <v>0</v>
      </c>
      <c r="S8594">
        <v>0</v>
      </c>
      <c r="T8594">
        <v>0</v>
      </c>
      <c r="U8594">
        <v>3.8683329999999998</v>
      </c>
      <c r="V8594">
        <v>3654.285554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1736309</v>
      </c>
      <c r="B8595">
        <v>1</v>
      </c>
      <c r="C8595" t="s">
        <v>76</v>
      </c>
      <c r="D8595" t="s">
        <v>93</v>
      </c>
      <c r="E8595" t="s">
        <v>126</v>
      </c>
      <c r="F8595" t="s">
        <v>24451</v>
      </c>
      <c r="G8595" t="s">
        <v>285</v>
      </c>
      <c r="H8595" t="s">
        <v>47</v>
      </c>
      <c r="I8595" t="s">
        <v>129</v>
      </c>
      <c r="J8595" t="s">
        <v>130</v>
      </c>
      <c r="K8595" t="s">
        <v>161</v>
      </c>
      <c r="L8595" t="s">
        <v>24452</v>
      </c>
      <c r="M8595" t="s">
        <v>24453</v>
      </c>
      <c r="N8595">
        <v>9.3725000000000005</v>
      </c>
      <c r="O8595">
        <v>0</v>
      </c>
      <c r="P8595">
        <v>97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909.13250000000005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1736278</v>
      </c>
      <c r="B8596">
        <v>1</v>
      </c>
      <c r="C8596" t="s">
        <v>76</v>
      </c>
      <c r="D8596" t="s">
        <v>91</v>
      </c>
      <c r="E8596" t="s">
        <v>139</v>
      </c>
      <c r="F8596" t="s">
        <v>24454</v>
      </c>
      <c r="G8596" t="s">
        <v>462</v>
      </c>
      <c r="H8596" t="s">
        <v>46</v>
      </c>
      <c r="I8596" t="s">
        <v>129</v>
      </c>
      <c r="J8596" t="s">
        <v>130</v>
      </c>
      <c r="K8596" t="s">
        <v>131</v>
      </c>
      <c r="L8596" t="s">
        <v>24455</v>
      </c>
      <c r="M8596" t="s">
        <v>24456</v>
      </c>
      <c r="N8596">
        <v>0.26861111100000001</v>
      </c>
      <c r="O8596">
        <v>0</v>
      </c>
      <c r="P8596">
        <v>0</v>
      </c>
      <c r="Q8596">
        <v>0</v>
      </c>
      <c r="R8596">
        <v>57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15.310833000000001</v>
      </c>
      <c r="Y8596">
        <v>0</v>
      </c>
      <c r="Z8596">
        <v>0</v>
      </c>
    </row>
    <row r="8597" spans="1:26" x14ac:dyDescent="0.25">
      <c r="A8597">
        <v>1736310</v>
      </c>
      <c r="B8597">
        <v>1</v>
      </c>
      <c r="C8597" t="s">
        <v>77</v>
      </c>
      <c r="D8597" t="s">
        <v>115</v>
      </c>
      <c r="E8597" t="s">
        <v>126</v>
      </c>
      <c r="F8597" t="s">
        <v>7568</v>
      </c>
      <c r="G8597" t="s">
        <v>285</v>
      </c>
      <c r="H8597" t="s">
        <v>47</v>
      </c>
      <c r="I8597" t="s">
        <v>129</v>
      </c>
      <c r="J8597" t="s">
        <v>130</v>
      </c>
      <c r="K8597" t="s">
        <v>161</v>
      </c>
      <c r="L8597" t="s">
        <v>24455</v>
      </c>
      <c r="M8597" t="s">
        <v>24457</v>
      </c>
      <c r="N8597">
        <v>4.9636111109999996</v>
      </c>
      <c r="O8597">
        <v>0</v>
      </c>
      <c r="P8597">
        <v>0</v>
      </c>
      <c r="Q8597">
        <v>0</v>
      </c>
      <c r="R8597">
        <v>637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3161.8202780000001</v>
      </c>
      <c r="Y8597">
        <v>0</v>
      </c>
      <c r="Z8597">
        <v>0</v>
      </c>
    </row>
    <row r="8598" spans="1:26" x14ac:dyDescent="0.25">
      <c r="A8598">
        <v>1736279</v>
      </c>
      <c r="B8598">
        <v>1</v>
      </c>
      <c r="C8598" t="s">
        <v>77</v>
      </c>
      <c r="D8598" t="s">
        <v>119</v>
      </c>
      <c r="E8598" t="s">
        <v>139</v>
      </c>
      <c r="F8598" t="s">
        <v>13203</v>
      </c>
      <c r="G8598" t="s">
        <v>285</v>
      </c>
      <c r="H8598" t="s">
        <v>46</v>
      </c>
      <c r="I8598" t="s">
        <v>129</v>
      </c>
      <c r="J8598" t="s">
        <v>130</v>
      </c>
      <c r="K8598" t="s">
        <v>161</v>
      </c>
      <c r="L8598" t="s">
        <v>24458</v>
      </c>
      <c r="M8598" t="s">
        <v>24459</v>
      </c>
      <c r="N8598">
        <v>7.2344425000000001</v>
      </c>
      <c r="O8598">
        <v>0</v>
      </c>
      <c r="P8598">
        <v>6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43.406655000000001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1736280</v>
      </c>
      <c r="B8599">
        <v>1</v>
      </c>
      <c r="C8599" t="s">
        <v>76</v>
      </c>
      <c r="D8599" t="s">
        <v>89</v>
      </c>
      <c r="E8599" t="s">
        <v>164</v>
      </c>
      <c r="F8599" t="s">
        <v>24460</v>
      </c>
      <c r="G8599" t="s">
        <v>285</v>
      </c>
      <c r="H8599" t="s">
        <v>46</v>
      </c>
      <c r="I8599" t="s">
        <v>129</v>
      </c>
      <c r="J8599" t="s">
        <v>130</v>
      </c>
      <c r="K8599" t="s">
        <v>161</v>
      </c>
      <c r="L8599" t="s">
        <v>24461</v>
      </c>
      <c r="M8599" t="s">
        <v>24462</v>
      </c>
      <c r="N8599">
        <v>7.7975349999999999</v>
      </c>
      <c r="O8599">
        <v>6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46.785209999999999</v>
      </c>
      <c r="V8599">
        <v>0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1736317</v>
      </c>
      <c r="B8600">
        <v>1</v>
      </c>
      <c r="C8600" t="s">
        <v>76</v>
      </c>
      <c r="D8600" t="s">
        <v>88</v>
      </c>
      <c r="E8600" t="s">
        <v>134</v>
      </c>
      <c r="F8600" t="s">
        <v>24463</v>
      </c>
      <c r="G8600" t="s">
        <v>136</v>
      </c>
      <c r="H8600" t="s">
        <v>46</v>
      </c>
      <c r="I8600" t="s">
        <v>129</v>
      </c>
      <c r="J8600" t="s">
        <v>130</v>
      </c>
      <c r="K8600" t="s">
        <v>131</v>
      </c>
      <c r="L8600" t="s">
        <v>24464</v>
      </c>
      <c r="M8600" t="s">
        <v>24465</v>
      </c>
      <c r="N8600">
        <v>1.984722222</v>
      </c>
      <c r="O8600">
        <v>0</v>
      </c>
      <c r="P8600">
        <v>2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3.9694440000000002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1736306</v>
      </c>
      <c r="B8601">
        <v>1</v>
      </c>
      <c r="C8601" t="s">
        <v>76</v>
      </c>
      <c r="D8601" t="s">
        <v>78</v>
      </c>
      <c r="E8601" t="s">
        <v>139</v>
      </c>
      <c r="F8601" t="s">
        <v>24466</v>
      </c>
      <c r="G8601" t="s">
        <v>141</v>
      </c>
      <c r="H8601" t="s">
        <v>46</v>
      </c>
      <c r="I8601" t="s">
        <v>129</v>
      </c>
      <c r="J8601" t="s">
        <v>130</v>
      </c>
      <c r="K8601" t="s">
        <v>131</v>
      </c>
      <c r="L8601" t="s">
        <v>24467</v>
      </c>
      <c r="M8601" t="s">
        <v>24468</v>
      </c>
      <c r="N8601">
        <v>2.4202777769999999</v>
      </c>
      <c r="O8601">
        <v>0</v>
      </c>
      <c r="P8601">
        <v>199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481.63527800000003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1736290</v>
      </c>
      <c r="B8602">
        <v>1</v>
      </c>
      <c r="C8602" t="s">
        <v>77</v>
      </c>
      <c r="D8602" t="s">
        <v>116</v>
      </c>
      <c r="E8602" t="s">
        <v>212</v>
      </c>
      <c r="F8602" t="s">
        <v>9056</v>
      </c>
      <c r="G8602" t="s">
        <v>176</v>
      </c>
      <c r="H8602" t="s">
        <v>47</v>
      </c>
      <c r="I8602" t="s">
        <v>129</v>
      </c>
      <c r="J8602" t="s">
        <v>130</v>
      </c>
      <c r="K8602" t="s">
        <v>131</v>
      </c>
      <c r="L8602" t="s">
        <v>24469</v>
      </c>
      <c r="M8602" t="s">
        <v>24470</v>
      </c>
      <c r="N8602">
        <v>0.56638888799999998</v>
      </c>
      <c r="O8602">
        <v>29</v>
      </c>
      <c r="P8602">
        <v>976</v>
      </c>
      <c r="Q8602">
        <v>0</v>
      </c>
      <c r="R8602">
        <v>0</v>
      </c>
      <c r="S8602">
        <v>0</v>
      </c>
      <c r="T8602">
        <v>0</v>
      </c>
      <c r="U8602">
        <v>16.425277999999999</v>
      </c>
      <c r="V8602">
        <v>552.79555500000004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1736301</v>
      </c>
      <c r="B8603">
        <v>1</v>
      </c>
      <c r="C8603" t="s">
        <v>77</v>
      </c>
      <c r="D8603" t="s">
        <v>109</v>
      </c>
      <c r="E8603" t="s">
        <v>126</v>
      </c>
      <c r="F8603" t="s">
        <v>24471</v>
      </c>
      <c r="G8603" t="s">
        <v>145</v>
      </c>
      <c r="H8603" t="s">
        <v>47</v>
      </c>
      <c r="I8603" t="s">
        <v>129</v>
      </c>
      <c r="J8603" t="s">
        <v>130</v>
      </c>
      <c r="K8603" t="s">
        <v>131</v>
      </c>
      <c r="L8603" t="s">
        <v>24472</v>
      </c>
      <c r="M8603" t="s">
        <v>24473</v>
      </c>
      <c r="N8603">
        <v>2.3444444440000001</v>
      </c>
      <c r="O8603">
        <v>0</v>
      </c>
      <c r="P8603">
        <v>262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614.24444400000004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1736295</v>
      </c>
      <c r="B8604">
        <v>1</v>
      </c>
      <c r="C8604" t="s">
        <v>76</v>
      </c>
      <c r="D8604" t="s">
        <v>99</v>
      </c>
      <c r="E8604" t="s">
        <v>191</v>
      </c>
      <c r="F8604" t="s">
        <v>24474</v>
      </c>
      <c r="G8604" t="s">
        <v>281</v>
      </c>
      <c r="H8604" t="s">
        <v>46</v>
      </c>
      <c r="I8604" t="s">
        <v>129</v>
      </c>
      <c r="J8604" t="s">
        <v>130</v>
      </c>
      <c r="K8604" t="s">
        <v>161</v>
      </c>
      <c r="L8604" t="s">
        <v>24475</v>
      </c>
      <c r="M8604" t="s">
        <v>24476</v>
      </c>
      <c r="N8604">
        <v>3.8626591659999998</v>
      </c>
      <c r="O8604">
        <v>0</v>
      </c>
      <c r="P8604">
        <v>9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34.763931999999997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1736296</v>
      </c>
      <c r="B8605">
        <v>1</v>
      </c>
      <c r="C8605" t="s">
        <v>76</v>
      </c>
      <c r="D8605" t="s">
        <v>102</v>
      </c>
      <c r="E8605" t="s">
        <v>126</v>
      </c>
      <c r="F8605" t="s">
        <v>24477</v>
      </c>
      <c r="G8605" t="s">
        <v>293</v>
      </c>
      <c r="H8605" t="s">
        <v>160</v>
      </c>
      <c r="I8605" t="s">
        <v>129</v>
      </c>
      <c r="J8605" t="s">
        <v>130</v>
      </c>
      <c r="K8605" t="s">
        <v>161</v>
      </c>
      <c r="L8605" t="s">
        <v>24478</v>
      </c>
      <c r="M8605" t="s">
        <v>24479</v>
      </c>
      <c r="N8605">
        <v>4.9190444439999998</v>
      </c>
      <c r="O8605">
        <v>0</v>
      </c>
      <c r="P8605">
        <v>0</v>
      </c>
      <c r="Q8605">
        <v>0</v>
      </c>
      <c r="R8605">
        <v>0</v>
      </c>
      <c r="S8605">
        <v>3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14.757133</v>
      </c>
      <c r="Z8605">
        <v>0</v>
      </c>
    </row>
    <row r="8606" spans="1:26" x14ac:dyDescent="0.25">
      <c r="A8606">
        <v>1736299</v>
      </c>
      <c r="B8606">
        <v>1</v>
      </c>
      <c r="C8606" t="s">
        <v>77</v>
      </c>
      <c r="D8606" t="s">
        <v>111</v>
      </c>
      <c r="E8606" t="s">
        <v>212</v>
      </c>
      <c r="F8606" t="s">
        <v>24480</v>
      </c>
      <c r="G8606" t="s">
        <v>176</v>
      </c>
      <c r="H8606" t="s">
        <v>47</v>
      </c>
      <c r="I8606" t="s">
        <v>129</v>
      </c>
      <c r="J8606" t="s">
        <v>130</v>
      </c>
      <c r="K8606" t="s">
        <v>131</v>
      </c>
      <c r="L8606" t="s">
        <v>24481</v>
      </c>
      <c r="M8606" t="s">
        <v>24482</v>
      </c>
      <c r="N8606">
        <v>0.91277777699999996</v>
      </c>
      <c r="O8606">
        <v>0</v>
      </c>
      <c r="P8606">
        <v>0</v>
      </c>
      <c r="Q8606">
        <v>4</v>
      </c>
      <c r="R8606">
        <v>792</v>
      </c>
      <c r="S8606">
        <v>0</v>
      </c>
      <c r="T8606">
        <v>8</v>
      </c>
      <c r="U8606">
        <v>0</v>
      </c>
      <c r="V8606">
        <v>0</v>
      </c>
      <c r="W8606">
        <v>3.6511110000000002</v>
      </c>
      <c r="X8606">
        <v>722.91999899999996</v>
      </c>
      <c r="Y8606">
        <v>0</v>
      </c>
      <c r="Z8606">
        <v>7.3022220000000004</v>
      </c>
    </row>
    <row r="8607" spans="1:26" x14ac:dyDescent="0.25">
      <c r="A8607">
        <v>1736300</v>
      </c>
      <c r="B8607">
        <v>1</v>
      </c>
      <c r="C8607" t="s">
        <v>76</v>
      </c>
      <c r="D8607" t="s">
        <v>83</v>
      </c>
      <c r="E8607" t="s">
        <v>139</v>
      </c>
      <c r="F8607" t="s">
        <v>24483</v>
      </c>
      <c r="G8607" t="s">
        <v>197</v>
      </c>
      <c r="H8607" t="s">
        <v>46</v>
      </c>
      <c r="I8607" t="s">
        <v>129</v>
      </c>
      <c r="J8607" t="s">
        <v>130</v>
      </c>
      <c r="K8607" t="s">
        <v>131</v>
      </c>
      <c r="L8607" t="s">
        <v>24484</v>
      </c>
      <c r="M8607" t="s">
        <v>24485</v>
      </c>
      <c r="N8607">
        <v>0.896666666</v>
      </c>
      <c r="O8607">
        <v>0</v>
      </c>
      <c r="P8607">
        <v>2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1.7933330000000001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1736303</v>
      </c>
      <c r="B8608">
        <v>1</v>
      </c>
      <c r="C8608" t="s">
        <v>76</v>
      </c>
      <c r="D8608" t="s">
        <v>79</v>
      </c>
      <c r="E8608" t="s">
        <v>139</v>
      </c>
      <c r="F8608" t="s">
        <v>24486</v>
      </c>
      <c r="G8608" t="s">
        <v>232</v>
      </c>
      <c r="H8608" t="s">
        <v>46</v>
      </c>
      <c r="I8608" t="s">
        <v>129</v>
      </c>
      <c r="J8608" t="s">
        <v>130</v>
      </c>
      <c r="K8608" t="s">
        <v>131</v>
      </c>
      <c r="L8608" t="s">
        <v>24487</v>
      </c>
      <c r="M8608" t="s">
        <v>24488</v>
      </c>
      <c r="N8608">
        <v>1.2652777770000001</v>
      </c>
      <c r="O8608">
        <v>0</v>
      </c>
      <c r="P8608">
        <v>32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40.488889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1736308</v>
      </c>
      <c r="B8609">
        <v>1</v>
      </c>
      <c r="C8609" t="s">
        <v>76</v>
      </c>
      <c r="D8609" t="s">
        <v>103</v>
      </c>
      <c r="E8609" t="s">
        <v>134</v>
      </c>
      <c r="F8609" t="s">
        <v>24489</v>
      </c>
      <c r="G8609" t="s">
        <v>136</v>
      </c>
      <c r="H8609" t="s">
        <v>46</v>
      </c>
      <c r="I8609" t="s">
        <v>129</v>
      </c>
      <c r="J8609" t="s">
        <v>130</v>
      </c>
      <c r="K8609" t="s">
        <v>131</v>
      </c>
      <c r="L8609" t="s">
        <v>24490</v>
      </c>
      <c r="M8609" t="s">
        <v>24491</v>
      </c>
      <c r="N8609">
        <v>1.8063888880000001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1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1.806389</v>
      </c>
    </row>
    <row r="8610" spans="1:26" x14ac:dyDescent="0.25">
      <c r="A8610">
        <v>1736305</v>
      </c>
      <c r="B8610">
        <v>1</v>
      </c>
      <c r="C8610" t="s">
        <v>77</v>
      </c>
      <c r="D8610" t="s">
        <v>113</v>
      </c>
      <c r="E8610" t="s">
        <v>139</v>
      </c>
      <c r="F8610" t="s">
        <v>23103</v>
      </c>
      <c r="G8610" t="s">
        <v>285</v>
      </c>
      <c r="H8610" t="s">
        <v>46</v>
      </c>
      <c r="I8610" t="s">
        <v>129</v>
      </c>
      <c r="J8610" t="s">
        <v>130</v>
      </c>
      <c r="K8610" t="s">
        <v>161</v>
      </c>
      <c r="L8610" t="s">
        <v>24492</v>
      </c>
      <c r="M8610" t="s">
        <v>24493</v>
      </c>
      <c r="N8610">
        <v>7.6572100000000001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88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673.83447999999999</v>
      </c>
    </row>
    <row r="8611" spans="1:26" x14ac:dyDescent="0.25">
      <c r="A8611">
        <v>1736320</v>
      </c>
      <c r="B8611">
        <v>1</v>
      </c>
      <c r="C8611" t="s">
        <v>76</v>
      </c>
      <c r="D8611" t="s">
        <v>101</v>
      </c>
      <c r="E8611" t="s">
        <v>134</v>
      </c>
      <c r="F8611" t="s">
        <v>24494</v>
      </c>
      <c r="G8611" t="s">
        <v>136</v>
      </c>
      <c r="H8611" t="s">
        <v>46</v>
      </c>
      <c r="I8611" t="s">
        <v>129</v>
      </c>
      <c r="J8611" t="s">
        <v>130</v>
      </c>
      <c r="K8611" t="s">
        <v>131</v>
      </c>
      <c r="L8611" t="s">
        <v>24495</v>
      </c>
      <c r="M8611" t="s">
        <v>24496</v>
      </c>
      <c r="N8611">
        <v>1.6711111110000001</v>
      </c>
      <c r="O8611">
        <v>0</v>
      </c>
      <c r="P8611">
        <v>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1.671111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1736312</v>
      </c>
      <c r="B8612">
        <v>1</v>
      </c>
      <c r="C8612" t="s">
        <v>76</v>
      </c>
      <c r="D8612" t="s">
        <v>79</v>
      </c>
      <c r="E8612" t="s">
        <v>139</v>
      </c>
      <c r="F8612" t="s">
        <v>24497</v>
      </c>
      <c r="G8612" t="s">
        <v>141</v>
      </c>
      <c r="H8612" t="s">
        <v>46</v>
      </c>
      <c r="I8612" t="s">
        <v>129</v>
      </c>
      <c r="J8612" t="s">
        <v>130</v>
      </c>
      <c r="K8612" t="s">
        <v>131</v>
      </c>
      <c r="L8612" t="s">
        <v>24498</v>
      </c>
      <c r="M8612" t="s">
        <v>24499</v>
      </c>
      <c r="N8612">
        <v>1.9302777769999999</v>
      </c>
      <c r="O8612">
        <v>0</v>
      </c>
      <c r="P8612">
        <v>266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513.453889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1736314</v>
      </c>
      <c r="B8613">
        <v>1</v>
      </c>
      <c r="C8613" t="s">
        <v>76</v>
      </c>
      <c r="D8613" t="s">
        <v>83</v>
      </c>
      <c r="E8613" t="s">
        <v>134</v>
      </c>
      <c r="F8613" t="s">
        <v>24500</v>
      </c>
      <c r="G8613" t="s">
        <v>289</v>
      </c>
      <c r="H8613" t="s">
        <v>46</v>
      </c>
      <c r="I8613" t="s">
        <v>129</v>
      </c>
      <c r="J8613" t="s">
        <v>130</v>
      </c>
      <c r="K8613" t="s">
        <v>131</v>
      </c>
      <c r="L8613" t="s">
        <v>24501</v>
      </c>
      <c r="M8613" t="s">
        <v>24502</v>
      </c>
      <c r="N8613">
        <v>3.0297222220000002</v>
      </c>
      <c r="O8613">
        <v>0</v>
      </c>
      <c r="P8613">
        <v>6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18.178332999999999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1736329</v>
      </c>
      <c r="B8614">
        <v>1</v>
      </c>
      <c r="C8614" t="s">
        <v>76</v>
      </c>
      <c r="D8614" t="s">
        <v>92</v>
      </c>
      <c r="E8614" t="s">
        <v>134</v>
      </c>
      <c r="F8614" t="s">
        <v>24503</v>
      </c>
      <c r="G8614" t="s">
        <v>209</v>
      </c>
      <c r="H8614" t="s">
        <v>46</v>
      </c>
      <c r="I8614" t="s">
        <v>129</v>
      </c>
      <c r="J8614" t="s">
        <v>130</v>
      </c>
      <c r="K8614" t="s">
        <v>131</v>
      </c>
      <c r="L8614" t="s">
        <v>24504</v>
      </c>
      <c r="M8614" t="s">
        <v>24505</v>
      </c>
      <c r="N8614">
        <v>2.949166666</v>
      </c>
      <c r="O8614">
        <v>0</v>
      </c>
      <c r="P8614">
        <v>0</v>
      </c>
      <c r="Q8614">
        <v>0</v>
      </c>
      <c r="R8614">
        <v>1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2.9491670000000001</v>
      </c>
      <c r="Y8614">
        <v>0</v>
      </c>
      <c r="Z8614">
        <v>0</v>
      </c>
    </row>
    <row r="8615" spans="1:26" x14ac:dyDescent="0.25">
      <c r="A8615">
        <v>1736324</v>
      </c>
      <c r="B8615">
        <v>1</v>
      </c>
      <c r="C8615" t="s">
        <v>76</v>
      </c>
      <c r="D8615" t="s">
        <v>80</v>
      </c>
      <c r="E8615" t="s">
        <v>134</v>
      </c>
      <c r="F8615" t="s">
        <v>24506</v>
      </c>
      <c r="G8615" t="s">
        <v>155</v>
      </c>
      <c r="H8615" t="s">
        <v>46</v>
      </c>
      <c r="I8615" t="s">
        <v>129</v>
      </c>
      <c r="J8615" t="s">
        <v>130</v>
      </c>
      <c r="K8615" t="s">
        <v>131</v>
      </c>
      <c r="L8615" t="s">
        <v>24507</v>
      </c>
      <c r="M8615" t="s">
        <v>24508</v>
      </c>
      <c r="N8615">
        <v>1.666388888</v>
      </c>
      <c r="O8615">
        <v>0</v>
      </c>
      <c r="P8615">
        <v>5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8.331944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1736319</v>
      </c>
      <c r="B8616">
        <v>1</v>
      </c>
      <c r="C8616" t="s">
        <v>76</v>
      </c>
      <c r="D8616" t="s">
        <v>84</v>
      </c>
      <c r="E8616" t="s">
        <v>134</v>
      </c>
      <c r="F8616" t="s">
        <v>24509</v>
      </c>
      <c r="G8616" t="s">
        <v>209</v>
      </c>
      <c r="H8616" t="s">
        <v>46</v>
      </c>
      <c r="I8616" t="s">
        <v>129</v>
      </c>
      <c r="J8616" t="s">
        <v>130</v>
      </c>
      <c r="K8616" t="s">
        <v>131</v>
      </c>
      <c r="L8616" t="s">
        <v>24510</v>
      </c>
      <c r="M8616" t="s">
        <v>24511</v>
      </c>
      <c r="N8616">
        <v>6.4511111110000003</v>
      </c>
      <c r="O8616">
        <v>0</v>
      </c>
      <c r="P8616">
        <v>30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193.533333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1736332</v>
      </c>
      <c r="B8617">
        <v>1</v>
      </c>
      <c r="C8617" t="s">
        <v>76</v>
      </c>
      <c r="D8617" t="s">
        <v>78</v>
      </c>
      <c r="E8617" t="s">
        <v>134</v>
      </c>
      <c r="F8617" t="s">
        <v>24512</v>
      </c>
      <c r="G8617" t="s">
        <v>141</v>
      </c>
      <c r="H8617" t="s">
        <v>46</v>
      </c>
      <c r="I8617" t="s">
        <v>129</v>
      </c>
      <c r="J8617" t="s">
        <v>130</v>
      </c>
      <c r="K8617" t="s">
        <v>131</v>
      </c>
      <c r="L8617" t="s">
        <v>24513</v>
      </c>
      <c r="M8617" t="s">
        <v>24514</v>
      </c>
      <c r="N8617">
        <v>2.2119444439999998</v>
      </c>
      <c r="O8617">
        <v>0</v>
      </c>
      <c r="P8617">
        <v>1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2.2119439999999999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1736322</v>
      </c>
      <c r="B8618">
        <v>1</v>
      </c>
      <c r="C8618" t="s">
        <v>76</v>
      </c>
      <c r="D8618" t="s">
        <v>101</v>
      </c>
      <c r="E8618" t="s">
        <v>139</v>
      </c>
      <c r="F8618" t="s">
        <v>24515</v>
      </c>
      <c r="G8618" t="s">
        <v>462</v>
      </c>
      <c r="H8618" t="s">
        <v>46</v>
      </c>
      <c r="I8618" t="s">
        <v>129</v>
      </c>
      <c r="J8618" t="s">
        <v>130</v>
      </c>
      <c r="K8618" t="s">
        <v>131</v>
      </c>
      <c r="L8618" t="s">
        <v>24516</v>
      </c>
      <c r="M8618" t="s">
        <v>24517</v>
      </c>
      <c r="N8618">
        <v>0.181388888</v>
      </c>
      <c r="O8618">
        <v>0</v>
      </c>
      <c r="P8618">
        <v>16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2.9022220000000001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1736321</v>
      </c>
      <c r="B8619">
        <v>1</v>
      </c>
      <c r="C8619" t="s">
        <v>77</v>
      </c>
      <c r="D8619" t="s">
        <v>118</v>
      </c>
      <c r="E8619" t="s">
        <v>164</v>
      </c>
      <c r="F8619" t="s">
        <v>24518</v>
      </c>
      <c r="G8619" t="s">
        <v>281</v>
      </c>
      <c r="H8619" t="s">
        <v>46</v>
      </c>
      <c r="I8619" t="s">
        <v>129</v>
      </c>
      <c r="J8619" t="s">
        <v>130</v>
      </c>
      <c r="K8619" t="s">
        <v>161</v>
      </c>
      <c r="L8619" t="s">
        <v>24519</v>
      </c>
      <c r="M8619" t="s">
        <v>24520</v>
      </c>
      <c r="N8619">
        <v>1.5313888879999999</v>
      </c>
      <c r="O8619">
        <v>0</v>
      </c>
      <c r="P8619">
        <v>352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539.04888900000003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1736342</v>
      </c>
      <c r="B8620">
        <v>1</v>
      </c>
      <c r="C8620" t="s">
        <v>76</v>
      </c>
      <c r="D8620" t="s">
        <v>93</v>
      </c>
      <c r="E8620" t="s">
        <v>134</v>
      </c>
      <c r="F8620" t="s">
        <v>24521</v>
      </c>
      <c r="G8620" t="s">
        <v>136</v>
      </c>
      <c r="H8620" t="s">
        <v>46</v>
      </c>
      <c r="I8620" t="s">
        <v>129</v>
      </c>
      <c r="J8620" t="s">
        <v>130</v>
      </c>
      <c r="K8620" t="s">
        <v>131</v>
      </c>
      <c r="L8620" t="s">
        <v>24522</v>
      </c>
      <c r="M8620" t="s">
        <v>24523</v>
      </c>
      <c r="N8620">
        <v>1.8430555550000001</v>
      </c>
      <c r="O8620">
        <v>0</v>
      </c>
      <c r="P8620">
        <v>2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3.6861109999999999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1736327</v>
      </c>
      <c r="B8621">
        <v>1</v>
      </c>
      <c r="C8621" t="s">
        <v>77</v>
      </c>
      <c r="D8621" t="s">
        <v>114</v>
      </c>
      <c r="E8621" t="s">
        <v>139</v>
      </c>
      <c r="F8621" t="s">
        <v>13392</v>
      </c>
      <c r="G8621" t="s">
        <v>269</v>
      </c>
      <c r="H8621" t="s">
        <v>46</v>
      </c>
      <c r="I8621" t="s">
        <v>129</v>
      </c>
      <c r="J8621" t="s">
        <v>130</v>
      </c>
      <c r="K8621" t="s">
        <v>131</v>
      </c>
      <c r="L8621" t="s">
        <v>24524</v>
      </c>
      <c r="M8621" t="s">
        <v>24525</v>
      </c>
      <c r="N8621">
        <v>1.774444444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49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86.947778</v>
      </c>
    </row>
    <row r="8622" spans="1:26" x14ac:dyDescent="0.25">
      <c r="A8622">
        <v>1736333</v>
      </c>
      <c r="B8622">
        <v>1</v>
      </c>
      <c r="C8622" t="s">
        <v>77</v>
      </c>
      <c r="D8622" t="s">
        <v>124</v>
      </c>
      <c r="E8622" t="s">
        <v>126</v>
      </c>
      <c r="F8622" t="s">
        <v>24526</v>
      </c>
      <c r="G8622" t="s">
        <v>176</v>
      </c>
      <c r="H8622" t="s">
        <v>47</v>
      </c>
      <c r="I8622" t="s">
        <v>129</v>
      </c>
      <c r="J8622" t="s">
        <v>130</v>
      </c>
      <c r="K8622" t="s">
        <v>131</v>
      </c>
      <c r="L8622" t="s">
        <v>24527</v>
      </c>
      <c r="M8622" t="s">
        <v>24528</v>
      </c>
      <c r="N8622">
        <v>1.9144444439999999</v>
      </c>
      <c r="O8622">
        <v>25</v>
      </c>
      <c r="P8622">
        <v>133</v>
      </c>
      <c r="Q8622">
        <v>0</v>
      </c>
      <c r="R8622">
        <v>0</v>
      </c>
      <c r="S8622">
        <v>0</v>
      </c>
      <c r="T8622">
        <v>0</v>
      </c>
      <c r="U8622">
        <v>47.861111000000001</v>
      </c>
      <c r="V8622">
        <v>254.62111100000001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1736339</v>
      </c>
      <c r="B8623">
        <v>1</v>
      </c>
      <c r="C8623" t="s">
        <v>76</v>
      </c>
      <c r="D8623" t="s">
        <v>97</v>
      </c>
      <c r="E8623" t="s">
        <v>134</v>
      </c>
      <c r="F8623" t="s">
        <v>24529</v>
      </c>
      <c r="G8623" t="s">
        <v>155</v>
      </c>
      <c r="H8623" t="s">
        <v>46</v>
      </c>
      <c r="I8623" t="s">
        <v>129</v>
      </c>
      <c r="J8623" t="s">
        <v>130</v>
      </c>
      <c r="K8623" t="s">
        <v>131</v>
      </c>
      <c r="L8623" t="s">
        <v>24530</v>
      </c>
      <c r="M8623" t="s">
        <v>24531</v>
      </c>
      <c r="N8623">
        <v>1.269722222</v>
      </c>
      <c r="O8623">
        <v>0</v>
      </c>
      <c r="P8623">
        <v>1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1.269722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1736347</v>
      </c>
      <c r="B8624">
        <v>1</v>
      </c>
      <c r="C8624" t="s">
        <v>76</v>
      </c>
      <c r="D8624" t="s">
        <v>99</v>
      </c>
      <c r="E8624" t="s">
        <v>134</v>
      </c>
      <c r="F8624" t="s">
        <v>24532</v>
      </c>
      <c r="G8624" t="s">
        <v>136</v>
      </c>
      <c r="H8624" t="s">
        <v>46</v>
      </c>
      <c r="I8624" t="s">
        <v>129</v>
      </c>
      <c r="J8624" t="s">
        <v>130</v>
      </c>
      <c r="K8624" t="s">
        <v>131</v>
      </c>
      <c r="L8624" t="s">
        <v>24533</v>
      </c>
      <c r="M8624" t="s">
        <v>24534</v>
      </c>
      <c r="N8624">
        <v>1.4513888880000001</v>
      </c>
      <c r="O8624">
        <v>0</v>
      </c>
      <c r="P8624">
        <v>7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10.159722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1736330</v>
      </c>
      <c r="B8625">
        <v>1</v>
      </c>
      <c r="C8625" t="s">
        <v>76</v>
      </c>
      <c r="D8625" t="s">
        <v>90</v>
      </c>
      <c r="E8625" t="s">
        <v>158</v>
      </c>
      <c r="F8625" t="s">
        <v>24535</v>
      </c>
      <c r="G8625" t="s">
        <v>176</v>
      </c>
      <c r="H8625" t="s">
        <v>47</v>
      </c>
      <c r="I8625" t="s">
        <v>129</v>
      </c>
      <c r="J8625" t="s">
        <v>130</v>
      </c>
      <c r="K8625" t="s">
        <v>131</v>
      </c>
      <c r="L8625" t="s">
        <v>24536</v>
      </c>
      <c r="M8625" t="s">
        <v>24537</v>
      </c>
      <c r="N8625">
        <v>0.266944444</v>
      </c>
      <c r="O8625">
        <v>1</v>
      </c>
      <c r="P8625">
        <v>4089</v>
      </c>
      <c r="Q8625">
        <v>0</v>
      </c>
      <c r="R8625">
        <v>0</v>
      </c>
      <c r="S8625">
        <v>0</v>
      </c>
      <c r="T8625">
        <v>0</v>
      </c>
      <c r="U8625">
        <v>0.26694400000000001</v>
      </c>
      <c r="V8625">
        <v>1091.535832</v>
      </c>
      <c r="W8625">
        <v>0</v>
      </c>
      <c r="X8625">
        <v>0</v>
      </c>
      <c r="Y8625">
        <v>0</v>
      </c>
      <c r="Z8625">
        <v>0</v>
      </c>
    </row>
    <row r="8626" spans="1:26" x14ac:dyDescent="0.25">
      <c r="A8626">
        <v>1736337</v>
      </c>
      <c r="B8626">
        <v>1</v>
      </c>
      <c r="C8626" t="s">
        <v>76</v>
      </c>
      <c r="D8626" t="s">
        <v>96</v>
      </c>
      <c r="E8626" t="s">
        <v>139</v>
      </c>
      <c r="F8626" t="s">
        <v>24538</v>
      </c>
      <c r="G8626" t="s">
        <v>141</v>
      </c>
      <c r="H8626" t="s">
        <v>46</v>
      </c>
      <c r="I8626" t="s">
        <v>129</v>
      </c>
      <c r="J8626" t="s">
        <v>130</v>
      </c>
      <c r="K8626" t="s">
        <v>131</v>
      </c>
      <c r="L8626" t="s">
        <v>24539</v>
      </c>
      <c r="M8626" t="s">
        <v>24540</v>
      </c>
      <c r="N8626">
        <v>0.57750000000000001</v>
      </c>
      <c r="O8626">
        <v>0</v>
      </c>
      <c r="P8626">
        <v>9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5.1974999999999998</v>
      </c>
      <c r="W8626">
        <v>0</v>
      </c>
      <c r="X8626">
        <v>0</v>
      </c>
      <c r="Y8626">
        <v>0</v>
      </c>
      <c r="Z8626">
        <v>0</v>
      </c>
    </row>
    <row r="8627" spans="1:26" x14ac:dyDescent="0.25">
      <c r="A8627">
        <v>1736354</v>
      </c>
      <c r="B8627">
        <v>1</v>
      </c>
      <c r="C8627" t="s">
        <v>76</v>
      </c>
      <c r="D8627" t="s">
        <v>80</v>
      </c>
      <c r="E8627" t="s">
        <v>134</v>
      </c>
      <c r="F8627" t="s">
        <v>24541</v>
      </c>
      <c r="G8627" t="s">
        <v>209</v>
      </c>
      <c r="H8627" t="s">
        <v>46</v>
      </c>
      <c r="I8627" t="s">
        <v>129</v>
      </c>
      <c r="J8627" t="s">
        <v>130</v>
      </c>
      <c r="K8627" t="s">
        <v>131</v>
      </c>
      <c r="L8627" t="s">
        <v>24542</v>
      </c>
      <c r="M8627" t="s">
        <v>24543</v>
      </c>
      <c r="N8627">
        <v>6.7586111109999996</v>
      </c>
      <c r="O8627">
        <v>0</v>
      </c>
      <c r="P8627">
        <v>8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54.068888999999999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1736334</v>
      </c>
      <c r="B8628">
        <v>1</v>
      </c>
      <c r="C8628" t="s">
        <v>77</v>
      </c>
      <c r="D8628" t="s">
        <v>109</v>
      </c>
      <c r="E8628" t="s">
        <v>158</v>
      </c>
      <c r="F8628" t="s">
        <v>20681</v>
      </c>
      <c r="G8628" t="s">
        <v>176</v>
      </c>
      <c r="H8628" t="s">
        <v>47</v>
      </c>
      <c r="I8628" t="s">
        <v>129</v>
      </c>
      <c r="J8628" t="s">
        <v>130</v>
      </c>
      <c r="K8628" t="s">
        <v>131</v>
      </c>
      <c r="L8628" t="s">
        <v>24544</v>
      </c>
      <c r="M8628" t="s">
        <v>24545</v>
      </c>
      <c r="N8628">
        <v>0.22388888800000001</v>
      </c>
      <c r="O8628">
        <v>112</v>
      </c>
      <c r="P8628">
        <v>2069</v>
      </c>
      <c r="Q8628">
        <v>0</v>
      </c>
      <c r="R8628">
        <v>0</v>
      </c>
      <c r="S8628">
        <v>0</v>
      </c>
      <c r="T8628">
        <v>0</v>
      </c>
      <c r="U8628">
        <v>25.075555000000001</v>
      </c>
      <c r="V8628">
        <v>463.22610900000001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1736336</v>
      </c>
      <c r="B8629">
        <v>1</v>
      </c>
      <c r="C8629" t="s">
        <v>76</v>
      </c>
      <c r="D8629" t="s">
        <v>93</v>
      </c>
      <c r="E8629" t="s">
        <v>126</v>
      </c>
      <c r="F8629" t="s">
        <v>24546</v>
      </c>
      <c r="G8629" t="s">
        <v>150</v>
      </c>
      <c r="H8629" t="s">
        <v>47</v>
      </c>
      <c r="I8629" t="s">
        <v>129</v>
      </c>
      <c r="J8629" t="s">
        <v>130</v>
      </c>
      <c r="K8629" t="s">
        <v>161</v>
      </c>
      <c r="L8629" t="s">
        <v>24547</v>
      </c>
      <c r="M8629" t="s">
        <v>24548</v>
      </c>
      <c r="N8629">
        <v>0.313040555</v>
      </c>
      <c r="O8629">
        <v>0</v>
      </c>
      <c r="P8629">
        <v>73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22.851960999999999</v>
      </c>
      <c r="W8629">
        <v>0</v>
      </c>
      <c r="X8629">
        <v>0</v>
      </c>
      <c r="Y8629">
        <v>0</v>
      </c>
      <c r="Z8629">
        <v>0</v>
      </c>
    </row>
    <row r="8630" spans="1:26" x14ac:dyDescent="0.25">
      <c r="A8630">
        <v>1736365</v>
      </c>
      <c r="B8630">
        <v>1</v>
      </c>
      <c r="C8630" t="s">
        <v>77</v>
      </c>
      <c r="D8630" t="s">
        <v>114</v>
      </c>
      <c r="E8630" t="s">
        <v>212</v>
      </c>
      <c r="F8630" t="s">
        <v>24549</v>
      </c>
      <c r="G8630" t="s">
        <v>281</v>
      </c>
      <c r="H8630" t="s">
        <v>47</v>
      </c>
      <c r="I8630" t="s">
        <v>129</v>
      </c>
      <c r="J8630" t="s">
        <v>130</v>
      </c>
      <c r="K8630" t="s">
        <v>161</v>
      </c>
      <c r="L8630" t="s">
        <v>24550</v>
      </c>
      <c r="M8630" t="s">
        <v>24551</v>
      </c>
      <c r="N8630">
        <v>0.79277777699999996</v>
      </c>
      <c r="O8630">
        <v>38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30.125556</v>
      </c>
      <c r="V8630">
        <v>0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1736340</v>
      </c>
      <c r="B8631">
        <v>1</v>
      </c>
      <c r="C8631" t="s">
        <v>77</v>
      </c>
      <c r="D8631" t="s">
        <v>119</v>
      </c>
      <c r="E8631" t="s">
        <v>126</v>
      </c>
      <c r="F8631" t="s">
        <v>24552</v>
      </c>
      <c r="G8631" t="s">
        <v>176</v>
      </c>
      <c r="H8631" t="s">
        <v>47</v>
      </c>
      <c r="I8631" t="s">
        <v>129</v>
      </c>
      <c r="J8631" t="s">
        <v>130</v>
      </c>
      <c r="K8631" t="s">
        <v>131</v>
      </c>
      <c r="L8631" t="s">
        <v>24553</v>
      </c>
      <c r="M8631" t="s">
        <v>24554</v>
      </c>
      <c r="N8631">
        <v>0.74</v>
      </c>
      <c r="O8631">
        <v>1</v>
      </c>
      <c r="P8631">
        <v>1835</v>
      </c>
      <c r="Q8631">
        <v>0</v>
      </c>
      <c r="R8631">
        <v>0</v>
      </c>
      <c r="S8631">
        <v>0</v>
      </c>
      <c r="T8631">
        <v>0</v>
      </c>
      <c r="U8631">
        <v>0.74</v>
      </c>
      <c r="V8631">
        <v>1357.9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1736345</v>
      </c>
      <c r="B8632">
        <v>1</v>
      </c>
      <c r="C8632" t="s">
        <v>76</v>
      </c>
      <c r="D8632" t="s">
        <v>93</v>
      </c>
      <c r="E8632" t="s">
        <v>126</v>
      </c>
      <c r="F8632" t="s">
        <v>24555</v>
      </c>
      <c r="G8632" t="s">
        <v>285</v>
      </c>
      <c r="H8632" t="s">
        <v>47</v>
      </c>
      <c r="I8632" t="s">
        <v>129</v>
      </c>
      <c r="J8632" t="s">
        <v>130</v>
      </c>
      <c r="K8632" t="s">
        <v>161</v>
      </c>
      <c r="L8632" t="s">
        <v>24556</v>
      </c>
      <c r="M8632" t="s">
        <v>24557</v>
      </c>
      <c r="N8632">
        <v>0.86027777699999997</v>
      </c>
      <c r="O8632">
        <v>0</v>
      </c>
      <c r="P8632">
        <v>152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130.76222200000001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1736341</v>
      </c>
      <c r="B8633">
        <v>1</v>
      </c>
      <c r="C8633" t="s">
        <v>77</v>
      </c>
      <c r="D8633" t="s">
        <v>122</v>
      </c>
      <c r="E8633" t="s">
        <v>212</v>
      </c>
      <c r="F8633" t="s">
        <v>24558</v>
      </c>
      <c r="G8633" t="s">
        <v>176</v>
      </c>
      <c r="H8633" t="s">
        <v>47</v>
      </c>
      <c r="I8633" t="s">
        <v>151</v>
      </c>
      <c r="J8633" t="s">
        <v>130</v>
      </c>
      <c r="K8633" t="s">
        <v>131</v>
      </c>
      <c r="L8633" t="s">
        <v>24559</v>
      </c>
      <c r="M8633" t="s">
        <v>24560</v>
      </c>
      <c r="N8633">
        <v>8.3333330000000001E-3</v>
      </c>
      <c r="O8633">
        <v>0</v>
      </c>
      <c r="P8633">
        <v>0</v>
      </c>
      <c r="Q8633">
        <v>9</v>
      </c>
      <c r="R8633">
        <v>107</v>
      </c>
      <c r="S8633">
        <v>36</v>
      </c>
      <c r="T8633">
        <v>781</v>
      </c>
      <c r="U8633">
        <v>0</v>
      </c>
      <c r="V8633">
        <v>0</v>
      </c>
      <c r="W8633">
        <v>7.4999999999999997E-2</v>
      </c>
      <c r="X8633">
        <v>0.89166699999999999</v>
      </c>
      <c r="Y8633">
        <v>0.3</v>
      </c>
      <c r="Z8633">
        <v>6.5083330000000004</v>
      </c>
    </row>
    <row r="8634" spans="1:26" x14ac:dyDescent="0.25">
      <c r="A8634">
        <v>1736343</v>
      </c>
      <c r="B8634">
        <v>1</v>
      </c>
      <c r="C8634" t="s">
        <v>76</v>
      </c>
      <c r="D8634" t="s">
        <v>86</v>
      </c>
      <c r="E8634" t="s">
        <v>126</v>
      </c>
      <c r="F8634" t="s">
        <v>24561</v>
      </c>
      <c r="G8634" t="s">
        <v>468</v>
      </c>
      <c r="H8634" t="s">
        <v>47</v>
      </c>
      <c r="I8634" t="s">
        <v>129</v>
      </c>
      <c r="J8634" t="s">
        <v>130</v>
      </c>
      <c r="K8634" t="s">
        <v>131</v>
      </c>
      <c r="L8634" t="s">
        <v>24562</v>
      </c>
      <c r="M8634" t="s">
        <v>24563</v>
      </c>
      <c r="N8634">
        <v>0.38972222200000001</v>
      </c>
      <c r="O8634">
        <v>0</v>
      </c>
      <c r="P8634">
        <v>276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107.563333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1736361</v>
      </c>
      <c r="B8635">
        <v>1</v>
      </c>
      <c r="C8635" t="s">
        <v>77</v>
      </c>
      <c r="D8635" t="s">
        <v>121</v>
      </c>
      <c r="E8635" t="s">
        <v>164</v>
      </c>
      <c r="F8635" t="s">
        <v>24564</v>
      </c>
      <c r="G8635" t="s">
        <v>256</v>
      </c>
      <c r="H8635" t="s">
        <v>46</v>
      </c>
      <c r="I8635" t="s">
        <v>129</v>
      </c>
      <c r="J8635" t="s">
        <v>130</v>
      </c>
      <c r="K8635" t="s">
        <v>131</v>
      </c>
      <c r="L8635" t="s">
        <v>24565</v>
      </c>
      <c r="M8635" t="s">
        <v>24566</v>
      </c>
      <c r="N8635">
        <v>2.9797222219999999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6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17.878333000000001</v>
      </c>
    </row>
    <row r="8636" spans="1:26" x14ac:dyDescent="0.25">
      <c r="A8636">
        <v>1736363</v>
      </c>
      <c r="B8636">
        <v>1</v>
      </c>
      <c r="C8636" t="s">
        <v>77</v>
      </c>
      <c r="D8636" t="s">
        <v>120</v>
      </c>
      <c r="E8636" t="s">
        <v>134</v>
      </c>
      <c r="F8636" t="s">
        <v>24567</v>
      </c>
      <c r="G8636" t="s">
        <v>289</v>
      </c>
      <c r="H8636" t="s">
        <v>46</v>
      </c>
      <c r="I8636" t="s">
        <v>129</v>
      </c>
      <c r="J8636" t="s">
        <v>130</v>
      </c>
      <c r="K8636" t="s">
        <v>131</v>
      </c>
      <c r="L8636" t="s">
        <v>24568</v>
      </c>
      <c r="M8636" t="s">
        <v>24569</v>
      </c>
      <c r="N8636">
        <v>0.84638888800000001</v>
      </c>
      <c r="O8636">
        <v>0</v>
      </c>
      <c r="P8636">
        <v>0</v>
      </c>
      <c r="Q8636">
        <v>0</v>
      </c>
      <c r="R8636">
        <v>1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0.84638899999999995</v>
      </c>
      <c r="Y8636">
        <v>0</v>
      </c>
      <c r="Z8636">
        <v>0</v>
      </c>
    </row>
    <row r="8637" spans="1:26" x14ac:dyDescent="0.25">
      <c r="A8637">
        <v>1736366</v>
      </c>
      <c r="B8637">
        <v>1</v>
      </c>
      <c r="C8637" t="s">
        <v>76</v>
      </c>
      <c r="D8637" t="s">
        <v>89</v>
      </c>
      <c r="E8637" t="s">
        <v>134</v>
      </c>
      <c r="F8637" t="s">
        <v>24570</v>
      </c>
      <c r="G8637" t="s">
        <v>136</v>
      </c>
      <c r="H8637" t="s">
        <v>46</v>
      </c>
      <c r="I8637" t="s">
        <v>129</v>
      </c>
      <c r="J8637" t="s">
        <v>130</v>
      </c>
      <c r="K8637" t="s">
        <v>131</v>
      </c>
      <c r="L8637" t="s">
        <v>24571</v>
      </c>
      <c r="M8637" t="s">
        <v>24572</v>
      </c>
      <c r="N8637">
        <v>1.469166666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2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2.9383330000000001</v>
      </c>
    </row>
    <row r="8638" spans="1:26" x14ac:dyDescent="0.25">
      <c r="A8638">
        <v>1736375</v>
      </c>
      <c r="B8638">
        <v>1</v>
      </c>
      <c r="C8638" t="s">
        <v>76</v>
      </c>
      <c r="D8638" t="s">
        <v>101</v>
      </c>
      <c r="E8638" t="s">
        <v>126</v>
      </c>
      <c r="F8638" t="s">
        <v>24573</v>
      </c>
      <c r="G8638" t="s">
        <v>145</v>
      </c>
      <c r="H8638" t="s">
        <v>47</v>
      </c>
      <c r="I8638" t="s">
        <v>129</v>
      </c>
      <c r="J8638" t="s">
        <v>130</v>
      </c>
      <c r="K8638" t="s">
        <v>131</v>
      </c>
      <c r="L8638" t="s">
        <v>24574</v>
      </c>
      <c r="M8638" t="s">
        <v>24575</v>
      </c>
      <c r="N8638">
        <v>1.969166666</v>
      </c>
      <c r="O8638">
        <v>6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11.815</v>
      </c>
      <c r="V8638">
        <v>0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1736381</v>
      </c>
      <c r="B8639">
        <v>1</v>
      </c>
      <c r="C8639" t="s">
        <v>77</v>
      </c>
      <c r="D8639" t="s">
        <v>119</v>
      </c>
      <c r="E8639" t="s">
        <v>139</v>
      </c>
      <c r="F8639" t="s">
        <v>24576</v>
      </c>
      <c r="G8639" t="s">
        <v>141</v>
      </c>
      <c r="H8639" t="s">
        <v>46</v>
      </c>
      <c r="I8639" t="s">
        <v>129</v>
      </c>
      <c r="J8639" t="s">
        <v>130</v>
      </c>
      <c r="K8639" t="s">
        <v>131</v>
      </c>
      <c r="L8639" t="s">
        <v>24577</v>
      </c>
      <c r="M8639" t="s">
        <v>24578</v>
      </c>
      <c r="N8639">
        <v>2.29</v>
      </c>
      <c r="O8639">
        <v>0</v>
      </c>
      <c r="P8639">
        <v>53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121.37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1736382</v>
      </c>
      <c r="B8640">
        <v>1</v>
      </c>
      <c r="C8640" t="s">
        <v>76</v>
      </c>
      <c r="D8640" t="s">
        <v>84</v>
      </c>
      <c r="E8640" t="s">
        <v>126</v>
      </c>
      <c r="F8640" t="s">
        <v>24579</v>
      </c>
      <c r="G8640" t="s">
        <v>176</v>
      </c>
      <c r="H8640" t="s">
        <v>47</v>
      </c>
      <c r="I8640" t="s">
        <v>129</v>
      </c>
      <c r="J8640" t="s">
        <v>130</v>
      </c>
      <c r="K8640" t="s">
        <v>131</v>
      </c>
      <c r="L8640" t="s">
        <v>24580</v>
      </c>
      <c r="M8640" t="s">
        <v>24581</v>
      </c>
      <c r="N8640">
        <v>0.84916666600000001</v>
      </c>
      <c r="O8640">
        <v>14</v>
      </c>
      <c r="P8640">
        <v>566</v>
      </c>
      <c r="Q8640">
        <v>0</v>
      </c>
      <c r="R8640">
        <v>0</v>
      </c>
      <c r="S8640">
        <v>0</v>
      </c>
      <c r="T8640">
        <v>0</v>
      </c>
      <c r="U8640">
        <v>11.888332999999999</v>
      </c>
      <c r="V8640">
        <v>480.628333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1736441</v>
      </c>
      <c r="B8641">
        <v>1</v>
      </c>
      <c r="C8641" t="s">
        <v>76</v>
      </c>
      <c r="D8641" t="s">
        <v>93</v>
      </c>
      <c r="E8641" t="s">
        <v>126</v>
      </c>
      <c r="F8641" t="s">
        <v>24582</v>
      </c>
      <c r="G8641" t="s">
        <v>285</v>
      </c>
      <c r="H8641" t="s">
        <v>47</v>
      </c>
      <c r="I8641" t="s">
        <v>129</v>
      </c>
      <c r="J8641" t="s">
        <v>130</v>
      </c>
      <c r="K8641" t="s">
        <v>161</v>
      </c>
      <c r="L8641" t="s">
        <v>24583</v>
      </c>
      <c r="M8641" t="s">
        <v>24584</v>
      </c>
      <c r="N8641">
        <v>0.21666666600000001</v>
      </c>
      <c r="O8641">
        <v>0</v>
      </c>
      <c r="P8641">
        <v>67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14.516667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1736390</v>
      </c>
      <c r="B8642">
        <v>1</v>
      </c>
      <c r="C8642" t="s">
        <v>76</v>
      </c>
      <c r="D8642" t="s">
        <v>86</v>
      </c>
      <c r="E8642" t="s">
        <v>139</v>
      </c>
      <c r="F8642" t="s">
        <v>21096</v>
      </c>
      <c r="G8642" t="s">
        <v>141</v>
      </c>
      <c r="H8642" t="s">
        <v>46</v>
      </c>
      <c r="I8642" t="s">
        <v>129</v>
      </c>
      <c r="J8642" t="s">
        <v>130</v>
      </c>
      <c r="K8642" t="s">
        <v>131</v>
      </c>
      <c r="L8642" t="s">
        <v>24585</v>
      </c>
      <c r="M8642" t="s">
        <v>24586</v>
      </c>
      <c r="N8642">
        <v>1.8525</v>
      </c>
      <c r="O8642">
        <v>0</v>
      </c>
      <c r="P8642">
        <v>51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94.477500000000006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1736385</v>
      </c>
      <c r="B8643">
        <v>1</v>
      </c>
      <c r="C8643" t="s">
        <v>76</v>
      </c>
      <c r="D8643" t="s">
        <v>101</v>
      </c>
      <c r="E8643" t="s">
        <v>139</v>
      </c>
      <c r="F8643" t="s">
        <v>24587</v>
      </c>
      <c r="G8643" t="s">
        <v>462</v>
      </c>
      <c r="H8643" t="s">
        <v>46</v>
      </c>
      <c r="I8643" t="s">
        <v>129</v>
      </c>
      <c r="J8643" t="s">
        <v>130</v>
      </c>
      <c r="K8643" t="s">
        <v>131</v>
      </c>
      <c r="L8643" t="s">
        <v>24588</v>
      </c>
      <c r="M8643" t="s">
        <v>24589</v>
      </c>
      <c r="N8643">
        <v>0.40611111100000002</v>
      </c>
      <c r="O8643">
        <v>0</v>
      </c>
      <c r="P8643">
        <v>20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8.1222220000000007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1736412</v>
      </c>
      <c r="B8644">
        <v>1</v>
      </c>
      <c r="C8644" t="s">
        <v>76</v>
      </c>
      <c r="D8644" t="s">
        <v>90</v>
      </c>
      <c r="E8644" t="s">
        <v>134</v>
      </c>
      <c r="F8644" t="s">
        <v>24590</v>
      </c>
      <c r="G8644" t="s">
        <v>136</v>
      </c>
      <c r="H8644" t="s">
        <v>46</v>
      </c>
      <c r="I8644" t="s">
        <v>129</v>
      </c>
      <c r="J8644" t="s">
        <v>130</v>
      </c>
      <c r="K8644" t="s">
        <v>131</v>
      </c>
      <c r="L8644" t="s">
        <v>24591</v>
      </c>
      <c r="M8644" t="s">
        <v>24592</v>
      </c>
      <c r="N8644">
        <v>2.7574999999999998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2.7574999999999998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1736387</v>
      </c>
      <c r="B8645">
        <v>1</v>
      </c>
      <c r="C8645" t="s">
        <v>77</v>
      </c>
      <c r="D8645" t="s">
        <v>118</v>
      </c>
      <c r="E8645" t="s">
        <v>126</v>
      </c>
      <c r="F8645" t="s">
        <v>24593</v>
      </c>
      <c r="G8645" t="s">
        <v>281</v>
      </c>
      <c r="H8645" t="s">
        <v>47</v>
      </c>
      <c r="I8645" t="s">
        <v>129</v>
      </c>
      <c r="J8645" t="s">
        <v>130</v>
      </c>
      <c r="K8645" t="s">
        <v>161</v>
      </c>
      <c r="L8645" t="s">
        <v>24594</v>
      </c>
      <c r="M8645" t="s">
        <v>24595</v>
      </c>
      <c r="N8645">
        <v>0.63008500000000001</v>
      </c>
      <c r="O8645">
        <v>0</v>
      </c>
      <c r="P8645">
        <v>646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407.03491000000002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1736396</v>
      </c>
      <c r="B8646">
        <v>1</v>
      </c>
      <c r="C8646" t="s">
        <v>76</v>
      </c>
      <c r="D8646" t="s">
        <v>106</v>
      </c>
      <c r="E8646" t="s">
        <v>139</v>
      </c>
      <c r="F8646" t="s">
        <v>24596</v>
      </c>
      <c r="G8646" t="s">
        <v>289</v>
      </c>
      <c r="H8646" t="s">
        <v>46</v>
      </c>
      <c r="I8646" t="s">
        <v>129</v>
      </c>
      <c r="J8646" t="s">
        <v>130</v>
      </c>
      <c r="K8646" t="s">
        <v>131</v>
      </c>
      <c r="L8646" t="s">
        <v>24597</v>
      </c>
      <c r="M8646" t="s">
        <v>24598</v>
      </c>
      <c r="N8646">
        <v>3.7694444439999999</v>
      </c>
      <c r="O8646">
        <v>0</v>
      </c>
      <c r="P8646">
        <v>53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199.78055599999999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1736409</v>
      </c>
      <c r="B8647">
        <v>1</v>
      </c>
      <c r="C8647" t="s">
        <v>76</v>
      </c>
      <c r="D8647" t="s">
        <v>103</v>
      </c>
      <c r="E8647" t="s">
        <v>134</v>
      </c>
      <c r="F8647" t="s">
        <v>23658</v>
      </c>
      <c r="G8647" t="s">
        <v>209</v>
      </c>
      <c r="H8647" t="s">
        <v>46</v>
      </c>
      <c r="I8647" t="s">
        <v>129</v>
      </c>
      <c r="J8647" t="s">
        <v>130</v>
      </c>
      <c r="K8647" t="s">
        <v>131</v>
      </c>
      <c r="L8647" t="s">
        <v>24599</v>
      </c>
      <c r="M8647" t="s">
        <v>24600</v>
      </c>
      <c r="N8647">
        <v>2.2324999999999999</v>
      </c>
      <c r="O8647">
        <v>0</v>
      </c>
      <c r="P8647">
        <v>0</v>
      </c>
      <c r="Q8647">
        <v>0</v>
      </c>
      <c r="R8647">
        <v>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2.2324999999999999</v>
      </c>
      <c r="Y8647">
        <v>0</v>
      </c>
      <c r="Z8647">
        <v>0</v>
      </c>
    </row>
    <row r="8648" spans="1:26" x14ac:dyDescent="0.25">
      <c r="A8648">
        <v>1736403</v>
      </c>
      <c r="B8648">
        <v>1</v>
      </c>
      <c r="C8648" t="s">
        <v>77</v>
      </c>
      <c r="D8648" t="s">
        <v>118</v>
      </c>
      <c r="E8648" t="s">
        <v>139</v>
      </c>
      <c r="F8648" t="s">
        <v>24601</v>
      </c>
      <c r="G8648" t="s">
        <v>141</v>
      </c>
      <c r="H8648" t="s">
        <v>46</v>
      </c>
      <c r="I8648" t="s">
        <v>129</v>
      </c>
      <c r="J8648" t="s">
        <v>130</v>
      </c>
      <c r="K8648" t="s">
        <v>131</v>
      </c>
      <c r="L8648" t="s">
        <v>24602</v>
      </c>
      <c r="M8648" t="s">
        <v>24603</v>
      </c>
      <c r="N8648">
        <v>1.095</v>
      </c>
      <c r="O8648">
        <v>0</v>
      </c>
      <c r="P8648">
        <v>326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356.97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1736402</v>
      </c>
      <c r="B8649">
        <v>1</v>
      </c>
      <c r="C8649" t="s">
        <v>76</v>
      </c>
      <c r="D8649" t="s">
        <v>80</v>
      </c>
      <c r="E8649" t="s">
        <v>164</v>
      </c>
      <c r="F8649" t="s">
        <v>3003</v>
      </c>
      <c r="G8649" t="s">
        <v>281</v>
      </c>
      <c r="H8649" t="s">
        <v>46</v>
      </c>
      <c r="I8649" t="s">
        <v>129</v>
      </c>
      <c r="J8649" t="s">
        <v>130</v>
      </c>
      <c r="K8649" t="s">
        <v>161</v>
      </c>
      <c r="L8649" t="s">
        <v>24604</v>
      </c>
      <c r="M8649" t="s">
        <v>24605</v>
      </c>
      <c r="N8649">
        <v>1.8096341659999999</v>
      </c>
      <c r="O8649">
        <v>0</v>
      </c>
      <c r="P8649">
        <v>539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975.39281500000004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1736408</v>
      </c>
      <c r="B8650">
        <v>1</v>
      </c>
      <c r="C8650" t="s">
        <v>76</v>
      </c>
      <c r="D8650" t="s">
        <v>89</v>
      </c>
      <c r="E8650" t="s">
        <v>139</v>
      </c>
      <c r="F8650" t="s">
        <v>22673</v>
      </c>
      <c r="G8650" t="s">
        <v>141</v>
      </c>
      <c r="H8650" t="s">
        <v>46</v>
      </c>
      <c r="I8650" t="s">
        <v>129</v>
      </c>
      <c r="J8650" t="s">
        <v>130</v>
      </c>
      <c r="K8650" t="s">
        <v>131</v>
      </c>
      <c r="L8650" t="s">
        <v>24606</v>
      </c>
      <c r="M8650" t="s">
        <v>24607</v>
      </c>
      <c r="N8650">
        <v>5.1477777769999999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34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175.02444399999999</v>
      </c>
    </row>
    <row r="8651" spans="1:26" x14ac:dyDescent="0.25">
      <c r="A8651">
        <v>1736418</v>
      </c>
      <c r="B8651">
        <v>1</v>
      </c>
      <c r="C8651" t="s">
        <v>76</v>
      </c>
      <c r="D8651" t="s">
        <v>92</v>
      </c>
      <c r="E8651" t="s">
        <v>134</v>
      </c>
      <c r="F8651" t="s">
        <v>24608</v>
      </c>
      <c r="G8651" t="s">
        <v>209</v>
      </c>
      <c r="H8651" t="s">
        <v>46</v>
      </c>
      <c r="I8651" t="s">
        <v>129</v>
      </c>
      <c r="J8651" t="s">
        <v>130</v>
      </c>
      <c r="K8651" t="s">
        <v>131</v>
      </c>
      <c r="L8651" t="s">
        <v>24609</v>
      </c>
      <c r="M8651" t="s">
        <v>24610</v>
      </c>
      <c r="N8651">
        <v>8.81</v>
      </c>
      <c r="O8651">
        <v>0</v>
      </c>
      <c r="P8651">
        <v>0</v>
      </c>
      <c r="Q8651">
        <v>0</v>
      </c>
      <c r="R8651">
        <v>1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8.81</v>
      </c>
      <c r="Y8651">
        <v>0</v>
      </c>
      <c r="Z8651">
        <v>0</v>
      </c>
    </row>
    <row r="8652" spans="1:26" x14ac:dyDescent="0.25">
      <c r="A8652">
        <v>1736543</v>
      </c>
      <c r="B8652">
        <v>1</v>
      </c>
      <c r="C8652" t="s">
        <v>76</v>
      </c>
      <c r="D8652" t="s">
        <v>79</v>
      </c>
      <c r="E8652" t="s">
        <v>134</v>
      </c>
      <c r="F8652" t="s">
        <v>24611</v>
      </c>
      <c r="G8652" t="s">
        <v>209</v>
      </c>
      <c r="H8652" t="s">
        <v>46</v>
      </c>
      <c r="I8652" t="s">
        <v>129</v>
      </c>
      <c r="J8652" t="s">
        <v>130</v>
      </c>
      <c r="K8652" t="s">
        <v>131</v>
      </c>
      <c r="L8652" t="s">
        <v>24612</v>
      </c>
      <c r="M8652" t="s">
        <v>24613</v>
      </c>
      <c r="N8652">
        <v>7.2680555550000001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7.2680559999999996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1736404</v>
      </c>
      <c r="B8653">
        <v>1</v>
      </c>
      <c r="C8653" t="s">
        <v>76</v>
      </c>
      <c r="D8653" t="s">
        <v>96</v>
      </c>
      <c r="E8653" t="s">
        <v>158</v>
      </c>
      <c r="F8653" t="s">
        <v>24614</v>
      </c>
      <c r="G8653" t="s">
        <v>176</v>
      </c>
      <c r="H8653" t="s">
        <v>47</v>
      </c>
      <c r="I8653" t="s">
        <v>129</v>
      </c>
      <c r="J8653" t="s">
        <v>130</v>
      </c>
      <c r="K8653" t="s">
        <v>131</v>
      </c>
      <c r="L8653" t="s">
        <v>24615</v>
      </c>
      <c r="M8653" t="s">
        <v>24616</v>
      </c>
      <c r="N8653">
        <v>0.52222222200000001</v>
      </c>
      <c r="O8653">
        <v>156</v>
      </c>
      <c r="P8653">
        <v>567</v>
      </c>
      <c r="Q8653">
        <v>0</v>
      </c>
      <c r="R8653">
        <v>0</v>
      </c>
      <c r="S8653">
        <v>0</v>
      </c>
      <c r="T8653">
        <v>0</v>
      </c>
      <c r="U8653">
        <v>81.466667000000001</v>
      </c>
      <c r="V8653">
        <v>296.10000000000002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1736406</v>
      </c>
      <c r="B8654">
        <v>1</v>
      </c>
      <c r="C8654" t="s">
        <v>76</v>
      </c>
      <c r="D8654" t="s">
        <v>100</v>
      </c>
      <c r="E8654" t="s">
        <v>148</v>
      </c>
      <c r="F8654" t="s">
        <v>24617</v>
      </c>
      <c r="G8654" t="s">
        <v>281</v>
      </c>
      <c r="H8654" t="s">
        <v>47</v>
      </c>
      <c r="I8654" t="s">
        <v>129</v>
      </c>
      <c r="J8654" t="s">
        <v>130</v>
      </c>
      <c r="K8654" t="s">
        <v>161</v>
      </c>
      <c r="L8654" t="s">
        <v>24618</v>
      </c>
      <c r="M8654" t="s">
        <v>24619</v>
      </c>
      <c r="N8654">
        <v>1.436388888</v>
      </c>
      <c r="O8654">
        <v>92</v>
      </c>
      <c r="P8654">
        <v>72</v>
      </c>
      <c r="Q8654">
        <v>0</v>
      </c>
      <c r="R8654">
        <v>0</v>
      </c>
      <c r="S8654">
        <v>0</v>
      </c>
      <c r="T8654">
        <v>0</v>
      </c>
      <c r="U8654">
        <v>132.14777799999999</v>
      </c>
      <c r="V8654">
        <v>103.42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1736448</v>
      </c>
      <c r="B8655">
        <v>1</v>
      </c>
      <c r="C8655" t="s">
        <v>76</v>
      </c>
      <c r="D8655" t="s">
        <v>80</v>
      </c>
      <c r="E8655" t="s">
        <v>139</v>
      </c>
      <c r="F8655" t="s">
        <v>24620</v>
      </c>
      <c r="G8655" t="s">
        <v>182</v>
      </c>
      <c r="H8655" t="s">
        <v>46</v>
      </c>
      <c r="I8655" t="s">
        <v>129</v>
      </c>
      <c r="J8655" t="s">
        <v>130</v>
      </c>
      <c r="K8655" t="s">
        <v>131</v>
      </c>
      <c r="L8655" t="s">
        <v>24621</v>
      </c>
      <c r="M8655" t="s">
        <v>24622</v>
      </c>
      <c r="N8655">
        <v>4.000277777</v>
      </c>
      <c r="O8655">
        <v>0</v>
      </c>
      <c r="P8655">
        <v>152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608.04222200000004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1736419</v>
      </c>
      <c r="B8656">
        <v>1</v>
      </c>
      <c r="C8656" t="s">
        <v>76</v>
      </c>
      <c r="D8656" t="s">
        <v>106</v>
      </c>
      <c r="E8656" t="s">
        <v>139</v>
      </c>
      <c r="F8656" t="s">
        <v>24623</v>
      </c>
      <c r="G8656" t="s">
        <v>1596</v>
      </c>
      <c r="H8656" t="s">
        <v>46</v>
      </c>
      <c r="I8656" t="s">
        <v>129</v>
      </c>
      <c r="J8656" t="s">
        <v>130</v>
      </c>
      <c r="K8656" t="s">
        <v>131</v>
      </c>
      <c r="L8656" t="s">
        <v>24624</v>
      </c>
      <c r="M8656" t="s">
        <v>24625</v>
      </c>
      <c r="N8656">
        <v>2.000555555</v>
      </c>
      <c r="O8656">
        <v>0</v>
      </c>
      <c r="P8656">
        <v>91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182.050556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1736414</v>
      </c>
      <c r="B8657">
        <v>1</v>
      </c>
      <c r="C8657" t="s">
        <v>76</v>
      </c>
      <c r="D8657" t="s">
        <v>84</v>
      </c>
      <c r="E8657" t="s">
        <v>134</v>
      </c>
      <c r="F8657" t="s">
        <v>24626</v>
      </c>
      <c r="G8657" t="s">
        <v>209</v>
      </c>
      <c r="H8657" t="s">
        <v>46</v>
      </c>
      <c r="I8657" t="s">
        <v>129</v>
      </c>
      <c r="J8657" t="s">
        <v>130</v>
      </c>
      <c r="K8657" t="s">
        <v>131</v>
      </c>
      <c r="L8657" t="s">
        <v>24627</v>
      </c>
      <c r="M8657" t="s">
        <v>24628</v>
      </c>
      <c r="N8657">
        <v>0.88833333299999995</v>
      </c>
      <c r="O8657">
        <v>0</v>
      </c>
      <c r="P8657">
        <v>29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25.761666999999999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1736431</v>
      </c>
      <c r="B8658">
        <v>1</v>
      </c>
      <c r="C8658" t="s">
        <v>76</v>
      </c>
      <c r="D8658" t="s">
        <v>101</v>
      </c>
      <c r="E8658" t="s">
        <v>139</v>
      </c>
      <c r="F8658" t="s">
        <v>24629</v>
      </c>
      <c r="G8658" t="s">
        <v>141</v>
      </c>
      <c r="H8658" t="s">
        <v>46</v>
      </c>
      <c r="I8658" t="s">
        <v>129</v>
      </c>
      <c r="J8658" t="s">
        <v>130</v>
      </c>
      <c r="K8658" t="s">
        <v>131</v>
      </c>
      <c r="L8658" t="s">
        <v>24630</v>
      </c>
      <c r="M8658" t="s">
        <v>24631</v>
      </c>
      <c r="N8658">
        <v>1.4269444440000001</v>
      </c>
      <c r="O8658">
        <v>0</v>
      </c>
      <c r="P8658">
        <v>92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131.27888899999999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1736420</v>
      </c>
      <c r="B8659">
        <v>1</v>
      </c>
      <c r="C8659" t="s">
        <v>76</v>
      </c>
      <c r="D8659" t="s">
        <v>93</v>
      </c>
      <c r="E8659" t="s">
        <v>134</v>
      </c>
      <c r="F8659" t="s">
        <v>24632</v>
      </c>
      <c r="G8659" t="s">
        <v>209</v>
      </c>
      <c r="H8659" t="s">
        <v>46</v>
      </c>
      <c r="I8659" t="s">
        <v>129</v>
      </c>
      <c r="J8659" t="s">
        <v>130</v>
      </c>
      <c r="K8659" t="s">
        <v>131</v>
      </c>
      <c r="L8659" t="s">
        <v>24633</v>
      </c>
      <c r="M8659" t="s">
        <v>24634</v>
      </c>
      <c r="N8659">
        <v>0.71861111099999997</v>
      </c>
      <c r="O8659">
        <v>0</v>
      </c>
      <c r="P8659">
        <v>1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0.718611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1736436</v>
      </c>
      <c r="B8660">
        <v>1</v>
      </c>
      <c r="C8660" t="s">
        <v>76</v>
      </c>
      <c r="D8660" t="s">
        <v>99</v>
      </c>
      <c r="E8660" t="s">
        <v>134</v>
      </c>
      <c r="F8660" t="s">
        <v>24635</v>
      </c>
      <c r="G8660" t="s">
        <v>136</v>
      </c>
      <c r="H8660" t="s">
        <v>46</v>
      </c>
      <c r="I8660" t="s">
        <v>129</v>
      </c>
      <c r="J8660" t="s">
        <v>130</v>
      </c>
      <c r="K8660" t="s">
        <v>131</v>
      </c>
      <c r="L8660" t="s">
        <v>24636</v>
      </c>
      <c r="M8660" t="s">
        <v>24637</v>
      </c>
      <c r="N8660">
        <v>1.230277777</v>
      </c>
      <c r="O8660">
        <v>0</v>
      </c>
      <c r="P8660">
        <v>2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2.460556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1736432</v>
      </c>
      <c r="B8661">
        <v>1</v>
      </c>
      <c r="C8661" t="s">
        <v>76</v>
      </c>
      <c r="D8661" t="s">
        <v>88</v>
      </c>
      <c r="E8661" t="s">
        <v>134</v>
      </c>
      <c r="F8661" t="s">
        <v>24638</v>
      </c>
      <c r="G8661" t="s">
        <v>136</v>
      </c>
      <c r="H8661" t="s">
        <v>46</v>
      </c>
      <c r="I8661" t="s">
        <v>129</v>
      </c>
      <c r="J8661" t="s">
        <v>130</v>
      </c>
      <c r="K8661" t="s">
        <v>131</v>
      </c>
      <c r="L8661" t="s">
        <v>24639</v>
      </c>
      <c r="M8661" t="s">
        <v>24640</v>
      </c>
      <c r="N8661">
        <v>2.372222222</v>
      </c>
      <c r="O8661">
        <v>0</v>
      </c>
      <c r="P8661">
        <v>1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2.3722219999999998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1736425</v>
      </c>
      <c r="B8662">
        <v>1</v>
      </c>
      <c r="C8662" t="s">
        <v>77</v>
      </c>
      <c r="D8662" t="s">
        <v>114</v>
      </c>
      <c r="E8662" t="s">
        <v>126</v>
      </c>
      <c r="F8662" t="s">
        <v>24641</v>
      </c>
      <c r="G8662" t="s">
        <v>281</v>
      </c>
      <c r="H8662" t="s">
        <v>47</v>
      </c>
      <c r="I8662" t="s">
        <v>129</v>
      </c>
      <c r="J8662" t="s">
        <v>130</v>
      </c>
      <c r="K8662" t="s">
        <v>161</v>
      </c>
      <c r="L8662" t="s">
        <v>24642</v>
      </c>
      <c r="M8662" t="s">
        <v>24643</v>
      </c>
      <c r="N8662">
        <v>0.42777777700000003</v>
      </c>
      <c r="O8662">
        <v>0</v>
      </c>
      <c r="P8662">
        <v>1023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437.61666600000001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1736473</v>
      </c>
      <c r="B8663">
        <v>1</v>
      </c>
      <c r="C8663" t="s">
        <v>76</v>
      </c>
      <c r="D8663" t="s">
        <v>93</v>
      </c>
      <c r="E8663" t="s">
        <v>134</v>
      </c>
      <c r="F8663" t="s">
        <v>24644</v>
      </c>
      <c r="G8663" t="s">
        <v>136</v>
      </c>
      <c r="H8663" t="s">
        <v>46</v>
      </c>
      <c r="I8663" t="s">
        <v>129</v>
      </c>
      <c r="J8663" t="s">
        <v>130</v>
      </c>
      <c r="K8663" t="s">
        <v>131</v>
      </c>
      <c r="L8663" t="s">
        <v>24645</v>
      </c>
      <c r="M8663" t="s">
        <v>24646</v>
      </c>
      <c r="N8663">
        <v>2.3797222219999998</v>
      </c>
      <c r="O8663">
        <v>0</v>
      </c>
      <c r="P8663">
        <v>2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4.7594440000000002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1736438</v>
      </c>
      <c r="B8664">
        <v>1</v>
      </c>
      <c r="C8664" t="s">
        <v>76</v>
      </c>
      <c r="D8664" t="s">
        <v>100</v>
      </c>
      <c r="E8664" t="s">
        <v>134</v>
      </c>
      <c r="F8664" t="s">
        <v>24647</v>
      </c>
      <c r="G8664" t="s">
        <v>136</v>
      </c>
      <c r="H8664" t="s">
        <v>46</v>
      </c>
      <c r="I8664" t="s">
        <v>129</v>
      </c>
      <c r="J8664" t="s">
        <v>130</v>
      </c>
      <c r="K8664" t="s">
        <v>131</v>
      </c>
      <c r="L8664" t="s">
        <v>24648</v>
      </c>
      <c r="M8664" t="s">
        <v>24649</v>
      </c>
      <c r="N8664">
        <v>1.980277777</v>
      </c>
      <c r="O8664">
        <v>0</v>
      </c>
      <c r="P8664">
        <v>1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1.980278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1736426</v>
      </c>
      <c r="B8665">
        <v>1</v>
      </c>
      <c r="C8665" t="s">
        <v>77</v>
      </c>
      <c r="D8665" t="s">
        <v>119</v>
      </c>
      <c r="E8665" t="s">
        <v>212</v>
      </c>
      <c r="F8665" t="s">
        <v>16809</v>
      </c>
      <c r="G8665" t="s">
        <v>293</v>
      </c>
      <c r="H8665" t="s">
        <v>160</v>
      </c>
      <c r="I8665" t="s">
        <v>129</v>
      </c>
      <c r="J8665" t="s">
        <v>130</v>
      </c>
      <c r="K8665" t="s">
        <v>161</v>
      </c>
      <c r="L8665" t="s">
        <v>24650</v>
      </c>
      <c r="M8665" t="s">
        <v>24651</v>
      </c>
      <c r="N8665">
        <v>5.0163888879999998</v>
      </c>
      <c r="O8665">
        <v>25</v>
      </c>
      <c r="P8665">
        <v>86</v>
      </c>
      <c r="Q8665">
        <v>0</v>
      </c>
      <c r="R8665">
        <v>0</v>
      </c>
      <c r="S8665">
        <v>0</v>
      </c>
      <c r="T8665">
        <v>0</v>
      </c>
      <c r="U8665">
        <v>125.409722</v>
      </c>
      <c r="V8665">
        <v>431.40944400000001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1736428</v>
      </c>
      <c r="B8666">
        <v>1</v>
      </c>
      <c r="C8666" t="s">
        <v>76</v>
      </c>
      <c r="D8666" t="s">
        <v>81</v>
      </c>
      <c r="E8666" t="s">
        <v>134</v>
      </c>
      <c r="F8666" t="s">
        <v>24652</v>
      </c>
      <c r="G8666" t="s">
        <v>209</v>
      </c>
      <c r="H8666" t="s">
        <v>46</v>
      </c>
      <c r="I8666" t="s">
        <v>129</v>
      </c>
      <c r="J8666" t="s">
        <v>130</v>
      </c>
      <c r="K8666" t="s">
        <v>131</v>
      </c>
      <c r="L8666" t="s">
        <v>24653</v>
      </c>
      <c r="M8666" t="s">
        <v>24654</v>
      </c>
      <c r="N8666">
        <v>1.2627777769999999</v>
      </c>
      <c r="O8666">
        <v>0</v>
      </c>
      <c r="P8666">
        <v>7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8.8394440000000003</v>
      </c>
      <c r="W8666">
        <v>0</v>
      </c>
      <c r="X8666">
        <v>0</v>
      </c>
      <c r="Y8666">
        <v>0</v>
      </c>
      <c r="Z8666">
        <v>0</v>
      </c>
    </row>
    <row r="8667" spans="1:26" x14ac:dyDescent="0.25">
      <c r="A8667">
        <v>1736430</v>
      </c>
      <c r="B8667">
        <v>1</v>
      </c>
      <c r="C8667" t="s">
        <v>76</v>
      </c>
      <c r="D8667" t="s">
        <v>104</v>
      </c>
      <c r="E8667" t="s">
        <v>134</v>
      </c>
      <c r="F8667" t="s">
        <v>24655</v>
      </c>
      <c r="G8667" t="s">
        <v>136</v>
      </c>
      <c r="H8667" t="s">
        <v>46</v>
      </c>
      <c r="I8667" t="s">
        <v>129</v>
      </c>
      <c r="J8667" t="s">
        <v>130</v>
      </c>
      <c r="K8667" t="s">
        <v>131</v>
      </c>
      <c r="L8667" t="s">
        <v>24656</v>
      </c>
      <c r="M8667" t="s">
        <v>24657</v>
      </c>
      <c r="N8667">
        <v>1.818888888</v>
      </c>
      <c r="O8667">
        <v>0</v>
      </c>
      <c r="P8667">
        <v>0</v>
      </c>
      <c r="Q8667">
        <v>0</v>
      </c>
      <c r="R8667">
        <v>1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1.818889</v>
      </c>
      <c r="Y8667">
        <v>0</v>
      </c>
      <c r="Z8667">
        <v>0</v>
      </c>
    </row>
    <row r="8668" spans="1:26" x14ac:dyDescent="0.25">
      <c r="A8668">
        <v>1736433</v>
      </c>
      <c r="B8668">
        <v>1</v>
      </c>
      <c r="C8668" t="s">
        <v>77</v>
      </c>
      <c r="D8668" t="s">
        <v>123</v>
      </c>
      <c r="E8668" t="s">
        <v>126</v>
      </c>
      <c r="F8668" t="s">
        <v>18164</v>
      </c>
      <c r="G8668" t="s">
        <v>176</v>
      </c>
      <c r="H8668" t="s">
        <v>47</v>
      </c>
      <c r="I8668" t="s">
        <v>129</v>
      </c>
      <c r="J8668" t="s">
        <v>130</v>
      </c>
      <c r="K8668" t="s">
        <v>131</v>
      </c>
      <c r="L8668" t="s">
        <v>24658</v>
      </c>
      <c r="M8668" t="s">
        <v>24659</v>
      </c>
      <c r="N8668">
        <v>1.480555555</v>
      </c>
      <c r="O8668">
        <v>145</v>
      </c>
      <c r="P8668">
        <v>6</v>
      </c>
      <c r="Q8668">
        <v>0</v>
      </c>
      <c r="R8668">
        <v>0</v>
      </c>
      <c r="S8668">
        <v>0</v>
      </c>
      <c r="T8668">
        <v>0</v>
      </c>
      <c r="U8668">
        <v>214.680555</v>
      </c>
      <c r="V8668">
        <v>8.8833330000000004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1736435</v>
      </c>
      <c r="B8669">
        <v>1</v>
      </c>
      <c r="C8669" t="s">
        <v>76</v>
      </c>
      <c r="D8669" t="s">
        <v>91</v>
      </c>
      <c r="E8669" t="s">
        <v>139</v>
      </c>
      <c r="F8669" t="s">
        <v>24660</v>
      </c>
      <c r="G8669" t="s">
        <v>1272</v>
      </c>
      <c r="H8669" t="s">
        <v>46</v>
      </c>
      <c r="I8669" t="s">
        <v>129</v>
      </c>
      <c r="J8669" t="s">
        <v>130</v>
      </c>
      <c r="K8669" t="s">
        <v>131</v>
      </c>
      <c r="L8669" t="s">
        <v>24661</v>
      </c>
      <c r="M8669" t="s">
        <v>24662</v>
      </c>
      <c r="N8669">
        <v>1.198611111</v>
      </c>
      <c r="O8669">
        <v>0</v>
      </c>
      <c r="P8669">
        <v>147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176.19583299999999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1736437</v>
      </c>
      <c r="B8670">
        <v>1</v>
      </c>
      <c r="C8670" t="s">
        <v>76</v>
      </c>
      <c r="D8670" t="s">
        <v>91</v>
      </c>
      <c r="E8670" t="s">
        <v>139</v>
      </c>
      <c r="F8670" t="s">
        <v>24663</v>
      </c>
      <c r="G8670" t="s">
        <v>1272</v>
      </c>
      <c r="H8670" t="s">
        <v>46</v>
      </c>
      <c r="I8670" t="s">
        <v>129</v>
      </c>
      <c r="J8670" t="s">
        <v>130</v>
      </c>
      <c r="K8670" t="s">
        <v>131</v>
      </c>
      <c r="L8670" t="s">
        <v>24664</v>
      </c>
      <c r="M8670" t="s">
        <v>24665</v>
      </c>
      <c r="N8670">
        <v>1.2752777769999999</v>
      </c>
      <c r="O8670">
        <v>0</v>
      </c>
      <c r="P8670">
        <v>129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164.51083299999999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1736451</v>
      </c>
      <c r="B8671">
        <v>1</v>
      </c>
      <c r="C8671" t="s">
        <v>77</v>
      </c>
      <c r="D8671" t="s">
        <v>108</v>
      </c>
      <c r="E8671" t="s">
        <v>139</v>
      </c>
      <c r="F8671" t="s">
        <v>24666</v>
      </c>
      <c r="G8671" t="s">
        <v>141</v>
      </c>
      <c r="H8671" t="s">
        <v>46</v>
      </c>
      <c r="I8671" t="s">
        <v>129</v>
      </c>
      <c r="J8671" t="s">
        <v>130</v>
      </c>
      <c r="K8671" t="s">
        <v>131</v>
      </c>
      <c r="L8671" t="s">
        <v>24667</v>
      </c>
      <c r="M8671" t="s">
        <v>24668</v>
      </c>
      <c r="N8671">
        <v>6.2913888880000002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9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56.622500000000002</v>
      </c>
    </row>
    <row r="8672" spans="1:26" x14ac:dyDescent="0.25">
      <c r="A8672">
        <v>1736440</v>
      </c>
      <c r="B8672">
        <v>1</v>
      </c>
      <c r="C8672" t="s">
        <v>77</v>
      </c>
      <c r="D8672" t="s">
        <v>115</v>
      </c>
      <c r="E8672" t="s">
        <v>212</v>
      </c>
      <c r="F8672" t="s">
        <v>24669</v>
      </c>
      <c r="G8672" t="s">
        <v>285</v>
      </c>
      <c r="H8672" t="s">
        <v>47</v>
      </c>
      <c r="I8672" t="s">
        <v>129</v>
      </c>
      <c r="J8672" t="s">
        <v>130</v>
      </c>
      <c r="K8672" t="s">
        <v>161</v>
      </c>
      <c r="L8672" t="s">
        <v>24670</v>
      </c>
      <c r="M8672" t="s">
        <v>24671</v>
      </c>
      <c r="N8672">
        <v>2.470803611</v>
      </c>
      <c r="O8672">
        <v>0</v>
      </c>
      <c r="P8672">
        <v>0</v>
      </c>
      <c r="Q8672">
        <v>0</v>
      </c>
      <c r="R8672">
        <v>0</v>
      </c>
      <c r="S8672">
        <v>14</v>
      </c>
      <c r="T8672">
        <v>5</v>
      </c>
      <c r="U8672">
        <v>0</v>
      </c>
      <c r="V8672">
        <v>0</v>
      </c>
      <c r="W8672">
        <v>0</v>
      </c>
      <c r="X8672">
        <v>0</v>
      </c>
      <c r="Y8672">
        <v>34.591251</v>
      </c>
      <c r="Z8672">
        <v>12.354018</v>
      </c>
    </row>
    <row r="8673" spans="1:26" x14ac:dyDescent="0.25">
      <c r="A8673">
        <v>1736442</v>
      </c>
      <c r="B8673">
        <v>1</v>
      </c>
      <c r="C8673" t="s">
        <v>76</v>
      </c>
      <c r="D8673" t="s">
        <v>79</v>
      </c>
      <c r="E8673" t="s">
        <v>148</v>
      </c>
      <c r="F8673" t="s">
        <v>24672</v>
      </c>
      <c r="G8673" t="s">
        <v>996</v>
      </c>
      <c r="H8673" t="s">
        <v>47</v>
      </c>
      <c r="I8673" t="s">
        <v>129</v>
      </c>
      <c r="J8673" t="s">
        <v>130</v>
      </c>
      <c r="K8673" t="s">
        <v>131</v>
      </c>
      <c r="L8673" t="s">
        <v>24673</v>
      </c>
      <c r="M8673" t="s">
        <v>24674</v>
      </c>
      <c r="N8673">
        <v>6.0208333329999997</v>
      </c>
      <c r="O8673">
        <v>62</v>
      </c>
      <c r="P8673">
        <v>4632</v>
      </c>
      <c r="Q8673">
        <v>0</v>
      </c>
      <c r="R8673">
        <v>0</v>
      </c>
      <c r="S8673">
        <v>0</v>
      </c>
      <c r="T8673">
        <v>0</v>
      </c>
      <c r="U8673">
        <v>373.29166700000002</v>
      </c>
      <c r="V8673">
        <v>27888.499997999999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1736447</v>
      </c>
      <c r="B8674">
        <v>1</v>
      </c>
      <c r="C8674" t="s">
        <v>77</v>
      </c>
      <c r="D8674" t="s">
        <v>110</v>
      </c>
      <c r="E8674" t="s">
        <v>139</v>
      </c>
      <c r="F8674" t="s">
        <v>24675</v>
      </c>
      <c r="G8674" t="s">
        <v>141</v>
      </c>
      <c r="H8674" t="s">
        <v>46</v>
      </c>
      <c r="I8674" t="s">
        <v>129</v>
      </c>
      <c r="J8674" t="s">
        <v>130</v>
      </c>
      <c r="K8674" t="s">
        <v>131</v>
      </c>
      <c r="L8674" t="s">
        <v>24676</v>
      </c>
      <c r="M8674" t="s">
        <v>24677</v>
      </c>
      <c r="N8674">
        <v>0.91527777700000001</v>
      </c>
      <c r="O8674">
        <v>0</v>
      </c>
      <c r="P8674">
        <v>0</v>
      </c>
      <c r="Q8674">
        <v>0</v>
      </c>
      <c r="R8674">
        <v>4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3.661111</v>
      </c>
      <c r="Y8674">
        <v>0</v>
      </c>
      <c r="Z8674">
        <v>0</v>
      </c>
    </row>
    <row r="8675" spans="1:26" x14ac:dyDescent="0.25">
      <c r="A8675">
        <v>1736452</v>
      </c>
      <c r="B8675">
        <v>1</v>
      </c>
      <c r="C8675" t="s">
        <v>76</v>
      </c>
      <c r="D8675" t="s">
        <v>92</v>
      </c>
      <c r="E8675" t="s">
        <v>148</v>
      </c>
      <c r="F8675" t="s">
        <v>24678</v>
      </c>
      <c r="G8675" t="s">
        <v>289</v>
      </c>
      <c r="H8675" t="s">
        <v>47</v>
      </c>
      <c r="I8675" t="s">
        <v>129</v>
      </c>
      <c r="J8675" t="s">
        <v>130</v>
      </c>
      <c r="K8675" t="s">
        <v>131</v>
      </c>
      <c r="L8675" t="s">
        <v>24679</v>
      </c>
      <c r="M8675" t="s">
        <v>24680</v>
      </c>
      <c r="N8675">
        <v>0.49777777699999998</v>
      </c>
      <c r="O8675">
        <v>0</v>
      </c>
      <c r="P8675">
        <v>0</v>
      </c>
      <c r="Q8675">
        <v>42</v>
      </c>
      <c r="R8675">
        <v>4065</v>
      </c>
      <c r="S8675">
        <v>24</v>
      </c>
      <c r="T8675">
        <v>198</v>
      </c>
      <c r="U8675">
        <v>0</v>
      </c>
      <c r="V8675">
        <v>0</v>
      </c>
      <c r="W8675">
        <v>20.906666999999999</v>
      </c>
      <c r="X8675">
        <v>2023.466664</v>
      </c>
      <c r="Y8675">
        <v>11.946667</v>
      </c>
      <c r="Z8675">
        <v>98.56</v>
      </c>
    </row>
    <row r="8676" spans="1:26" x14ac:dyDescent="0.25">
      <c r="A8676">
        <v>1736577</v>
      </c>
      <c r="B8676">
        <v>1</v>
      </c>
      <c r="C8676" t="s">
        <v>76</v>
      </c>
      <c r="D8676" t="s">
        <v>79</v>
      </c>
      <c r="E8676" t="s">
        <v>126</v>
      </c>
      <c r="F8676" t="s">
        <v>24681</v>
      </c>
      <c r="G8676" t="s">
        <v>2288</v>
      </c>
      <c r="H8676" t="s">
        <v>47</v>
      </c>
      <c r="I8676" t="s">
        <v>129</v>
      </c>
      <c r="J8676" t="s">
        <v>130</v>
      </c>
      <c r="K8676" t="s">
        <v>131</v>
      </c>
      <c r="L8676" t="s">
        <v>24682</v>
      </c>
      <c r="M8676" t="s">
        <v>24683</v>
      </c>
      <c r="N8676">
        <v>4.4047222220000002</v>
      </c>
      <c r="O8676">
        <v>1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4.4047219999999996</v>
      </c>
      <c r="V8676">
        <v>0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1736457</v>
      </c>
      <c r="B8677">
        <v>1</v>
      </c>
      <c r="C8677" t="s">
        <v>76</v>
      </c>
      <c r="D8677" t="s">
        <v>95</v>
      </c>
      <c r="E8677" t="s">
        <v>134</v>
      </c>
      <c r="F8677" t="s">
        <v>24684</v>
      </c>
      <c r="G8677" t="s">
        <v>209</v>
      </c>
      <c r="H8677" t="s">
        <v>46</v>
      </c>
      <c r="I8677" t="s">
        <v>129</v>
      </c>
      <c r="J8677" t="s">
        <v>130</v>
      </c>
      <c r="K8677" t="s">
        <v>131</v>
      </c>
      <c r="L8677" t="s">
        <v>24685</v>
      </c>
      <c r="M8677" t="s">
        <v>24686</v>
      </c>
      <c r="N8677">
        <v>4.0366666660000003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4.0366669999999996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1736455</v>
      </c>
      <c r="B8678">
        <v>1</v>
      </c>
      <c r="C8678" t="s">
        <v>77</v>
      </c>
      <c r="D8678" t="s">
        <v>114</v>
      </c>
      <c r="E8678" t="s">
        <v>134</v>
      </c>
      <c r="F8678" t="s">
        <v>24687</v>
      </c>
      <c r="G8678" t="s">
        <v>136</v>
      </c>
      <c r="H8678" t="s">
        <v>46</v>
      </c>
      <c r="I8678" t="s">
        <v>129</v>
      </c>
      <c r="J8678" t="s">
        <v>130</v>
      </c>
      <c r="K8678" t="s">
        <v>131</v>
      </c>
      <c r="L8678" t="s">
        <v>24688</v>
      </c>
      <c r="M8678" t="s">
        <v>24689</v>
      </c>
      <c r="N8678">
        <v>1.373611111</v>
      </c>
      <c r="O8678">
        <v>0</v>
      </c>
      <c r="P8678">
        <v>1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1.3736109999999999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1736453</v>
      </c>
      <c r="B8679">
        <v>1</v>
      </c>
      <c r="C8679" t="s">
        <v>76</v>
      </c>
      <c r="D8679" t="s">
        <v>87</v>
      </c>
      <c r="E8679" t="s">
        <v>126</v>
      </c>
      <c r="F8679" t="s">
        <v>24690</v>
      </c>
      <c r="G8679" t="s">
        <v>285</v>
      </c>
      <c r="H8679" t="s">
        <v>47</v>
      </c>
      <c r="I8679" t="s">
        <v>129</v>
      </c>
      <c r="J8679" t="s">
        <v>130</v>
      </c>
      <c r="K8679" t="s">
        <v>161</v>
      </c>
      <c r="L8679" t="s">
        <v>24691</v>
      </c>
      <c r="M8679" t="s">
        <v>24692</v>
      </c>
      <c r="N8679">
        <v>0.27702111099999999</v>
      </c>
      <c r="O8679">
        <v>0</v>
      </c>
      <c r="P8679">
        <v>0</v>
      </c>
      <c r="Q8679">
        <v>0</v>
      </c>
      <c r="R8679">
        <v>243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67.316130000000001</v>
      </c>
      <c r="Y8679">
        <v>0</v>
      </c>
      <c r="Z8679">
        <v>0</v>
      </c>
    </row>
    <row r="8680" spans="1:26" x14ac:dyDescent="0.25">
      <c r="A8680">
        <v>1736454</v>
      </c>
      <c r="B8680">
        <v>1</v>
      </c>
      <c r="C8680" t="s">
        <v>76</v>
      </c>
      <c r="D8680" t="s">
        <v>89</v>
      </c>
      <c r="E8680" t="s">
        <v>158</v>
      </c>
      <c r="F8680" t="s">
        <v>3781</v>
      </c>
      <c r="G8680" t="s">
        <v>176</v>
      </c>
      <c r="H8680" t="s">
        <v>47</v>
      </c>
      <c r="I8680" t="s">
        <v>129</v>
      </c>
      <c r="J8680" t="s">
        <v>130</v>
      </c>
      <c r="K8680" t="s">
        <v>131</v>
      </c>
      <c r="L8680" t="s">
        <v>24693</v>
      </c>
      <c r="M8680" t="s">
        <v>24694</v>
      </c>
      <c r="N8680">
        <v>0.56999999999999995</v>
      </c>
      <c r="O8680">
        <v>0</v>
      </c>
      <c r="P8680">
        <v>9</v>
      </c>
      <c r="Q8680">
        <v>0</v>
      </c>
      <c r="R8680">
        <v>1254</v>
      </c>
      <c r="S8680">
        <v>0</v>
      </c>
      <c r="T8680">
        <v>0</v>
      </c>
      <c r="U8680">
        <v>0</v>
      </c>
      <c r="V8680">
        <v>5.13</v>
      </c>
      <c r="W8680">
        <v>0</v>
      </c>
      <c r="X8680">
        <v>714.78</v>
      </c>
      <c r="Y8680">
        <v>0</v>
      </c>
      <c r="Z8680">
        <v>0</v>
      </c>
    </row>
    <row r="8681" spans="1:26" x14ac:dyDescent="0.25">
      <c r="A8681">
        <v>1736463</v>
      </c>
      <c r="B8681">
        <v>1</v>
      </c>
      <c r="C8681" t="s">
        <v>77</v>
      </c>
      <c r="D8681" t="s">
        <v>118</v>
      </c>
      <c r="E8681" t="s">
        <v>126</v>
      </c>
      <c r="F8681" t="s">
        <v>24695</v>
      </c>
      <c r="G8681" t="s">
        <v>281</v>
      </c>
      <c r="H8681" t="s">
        <v>47</v>
      </c>
      <c r="I8681" t="s">
        <v>129</v>
      </c>
      <c r="J8681" t="s">
        <v>130</v>
      </c>
      <c r="K8681" t="s">
        <v>161</v>
      </c>
      <c r="L8681" t="s">
        <v>24696</v>
      </c>
      <c r="M8681" t="s">
        <v>24697</v>
      </c>
      <c r="N8681">
        <v>2.025555555</v>
      </c>
      <c r="O8681">
        <v>0</v>
      </c>
      <c r="P8681">
        <v>61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123.55888899999999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1736468</v>
      </c>
      <c r="B8682">
        <v>1</v>
      </c>
      <c r="C8682" t="s">
        <v>76</v>
      </c>
      <c r="D8682" t="s">
        <v>103</v>
      </c>
      <c r="E8682" t="s">
        <v>139</v>
      </c>
      <c r="F8682" t="s">
        <v>24698</v>
      </c>
      <c r="G8682" t="s">
        <v>193</v>
      </c>
      <c r="H8682" t="s">
        <v>46</v>
      </c>
      <c r="I8682" t="s">
        <v>129</v>
      </c>
      <c r="J8682" t="s">
        <v>130</v>
      </c>
      <c r="K8682" t="s">
        <v>131</v>
      </c>
      <c r="L8682" t="s">
        <v>24699</v>
      </c>
      <c r="M8682" t="s">
        <v>24700</v>
      </c>
      <c r="N8682">
        <v>6.6627777769999996</v>
      </c>
      <c r="O8682">
        <v>0</v>
      </c>
      <c r="P8682">
        <v>0</v>
      </c>
      <c r="Q8682">
        <v>0</v>
      </c>
      <c r="R8682">
        <v>158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1052.718889</v>
      </c>
      <c r="Y8682">
        <v>0</v>
      </c>
      <c r="Z8682">
        <v>0</v>
      </c>
    </row>
    <row r="8683" spans="1:26" x14ac:dyDescent="0.25">
      <c r="A8683">
        <v>1736475</v>
      </c>
      <c r="B8683">
        <v>1</v>
      </c>
      <c r="C8683" t="s">
        <v>76</v>
      </c>
      <c r="D8683" t="s">
        <v>96</v>
      </c>
      <c r="E8683" t="s">
        <v>212</v>
      </c>
      <c r="F8683" t="s">
        <v>24701</v>
      </c>
      <c r="G8683" t="s">
        <v>176</v>
      </c>
      <c r="H8683" t="s">
        <v>47</v>
      </c>
      <c r="I8683" t="s">
        <v>129</v>
      </c>
      <c r="J8683" t="s">
        <v>130</v>
      </c>
      <c r="K8683" t="s">
        <v>131</v>
      </c>
      <c r="L8683" t="s">
        <v>24702</v>
      </c>
      <c r="M8683" t="s">
        <v>24703</v>
      </c>
      <c r="N8683">
        <v>0.77944444400000001</v>
      </c>
      <c r="O8683">
        <v>13</v>
      </c>
      <c r="P8683">
        <v>68</v>
      </c>
      <c r="Q8683">
        <v>0</v>
      </c>
      <c r="R8683">
        <v>0</v>
      </c>
      <c r="S8683">
        <v>0</v>
      </c>
      <c r="T8683">
        <v>0</v>
      </c>
      <c r="U8683">
        <v>10.132778</v>
      </c>
      <c r="V8683">
        <v>53.002222000000003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1736469</v>
      </c>
      <c r="B8684">
        <v>1</v>
      </c>
      <c r="C8684" t="s">
        <v>76</v>
      </c>
      <c r="D8684" t="s">
        <v>79</v>
      </c>
      <c r="E8684" t="s">
        <v>139</v>
      </c>
      <c r="F8684" t="s">
        <v>24704</v>
      </c>
      <c r="G8684" t="s">
        <v>141</v>
      </c>
      <c r="H8684" t="s">
        <v>46</v>
      </c>
      <c r="I8684" t="s">
        <v>129</v>
      </c>
      <c r="J8684" t="s">
        <v>130</v>
      </c>
      <c r="K8684" t="s">
        <v>131</v>
      </c>
      <c r="L8684" t="s">
        <v>24705</v>
      </c>
      <c r="M8684" t="s">
        <v>24706</v>
      </c>
      <c r="N8684">
        <v>1.9350000000000001</v>
      </c>
      <c r="O8684">
        <v>0</v>
      </c>
      <c r="P8684">
        <v>235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454.72500000000002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1736483</v>
      </c>
      <c r="B8685">
        <v>1</v>
      </c>
      <c r="C8685" t="s">
        <v>76</v>
      </c>
      <c r="D8685" t="s">
        <v>93</v>
      </c>
      <c r="E8685" t="s">
        <v>134</v>
      </c>
      <c r="F8685" t="s">
        <v>24707</v>
      </c>
      <c r="G8685" t="s">
        <v>136</v>
      </c>
      <c r="H8685" t="s">
        <v>46</v>
      </c>
      <c r="I8685" t="s">
        <v>129</v>
      </c>
      <c r="J8685" t="s">
        <v>130</v>
      </c>
      <c r="K8685" t="s">
        <v>131</v>
      </c>
      <c r="L8685" t="s">
        <v>24708</v>
      </c>
      <c r="M8685" t="s">
        <v>24709</v>
      </c>
      <c r="N8685">
        <v>5.0586111110000003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5.058611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1736476</v>
      </c>
      <c r="B8686">
        <v>1</v>
      </c>
      <c r="C8686" t="s">
        <v>76</v>
      </c>
      <c r="D8686" t="s">
        <v>106</v>
      </c>
      <c r="E8686" t="s">
        <v>134</v>
      </c>
      <c r="F8686" t="s">
        <v>24710</v>
      </c>
      <c r="G8686" t="s">
        <v>289</v>
      </c>
      <c r="H8686" t="s">
        <v>46</v>
      </c>
      <c r="I8686" t="s">
        <v>129</v>
      </c>
      <c r="J8686" t="s">
        <v>130</v>
      </c>
      <c r="K8686" t="s">
        <v>131</v>
      </c>
      <c r="L8686" t="s">
        <v>24711</v>
      </c>
      <c r="M8686" t="s">
        <v>24712</v>
      </c>
      <c r="N8686">
        <v>7.238611111</v>
      </c>
      <c r="O8686">
        <v>0</v>
      </c>
      <c r="P8686">
        <v>1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7.2386109999999997</v>
      </c>
      <c r="W8686">
        <v>0</v>
      </c>
      <c r="X8686">
        <v>0</v>
      </c>
      <c r="Y8686">
        <v>0</v>
      </c>
      <c r="Z8686">
        <v>0</v>
      </c>
    </row>
    <row r="8687" spans="1:26" x14ac:dyDescent="0.25">
      <c r="A8687">
        <v>1736491</v>
      </c>
      <c r="B8687">
        <v>1</v>
      </c>
      <c r="C8687" t="s">
        <v>76</v>
      </c>
      <c r="D8687" t="s">
        <v>99</v>
      </c>
      <c r="E8687" t="s">
        <v>139</v>
      </c>
      <c r="F8687" t="s">
        <v>24713</v>
      </c>
      <c r="G8687" t="s">
        <v>141</v>
      </c>
      <c r="H8687" t="s">
        <v>46</v>
      </c>
      <c r="I8687" t="s">
        <v>129</v>
      </c>
      <c r="J8687" t="s">
        <v>130</v>
      </c>
      <c r="K8687" t="s">
        <v>131</v>
      </c>
      <c r="L8687" t="s">
        <v>24714</v>
      </c>
      <c r="M8687" t="s">
        <v>24715</v>
      </c>
      <c r="N8687">
        <v>1.795555555</v>
      </c>
      <c r="O8687">
        <v>0</v>
      </c>
      <c r="P8687">
        <v>61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109.52888900000001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1736486</v>
      </c>
      <c r="B8688">
        <v>1</v>
      </c>
      <c r="C8688" t="s">
        <v>76</v>
      </c>
      <c r="D8688" t="s">
        <v>93</v>
      </c>
      <c r="E8688" t="s">
        <v>134</v>
      </c>
      <c r="F8688" t="s">
        <v>24716</v>
      </c>
      <c r="G8688" t="s">
        <v>289</v>
      </c>
      <c r="H8688" t="s">
        <v>46</v>
      </c>
      <c r="I8688" t="s">
        <v>129</v>
      </c>
      <c r="J8688" t="s">
        <v>130</v>
      </c>
      <c r="K8688" t="s">
        <v>131</v>
      </c>
      <c r="L8688" t="s">
        <v>24717</v>
      </c>
      <c r="M8688" t="s">
        <v>24718</v>
      </c>
      <c r="N8688">
        <v>3.5294444440000001</v>
      </c>
      <c r="O8688">
        <v>0</v>
      </c>
      <c r="P8688">
        <v>1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3.5294439999999998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1736482</v>
      </c>
      <c r="B8689">
        <v>1</v>
      </c>
      <c r="C8689" t="s">
        <v>76</v>
      </c>
      <c r="D8689" t="s">
        <v>107</v>
      </c>
      <c r="E8689" t="s">
        <v>139</v>
      </c>
      <c r="F8689" t="s">
        <v>24719</v>
      </c>
      <c r="G8689" t="s">
        <v>269</v>
      </c>
      <c r="H8689" t="s">
        <v>46</v>
      </c>
      <c r="I8689" t="s">
        <v>129</v>
      </c>
      <c r="J8689" t="s">
        <v>130</v>
      </c>
      <c r="K8689" t="s">
        <v>131</v>
      </c>
      <c r="L8689" t="s">
        <v>24720</v>
      </c>
      <c r="M8689" t="s">
        <v>24721</v>
      </c>
      <c r="N8689">
        <v>2.9975000000000001</v>
      </c>
      <c r="O8689">
        <v>0</v>
      </c>
      <c r="P8689">
        <v>180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539.54999999999995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1736488</v>
      </c>
      <c r="B8690">
        <v>1</v>
      </c>
      <c r="C8690" t="s">
        <v>76</v>
      </c>
      <c r="D8690" t="s">
        <v>89</v>
      </c>
      <c r="E8690" t="s">
        <v>134</v>
      </c>
      <c r="F8690" t="s">
        <v>24722</v>
      </c>
      <c r="G8690" t="s">
        <v>155</v>
      </c>
      <c r="H8690" t="s">
        <v>46</v>
      </c>
      <c r="I8690" t="s">
        <v>129</v>
      </c>
      <c r="J8690" t="s">
        <v>130</v>
      </c>
      <c r="K8690" t="s">
        <v>131</v>
      </c>
      <c r="L8690" t="s">
        <v>24723</v>
      </c>
      <c r="M8690" t="s">
        <v>24724</v>
      </c>
      <c r="N8690">
        <v>9.7016666659999995</v>
      </c>
      <c r="O8690">
        <v>0</v>
      </c>
      <c r="P8690">
        <v>1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9.7016670000000005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1736526</v>
      </c>
      <c r="B8691">
        <v>1</v>
      </c>
      <c r="C8691" t="s">
        <v>76</v>
      </c>
      <c r="D8691" t="s">
        <v>101</v>
      </c>
      <c r="E8691" t="s">
        <v>134</v>
      </c>
      <c r="F8691" t="s">
        <v>24725</v>
      </c>
      <c r="G8691" t="s">
        <v>155</v>
      </c>
      <c r="H8691" t="s">
        <v>46</v>
      </c>
      <c r="I8691" t="s">
        <v>129</v>
      </c>
      <c r="J8691" t="s">
        <v>130</v>
      </c>
      <c r="K8691" t="s">
        <v>131</v>
      </c>
      <c r="L8691" t="s">
        <v>24726</v>
      </c>
      <c r="M8691" t="s">
        <v>24727</v>
      </c>
      <c r="N8691">
        <v>3.37</v>
      </c>
      <c r="O8691">
        <v>0</v>
      </c>
      <c r="P8691">
        <v>9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30.33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1736480</v>
      </c>
      <c r="B8692">
        <v>1</v>
      </c>
      <c r="C8692" t="s">
        <v>76</v>
      </c>
      <c r="D8692" t="s">
        <v>80</v>
      </c>
      <c r="E8692" t="s">
        <v>139</v>
      </c>
      <c r="F8692" t="s">
        <v>24728</v>
      </c>
      <c r="G8692" t="s">
        <v>1012</v>
      </c>
      <c r="H8692" t="s">
        <v>46</v>
      </c>
      <c r="I8692" t="s">
        <v>129</v>
      </c>
      <c r="J8692" t="s">
        <v>130</v>
      </c>
      <c r="K8692" t="s">
        <v>131</v>
      </c>
      <c r="L8692" t="s">
        <v>24729</v>
      </c>
      <c r="M8692" t="s">
        <v>24730</v>
      </c>
      <c r="N8692">
        <v>0.55694444399999998</v>
      </c>
      <c r="O8692">
        <v>0</v>
      </c>
      <c r="P8692">
        <v>149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82.984722000000005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1736493</v>
      </c>
      <c r="B8693">
        <v>1</v>
      </c>
      <c r="C8693" t="s">
        <v>77</v>
      </c>
      <c r="D8693" t="s">
        <v>108</v>
      </c>
      <c r="E8693" t="s">
        <v>134</v>
      </c>
      <c r="F8693" t="s">
        <v>24731</v>
      </c>
      <c r="G8693" t="s">
        <v>136</v>
      </c>
      <c r="H8693" t="s">
        <v>46</v>
      </c>
      <c r="I8693" t="s">
        <v>129</v>
      </c>
      <c r="J8693" t="s">
        <v>130</v>
      </c>
      <c r="K8693" t="s">
        <v>131</v>
      </c>
      <c r="L8693" t="s">
        <v>24732</v>
      </c>
      <c r="M8693" t="s">
        <v>24733</v>
      </c>
      <c r="N8693">
        <v>3.8633333329999999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3.8633329999999999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1736496</v>
      </c>
      <c r="B8694">
        <v>1</v>
      </c>
      <c r="C8694" t="s">
        <v>76</v>
      </c>
      <c r="D8694" t="s">
        <v>84</v>
      </c>
      <c r="E8694" t="s">
        <v>134</v>
      </c>
      <c r="F8694" t="s">
        <v>20906</v>
      </c>
      <c r="G8694" t="s">
        <v>155</v>
      </c>
      <c r="H8694" t="s">
        <v>46</v>
      </c>
      <c r="I8694" t="s">
        <v>129</v>
      </c>
      <c r="J8694" t="s">
        <v>130</v>
      </c>
      <c r="K8694" t="s">
        <v>131</v>
      </c>
      <c r="L8694" t="s">
        <v>24734</v>
      </c>
      <c r="M8694" t="s">
        <v>24735</v>
      </c>
      <c r="N8694">
        <v>1.7508333330000001</v>
      </c>
      <c r="O8694">
        <v>0</v>
      </c>
      <c r="P8694">
        <v>2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3.5016669999999999</v>
      </c>
      <c r="W8694">
        <v>0</v>
      </c>
      <c r="X8694">
        <v>0</v>
      </c>
      <c r="Y8694">
        <v>0</v>
      </c>
      <c r="Z8694">
        <v>0</v>
      </c>
    </row>
    <row r="8695" spans="1:26" x14ac:dyDescent="0.25">
      <c r="A8695">
        <v>1736502</v>
      </c>
      <c r="B8695">
        <v>1</v>
      </c>
      <c r="C8695" t="s">
        <v>76</v>
      </c>
      <c r="D8695" t="s">
        <v>92</v>
      </c>
      <c r="E8695" t="s">
        <v>134</v>
      </c>
      <c r="F8695" t="s">
        <v>24736</v>
      </c>
      <c r="G8695" t="s">
        <v>136</v>
      </c>
      <c r="H8695" t="s">
        <v>46</v>
      </c>
      <c r="I8695" t="s">
        <v>129</v>
      </c>
      <c r="J8695" t="s">
        <v>130</v>
      </c>
      <c r="K8695" t="s">
        <v>131</v>
      </c>
      <c r="L8695" t="s">
        <v>24703</v>
      </c>
      <c r="M8695" t="s">
        <v>24737</v>
      </c>
      <c r="N8695">
        <v>2.5533333329999999</v>
      </c>
      <c r="O8695">
        <v>0</v>
      </c>
      <c r="P8695">
        <v>0</v>
      </c>
      <c r="Q8695">
        <v>0</v>
      </c>
      <c r="R8695">
        <v>1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2.5533329999999999</v>
      </c>
      <c r="Y8695">
        <v>0</v>
      </c>
      <c r="Z8695">
        <v>0</v>
      </c>
    </row>
    <row r="8696" spans="1:26" x14ac:dyDescent="0.25">
      <c r="A8696">
        <v>1736497</v>
      </c>
      <c r="B8696">
        <v>1</v>
      </c>
      <c r="C8696" t="s">
        <v>76</v>
      </c>
      <c r="D8696" t="s">
        <v>81</v>
      </c>
      <c r="E8696" t="s">
        <v>134</v>
      </c>
      <c r="F8696" t="s">
        <v>24738</v>
      </c>
      <c r="G8696" t="s">
        <v>209</v>
      </c>
      <c r="H8696" t="s">
        <v>46</v>
      </c>
      <c r="I8696" t="s">
        <v>129</v>
      </c>
      <c r="J8696" t="s">
        <v>130</v>
      </c>
      <c r="K8696" t="s">
        <v>131</v>
      </c>
      <c r="L8696" t="s">
        <v>24739</v>
      </c>
      <c r="M8696" t="s">
        <v>24740</v>
      </c>
      <c r="N8696">
        <v>0.88388888799999998</v>
      </c>
      <c r="O8696">
        <v>0</v>
      </c>
      <c r="P8696">
        <v>10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8.838889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1736501</v>
      </c>
      <c r="B8697">
        <v>1</v>
      </c>
      <c r="C8697" t="s">
        <v>76</v>
      </c>
      <c r="D8697" t="s">
        <v>89</v>
      </c>
      <c r="E8697" t="s">
        <v>134</v>
      </c>
      <c r="F8697" t="s">
        <v>24741</v>
      </c>
      <c r="G8697" t="s">
        <v>136</v>
      </c>
      <c r="H8697" t="s">
        <v>46</v>
      </c>
      <c r="I8697" t="s">
        <v>129</v>
      </c>
      <c r="J8697" t="s">
        <v>130</v>
      </c>
      <c r="K8697" t="s">
        <v>131</v>
      </c>
      <c r="L8697" t="s">
        <v>24742</v>
      </c>
      <c r="M8697" t="s">
        <v>24743</v>
      </c>
      <c r="N8697">
        <v>4.5144444439999996</v>
      </c>
      <c r="O8697">
        <v>0</v>
      </c>
      <c r="P8697">
        <v>2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9.0288889999999995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1736499</v>
      </c>
      <c r="B8698">
        <v>1</v>
      </c>
      <c r="C8698" t="s">
        <v>76</v>
      </c>
      <c r="D8698" t="s">
        <v>100</v>
      </c>
      <c r="E8698" t="s">
        <v>139</v>
      </c>
      <c r="F8698" t="s">
        <v>24166</v>
      </c>
      <c r="G8698" t="s">
        <v>141</v>
      </c>
      <c r="H8698" t="s">
        <v>46</v>
      </c>
      <c r="I8698" t="s">
        <v>129</v>
      </c>
      <c r="J8698" t="s">
        <v>130</v>
      </c>
      <c r="K8698" t="s">
        <v>131</v>
      </c>
      <c r="L8698" t="s">
        <v>24744</v>
      </c>
      <c r="M8698" t="s">
        <v>24745</v>
      </c>
      <c r="N8698">
        <v>1.865555555</v>
      </c>
      <c r="O8698">
        <v>0</v>
      </c>
      <c r="P8698">
        <v>49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91.412222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1736498</v>
      </c>
      <c r="B8699">
        <v>1</v>
      </c>
      <c r="C8699" t="s">
        <v>77</v>
      </c>
      <c r="D8699" t="s">
        <v>123</v>
      </c>
      <c r="E8699" t="s">
        <v>126</v>
      </c>
      <c r="F8699" t="s">
        <v>18164</v>
      </c>
      <c r="G8699" t="s">
        <v>145</v>
      </c>
      <c r="H8699" t="s">
        <v>47</v>
      </c>
      <c r="I8699" t="s">
        <v>129</v>
      </c>
      <c r="J8699" t="s">
        <v>130</v>
      </c>
      <c r="K8699" t="s">
        <v>131</v>
      </c>
      <c r="L8699" t="s">
        <v>24746</v>
      </c>
      <c r="M8699" t="s">
        <v>24747</v>
      </c>
      <c r="N8699">
        <v>5.6172222219999997</v>
      </c>
      <c r="O8699">
        <v>145</v>
      </c>
      <c r="P8699">
        <v>6</v>
      </c>
      <c r="Q8699">
        <v>0</v>
      </c>
      <c r="R8699">
        <v>0</v>
      </c>
      <c r="S8699">
        <v>0</v>
      </c>
      <c r="T8699">
        <v>0</v>
      </c>
      <c r="U8699">
        <v>814.49722199999997</v>
      </c>
      <c r="V8699">
        <v>33.703333000000001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1736509</v>
      </c>
      <c r="B8700">
        <v>1</v>
      </c>
      <c r="C8700" t="s">
        <v>77</v>
      </c>
      <c r="D8700" t="s">
        <v>118</v>
      </c>
      <c r="E8700" t="s">
        <v>134</v>
      </c>
      <c r="F8700" t="s">
        <v>24748</v>
      </c>
      <c r="G8700" t="s">
        <v>136</v>
      </c>
      <c r="H8700" t="s">
        <v>46</v>
      </c>
      <c r="I8700" t="s">
        <v>129</v>
      </c>
      <c r="J8700" t="s">
        <v>130</v>
      </c>
      <c r="K8700" t="s">
        <v>131</v>
      </c>
      <c r="L8700" t="s">
        <v>24749</v>
      </c>
      <c r="M8700" t="s">
        <v>24750</v>
      </c>
      <c r="N8700">
        <v>4.8358333330000001</v>
      </c>
      <c r="O8700">
        <v>0</v>
      </c>
      <c r="P8700">
        <v>1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4.835833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1736508</v>
      </c>
      <c r="B8701">
        <v>1</v>
      </c>
      <c r="C8701" t="s">
        <v>76</v>
      </c>
      <c r="D8701" t="s">
        <v>80</v>
      </c>
      <c r="E8701" t="s">
        <v>134</v>
      </c>
      <c r="F8701" t="s">
        <v>24751</v>
      </c>
      <c r="G8701" t="s">
        <v>209</v>
      </c>
      <c r="H8701" t="s">
        <v>46</v>
      </c>
      <c r="I8701" t="s">
        <v>129</v>
      </c>
      <c r="J8701" t="s">
        <v>130</v>
      </c>
      <c r="K8701" t="s">
        <v>131</v>
      </c>
      <c r="L8701" t="s">
        <v>24752</v>
      </c>
      <c r="M8701" t="s">
        <v>24753</v>
      </c>
      <c r="N8701">
        <v>3.8455555549999998</v>
      </c>
      <c r="O8701">
        <v>0</v>
      </c>
      <c r="P8701">
        <v>2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7.6911110000000003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1736503</v>
      </c>
      <c r="B8702">
        <v>1</v>
      </c>
      <c r="C8702" t="s">
        <v>77</v>
      </c>
      <c r="D8702" t="s">
        <v>115</v>
      </c>
      <c r="E8702" t="s">
        <v>134</v>
      </c>
      <c r="F8702" t="s">
        <v>24754</v>
      </c>
      <c r="G8702" t="s">
        <v>136</v>
      </c>
      <c r="H8702" t="s">
        <v>46</v>
      </c>
      <c r="I8702" t="s">
        <v>129</v>
      </c>
      <c r="J8702" t="s">
        <v>130</v>
      </c>
      <c r="K8702" t="s">
        <v>131</v>
      </c>
      <c r="L8702" t="s">
        <v>24755</v>
      </c>
      <c r="M8702" t="s">
        <v>24756</v>
      </c>
      <c r="N8702">
        <v>2.0497222220000002</v>
      </c>
      <c r="O8702">
        <v>0</v>
      </c>
      <c r="P8702">
        <v>0</v>
      </c>
      <c r="Q8702">
        <v>0</v>
      </c>
      <c r="R8702">
        <v>1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2.049722</v>
      </c>
      <c r="Y8702">
        <v>0</v>
      </c>
      <c r="Z8702">
        <v>0</v>
      </c>
    </row>
    <row r="8703" spans="1:26" x14ac:dyDescent="0.25">
      <c r="A8703">
        <v>1736515</v>
      </c>
      <c r="B8703">
        <v>1</v>
      </c>
      <c r="C8703" t="s">
        <v>76</v>
      </c>
      <c r="D8703" t="s">
        <v>100</v>
      </c>
      <c r="E8703" t="s">
        <v>164</v>
      </c>
      <c r="F8703" t="s">
        <v>9348</v>
      </c>
      <c r="G8703" t="s">
        <v>256</v>
      </c>
      <c r="H8703" t="s">
        <v>46</v>
      </c>
      <c r="I8703" t="s">
        <v>129</v>
      </c>
      <c r="J8703" t="s">
        <v>130</v>
      </c>
      <c r="K8703" t="s">
        <v>131</v>
      </c>
      <c r="L8703" t="s">
        <v>24757</v>
      </c>
      <c r="M8703" t="s">
        <v>24758</v>
      </c>
      <c r="N8703">
        <v>2.3763888880000001</v>
      </c>
      <c r="O8703">
        <v>0</v>
      </c>
      <c r="P8703">
        <v>68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161.59444400000001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1736510</v>
      </c>
      <c r="B8704">
        <v>1</v>
      </c>
      <c r="C8704" t="s">
        <v>76</v>
      </c>
      <c r="D8704" t="s">
        <v>90</v>
      </c>
      <c r="E8704" t="s">
        <v>134</v>
      </c>
      <c r="F8704" t="s">
        <v>24759</v>
      </c>
      <c r="G8704" t="s">
        <v>136</v>
      </c>
      <c r="H8704" t="s">
        <v>46</v>
      </c>
      <c r="I8704" t="s">
        <v>129</v>
      </c>
      <c r="J8704" t="s">
        <v>130</v>
      </c>
      <c r="K8704" t="s">
        <v>131</v>
      </c>
      <c r="L8704" t="s">
        <v>24760</v>
      </c>
      <c r="M8704" t="s">
        <v>24761</v>
      </c>
      <c r="N8704">
        <v>0.99083333299999998</v>
      </c>
      <c r="O8704">
        <v>0</v>
      </c>
      <c r="P8704">
        <v>9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8.9175000000000004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1736531</v>
      </c>
      <c r="B8705">
        <v>1</v>
      </c>
      <c r="C8705" t="s">
        <v>76</v>
      </c>
      <c r="D8705" t="s">
        <v>106</v>
      </c>
      <c r="E8705" t="s">
        <v>139</v>
      </c>
      <c r="F8705" t="s">
        <v>24762</v>
      </c>
      <c r="G8705" t="s">
        <v>269</v>
      </c>
      <c r="H8705" t="s">
        <v>46</v>
      </c>
      <c r="I8705" t="s">
        <v>129</v>
      </c>
      <c r="J8705" t="s">
        <v>130</v>
      </c>
      <c r="K8705" t="s">
        <v>131</v>
      </c>
      <c r="L8705" t="s">
        <v>24763</v>
      </c>
      <c r="M8705" t="s">
        <v>24764</v>
      </c>
      <c r="N8705">
        <v>1.570277777</v>
      </c>
      <c r="O8705">
        <v>0</v>
      </c>
      <c r="P8705">
        <v>50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78.513889000000006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1736523</v>
      </c>
      <c r="B8706">
        <v>1</v>
      </c>
      <c r="C8706" t="s">
        <v>77</v>
      </c>
      <c r="D8706" t="s">
        <v>114</v>
      </c>
      <c r="E8706" t="s">
        <v>164</v>
      </c>
      <c r="F8706" t="s">
        <v>24765</v>
      </c>
      <c r="G8706" t="s">
        <v>141</v>
      </c>
      <c r="H8706" t="s">
        <v>46</v>
      </c>
      <c r="I8706" t="s">
        <v>129</v>
      </c>
      <c r="J8706" t="s">
        <v>130</v>
      </c>
      <c r="K8706" t="s">
        <v>131</v>
      </c>
      <c r="L8706" t="s">
        <v>24766</v>
      </c>
      <c r="M8706" t="s">
        <v>24767</v>
      </c>
      <c r="N8706">
        <v>0.70861111099999996</v>
      </c>
      <c r="O8706">
        <v>0</v>
      </c>
      <c r="P8706">
        <v>22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15.589444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1736527</v>
      </c>
      <c r="B8707">
        <v>1</v>
      </c>
      <c r="C8707" t="s">
        <v>77</v>
      </c>
      <c r="D8707" t="s">
        <v>111</v>
      </c>
      <c r="E8707" t="s">
        <v>139</v>
      </c>
      <c r="F8707" t="s">
        <v>20138</v>
      </c>
      <c r="G8707" t="s">
        <v>141</v>
      </c>
      <c r="H8707" t="s">
        <v>46</v>
      </c>
      <c r="I8707" t="s">
        <v>129</v>
      </c>
      <c r="J8707" t="s">
        <v>130</v>
      </c>
      <c r="K8707" t="s">
        <v>131</v>
      </c>
      <c r="L8707" t="s">
        <v>24768</v>
      </c>
      <c r="M8707" t="s">
        <v>24769</v>
      </c>
      <c r="N8707">
        <v>1.0844444440000001</v>
      </c>
      <c r="O8707">
        <v>0</v>
      </c>
      <c r="P8707">
        <v>0</v>
      </c>
      <c r="Q8707">
        <v>0</v>
      </c>
      <c r="R8707">
        <v>12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13.013332999999999</v>
      </c>
      <c r="Y8707">
        <v>0</v>
      </c>
      <c r="Z8707">
        <v>0</v>
      </c>
    </row>
    <row r="8708" spans="1:26" x14ac:dyDescent="0.25">
      <c r="A8708">
        <v>1736525</v>
      </c>
      <c r="B8708">
        <v>1</v>
      </c>
      <c r="C8708" t="s">
        <v>76</v>
      </c>
      <c r="D8708" t="s">
        <v>104</v>
      </c>
      <c r="E8708" t="s">
        <v>212</v>
      </c>
      <c r="F8708" t="s">
        <v>24770</v>
      </c>
      <c r="G8708" t="s">
        <v>176</v>
      </c>
      <c r="H8708" t="s">
        <v>47</v>
      </c>
      <c r="I8708" t="s">
        <v>151</v>
      </c>
      <c r="J8708" t="s">
        <v>130</v>
      </c>
      <c r="K8708" t="s">
        <v>131</v>
      </c>
      <c r="L8708" t="s">
        <v>24771</v>
      </c>
      <c r="M8708" t="s">
        <v>24772</v>
      </c>
      <c r="N8708">
        <v>5.5555550000000002E-3</v>
      </c>
      <c r="O8708">
        <v>0</v>
      </c>
      <c r="P8708">
        <v>0</v>
      </c>
      <c r="Q8708">
        <v>11</v>
      </c>
      <c r="R8708">
        <v>1895</v>
      </c>
      <c r="S8708">
        <v>16</v>
      </c>
      <c r="T8708">
        <v>2750</v>
      </c>
      <c r="U8708">
        <v>0</v>
      </c>
      <c r="V8708">
        <v>0</v>
      </c>
      <c r="W8708">
        <v>6.1110999999999999E-2</v>
      </c>
      <c r="X8708">
        <v>10.527777</v>
      </c>
      <c r="Y8708">
        <v>8.8888999999999996E-2</v>
      </c>
      <c r="Z8708">
        <v>15.277775999999999</v>
      </c>
    </row>
    <row r="8709" spans="1:26" x14ac:dyDescent="0.25">
      <c r="A8709">
        <v>1736537</v>
      </c>
      <c r="B8709">
        <v>1</v>
      </c>
      <c r="C8709" t="s">
        <v>76</v>
      </c>
      <c r="D8709" t="s">
        <v>80</v>
      </c>
      <c r="E8709" t="s">
        <v>134</v>
      </c>
      <c r="F8709" t="s">
        <v>24773</v>
      </c>
      <c r="G8709" t="s">
        <v>136</v>
      </c>
      <c r="H8709" t="s">
        <v>46</v>
      </c>
      <c r="I8709" t="s">
        <v>129</v>
      </c>
      <c r="J8709" t="s">
        <v>130</v>
      </c>
      <c r="K8709" t="s">
        <v>131</v>
      </c>
      <c r="L8709" t="s">
        <v>24774</v>
      </c>
      <c r="M8709" t="s">
        <v>24775</v>
      </c>
      <c r="N8709">
        <v>3.6827777770000001</v>
      </c>
      <c r="O8709">
        <v>0</v>
      </c>
      <c r="P8709">
        <v>2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7.3655559999999998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1736539</v>
      </c>
      <c r="B8710">
        <v>1</v>
      </c>
      <c r="C8710" t="s">
        <v>77</v>
      </c>
      <c r="D8710" t="s">
        <v>114</v>
      </c>
      <c r="E8710" t="s">
        <v>139</v>
      </c>
      <c r="F8710" t="s">
        <v>24776</v>
      </c>
      <c r="G8710" t="s">
        <v>141</v>
      </c>
      <c r="H8710" t="s">
        <v>46</v>
      </c>
      <c r="I8710" t="s">
        <v>129</v>
      </c>
      <c r="J8710" t="s">
        <v>130</v>
      </c>
      <c r="K8710" t="s">
        <v>131</v>
      </c>
      <c r="L8710" t="s">
        <v>24777</v>
      </c>
      <c r="M8710" t="s">
        <v>24778</v>
      </c>
      <c r="N8710">
        <v>1.0177777770000001</v>
      </c>
      <c r="O8710">
        <v>0</v>
      </c>
      <c r="P8710">
        <v>16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16.284444000000001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1736562</v>
      </c>
      <c r="B8711">
        <v>1</v>
      </c>
      <c r="C8711" t="s">
        <v>76</v>
      </c>
      <c r="D8711" t="s">
        <v>104</v>
      </c>
      <c r="E8711" t="s">
        <v>164</v>
      </c>
      <c r="F8711" t="s">
        <v>24779</v>
      </c>
      <c r="G8711" t="s">
        <v>256</v>
      </c>
      <c r="H8711" t="s">
        <v>46</v>
      </c>
      <c r="I8711" t="s">
        <v>129</v>
      </c>
      <c r="J8711" t="s">
        <v>130</v>
      </c>
      <c r="K8711" t="s">
        <v>131</v>
      </c>
      <c r="L8711" t="s">
        <v>24780</v>
      </c>
      <c r="M8711" t="s">
        <v>24781</v>
      </c>
      <c r="N8711">
        <v>1.805555555</v>
      </c>
      <c r="O8711">
        <v>0</v>
      </c>
      <c r="P8711">
        <v>0</v>
      </c>
      <c r="Q8711">
        <v>0</v>
      </c>
      <c r="R8711">
        <v>38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68.611110999999994</v>
      </c>
      <c r="Y8711">
        <v>0</v>
      </c>
      <c r="Z8711">
        <v>0</v>
      </c>
    </row>
    <row r="8712" spans="1:26" x14ac:dyDescent="0.25">
      <c r="A8712">
        <v>1736536</v>
      </c>
      <c r="B8712">
        <v>1</v>
      </c>
      <c r="C8712" t="s">
        <v>76</v>
      </c>
      <c r="D8712" t="s">
        <v>99</v>
      </c>
      <c r="E8712" t="s">
        <v>134</v>
      </c>
      <c r="F8712" t="s">
        <v>24782</v>
      </c>
      <c r="G8712" t="s">
        <v>136</v>
      </c>
      <c r="H8712" t="s">
        <v>46</v>
      </c>
      <c r="I8712" t="s">
        <v>129</v>
      </c>
      <c r="J8712" t="s">
        <v>130</v>
      </c>
      <c r="K8712" t="s">
        <v>131</v>
      </c>
      <c r="L8712" t="s">
        <v>24783</v>
      </c>
      <c r="M8712" t="s">
        <v>24784</v>
      </c>
      <c r="N8712">
        <v>5.2605555549999998</v>
      </c>
      <c r="O8712">
        <v>0</v>
      </c>
      <c r="P8712">
        <v>1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5.2605560000000002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1736529</v>
      </c>
      <c r="B8713">
        <v>1</v>
      </c>
      <c r="C8713" t="s">
        <v>76</v>
      </c>
      <c r="D8713" t="s">
        <v>104</v>
      </c>
      <c r="E8713" t="s">
        <v>212</v>
      </c>
      <c r="F8713" t="s">
        <v>24770</v>
      </c>
      <c r="G8713" t="s">
        <v>176</v>
      </c>
      <c r="H8713" t="s">
        <v>47</v>
      </c>
      <c r="I8713" t="s">
        <v>151</v>
      </c>
      <c r="J8713" t="s">
        <v>130</v>
      </c>
      <c r="K8713" t="s">
        <v>131</v>
      </c>
      <c r="L8713" t="s">
        <v>24785</v>
      </c>
      <c r="M8713" t="s">
        <v>24786</v>
      </c>
      <c r="N8713">
        <v>8.6111109999999994E-3</v>
      </c>
      <c r="O8713">
        <v>0</v>
      </c>
      <c r="P8713">
        <v>0</v>
      </c>
      <c r="Q8713">
        <v>11</v>
      </c>
      <c r="R8713">
        <v>1895</v>
      </c>
      <c r="S8713">
        <v>16</v>
      </c>
      <c r="T8713">
        <v>2750</v>
      </c>
      <c r="U8713">
        <v>0</v>
      </c>
      <c r="V8713">
        <v>0</v>
      </c>
      <c r="W8713">
        <v>9.4722000000000001E-2</v>
      </c>
      <c r="X8713">
        <v>16.318055000000001</v>
      </c>
      <c r="Y8713">
        <v>0.13777800000000001</v>
      </c>
      <c r="Z8713">
        <v>23.680554999999998</v>
      </c>
    </row>
    <row r="8714" spans="1:26" x14ac:dyDescent="0.25">
      <c r="A8714">
        <v>1736541</v>
      </c>
      <c r="B8714">
        <v>1</v>
      </c>
      <c r="C8714" t="s">
        <v>76</v>
      </c>
      <c r="D8714" t="s">
        <v>80</v>
      </c>
      <c r="E8714" t="s">
        <v>134</v>
      </c>
      <c r="F8714" t="s">
        <v>24787</v>
      </c>
      <c r="G8714" t="s">
        <v>136</v>
      </c>
      <c r="H8714" t="s">
        <v>46</v>
      </c>
      <c r="I8714" t="s">
        <v>129</v>
      </c>
      <c r="J8714" t="s">
        <v>130</v>
      </c>
      <c r="K8714" t="s">
        <v>131</v>
      </c>
      <c r="L8714" t="s">
        <v>24788</v>
      </c>
      <c r="M8714" t="s">
        <v>24789</v>
      </c>
      <c r="N8714">
        <v>4.1444444440000003</v>
      </c>
      <c r="O8714">
        <v>0</v>
      </c>
      <c r="P8714">
        <v>5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20.722221999999999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1736532</v>
      </c>
      <c r="B8715">
        <v>1</v>
      </c>
      <c r="C8715" t="s">
        <v>76</v>
      </c>
      <c r="D8715" t="s">
        <v>104</v>
      </c>
      <c r="E8715" t="s">
        <v>212</v>
      </c>
      <c r="F8715" t="s">
        <v>24770</v>
      </c>
      <c r="G8715" t="s">
        <v>176</v>
      </c>
      <c r="H8715" t="s">
        <v>47</v>
      </c>
      <c r="I8715" t="s">
        <v>151</v>
      </c>
      <c r="J8715" t="s">
        <v>130</v>
      </c>
      <c r="K8715" t="s">
        <v>131</v>
      </c>
      <c r="L8715" t="s">
        <v>24790</v>
      </c>
      <c r="M8715" t="s">
        <v>24791</v>
      </c>
      <c r="N8715">
        <v>8.3333330000000001E-3</v>
      </c>
      <c r="O8715">
        <v>0</v>
      </c>
      <c r="P8715">
        <v>0</v>
      </c>
      <c r="Q8715">
        <v>11</v>
      </c>
      <c r="R8715">
        <v>1895</v>
      </c>
      <c r="S8715">
        <v>16</v>
      </c>
      <c r="T8715">
        <v>2750</v>
      </c>
      <c r="U8715">
        <v>0</v>
      </c>
      <c r="V8715">
        <v>0</v>
      </c>
      <c r="W8715">
        <v>9.1666999999999998E-2</v>
      </c>
      <c r="X8715">
        <v>15.791665999999999</v>
      </c>
      <c r="Y8715">
        <v>0.13333300000000001</v>
      </c>
      <c r="Z8715">
        <v>22.916665999999999</v>
      </c>
    </row>
    <row r="8716" spans="1:26" x14ac:dyDescent="0.25">
      <c r="A8716">
        <v>1736533</v>
      </c>
      <c r="B8716">
        <v>1</v>
      </c>
      <c r="C8716" t="s">
        <v>76</v>
      </c>
      <c r="D8716" t="s">
        <v>89</v>
      </c>
      <c r="E8716" t="s">
        <v>158</v>
      </c>
      <c r="F8716" t="s">
        <v>24792</v>
      </c>
      <c r="G8716" t="s">
        <v>176</v>
      </c>
      <c r="H8716" t="s">
        <v>47</v>
      </c>
      <c r="I8716" t="s">
        <v>129</v>
      </c>
      <c r="J8716" t="s">
        <v>130</v>
      </c>
      <c r="K8716" t="s">
        <v>131</v>
      </c>
      <c r="L8716" t="s">
        <v>24793</v>
      </c>
      <c r="M8716" t="s">
        <v>24794</v>
      </c>
      <c r="N8716">
        <v>0.96222222199999996</v>
      </c>
      <c r="O8716">
        <v>11</v>
      </c>
      <c r="P8716">
        <v>237</v>
      </c>
      <c r="Q8716">
        <v>0</v>
      </c>
      <c r="R8716">
        <v>0</v>
      </c>
      <c r="S8716">
        <v>0</v>
      </c>
      <c r="T8716">
        <v>19</v>
      </c>
      <c r="U8716">
        <v>10.584444</v>
      </c>
      <c r="V8716">
        <v>228.04666700000001</v>
      </c>
      <c r="W8716">
        <v>0</v>
      </c>
      <c r="X8716">
        <v>0</v>
      </c>
      <c r="Y8716">
        <v>0</v>
      </c>
      <c r="Z8716">
        <v>18.282222000000001</v>
      </c>
    </row>
    <row r="8717" spans="1:26" x14ac:dyDescent="0.25">
      <c r="A8717">
        <v>1736538</v>
      </c>
      <c r="B8717">
        <v>1</v>
      </c>
      <c r="C8717" t="s">
        <v>76</v>
      </c>
      <c r="D8717" t="s">
        <v>89</v>
      </c>
      <c r="E8717" t="s">
        <v>164</v>
      </c>
      <c r="F8717" t="s">
        <v>24795</v>
      </c>
      <c r="G8717" t="s">
        <v>256</v>
      </c>
      <c r="H8717" t="s">
        <v>46</v>
      </c>
      <c r="I8717" t="s">
        <v>129</v>
      </c>
      <c r="J8717" t="s">
        <v>130</v>
      </c>
      <c r="K8717" t="s">
        <v>131</v>
      </c>
      <c r="L8717" t="s">
        <v>24796</v>
      </c>
      <c r="M8717" t="s">
        <v>24797</v>
      </c>
      <c r="N8717">
        <v>1.3825000000000001</v>
      </c>
      <c r="O8717">
        <v>0</v>
      </c>
      <c r="P8717">
        <v>0</v>
      </c>
      <c r="Q8717">
        <v>0</v>
      </c>
      <c r="R8717">
        <v>12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16.59</v>
      </c>
      <c r="Y8717">
        <v>0</v>
      </c>
      <c r="Z8717">
        <v>0</v>
      </c>
    </row>
    <row r="8718" spans="1:26" x14ac:dyDescent="0.25">
      <c r="A8718">
        <v>1736548</v>
      </c>
      <c r="B8718">
        <v>1</v>
      </c>
      <c r="C8718" t="s">
        <v>76</v>
      </c>
      <c r="D8718" t="s">
        <v>80</v>
      </c>
      <c r="E8718" t="s">
        <v>139</v>
      </c>
      <c r="F8718" t="s">
        <v>24798</v>
      </c>
      <c r="G8718" t="s">
        <v>141</v>
      </c>
      <c r="H8718" t="s">
        <v>46</v>
      </c>
      <c r="I8718" t="s">
        <v>129</v>
      </c>
      <c r="J8718" t="s">
        <v>130</v>
      </c>
      <c r="K8718" t="s">
        <v>131</v>
      </c>
      <c r="L8718" t="s">
        <v>24799</v>
      </c>
      <c r="M8718" t="s">
        <v>24800</v>
      </c>
      <c r="N8718">
        <v>2.8616666660000001</v>
      </c>
      <c r="O8718">
        <v>0</v>
      </c>
      <c r="P8718">
        <v>217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620.98166700000002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1736542</v>
      </c>
      <c r="B8719">
        <v>1</v>
      </c>
      <c r="C8719" t="s">
        <v>77</v>
      </c>
      <c r="D8719" t="s">
        <v>116</v>
      </c>
      <c r="E8719" t="s">
        <v>139</v>
      </c>
      <c r="F8719" t="s">
        <v>24801</v>
      </c>
      <c r="G8719" t="s">
        <v>141</v>
      </c>
      <c r="H8719" t="s">
        <v>46</v>
      </c>
      <c r="I8719" t="s">
        <v>129</v>
      </c>
      <c r="J8719" t="s">
        <v>130</v>
      </c>
      <c r="K8719" t="s">
        <v>131</v>
      </c>
      <c r="L8719" t="s">
        <v>24802</v>
      </c>
      <c r="M8719" t="s">
        <v>24803</v>
      </c>
      <c r="N8719">
        <v>1.7641666659999999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6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10.585000000000001</v>
      </c>
    </row>
    <row r="8720" spans="1:26" x14ac:dyDescent="0.25">
      <c r="A8720">
        <v>1736551</v>
      </c>
      <c r="B8720">
        <v>1</v>
      </c>
      <c r="C8720" t="s">
        <v>76</v>
      </c>
      <c r="D8720" t="s">
        <v>90</v>
      </c>
      <c r="E8720" t="s">
        <v>134</v>
      </c>
      <c r="F8720" t="s">
        <v>24804</v>
      </c>
      <c r="G8720" t="s">
        <v>136</v>
      </c>
      <c r="H8720" t="s">
        <v>46</v>
      </c>
      <c r="I8720" t="s">
        <v>129</v>
      </c>
      <c r="J8720" t="s">
        <v>130</v>
      </c>
      <c r="K8720" t="s">
        <v>131</v>
      </c>
      <c r="L8720" t="s">
        <v>24805</v>
      </c>
      <c r="M8720" t="s">
        <v>24806</v>
      </c>
      <c r="N8720">
        <v>1.3025</v>
      </c>
      <c r="O8720">
        <v>0</v>
      </c>
      <c r="P8720">
        <v>1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1.3025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1736544</v>
      </c>
      <c r="B8721">
        <v>1</v>
      </c>
      <c r="C8721" t="s">
        <v>76</v>
      </c>
      <c r="D8721" t="s">
        <v>79</v>
      </c>
      <c r="E8721" t="s">
        <v>148</v>
      </c>
      <c r="F8721" t="s">
        <v>9012</v>
      </c>
      <c r="G8721" t="s">
        <v>176</v>
      </c>
      <c r="H8721" t="s">
        <v>47</v>
      </c>
      <c r="I8721" t="s">
        <v>129</v>
      </c>
      <c r="J8721" t="s">
        <v>130</v>
      </c>
      <c r="K8721" t="s">
        <v>131</v>
      </c>
      <c r="L8721" t="s">
        <v>24807</v>
      </c>
      <c r="M8721" t="s">
        <v>24808</v>
      </c>
      <c r="N8721">
        <v>0.262222222</v>
      </c>
      <c r="O8721">
        <v>118</v>
      </c>
      <c r="P8721">
        <v>2936</v>
      </c>
      <c r="Q8721">
        <v>0</v>
      </c>
      <c r="R8721">
        <v>0</v>
      </c>
      <c r="S8721">
        <v>0</v>
      </c>
      <c r="T8721">
        <v>0</v>
      </c>
      <c r="U8721">
        <v>30.942222000000001</v>
      </c>
      <c r="V8721">
        <v>769.88444400000003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1736556</v>
      </c>
      <c r="B8722">
        <v>1</v>
      </c>
      <c r="C8722" t="s">
        <v>76</v>
      </c>
      <c r="D8722" t="s">
        <v>92</v>
      </c>
      <c r="E8722" t="s">
        <v>139</v>
      </c>
      <c r="F8722" t="s">
        <v>24809</v>
      </c>
      <c r="G8722" t="s">
        <v>182</v>
      </c>
      <c r="H8722" t="s">
        <v>46</v>
      </c>
      <c r="I8722" t="s">
        <v>129</v>
      </c>
      <c r="J8722" t="s">
        <v>130</v>
      </c>
      <c r="K8722" t="s">
        <v>131</v>
      </c>
      <c r="L8722" t="s">
        <v>24810</v>
      </c>
      <c r="M8722" t="s">
        <v>24811</v>
      </c>
      <c r="N8722">
        <v>1.8725000000000001</v>
      </c>
      <c r="O8722">
        <v>0</v>
      </c>
      <c r="P8722">
        <v>0</v>
      </c>
      <c r="Q8722">
        <v>0</v>
      </c>
      <c r="R8722">
        <v>65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121.71250000000001</v>
      </c>
      <c r="Y8722">
        <v>0</v>
      </c>
      <c r="Z8722">
        <v>0</v>
      </c>
    </row>
    <row r="8723" spans="1:26" x14ac:dyDescent="0.25">
      <c r="A8723">
        <v>1736565</v>
      </c>
      <c r="B8723">
        <v>1</v>
      </c>
      <c r="C8723" t="s">
        <v>76</v>
      </c>
      <c r="D8723" t="s">
        <v>98</v>
      </c>
      <c r="E8723" t="s">
        <v>134</v>
      </c>
      <c r="F8723" t="s">
        <v>24812</v>
      </c>
      <c r="G8723" t="s">
        <v>136</v>
      </c>
      <c r="H8723" t="s">
        <v>46</v>
      </c>
      <c r="I8723" t="s">
        <v>129</v>
      </c>
      <c r="J8723" t="s">
        <v>130</v>
      </c>
      <c r="K8723" t="s">
        <v>131</v>
      </c>
      <c r="L8723" t="s">
        <v>24813</v>
      </c>
      <c r="M8723" t="s">
        <v>24814</v>
      </c>
      <c r="N8723">
        <v>3.2166666660000001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1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3.2166670000000002</v>
      </c>
    </row>
    <row r="8724" spans="1:26" x14ac:dyDescent="0.25">
      <c r="A8724">
        <v>1736566</v>
      </c>
      <c r="B8724">
        <v>1</v>
      </c>
      <c r="C8724" t="s">
        <v>76</v>
      </c>
      <c r="D8724" t="s">
        <v>89</v>
      </c>
      <c r="E8724" t="s">
        <v>139</v>
      </c>
      <c r="F8724" t="s">
        <v>24815</v>
      </c>
      <c r="G8724" t="s">
        <v>141</v>
      </c>
      <c r="H8724" t="s">
        <v>46</v>
      </c>
      <c r="I8724" t="s">
        <v>129</v>
      </c>
      <c r="J8724" t="s">
        <v>130</v>
      </c>
      <c r="K8724" t="s">
        <v>131</v>
      </c>
      <c r="L8724" t="s">
        <v>24816</v>
      </c>
      <c r="M8724" t="s">
        <v>24817</v>
      </c>
      <c r="N8724">
        <v>12.178333332999999</v>
      </c>
      <c r="O8724">
        <v>0</v>
      </c>
      <c r="P8724">
        <v>1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12.178333</v>
      </c>
      <c r="W8724">
        <v>0</v>
      </c>
      <c r="X8724">
        <v>0</v>
      </c>
      <c r="Y8724">
        <v>0</v>
      </c>
      <c r="Z8724">
        <v>0</v>
      </c>
    </row>
    <row r="8725" spans="1:26" x14ac:dyDescent="0.25">
      <c r="A8725">
        <v>1736555</v>
      </c>
      <c r="B8725">
        <v>1</v>
      </c>
      <c r="C8725" t="s">
        <v>76</v>
      </c>
      <c r="D8725" t="s">
        <v>80</v>
      </c>
      <c r="E8725" t="s">
        <v>126</v>
      </c>
      <c r="F8725" t="s">
        <v>24818</v>
      </c>
      <c r="G8725" t="s">
        <v>176</v>
      </c>
      <c r="H8725" t="s">
        <v>47</v>
      </c>
      <c r="I8725" t="s">
        <v>129</v>
      </c>
      <c r="J8725" t="s">
        <v>130</v>
      </c>
      <c r="K8725" t="s">
        <v>131</v>
      </c>
      <c r="L8725" t="s">
        <v>24819</v>
      </c>
      <c r="M8725" t="s">
        <v>24820</v>
      </c>
      <c r="N8725">
        <v>2.8844444440000001</v>
      </c>
      <c r="O8725">
        <v>1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2.8844439999999998</v>
      </c>
      <c r="V8725">
        <v>0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1736564</v>
      </c>
      <c r="B8726">
        <v>1</v>
      </c>
      <c r="C8726" t="s">
        <v>77</v>
      </c>
      <c r="D8726" t="s">
        <v>124</v>
      </c>
      <c r="E8726" t="s">
        <v>134</v>
      </c>
      <c r="F8726" t="s">
        <v>24821</v>
      </c>
      <c r="G8726" t="s">
        <v>136</v>
      </c>
      <c r="H8726" t="s">
        <v>46</v>
      </c>
      <c r="I8726" t="s">
        <v>129</v>
      </c>
      <c r="J8726" t="s">
        <v>130</v>
      </c>
      <c r="K8726" t="s">
        <v>131</v>
      </c>
      <c r="L8726" t="s">
        <v>24822</v>
      </c>
      <c r="M8726" t="s">
        <v>24823</v>
      </c>
      <c r="N8726">
        <v>1.8688888880000001</v>
      </c>
      <c r="O8726">
        <v>0</v>
      </c>
      <c r="P8726">
        <v>4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7.4755560000000001</v>
      </c>
      <c r="W8726">
        <v>0</v>
      </c>
      <c r="X8726">
        <v>0</v>
      </c>
      <c r="Y8726">
        <v>0</v>
      </c>
      <c r="Z8726">
        <v>0</v>
      </c>
    </row>
    <row r="8727" spans="1:26" x14ac:dyDescent="0.25">
      <c r="A8727">
        <v>1736559</v>
      </c>
      <c r="B8727">
        <v>1</v>
      </c>
      <c r="C8727" t="s">
        <v>76</v>
      </c>
      <c r="D8727" t="s">
        <v>90</v>
      </c>
      <c r="E8727" t="s">
        <v>126</v>
      </c>
      <c r="F8727" t="s">
        <v>24824</v>
      </c>
      <c r="G8727" t="s">
        <v>361</v>
      </c>
      <c r="H8727" t="s">
        <v>47</v>
      </c>
      <c r="I8727" t="s">
        <v>129</v>
      </c>
      <c r="J8727" t="s">
        <v>130</v>
      </c>
      <c r="K8727" t="s">
        <v>131</v>
      </c>
      <c r="L8727" t="s">
        <v>24825</v>
      </c>
      <c r="M8727" t="s">
        <v>24826</v>
      </c>
      <c r="N8727">
        <v>1.253055555</v>
      </c>
      <c r="O8727">
        <v>15</v>
      </c>
      <c r="P8727">
        <v>292</v>
      </c>
      <c r="Q8727">
        <v>0</v>
      </c>
      <c r="R8727">
        <v>0</v>
      </c>
      <c r="S8727">
        <v>0</v>
      </c>
      <c r="T8727">
        <v>0</v>
      </c>
      <c r="U8727">
        <v>18.795832999999998</v>
      </c>
      <c r="V8727">
        <v>365.892222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1736587</v>
      </c>
      <c r="B8728">
        <v>1</v>
      </c>
      <c r="C8728" t="s">
        <v>76</v>
      </c>
      <c r="D8728" t="s">
        <v>93</v>
      </c>
      <c r="E8728" t="s">
        <v>164</v>
      </c>
      <c r="F8728" t="s">
        <v>24827</v>
      </c>
      <c r="G8728" t="s">
        <v>186</v>
      </c>
      <c r="H8728" t="s">
        <v>46</v>
      </c>
      <c r="I8728" t="s">
        <v>129</v>
      </c>
      <c r="J8728" t="s">
        <v>130</v>
      </c>
      <c r="K8728" t="s">
        <v>131</v>
      </c>
      <c r="L8728" t="s">
        <v>24828</v>
      </c>
      <c r="M8728" t="s">
        <v>24829</v>
      </c>
      <c r="N8728">
        <v>3.7372222220000002</v>
      </c>
      <c r="O8728">
        <v>0</v>
      </c>
      <c r="P8728">
        <v>30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112.11666700000001</v>
      </c>
      <c r="W8728">
        <v>0</v>
      </c>
      <c r="X8728">
        <v>0</v>
      </c>
      <c r="Y8728">
        <v>0</v>
      </c>
      <c r="Z8728">
        <v>0</v>
      </c>
    </row>
    <row r="8729" spans="1:26" x14ac:dyDescent="0.25">
      <c r="A8729">
        <v>1736571</v>
      </c>
      <c r="B8729">
        <v>1</v>
      </c>
      <c r="C8729" t="s">
        <v>76</v>
      </c>
      <c r="D8729" t="s">
        <v>89</v>
      </c>
      <c r="E8729" t="s">
        <v>158</v>
      </c>
      <c r="F8729" t="s">
        <v>24830</v>
      </c>
      <c r="G8729" t="s">
        <v>176</v>
      </c>
      <c r="H8729" t="s">
        <v>47</v>
      </c>
      <c r="I8729" t="s">
        <v>151</v>
      </c>
      <c r="J8729" t="s">
        <v>130</v>
      </c>
      <c r="K8729" t="s">
        <v>131</v>
      </c>
      <c r="L8729" t="s">
        <v>24831</v>
      </c>
      <c r="M8729" t="s">
        <v>24832</v>
      </c>
      <c r="N8729">
        <v>1.3888888E-2</v>
      </c>
      <c r="O8729">
        <v>12</v>
      </c>
      <c r="P8729">
        <v>1923</v>
      </c>
      <c r="Q8729">
        <v>0</v>
      </c>
      <c r="R8729">
        <v>0</v>
      </c>
      <c r="S8729">
        <v>29</v>
      </c>
      <c r="T8729">
        <v>1474</v>
      </c>
      <c r="U8729">
        <v>0.16666700000000001</v>
      </c>
      <c r="V8729">
        <v>26.708331999999999</v>
      </c>
      <c r="W8729">
        <v>0</v>
      </c>
      <c r="X8729">
        <v>0</v>
      </c>
      <c r="Y8729">
        <v>0.40277800000000002</v>
      </c>
      <c r="Z8729">
        <v>20.472221000000001</v>
      </c>
    </row>
    <row r="8730" spans="1:26" x14ac:dyDescent="0.25">
      <c r="A8730">
        <v>1736572</v>
      </c>
      <c r="B8730">
        <v>1</v>
      </c>
      <c r="C8730" t="s">
        <v>76</v>
      </c>
      <c r="D8730" t="s">
        <v>92</v>
      </c>
      <c r="E8730" t="s">
        <v>134</v>
      </c>
      <c r="F8730" t="s">
        <v>24833</v>
      </c>
      <c r="G8730" t="s">
        <v>209</v>
      </c>
      <c r="H8730" t="s">
        <v>46</v>
      </c>
      <c r="I8730" t="s">
        <v>129</v>
      </c>
      <c r="J8730" t="s">
        <v>130</v>
      </c>
      <c r="K8730" t="s">
        <v>131</v>
      </c>
      <c r="L8730" t="s">
        <v>24834</v>
      </c>
      <c r="M8730" t="s">
        <v>24835</v>
      </c>
      <c r="N8730">
        <v>2.6633333330000002</v>
      </c>
      <c r="O8730">
        <v>0</v>
      </c>
      <c r="P8730">
        <v>0</v>
      </c>
      <c r="Q8730">
        <v>0</v>
      </c>
      <c r="R8730">
        <v>1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2.6633330000000002</v>
      </c>
      <c r="Y8730">
        <v>0</v>
      </c>
      <c r="Z8730">
        <v>0</v>
      </c>
    </row>
    <row r="8731" spans="1:26" x14ac:dyDescent="0.25">
      <c r="A8731">
        <v>1736574</v>
      </c>
      <c r="B8731">
        <v>1</v>
      </c>
      <c r="C8731" t="s">
        <v>76</v>
      </c>
      <c r="D8731" t="s">
        <v>89</v>
      </c>
      <c r="E8731" t="s">
        <v>158</v>
      </c>
      <c r="F8731" t="s">
        <v>24836</v>
      </c>
      <c r="G8731" t="s">
        <v>361</v>
      </c>
      <c r="H8731" t="s">
        <v>47</v>
      </c>
      <c r="I8731" t="s">
        <v>129</v>
      </c>
      <c r="J8731" t="s">
        <v>130</v>
      </c>
      <c r="K8731" t="s">
        <v>131</v>
      </c>
      <c r="L8731" t="s">
        <v>24837</v>
      </c>
      <c r="M8731" t="s">
        <v>24838</v>
      </c>
      <c r="N8731">
        <v>3.1891666660000002</v>
      </c>
      <c r="O8731">
        <v>4</v>
      </c>
      <c r="P8731">
        <v>363</v>
      </c>
      <c r="Q8731">
        <v>0</v>
      </c>
      <c r="R8731">
        <v>0</v>
      </c>
      <c r="S8731">
        <v>0</v>
      </c>
      <c r="T8731">
        <v>0</v>
      </c>
      <c r="U8731">
        <v>12.756667</v>
      </c>
      <c r="V8731">
        <v>1157.6675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1736581</v>
      </c>
      <c r="B8732">
        <v>1</v>
      </c>
      <c r="C8732" t="s">
        <v>76</v>
      </c>
      <c r="D8732" t="s">
        <v>89</v>
      </c>
      <c r="E8732" t="s">
        <v>164</v>
      </c>
      <c r="F8732" t="s">
        <v>8446</v>
      </c>
      <c r="G8732" t="s">
        <v>256</v>
      </c>
      <c r="H8732" t="s">
        <v>46</v>
      </c>
      <c r="I8732" t="s">
        <v>129</v>
      </c>
      <c r="J8732" t="s">
        <v>130</v>
      </c>
      <c r="K8732" t="s">
        <v>131</v>
      </c>
      <c r="L8732" t="s">
        <v>24839</v>
      </c>
      <c r="M8732" t="s">
        <v>24840</v>
      </c>
      <c r="N8732">
        <v>5.2625000000000002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17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89.462500000000006</v>
      </c>
    </row>
    <row r="8733" spans="1:26" x14ac:dyDescent="0.25">
      <c r="A8733">
        <v>1736585</v>
      </c>
      <c r="B8733">
        <v>1</v>
      </c>
      <c r="C8733" t="s">
        <v>76</v>
      </c>
      <c r="D8733" t="s">
        <v>89</v>
      </c>
      <c r="E8733" t="s">
        <v>164</v>
      </c>
      <c r="F8733" t="s">
        <v>24841</v>
      </c>
      <c r="G8733" t="s">
        <v>256</v>
      </c>
      <c r="H8733" t="s">
        <v>46</v>
      </c>
      <c r="I8733" t="s">
        <v>129</v>
      </c>
      <c r="J8733" t="s">
        <v>130</v>
      </c>
      <c r="K8733" t="s">
        <v>131</v>
      </c>
      <c r="L8733" t="s">
        <v>24842</v>
      </c>
      <c r="M8733" t="s">
        <v>24843</v>
      </c>
      <c r="N8733">
        <v>4.329722222</v>
      </c>
      <c r="O8733">
        <v>0</v>
      </c>
      <c r="P8733">
        <v>15</v>
      </c>
      <c r="Q8733">
        <v>0</v>
      </c>
      <c r="R8733">
        <v>0</v>
      </c>
      <c r="S8733">
        <v>0</v>
      </c>
      <c r="T8733">
        <v>5</v>
      </c>
      <c r="U8733">
        <v>0</v>
      </c>
      <c r="V8733">
        <v>64.945832999999993</v>
      </c>
      <c r="W8733">
        <v>0</v>
      </c>
      <c r="X8733">
        <v>0</v>
      </c>
      <c r="Y8733">
        <v>0</v>
      </c>
      <c r="Z8733">
        <v>21.648610999999999</v>
      </c>
    </row>
    <row r="8734" spans="1:26" x14ac:dyDescent="0.25">
      <c r="A8734">
        <v>1736575</v>
      </c>
      <c r="B8734">
        <v>1</v>
      </c>
      <c r="C8734" t="s">
        <v>77</v>
      </c>
      <c r="D8734" t="s">
        <v>119</v>
      </c>
      <c r="E8734" t="s">
        <v>158</v>
      </c>
      <c r="F8734" t="s">
        <v>8340</v>
      </c>
      <c r="G8734" t="s">
        <v>176</v>
      </c>
      <c r="H8734" t="s">
        <v>47</v>
      </c>
      <c r="I8734" t="s">
        <v>129</v>
      </c>
      <c r="J8734" t="s">
        <v>130</v>
      </c>
      <c r="K8734" t="s">
        <v>131</v>
      </c>
      <c r="L8734" t="s">
        <v>24844</v>
      </c>
      <c r="M8734" t="s">
        <v>24845</v>
      </c>
      <c r="N8734">
        <v>0.328055555</v>
      </c>
      <c r="O8734">
        <v>272</v>
      </c>
      <c r="P8734">
        <v>353</v>
      </c>
      <c r="Q8734">
        <v>0</v>
      </c>
      <c r="R8734">
        <v>0</v>
      </c>
      <c r="S8734">
        <v>0</v>
      </c>
      <c r="T8734">
        <v>0</v>
      </c>
      <c r="U8734">
        <v>89.231110999999999</v>
      </c>
      <c r="V8734">
        <v>115.803611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1736579</v>
      </c>
      <c r="B8735">
        <v>1</v>
      </c>
      <c r="C8735" t="s">
        <v>76</v>
      </c>
      <c r="D8735" t="s">
        <v>104</v>
      </c>
      <c r="E8735" t="s">
        <v>126</v>
      </c>
      <c r="F8735" t="s">
        <v>17422</v>
      </c>
      <c r="G8735" t="s">
        <v>145</v>
      </c>
      <c r="H8735" t="s">
        <v>47</v>
      </c>
      <c r="I8735" t="s">
        <v>129</v>
      </c>
      <c r="J8735" t="s">
        <v>130</v>
      </c>
      <c r="K8735" t="s">
        <v>131</v>
      </c>
      <c r="L8735" t="s">
        <v>24846</v>
      </c>
      <c r="M8735" t="s">
        <v>24847</v>
      </c>
      <c r="N8735">
        <v>1.213333333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81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98.28</v>
      </c>
    </row>
    <row r="8736" spans="1:26" x14ac:dyDescent="0.25">
      <c r="A8736">
        <v>1736578</v>
      </c>
      <c r="B8736">
        <v>1</v>
      </c>
      <c r="C8736" t="s">
        <v>77</v>
      </c>
      <c r="D8736" t="s">
        <v>114</v>
      </c>
      <c r="E8736" t="s">
        <v>126</v>
      </c>
      <c r="F8736" t="s">
        <v>7144</v>
      </c>
      <c r="G8736" t="s">
        <v>145</v>
      </c>
      <c r="H8736" t="s">
        <v>47</v>
      </c>
      <c r="I8736" t="s">
        <v>129</v>
      </c>
      <c r="J8736" t="s">
        <v>130</v>
      </c>
      <c r="K8736" t="s">
        <v>131</v>
      </c>
      <c r="L8736" t="s">
        <v>24848</v>
      </c>
      <c r="M8736" t="s">
        <v>24849</v>
      </c>
      <c r="N8736">
        <v>3.2211111109999999</v>
      </c>
      <c r="O8736">
        <v>30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96.633332999999993</v>
      </c>
      <c r="V8736">
        <v>0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1736586</v>
      </c>
      <c r="B8737">
        <v>1</v>
      </c>
      <c r="C8737" t="s">
        <v>76</v>
      </c>
      <c r="D8737" t="s">
        <v>89</v>
      </c>
      <c r="E8737" t="s">
        <v>164</v>
      </c>
      <c r="F8737" t="s">
        <v>24850</v>
      </c>
      <c r="G8737" t="s">
        <v>256</v>
      </c>
      <c r="H8737" t="s">
        <v>46</v>
      </c>
      <c r="I8737" t="s">
        <v>129</v>
      </c>
      <c r="J8737" t="s">
        <v>130</v>
      </c>
      <c r="K8737" t="s">
        <v>131</v>
      </c>
      <c r="L8737" t="s">
        <v>24851</v>
      </c>
      <c r="M8737" t="s">
        <v>24852</v>
      </c>
      <c r="N8737">
        <v>9.6644444440000008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84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811.81333299999994</v>
      </c>
    </row>
    <row r="8738" spans="1:26" x14ac:dyDescent="0.25">
      <c r="A8738">
        <v>1736582</v>
      </c>
      <c r="B8738">
        <v>1</v>
      </c>
      <c r="C8738" t="s">
        <v>76</v>
      </c>
      <c r="D8738" t="s">
        <v>93</v>
      </c>
      <c r="E8738" t="s">
        <v>158</v>
      </c>
      <c r="F8738" t="s">
        <v>347</v>
      </c>
      <c r="G8738" t="s">
        <v>150</v>
      </c>
      <c r="H8738" t="s">
        <v>47</v>
      </c>
      <c r="I8738" t="s">
        <v>129</v>
      </c>
      <c r="J8738" t="s">
        <v>130</v>
      </c>
      <c r="K8738" t="s">
        <v>161</v>
      </c>
      <c r="L8738" t="s">
        <v>24853</v>
      </c>
      <c r="M8738" t="s">
        <v>24854</v>
      </c>
      <c r="N8738">
        <v>0.24025444400000001</v>
      </c>
      <c r="O8738">
        <v>4</v>
      </c>
      <c r="P8738">
        <v>3826</v>
      </c>
      <c r="Q8738">
        <v>0</v>
      </c>
      <c r="R8738">
        <v>0</v>
      </c>
      <c r="S8738">
        <v>0</v>
      </c>
      <c r="T8738">
        <v>0</v>
      </c>
      <c r="U8738">
        <v>0.96101800000000004</v>
      </c>
      <c r="V8738">
        <v>919.21350299999995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1736591</v>
      </c>
      <c r="B8739">
        <v>1</v>
      </c>
      <c r="C8739" t="s">
        <v>76</v>
      </c>
      <c r="D8739" t="s">
        <v>87</v>
      </c>
      <c r="E8739" t="s">
        <v>134</v>
      </c>
      <c r="F8739" t="s">
        <v>24855</v>
      </c>
      <c r="G8739" t="s">
        <v>289</v>
      </c>
      <c r="H8739" t="s">
        <v>46</v>
      </c>
      <c r="I8739" t="s">
        <v>129</v>
      </c>
      <c r="J8739" t="s">
        <v>130</v>
      </c>
      <c r="K8739" t="s">
        <v>131</v>
      </c>
      <c r="L8739" t="s">
        <v>24856</v>
      </c>
      <c r="M8739" t="s">
        <v>24857</v>
      </c>
      <c r="N8739">
        <v>1.0858333330000001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1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1.085833</v>
      </c>
    </row>
    <row r="8740" spans="1:26" x14ac:dyDescent="0.25">
      <c r="A8740">
        <v>1736590</v>
      </c>
      <c r="B8740">
        <v>1</v>
      </c>
      <c r="C8740" t="s">
        <v>76</v>
      </c>
      <c r="D8740" t="s">
        <v>101</v>
      </c>
      <c r="E8740" t="s">
        <v>134</v>
      </c>
      <c r="F8740" t="s">
        <v>24858</v>
      </c>
      <c r="G8740" t="s">
        <v>136</v>
      </c>
      <c r="H8740" t="s">
        <v>46</v>
      </c>
      <c r="I8740" t="s">
        <v>129</v>
      </c>
      <c r="J8740" t="s">
        <v>130</v>
      </c>
      <c r="K8740" t="s">
        <v>131</v>
      </c>
      <c r="L8740" t="s">
        <v>24859</v>
      </c>
      <c r="M8740" t="s">
        <v>24860</v>
      </c>
      <c r="N8740">
        <v>1.3077777770000001</v>
      </c>
      <c r="O8740">
        <v>0</v>
      </c>
      <c r="P8740">
        <v>2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2.6155560000000002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1736589</v>
      </c>
      <c r="B8741">
        <v>1</v>
      </c>
      <c r="C8741" t="s">
        <v>77</v>
      </c>
      <c r="D8741" t="s">
        <v>118</v>
      </c>
      <c r="E8741" t="s">
        <v>212</v>
      </c>
      <c r="F8741" t="s">
        <v>2097</v>
      </c>
      <c r="G8741" t="s">
        <v>176</v>
      </c>
      <c r="H8741" t="s">
        <v>47</v>
      </c>
      <c r="I8741" t="s">
        <v>129</v>
      </c>
      <c r="J8741" t="s">
        <v>130</v>
      </c>
      <c r="K8741" t="s">
        <v>131</v>
      </c>
      <c r="L8741" t="s">
        <v>24861</v>
      </c>
      <c r="M8741" t="s">
        <v>24862</v>
      </c>
      <c r="N8741">
        <v>0.89055555500000005</v>
      </c>
      <c r="O8741">
        <v>0</v>
      </c>
      <c r="P8741">
        <v>57</v>
      </c>
      <c r="Q8741">
        <v>0</v>
      </c>
      <c r="R8741">
        <v>0</v>
      </c>
      <c r="S8741">
        <v>9</v>
      </c>
      <c r="T8741">
        <v>423</v>
      </c>
      <c r="U8741">
        <v>0</v>
      </c>
      <c r="V8741">
        <v>50.761667000000003</v>
      </c>
      <c r="W8741">
        <v>0</v>
      </c>
      <c r="X8741">
        <v>0</v>
      </c>
      <c r="Y8741">
        <v>8.0150000000000006</v>
      </c>
      <c r="Z8741">
        <v>376.70499999999998</v>
      </c>
    </row>
    <row r="8742" spans="1:26" x14ac:dyDescent="0.25">
      <c r="A8742">
        <v>1736598</v>
      </c>
      <c r="B8742">
        <v>1</v>
      </c>
      <c r="C8742" t="s">
        <v>76</v>
      </c>
      <c r="D8742" t="s">
        <v>81</v>
      </c>
      <c r="E8742" t="s">
        <v>164</v>
      </c>
      <c r="F8742" t="s">
        <v>24863</v>
      </c>
      <c r="G8742" t="s">
        <v>1596</v>
      </c>
      <c r="H8742" t="s">
        <v>46</v>
      </c>
      <c r="I8742" t="s">
        <v>129</v>
      </c>
      <c r="J8742" t="s">
        <v>130</v>
      </c>
      <c r="K8742" t="s">
        <v>131</v>
      </c>
      <c r="L8742" t="s">
        <v>24864</v>
      </c>
      <c r="M8742" t="s">
        <v>24865</v>
      </c>
      <c r="N8742">
        <v>0.43083333299999999</v>
      </c>
      <c r="O8742">
        <v>0</v>
      </c>
      <c r="P8742">
        <v>718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309.33833299999998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1736596</v>
      </c>
      <c r="B8743">
        <v>1</v>
      </c>
      <c r="C8743" t="s">
        <v>76</v>
      </c>
      <c r="D8743" t="s">
        <v>84</v>
      </c>
      <c r="E8743" t="s">
        <v>139</v>
      </c>
      <c r="F8743" t="s">
        <v>24866</v>
      </c>
      <c r="G8743" t="s">
        <v>141</v>
      </c>
      <c r="H8743" t="s">
        <v>46</v>
      </c>
      <c r="I8743" t="s">
        <v>129</v>
      </c>
      <c r="J8743" t="s">
        <v>130</v>
      </c>
      <c r="K8743" t="s">
        <v>131</v>
      </c>
      <c r="L8743" t="s">
        <v>24867</v>
      </c>
      <c r="M8743" t="s">
        <v>24868</v>
      </c>
      <c r="N8743">
        <v>1.2649999999999999</v>
      </c>
      <c r="O8743">
        <v>0</v>
      </c>
      <c r="P8743">
        <v>26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32.89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1736593</v>
      </c>
      <c r="B8744">
        <v>1</v>
      </c>
      <c r="C8744" t="s">
        <v>76</v>
      </c>
      <c r="D8744" t="s">
        <v>79</v>
      </c>
      <c r="E8744" t="s">
        <v>134</v>
      </c>
      <c r="F8744" t="s">
        <v>24869</v>
      </c>
      <c r="G8744" t="s">
        <v>289</v>
      </c>
      <c r="H8744" t="s">
        <v>46</v>
      </c>
      <c r="I8744" t="s">
        <v>129</v>
      </c>
      <c r="J8744" t="s">
        <v>130</v>
      </c>
      <c r="K8744" t="s">
        <v>131</v>
      </c>
      <c r="L8744" t="s">
        <v>24870</v>
      </c>
      <c r="M8744" t="s">
        <v>24871</v>
      </c>
      <c r="N8744">
        <v>1.4536111110000001</v>
      </c>
      <c r="O8744">
        <v>0</v>
      </c>
      <c r="P8744">
        <v>4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5.8144439999999999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1736599</v>
      </c>
      <c r="B8745">
        <v>1</v>
      </c>
      <c r="C8745" t="s">
        <v>76</v>
      </c>
      <c r="D8745" t="s">
        <v>88</v>
      </c>
      <c r="E8745" t="s">
        <v>134</v>
      </c>
      <c r="F8745" t="s">
        <v>24872</v>
      </c>
      <c r="G8745" t="s">
        <v>209</v>
      </c>
      <c r="H8745" t="s">
        <v>46</v>
      </c>
      <c r="I8745" t="s">
        <v>129</v>
      </c>
      <c r="J8745" t="s">
        <v>130</v>
      </c>
      <c r="K8745" t="s">
        <v>131</v>
      </c>
      <c r="L8745" t="s">
        <v>24873</v>
      </c>
      <c r="M8745" t="s">
        <v>24874</v>
      </c>
      <c r="N8745">
        <v>4.386111111</v>
      </c>
      <c r="O8745">
        <v>0</v>
      </c>
      <c r="P8745">
        <v>1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4.3861109999999996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1736595</v>
      </c>
      <c r="B8746">
        <v>1</v>
      </c>
      <c r="C8746" t="s">
        <v>77</v>
      </c>
      <c r="D8746" t="s">
        <v>116</v>
      </c>
      <c r="E8746" t="s">
        <v>134</v>
      </c>
      <c r="F8746" t="s">
        <v>24875</v>
      </c>
      <c r="G8746" t="s">
        <v>136</v>
      </c>
      <c r="H8746" t="s">
        <v>46</v>
      </c>
      <c r="I8746" t="s">
        <v>129</v>
      </c>
      <c r="J8746" t="s">
        <v>130</v>
      </c>
      <c r="K8746" t="s">
        <v>131</v>
      </c>
      <c r="L8746" t="s">
        <v>24876</v>
      </c>
      <c r="M8746" t="s">
        <v>24877</v>
      </c>
      <c r="N8746">
        <v>2.639444444</v>
      </c>
      <c r="O8746">
        <v>0</v>
      </c>
      <c r="P8746">
        <v>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2.6394440000000001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1736601</v>
      </c>
      <c r="B8747">
        <v>1</v>
      </c>
      <c r="C8747" t="s">
        <v>76</v>
      </c>
      <c r="D8747" t="s">
        <v>104</v>
      </c>
      <c r="E8747" t="s">
        <v>139</v>
      </c>
      <c r="F8747" t="s">
        <v>24878</v>
      </c>
      <c r="G8747" t="s">
        <v>141</v>
      </c>
      <c r="H8747" t="s">
        <v>46</v>
      </c>
      <c r="I8747" t="s">
        <v>129</v>
      </c>
      <c r="J8747" t="s">
        <v>130</v>
      </c>
      <c r="K8747" t="s">
        <v>131</v>
      </c>
      <c r="L8747" t="s">
        <v>24879</v>
      </c>
      <c r="M8747" t="s">
        <v>24880</v>
      </c>
      <c r="N8747">
        <v>1.131388888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29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32.810277999999997</v>
      </c>
    </row>
    <row r="8748" spans="1:26" x14ac:dyDescent="0.25">
      <c r="A8748">
        <v>1736602</v>
      </c>
      <c r="B8748">
        <v>1</v>
      </c>
      <c r="C8748" t="s">
        <v>76</v>
      </c>
      <c r="D8748" t="s">
        <v>80</v>
      </c>
      <c r="E8748" t="s">
        <v>191</v>
      </c>
      <c r="F8748" t="s">
        <v>24881</v>
      </c>
      <c r="G8748" t="s">
        <v>907</v>
      </c>
      <c r="H8748" t="s">
        <v>46</v>
      </c>
      <c r="I8748" t="s">
        <v>129</v>
      </c>
      <c r="J8748" t="s">
        <v>130</v>
      </c>
      <c r="K8748" t="s">
        <v>131</v>
      </c>
      <c r="L8748" t="s">
        <v>24882</v>
      </c>
      <c r="M8748" t="s">
        <v>24883</v>
      </c>
      <c r="N8748">
        <v>1.516388888</v>
      </c>
      <c r="O8748">
        <v>0</v>
      </c>
      <c r="P8748">
        <v>23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34.876944000000002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1736605</v>
      </c>
      <c r="B8749">
        <v>1</v>
      </c>
      <c r="C8749" t="s">
        <v>76</v>
      </c>
      <c r="D8749" t="s">
        <v>106</v>
      </c>
      <c r="E8749" t="s">
        <v>126</v>
      </c>
      <c r="F8749" t="s">
        <v>9003</v>
      </c>
      <c r="G8749" t="s">
        <v>176</v>
      </c>
      <c r="H8749" t="s">
        <v>47</v>
      </c>
      <c r="I8749" t="s">
        <v>129</v>
      </c>
      <c r="J8749" t="s">
        <v>130</v>
      </c>
      <c r="K8749" t="s">
        <v>131</v>
      </c>
      <c r="L8749" t="s">
        <v>24884</v>
      </c>
      <c r="M8749" t="s">
        <v>24885</v>
      </c>
      <c r="N8749">
        <v>0.29305555500000002</v>
      </c>
      <c r="O8749">
        <v>15</v>
      </c>
      <c r="P8749">
        <v>1217</v>
      </c>
      <c r="Q8749">
        <v>0</v>
      </c>
      <c r="R8749">
        <v>0</v>
      </c>
      <c r="S8749">
        <v>0</v>
      </c>
      <c r="T8749">
        <v>0</v>
      </c>
      <c r="U8749">
        <v>4.3958329999999997</v>
      </c>
      <c r="V8749">
        <v>356.64861000000002</v>
      </c>
      <c r="W8749">
        <v>0</v>
      </c>
      <c r="X8749">
        <v>0</v>
      </c>
      <c r="Y8749">
        <v>0</v>
      </c>
      <c r="Z8749">
        <v>0</v>
      </c>
    </row>
    <row r="8750" spans="1:26" x14ac:dyDescent="0.25">
      <c r="A8750">
        <v>1736607</v>
      </c>
      <c r="B8750">
        <v>1</v>
      </c>
      <c r="C8750" t="s">
        <v>77</v>
      </c>
      <c r="D8750" t="s">
        <v>108</v>
      </c>
      <c r="E8750" t="s">
        <v>139</v>
      </c>
      <c r="F8750" t="s">
        <v>24886</v>
      </c>
      <c r="G8750" t="s">
        <v>269</v>
      </c>
      <c r="H8750" t="s">
        <v>46</v>
      </c>
      <c r="I8750" t="s">
        <v>129</v>
      </c>
      <c r="J8750" t="s">
        <v>130</v>
      </c>
      <c r="K8750" t="s">
        <v>131</v>
      </c>
      <c r="L8750" t="s">
        <v>24887</v>
      </c>
      <c r="M8750" t="s">
        <v>24888</v>
      </c>
      <c r="N8750">
        <v>0.86916666600000003</v>
      </c>
      <c r="O8750">
        <v>0</v>
      </c>
      <c r="P8750">
        <v>279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242.4975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1736608</v>
      </c>
      <c r="B8751">
        <v>1</v>
      </c>
      <c r="C8751" t="s">
        <v>77</v>
      </c>
      <c r="D8751" t="s">
        <v>109</v>
      </c>
      <c r="E8751" t="s">
        <v>139</v>
      </c>
      <c r="F8751" t="s">
        <v>24179</v>
      </c>
      <c r="G8751" t="s">
        <v>141</v>
      </c>
      <c r="H8751" t="s">
        <v>46</v>
      </c>
      <c r="I8751" t="s">
        <v>129</v>
      </c>
      <c r="J8751" t="s">
        <v>130</v>
      </c>
      <c r="K8751" t="s">
        <v>131</v>
      </c>
      <c r="L8751" t="s">
        <v>24889</v>
      </c>
      <c r="M8751" t="s">
        <v>24890</v>
      </c>
      <c r="N8751">
        <v>1.271111111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16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20.337778</v>
      </c>
    </row>
    <row r="8752" spans="1:26" x14ac:dyDescent="0.25">
      <c r="A8752">
        <v>1736609</v>
      </c>
      <c r="B8752">
        <v>1</v>
      </c>
      <c r="C8752" t="s">
        <v>76</v>
      </c>
      <c r="D8752" t="s">
        <v>81</v>
      </c>
      <c r="E8752" t="s">
        <v>164</v>
      </c>
      <c r="F8752" t="s">
        <v>24891</v>
      </c>
      <c r="G8752" t="s">
        <v>3671</v>
      </c>
      <c r="H8752" t="s">
        <v>46</v>
      </c>
      <c r="I8752" t="s">
        <v>129</v>
      </c>
      <c r="J8752" t="s">
        <v>130</v>
      </c>
      <c r="K8752" t="s">
        <v>131</v>
      </c>
      <c r="L8752" t="s">
        <v>24892</v>
      </c>
      <c r="M8752" t="s">
        <v>24893</v>
      </c>
      <c r="N8752">
        <v>0.3075</v>
      </c>
      <c r="O8752">
        <v>0</v>
      </c>
      <c r="P8752">
        <v>1330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408.97500000000002</v>
      </c>
      <c r="W8752">
        <v>0</v>
      </c>
      <c r="X8752">
        <v>0</v>
      </c>
      <c r="Y8752">
        <v>0</v>
      </c>
      <c r="Z8752">
        <v>0</v>
      </c>
    </row>
    <row r="8753" spans="1:26" x14ac:dyDescent="0.25">
      <c r="A8753">
        <v>1736618</v>
      </c>
      <c r="B8753">
        <v>1</v>
      </c>
      <c r="C8753" t="s">
        <v>77</v>
      </c>
      <c r="D8753" t="s">
        <v>119</v>
      </c>
      <c r="E8753" t="s">
        <v>139</v>
      </c>
      <c r="F8753" t="s">
        <v>716</v>
      </c>
      <c r="G8753" t="s">
        <v>3671</v>
      </c>
      <c r="H8753" t="s">
        <v>46</v>
      </c>
      <c r="I8753" t="s">
        <v>129</v>
      </c>
      <c r="J8753" t="s">
        <v>130</v>
      </c>
      <c r="K8753" t="s">
        <v>131</v>
      </c>
      <c r="L8753" t="s">
        <v>24894</v>
      </c>
      <c r="M8753" t="s">
        <v>24895</v>
      </c>
      <c r="N8753">
        <v>1.0161111110000001</v>
      </c>
      <c r="O8753">
        <v>0</v>
      </c>
      <c r="P8753">
        <v>217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220.49611100000001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1736613</v>
      </c>
      <c r="B8754">
        <v>1</v>
      </c>
      <c r="C8754" t="s">
        <v>77</v>
      </c>
      <c r="D8754" t="s">
        <v>116</v>
      </c>
      <c r="E8754" t="s">
        <v>158</v>
      </c>
      <c r="F8754" t="s">
        <v>4618</v>
      </c>
      <c r="G8754" t="s">
        <v>176</v>
      </c>
      <c r="H8754" t="s">
        <v>47</v>
      </c>
      <c r="I8754" t="s">
        <v>129</v>
      </c>
      <c r="J8754" t="s">
        <v>130</v>
      </c>
      <c r="K8754" t="s">
        <v>131</v>
      </c>
      <c r="L8754" t="s">
        <v>24896</v>
      </c>
      <c r="M8754" t="s">
        <v>24897</v>
      </c>
      <c r="N8754">
        <v>1.024444444</v>
      </c>
      <c r="O8754">
        <v>90</v>
      </c>
      <c r="P8754">
        <v>333</v>
      </c>
      <c r="Q8754">
        <v>0</v>
      </c>
      <c r="R8754">
        <v>0</v>
      </c>
      <c r="S8754">
        <v>0</v>
      </c>
      <c r="T8754">
        <v>0</v>
      </c>
      <c r="U8754">
        <v>92.2</v>
      </c>
      <c r="V8754">
        <v>341.14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1736614</v>
      </c>
      <c r="B8755">
        <v>1</v>
      </c>
      <c r="C8755" t="s">
        <v>76</v>
      </c>
      <c r="D8755" t="s">
        <v>89</v>
      </c>
      <c r="E8755" t="s">
        <v>158</v>
      </c>
      <c r="F8755" t="s">
        <v>8792</v>
      </c>
      <c r="G8755" t="s">
        <v>176</v>
      </c>
      <c r="H8755" t="s">
        <v>47</v>
      </c>
      <c r="I8755" t="s">
        <v>129</v>
      </c>
      <c r="J8755" t="s">
        <v>130</v>
      </c>
      <c r="K8755" t="s">
        <v>131</v>
      </c>
      <c r="L8755" t="s">
        <v>24898</v>
      </c>
      <c r="M8755" t="s">
        <v>24899</v>
      </c>
      <c r="N8755">
        <v>8.6944443999999996E-2</v>
      </c>
      <c r="O8755">
        <v>37</v>
      </c>
      <c r="P8755">
        <v>55</v>
      </c>
      <c r="Q8755">
        <v>1</v>
      </c>
      <c r="R8755">
        <v>1</v>
      </c>
      <c r="S8755">
        <v>9</v>
      </c>
      <c r="T8755">
        <v>507</v>
      </c>
      <c r="U8755">
        <v>3.2169439999999998</v>
      </c>
      <c r="V8755">
        <v>4.7819440000000002</v>
      </c>
      <c r="W8755">
        <v>8.6943999999999994E-2</v>
      </c>
      <c r="X8755">
        <v>8.6943999999999994E-2</v>
      </c>
      <c r="Y8755">
        <v>0.78249999999999997</v>
      </c>
      <c r="Z8755">
        <v>44.080832999999998</v>
      </c>
    </row>
    <row r="8756" spans="1:26" x14ac:dyDescent="0.25">
      <c r="A8756">
        <v>1736619</v>
      </c>
      <c r="B8756">
        <v>1</v>
      </c>
      <c r="C8756" t="s">
        <v>76</v>
      </c>
      <c r="D8756" t="s">
        <v>89</v>
      </c>
      <c r="E8756" t="s">
        <v>158</v>
      </c>
      <c r="F8756" t="s">
        <v>24900</v>
      </c>
      <c r="G8756" t="s">
        <v>176</v>
      </c>
      <c r="H8756" t="s">
        <v>47</v>
      </c>
      <c r="I8756" t="s">
        <v>129</v>
      </c>
      <c r="J8756" t="s">
        <v>130</v>
      </c>
      <c r="K8756" t="s">
        <v>131</v>
      </c>
      <c r="L8756" t="s">
        <v>24901</v>
      </c>
      <c r="M8756" t="s">
        <v>24902</v>
      </c>
      <c r="N8756">
        <v>1.3133333330000001</v>
      </c>
      <c r="O8756">
        <v>37</v>
      </c>
      <c r="P8756">
        <v>55</v>
      </c>
      <c r="Q8756">
        <v>1</v>
      </c>
      <c r="R8756">
        <v>1</v>
      </c>
      <c r="S8756">
        <v>9</v>
      </c>
      <c r="T8756">
        <v>507</v>
      </c>
      <c r="U8756">
        <v>48.593333000000001</v>
      </c>
      <c r="V8756">
        <v>72.233333000000002</v>
      </c>
      <c r="W8756">
        <v>1.3133330000000001</v>
      </c>
      <c r="X8756">
        <v>1.3133330000000001</v>
      </c>
      <c r="Y8756">
        <v>11.82</v>
      </c>
      <c r="Z8756">
        <v>665.86</v>
      </c>
    </row>
    <row r="8757" spans="1:26" x14ac:dyDescent="0.25">
      <c r="A8757">
        <v>1736624</v>
      </c>
      <c r="B8757">
        <v>1</v>
      </c>
      <c r="C8757" t="s">
        <v>76</v>
      </c>
      <c r="D8757" t="s">
        <v>104</v>
      </c>
      <c r="E8757" t="s">
        <v>139</v>
      </c>
      <c r="F8757" t="s">
        <v>2109</v>
      </c>
      <c r="G8757" t="s">
        <v>141</v>
      </c>
      <c r="H8757" t="s">
        <v>46</v>
      </c>
      <c r="I8757" t="s">
        <v>129</v>
      </c>
      <c r="J8757" t="s">
        <v>130</v>
      </c>
      <c r="K8757" t="s">
        <v>131</v>
      </c>
      <c r="L8757" t="s">
        <v>24903</v>
      </c>
      <c r="M8757" t="s">
        <v>24904</v>
      </c>
      <c r="N8757">
        <v>1.535555555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5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7.677778</v>
      </c>
    </row>
    <row r="8758" spans="1:26" x14ac:dyDescent="0.25">
      <c r="A8758">
        <v>1736628</v>
      </c>
      <c r="B8758">
        <v>1</v>
      </c>
      <c r="C8758" t="s">
        <v>77</v>
      </c>
      <c r="D8758" t="s">
        <v>111</v>
      </c>
      <c r="E8758" t="s">
        <v>139</v>
      </c>
      <c r="F8758" t="s">
        <v>24905</v>
      </c>
      <c r="G8758" t="s">
        <v>141</v>
      </c>
      <c r="H8758" t="s">
        <v>46</v>
      </c>
      <c r="I8758" t="s">
        <v>129</v>
      </c>
      <c r="J8758" t="s">
        <v>130</v>
      </c>
      <c r="K8758" t="s">
        <v>131</v>
      </c>
      <c r="L8758" t="s">
        <v>24906</v>
      </c>
      <c r="M8758" t="s">
        <v>24907</v>
      </c>
      <c r="N8758">
        <v>0.92944444400000004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3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2.7883330000000002</v>
      </c>
    </row>
    <row r="8759" spans="1:26" x14ac:dyDescent="0.25">
      <c r="A8759">
        <v>1736627</v>
      </c>
      <c r="B8759">
        <v>1</v>
      </c>
      <c r="C8759" t="s">
        <v>76</v>
      </c>
      <c r="D8759" t="s">
        <v>86</v>
      </c>
      <c r="E8759" t="s">
        <v>139</v>
      </c>
      <c r="F8759" t="s">
        <v>11321</v>
      </c>
      <c r="G8759" t="s">
        <v>1596</v>
      </c>
      <c r="H8759" t="s">
        <v>46</v>
      </c>
      <c r="I8759" t="s">
        <v>129</v>
      </c>
      <c r="J8759" t="s">
        <v>130</v>
      </c>
      <c r="K8759" t="s">
        <v>131</v>
      </c>
      <c r="L8759" t="s">
        <v>24908</v>
      </c>
      <c r="M8759" t="s">
        <v>24909</v>
      </c>
      <c r="N8759">
        <v>2.4983333330000002</v>
      </c>
      <c r="O8759">
        <v>0</v>
      </c>
      <c r="P8759">
        <v>42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104.93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1736622</v>
      </c>
      <c r="B8760">
        <v>1</v>
      </c>
      <c r="C8760" t="s">
        <v>76</v>
      </c>
      <c r="D8760" t="s">
        <v>79</v>
      </c>
      <c r="E8760" t="s">
        <v>148</v>
      </c>
      <c r="F8760" t="s">
        <v>9012</v>
      </c>
      <c r="G8760" t="s">
        <v>176</v>
      </c>
      <c r="H8760" t="s">
        <v>47</v>
      </c>
      <c r="I8760" t="s">
        <v>129</v>
      </c>
      <c r="J8760" t="s">
        <v>130</v>
      </c>
      <c r="K8760" t="s">
        <v>131</v>
      </c>
      <c r="L8760" t="s">
        <v>24910</v>
      </c>
      <c r="M8760" t="s">
        <v>24911</v>
      </c>
      <c r="N8760">
        <v>0.49444444399999998</v>
      </c>
      <c r="O8760">
        <v>118</v>
      </c>
      <c r="P8760">
        <v>2936</v>
      </c>
      <c r="Q8760">
        <v>0</v>
      </c>
      <c r="R8760">
        <v>0</v>
      </c>
      <c r="S8760">
        <v>0</v>
      </c>
      <c r="T8760">
        <v>0</v>
      </c>
      <c r="U8760">
        <v>58.344444000000003</v>
      </c>
      <c r="V8760">
        <v>1451.6888879999999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1736638</v>
      </c>
      <c r="B8761">
        <v>1</v>
      </c>
      <c r="C8761" t="s">
        <v>77</v>
      </c>
      <c r="D8761" t="s">
        <v>111</v>
      </c>
      <c r="E8761" t="s">
        <v>139</v>
      </c>
      <c r="F8761" t="s">
        <v>20138</v>
      </c>
      <c r="G8761" t="s">
        <v>141</v>
      </c>
      <c r="H8761" t="s">
        <v>46</v>
      </c>
      <c r="I8761" t="s">
        <v>129</v>
      </c>
      <c r="J8761" t="s">
        <v>130</v>
      </c>
      <c r="K8761" t="s">
        <v>131</v>
      </c>
      <c r="L8761" t="s">
        <v>24912</v>
      </c>
      <c r="M8761" t="s">
        <v>24913</v>
      </c>
      <c r="N8761">
        <v>2.2938888880000001</v>
      </c>
      <c r="O8761">
        <v>0</v>
      </c>
      <c r="P8761">
        <v>0</v>
      </c>
      <c r="Q8761">
        <v>0</v>
      </c>
      <c r="R8761">
        <v>12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27.526667</v>
      </c>
      <c r="Y8761">
        <v>0</v>
      </c>
      <c r="Z8761">
        <v>0</v>
      </c>
    </row>
    <row r="8762" spans="1:26" x14ac:dyDescent="0.25">
      <c r="A8762">
        <v>1736637</v>
      </c>
      <c r="B8762">
        <v>1</v>
      </c>
      <c r="C8762" t="s">
        <v>76</v>
      </c>
      <c r="D8762" t="s">
        <v>92</v>
      </c>
      <c r="E8762" t="s">
        <v>134</v>
      </c>
      <c r="F8762" t="s">
        <v>24914</v>
      </c>
      <c r="G8762" t="s">
        <v>136</v>
      </c>
      <c r="H8762" t="s">
        <v>46</v>
      </c>
      <c r="I8762" t="s">
        <v>129</v>
      </c>
      <c r="J8762" t="s">
        <v>130</v>
      </c>
      <c r="K8762" t="s">
        <v>131</v>
      </c>
      <c r="L8762" t="s">
        <v>24915</v>
      </c>
      <c r="M8762" t="s">
        <v>24916</v>
      </c>
      <c r="N8762">
        <v>2.1858333330000002</v>
      </c>
      <c r="O8762">
        <v>0</v>
      </c>
      <c r="P8762">
        <v>0</v>
      </c>
      <c r="Q8762">
        <v>0</v>
      </c>
      <c r="R8762">
        <v>1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2.1858330000000001</v>
      </c>
      <c r="Y8762">
        <v>0</v>
      </c>
      <c r="Z8762">
        <v>0</v>
      </c>
    </row>
    <row r="8763" spans="1:26" x14ac:dyDescent="0.25">
      <c r="A8763">
        <v>1736629</v>
      </c>
      <c r="B8763">
        <v>1</v>
      </c>
      <c r="C8763" t="s">
        <v>76</v>
      </c>
      <c r="D8763" t="s">
        <v>98</v>
      </c>
      <c r="E8763" t="s">
        <v>126</v>
      </c>
      <c r="F8763" t="s">
        <v>24917</v>
      </c>
      <c r="G8763" t="s">
        <v>145</v>
      </c>
      <c r="H8763" t="s">
        <v>47</v>
      </c>
      <c r="I8763" t="s">
        <v>129</v>
      </c>
      <c r="J8763" t="s">
        <v>130</v>
      </c>
      <c r="K8763" t="s">
        <v>131</v>
      </c>
      <c r="L8763" t="s">
        <v>24918</v>
      </c>
      <c r="M8763" t="s">
        <v>24919</v>
      </c>
      <c r="N8763">
        <v>2.437777777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11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26.815556000000001</v>
      </c>
    </row>
    <row r="8764" spans="1:26" x14ac:dyDescent="0.25">
      <c r="A8764">
        <v>1736633</v>
      </c>
      <c r="B8764">
        <v>1</v>
      </c>
      <c r="C8764" t="s">
        <v>76</v>
      </c>
      <c r="D8764" t="s">
        <v>101</v>
      </c>
      <c r="E8764" t="s">
        <v>134</v>
      </c>
      <c r="F8764" t="s">
        <v>24920</v>
      </c>
      <c r="G8764" t="s">
        <v>209</v>
      </c>
      <c r="H8764" t="s">
        <v>46</v>
      </c>
      <c r="I8764" t="s">
        <v>129</v>
      </c>
      <c r="J8764" t="s">
        <v>130</v>
      </c>
      <c r="K8764" t="s">
        <v>131</v>
      </c>
      <c r="L8764" t="s">
        <v>24921</v>
      </c>
      <c r="M8764" t="s">
        <v>24922</v>
      </c>
      <c r="N8764">
        <v>16.739999999999998</v>
      </c>
      <c r="O8764">
        <v>0</v>
      </c>
      <c r="P8764">
        <v>3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50.22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1736697</v>
      </c>
      <c r="B8765">
        <v>1</v>
      </c>
      <c r="C8765" t="s">
        <v>76</v>
      </c>
      <c r="D8765" t="s">
        <v>99</v>
      </c>
      <c r="E8765" t="s">
        <v>139</v>
      </c>
      <c r="F8765" t="s">
        <v>24923</v>
      </c>
      <c r="G8765" t="s">
        <v>197</v>
      </c>
      <c r="H8765" t="s">
        <v>46</v>
      </c>
      <c r="I8765" t="s">
        <v>129</v>
      </c>
      <c r="J8765" t="s">
        <v>130</v>
      </c>
      <c r="K8765" t="s">
        <v>131</v>
      </c>
      <c r="L8765" t="s">
        <v>24924</v>
      </c>
      <c r="M8765" t="s">
        <v>24925</v>
      </c>
      <c r="N8765">
        <v>3.287222222</v>
      </c>
      <c r="O8765">
        <v>0</v>
      </c>
      <c r="P8765">
        <v>44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144.637778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1736641</v>
      </c>
      <c r="B8766">
        <v>1</v>
      </c>
      <c r="C8766" t="s">
        <v>76</v>
      </c>
      <c r="D8766" t="s">
        <v>96</v>
      </c>
      <c r="E8766" t="s">
        <v>134</v>
      </c>
      <c r="F8766" t="s">
        <v>24926</v>
      </c>
      <c r="G8766" t="s">
        <v>136</v>
      </c>
      <c r="H8766" t="s">
        <v>46</v>
      </c>
      <c r="I8766" t="s">
        <v>129</v>
      </c>
      <c r="J8766" t="s">
        <v>130</v>
      </c>
      <c r="K8766" t="s">
        <v>131</v>
      </c>
      <c r="L8766" t="s">
        <v>24927</v>
      </c>
      <c r="M8766" t="s">
        <v>24928</v>
      </c>
      <c r="N8766">
        <v>1.649444444</v>
      </c>
      <c r="O8766">
        <v>0</v>
      </c>
      <c r="P8766">
        <v>1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1.6494439999999999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1736640</v>
      </c>
      <c r="B8767">
        <v>1</v>
      </c>
      <c r="C8767" t="s">
        <v>76</v>
      </c>
      <c r="D8767" t="s">
        <v>79</v>
      </c>
      <c r="E8767" t="s">
        <v>134</v>
      </c>
      <c r="F8767" t="s">
        <v>24929</v>
      </c>
      <c r="G8767" t="s">
        <v>209</v>
      </c>
      <c r="H8767" t="s">
        <v>46</v>
      </c>
      <c r="I8767" t="s">
        <v>129</v>
      </c>
      <c r="J8767" t="s">
        <v>130</v>
      </c>
      <c r="K8767" t="s">
        <v>131</v>
      </c>
      <c r="L8767" t="s">
        <v>24930</v>
      </c>
      <c r="M8767" t="s">
        <v>24931</v>
      </c>
      <c r="N8767">
        <v>1.176666666</v>
      </c>
      <c r="O8767">
        <v>0</v>
      </c>
      <c r="P8767">
        <v>1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1.1766669999999999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1736639</v>
      </c>
      <c r="B8768">
        <v>1</v>
      </c>
      <c r="C8768" t="s">
        <v>76</v>
      </c>
      <c r="D8768" t="s">
        <v>96</v>
      </c>
      <c r="E8768" t="s">
        <v>134</v>
      </c>
      <c r="F8768" t="s">
        <v>24932</v>
      </c>
      <c r="G8768" t="s">
        <v>136</v>
      </c>
      <c r="H8768" t="s">
        <v>46</v>
      </c>
      <c r="I8768" t="s">
        <v>129</v>
      </c>
      <c r="J8768" t="s">
        <v>130</v>
      </c>
      <c r="K8768" t="s">
        <v>131</v>
      </c>
      <c r="L8768" t="s">
        <v>24933</v>
      </c>
      <c r="M8768" t="s">
        <v>24934</v>
      </c>
      <c r="N8768">
        <v>0.92583333300000004</v>
      </c>
      <c r="O8768">
        <v>0</v>
      </c>
      <c r="P8768">
        <v>7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6.4808329999999996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1736643</v>
      </c>
      <c r="B8769">
        <v>1</v>
      </c>
      <c r="C8769" t="s">
        <v>76</v>
      </c>
      <c r="D8769" t="s">
        <v>81</v>
      </c>
      <c r="E8769" t="s">
        <v>126</v>
      </c>
      <c r="F8769" t="s">
        <v>24935</v>
      </c>
      <c r="G8769" t="s">
        <v>468</v>
      </c>
      <c r="H8769" t="s">
        <v>47</v>
      </c>
      <c r="I8769" t="s">
        <v>129</v>
      </c>
      <c r="J8769" t="s">
        <v>130</v>
      </c>
      <c r="K8769" t="s">
        <v>131</v>
      </c>
      <c r="L8769" t="s">
        <v>24936</v>
      </c>
      <c r="M8769" t="s">
        <v>24937</v>
      </c>
      <c r="N8769">
        <v>2.4163888880000002</v>
      </c>
      <c r="O8769">
        <v>0</v>
      </c>
      <c r="P8769">
        <v>704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1701.1377769999999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1736642</v>
      </c>
      <c r="B8770">
        <v>1</v>
      </c>
      <c r="C8770" t="s">
        <v>77</v>
      </c>
      <c r="D8770" t="s">
        <v>114</v>
      </c>
      <c r="E8770" t="s">
        <v>212</v>
      </c>
      <c r="F8770" t="s">
        <v>15219</v>
      </c>
      <c r="G8770" t="s">
        <v>176</v>
      </c>
      <c r="H8770" t="s">
        <v>47</v>
      </c>
      <c r="I8770" t="s">
        <v>129</v>
      </c>
      <c r="J8770" t="s">
        <v>130</v>
      </c>
      <c r="K8770" t="s">
        <v>131</v>
      </c>
      <c r="L8770" t="s">
        <v>24938</v>
      </c>
      <c r="M8770" t="s">
        <v>24939</v>
      </c>
      <c r="N8770">
        <v>0.77805555500000001</v>
      </c>
      <c r="O8770">
        <v>50</v>
      </c>
      <c r="P8770">
        <v>543</v>
      </c>
      <c r="Q8770">
        <v>0</v>
      </c>
      <c r="R8770">
        <v>0</v>
      </c>
      <c r="S8770">
        <v>0</v>
      </c>
      <c r="T8770">
        <v>0</v>
      </c>
      <c r="U8770">
        <v>38.902777999999998</v>
      </c>
      <c r="V8770">
        <v>422.48416600000002</v>
      </c>
      <c r="W8770">
        <v>0</v>
      </c>
      <c r="X8770">
        <v>0</v>
      </c>
      <c r="Y8770">
        <v>0</v>
      </c>
      <c r="Z8770">
        <v>0</v>
      </c>
    </row>
    <row r="8771" spans="1:26" x14ac:dyDescent="0.25">
      <c r="A8771">
        <v>1736644</v>
      </c>
      <c r="B8771">
        <v>1</v>
      </c>
      <c r="C8771" t="s">
        <v>77</v>
      </c>
      <c r="D8771" t="s">
        <v>109</v>
      </c>
      <c r="E8771" t="s">
        <v>164</v>
      </c>
      <c r="F8771" t="s">
        <v>24940</v>
      </c>
      <c r="G8771" t="s">
        <v>256</v>
      </c>
      <c r="H8771" t="s">
        <v>46</v>
      </c>
      <c r="I8771" t="s">
        <v>129</v>
      </c>
      <c r="J8771" t="s">
        <v>130</v>
      </c>
      <c r="K8771" t="s">
        <v>131</v>
      </c>
      <c r="L8771" t="s">
        <v>24941</v>
      </c>
      <c r="M8771" t="s">
        <v>24942</v>
      </c>
      <c r="N8771">
        <v>1.4327777770000001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12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17.193332999999999</v>
      </c>
    </row>
    <row r="8772" spans="1:26" x14ac:dyDescent="0.25">
      <c r="A8772">
        <v>1736653</v>
      </c>
      <c r="B8772">
        <v>1</v>
      </c>
      <c r="C8772" t="s">
        <v>76</v>
      </c>
      <c r="D8772" t="s">
        <v>92</v>
      </c>
      <c r="E8772" t="s">
        <v>191</v>
      </c>
      <c r="F8772" t="s">
        <v>24943</v>
      </c>
      <c r="G8772" t="s">
        <v>24944</v>
      </c>
      <c r="H8772" t="s">
        <v>46</v>
      </c>
      <c r="I8772" t="s">
        <v>129</v>
      </c>
      <c r="J8772" t="s">
        <v>130</v>
      </c>
      <c r="K8772" t="s">
        <v>131</v>
      </c>
      <c r="L8772" t="s">
        <v>24945</v>
      </c>
      <c r="M8772" t="s">
        <v>24946</v>
      </c>
      <c r="N8772">
        <v>1.9116666659999999</v>
      </c>
      <c r="O8772">
        <v>0</v>
      </c>
      <c r="P8772">
        <v>0</v>
      </c>
      <c r="Q8772">
        <v>0</v>
      </c>
      <c r="R8772">
        <v>12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22.94</v>
      </c>
      <c r="Y8772">
        <v>0</v>
      </c>
      <c r="Z8772">
        <v>0</v>
      </c>
    </row>
    <row r="8773" spans="1:26" x14ac:dyDescent="0.25">
      <c r="A8773">
        <v>1736645</v>
      </c>
      <c r="B8773">
        <v>1</v>
      </c>
      <c r="C8773" t="s">
        <v>76</v>
      </c>
      <c r="D8773" t="s">
        <v>94</v>
      </c>
      <c r="E8773" t="s">
        <v>134</v>
      </c>
      <c r="F8773" t="s">
        <v>24947</v>
      </c>
      <c r="G8773" t="s">
        <v>136</v>
      </c>
      <c r="H8773" t="s">
        <v>46</v>
      </c>
      <c r="I8773" t="s">
        <v>129</v>
      </c>
      <c r="J8773" t="s">
        <v>130</v>
      </c>
      <c r="K8773" t="s">
        <v>131</v>
      </c>
      <c r="L8773" t="s">
        <v>24948</v>
      </c>
      <c r="M8773" t="s">
        <v>24949</v>
      </c>
      <c r="N8773">
        <v>2.3377777769999999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1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2.3377780000000001</v>
      </c>
    </row>
    <row r="8774" spans="1:26" x14ac:dyDescent="0.25">
      <c r="A8774">
        <v>1736654</v>
      </c>
      <c r="B8774">
        <v>1</v>
      </c>
      <c r="C8774" t="s">
        <v>76</v>
      </c>
      <c r="D8774" t="s">
        <v>78</v>
      </c>
      <c r="E8774" t="s">
        <v>139</v>
      </c>
      <c r="F8774" t="s">
        <v>24466</v>
      </c>
      <c r="G8774" t="s">
        <v>141</v>
      </c>
      <c r="H8774" t="s">
        <v>46</v>
      </c>
      <c r="I8774" t="s">
        <v>129</v>
      </c>
      <c r="J8774" t="s">
        <v>130</v>
      </c>
      <c r="K8774" t="s">
        <v>131</v>
      </c>
      <c r="L8774" t="s">
        <v>24950</v>
      </c>
      <c r="M8774" t="s">
        <v>24951</v>
      </c>
      <c r="N8774">
        <v>0.72944444399999997</v>
      </c>
      <c r="O8774">
        <v>0</v>
      </c>
      <c r="P8774">
        <v>199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145.15944400000001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1736650</v>
      </c>
      <c r="B8775">
        <v>1</v>
      </c>
      <c r="C8775" t="s">
        <v>76</v>
      </c>
      <c r="D8775" t="s">
        <v>100</v>
      </c>
      <c r="E8775" t="s">
        <v>134</v>
      </c>
      <c r="F8775" t="s">
        <v>24952</v>
      </c>
      <c r="G8775" t="s">
        <v>136</v>
      </c>
      <c r="H8775" t="s">
        <v>46</v>
      </c>
      <c r="I8775" t="s">
        <v>129</v>
      </c>
      <c r="J8775" t="s">
        <v>130</v>
      </c>
      <c r="K8775" t="s">
        <v>131</v>
      </c>
      <c r="L8775" t="s">
        <v>24953</v>
      </c>
      <c r="M8775" t="s">
        <v>24874</v>
      </c>
      <c r="N8775">
        <v>2.440555555</v>
      </c>
      <c r="O8775">
        <v>0</v>
      </c>
      <c r="P8775">
        <v>1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2.4405559999999999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1736657</v>
      </c>
      <c r="B8776">
        <v>1</v>
      </c>
      <c r="C8776" t="s">
        <v>76</v>
      </c>
      <c r="D8776" t="s">
        <v>93</v>
      </c>
      <c r="E8776" t="s">
        <v>164</v>
      </c>
      <c r="F8776" t="s">
        <v>17145</v>
      </c>
      <c r="G8776" t="s">
        <v>10185</v>
      </c>
      <c r="H8776" t="s">
        <v>46</v>
      </c>
      <c r="I8776" t="s">
        <v>129</v>
      </c>
      <c r="J8776" t="s">
        <v>130</v>
      </c>
      <c r="K8776" t="s">
        <v>131</v>
      </c>
      <c r="L8776" t="s">
        <v>24954</v>
      </c>
      <c r="M8776" t="s">
        <v>24955</v>
      </c>
      <c r="N8776">
        <v>1.4111111110000001</v>
      </c>
      <c r="O8776">
        <v>0</v>
      </c>
      <c r="P8776">
        <v>311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438.85555599999998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1736655</v>
      </c>
      <c r="B8777">
        <v>1</v>
      </c>
      <c r="C8777" t="s">
        <v>76</v>
      </c>
      <c r="D8777" t="s">
        <v>86</v>
      </c>
      <c r="E8777" t="s">
        <v>191</v>
      </c>
      <c r="F8777" t="s">
        <v>24956</v>
      </c>
      <c r="G8777" t="s">
        <v>907</v>
      </c>
      <c r="H8777" t="s">
        <v>46</v>
      </c>
      <c r="I8777" t="s">
        <v>129</v>
      </c>
      <c r="J8777" t="s">
        <v>130</v>
      </c>
      <c r="K8777" t="s">
        <v>131</v>
      </c>
      <c r="L8777" t="s">
        <v>24957</v>
      </c>
      <c r="M8777" t="s">
        <v>24958</v>
      </c>
      <c r="N8777">
        <v>1.3247222219999999</v>
      </c>
      <c r="O8777">
        <v>0</v>
      </c>
      <c r="P8777">
        <v>74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98.029443999999998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1736658</v>
      </c>
      <c r="B8778">
        <v>1</v>
      </c>
      <c r="C8778" t="s">
        <v>77</v>
      </c>
      <c r="D8778" t="s">
        <v>116</v>
      </c>
      <c r="E8778" t="s">
        <v>212</v>
      </c>
      <c r="F8778" t="s">
        <v>10496</v>
      </c>
      <c r="G8778" t="s">
        <v>176</v>
      </c>
      <c r="H8778" t="s">
        <v>47</v>
      </c>
      <c r="I8778" t="s">
        <v>129</v>
      </c>
      <c r="J8778" t="s">
        <v>130</v>
      </c>
      <c r="K8778" t="s">
        <v>131</v>
      </c>
      <c r="L8778" t="s">
        <v>24959</v>
      </c>
      <c r="M8778" t="s">
        <v>24960</v>
      </c>
      <c r="N8778">
        <v>0.85972222200000004</v>
      </c>
      <c r="O8778">
        <v>34</v>
      </c>
      <c r="P8778">
        <v>31</v>
      </c>
      <c r="Q8778">
        <v>1</v>
      </c>
      <c r="R8778">
        <v>0</v>
      </c>
      <c r="S8778">
        <v>0</v>
      </c>
      <c r="T8778">
        <v>0</v>
      </c>
      <c r="U8778">
        <v>29.230556</v>
      </c>
      <c r="V8778">
        <v>26.651389000000002</v>
      </c>
      <c r="W8778">
        <v>0.85972199999999999</v>
      </c>
      <c r="X8778">
        <v>0</v>
      </c>
      <c r="Y8778">
        <v>0</v>
      </c>
      <c r="Z8778">
        <v>0</v>
      </c>
    </row>
    <row r="8779" spans="1:26" x14ac:dyDescent="0.25">
      <c r="A8779">
        <v>1736671</v>
      </c>
      <c r="B8779">
        <v>1</v>
      </c>
      <c r="C8779" t="s">
        <v>77</v>
      </c>
      <c r="D8779" t="s">
        <v>109</v>
      </c>
      <c r="E8779" t="s">
        <v>134</v>
      </c>
      <c r="F8779" t="s">
        <v>24961</v>
      </c>
      <c r="G8779" t="s">
        <v>136</v>
      </c>
      <c r="H8779" t="s">
        <v>46</v>
      </c>
      <c r="I8779" t="s">
        <v>129</v>
      </c>
      <c r="J8779" t="s">
        <v>130</v>
      </c>
      <c r="K8779" t="s">
        <v>131</v>
      </c>
      <c r="L8779" t="s">
        <v>24962</v>
      </c>
      <c r="M8779" t="s">
        <v>24963</v>
      </c>
      <c r="N8779">
        <v>1.1491666659999999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1.149167</v>
      </c>
    </row>
    <row r="8780" spans="1:26" x14ac:dyDescent="0.25">
      <c r="A8780">
        <v>1736662</v>
      </c>
      <c r="B8780">
        <v>1</v>
      </c>
      <c r="C8780" t="s">
        <v>76</v>
      </c>
      <c r="D8780" t="s">
        <v>89</v>
      </c>
      <c r="E8780" t="s">
        <v>134</v>
      </c>
      <c r="F8780" t="s">
        <v>24964</v>
      </c>
      <c r="G8780" t="s">
        <v>136</v>
      </c>
      <c r="H8780" t="s">
        <v>46</v>
      </c>
      <c r="I8780" t="s">
        <v>129</v>
      </c>
      <c r="J8780" t="s">
        <v>130</v>
      </c>
      <c r="K8780" t="s">
        <v>131</v>
      </c>
      <c r="L8780" t="s">
        <v>24965</v>
      </c>
      <c r="M8780" t="s">
        <v>24966</v>
      </c>
      <c r="N8780">
        <v>1.740555555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1.740556</v>
      </c>
      <c r="W8780">
        <v>0</v>
      </c>
      <c r="X8780">
        <v>0</v>
      </c>
      <c r="Y8780">
        <v>0</v>
      </c>
      <c r="Z8780">
        <v>0</v>
      </c>
    </row>
    <row r="8781" spans="1:26" x14ac:dyDescent="0.25">
      <c r="A8781">
        <v>1736668</v>
      </c>
      <c r="B8781">
        <v>1</v>
      </c>
      <c r="C8781" t="s">
        <v>77</v>
      </c>
      <c r="D8781" t="s">
        <v>124</v>
      </c>
      <c r="E8781" t="s">
        <v>134</v>
      </c>
      <c r="F8781" t="s">
        <v>24967</v>
      </c>
      <c r="G8781" t="s">
        <v>136</v>
      </c>
      <c r="H8781" t="s">
        <v>46</v>
      </c>
      <c r="I8781" t="s">
        <v>129</v>
      </c>
      <c r="J8781" t="s">
        <v>130</v>
      </c>
      <c r="K8781" t="s">
        <v>131</v>
      </c>
      <c r="L8781" t="s">
        <v>24968</v>
      </c>
      <c r="M8781" t="s">
        <v>24969</v>
      </c>
      <c r="N8781">
        <v>1.2322222220000001</v>
      </c>
      <c r="O8781">
        <v>0</v>
      </c>
      <c r="P8781">
        <v>2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2.4644439999999999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1736672</v>
      </c>
      <c r="B8782">
        <v>1</v>
      </c>
      <c r="C8782" t="s">
        <v>76</v>
      </c>
      <c r="D8782" t="s">
        <v>79</v>
      </c>
      <c r="E8782" t="s">
        <v>148</v>
      </c>
      <c r="F8782" t="s">
        <v>9012</v>
      </c>
      <c r="G8782" t="s">
        <v>176</v>
      </c>
      <c r="H8782" t="s">
        <v>47</v>
      </c>
      <c r="I8782" t="s">
        <v>129</v>
      </c>
      <c r="J8782" t="s">
        <v>130</v>
      </c>
      <c r="K8782" t="s">
        <v>131</v>
      </c>
      <c r="L8782" t="s">
        <v>24970</v>
      </c>
      <c r="M8782" t="s">
        <v>24971</v>
      </c>
      <c r="N8782">
        <v>1.369670277</v>
      </c>
      <c r="O8782">
        <v>118</v>
      </c>
      <c r="P8782">
        <v>2936</v>
      </c>
      <c r="Q8782">
        <v>0</v>
      </c>
      <c r="R8782">
        <v>0</v>
      </c>
      <c r="S8782">
        <v>0</v>
      </c>
      <c r="T8782">
        <v>0</v>
      </c>
      <c r="U8782">
        <v>161.621093</v>
      </c>
      <c r="V8782">
        <v>4021.3519329999999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1736690</v>
      </c>
      <c r="B8783">
        <v>1</v>
      </c>
      <c r="C8783" t="s">
        <v>76</v>
      </c>
      <c r="D8783" t="s">
        <v>92</v>
      </c>
      <c r="E8783" t="s">
        <v>134</v>
      </c>
      <c r="F8783" t="s">
        <v>4459</v>
      </c>
      <c r="G8783" t="s">
        <v>155</v>
      </c>
      <c r="H8783" t="s">
        <v>46</v>
      </c>
      <c r="I8783" t="s">
        <v>129</v>
      </c>
      <c r="J8783" t="s">
        <v>130</v>
      </c>
      <c r="K8783" t="s">
        <v>131</v>
      </c>
      <c r="L8783" t="s">
        <v>24972</v>
      </c>
      <c r="M8783" t="s">
        <v>24973</v>
      </c>
      <c r="N8783">
        <v>1.4430555549999999</v>
      </c>
      <c r="O8783">
        <v>0</v>
      </c>
      <c r="P8783">
        <v>0</v>
      </c>
      <c r="Q8783">
        <v>0</v>
      </c>
      <c r="R8783">
        <v>1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1.4430559999999999</v>
      </c>
      <c r="Y8783">
        <v>0</v>
      </c>
      <c r="Z8783">
        <v>0</v>
      </c>
    </row>
    <row r="8784" spans="1:26" x14ac:dyDescent="0.25">
      <c r="A8784">
        <v>1736691</v>
      </c>
      <c r="B8784">
        <v>1</v>
      </c>
      <c r="C8784" t="s">
        <v>76</v>
      </c>
      <c r="D8784" t="s">
        <v>97</v>
      </c>
      <c r="E8784" t="s">
        <v>134</v>
      </c>
      <c r="F8784" t="s">
        <v>24974</v>
      </c>
      <c r="G8784" t="s">
        <v>136</v>
      </c>
      <c r="H8784" t="s">
        <v>46</v>
      </c>
      <c r="I8784" t="s">
        <v>129</v>
      </c>
      <c r="J8784" t="s">
        <v>130</v>
      </c>
      <c r="K8784" t="s">
        <v>131</v>
      </c>
      <c r="L8784" t="s">
        <v>24975</v>
      </c>
      <c r="M8784" t="s">
        <v>24976</v>
      </c>
      <c r="N8784">
        <v>1.4536111110000001</v>
      </c>
      <c r="O8784">
        <v>0</v>
      </c>
      <c r="P8784">
        <v>1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1.453611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1736688</v>
      </c>
      <c r="B8785">
        <v>1</v>
      </c>
      <c r="C8785" t="s">
        <v>76</v>
      </c>
      <c r="D8785" t="s">
        <v>80</v>
      </c>
      <c r="E8785" t="s">
        <v>148</v>
      </c>
      <c r="F8785" t="s">
        <v>24977</v>
      </c>
      <c r="G8785" t="s">
        <v>2808</v>
      </c>
      <c r="H8785" t="s">
        <v>160</v>
      </c>
      <c r="I8785" t="s">
        <v>129</v>
      </c>
      <c r="J8785" t="s">
        <v>130</v>
      </c>
      <c r="K8785" t="s">
        <v>131</v>
      </c>
      <c r="L8785" t="s">
        <v>24978</v>
      </c>
      <c r="M8785" t="s">
        <v>24979</v>
      </c>
      <c r="N8785">
        <v>0.755833333</v>
      </c>
      <c r="O8785">
        <v>5</v>
      </c>
      <c r="P8785">
        <v>27788</v>
      </c>
      <c r="Q8785">
        <v>0</v>
      </c>
      <c r="R8785">
        <v>0</v>
      </c>
      <c r="S8785">
        <v>0</v>
      </c>
      <c r="T8785">
        <v>0</v>
      </c>
      <c r="U8785">
        <v>3.7791670000000002</v>
      </c>
      <c r="V8785">
        <v>21003.096656999998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1736693</v>
      </c>
      <c r="B8786">
        <v>1</v>
      </c>
      <c r="C8786" t="s">
        <v>76</v>
      </c>
      <c r="D8786" t="s">
        <v>89</v>
      </c>
      <c r="E8786" t="s">
        <v>158</v>
      </c>
      <c r="F8786" t="s">
        <v>24980</v>
      </c>
      <c r="G8786" t="s">
        <v>176</v>
      </c>
      <c r="H8786" t="s">
        <v>47</v>
      </c>
      <c r="I8786" t="s">
        <v>129</v>
      </c>
      <c r="J8786" t="s">
        <v>130</v>
      </c>
      <c r="K8786" t="s">
        <v>131</v>
      </c>
      <c r="L8786" t="s">
        <v>24981</v>
      </c>
      <c r="M8786" t="s">
        <v>24982</v>
      </c>
      <c r="N8786">
        <v>2.4280555549999998</v>
      </c>
      <c r="O8786">
        <v>0</v>
      </c>
      <c r="P8786">
        <v>1183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2872.3897219999999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1736694</v>
      </c>
      <c r="B8787">
        <v>1</v>
      </c>
      <c r="C8787" t="s">
        <v>76</v>
      </c>
      <c r="D8787" t="s">
        <v>79</v>
      </c>
      <c r="E8787" t="s">
        <v>134</v>
      </c>
      <c r="F8787" t="s">
        <v>24983</v>
      </c>
      <c r="G8787" t="s">
        <v>136</v>
      </c>
      <c r="H8787" t="s">
        <v>46</v>
      </c>
      <c r="I8787" t="s">
        <v>129</v>
      </c>
      <c r="J8787" t="s">
        <v>130</v>
      </c>
      <c r="K8787" t="s">
        <v>131</v>
      </c>
      <c r="L8787" t="s">
        <v>24984</v>
      </c>
      <c r="M8787" t="s">
        <v>24985</v>
      </c>
      <c r="N8787">
        <v>1.3825000000000001</v>
      </c>
      <c r="O8787">
        <v>0</v>
      </c>
      <c r="P8787">
        <v>3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4.1475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1736699</v>
      </c>
      <c r="B8788">
        <v>1</v>
      </c>
      <c r="C8788" t="s">
        <v>76</v>
      </c>
      <c r="D8788" t="s">
        <v>99</v>
      </c>
      <c r="E8788" t="s">
        <v>134</v>
      </c>
      <c r="F8788" t="s">
        <v>24986</v>
      </c>
      <c r="G8788" t="s">
        <v>136</v>
      </c>
      <c r="H8788" t="s">
        <v>46</v>
      </c>
      <c r="I8788" t="s">
        <v>129</v>
      </c>
      <c r="J8788" t="s">
        <v>130</v>
      </c>
      <c r="K8788" t="s">
        <v>131</v>
      </c>
      <c r="L8788" t="s">
        <v>24987</v>
      </c>
      <c r="M8788" t="s">
        <v>24988</v>
      </c>
      <c r="N8788">
        <v>2.2508333330000001</v>
      </c>
      <c r="O8788">
        <v>0</v>
      </c>
      <c r="P8788">
        <v>1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2.2508330000000001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1736695</v>
      </c>
      <c r="B8789">
        <v>1</v>
      </c>
      <c r="C8789" t="s">
        <v>76</v>
      </c>
      <c r="D8789" t="s">
        <v>94</v>
      </c>
      <c r="E8789" t="s">
        <v>134</v>
      </c>
      <c r="F8789" t="s">
        <v>24989</v>
      </c>
      <c r="G8789" t="s">
        <v>136</v>
      </c>
      <c r="H8789" t="s">
        <v>46</v>
      </c>
      <c r="I8789" t="s">
        <v>129</v>
      </c>
      <c r="J8789" t="s">
        <v>130</v>
      </c>
      <c r="K8789" t="s">
        <v>131</v>
      </c>
      <c r="L8789" t="s">
        <v>24942</v>
      </c>
      <c r="M8789" t="s">
        <v>24990</v>
      </c>
      <c r="N8789">
        <v>0.873611111</v>
      </c>
      <c r="O8789">
        <v>0</v>
      </c>
      <c r="P8789">
        <v>3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2.6208330000000002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1736696</v>
      </c>
      <c r="B8790">
        <v>1</v>
      </c>
      <c r="C8790" t="s">
        <v>76</v>
      </c>
      <c r="D8790" t="s">
        <v>93</v>
      </c>
      <c r="E8790" t="s">
        <v>126</v>
      </c>
      <c r="F8790" t="s">
        <v>24991</v>
      </c>
      <c r="G8790" t="s">
        <v>145</v>
      </c>
      <c r="H8790" t="s">
        <v>47</v>
      </c>
      <c r="I8790" t="s">
        <v>129</v>
      </c>
      <c r="J8790" t="s">
        <v>130</v>
      </c>
      <c r="K8790" t="s">
        <v>131</v>
      </c>
      <c r="L8790" t="s">
        <v>24992</v>
      </c>
      <c r="M8790" t="s">
        <v>24993</v>
      </c>
      <c r="N8790">
        <v>1.507777777</v>
      </c>
      <c r="O8790">
        <v>0</v>
      </c>
      <c r="P8790">
        <v>66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99.513333000000003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1736708</v>
      </c>
      <c r="B8791">
        <v>1</v>
      </c>
      <c r="C8791" t="s">
        <v>76</v>
      </c>
      <c r="D8791" t="s">
        <v>94</v>
      </c>
      <c r="E8791" t="s">
        <v>134</v>
      </c>
      <c r="F8791" t="s">
        <v>24994</v>
      </c>
      <c r="G8791" t="s">
        <v>136</v>
      </c>
      <c r="H8791" t="s">
        <v>46</v>
      </c>
      <c r="I8791" t="s">
        <v>129</v>
      </c>
      <c r="J8791" t="s">
        <v>130</v>
      </c>
      <c r="K8791" t="s">
        <v>131</v>
      </c>
      <c r="L8791" t="s">
        <v>24995</v>
      </c>
      <c r="M8791" t="s">
        <v>24996</v>
      </c>
      <c r="N8791">
        <v>2.4075000000000002</v>
      </c>
      <c r="O8791">
        <v>0</v>
      </c>
      <c r="P8791">
        <v>1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2.4075000000000002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1736705</v>
      </c>
      <c r="B8792">
        <v>1</v>
      </c>
      <c r="C8792" t="s">
        <v>76</v>
      </c>
      <c r="D8792" t="s">
        <v>85</v>
      </c>
      <c r="E8792" t="s">
        <v>134</v>
      </c>
      <c r="F8792" t="s">
        <v>24997</v>
      </c>
      <c r="G8792" t="s">
        <v>136</v>
      </c>
      <c r="H8792" t="s">
        <v>46</v>
      </c>
      <c r="I8792" t="s">
        <v>129</v>
      </c>
      <c r="J8792" t="s">
        <v>130</v>
      </c>
      <c r="K8792" t="s">
        <v>131</v>
      </c>
      <c r="L8792" t="s">
        <v>24998</v>
      </c>
      <c r="M8792" t="s">
        <v>24999</v>
      </c>
      <c r="N8792">
        <v>1.520277777</v>
      </c>
      <c r="O8792">
        <v>0</v>
      </c>
      <c r="P8792">
        <v>2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3.040556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1736703</v>
      </c>
      <c r="B8793">
        <v>1</v>
      </c>
      <c r="C8793" t="s">
        <v>77</v>
      </c>
      <c r="D8793" t="s">
        <v>109</v>
      </c>
      <c r="E8793" t="s">
        <v>134</v>
      </c>
      <c r="F8793" t="s">
        <v>25000</v>
      </c>
      <c r="G8793" t="s">
        <v>136</v>
      </c>
      <c r="H8793" t="s">
        <v>46</v>
      </c>
      <c r="I8793" t="s">
        <v>129</v>
      </c>
      <c r="J8793" t="s">
        <v>130</v>
      </c>
      <c r="K8793" t="s">
        <v>131</v>
      </c>
      <c r="L8793" t="s">
        <v>25001</v>
      </c>
      <c r="M8793" t="s">
        <v>25002</v>
      </c>
      <c r="N8793">
        <v>1.0525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1.0525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1736704</v>
      </c>
      <c r="B8794">
        <v>1</v>
      </c>
      <c r="C8794" t="s">
        <v>76</v>
      </c>
      <c r="D8794" t="s">
        <v>79</v>
      </c>
      <c r="E8794" t="s">
        <v>126</v>
      </c>
      <c r="F8794" t="s">
        <v>20108</v>
      </c>
      <c r="G8794" t="s">
        <v>176</v>
      </c>
      <c r="H8794" t="s">
        <v>47</v>
      </c>
      <c r="I8794" t="s">
        <v>129</v>
      </c>
      <c r="J8794" t="s">
        <v>130</v>
      </c>
      <c r="K8794" t="s">
        <v>131</v>
      </c>
      <c r="L8794" t="s">
        <v>25003</v>
      </c>
      <c r="M8794" t="s">
        <v>25004</v>
      </c>
      <c r="N8794">
        <v>0.68472222199999999</v>
      </c>
      <c r="O8794">
        <v>0</v>
      </c>
      <c r="P8794">
        <v>499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341.67638899999997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1736713</v>
      </c>
      <c r="B8795">
        <v>1</v>
      </c>
      <c r="C8795" t="s">
        <v>76</v>
      </c>
      <c r="D8795" t="s">
        <v>79</v>
      </c>
      <c r="E8795" t="s">
        <v>139</v>
      </c>
      <c r="F8795" t="s">
        <v>11403</v>
      </c>
      <c r="G8795" t="s">
        <v>141</v>
      </c>
      <c r="H8795" t="s">
        <v>46</v>
      </c>
      <c r="I8795" t="s">
        <v>129</v>
      </c>
      <c r="J8795" t="s">
        <v>130</v>
      </c>
      <c r="K8795" t="s">
        <v>131</v>
      </c>
      <c r="L8795" t="s">
        <v>25005</v>
      </c>
      <c r="M8795" t="s">
        <v>25006</v>
      </c>
      <c r="N8795">
        <v>0.87833333300000005</v>
      </c>
      <c r="O8795">
        <v>0</v>
      </c>
      <c r="P8795">
        <v>164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144.04666700000001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1736701</v>
      </c>
      <c r="B8796">
        <v>1</v>
      </c>
      <c r="C8796" t="s">
        <v>76</v>
      </c>
      <c r="D8796" t="s">
        <v>80</v>
      </c>
      <c r="E8796" t="s">
        <v>148</v>
      </c>
      <c r="F8796" t="s">
        <v>25007</v>
      </c>
      <c r="G8796" t="s">
        <v>2808</v>
      </c>
      <c r="H8796" t="s">
        <v>160</v>
      </c>
      <c r="I8796" t="s">
        <v>129</v>
      </c>
      <c r="J8796" t="s">
        <v>130</v>
      </c>
      <c r="K8796" t="s">
        <v>131</v>
      </c>
      <c r="L8796" t="s">
        <v>25008</v>
      </c>
      <c r="M8796" t="s">
        <v>25009</v>
      </c>
      <c r="N8796">
        <v>0.42305555500000003</v>
      </c>
      <c r="O8796">
        <v>2</v>
      </c>
      <c r="P8796">
        <v>3354</v>
      </c>
      <c r="Q8796">
        <v>0</v>
      </c>
      <c r="R8796">
        <v>0</v>
      </c>
      <c r="S8796">
        <v>0</v>
      </c>
      <c r="T8796">
        <v>0</v>
      </c>
      <c r="U8796">
        <v>0.84611099999999995</v>
      </c>
      <c r="V8796">
        <v>1418.9283310000001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1736706</v>
      </c>
      <c r="B8797">
        <v>1</v>
      </c>
      <c r="C8797" t="s">
        <v>77</v>
      </c>
      <c r="D8797" t="s">
        <v>119</v>
      </c>
      <c r="E8797" t="s">
        <v>164</v>
      </c>
      <c r="F8797" t="s">
        <v>25010</v>
      </c>
      <c r="G8797" t="s">
        <v>182</v>
      </c>
      <c r="H8797" t="s">
        <v>46</v>
      </c>
      <c r="I8797" t="s">
        <v>129</v>
      </c>
      <c r="J8797" t="s">
        <v>130</v>
      </c>
      <c r="K8797" t="s">
        <v>131</v>
      </c>
      <c r="L8797" t="s">
        <v>25011</v>
      </c>
      <c r="M8797" t="s">
        <v>25012</v>
      </c>
      <c r="N8797">
        <v>0.94861111099999995</v>
      </c>
      <c r="O8797">
        <v>0</v>
      </c>
      <c r="P8797">
        <v>93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88.220832999999999</v>
      </c>
      <c r="W8797">
        <v>0</v>
      </c>
      <c r="X8797">
        <v>0</v>
      </c>
      <c r="Y8797">
        <v>0</v>
      </c>
      <c r="Z8797">
        <v>0</v>
      </c>
    </row>
    <row r="8798" spans="1:26" x14ac:dyDescent="0.25">
      <c r="A8798">
        <v>1736711</v>
      </c>
      <c r="B8798">
        <v>1</v>
      </c>
      <c r="C8798" t="s">
        <v>76</v>
      </c>
      <c r="D8798" t="s">
        <v>78</v>
      </c>
      <c r="E8798" t="s">
        <v>134</v>
      </c>
      <c r="F8798" t="s">
        <v>25013</v>
      </c>
      <c r="G8798" t="s">
        <v>136</v>
      </c>
      <c r="H8798" t="s">
        <v>46</v>
      </c>
      <c r="I8798" t="s">
        <v>129</v>
      </c>
      <c r="J8798" t="s">
        <v>130</v>
      </c>
      <c r="K8798" t="s">
        <v>131</v>
      </c>
      <c r="L8798" t="s">
        <v>25014</v>
      </c>
      <c r="M8798" t="s">
        <v>25015</v>
      </c>
      <c r="N8798">
        <v>0.46777777700000001</v>
      </c>
      <c r="O8798">
        <v>0</v>
      </c>
      <c r="P8798">
        <v>1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0.46777800000000003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1736712</v>
      </c>
      <c r="B8799">
        <v>1</v>
      </c>
      <c r="C8799" t="s">
        <v>76</v>
      </c>
      <c r="D8799" t="s">
        <v>92</v>
      </c>
      <c r="E8799" t="s">
        <v>134</v>
      </c>
      <c r="F8799" t="s">
        <v>25016</v>
      </c>
      <c r="G8799" t="s">
        <v>136</v>
      </c>
      <c r="H8799" t="s">
        <v>46</v>
      </c>
      <c r="I8799" t="s">
        <v>129</v>
      </c>
      <c r="J8799" t="s">
        <v>130</v>
      </c>
      <c r="K8799" t="s">
        <v>131</v>
      </c>
      <c r="L8799" t="s">
        <v>25017</v>
      </c>
      <c r="M8799" t="s">
        <v>25018</v>
      </c>
      <c r="N8799">
        <v>2.8769444439999998</v>
      </c>
      <c r="O8799">
        <v>0</v>
      </c>
      <c r="P8799">
        <v>0</v>
      </c>
      <c r="Q8799">
        <v>0</v>
      </c>
      <c r="R8799">
        <v>1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2.8769439999999999</v>
      </c>
      <c r="Y8799">
        <v>0</v>
      </c>
      <c r="Z8799">
        <v>0</v>
      </c>
    </row>
    <row r="8800" spans="1:26" x14ac:dyDescent="0.25">
      <c r="A8800">
        <v>1736714</v>
      </c>
      <c r="B8800">
        <v>1</v>
      </c>
      <c r="C8800" t="s">
        <v>77</v>
      </c>
      <c r="D8800" t="s">
        <v>115</v>
      </c>
      <c r="E8800" t="s">
        <v>158</v>
      </c>
      <c r="F8800" t="s">
        <v>5357</v>
      </c>
      <c r="G8800" t="s">
        <v>176</v>
      </c>
      <c r="H8800" t="s">
        <v>47</v>
      </c>
      <c r="I8800" t="s">
        <v>129</v>
      </c>
      <c r="J8800" t="s">
        <v>130</v>
      </c>
      <c r="K8800" t="s">
        <v>131</v>
      </c>
      <c r="L8800" t="s">
        <v>25019</v>
      </c>
      <c r="M8800" t="s">
        <v>25020</v>
      </c>
      <c r="N8800">
        <v>2.167777777</v>
      </c>
      <c r="O8800">
        <v>0</v>
      </c>
      <c r="P8800">
        <v>0</v>
      </c>
      <c r="Q8800">
        <v>36</v>
      </c>
      <c r="R8800">
        <v>684</v>
      </c>
      <c r="S8800">
        <v>41</v>
      </c>
      <c r="T8800">
        <v>1003</v>
      </c>
      <c r="U8800">
        <v>0</v>
      </c>
      <c r="V8800">
        <v>0</v>
      </c>
      <c r="W8800">
        <v>78.040000000000006</v>
      </c>
      <c r="X8800">
        <v>1482.7599990000001</v>
      </c>
      <c r="Y8800">
        <v>88.878889000000001</v>
      </c>
      <c r="Z8800">
        <v>2174.2811099999999</v>
      </c>
    </row>
    <row r="8801" spans="1:26" x14ac:dyDescent="0.25">
      <c r="A8801">
        <v>1736724</v>
      </c>
      <c r="B8801">
        <v>1</v>
      </c>
      <c r="C8801" t="s">
        <v>76</v>
      </c>
      <c r="D8801" t="s">
        <v>96</v>
      </c>
      <c r="E8801" t="s">
        <v>134</v>
      </c>
      <c r="F8801" t="s">
        <v>25021</v>
      </c>
      <c r="G8801" t="s">
        <v>136</v>
      </c>
      <c r="H8801" t="s">
        <v>46</v>
      </c>
      <c r="I8801" t="s">
        <v>129</v>
      </c>
      <c r="J8801" t="s">
        <v>130</v>
      </c>
      <c r="K8801" t="s">
        <v>131</v>
      </c>
      <c r="L8801" t="s">
        <v>25022</v>
      </c>
      <c r="M8801" t="s">
        <v>25023</v>
      </c>
      <c r="N8801">
        <v>2.071388888</v>
      </c>
      <c r="O8801">
        <v>0</v>
      </c>
      <c r="P8801">
        <v>2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4.1427779999999998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1736725</v>
      </c>
      <c r="B8802">
        <v>1</v>
      </c>
      <c r="C8802" t="s">
        <v>76</v>
      </c>
      <c r="D8802" t="s">
        <v>106</v>
      </c>
      <c r="E8802" t="s">
        <v>126</v>
      </c>
      <c r="F8802" t="s">
        <v>1705</v>
      </c>
      <c r="G8802" t="s">
        <v>176</v>
      </c>
      <c r="H8802" t="s">
        <v>47</v>
      </c>
      <c r="I8802" t="s">
        <v>129</v>
      </c>
      <c r="J8802" t="s">
        <v>130</v>
      </c>
      <c r="K8802" t="s">
        <v>131</v>
      </c>
      <c r="L8802" t="s">
        <v>25024</v>
      </c>
      <c r="M8802" t="s">
        <v>25025</v>
      </c>
      <c r="N8802">
        <v>1.214444444</v>
      </c>
      <c r="O8802">
        <v>15</v>
      </c>
      <c r="P8802">
        <v>1217</v>
      </c>
      <c r="Q8802">
        <v>0</v>
      </c>
      <c r="R8802">
        <v>0</v>
      </c>
      <c r="S8802">
        <v>0</v>
      </c>
      <c r="T8802">
        <v>0</v>
      </c>
      <c r="U8802">
        <v>18.216667000000001</v>
      </c>
      <c r="V8802">
        <v>1477.9788880000001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1736723</v>
      </c>
      <c r="B8803">
        <v>1</v>
      </c>
      <c r="C8803" t="s">
        <v>76</v>
      </c>
      <c r="D8803" t="s">
        <v>101</v>
      </c>
      <c r="E8803" t="s">
        <v>139</v>
      </c>
      <c r="F8803" t="s">
        <v>25026</v>
      </c>
      <c r="G8803" t="s">
        <v>462</v>
      </c>
      <c r="H8803" t="s">
        <v>46</v>
      </c>
      <c r="I8803" t="s">
        <v>129</v>
      </c>
      <c r="J8803" t="s">
        <v>130</v>
      </c>
      <c r="K8803" t="s">
        <v>131</v>
      </c>
      <c r="L8803" t="s">
        <v>25027</v>
      </c>
      <c r="M8803" t="s">
        <v>25028</v>
      </c>
      <c r="N8803">
        <v>1.382777777</v>
      </c>
      <c r="O8803">
        <v>0</v>
      </c>
      <c r="P8803">
        <v>39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53.928333000000002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1736726</v>
      </c>
      <c r="B8804">
        <v>1</v>
      </c>
      <c r="C8804" t="s">
        <v>76</v>
      </c>
      <c r="D8804" t="s">
        <v>96</v>
      </c>
      <c r="E8804" t="s">
        <v>134</v>
      </c>
      <c r="F8804" t="s">
        <v>25029</v>
      </c>
      <c r="G8804" t="s">
        <v>136</v>
      </c>
      <c r="H8804" t="s">
        <v>46</v>
      </c>
      <c r="I8804" t="s">
        <v>129</v>
      </c>
      <c r="J8804" t="s">
        <v>130</v>
      </c>
      <c r="K8804" t="s">
        <v>131</v>
      </c>
      <c r="L8804" t="s">
        <v>25030</v>
      </c>
      <c r="M8804" t="s">
        <v>25031</v>
      </c>
      <c r="N8804">
        <v>2.5477777769999999</v>
      </c>
      <c r="O8804">
        <v>0</v>
      </c>
      <c r="P8804">
        <v>1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2.5477780000000001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1736729</v>
      </c>
      <c r="B8805">
        <v>1</v>
      </c>
      <c r="C8805" t="s">
        <v>76</v>
      </c>
      <c r="D8805" t="s">
        <v>93</v>
      </c>
      <c r="E8805" t="s">
        <v>139</v>
      </c>
      <c r="F8805" t="s">
        <v>23484</v>
      </c>
      <c r="G8805" t="s">
        <v>169</v>
      </c>
      <c r="H8805" t="s">
        <v>46</v>
      </c>
      <c r="I8805" t="s">
        <v>129</v>
      </c>
      <c r="J8805" t="s">
        <v>130</v>
      </c>
      <c r="K8805" t="s">
        <v>131</v>
      </c>
      <c r="L8805" t="s">
        <v>25032</v>
      </c>
      <c r="M8805" t="s">
        <v>25033</v>
      </c>
      <c r="N8805">
        <v>1.4541666660000001</v>
      </c>
      <c r="O8805">
        <v>0</v>
      </c>
      <c r="P8805">
        <v>9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13.0875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1736727</v>
      </c>
      <c r="B8806">
        <v>1</v>
      </c>
      <c r="C8806" t="s">
        <v>77</v>
      </c>
      <c r="D8806" t="s">
        <v>115</v>
      </c>
      <c r="E8806" t="s">
        <v>158</v>
      </c>
      <c r="F8806" t="s">
        <v>19632</v>
      </c>
      <c r="G8806" t="s">
        <v>176</v>
      </c>
      <c r="H8806" t="s">
        <v>47</v>
      </c>
      <c r="I8806" t="s">
        <v>129</v>
      </c>
      <c r="J8806" t="s">
        <v>130</v>
      </c>
      <c r="K8806" t="s">
        <v>131</v>
      </c>
      <c r="L8806" t="s">
        <v>25034</v>
      </c>
      <c r="M8806" t="s">
        <v>25035</v>
      </c>
      <c r="N8806">
        <v>1.035833333</v>
      </c>
      <c r="O8806">
        <v>0</v>
      </c>
      <c r="P8806">
        <v>0</v>
      </c>
      <c r="Q8806">
        <v>33</v>
      </c>
      <c r="R8806">
        <v>1723</v>
      </c>
      <c r="S8806">
        <v>6</v>
      </c>
      <c r="T8806">
        <v>1594</v>
      </c>
      <c r="U8806">
        <v>0</v>
      </c>
      <c r="V8806">
        <v>0</v>
      </c>
      <c r="W8806">
        <v>34.182499999999997</v>
      </c>
      <c r="X8806">
        <v>1784.7408330000001</v>
      </c>
      <c r="Y8806">
        <v>6.2149999999999999</v>
      </c>
      <c r="Z8806">
        <v>1651.1183329999999</v>
      </c>
    </row>
    <row r="8807" spans="1:26" x14ac:dyDescent="0.25">
      <c r="A8807">
        <v>1736728</v>
      </c>
      <c r="B8807">
        <v>1</v>
      </c>
      <c r="C8807" t="s">
        <v>76</v>
      </c>
      <c r="D8807" t="s">
        <v>95</v>
      </c>
      <c r="E8807" t="s">
        <v>134</v>
      </c>
      <c r="F8807" t="s">
        <v>25036</v>
      </c>
      <c r="G8807" t="s">
        <v>136</v>
      </c>
      <c r="H8807" t="s">
        <v>46</v>
      </c>
      <c r="I8807" t="s">
        <v>129</v>
      </c>
      <c r="J8807" t="s">
        <v>130</v>
      </c>
      <c r="K8807" t="s">
        <v>131</v>
      </c>
      <c r="L8807" t="s">
        <v>25037</v>
      </c>
      <c r="M8807" t="s">
        <v>25038</v>
      </c>
      <c r="N8807">
        <v>1.9780555550000001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1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1.978056</v>
      </c>
    </row>
    <row r="8808" spans="1:26" x14ac:dyDescent="0.25">
      <c r="A8808">
        <v>1736756</v>
      </c>
      <c r="B8808">
        <v>1</v>
      </c>
      <c r="C8808" t="s">
        <v>76</v>
      </c>
      <c r="D8808" t="s">
        <v>89</v>
      </c>
      <c r="E8808" t="s">
        <v>139</v>
      </c>
      <c r="F8808" t="s">
        <v>25039</v>
      </c>
      <c r="G8808" t="s">
        <v>391</v>
      </c>
      <c r="H8808" t="s">
        <v>46</v>
      </c>
      <c r="I8808" t="s">
        <v>129</v>
      </c>
      <c r="J8808" t="s">
        <v>130</v>
      </c>
      <c r="K8808" t="s">
        <v>131</v>
      </c>
      <c r="L8808" t="s">
        <v>25040</v>
      </c>
      <c r="M8808" t="s">
        <v>25041</v>
      </c>
      <c r="N8808">
        <v>18.128333333</v>
      </c>
      <c r="O8808">
        <v>0</v>
      </c>
      <c r="P8808">
        <v>15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271.92500000000001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1736737</v>
      </c>
      <c r="B8809">
        <v>1</v>
      </c>
      <c r="C8809" t="s">
        <v>76</v>
      </c>
      <c r="D8809" t="s">
        <v>92</v>
      </c>
      <c r="E8809" t="s">
        <v>134</v>
      </c>
      <c r="F8809" t="s">
        <v>25042</v>
      </c>
      <c r="G8809" t="s">
        <v>136</v>
      </c>
      <c r="H8809" t="s">
        <v>46</v>
      </c>
      <c r="I8809" t="s">
        <v>129</v>
      </c>
      <c r="J8809" t="s">
        <v>130</v>
      </c>
      <c r="K8809" t="s">
        <v>131</v>
      </c>
      <c r="L8809" t="s">
        <v>25043</v>
      </c>
      <c r="M8809" t="s">
        <v>25044</v>
      </c>
      <c r="N8809">
        <v>1.358055555</v>
      </c>
      <c r="O8809">
        <v>0</v>
      </c>
      <c r="P8809">
        <v>0</v>
      </c>
      <c r="Q8809">
        <v>0</v>
      </c>
      <c r="R8809">
        <v>6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8.1483329999999992</v>
      </c>
      <c r="Y8809">
        <v>0</v>
      </c>
      <c r="Z8809">
        <v>0</v>
      </c>
    </row>
    <row r="8810" spans="1:26" x14ac:dyDescent="0.25">
      <c r="A8810">
        <v>1736738</v>
      </c>
      <c r="B8810">
        <v>1</v>
      </c>
      <c r="C8810" t="s">
        <v>76</v>
      </c>
      <c r="D8810" t="s">
        <v>101</v>
      </c>
      <c r="E8810" t="s">
        <v>134</v>
      </c>
      <c r="F8810" t="s">
        <v>25045</v>
      </c>
      <c r="G8810" t="s">
        <v>136</v>
      </c>
      <c r="H8810" t="s">
        <v>46</v>
      </c>
      <c r="I8810" t="s">
        <v>129</v>
      </c>
      <c r="J8810" t="s">
        <v>130</v>
      </c>
      <c r="K8810" t="s">
        <v>131</v>
      </c>
      <c r="L8810" t="s">
        <v>25046</v>
      </c>
      <c r="M8810" t="s">
        <v>25047</v>
      </c>
      <c r="N8810">
        <v>0.95</v>
      </c>
      <c r="O8810">
        <v>0</v>
      </c>
      <c r="P8810">
        <v>1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0.95</v>
      </c>
      <c r="W8810">
        <v>0</v>
      </c>
      <c r="X8810">
        <v>0</v>
      </c>
      <c r="Y8810">
        <v>0</v>
      </c>
      <c r="Z8810">
        <v>0</v>
      </c>
    </row>
    <row r="8811" spans="1:26" x14ac:dyDescent="0.25">
      <c r="A8811">
        <v>1736739</v>
      </c>
      <c r="B8811">
        <v>1</v>
      </c>
      <c r="C8811" t="s">
        <v>76</v>
      </c>
      <c r="D8811" t="s">
        <v>90</v>
      </c>
      <c r="E8811" t="s">
        <v>134</v>
      </c>
      <c r="F8811" t="s">
        <v>25048</v>
      </c>
      <c r="G8811" t="s">
        <v>136</v>
      </c>
      <c r="H8811" t="s">
        <v>46</v>
      </c>
      <c r="I8811" t="s">
        <v>129</v>
      </c>
      <c r="J8811" t="s">
        <v>130</v>
      </c>
      <c r="K8811" t="s">
        <v>131</v>
      </c>
      <c r="L8811" t="s">
        <v>25049</v>
      </c>
      <c r="M8811" t="s">
        <v>25050</v>
      </c>
      <c r="N8811">
        <v>1.0916666660000001</v>
      </c>
      <c r="O8811">
        <v>0</v>
      </c>
      <c r="P8811">
        <v>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1.0916669999999999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1736742</v>
      </c>
      <c r="B8812">
        <v>1</v>
      </c>
      <c r="C8812" t="s">
        <v>76</v>
      </c>
      <c r="D8812" t="s">
        <v>106</v>
      </c>
      <c r="E8812" t="s">
        <v>126</v>
      </c>
      <c r="F8812" t="s">
        <v>19805</v>
      </c>
      <c r="G8812" t="s">
        <v>176</v>
      </c>
      <c r="H8812" t="s">
        <v>47</v>
      </c>
      <c r="I8812" t="s">
        <v>129</v>
      </c>
      <c r="J8812" t="s">
        <v>130</v>
      </c>
      <c r="K8812" t="s">
        <v>131</v>
      </c>
      <c r="L8812" t="s">
        <v>25051</v>
      </c>
      <c r="M8812" t="s">
        <v>25052</v>
      </c>
      <c r="N8812">
        <v>0.57527777700000005</v>
      </c>
      <c r="O8812">
        <v>13</v>
      </c>
      <c r="P8812">
        <v>958</v>
      </c>
      <c r="Q8812">
        <v>0</v>
      </c>
      <c r="R8812">
        <v>0</v>
      </c>
      <c r="S8812">
        <v>0</v>
      </c>
      <c r="T8812">
        <v>0</v>
      </c>
      <c r="U8812">
        <v>7.4786109999999999</v>
      </c>
      <c r="V8812">
        <v>551.11611000000005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1736746</v>
      </c>
      <c r="B8813">
        <v>1</v>
      </c>
      <c r="C8813" t="s">
        <v>77</v>
      </c>
      <c r="D8813" t="s">
        <v>115</v>
      </c>
      <c r="E8813" t="s">
        <v>158</v>
      </c>
      <c r="F8813" t="s">
        <v>25053</v>
      </c>
      <c r="G8813" t="s">
        <v>176</v>
      </c>
      <c r="H8813" t="s">
        <v>47</v>
      </c>
      <c r="I8813" t="s">
        <v>129</v>
      </c>
      <c r="J8813" t="s">
        <v>130</v>
      </c>
      <c r="K8813" t="s">
        <v>131</v>
      </c>
      <c r="L8813" t="s">
        <v>25035</v>
      </c>
      <c r="M8813" t="s">
        <v>25054</v>
      </c>
      <c r="N8813">
        <v>0.6</v>
      </c>
      <c r="O8813">
        <v>0</v>
      </c>
      <c r="P8813">
        <v>0</v>
      </c>
      <c r="Q8813">
        <v>33</v>
      </c>
      <c r="R8813">
        <v>1723</v>
      </c>
      <c r="S8813">
        <v>6</v>
      </c>
      <c r="T8813">
        <v>1594</v>
      </c>
      <c r="U8813">
        <v>0</v>
      </c>
      <c r="V8813">
        <v>0</v>
      </c>
      <c r="W8813">
        <v>19.8</v>
      </c>
      <c r="X8813">
        <v>1033.8</v>
      </c>
      <c r="Y8813">
        <v>3.6</v>
      </c>
      <c r="Z8813">
        <v>956.4</v>
      </c>
    </row>
    <row r="8814" spans="1:26" x14ac:dyDescent="0.25">
      <c r="A8814">
        <v>1736747</v>
      </c>
      <c r="B8814">
        <v>1</v>
      </c>
      <c r="C8814" t="s">
        <v>76</v>
      </c>
      <c r="D8814" t="s">
        <v>85</v>
      </c>
      <c r="E8814" t="s">
        <v>134</v>
      </c>
      <c r="F8814" t="s">
        <v>25055</v>
      </c>
      <c r="G8814" t="s">
        <v>209</v>
      </c>
      <c r="H8814" t="s">
        <v>46</v>
      </c>
      <c r="I8814" t="s">
        <v>129</v>
      </c>
      <c r="J8814" t="s">
        <v>130</v>
      </c>
      <c r="K8814" t="s">
        <v>131</v>
      </c>
      <c r="L8814" t="s">
        <v>25056</v>
      </c>
      <c r="M8814" t="s">
        <v>25057</v>
      </c>
      <c r="N8814">
        <v>4.2469444440000004</v>
      </c>
      <c r="O8814">
        <v>0</v>
      </c>
      <c r="P8814">
        <v>2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8.4938889999999994</v>
      </c>
      <c r="W8814">
        <v>0</v>
      </c>
      <c r="X8814">
        <v>0</v>
      </c>
      <c r="Y8814">
        <v>0</v>
      </c>
      <c r="Z8814">
        <v>0</v>
      </c>
    </row>
    <row r="8815" spans="1:26" x14ac:dyDescent="0.25">
      <c r="A8815">
        <v>1736743</v>
      </c>
      <c r="B8815">
        <v>1</v>
      </c>
      <c r="C8815" t="s">
        <v>76</v>
      </c>
      <c r="D8815" t="s">
        <v>89</v>
      </c>
      <c r="E8815" t="s">
        <v>139</v>
      </c>
      <c r="F8815" t="s">
        <v>25058</v>
      </c>
      <c r="G8815" t="s">
        <v>269</v>
      </c>
      <c r="H8815" t="s">
        <v>46</v>
      </c>
      <c r="I8815" t="s">
        <v>129</v>
      </c>
      <c r="J8815" t="s">
        <v>130</v>
      </c>
      <c r="K8815" t="s">
        <v>131</v>
      </c>
      <c r="L8815" t="s">
        <v>25059</v>
      </c>
      <c r="M8815" t="s">
        <v>25060</v>
      </c>
      <c r="N8815">
        <v>2.5552777770000001</v>
      </c>
      <c r="O8815">
        <v>0</v>
      </c>
      <c r="P8815">
        <v>18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45.994999999999997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1736749</v>
      </c>
      <c r="B8816">
        <v>1</v>
      </c>
      <c r="C8816" t="s">
        <v>76</v>
      </c>
      <c r="D8816" t="s">
        <v>85</v>
      </c>
      <c r="E8816" t="s">
        <v>134</v>
      </c>
      <c r="F8816" t="s">
        <v>25061</v>
      </c>
      <c r="G8816" t="s">
        <v>155</v>
      </c>
      <c r="H8816" t="s">
        <v>46</v>
      </c>
      <c r="I8816" t="s">
        <v>129</v>
      </c>
      <c r="J8816" t="s">
        <v>130</v>
      </c>
      <c r="K8816" t="s">
        <v>131</v>
      </c>
      <c r="L8816" t="s">
        <v>25062</v>
      </c>
      <c r="M8816" t="s">
        <v>25063</v>
      </c>
      <c r="N8816">
        <v>1.1772222219999999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1.177222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1736748</v>
      </c>
      <c r="B8817">
        <v>1</v>
      </c>
      <c r="C8817" t="s">
        <v>77</v>
      </c>
      <c r="D8817" t="s">
        <v>119</v>
      </c>
      <c r="E8817" t="s">
        <v>212</v>
      </c>
      <c r="F8817" t="s">
        <v>25064</v>
      </c>
      <c r="G8817" t="s">
        <v>176</v>
      </c>
      <c r="H8817" t="s">
        <v>47</v>
      </c>
      <c r="I8817" t="s">
        <v>129</v>
      </c>
      <c r="J8817" t="s">
        <v>130</v>
      </c>
      <c r="K8817" t="s">
        <v>131</v>
      </c>
      <c r="L8817" t="s">
        <v>25065</v>
      </c>
      <c r="M8817" t="s">
        <v>25066</v>
      </c>
      <c r="N8817">
        <v>0.49222222199999999</v>
      </c>
      <c r="O8817">
        <v>253</v>
      </c>
      <c r="P8817">
        <v>679</v>
      </c>
      <c r="Q8817">
        <v>0</v>
      </c>
      <c r="R8817">
        <v>0</v>
      </c>
      <c r="S8817">
        <v>0</v>
      </c>
      <c r="T8817">
        <v>0</v>
      </c>
      <c r="U8817">
        <v>124.532222</v>
      </c>
      <c r="V8817">
        <v>334.21888899999999</v>
      </c>
      <c r="W8817">
        <v>0</v>
      </c>
      <c r="X8817">
        <v>0</v>
      </c>
      <c r="Y8817">
        <v>0</v>
      </c>
      <c r="Z8817">
        <v>0</v>
      </c>
    </row>
    <row r="8818" spans="1:26" x14ac:dyDescent="0.25">
      <c r="A8818">
        <v>1736750</v>
      </c>
      <c r="B8818">
        <v>1</v>
      </c>
      <c r="C8818" t="s">
        <v>76</v>
      </c>
      <c r="D8818" t="s">
        <v>89</v>
      </c>
      <c r="E8818" t="s">
        <v>139</v>
      </c>
      <c r="F8818" t="s">
        <v>25067</v>
      </c>
      <c r="G8818" t="s">
        <v>169</v>
      </c>
      <c r="H8818" t="s">
        <v>46</v>
      </c>
      <c r="I8818" t="s">
        <v>129</v>
      </c>
      <c r="J8818" t="s">
        <v>130</v>
      </c>
      <c r="K8818" t="s">
        <v>131</v>
      </c>
      <c r="L8818" t="s">
        <v>25068</v>
      </c>
      <c r="M8818" t="s">
        <v>25069</v>
      </c>
      <c r="N8818">
        <v>2.3366666660000002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5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11.683332999999999</v>
      </c>
    </row>
    <row r="8819" spans="1:26" x14ac:dyDescent="0.25">
      <c r="A8819">
        <v>1736753</v>
      </c>
      <c r="B8819">
        <v>1</v>
      </c>
      <c r="C8819" t="s">
        <v>76</v>
      </c>
      <c r="D8819" t="s">
        <v>78</v>
      </c>
      <c r="E8819" t="s">
        <v>164</v>
      </c>
      <c r="F8819" t="s">
        <v>25070</v>
      </c>
      <c r="G8819" t="s">
        <v>256</v>
      </c>
      <c r="H8819" t="s">
        <v>46</v>
      </c>
      <c r="I8819" t="s">
        <v>129</v>
      </c>
      <c r="J8819" t="s">
        <v>130</v>
      </c>
      <c r="K8819" t="s">
        <v>131</v>
      </c>
      <c r="L8819" t="s">
        <v>25071</v>
      </c>
      <c r="M8819" t="s">
        <v>25072</v>
      </c>
      <c r="N8819">
        <v>0.60277777700000001</v>
      </c>
      <c r="O8819">
        <v>0</v>
      </c>
      <c r="P8819">
        <v>775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467.15277700000001</v>
      </c>
      <c r="W8819">
        <v>0</v>
      </c>
      <c r="X8819">
        <v>0</v>
      </c>
      <c r="Y8819">
        <v>0</v>
      </c>
      <c r="Z8819">
        <v>0</v>
      </c>
    </row>
    <row r="8820" spans="1:26" x14ac:dyDescent="0.25">
      <c r="A8820">
        <v>1736755</v>
      </c>
      <c r="B8820">
        <v>1</v>
      </c>
      <c r="C8820" t="s">
        <v>76</v>
      </c>
      <c r="D8820" t="s">
        <v>104</v>
      </c>
      <c r="E8820" t="s">
        <v>139</v>
      </c>
      <c r="F8820" t="s">
        <v>19943</v>
      </c>
      <c r="G8820" t="s">
        <v>141</v>
      </c>
      <c r="H8820" t="s">
        <v>46</v>
      </c>
      <c r="I8820" t="s">
        <v>129</v>
      </c>
      <c r="J8820" t="s">
        <v>130</v>
      </c>
      <c r="K8820" t="s">
        <v>131</v>
      </c>
      <c r="L8820" t="s">
        <v>25073</v>
      </c>
      <c r="M8820" t="s">
        <v>25074</v>
      </c>
      <c r="N8820">
        <v>1.9852777770000001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17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33.749721999999998</v>
      </c>
    </row>
    <row r="8821" spans="1:26" x14ac:dyDescent="0.25">
      <c r="A8821">
        <v>1736754</v>
      </c>
      <c r="B8821">
        <v>1</v>
      </c>
      <c r="C8821" t="s">
        <v>77</v>
      </c>
      <c r="D8821" t="s">
        <v>119</v>
      </c>
      <c r="E8821" t="s">
        <v>134</v>
      </c>
      <c r="F8821" t="s">
        <v>25075</v>
      </c>
      <c r="G8821" t="s">
        <v>136</v>
      </c>
      <c r="H8821" t="s">
        <v>46</v>
      </c>
      <c r="I8821" t="s">
        <v>129</v>
      </c>
      <c r="J8821" t="s">
        <v>130</v>
      </c>
      <c r="K8821" t="s">
        <v>131</v>
      </c>
      <c r="L8821" t="s">
        <v>25076</v>
      </c>
      <c r="M8821" t="s">
        <v>25077</v>
      </c>
      <c r="N8821">
        <v>1.048611111</v>
      </c>
      <c r="O8821">
        <v>0</v>
      </c>
      <c r="P8821">
        <v>5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5.2430560000000002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1736761</v>
      </c>
      <c r="B8822">
        <v>1</v>
      </c>
      <c r="C8822" t="s">
        <v>76</v>
      </c>
      <c r="D8822" t="s">
        <v>79</v>
      </c>
      <c r="E8822" t="s">
        <v>139</v>
      </c>
      <c r="F8822" t="s">
        <v>7208</v>
      </c>
      <c r="G8822" t="s">
        <v>141</v>
      </c>
      <c r="H8822" t="s">
        <v>46</v>
      </c>
      <c r="I8822" t="s">
        <v>129</v>
      </c>
      <c r="J8822" t="s">
        <v>130</v>
      </c>
      <c r="K8822" t="s">
        <v>131</v>
      </c>
      <c r="L8822" t="s">
        <v>25078</v>
      </c>
      <c r="M8822" t="s">
        <v>25079</v>
      </c>
      <c r="N8822">
        <v>0.77111111099999996</v>
      </c>
      <c r="O8822">
        <v>0</v>
      </c>
      <c r="P8822">
        <v>5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3.855556</v>
      </c>
      <c r="W8822">
        <v>0</v>
      </c>
      <c r="X8822">
        <v>0</v>
      </c>
      <c r="Y8822">
        <v>0</v>
      </c>
      <c r="Z8822">
        <v>0</v>
      </c>
    </row>
    <row r="8823" spans="1:26" x14ac:dyDescent="0.25">
      <c r="A8823">
        <v>1736760</v>
      </c>
      <c r="B8823">
        <v>1</v>
      </c>
      <c r="C8823" t="s">
        <v>77</v>
      </c>
      <c r="D8823" t="s">
        <v>109</v>
      </c>
      <c r="E8823" t="s">
        <v>158</v>
      </c>
      <c r="F8823" t="s">
        <v>25080</v>
      </c>
      <c r="G8823" t="s">
        <v>176</v>
      </c>
      <c r="H8823" t="s">
        <v>47</v>
      </c>
      <c r="I8823" t="s">
        <v>129</v>
      </c>
      <c r="J8823" t="s">
        <v>130</v>
      </c>
      <c r="K8823" t="s">
        <v>131</v>
      </c>
      <c r="L8823" t="s">
        <v>25081</v>
      </c>
      <c r="M8823" t="s">
        <v>25082</v>
      </c>
      <c r="N8823">
        <v>1.938055555</v>
      </c>
      <c r="O8823">
        <v>0</v>
      </c>
      <c r="P8823">
        <v>0</v>
      </c>
      <c r="Q8823">
        <v>0</v>
      </c>
      <c r="R8823">
        <v>46</v>
      </c>
      <c r="S8823">
        <v>0</v>
      </c>
      <c r="T8823">
        <v>540</v>
      </c>
      <c r="U8823">
        <v>0</v>
      </c>
      <c r="V8823">
        <v>0</v>
      </c>
      <c r="W8823">
        <v>0</v>
      </c>
      <c r="X8823">
        <v>89.150555999999995</v>
      </c>
      <c r="Y8823">
        <v>0</v>
      </c>
      <c r="Z8823">
        <v>1046.55</v>
      </c>
    </row>
    <row r="8824" spans="1:26" x14ac:dyDescent="0.25">
      <c r="A8824">
        <v>1736762</v>
      </c>
      <c r="B8824">
        <v>1</v>
      </c>
      <c r="C8824" t="s">
        <v>77</v>
      </c>
      <c r="D8824" t="s">
        <v>114</v>
      </c>
      <c r="E8824" t="s">
        <v>212</v>
      </c>
      <c r="F8824" t="s">
        <v>8478</v>
      </c>
      <c r="G8824" t="s">
        <v>176</v>
      </c>
      <c r="H8824" t="s">
        <v>47</v>
      </c>
      <c r="I8824" t="s">
        <v>129</v>
      </c>
      <c r="J8824" t="s">
        <v>130</v>
      </c>
      <c r="K8824" t="s">
        <v>131</v>
      </c>
      <c r="L8824" t="s">
        <v>25083</v>
      </c>
      <c r="M8824" t="s">
        <v>25084</v>
      </c>
      <c r="N8824">
        <v>1.422222222</v>
      </c>
      <c r="O8824">
        <v>4</v>
      </c>
      <c r="P8824">
        <v>0</v>
      </c>
      <c r="Q8824">
        <v>0</v>
      </c>
      <c r="R8824">
        <v>0</v>
      </c>
      <c r="S8824">
        <v>124</v>
      </c>
      <c r="T8824">
        <v>488</v>
      </c>
      <c r="U8824">
        <v>5.6888889999999996</v>
      </c>
      <c r="V8824">
        <v>0</v>
      </c>
      <c r="W8824">
        <v>0</v>
      </c>
      <c r="X8824">
        <v>0</v>
      </c>
      <c r="Y8824">
        <v>176.35555600000001</v>
      </c>
      <c r="Z8824">
        <v>694.044444</v>
      </c>
    </row>
    <row r="8825" spans="1:26" x14ac:dyDescent="0.25">
      <c r="A8825">
        <v>1736765</v>
      </c>
      <c r="B8825">
        <v>1</v>
      </c>
      <c r="C8825" t="s">
        <v>76</v>
      </c>
      <c r="D8825" t="s">
        <v>100</v>
      </c>
      <c r="E8825" t="s">
        <v>148</v>
      </c>
      <c r="F8825" t="s">
        <v>24617</v>
      </c>
      <c r="G8825" t="s">
        <v>176</v>
      </c>
      <c r="H8825" t="s">
        <v>47</v>
      </c>
      <c r="I8825" t="s">
        <v>129</v>
      </c>
      <c r="J8825" t="s">
        <v>130</v>
      </c>
      <c r="K8825" t="s">
        <v>131</v>
      </c>
      <c r="L8825" t="s">
        <v>25085</v>
      </c>
      <c r="M8825" t="s">
        <v>25086</v>
      </c>
      <c r="N8825">
        <v>3.4961111109999998</v>
      </c>
      <c r="O8825">
        <v>92</v>
      </c>
      <c r="P8825">
        <v>72</v>
      </c>
      <c r="Q8825">
        <v>0</v>
      </c>
      <c r="R8825">
        <v>0</v>
      </c>
      <c r="S8825">
        <v>0</v>
      </c>
      <c r="T8825">
        <v>0</v>
      </c>
      <c r="U8825">
        <v>321.642222</v>
      </c>
      <c r="V8825">
        <v>251.72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1736766</v>
      </c>
      <c r="B8826">
        <v>1</v>
      </c>
      <c r="C8826" t="s">
        <v>77</v>
      </c>
      <c r="D8826" t="s">
        <v>109</v>
      </c>
      <c r="E8826" t="s">
        <v>212</v>
      </c>
      <c r="F8826" t="s">
        <v>10042</v>
      </c>
      <c r="G8826" t="s">
        <v>176</v>
      </c>
      <c r="H8826" t="s">
        <v>47</v>
      </c>
      <c r="I8826" t="s">
        <v>151</v>
      </c>
      <c r="J8826" t="s">
        <v>130</v>
      </c>
      <c r="K8826" t="s">
        <v>131</v>
      </c>
      <c r="L8826" t="s">
        <v>25087</v>
      </c>
      <c r="M8826" t="s">
        <v>25088</v>
      </c>
      <c r="N8826">
        <v>5.5555550000000002E-3</v>
      </c>
      <c r="O8826">
        <v>50</v>
      </c>
      <c r="P8826">
        <v>877</v>
      </c>
      <c r="Q8826">
        <v>0</v>
      </c>
      <c r="R8826">
        <v>0</v>
      </c>
      <c r="S8826">
        <v>3</v>
      </c>
      <c r="T8826">
        <v>51</v>
      </c>
      <c r="U8826">
        <v>0.27777800000000002</v>
      </c>
      <c r="V8826">
        <v>4.8722219999999998</v>
      </c>
      <c r="W8826">
        <v>0</v>
      </c>
      <c r="X8826">
        <v>0</v>
      </c>
      <c r="Y8826">
        <v>1.6667000000000001E-2</v>
      </c>
      <c r="Z8826">
        <v>0.283333</v>
      </c>
    </row>
    <row r="8827" spans="1:26" x14ac:dyDescent="0.25">
      <c r="A8827">
        <v>1736770</v>
      </c>
      <c r="B8827">
        <v>1</v>
      </c>
      <c r="C8827" t="s">
        <v>76</v>
      </c>
      <c r="D8827" t="s">
        <v>100</v>
      </c>
      <c r="E8827" t="s">
        <v>212</v>
      </c>
      <c r="F8827" t="s">
        <v>25089</v>
      </c>
      <c r="G8827" t="s">
        <v>468</v>
      </c>
      <c r="H8827" t="s">
        <v>47</v>
      </c>
      <c r="I8827" t="s">
        <v>129</v>
      </c>
      <c r="J8827" t="s">
        <v>130</v>
      </c>
      <c r="K8827" t="s">
        <v>131</v>
      </c>
      <c r="L8827" t="s">
        <v>25090</v>
      </c>
      <c r="M8827" t="s">
        <v>25091</v>
      </c>
      <c r="N8827">
        <v>6.2663888879999998</v>
      </c>
      <c r="O8827">
        <v>6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37.598332999999997</v>
      </c>
      <c r="V8827">
        <v>0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1736771</v>
      </c>
      <c r="B8828">
        <v>1</v>
      </c>
      <c r="C8828" t="s">
        <v>77</v>
      </c>
      <c r="D8828" t="s">
        <v>123</v>
      </c>
      <c r="E8828" t="s">
        <v>126</v>
      </c>
      <c r="F8828" t="s">
        <v>4771</v>
      </c>
      <c r="G8828" t="s">
        <v>176</v>
      </c>
      <c r="H8828" t="s">
        <v>47</v>
      </c>
      <c r="I8828" t="s">
        <v>129</v>
      </c>
      <c r="J8828" t="s">
        <v>130</v>
      </c>
      <c r="K8828" t="s">
        <v>131</v>
      </c>
      <c r="L8828" t="s">
        <v>25092</v>
      </c>
      <c r="M8828" t="s">
        <v>25093</v>
      </c>
      <c r="N8828">
        <v>0.41138888800000001</v>
      </c>
      <c r="O8828">
        <v>135</v>
      </c>
      <c r="P8828">
        <v>1247</v>
      </c>
      <c r="Q8828">
        <v>0</v>
      </c>
      <c r="R8828">
        <v>0</v>
      </c>
      <c r="S8828">
        <v>0</v>
      </c>
      <c r="T8828">
        <v>0</v>
      </c>
      <c r="U8828">
        <v>55.537500000000001</v>
      </c>
      <c r="V8828">
        <v>513.00194299999998</v>
      </c>
      <c r="W8828">
        <v>0</v>
      </c>
      <c r="X8828">
        <v>0</v>
      </c>
      <c r="Y8828">
        <v>0</v>
      </c>
      <c r="Z8828">
        <v>0</v>
      </c>
    </row>
    <row r="8829" spans="1:26" x14ac:dyDescent="0.25">
      <c r="A8829">
        <v>1736773</v>
      </c>
      <c r="B8829">
        <v>1</v>
      </c>
      <c r="C8829" t="s">
        <v>76</v>
      </c>
      <c r="D8829" t="s">
        <v>89</v>
      </c>
      <c r="E8829" t="s">
        <v>139</v>
      </c>
      <c r="F8829" t="s">
        <v>25094</v>
      </c>
      <c r="G8829" t="s">
        <v>1839</v>
      </c>
      <c r="H8829" t="s">
        <v>46</v>
      </c>
      <c r="I8829" t="s">
        <v>129</v>
      </c>
      <c r="J8829" t="s">
        <v>130</v>
      </c>
      <c r="K8829" t="s">
        <v>131</v>
      </c>
      <c r="L8829" t="s">
        <v>25095</v>
      </c>
      <c r="M8829" t="s">
        <v>25096</v>
      </c>
      <c r="N8829">
        <v>6.1488888880000001</v>
      </c>
      <c r="O8829">
        <v>0</v>
      </c>
      <c r="P8829">
        <v>6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36.893332999999998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1736777</v>
      </c>
      <c r="B8830">
        <v>1</v>
      </c>
      <c r="C8830" t="s">
        <v>76</v>
      </c>
      <c r="D8830" t="s">
        <v>100</v>
      </c>
      <c r="E8830" t="s">
        <v>148</v>
      </c>
      <c r="F8830" t="s">
        <v>24617</v>
      </c>
      <c r="G8830" t="s">
        <v>176</v>
      </c>
      <c r="H8830" t="s">
        <v>47</v>
      </c>
      <c r="I8830" t="s">
        <v>129</v>
      </c>
      <c r="J8830" t="s">
        <v>130</v>
      </c>
      <c r="K8830" t="s">
        <v>131</v>
      </c>
      <c r="L8830" t="s">
        <v>25097</v>
      </c>
      <c r="M8830" t="s">
        <v>25098</v>
      </c>
      <c r="N8830">
        <v>1.118055555</v>
      </c>
      <c r="O8830">
        <v>86</v>
      </c>
      <c r="P8830">
        <v>72</v>
      </c>
      <c r="Q8830">
        <v>0</v>
      </c>
      <c r="R8830">
        <v>0</v>
      </c>
      <c r="S8830">
        <v>0</v>
      </c>
      <c r="T8830">
        <v>0</v>
      </c>
      <c r="U8830">
        <v>96.152777999999998</v>
      </c>
      <c r="V8830">
        <v>80.5</v>
      </c>
      <c r="W8830">
        <v>0</v>
      </c>
      <c r="X8830">
        <v>0</v>
      </c>
      <c r="Y8830">
        <v>0</v>
      </c>
      <c r="Z8830">
        <v>0</v>
      </c>
    </row>
    <row r="8831" spans="1:26" x14ac:dyDescent="0.25">
      <c r="A8831">
        <v>1736775</v>
      </c>
      <c r="B8831">
        <v>1</v>
      </c>
      <c r="C8831" t="s">
        <v>76</v>
      </c>
      <c r="D8831" t="s">
        <v>96</v>
      </c>
      <c r="E8831" t="s">
        <v>158</v>
      </c>
      <c r="F8831" t="s">
        <v>3461</v>
      </c>
      <c r="G8831" t="s">
        <v>176</v>
      </c>
      <c r="H8831" t="s">
        <v>47</v>
      </c>
      <c r="I8831" t="s">
        <v>129</v>
      </c>
      <c r="J8831" t="s">
        <v>130</v>
      </c>
      <c r="K8831" t="s">
        <v>131</v>
      </c>
      <c r="L8831" t="s">
        <v>25099</v>
      </c>
      <c r="M8831" t="s">
        <v>25100</v>
      </c>
      <c r="N8831">
        <v>0.29416666600000002</v>
      </c>
      <c r="O8831">
        <v>47</v>
      </c>
      <c r="P8831">
        <v>1576</v>
      </c>
      <c r="Q8831">
        <v>0</v>
      </c>
      <c r="R8831">
        <v>0</v>
      </c>
      <c r="S8831">
        <v>0</v>
      </c>
      <c r="T8831">
        <v>0</v>
      </c>
      <c r="U8831">
        <v>13.825832999999999</v>
      </c>
      <c r="V8831">
        <v>463.60666600000002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1736778</v>
      </c>
      <c r="B8832">
        <v>1</v>
      </c>
      <c r="C8832" t="s">
        <v>76</v>
      </c>
      <c r="D8832" t="s">
        <v>100</v>
      </c>
      <c r="E8832" t="s">
        <v>158</v>
      </c>
      <c r="F8832" t="s">
        <v>25101</v>
      </c>
      <c r="G8832" t="s">
        <v>176</v>
      </c>
      <c r="H8832" t="s">
        <v>47</v>
      </c>
      <c r="I8832" t="s">
        <v>129</v>
      </c>
      <c r="J8832" t="s">
        <v>130</v>
      </c>
      <c r="K8832" t="s">
        <v>131</v>
      </c>
      <c r="L8832" t="s">
        <v>25102</v>
      </c>
      <c r="M8832" t="s">
        <v>25103</v>
      </c>
      <c r="N8832">
        <v>0.65611111099999997</v>
      </c>
      <c r="O8832">
        <v>4</v>
      </c>
      <c r="P8832">
        <v>371</v>
      </c>
      <c r="Q8832">
        <v>0</v>
      </c>
      <c r="R8832">
        <v>0</v>
      </c>
      <c r="S8832">
        <v>0</v>
      </c>
      <c r="T8832">
        <v>0</v>
      </c>
      <c r="U8832">
        <v>2.624444</v>
      </c>
      <c r="V8832">
        <v>243.41722200000001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1736776</v>
      </c>
      <c r="B8833">
        <v>1</v>
      </c>
      <c r="C8833" t="s">
        <v>76</v>
      </c>
      <c r="D8833" t="s">
        <v>89</v>
      </c>
      <c r="E8833" t="s">
        <v>158</v>
      </c>
      <c r="F8833" t="s">
        <v>9309</v>
      </c>
      <c r="G8833" t="s">
        <v>176</v>
      </c>
      <c r="H8833" t="s">
        <v>47</v>
      </c>
      <c r="I8833" t="s">
        <v>129</v>
      </c>
      <c r="J8833" t="s">
        <v>130</v>
      </c>
      <c r="K8833" t="s">
        <v>131</v>
      </c>
      <c r="L8833" t="s">
        <v>25104</v>
      </c>
      <c r="M8833" t="s">
        <v>25105</v>
      </c>
      <c r="N8833">
        <v>7.6944444000000001E-2</v>
      </c>
      <c r="O8833">
        <v>49</v>
      </c>
      <c r="P8833">
        <v>5</v>
      </c>
      <c r="Q8833">
        <v>0</v>
      </c>
      <c r="R8833">
        <v>0</v>
      </c>
      <c r="S8833">
        <v>0</v>
      </c>
      <c r="T8833">
        <v>0</v>
      </c>
      <c r="U8833">
        <v>3.7702779999999998</v>
      </c>
      <c r="V8833">
        <v>0.38472200000000001</v>
      </c>
      <c r="W8833">
        <v>0</v>
      </c>
      <c r="X8833">
        <v>0</v>
      </c>
      <c r="Y8833">
        <v>0</v>
      </c>
      <c r="Z8833">
        <v>0</v>
      </c>
    </row>
    <row r="8834" spans="1:26" x14ac:dyDescent="0.25">
      <c r="A8834">
        <v>1736781</v>
      </c>
      <c r="B8834">
        <v>1</v>
      </c>
      <c r="C8834" t="s">
        <v>76</v>
      </c>
      <c r="D8834" t="s">
        <v>93</v>
      </c>
      <c r="E8834" t="s">
        <v>139</v>
      </c>
      <c r="F8834" t="s">
        <v>25106</v>
      </c>
      <c r="G8834" t="s">
        <v>269</v>
      </c>
      <c r="H8834" t="s">
        <v>46</v>
      </c>
      <c r="I8834" t="s">
        <v>129</v>
      </c>
      <c r="J8834" t="s">
        <v>130</v>
      </c>
      <c r="K8834" t="s">
        <v>131</v>
      </c>
      <c r="L8834" t="s">
        <v>25107</v>
      </c>
      <c r="M8834" t="s">
        <v>25108</v>
      </c>
      <c r="N8834">
        <v>2.679166666</v>
      </c>
      <c r="O8834">
        <v>0</v>
      </c>
      <c r="P8834">
        <v>102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273.27499999999998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1736783</v>
      </c>
      <c r="B8835">
        <v>1</v>
      </c>
      <c r="C8835" t="s">
        <v>76</v>
      </c>
      <c r="D8835" t="s">
        <v>92</v>
      </c>
      <c r="E8835" t="s">
        <v>134</v>
      </c>
      <c r="F8835" t="s">
        <v>25109</v>
      </c>
      <c r="G8835" t="s">
        <v>209</v>
      </c>
      <c r="H8835" t="s">
        <v>46</v>
      </c>
      <c r="I8835" t="s">
        <v>129</v>
      </c>
      <c r="J8835" t="s">
        <v>130</v>
      </c>
      <c r="K8835" t="s">
        <v>131</v>
      </c>
      <c r="L8835" t="s">
        <v>25110</v>
      </c>
      <c r="M8835" t="s">
        <v>25111</v>
      </c>
      <c r="N8835">
        <v>1.895</v>
      </c>
      <c r="O8835">
        <v>0</v>
      </c>
      <c r="P8835">
        <v>0</v>
      </c>
      <c r="Q8835">
        <v>0</v>
      </c>
      <c r="R8835">
        <v>1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1.895</v>
      </c>
      <c r="Y8835">
        <v>0</v>
      </c>
      <c r="Z8835">
        <v>0</v>
      </c>
    </row>
    <row r="8836" spans="1:26" x14ac:dyDescent="0.25">
      <c r="A8836">
        <v>1736785</v>
      </c>
      <c r="B8836">
        <v>1</v>
      </c>
      <c r="C8836" t="s">
        <v>76</v>
      </c>
      <c r="D8836" t="s">
        <v>93</v>
      </c>
      <c r="E8836" t="s">
        <v>139</v>
      </c>
      <c r="F8836" t="s">
        <v>14718</v>
      </c>
      <c r="G8836" t="s">
        <v>141</v>
      </c>
      <c r="H8836" t="s">
        <v>46</v>
      </c>
      <c r="I8836" t="s">
        <v>129</v>
      </c>
      <c r="J8836" t="s">
        <v>130</v>
      </c>
      <c r="K8836" t="s">
        <v>131</v>
      </c>
      <c r="L8836" t="s">
        <v>25112</v>
      </c>
      <c r="M8836" t="s">
        <v>25113</v>
      </c>
      <c r="N8836">
        <v>2.9816666660000002</v>
      </c>
      <c r="O8836">
        <v>0</v>
      </c>
      <c r="P8836">
        <v>57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169.95500000000001</v>
      </c>
      <c r="W8836">
        <v>0</v>
      </c>
      <c r="X8836">
        <v>0</v>
      </c>
      <c r="Y8836">
        <v>0</v>
      </c>
      <c r="Z8836">
        <v>0</v>
      </c>
    </row>
    <row r="8837" spans="1:26" x14ac:dyDescent="0.25">
      <c r="A8837">
        <v>1736782</v>
      </c>
      <c r="B8837">
        <v>1</v>
      </c>
      <c r="C8837" t="s">
        <v>76</v>
      </c>
      <c r="D8837" t="s">
        <v>101</v>
      </c>
      <c r="E8837" t="s">
        <v>126</v>
      </c>
      <c r="F8837" t="s">
        <v>2077</v>
      </c>
      <c r="G8837" t="s">
        <v>176</v>
      </c>
      <c r="H8837" t="s">
        <v>47</v>
      </c>
      <c r="I8837" t="s">
        <v>151</v>
      </c>
      <c r="J8837" t="s">
        <v>130</v>
      </c>
      <c r="K8837" t="s">
        <v>131</v>
      </c>
      <c r="L8837" t="s">
        <v>25114</v>
      </c>
      <c r="M8837" t="s">
        <v>25115</v>
      </c>
      <c r="N8837">
        <v>6.1111109999999998E-3</v>
      </c>
      <c r="O8837">
        <v>0</v>
      </c>
      <c r="P8837">
        <v>795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4.858333</v>
      </c>
      <c r="W8837">
        <v>0</v>
      </c>
      <c r="X8837">
        <v>0</v>
      </c>
      <c r="Y8837">
        <v>0</v>
      </c>
      <c r="Z8837">
        <v>0</v>
      </c>
    </row>
    <row r="8838" spans="1:26" x14ac:dyDescent="0.25">
      <c r="A8838">
        <v>1736787</v>
      </c>
      <c r="B8838">
        <v>1</v>
      </c>
      <c r="C8838" t="s">
        <v>76</v>
      </c>
      <c r="D8838" t="s">
        <v>101</v>
      </c>
      <c r="E8838" t="s">
        <v>158</v>
      </c>
      <c r="F8838" t="s">
        <v>25116</v>
      </c>
      <c r="G8838" t="s">
        <v>176</v>
      </c>
      <c r="H8838" t="s">
        <v>47</v>
      </c>
      <c r="I8838" t="s">
        <v>129</v>
      </c>
      <c r="J8838" t="s">
        <v>130</v>
      </c>
      <c r="K8838" t="s">
        <v>131</v>
      </c>
      <c r="L8838" t="s">
        <v>25117</v>
      </c>
      <c r="M8838" t="s">
        <v>25118</v>
      </c>
      <c r="N8838">
        <v>0.54666666600000002</v>
      </c>
      <c r="O8838">
        <v>10</v>
      </c>
      <c r="P8838">
        <v>4560</v>
      </c>
      <c r="Q8838">
        <v>0</v>
      </c>
      <c r="R8838">
        <v>0</v>
      </c>
      <c r="S8838">
        <v>0</v>
      </c>
      <c r="T8838">
        <v>0</v>
      </c>
      <c r="U8838">
        <v>5.4666670000000002</v>
      </c>
      <c r="V8838">
        <v>2492.7999970000001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1736786</v>
      </c>
      <c r="B8839">
        <v>1</v>
      </c>
      <c r="C8839" t="s">
        <v>76</v>
      </c>
      <c r="D8839" t="s">
        <v>106</v>
      </c>
      <c r="E8839" t="s">
        <v>126</v>
      </c>
      <c r="F8839" t="s">
        <v>9003</v>
      </c>
      <c r="G8839" t="s">
        <v>176</v>
      </c>
      <c r="H8839" t="s">
        <v>47</v>
      </c>
      <c r="I8839" t="s">
        <v>129</v>
      </c>
      <c r="J8839" t="s">
        <v>130</v>
      </c>
      <c r="K8839" t="s">
        <v>131</v>
      </c>
      <c r="L8839" t="s">
        <v>25119</v>
      </c>
      <c r="M8839" t="s">
        <v>25120</v>
      </c>
      <c r="N8839">
        <v>0.10972222199999999</v>
      </c>
      <c r="O8839">
        <v>15</v>
      </c>
      <c r="P8839">
        <v>1176</v>
      </c>
      <c r="Q8839">
        <v>0</v>
      </c>
      <c r="R8839">
        <v>0</v>
      </c>
      <c r="S8839">
        <v>0</v>
      </c>
      <c r="T8839">
        <v>0</v>
      </c>
      <c r="U8839">
        <v>1.6458330000000001</v>
      </c>
      <c r="V8839">
        <v>129.033333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1736789</v>
      </c>
      <c r="B8840">
        <v>1</v>
      </c>
      <c r="C8840" t="s">
        <v>76</v>
      </c>
      <c r="D8840" t="s">
        <v>84</v>
      </c>
      <c r="E8840" t="s">
        <v>191</v>
      </c>
      <c r="F8840" t="s">
        <v>25121</v>
      </c>
      <c r="G8840" t="s">
        <v>2873</v>
      </c>
      <c r="H8840" t="s">
        <v>46</v>
      </c>
      <c r="I8840" t="s">
        <v>129</v>
      </c>
      <c r="J8840" t="s">
        <v>130</v>
      </c>
      <c r="K8840" t="s">
        <v>131</v>
      </c>
      <c r="L8840" t="s">
        <v>25122</v>
      </c>
      <c r="M8840" t="s">
        <v>25123</v>
      </c>
      <c r="N8840">
        <v>6.0480555550000004</v>
      </c>
      <c r="O8840">
        <v>0</v>
      </c>
      <c r="P8840">
        <v>25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151.20138900000001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1736793</v>
      </c>
      <c r="B8841">
        <v>1</v>
      </c>
      <c r="C8841" t="s">
        <v>76</v>
      </c>
      <c r="D8841" t="s">
        <v>96</v>
      </c>
      <c r="E8841" t="s">
        <v>126</v>
      </c>
      <c r="F8841" t="s">
        <v>25124</v>
      </c>
      <c r="G8841" t="s">
        <v>145</v>
      </c>
      <c r="H8841" t="s">
        <v>47</v>
      </c>
      <c r="I8841" t="s">
        <v>129</v>
      </c>
      <c r="J8841" t="s">
        <v>130</v>
      </c>
      <c r="K8841" t="s">
        <v>131</v>
      </c>
      <c r="L8841" t="s">
        <v>25125</v>
      </c>
      <c r="M8841" t="s">
        <v>25126</v>
      </c>
      <c r="N8841">
        <v>1.0366666659999999</v>
      </c>
      <c r="O8841">
        <v>0</v>
      </c>
      <c r="P8841">
        <v>84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87.08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1736794</v>
      </c>
      <c r="B8842">
        <v>1</v>
      </c>
      <c r="C8842" t="s">
        <v>77</v>
      </c>
      <c r="D8842" t="s">
        <v>123</v>
      </c>
      <c r="E8842" t="s">
        <v>139</v>
      </c>
      <c r="F8842" t="s">
        <v>25127</v>
      </c>
      <c r="G8842" t="s">
        <v>141</v>
      </c>
      <c r="H8842" t="s">
        <v>46</v>
      </c>
      <c r="I8842" t="s">
        <v>129</v>
      </c>
      <c r="J8842" t="s">
        <v>130</v>
      </c>
      <c r="K8842" t="s">
        <v>131</v>
      </c>
      <c r="L8842" t="s">
        <v>25128</v>
      </c>
      <c r="M8842" t="s">
        <v>25129</v>
      </c>
      <c r="N8842">
        <v>2.5738888879999999</v>
      </c>
      <c r="O8842">
        <v>0</v>
      </c>
      <c r="P8842">
        <v>37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95.233889000000005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1736809</v>
      </c>
      <c r="B8843">
        <v>1</v>
      </c>
      <c r="C8843" t="s">
        <v>76</v>
      </c>
      <c r="D8843" t="s">
        <v>100</v>
      </c>
      <c r="E8843" t="s">
        <v>126</v>
      </c>
      <c r="F8843" t="s">
        <v>25130</v>
      </c>
      <c r="G8843" t="s">
        <v>361</v>
      </c>
      <c r="H8843" t="s">
        <v>47</v>
      </c>
      <c r="I8843" t="s">
        <v>129</v>
      </c>
      <c r="J8843" t="s">
        <v>130</v>
      </c>
      <c r="K8843" t="s">
        <v>131</v>
      </c>
      <c r="L8843" t="s">
        <v>25131</v>
      </c>
      <c r="M8843" t="s">
        <v>25132</v>
      </c>
      <c r="N8843">
        <v>1.7849999999999999</v>
      </c>
      <c r="O8843">
        <v>12</v>
      </c>
      <c r="P8843">
        <v>21</v>
      </c>
      <c r="Q8843">
        <v>0</v>
      </c>
      <c r="R8843">
        <v>0</v>
      </c>
      <c r="S8843">
        <v>0</v>
      </c>
      <c r="T8843">
        <v>0</v>
      </c>
      <c r="U8843">
        <v>21.42</v>
      </c>
      <c r="V8843">
        <v>37.484999999999999</v>
      </c>
      <c r="W8843">
        <v>0</v>
      </c>
      <c r="X8843">
        <v>0</v>
      </c>
      <c r="Y8843">
        <v>0</v>
      </c>
      <c r="Z8843">
        <v>0</v>
      </c>
    </row>
    <row r="8844" spans="1:26" x14ac:dyDescent="0.25">
      <c r="A8844">
        <v>1736798</v>
      </c>
      <c r="B8844">
        <v>1</v>
      </c>
      <c r="C8844" t="s">
        <v>77</v>
      </c>
      <c r="D8844" t="s">
        <v>119</v>
      </c>
      <c r="E8844" t="s">
        <v>212</v>
      </c>
      <c r="F8844" t="s">
        <v>9127</v>
      </c>
      <c r="G8844" t="s">
        <v>176</v>
      </c>
      <c r="H8844" t="s">
        <v>47</v>
      </c>
      <c r="I8844" t="s">
        <v>129</v>
      </c>
      <c r="J8844" t="s">
        <v>130</v>
      </c>
      <c r="K8844" t="s">
        <v>131</v>
      </c>
      <c r="L8844" t="s">
        <v>25133</v>
      </c>
      <c r="M8844" t="s">
        <v>25134</v>
      </c>
      <c r="N8844">
        <v>0.951944444</v>
      </c>
      <c r="O8844">
        <v>253</v>
      </c>
      <c r="P8844">
        <v>679</v>
      </c>
      <c r="Q8844">
        <v>0</v>
      </c>
      <c r="R8844">
        <v>0</v>
      </c>
      <c r="S8844">
        <v>0</v>
      </c>
      <c r="T8844">
        <v>0</v>
      </c>
      <c r="U8844">
        <v>240.84194400000001</v>
      </c>
      <c r="V8844">
        <v>646.37027699999999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1736797</v>
      </c>
      <c r="B8845">
        <v>1</v>
      </c>
      <c r="C8845" t="s">
        <v>77</v>
      </c>
      <c r="D8845" t="s">
        <v>114</v>
      </c>
      <c r="E8845" t="s">
        <v>212</v>
      </c>
      <c r="F8845" t="s">
        <v>25135</v>
      </c>
      <c r="G8845" t="s">
        <v>176</v>
      </c>
      <c r="H8845" t="s">
        <v>47</v>
      </c>
      <c r="I8845" t="s">
        <v>151</v>
      </c>
      <c r="J8845" t="s">
        <v>130</v>
      </c>
      <c r="K8845" t="s">
        <v>131</v>
      </c>
      <c r="L8845" t="s">
        <v>25136</v>
      </c>
      <c r="M8845" t="s">
        <v>25137</v>
      </c>
      <c r="N8845">
        <v>3.9166666000000003E-2</v>
      </c>
      <c r="O8845">
        <v>0</v>
      </c>
      <c r="P8845">
        <v>0</v>
      </c>
      <c r="Q8845">
        <v>111</v>
      </c>
      <c r="R8845">
        <v>5507</v>
      </c>
      <c r="S8845">
        <v>99</v>
      </c>
      <c r="T8845">
        <v>3882</v>
      </c>
      <c r="U8845">
        <v>0</v>
      </c>
      <c r="V8845">
        <v>0</v>
      </c>
      <c r="W8845">
        <v>4.3475000000000001</v>
      </c>
      <c r="X8845">
        <v>215.69083000000001</v>
      </c>
      <c r="Y8845">
        <v>3.8774999999999999</v>
      </c>
      <c r="Z8845">
        <v>152.044997</v>
      </c>
    </row>
    <row r="8846" spans="1:26" x14ac:dyDescent="0.25">
      <c r="A8846">
        <v>1736799</v>
      </c>
      <c r="B8846">
        <v>1</v>
      </c>
      <c r="C8846" t="s">
        <v>76</v>
      </c>
      <c r="D8846" t="s">
        <v>80</v>
      </c>
      <c r="E8846" t="s">
        <v>139</v>
      </c>
      <c r="F8846" t="s">
        <v>25138</v>
      </c>
      <c r="G8846" t="s">
        <v>141</v>
      </c>
      <c r="H8846" t="s">
        <v>46</v>
      </c>
      <c r="I8846" t="s">
        <v>129</v>
      </c>
      <c r="J8846" t="s">
        <v>130</v>
      </c>
      <c r="K8846" t="s">
        <v>131</v>
      </c>
      <c r="L8846" t="s">
        <v>25139</v>
      </c>
      <c r="M8846" t="s">
        <v>25140</v>
      </c>
      <c r="N8846">
        <v>1.5125</v>
      </c>
      <c r="O8846">
        <v>0</v>
      </c>
      <c r="P8846">
        <v>119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179.98750000000001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1736804</v>
      </c>
      <c r="B8847">
        <v>1</v>
      </c>
      <c r="C8847" t="s">
        <v>77</v>
      </c>
      <c r="D8847" t="s">
        <v>123</v>
      </c>
      <c r="E8847" t="s">
        <v>134</v>
      </c>
      <c r="F8847" t="s">
        <v>25141</v>
      </c>
      <c r="G8847" t="s">
        <v>155</v>
      </c>
      <c r="H8847" t="s">
        <v>46</v>
      </c>
      <c r="I8847" t="s">
        <v>129</v>
      </c>
      <c r="J8847" t="s">
        <v>130</v>
      </c>
      <c r="K8847" t="s">
        <v>131</v>
      </c>
      <c r="L8847" t="s">
        <v>25142</v>
      </c>
      <c r="M8847" t="s">
        <v>25143</v>
      </c>
      <c r="N8847">
        <v>0.93166666600000003</v>
      </c>
      <c r="O8847">
        <v>0</v>
      </c>
      <c r="P8847">
        <v>15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13.975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1736802</v>
      </c>
      <c r="B8848">
        <v>1</v>
      </c>
      <c r="C8848" t="s">
        <v>77</v>
      </c>
      <c r="D8848" t="s">
        <v>119</v>
      </c>
      <c r="E8848" t="s">
        <v>212</v>
      </c>
      <c r="F8848" t="s">
        <v>25144</v>
      </c>
      <c r="G8848" t="s">
        <v>293</v>
      </c>
      <c r="H8848" t="s">
        <v>160</v>
      </c>
      <c r="I8848" t="s">
        <v>129</v>
      </c>
      <c r="J8848" t="s">
        <v>130</v>
      </c>
      <c r="K8848" t="s">
        <v>161</v>
      </c>
      <c r="L8848" t="s">
        <v>25145</v>
      </c>
      <c r="M8848" t="s">
        <v>25146</v>
      </c>
      <c r="N8848">
        <v>4.4594444439999998</v>
      </c>
      <c r="O8848">
        <v>125</v>
      </c>
      <c r="P8848">
        <v>353</v>
      </c>
      <c r="Q8848">
        <v>0</v>
      </c>
      <c r="R8848">
        <v>0</v>
      </c>
      <c r="S8848">
        <v>0</v>
      </c>
      <c r="T8848">
        <v>0</v>
      </c>
      <c r="U8848">
        <v>557.43055600000002</v>
      </c>
      <c r="V8848">
        <v>1574.1838889999999</v>
      </c>
      <c r="W8848">
        <v>0</v>
      </c>
      <c r="X8848">
        <v>0</v>
      </c>
      <c r="Y8848">
        <v>0</v>
      </c>
      <c r="Z8848">
        <v>0</v>
      </c>
    </row>
    <row r="8849" spans="1:26" x14ac:dyDescent="0.25">
      <c r="A8849">
        <v>1736800</v>
      </c>
      <c r="B8849">
        <v>1</v>
      </c>
      <c r="C8849" t="s">
        <v>76</v>
      </c>
      <c r="D8849" t="s">
        <v>104</v>
      </c>
      <c r="E8849" t="s">
        <v>139</v>
      </c>
      <c r="F8849" t="s">
        <v>12346</v>
      </c>
      <c r="G8849" t="s">
        <v>391</v>
      </c>
      <c r="H8849" t="s">
        <v>46</v>
      </c>
      <c r="I8849" t="s">
        <v>129</v>
      </c>
      <c r="J8849" t="s">
        <v>130</v>
      </c>
      <c r="K8849" t="s">
        <v>131</v>
      </c>
      <c r="L8849" t="s">
        <v>25147</v>
      </c>
      <c r="M8849" t="s">
        <v>25148</v>
      </c>
      <c r="N8849">
        <v>5.8705555550000001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18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105.67</v>
      </c>
    </row>
    <row r="8850" spans="1:26" x14ac:dyDescent="0.25">
      <c r="A8850">
        <v>1736808</v>
      </c>
      <c r="B8850">
        <v>1</v>
      </c>
      <c r="C8850" t="s">
        <v>76</v>
      </c>
      <c r="D8850" t="s">
        <v>90</v>
      </c>
      <c r="E8850" t="s">
        <v>191</v>
      </c>
      <c r="F8850" t="s">
        <v>22836</v>
      </c>
      <c r="G8850" t="s">
        <v>141</v>
      </c>
      <c r="H8850" t="s">
        <v>46</v>
      </c>
      <c r="I8850" t="s">
        <v>129</v>
      </c>
      <c r="J8850" t="s">
        <v>130</v>
      </c>
      <c r="K8850" t="s">
        <v>131</v>
      </c>
      <c r="L8850" t="s">
        <v>25149</v>
      </c>
      <c r="M8850" t="s">
        <v>25150</v>
      </c>
      <c r="N8850">
        <v>1.231944444</v>
      </c>
      <c r="O8850">
        <v>0</v>
      </c>
      <c r="P8850">
        <v>137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168.77638899999999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1736806</v>
      </c>
      <c r="B8851">
        <v>1</v>
      </c>
      <c r="C8851" t="s">
        <v>76</v>
      </c>
      <c r="D8851" t="s">
        <v>90</v>
      </c>
      <c r="E8851" t="s">
        <v>158</v>
      </c>
      <c r="F8851" t="s">
        <v>202</v>
      </c>
      <c r="G8851" t="s">
        <v>150</v>
      </c>
      <c r="H8851" t="s">
        <v>47</v>
      </c>
      <c r="I8851" t="s">
        <v>129</v>
      </c>
      <c r="J8851" t="s">
        <v>130</v>
      </c>
      <c r="K8851" t="s">
        <v>131</v>
      </c>
      <c r="L8851" t="s">
        <v>25151</v>
      </c>
      <c r="M8851" t="s">
        <v>25152</v>
      </c>
      <c r="N8851">
        <v>0.444722222</v>
      </c>
      <c r="O8851">
        <v>12</v>
      </c>
      <c r="P8851">
        <v>530</v>
      </c>
      <c r="Q8851">
        <v>0</v>
      </c>
      <c r="R8851">
        <v>10</v>
      </c>
      <c r="S8851">
        <v>1</v>
      </c>
      <c r="T8851">
        <v>254</v>
      </c>
      <c r="U8851">
        <v>5.3366670000000003</v>
      </c>
      <c r="V8851">
        <v>235.702778</v>
      </c>
      <c r="W8851">
        <v>0</v>
      </c>
      <c r="X8851">
        <v>4.447222</v>
      </c>
      <c r="Y8851">
        <v>0.44472200000000001</v>
      </c>
      <c r="Z8851">
        <v>112.959444</v>
      </c>
    </row>
    <row r="8852" spans="1:26" x14ac:dyDescent="0.25">
      <c r="A8852">
        <v>1736811</v>
      </c>
      <c r="B8852">
        <v>1</v>
      </c>
      <c r="C8852" t="s">
        <v>77</v>
      </c>
      <c r="D8852" t="s">
        <v>109</v>
      </c>
      <c r="E8852" t="s">
        <v>158</v>
      </c>
      <c r="F8852" t="s">
        <v>12654</v>
      </c>
      <c r="G8852" t="s">
        <v>176</v>
      </c>
      <c r="H8852" t="s">
        <v>47</v>
      </c>
      <c r="I8852" t="s">
        <v>129</v>
      </c>
      <c r="J8852" t="s">
        <v>130</v>
      </c>
      <c r="K8852" t="s">
        <v>131</v>
      </c>
      <c r="L8852" t="s">
        <v>25153</v>
      </c>
      <c r="M8852" t="s">
        <v>25154</v>
      </c>
      <c r="N8852">
        <v>0.77472222199999996</v>
      </c>
      <c r="O8852">
        <v>56</v>
      </c>
      <c r="P8852">
        <v>404</v>
      </c>
      <c r="Q8852">
        <v>0</v>
      </c>
      <c r="R8852">
        <v>0</v>
      </c>
      <c r="S8852">
        <v>0</v>
      </c>
      <c r="T8852">
        <v>0</v>
      </c>
      <c r="U8852">
        <v>43.384444000000002</v>
      </c>
      <c r="V8852">
        <v>312.98777799999999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1736813</v>
      </c>
      <c r="B8853">
        <v>1</v>
      </c>
      <c r="C8853" t="s">
        <v>77</v>
      </c>
      <c r="D8853" t="s">
        <v>109</v>
      </c>
      <c r="E8853" t="s">
        <v>158</v>
      </c>
      <c r="F8853" t="s">
        <v>25080</v>
      </c>
      <c r="G8853" t="s">
        <v>176</v>
      </c>
      <c r="H8853" t="s">
        <v>47</v>
      </c>
      <c r="I8853" t="s">
        <v>129</v>
      </c>
      <c r="J8853" t="s">
        <v>130</v>
      </c>
      <c r="K8853" t="s">
        <v>131</v>
      </c>
      <c r="L8853" t="s">
        <v>25155</v>
      </c>
      <c r="M8853" t="s">
        <v>25156</v>
      </c>
      <c r="N8853">
        <v>0.16138888800000001</v>
      </c>
      <c r="O8853">
        <v>0</v>
      </c>
      <c r="P8853">
        <v>0</v>
      </c>
      <c r="Q8853">
        <v>0</v>
      </c>
      <c r="R8853">
        <v>46</v>
      </c>
      <c r="S8853">
        <v>0</v>
      </c>
      <c r="T8853">
        <v>540</v>
      </c>
      <c r="U8853">
        <v>0</v>
      </c>
      <c r="V8853">
        <v>0</v>
      </c>
      <c r="W8853">
        <v>0</v>
      </c>
      <c r="X8853">
        <v>7.423889</v>
      </c>
      <c r="Y8853">
        <v>0</v>
      </c>
      <c r="Z8853">
        <v>87.15</v>
      </c>
    </row>
    <row r="8854" spans="1:26" x14ac:dyDescent="0.25">
      <c r="A8854">
        <v>1736832</v>
      </c>
      <c r="B8854">
        <v>1</v>
      </c>
      <c r="C8854" t="s">
        <v>76</v>
      </c>
      <c r="D8854" t="s">
        <v>98</v>
      </c>
      <c r="E8854" t="s">
        <v>139</v>
      </c>
      <c r="F8854" t="s">
        <v>25157</v>
      </c>
      <c r="G8854" t="s">
        <v>141</v>
      </c>
      <c r="H8854" t="s">
        <v>46</v>
      </c>
      <c r="I8854" t="s">
        <v>129</v>
      </c>
      <c r="J8854" t="s">
        <v>130</v>
      </c>
      <c r="K8854" t="s">
        <v>131</v>
      </c>
      <c r="L8854" t="s">
        <v>25158</v>
      </c>
      <c r="M8854" t="s">
        <v>25159</v>
      </c>
      <c r="N8854">
        <v>1.879444444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11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20.673888999999999</v>
      </c>
    </row>
    <row r="8855" spans="1:26" x14ac:dyDescent="0.25">
      <c r="A8855">
        <v>1736815</v>
      </c>
      <c r="B8855">
        <v>1</v>
      </c>
      <c r="C8855" t="s">
        <v>76</v>
      </c>
      <c r="D8855" t="s">
        <v>79</v>
      </c>
      <c r="E8855" t="s">
        <v>212</v>
      </c>
      <c r="F8855" t="s">
        <v>9136</v>
      </c>
      <c r="G8855" t="s">
        <v>176</v>
      </c>
      <c r="H8855" t="s">
        <v>47</v>
      </c>
      <c r="I8855" t="s">
        <v>129</v>
      </c>
      <c r="J8855" t="s">
        <v>130</v>
      </c>
      <c r="K8855" t="s">
        <v>131</v>
      </c>
      <c r="L8855" t="s">
        <v>25160</v>
      </c>
      <c r="M8855" t="s">
        <v>25161</v>
      </c>
      <c r="N8855">
        <v>0.83499999999999996</v>
      </c>
      <c r="O8855">
        <v>14</v>
      </c>
      <c r="P8855">
        <v>19</v>
      </c>
      <c r="Q8855">
        <v>0</v>
      </c>
      <c r="R8855">
        <v>0</v>
      </c>
      <c r="S8855">
        <v>0</v>
      </c>
      <c r="T8855">
        <v>0</v>
      </c>
      <c r="U8855">
        <v>11.69</v>
      </c>
      <c r="V8855">
        <v>15.865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1736818</v>
      </c>
      <c r="B8856">
        <v>1</v>
      </c>
      <c r="C8856" t="s">
        <v>77</v>
      </c>
      <c r="D8856" t="s">
        <v>108</v>
      </c>
      <c r="E8856" t="s">
        <v>139</v>
      </c>
      <c r="F8856" t="s">
        <v>25162</v>
      </c>
      <c r="G8856" t="s">
        <v>197</v>
      </c>
      <c r="H8856" t="s">
        <v>46</v>
      </c>
      <c r="I8856" t="s">
        <v>129</v>
      </c>
      <c r="J8856" t="s">
        <v>130</v>
      </c>
      <c r="K8856" t="s">
        <v>131</v>
      </c>
      <c r="L8856" t="s">
        <v>25163</v>
      </c>
      <c r="M8856" t="s">
        <v>25164</v>
      </c>
      <c r="N8856">
        <v>2.9086111109999999</v>
      </c>
      <c r="O8856">
        <v>0</v>
      </c>
      <c r="P8856">
        <v>0</v>
      </c>
      <c r="Q8856">
        <v>0</v>
      </c>
      <c r="R8856">
        <v>12</v>
      </c>
      <c r="S8856">
        <v>0</v>
      </c>
      <c r="T8856">
        <v>3</v>
      </c>
      <c r="U8856">
        <v>0</v>
      </c>
      <c r="V8856">
        <v>0</v>
      </c>
      <c r="W8856">
        <v>0</v>
      </c>
      <c r="X8856">
        <v>34.903333000000003</v>
      </c>
      <c r="Y8856">
        <v>0</v>
      </c>
      <c r="Z8856">
        <v>8.7258329999999997</v>
      </c>
    </row>
    <row r="8857" spans="1:26" x14ac:dyDescent="0.25">
      <c r="A8857">
        <v>1736829</v>
      </c>
      <c r="B8857">
        <v>1</v>
      </c>
      <c r="C8857" t="s">
        <v>77</v>
      </c>
      <c r="D8857" t="s">
        <v>108</v>
      </c>
      <c r="E8857" t="s">
        <v>164</v>
      </c>
      <c r="F8857" t="s">
        <v>25165</v>
      </c>
      <c r="G8857" t="s">
        <v>269</v>
      </c>
      <c r="H8857" t="s">
        <v>46</v>
      </c>
      <c r="I8857" t="s">
        <v>129</v>
      </c>
      <c r="J8857" t="s">
        <v>130</v>
      </c>
      <c r="K8857" t="s">
        <v>131</v>
      </c>
      <c r="L8857" t="s">
        <v>25166</v>
      </c>
      <c r="M8857" t="s">
        <v>25167</v>
      </c>
      <c r="N8857">
        <v>1.2555555549999999</v>
      </c>
      <c r="O8857">
        <v>0</v>
      </c>
      <c r="P8857">
        <v>366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459.53333300000003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1736837</v>
      </c>
      <c r="B8858">
        <v>1</v>
      </c>
      <c r="C8858" t="s">
        <v>76</v>
      </c>
      <c r="D8858" t="s">
        <v>91</v>
      </c>
      <c r="E8858" t="s">
        <v>134</v>
      </c>
      <c r="F8858" t="s">
        <v>25168</v>
      </c>
      <c r="G8858" t="s">
        <v>136</v>
      </c>
      <c r="H8858" t="s">
        <v>46</v>
      </c>
      <c r="I8858" t="s">
        <v>129</v>
      </c>
      <c r="J8858" t="s">
        <v>130</v>
      </c>
      <c r="K8858" t="s">
        <v>131</v>
      </c>
      <c r="L8858" t="s">
        <v>25169</v>
      </c>
      <c r="M8858" t="s">
        <v>25170</v>
      </c>
      <c r="N8858">
        <v>1.739166666</v>
      </c>
      <c r="O8858">
        <v>0</v>
      </c>
      <c r="P8858">
        <v>1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1.7391669999999999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1736803</v>
      </c>
      <c r="B8859">
        <v>1</v>
      </c>
      <c r="C8859" t="s">
        <v>76</v>
      </c>
      <c r="D8859" t="s">
        <v>90</v>
      </c>
      <c r="E8859" t="s">
        <v>158</v>
      </c>
      <c r="F8859" t="s">
        <v>3039</v>
      </c>
      <c r="G8859" t="s">
        <v>150</v>
      </c>
      <c r="H8859" t="s">
        <v>47</v>
      </c>
      <c r="I8859" t="s">
        <v>129</v>
      </c>
      <c r="J8859" t="s">
        <v>130</v>
      </c>
      <c r="K8859" t="s">
        <v>131</v>
      </c>
      <c r="L8859" t="s">
        <v>25171</v>
      </c>
      <c r="M8859" t="s">
        <v>25172</v>
      </c>
      <c r="N8859">
        <v>7.4722222000000005E-2</v>
      </c>
      <c r="O8859">
        <v>34</v>
      </c>
      <c r="P8859">
        <v>1101</v>
      </c>
      <c r="Q8859">
        <v>0</v>
      </c>
      <c r="R8859">
        <v>10</v>
      </c>
      <c r="S8859">
        <v>73</v>
      </c>
      <c r="T8859">
        <v>2947</v>
      </c>
      <c r="U8859">
        <v>2.540556</v>
      </c>
      <c r="V8859">
        <v>82.269165999999998</v>
      </c>
      <c r="W8859">
        <v>0</v>
      </c>
      <c r="X8859">
        <v>0.74722200000000005</v>
      </c>
      <c r="Y8859">
        <v>5.4547220000000003</v>
      </c>
      <c r="Z8859">
        <v>220.206388</v>
      </c>
    </row>
    <row r="8860" spans="1:26" x14ac:dyDescent="0.25">
      <c r="A8860">
        <v>1736828</v>
      </c>
      <c r="B8860">
        <v>1</v>
      </c>
      <c r="C8860" t="s">
        <v>76</v>
      </c>
      <c r="D8860" t="s">
        <v>100</v>
      </c>
      <c r="E8860" t="s">
        <v>126</v>
      </c>
      <c r="F8860" t="s">
        <v>25173</v>
      </c>
      <c r="G8860" t="s">
        <v>145</v>
      </c>
      <c r="H8860" t="s">
        <v>47</v>
      </c>
      <c r="I8860" t="s">
        <v>129</v>
      </c>
      <c r="J8860" t="s">
        <v>130</v>
      </c>
      <c r="K8860" t="s">
        <v>131</v>
      </c>
      <c r="L8860" t="s">
        <v>25172</v>
      </c>
      <c r="M8860" t="s">
        <v>25174</v>
      </c>
      <c r="N8860">
        <v>1.003055555</v>
      </c>
      <c r="O8860">
        <v>0</v>
      </c>
      <c r="P8860">
        <v>169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169.516389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1736826</v>
      </c>
      <c r="B8861">
        <v>1</v>
      </c>
      <c r="C8861" t="s">
        <v>77</v>
      </c>
      <c r="D8861" t="s">
        <v>115</v>
      </c>
      <c r="E8861" t="s">
        <v>158</v>
      </c>
      <c r="F8861" t="s">
        <v>5357</v>
      </c>
      <c r="G8861" t="s">
        <v>176</v>
      </c>
      <c r="H8861" t="s">
        <v>47</v>
      </c>
      <c r="I8861" t="s">
        <v>129</v>
      </c>
      <c r="J8861" t="s">
        <v>130</v>
      </c>
      <c r="K8861" t="s">
        <v>131</v>
      </c>
      <c r="L8861" t="s">
        <v>25175</v>
      </c>
      <c r="M8861" t="s">
        <v>25176</v>
      </c>
      <c r="N8861">
        <v>0.34166666600000001</v>
      </c>
      <c r="O8861">
        <v>0</v>
      </c>
      <c r="P8861">
        <v>0</v>
      </c>
      <c r="Q8861">
        <v>36</v>
      </c>
      <c r="R8861">
        <v>684</v>
      </c>
      <c r="S8861">
        <v>41</v>
      </c>
      <c r="T8861">
        <v>1003</v>
      </c>
      <c r="U8861">
        <v>0</v>
      </c>
      <c r="V8861">
        <v>0</v>
      </c>
      <c r="W8861">
        <v>12.3</v>
      </c>
      <c r="X8861">
        <v>233.7</v>
      </c>
      <c r="Y8861">
        <v>14.008333</v>
      </c>
      <c r="Z8861">
        <v>342.691666</v>
      </c>
    </row>
    <row r="8862" spans="1:26" x14ac:dyDescent="0.25">
      <c r="A8862">
        <v>1736839</v>
      </c>
      <c r="B8862">
        <v>1</v>
      </c>
      <c r="C8862" t="s">
        <v>76</v>
      </c>
      <c r="D8862" t="s">
        <v>96</v>
      </c>
      <c r="E8862" t="s">
        <v>158</v>
      </c>
      <c r="F8862" t="s">
        <v>14470</v>
      </c>
      <c r="G8862" t="s">
        <v>145</v>
      </c>
      <c r="H8862" t="s">
        <v>47</v>
      </c>
      <c r="I8862" t="s">
        <v>129</v>
      </c>
      <c r="J8862" t="s">
        <v>130</v>
      </c>
      <c r="K8862" t="s">
        <v>131</v>
      </c>
      <c r="L8862" t="s">
        <v>25177</v>
      </c>
      <c r="M8862" t="s">
        <v>25178</v>
      </c>
      <c r="N8862">
        <v>0.43222222199999999</v>
      </c>
      <c r="O8862">
        <v>47</v>
      </c>
      <c r="P8862">
        <v>1576</v>
      </c>
      <c r="Q8862">
        <v>0</v>
      </c>
      <c r="R8862">
        <v>0</v>
      </c>
      <c r="S8862">
        <v>0</v>
      </c>
      <c r="T8862">
        <v>0</v>
      </c>
      <c r="U8862">
        <v>20.314444000000002</v>
      </c>
      <c r="V8862">
        <v>681.18222200000002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1736831</v>
      </c>
      <c r="B8863">
        <v>1</v>
      </c>
      <c r="C8863" t="s">
        <v>76</v>
      </c>
      <c r="D8863" t="s">
        <v>92</v>
      </c>
      <c r="E8863" t="s">
        <v>139</v>
      </c>
      <c r="F8863" t="s">
        <v>13664</v>
      </c>
      <c r="G8863" t="s">
        <v>285</v>
      </c>
      <c r="H8863" t="s">
        <v>46</v>
      </c>
      <c r="I8863" t="s">
        <v>129</v>
      </c>
      <c r="J8863" t="s">
        <v>130</v>
      </c>
      <c r="K8863" t="s">
        <v>161</v>
      </c>
      <c r="L8863" t="s">
        <v>25179</v>
      </c>
      <c r="M8863" t="s">
        <v>25180</v>
      </c>
      <c r="N8863">
        <v>6.707069444</v>
      </c>
      <c r="O8863">
        <v>0</v>
      </c>
      <c r="P8863">
        <v>0</v>
      </c>
      <c r="Q8863">
        <v>0</v>
      </c>
      <c r="R8863">
        <v>12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80.484832999999995</v>
      </c>
      <c r="Y8863">
        <v>0</v>
      </c>
      <c r="Z8863">
        <v>0</v>
      </c>
    </row>
    <row r="8864" spans="1:26" x14ac:dyDescent="0.25">
      <c r="A8864">
        <v>1736833</v>
      </c>
      <c r="B8864">
        <v>1</v>
      </c>
      <c r="C8864" t="s">
        <v>77</v>
      </c>
      <c r="D8864" t="s">
        <v>110</v>
      </c>
      <c r="E8864" t="s">
        <v>212</v>
      </c>
      <c r="F8864" t="s">
        <v>12842</v>
      </c>
      <c r="G8864" t="s">
        <v>176</v>
      </c>
      <c r="H8864" t="s">
        <v>47</v>
      </c>
      <c r="I8864" t="s">
        <v>151</v>
      </c>
      <c r="J8864" t="s">
        <v>130</v>
      </c>
      <c r="K8864" t="s">
        <v>131</v>
      </c>
      <c r="L8864" t="s">
        <v>25181</v>
      </c>
      <c r="M8864" t="s">
        <v>25182</v>
      </c>
      <c r="N8864">
        <v>5.5555550000000002E-3</v>
      </c>
      <c r="O8864">
        <v>0</v>
      </c>
      <c r="P8864">
        <v>0</v>
      </c>
      <c r="Q8864">
        <v>0</v>
      </c>
      <c r="R8864">
        <v>0</v>
      </c>
      <c r="S8864">
        <v>1</v>
      </c>
      <c r="T8864">
        <v>935</v>
      </c>
      <c r="U8864">
        <v>0</v>
      </c>
      <c r="V8864">
        <v>0</v>
      </c>
      <c r="W8864">
        <v>0</v>
      </c>
      <c r="X8864">
        <v>0</v>
      </c>
      <c r="Y8864">
        <v>5.5560000000000002E-3</v>
      </c>
      <c r="Z8864">
        <v>5.1944439999999998</v>
      </c>
    </row>
    <row r="8865" spans="1:26" x14ac:dyDescent="0.25">
      <c r="A8865">
        <v>1736834</v>
      </c>
      <c r="B8865">
        <v>1</v>
      </c>
      <c r="C8865" t="s">
        <v>77</v>
      </c>
      <c r="D8865" t="s">
        <v>108</v>
      </c>
      <c r="E8865" t="s">
        <v>158</v>
      </c>
      <c r="F8865" t="s">
        <v>7349</v>
      </c>
      <c r="G8865" t="s">
        <v>176</v>
      </c>
      <c r="H8865" t="s">
        <v>47</v>
      </c>
      <c r="I8865" t="s">
        <v>129</v>
      </c>
      <c r="J8865" t="s">
        <v>130</v>
      </c>
      <c r="K8865" t="s">
        <v>131</v>
      </c>
      <c r="L8865" t="s">
        <v>25183</v>
      </c>
      <c r="M8865" t="s">
        <v>25184</v>
      </c>
      <c r="N8865">
        <v>7.9166665999999997E-2</v>
      </c>
      <c r="O8865">
        <v>0</v>
      </c>
      <c r="P8865">
        <v>0</v>
      </c>
      <c r="Q8865">
        <v>5</v>
      </c>
      <c r="R8865">
        <v>154</v>
      </c>
      <c r="S8865">
        <v>6</v>
      </c>
      <c r="T8865">
        <v>1053</v>
      </c>
      <c r="U8865">
        <v>0</v>
      </c>
      <c r="V8865">
        <v>0</v>
      </c>
      <c r="W8865">
        <v>0.39583299999999999</v>
      </c>
      <c r="X8865">
        <v>12.191667000000001</v>
      </c>
      <c r="Y8865">
        <v>0.47499999999999998</v>
      </c>
      <c r="Z8865">
        <v>83.362499</v>
      </c>
    </row>
    <row r="8866" spans="1:26" x14ac:dyDescent="0.25">
      <c r="A8866">
        <v>1736836</v>
      </c>
      <c r="B8866">
        <v>1</v>
      </c>
      <c r="C8866" t="s">
        <v>76</v>
      </c>
      <c r="D8866" t="s">
        <v>89</v>
      </c>
      <c r="E8866" t="s">
        <v>164</v>
      </c>
      <c r="F8866" t="s">
        <v>25185</v>
      </c>
      <c r="G8866" t="s">
        <v>285</v>
      </c>
      <c r="H8866" t="s">
        <v>46</v>
      </c>
      <c r="I8866" t="s">
        <v>129</v>
      </c>
      <c r="J8866" t="s">
        <v>130</v>
      </c>
      <c r="K8866" t="s">
        <v>161</v>
      </c>
      <c r="L8866" t="s">
        <v>25186</v>
      </c>
      <c r="M8866" t="s">
        <v>25187</v>
      </c>
      <c r="N8866">
        <v>0.81234249999999997</v>
      </c>
      <c r="O8866">
        <v>0</v>
      </c>
      <c r="P8866">
        <v>0</v>
      </c>
      <c r="Q8866">
        <v>0</v>
      </c>
      <c r="R8866">
        <v>167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135.66119800000001</v>
      </c>
      <c r="Y8866">
        <v>0</v>
      </c>
      <c r="Z8866">
        <v>0</v>
      </c>
    </row>
    <row r="8867" spans="1:26" x14ac:dyDescent="0.25">
      <c r="A8867">
        <v>1736841</v>
      </c>
      <c r="B8867">
        <v>1</v>
      </c>
      <c r="C8867" t="s">
        <v>77</v>
      </c>
      <c r="D8867" t="s">
        <v>114</v>
      </c>
      <c r="E8867" t="s">
        <v>164</v>
      </c>
      <c r="F8867" t="s">
        <v>24344</v>
      </c>
      <c r="G8867" t="s">
        <v>285</v>
      </c>
      <c r="H8867" t="s">
        <v>46</v>
      </c>
      <c r="I8867" t="s">
        <v>129</v>
      </c>
      <c r="J8867" t="s">
        <v>130</v>
      </c>
      <c r="K8867" t="s">
        <v>161</v>
      </c>
      <c r="L8867" t="s">
        <v>25188</v>
      </c>
      <c r="M8867" t="s">
        <v>25189</v>
      </c>
      <c r="N8867">
        <v>8.3202777769999994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51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424.33416699999998</v>
      </c>
    </row>
    <row r="8868" spans="1:26" x14ac:dyDescent="0.25">
      <c r="A8868">
        <v>1736840</v>
      </c>
      <c r="B8868">
        <v>1</v>
      </c>
      <c r="C8868" t="s">
        <v>76</v>
      </c>
      <c r="D8868" t="s">
        <v>88</v>
      </c>
      <c r="E8868" t="s">
        <v>164</v>
      </c>
      <c r="F8868" t="s">
        <v>25190</v>
      </c>
      <c r="G8868" t="s">
        <v>285</v>
      </c>
      <c r="H8868" t="s">
        <v>46</v>
      </c>
      <c r="I8868" t="s">
        <v>129</v>
      </c>
      <c r="J8868" t="s">
        <v>130</v>
      </c>
      <c r="K8868" t="s">
        <v>161</v>
      </c>
      <c r="L8868" t="s">
        <v>25191</v>
      </c>
      <c r="M8868" t="s">
        <v>25192</v>
      </c>
      <c r="N8868">
        <v>7.3918777770000004</v>
      </c>
      <c r="O8868">
        <v>0</v>
      </c>
      <c r="P8868">
        <v>115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850.06594399999994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1736846</v>
      </c>
      <c r="B8869">
        <v>1</v>
      </c>
      <c r="C8869" t="s">
        <v>76</v>
      </c>
      <c r="D8869" t="s">
        <v>86</v>
      </c>
      <c r="E8869" t="s">
        <v>134</v>
      </c>
      <c r="F8869" t="s">
        <v>25193</v>
      </c>
      <c r="G8869" t="s">
        <v>462</v>
      </c>
      <c r="H8869" t="s">
        <v>46</v>
      </c>
      <c r="I8869" t="s">
        <v>129</v>
      </c>
      <c r="J8869" t="s">
        <v>130</v>
      </c>
      <c r="K8869" t="s">
        <v>131</v>
      </c>
      <c r="L8869" t="s">
        <v>25194</v>
      </c>
      <c r="M8869" t="s">
        <v>25195</v>
      </c>
      <c r="N8869">
        <v>0.75444444399999999</v>
      </c>
      <c r="O8869">
        <v>0</v>
      </c>
      <c r="P8869">
        <v>5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3.7722220000000002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1736852</v>
      </c>
      <c r="B8870">
        <v>1</v>
      </c>
      <c r="C8870" t="s">
        <v>76</v>
      </c>
      <c r="D8870" t="s">
        <v>78</v>
      </c>
      <c r="E8870" t="s">
        <v>134</v>
      </c>
      <c r="F8870" t="s">
        <v>25196</v>
      </c>
      <c r="G8870" t="s">
        <v>155</v>
      </c>
      <c r="H8870" t="s">
        <v>46</v>
      </c>
      <c r="I8870" t="s">
        <v>129</v>
      </c>
      <c r="J8870" t="s">
        <v>130</v>
      </c>
      <c r="K8870" t="s">
        <v>131</v>
      </c>
      <c r="L8870" t="s">
        <v>25197</v>
      </c>
      <c r="M8870" t="s">
        <v>25198</v>
      </c>
      <c r="N8870">
        <v>1.553055555</v>
      </c>
      <c r="O8870">
        <v>0</v>
      </c>
      <c r="P8870">
        <v>4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6.2122219999999997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1736845</v>
      </c>
      <c r="B8871">
        <v>1</v>
      </c>
      <c r="C8871" t="s">
        <v>76</v>
      </c>
      <c r="D8871" t="s">
        <v>85</v>
      </c>
      <c r="E8871" t="s">
        <v>191</v>
      </c>
      <c r="F8871" t="s">
        <v>25199</v>
      </c>
      <c r="G8871" t="s">
        <v>2873</v>
      </c>
      <c r="H8871" t="s">
        <v>46</v>
      </c>
      <c r="I8871" t="s">
        <v>129</v>
      </c>
      <c r="J8871" t="s">
        <v>130</v>
      </c>
      <c r="K8871" t="s">
        <v>131</v>
      </c>
      <c r="L8871" t="s">
        <v>25200</v>
      </c>
      <c r="M8871" t="s">
        <v>25201</v>
      </c>
      <c r="N8871">
        <v>2.0502777769999998</v>
      </c>
      <c r="O8871">
        <v>0</v>
      </c>
      <c r="P8871">
        <v>19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38.955278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1736843</v>
      </c>
      <c r="B8872">
        <v>1</v>
      </c>
      <c r="C8872" t="s">
        <v>77</v>
      </c>
      <c r="D8872" t="s">
        <v>108</v>
      </c>
      <c r="E8872" t="s">
        <v>126</v>
      </c>
      <c r="F8872" t="s">
        <v>25202</v>
      </c>
      <c r="G8872" t="s">
        <v>150</v>
      </c>
      <c r="H8872" t="s">
        <v>47</v>
      </c>
      <c r="I8872" t="s">
        <v>129</v>
      </c>
      <c r="J8872" t="s">
        <v>130</v>
      </c>
      <c r="K8872" t="s">
        <v>161</v>
      </c>
      <c r="L8872" t="s">
        <v>25203</v>
      </c>
      <c r="M8872" t="s">
        <v>25204</v>
      </c>
      <c r="N8872">
        <v>0.100869444</v>
      </c>
      <c r="O8872">
        <v>0</v>
      </c>
      <c r="P8872">
        <v>1484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149.69025500000001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1736861</v>
      </c>
      <c r="B8873">
        <v>1</v>
      </c>
      <c r="C8873" t="s">
        <v>76</v>
      </c>
      <c r="D8873" t="s">
        <v>103</v>
      </c>
      <c r="E8873" t="s">
        <v>134</v>
      </c>
      <c r="F8873" t="s">
        <v>25205</v>
      </c>
      <c r="G8873" t="s">
        <v>209</v>
      </c>
      <c r="H8873" t="s">
        <v>46</v>
      </c>
      <c r="I8873" t="s">
        <v>129</v>
      </c>
      <c r="J8873" t="s">
        <v>130</v>
      </c>
      <c r="K8873" t="s">
        <v>131</v>
      </c>
      <c r="L8873" t="s">
        <v>25206</v>
      </c>
      <c r="M8873" t="s">
        <v>25207</v>
      </c>
      <c r="N8873">
        <v>3.1605555550000002</v>
      </c>
      <c r="O8873">
        <v>0</v>
      </c>
      <c r="P8873">
        <v>0</v>
      </c>
      <c r="Q8873">
        <v>0</v>
      </c>
      <c r="R8873">
        <v>1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3.1605560000000001</v>
      </c>
      <c r="Y8873">
        <v>0</v>
      </c>
      <c r="Z8873">
        <v>0</v>
      </c>
    </row>
    <row r="8874" spans="1:26" x14ac:dyDescent="0.25">
      <c r="A8874">
        <v>1736854</v>
      </c>
      <c r="B8874">
        <v>1</v>
      </c>
      <c r="C8874" t="s">
        <v>76</v>
      </c>
      <c r="D8874" t="s">
        <v>89</v>
      </c>
      <c r="E8874" t="s">
        <v>139</v>
      </c>
      <c r="F8874" t="s">
        <v>25208</v>
      </c>
      <c r="G8874" t="s">
        <v>197</v>
      </c>
      <c r="H8874" t="s">
        <v>46</v>
      </c>
      <c r="I8874" t="s">
        <v>129</v>
      </c>
      <c r="J8874" t="s">
        <v>130</v>
      </c>
      <c r="K8874" t="s">
        <v>131</v>
      </c>
      <c r="L8874" t="s">
        <v>25209</v>
      </c>
      <c r="M8874" t="s">
        <v>25210</v>
      </c>
      <c r="N8874">
        <v>4.6505555550000004</v>
      </c>
      <c r="O8874">
        <v>0</v>
      </c>
      <c r="P8874">
        <v>2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9.3011110000000006</v>
      </c>
      <c r="W8874">
        <v>0</v>
      </c>
      <c r="X8874">
        <v>0</v>
      </c>
      <c r="Y8874">
        <v>0</v>
      </c>
      <c r="Z8874">
        <v>0</v>
      </c>
    </row>
    <row r="8875" spans="1:26" x14ac:dyDescent="0.25">
      <c r="A8875">
        <v>1736849</v>
      </c>
      <c r="B8875">
        <v>1</v>
      </c>
      <c r="C8875" t="s">
        <v>76</v>
      </c>
      <c r="D8875" t="s">
        <v>102</v>
      </c>
      <c r="E8875" t="s">
        <v>212</v>
      </c>
      <c r="F8875" t="s">
        <v>719</v>
      </c>
      <c r="G8875" t="s">
        <v>293</v>
      </c>
      <c r="H8875" t="s">
        <v>160</v>
      </c>
      <c r="I8875" t="s">
        <v>129</v>
      </c>
      <c r="J8875" t="s">
        <v>130</v>
      </c>
      <c r="K8875" t="s">
        <v>161</v>
      </c>
      <c r="L8875" t="s">
        <v>25211</v>
      </c>
      <c r="M8875" t="s">
        <v>25212</v>
      </c>
      <c r="N8875">
        <v>6.8567572219999997</v>
      </c>
      <c r="O8875">
        <v>0</v>
      </c>
      <c r="P8875">
        <v>0</v>
      </c>
      <c r="Q8875">
        <v>0</v>
      </c>
      <c r="R8875">
        <v>0</v>
      </c>
      <c r="S8875">
        <v>30</v>
      </c>
      <c r="T8875">
        <v>1538</v>
      </c>
      <c r="U8875">
        <v>0</v>
      </c>
      <c r="V8875">
        <v>0</v>
      </c>
      <c r="W8875">
        <v>0</v>
      </c>
      <c r="X8875">
        <v>0</v>
      </c>
      <c r="Y8875">
        <v>205.70271700000001</v>
      </c>
      <c r="Z8875">
        <v>10545.692607000001</v>
      </c>
    </row>
    <row r="8876" spans="1:26" x14ac:dyDescent="0.25">
      <c r="A8876">
        <v>1736851</v>
      </c>
      <c r="B8876">
        <v>1</v>
      </c>
      <c r="C8876" t="s">
        <v>76</v>
      </c>
      <c r="D8876" t="s">
        <v>82</v>
      </c>
      <c r="E8876" t="s">
        <v>164</v>
      </c>
      <c r="F8876" t="s">
        <v>25213</v>
      </c>
      <c r="G8876" t="s">
        <v>281</v>
      </c>
      <c r="H8876" t="s">
        <v>46</v>
      </c>
      <c r="I8876" t="s">
        <v>129</v>
      </c>
      <c r="J8876" t="s">
        <v>130</v>
      </c>
      <c r="K8876" t="s">
        <v>161</v>
      </c>
      <c r="L8876" t="s">
        <v>25214</v>
      </c>
      <c r="M8876" t="s">
        <v>25215</v>
      </c>
      <c r="N8876">
        <v>1.9599388879999999</v>
      </c>
      <c r="O8876">
        <v>0</v>
      </c>
      <c r="P8876">
        <v>459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899.61194999999998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1736866</v>
      </c>
      <c r="B8877">
        <v>1</v>
      </c>
      <c r="C8877" t="s">
        <v>77</v>
      </c>
      <c r="D8877" t="s">
        <v>108</v>
      </c>
      <c r="E8877" t="s">
        <v>134</v>
      </c>
      <c r="F8877" t="s">
        <v>25216</v>
      </c>
      <c r="G8877" t="s">
        <v>136</v>
      </c>
      <c r="H8877" t="s">
        <v>46</v>
      </c>
      <c r="I8877" t="s">
        <v>129</v>
      </c>
      <c r="J8877" t="s">
        <v>130</v>
      </c>
      <c r="K8877" t="s">
        <v>131</v>
      </c>
      <c r="L8877" t="s">
        <v>25217</v>
      </c>
      <c r="M8877" t="s">
        <v>25218</v>
      </c>
      <c r="N8877">
        <v>1.2894444439999999</v>
      </c>
      <c r="O8877">
        <v>0</v>
      </c>
      <c r="P8877">
        <v>1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1.289444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1736856</v>
      </c>
      <c r="B8878">
        <v>1</v>
      </c>
      <c r="C8878" t="s">
        <v>76</v>
      </c>
      <c r="D8878" t="s">
        <v>84</v>
      </c>
      <c r="E8878" t="s">
        <v>134</v>
      </c>
      <c r="F8878" t="s">
        <v>25219</v>
      </c>
      <c r="G8878" t="s">
        <v>136</v>
      </c>
      <c r="H8878" t="s">
        <v>46</v>
      </c>
      <c r="I8878" t="s">
        <v>129</v>
      </c>
      <c r="J8878" t="s">
        <v>130</v>
      </c>
      <c r="K8878" t="s">
        <v>131</v>
      </c>
      <c r="L8878" t="s">
        <v>25220</v>
      </c>
      <c r="M8878" t="s">
        <v>25221</v>
      </c>
      <c r="N8878">
        <v>1.339444444</v>
      </c>
      <c r="O8878">
        <v>0</v>
      </c>
      <c r="P8878">
        <v>3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4.0183330000000002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1736855</v>
      </c>
      <c r="B8879">
        <v>1</v>
      </c>
      <c r="C8879" t="s">
        <v>76</v>
      </c>
      <c r="D8879" t="s">
        <v>85</v>
      </c>
      <c r="E8879" t="s">
        <v>158</v>
      </c>
      <c r="F8879" t="s">
        <v>25222</v>
      </c>
      <c r="G8879" t="s">
        <v>176</v>
      </c>
      <c r="H8879" t="s">
        <v>47</v>
      </c>
      <c r="I8879" t="s">
        <v>129</v>
      </c>
      <c r="J8879" t="s">
        <v>130</v>
      </c>
      <c r="K8879" t="s">
        <v>131</v>
      </c>
      <c r="L8879" t="s">
        <v>25223</v>
      </c>
      <c r="M8879" t="s">
        <v>25224</v>
      </c>
      <c r="N8879">
        <v>0.87472222200000005</v>
      </c>
      <c r="O8879">
        <v>1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0.874722</v>
      </c>
      <c r="V8879">
        <v>0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1736863</v>
      </c>
      <c r="B8880">
        <v>1</v>
      </c>
      <c r="C8880" t="s">
        <v>76</v>
      </c>
      <c r="D8880" t="s">
        <v>99</v>
      </c>
      <c r="E8880" t="s">
        <v>134</v>
      </c>
      <c r="F8880" t="s">
        <v>25225</v>
      </c>
      <c r="G8880" t="s">
        <v>289</v>
      </c>
      <c r="H8880" t="s">
        <v>46</v>
      </c>
      <c r="I8880" t="s">
        <v>129</v>
      </c>
      <c r="J8880" t="s">
        <v>130</v>
      </c>
      <c r="K8880" t="s">
        <v>131</v>
      </c>
      <c r="L8880" t="s">
        <v>25226</v>
      </c>
      <c r="M8880" t="s">
        <v>25227</v>
      </c>
      <c r="N8880">
        <v>9.9366666660000007</v>
      </c>
      <c r="O8880">
        <v>0</v>
      </c>
      <c r="P8880">
        <v>1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9.9366669999999999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1736862</v>
      </c>
      <c r="B8881">
        <v>1</v>
      </c>
      <c r="C8881" t="s">
        <v>76</v>
      </c>
      <c r="D8881" t="s">
        <v>96</v>
      </c>
      <c r="E8881" t="s">
        <v>134</v>
      </c>
      <c r="F8881" t="s">
        <v>25228</v>
      </c>
      <c r="G8881" t="s">
        <v>136</v>
      </c>
      <c r="H8881" t="s">
        <v>46</v>
      </c>
      <c r="I8881" t="s">
        <v>129</v>
      </c>
      <c r="J8881" t="s">
        <v>130</v>
      </c>
      <c r="K8881" t="s">
        <v>131</v>
      </c>
      <c r="L8881" t="s">
        <v>25229</v>
      </c>
      <c r="M8881" t="s">
        <v>25230</v>
      </c>
      <c r="N8881">
        <v>1.5858333330000001</v>
      </c>
      <c r="O8881">
        <v>0</v>
      </c>
      <c r="P8881">
        <v>1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1.585833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1736869</v>
      </c>
      <c r="B8882">
        <v>1</v>
      </c>
      <c r="C8882" t="s">
        <v>76</v>
      </c>
      <c r="D8882" t="s">
        <v>94</v>
      </c>
      <c r="E8882" t="s">
        <v>126</v>
      </c>
      <c r="F8882" t="s">
        <v>25231</v>
      </c>
      <c r="G8882" t="s">
        <v>285</v>
      </c>
      <c r="H8882" t="s">
        <v>47</v>
      </c>
      <c r="I8882" t="s">
        <v>129</v>
      </c>
      <c r="J8882" t="s">
        <v>130</v>
      </c>
      <c r="K8882" t="s">
        <v>161</v>
      </c>
      <c r="L8882" t="s">
        <v>25232</v>
      </c>
      <c r="M8882" t="s">
        <v>25233</v>
      </c>
      <c r="N8882">
        <v>4.9571222219999997</v>
      </c>
      <c r="O8882">
        <v>0</v>
      </c>
      <c r="P8882">
        <v>222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1100.481133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1736875</v>
      </c>
      <c r="B8883">
        <v>1</v>
      </c>
      <c r="C8883" t="s">
        <v>76</v>
      </c>
      <c r="D8883" t="s">
        <v>99</v>
      </c>
      <c r="E8883" t="s">
        <v>212</v>
      </c>
      <c r="F8883" t="s">
        <v>1833</v>
      </c>
      <c r="G8883" t="s">
        <v>145</v>
      </c>
      <c r="H8883" t="s">
        <v>47</v>
      </c>
      <c r="I8883" t="s">
        <v>129</v>
      </c>
      <c r="J8883" t="s">
        <v>130</v>
      </c>
      <c r="K8883" t="s">
        <v>131</v>
      </c>
      <c r="L8883" t="s">
        <v>25234</v>
      </c>
      <c r="M8883" t="s">
        <v>25235</v>
      </c>
      <c r="N8883">
        <v>1.859444444</v>
      </c>
      <c r="O8883">
        <v>29</v>
      </c>
      <c r="P8883">
        <v>2072</v>
      </c>
      <c r="Q8883">
        <v>0</v>
      </c>
      <c r="R8883">
        <v>0</v>
      </c>
      <c r="S8883">
        <v>0</v>
      </c>
      <c r="T8883">
        <v>0</v>
      </c>
      <c r="U8883">
        <v>53.923889000000003</v>
      </c>
      <c r="V8883">
        <v>3852.7688880000001</v>
      </c>
      <c r="W8883">
        <v>0</v>
      </c>
      <c r="X8883">
        <v>0</v>
      </c>
      <c r="Y8883">
        <v>0</v>
      </c>
      <c r="Z8883">
        <v>0</v>
      </c>
    </row>
    <row r="8884" spans="1:26" x14ac:dyDescent="0.25">
      <c r="A8884">
        <v>1736873</v>
      </c>
      <c r="B8884">
        <v>1</v>
      </c>
      <c r="C8884" t="s">
        <v>76</v>
      </c>
      <c r="D8884" t="s">
        <v>90</v>
      </c>
      <c r="E8884" t="s">
        <v>139</v>
      </c>
      <c r="F8884" t="s">
        <v>25236</v>
      </c>
      <c r="G8884" t="s">
        <v>285</v>
      </c>
      <c r="H8884" t="s">
        <v>46</v>
      </c>
      <c r="I8884" t="s">
        <v>129</v>
      </c>
      <c r="J8884" t="s">
        <v>130</v>
      </c>
      <c r="K8884" t="s">
        <v>161</v>
      </c>
      <c r="L8884" t="s">
        <v>25132</v>
      </c>
      <c r="M8884" t="s">
        <v>25237</v>
      </c>
      <c r="N8884">
        <v>5.6118174999999999</v>
      </c>
      <c r="O8884">
        <v>0</v>
      </c>
      <c r="P8884">
        <v>25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140.29543799999999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1736888</v>
      </c>
      <c r="B8885">
        <v>1</v>
      </c>
      <c r="C8885" t="s">
        <v>76</v>
      </c>
      <c r="D8885" t="s">
        <v>92</v>
      </c>
      <c r="E8885" t="s">
        <v>134</v>
      </c>
      <c r="F8885" t="s">
        <v>25238</v>
      </c>
      <c r="G8885" t="s">
        <v>289</v>
      </c>
      <c r="H8885" t="s">
        <v>46</v>
      </c>
      <c r="I8885" t="s">
        <v>129</v>
      </c>
      <c r="J8885" t="s">
        <v>130</v>
      </c>
      <c r="K8885" t="s">
        <v>131</v>
      </c>
      <c r="L8885" t="s">
        <v>25239</v>
      </c>
      <c r="M8885" t="s">
        <v>25240</v>
      </c>
      <c r="N8885">
        <v>1.5238888880000001</v>
      </c>
      <c r="O8885">
        <v>0</v>
      </c>
      <c r="P8885">
        <v>0</v>
      </c>
      <c r="Q8885">
        <v>0</v>
      </c>
      <c r="R8885">
        <v>1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1.523889</v>
      </c>
      <c r="Y8885">
        <v>0</v>
      </c>
      <c r="Z8885">
        <v>0</v>
      </c>
    </row>
    <row r="8886" spans="1:26" x14ac:dyDescent="0.25">
      <c r="A8886">
        <v>1736878</v>
      </c>
      <c r="B8886">
        <v>1</v>
      </c>
      <c r="C8886" t="s">
        <v>77</v>
      </c>
      <c r="D8886" t="s">
        <v>123</v>
      </c>
      <c r="E8886" t="s">
        <v>139</v>
      </c>
      <c r="F8886" t="s">
        <v>5933</v>
      </c>
      <c r="G8886" t="s">
        <v>141</v>
      </c>
      <c r="H8886" t="s">
        <v>46</v>
      </c>
      <c r="I8886" t="s">
        <v>129</v>
      </c>
      <c r="J8886" t="s">
        <v>130</v>
      </c>
      <c r="K8886" t="s">
        <v>131</v>
      </c>
      <c r="L8886" t="s">
        <v>25241</v>
      </c>
      <c r="M8886" t="s">
        <v>25242</v>
      </c>
      <c r="N8886">
        <v>1.7752777769999999</v>
      </c>
      <c r="O8886">
        <v>0</v>
      </c>
      <c r="P8886">
        <v>3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5.3258330000000003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1736901</v>
      </c>
      <c r="B8887">
        <v>1</v>
      </c>
      <c r="C8887" t="s">
        <v>76</v>
      </c>
      <c r="D8887" t="s">
        <v>92</v>
      </c>
      <c r="E8887" t="s">
        <v>164</v>
      </c>
      <c r="F8887" t="s">
        <v>4292</v>
      </c>
      <c r="G8887" t="s">
        <v>281</v>
      </c>
      <c r="H8887" t="s">
        <v>46</v>
      </c>
      <c r="I8887" t="s">
        <v>129</v>
      </c>
      <c r="J8887" t="s">
        <v>130</v>
      </c>
      <c r="K8887" t="s">
        <v>161</v>
      </c>
      <c r="L8887" t="s">
        <v>25243</v>
      </c>
      <c r="M8887" t="s">
        <v>25244</v>
      </c>
      <c r="N8887">
        <v>0.54166666600000002</v>
      </c>
      <c r="O8887">
        <v>0</v>
      </c>
      <c r="P8887">
        <v>0</v>
      </c>
      <c r="Q8887">
        <v>0</v>
      </c>
      <c r="R8887">
        <v>147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79.625</v>
      </c>
      <c r="Y8887">
        <v>0</v>
      </c>
      <c r="Z8887">
        <v>0</v>
      </c>
    </row>
    <row r="8888" spans="1:26" x14ac:dyDescent="0.25">
      <c r="A8888">
        <v>1736925</v>
      </c>
      <c r="B8888">
        <v>1</v>
      </c>
      <c r="C8888" t="s">
        <v>76</v>
      </c>
      <c r="D8888" t="s">
        <v>88</v>
      </c>
      <c r="E8888" t="s">
        <v>134</v>
      </c>
      <c r="F8888" t="s">
        <v>25245</v>
      </c>
      <c r="G8888" t="s">
        <v>155</v>
      </c>
      <c r="H8888" t="s">
        <v>46</v>
      </c>
      <c r="I8888" t="s">
        <v>129</v>
      </c>
      <c r="J8888" t="s">
        <v>130</v>
      </c>
      <c r="K8888" t="s">
        <v>131</v>
      </c>
      <c r="L8888" t="s">
        <v>25246</v>
      </c>
      <c r="M8888" t="s">
        <v>25247</v>
      </c>
      <c r="N8888">
        <v>2.5494444440000001</v>
      </c>
      <c r="O8888">
        <v>0</v>
      </c>
      <c r="P8888">
        <v>22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56.087778</v>
      </c>
      <c r="W8888">
        <v>0</v>
      </c>
      <c r="X8888">
        <v>0</v>
      </c>
      <c r="Y8888">
        <v>0</v>
      </c>
      <c r="Z8888">
        <v>0</v>
      </c>
    </row>
    <row r="8889" spans="1:26" x14ac:dyDescent="0.25">
      <c r="A8889">
        <v>1736890</v>
      </c>
      <c r="B8889">
        <v>1</v>
      </c>
      <c r="C8889" t="s">
        <v>76</v>
      </c>
      <c r="D8889" t="s">
        <v>106</v>
      </c>
      <c r="E8889" t="s">
        <v>134</v>
      </c>
      <c r="F8889" t="s">
        <v>25248</v>
      </c>
      <c r="G8889" t="s">
        <v>136</v>
      </c>
      <c r="H8889" t="s">
        <v>46</v>
      </c>
      <c r="I8889" t="s">
        <v>129</v>
      </c>
      <c r="J8889" t="s">
        <v>130</v>
      </c>
      <c r="K8889" t="s">
        <v>131</v>
      </c>
      <c r="L8889" t="s">
        <v>25249</v>
      </c>
      <c r="M8889" t="s">
        <v>25250</v>
      </c>
      <c r="N8889">
        <v>1.132777777</v>
      </c>
      <c r="O8889">
        <v>0</v>
      </c>
      <c r="P8889">
        <v>2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2.2655560000000001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1736882</v>
      </c>
      <c r="B8890">
        <v>1</v>
      </c>
      <c r="C8890" t="s">
        <v>76</v>
      </c>
      <c r="D8890" t="s">
        <v>89</v>
      </c>
      <c r="E8890" t="s">
        <v>139</v>
      </c>
      <c r="F8890" t="s">
        <v>25251</v>
      </c>
      <c r="G8890" t="s">
        <v>141</v>
      </c>
      <c r="H8890" t="s">
        <v>46</v>
      </c>
      <c r="I8890" t="s">
        <v>129</v>
      </c>
      <c r="J8890" t="s">
        <v>130</v>
      </c>
      <c r="K8890" t="s">
        <v>131</v>
      </c>
      <c r="L8890" t="s">
        <v>25252</v>
      </c>
      <c r="M8890" t="s">
        <v>25253</v>
      </c>
      <c r="N8890">
        <v>6.2319444439999998</v>
      </c>
      <c r="O8890">
        <v>0</v>
      </c>
      <c r="P8890">
        <v>18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112.175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1736895</v>
      </c>
      <c r="B8891">
        <v>1</v>
      </c>
      <c r="C8891" t="s">
        <v>77</v>
      </c>
      <c r="D8891" t="s">
        <v>110</v>
      </c>
      <c r="E8891" t="s">
        <v>139</v>
      </c>
      <c r="F8891" t="s">
        <v>25254</v>
      </c>
      <c r="G8891" t="s">
        <v>141</v>
      </c>
      <c r="H8891" t="s">
        <v>46</v>
      </c>
      <c r="I8891" t="s">
        <v>129</v>
      </c>
      <c r="J8891" t="s">
        <v>130</v>
      </c>
      <c r="K8891" t="s">
        <v>131</v>
      </c>
      <c r="L8891" t="s">
        <v>25255</v>
      </c>
      <c r="M8891" t="s">
        <v>25256</v>
      </c>
      <c r="N8891">
        <v>1.0577777770000001</v>
      </c>
      <c r="O8891">
        <v>0</v>
      </c>
      <c r="P8891">
        <v>0</v>
      </c>
      <c r="Q8891">
        <v>0</v>
      </c>
      <c r="R8891">
        <v>12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12.693333000000001</v>
      </c>
      <c r="Y8891">
        <v>0</v>
      </c>
      <c r="Z8891">
        <v>0</v>
      </c>
    </row>
    <row r="8892" spans="1:26" x14ac:dyDescent="0.25">
      <c r="A8892">
        <v>1736885</v>
      </c>
      <c r="B8892">
        <v>1</v>
      </c>
      <c r="C8892" t="s">
        <v>77</v>
      </c>
      <c r="D8892" t="s">
        <v>108</v>
      </c>
      <c r="E8892" t="s">
        <v>126</v>
      </c>
      <c r="F8892" t="s">
        <v>25257</v>
      </c>
      <c r="G8892" t="s">
        <v>281</v>
      </c>
      <c r="H8892" t="s">
        <v>47</v>
      </c>
      <c r="I8892" t="s">
        <v>129</v>
      </c>
      <c r="J8892" t="s">
        <v>130</v>
      </c>
      <c r="K8892" t="s">
        <v>161</v>
      </c>
      <c r="L8892" t="s">
        <v>25258</v>
      </c>
      <c r="M8892" t="s">
        <v>25259</v>
      </c>
      <c r="N8892">
        <v>2.4033166659999998</v>
      </c>
      <c r="O8892">
        <v>0</v>
      </c>
      <c r="P8892">
        <v>803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1929.8632829999999</v>
      </c>
      <c r="W8892">
        <v>0</v>
      </c>
      <c r="X8892">
        <v>0</v>
      </c>
      <c r="Y8892">
        <v>0</v>
      </c>
      <c r="Z8892">
        <v>0</v>
      </c>
    </row>
    <row r="8893" spans="1:26" x14ac:dyDescent="0.25">
      <c r="A8893">
        <v>1736887</v>
      </c>
      <c r="B8893">
        <v>1</v>
      </c>
      <c r="C8893" t="s">
        <v>76</v>
      </c>
      <c r="D8893" t="s">
        <v>90</v>
      </c>
      <c r="E8893" t="s">
        <v>164</v>
      </c>
      <c r="F8893" t="s">
        <v>25260</v>
      </c>
      <c r="G8893" t="s">
        <v>281</v>
      </c>
      <c r="H8893" t="s">
        <v>46</v>
      </c>
      <c r="I8893" t="s">
        <v>129</v>
      </c>
      <c r="J8893" t="s">
        <v>130</v>
      </c>
      <c r="K8893" t="s">
        <v>161</v>
      </c>
      <c r="L8893" t="s">
        <v>25261</v>
      </c>
      <c r="M8893" t="s">
        <v>25262</v>
      </c>
      <c r="N8893">
        <v>1.3182488880000001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111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146.325627</v>
      </c>
    </row>
    <row r="8894" spans="1:26" x14ac:dyDescent="0.25">
      <c r="A8894">
        <v>1736898</v>
      </c>
      <c r="B8894">
        <v>1</v>
      </c>
      <c r="C8894" t="s">
        <v>76</v>
      </c>
      <c r="D8894" t="s">
        <v>100</v>
      </c>
      <c r="E8894" t="s">
        <v>126</v>
      </c>
      <c r="F8894" t="s">
        <v>25263</v>
      </c>
      <c r="G8894" t="s">
        <v>176</v>
      </c>
      <c r="H8894" t="s">
        <v>47</v>
      </c>
      <c r="I8894" t="s">
        <v>129</v>
      </c>
      <c r="J8894" t="s">
        <v>130</v>
      </c>
      <c r="K8894" t="s">
        <v>131</v>
      </c>
      <c r="L8894" t="s">
        <v>25264</v>
      </c>
      <c r="M8894" t="s">
        <v>25265</v>
      </c>
      <c r="N8894">
        <v>0.76361111100000001</v>
      </c>
      <c r="O8894">
        <v>1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0.76361100000000004</v>
      </c>
      <c r="V8894">
        <v>0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1736893</v>
      </c>
      <c r="B8895">
        <v>1</v>
      </c>
      <c r="C8895" t="s">
        <v>77</v>
      </c>
      <c r="D8895" t="s">
        <v>113</v>
      </c>
      <c r="E8895" t="s">
        <v>139</v>
      </c>
      <c r="F8895" t="s">
        <v>23103</v>
      </c>
      <c r="G8895" t="s">
        <v>285</v>
      </c>
      <c r="H8895" t="s">
        <v>46</v>
      </c>
      <c r="I8895" t="s">
        <v>129</v>
      </c>
      <c r="J8895" t="s">
        <v>130</v>
      </c>
      <c r="K8895" t="s">
        <v>161</v>
      </c>
      <c r="L8895" t="s">
        <v>25266</v>
      </c>
      <c r="M8895" t="s">
        <v>25267</v>
      </c>
      <c r="N8895">
        <v>9.7321294439999999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88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856.42739099999994</v>
      </c>
    </row>
    <row r="8896" spans="1:26" x14ac:dyDescent="0.25">
      <c r="A8896">
        <v>1736894</v>
      </c>
      <c r="B8896">
        <v>1</v>
      </c>
      <c r="C8896" t="s">
        <v>76</v>
      </c>
      <c r="D8896" t="s">
        <v>93</v>
      </c>
      <c r="E8896" t="s">
        <v>126</v>
      </c>
      <c r="F8896" t="s">
        <v>20832</v>
      </c>
      <c r="G8896" t="s">
        <v>145</v>
      </c>
      <c r="H8896" t="s">
        <v>47</v>
      </c>
      <c r="I8896" t="s">
        <v>129</v>
      </c>
      <c r="J8896" t="s">
        <v>130</v>
      </c>
      <c r="K8896" t="s">
        <v>131</v>
      </c>
      <c r="L8896" t="s">
        <v>25268</v>
      </c>
      <c r="M8896" t="s">
        <v>25269</v>
      </c>
      <c r="N8896">
        <v>0.82861111099999996</v>
      </c>
      <c r="O8896">
        <v>0</v>
      </c>
      <c r="P8896">
        <v>135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111.8625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1736910</v>
      </c>
      <c r="B8897">
        <v>1</v>
      </c>
      <c r="C8897" t="s">
        <v>76</v>
      </c>
      <c r="D8897" t="s">
        <v>91</v>
      </c>
      <c r="E8897" t="s">
        <v>139</v>
      </c>
      <c r="F8897" t="s">
        <v>25270</v>
      </c>
      <c r="G8897" t="s">
        <v>232</v>
      </c>
      <c r="H8897" t="s">
        <v>46</v>
      </c>
      <c r="I8897" t="s">
        <v>129</v>
      </c>
      <c r="J8897" t="s">
        <v>130</v>
      </c>
      <c r="K8897" t="s">
        <v>131</v>
      </c>
      <c r="L8897" t="s">
        <v>25271</v>
      </c>
      <c r="M8897" t="s">
        <v>25272</v>
      </c>
      <c r="N8897">
        <v>1.7008333330000001</v>
      </c>
      <c r="O8897">
        <v>0</v>
      </c>
      <c r="P8897">
        <v>10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17.008333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1736905</v>
      </c>
      <c r="B8898">
        <v>1</v>
      </c>
      <c r="C8898" t="s">
        <v>76</v>
      </c>
      <c r="D8898" t="s">
        <v>90</v>
      </c>
      <c r="E8898" t="s">
        <v>158</v>
      </c>
      <c r="F8898" t="s">
        <v>23704</v>
      </c>
      <c r="G8898" t="s">
        <v>285</v>
      </c>
      <c r="H8898" t="s">
        <v>47</v>
      </c>
      <c r="I8898" t="s">
        <v>129</v>
      </c>
      <c r="J8898" t="s">
        <v>130</v>
      </c>
      <c r="K8898" t="s">
        <v>161</v>
      </c>
      <c r="L8898" t="s">
        <v>25273</v>
      </c>
      <c r="M8898" t="s">
        <v>25274</v>
      </c>
      <c r="N8898">
        <v>3.2780555549999999</v>
      </c>
      <c r="O8898">
        <v>14</v>
      </c>
      <c r="P8898">
        <v>4</v>
      </c>
      <c r="Q8898">
        <v>4</v>
      </c>
      <c r="R8898">
        <v>107</v>
      </c>
      <c r="S8898">
        <v>84</v>
      </c>
      <c r="T8898">
        <v>4284</v>
      </c>
      <c r="U8898">
        <v>45.892778</v>
      </c>
      <c r="V8898">
        <v>13.112221999999999</v>
      </c>
      <c r="W8898">
        <v>13.112221999999999</v>
      </c>
      <c r="X8898">
        <v>350.75194399999998</v>
      </c>
      <c r="Y8898">
        <v>275.35666700000002</v>
      </c>
      <c r="Z8898">
        <v>14043.189998</v>
      </c>
    </row>
    <row r="8899" spans="1:26" x14ac:dyDescent="0.25">
      <c r="A8899">
        <v>1736906</v>
      </c>
      <c r="B8899">
        <v>1</v>
      </c>
      <c r="C8899" t="s">
        <v>76</v>
      </c>
      <c r="D8899" t="s">
        <v>90</v>
      </c>
      <c r="E8899" t="s">
        <v>158</v>
      </c>
      <c r="F8899" t="s">
        <v>25275</v>
      </c>
      <c r="G8899" t="s">
        <v>176</v>
      </c>
      <c r="H8899" t="s">
        <v>47</v>
      </c>
      <c r="I8899" t="s">
        <v>151</v>
      </c>
      <c r="J8899" t="s">
        <v>130</v>
      </c>
      <c r="K8899" t="s">
        <v>131</v>
      </c>
      <c r="L8899" t="s">
        <v>25276</v>
      </c>
      <c r="M8899" t="s">
        <v>25277</v>
      </c>
      <c r="N8899">
        <v>5.5555550000000002E-3</v>
      </c>
      <c r="O8899">
        <v>0</v>
      </c>
      <c r="P8899">
        <v>0</v>
      </c>
      <c r="Q8899">
        <v>0</v>
      </c>
      <c r="R8899">
        <v>0</v>
      </c>
      <c r="S8899">
        <v>3</v>
      </c>
      <c r="T8899">
        <v>943</v>
      </c>
      <c r="U8899">
        <v>0</v>
      </c>
      <c r="V8899">
        <v>0</v>
      </c>
      <c r="W8899">
        <v>0</v>
      </c>
      <c r="X8899">
        <v>0</v>
      </c>
      <c r="Y8899">
        <v>1.6667000000000001E-2</v>
      </c>
      <c r="Z8899">
        <v>5.2388880000000002</v>
      </c>
    </row>
    <row r="8900" spans="1:26" x14ac:dyDescent="0.25">
      <c r="A8900">
        <v>1736911</v>
      </c>
      <c r="B8900">
        <v>1</v>
      </c>
      <c r="C8900" t="s">
        <v>76</v>
      </c>
      <c r="D8900" t="s">
        <v>100</v>
      </c>
      <c r="E8900" t="s">
        <v>148</v>
      </c>
      <c r="F8900" t="s">
        <v>24617</v>
      </c>
      <c r="G8900" t="s">
        <v>150</v>
      </c>
      <c r="H8900" t="s">
        <v>47</v>
      </c>
      <c r="I8900" t="s">
        <v>129</v>
      </c>
      <c r="J8900" t="s">
        <v>130</v>
      </c>
      <c r="K8900" t="s">
        <v>131</v>
      </c>
      <c r="L8900" t="s">
        <v>25278</v>
      </c>
      <c r="M8900" t="s">
        <v>25279</v>
      </c>
      <c r="N8900">
        <v>5.8888888E-2</v>
      </c>
      <c r="O8900">
        <v>86</v>
      </c>
      <c r="P8900">
        <v>72</v>
      </c>
      <c r="Q8900">
        <v>0</v>
      </c>
      <c r="R8900">
        <v>0</v>
      </c>
      <c r="S8900">
        <v>0</v>
      </c>
      <c r="T8900">
        <v>0</v>
      </c>
      <c r="U8900">
        <v>5.0644439999999999</v>
      </c>
      <c r="V8900">
        <v>4.24</v>
      </c>
      <c r="W8900">
        <v>0</v>
      </c>
      <c r="X8900">
        <v>0</v>
      </c>
      <c r="Y8900">
        <v>0</v>
      </c>
      <c r="Z8900">
        <v>0</v>
      </c>
    </row>
    <row r="8901" spans="1:26" x14ac:dyDescent="0.25">
      <c r="A8901">
        <v>1736908</v>
      </c>
      <c r="B8901">
        <v>1</v>
      </c>
      <c r="C8901" t="s">
        <v>77</v>
      </c>
      <c r="D8901" t="s">
        <v>117</v>
      </c>
      <c r="E8901" t="s">
        <v>139</v>
      </c>
      <c r="F8901" t="s">
        <v>25280</v>
      </c>
      <c r="G8901" t="s">
        <v>141</v>
      </c>
      <c r="H8901" t="s">
        <v>46</v>
      </c>
      <c r="I8901" t="s">
        <v>129</v>
      </c>
      <c r="J8901" t="s">
        <v>130</v>
      </c>
      <c r="K8901" t="s">
        <v>131</v>
      </c>
      <c r="L8901" t="s">
        <v>25281</v>
      </c>
      <c r="M8901" t="s">
        <v>25282</v>
      </c>
      <c r="N8901">
        <v>6.2430555549999998</v>
      </c>
      <c r="O8901">
        <v>0</v>
      </c>
      <c r="P8901">
        <v>0</v>
      </c>
      <c r="Q8901">
        <v>0</v>
      </c>
      <c r="R8901">
        <v>48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299.66666700000002</v>
      </c>
      <c r="Y8901">
        <v>0</v>
      </c>
      <c r="Z8901">
        <v>0</v>
      </c>
    </row>
    <row r="8902" spans="1:26" x14ac:dyDescent="0.25">
      <c r="A8902">
        <v>1736920</v>
      </c>
      <c r="B8902">
        <v>1</v>
      </c>
      <c r="C8902" t="s">
        <v>76</v>
      </c>
      <c r="D8902" t="s">
        <v>86</v>
      </c>
      <c r="E8902" t="s">
        <v>134</v>
      </c>
      <c r="F8902" t="s">
        <v>15004</v>
      </c>
      <c r="G8902" t="s">
        <v>462</v>
      </c>
      <c r="H8902" t="s">
        <v>46</v>
      </c>
      <c r="I8902" t="s">
        <v>129</v>
      </c>
      <c r="J8902" t="s">
        <v>130</v>
      </c>
      <c r="K8902" t="s">
        <v>131</v>
      </c>
      <c r="L8902" t="s">
        <v>25283</v>
      </c>
      <c r="M8902" t="s">
        <v>25284</v>
      </c>
      <c r="N8902">
        <v>1.6430555549999999</v>
      </c>
      <c r="O8902">
        <v>0</v>
      </c>
      <c r="P8902">
        <v>1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1.6430560000000001</v>
      </c>
      <c r="W8902">
        <v>0</v>
      </c>
      <c r="X8902">
        <v>0</v>
      </c>
      <c r="Y8902">
        <v>0</v>
      </c>
      <c r="Z8902">
        <v>0</v>
      </c>
    </row>
    <row r="8903" spans="1:26" x14ac:dyDescent="0.25">
      <c r="A8903">
        <v>1736914</v>
      </c>
      <c r="B8903">
        <v>1</v>
      </c>
      <c r="C8903" t="s">
        <v>76</v>
      </c>
      <c r="D8903" t="s">
        <v>79</v>
      </c>
      <c r="E8903" t="s">
        <v>134</v>
      </c>
      <c r="F8903" t="s">
        <v>25285</v>
      </c>
      <c r="G8903" t="s">
        <v>136</v>
      </c>
      <c r="H8903" t="s">
        <v>46</v>
      </c>
      <c r="I8903" t="s">
        <v>129</v>
      </c>
      <c r="J8903" t="s">
        <v>130</v>
      </c>
      <c r="K8903" t="s">
        <v>131</v>
      </c>
      <c r="L8903" t="s">
        <v>25286</v>
      </c>
      <c r="M8903" t="s">
        <v>25287</v>
      </c>
      <c r="N8903">
        <v>1.873888888</v>
      </c>
      <c r="O8903">
        <v>0</v>
      </c>
      <c r="P8903">
        <v>1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1.8738889999999999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1736923</v>
      </c>
      <c r="B8904">
        <v>1</v>
      </c>
      <c r="C8904" t="s">
        <v>77</v>
      </c>
      <c r="D8904" t="s">
        <v>116</v>
      </c>
      <c r="E8904" t="s">
        <v>134</v>
      </c>
      <c r="F8904" t="s">
        <v>25288</v>
      </c>
      <c r="G8904" t="s">
        <v>155</v>
      </c>
      <c r="H8904" t="s">
        <v>46</v>
      </c>
      <c r="I8904" t="s">
        <v>129</v>
      </c>
      <c r="J8904" t="s">
        <v>130</v>
      </c>
      <c r="K8904" t="s">
        <v>131</v>
      </c>
      <c r="L8904" t="s">
        <v>25289</v>
      </c>
      <c r="M8904" t="s">
        <v>25290</v>
      </c>
      <c r="N8904">
        <v>1.2030555549999999</v>
      </c>
      <c r="O8904">
        <v>0</v>
      </c>
      <c r="P8904">
        <v>4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4.8122220000000002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1736931</v>
      </c>
      <c r="B8905">
        <v>1</v>
      </c>
      <c r="C8905" t="s">
        <v>76</v>
      </c>
      <c r="D8905" t="s">
        <v>90</v>
      </c>
      <c r="E8905" t="s">
        <v>126</v>
      </c>
      <c r="F8905" t="s">
        <v>25291</v>
      </c>
      <c r="G8905" t="s">
        <v>285</v>
      </c>
      <c r="H8905" t="s">
        <v>47</v>
      </c>
      <c r="I8905" t="s">
        <v>129</v>
      </c>
      <c r="J8905" t="s">
        <v>130</v>
      </c>
      <c r="K8905" t="s">
        <v>161</v>
      </c>
      <c r="L8905" t="s">
        <v>25292</v>
      </c>
      <c r="M8905" t="s">
        <v>25293</v>
      </c>
      <c r="N8905">
        <v>0.575555555</v>
      </c>
      <c r="O8905">
        <v>0</v>
      </c>
      <c r="P8905">
        <v>353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203.171111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1736934</v>
      </c>
      <c r="B8906">
        <v>1</v>
      </c>
      <c r="C8906" t="s">
        <v>76</v>
      </c>
      <c r="D8906" t="s">
        <v>101</v>
      </c>
      <c r="E8906" t="s">
        <v>134</v>
      </c>
      <c r="F8906" t="s">
        <v>25294</v>
      </c>
      <c r="G8906" t="s">
        <v>136</v>
      </c>
      <c r="H8906" t="s">
        <v>46</v>
      </c>
      <c r="I8906" t="s">
        <v>129</v>
      </c>
      <c r="J8906" t="s">
        <v>130</v>
      </c>
      <c r="K8906" t="s">
        <v>131</v>
      </c>
      <c r="L8906" t="s">
        <v>25295</v>
      </c>
      <c r="M8906" t="s">
        <v>25296</v>
      </c>
      <c r="N8906">
        <v>5.6619444440000004</v>
      </c>
      <c r="O8906">
        <v>0</v>
      </c>
      <c r="P8906">
        <v>3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16.985833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1736930</v>
      </c>
      <c r="B8907">
        <v>1</v>
      </c>
      <c r="C8907" t="s">
        <v>77</v>
      </c>
      <c r="D8907" t="s">
        <v>109</v>
      </c>
      <c r="E8907" t="s">
        <v>164</v>
      </c>
      <c r="F8907" t="s">
        <v>25297</v>
      </c>
      <c r="G8907" t="s">
        <v>256</v>
      </c>
      <c r="H8907" t="s">
        <v>46</v>
      </c>
      <c r="I8907" t="s">
        <v>129</v>
      </c>
      <c r="J8907" t="s">
        <v>130</v>
      </c>
      <c r="K8907" t="s">
        <v>131</v>
      </c>
      <c r="L8907" t="s">
        <v>25298</v>
      </c>
      <c r="M8907" t="s">
        <v>25299</v>
      </c>
      <c r="N8907">
        <v>0.70166666600000005</v>
      </c>
      <c r="O8907">
        <v>0</v>
      </c>
      <c r="P8907">
        <v>79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55.431666999999997</v>
      </c>
      <c r="W8907">
        <v>0</v>
      </c>
      <c r="X8907">
        <v>0</v>
      </c>
      <c r="Y8907">
        <v>0</v>
      </c>
      <c r="Z8907">
        <v>0</v>
      </c>
    </row>
    <row r="8908" spans="1:26" x14ac:dyDescent="0.25">
      <c r="A8908">
        <v>1736940</v>
      </c>
      <c r="B8908">
        <v>1</v>
      </c>
      <c r="C8908" t="s">
        <v>76</v>
      </c>
      <c r="D8908" t="s">
        <v>86</v>
      </c>
      <c r="E8908" t="s">
        <v>139</v>
      </c>
      <c r="F8908" t="s">
        <v>21096</v>
      </c>
      <c r="G8908" t="s">
        <v>141</v>
      </c>
      <c r="H8908" t="s">
        <v>46</v>
      </c>
      <c r="I8908" t="s">
        <v>129</v>
      </c>
      <c r="J8908" t="s">
        <v>130</v>
      </c>
      <c r="K8908" t="s">
        <v>131</v>
      </c>
      <c r="L8908" t="s">
        <v>25300</v>
      </c>
      <c r="M8908" t="s">
        <v>25301</v>
      </c>
      <c r="N8908">
        <v>1.438055555</v>
      </c>
      <c r="O8908">
        <v>0</v>
      </c>
      <c r="P8908">
        <v>51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73.340833000000003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1736874</v>
      </c>
      <c r="B8909">
        <v>1</v>
      </c>
      <c r="C8909" t="s">
        <v>76</v>
      </c>
      <c r="D8909" t="s">
        <v>88</v>
      </c>
      <c r="E8909" t="s">
        <v>139</v>
      </c>
      <c r="F8909" t="s">
        <v>25302</v>
      </c>
      <c r="G8909" t="s">
        <v>1012</v>
      </c>
      <c r="H8909" t="s">
        <v>46</v>
      </c>
      <c r="I8909" t="s">
        <v>129</v>
      </c>
      <c r="J8909" t="s">
        <v>130</v>
      </c>
      <c r="K8909" t="s">
        <v>131</v>
      </c>
      <c r="L8909" t="s">
        <v>25303</v>
      </c>
      <c r="M8909" t="s">
        <v>25304</v>
      </c>
      <c r="N8909">
        <v>2.1033333330000001</v>
      </c>
      <c r="O8909">
        <v>0</v>
      </c>
      <c r="P8909">
        <v>79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166.16333299999999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1736933</v>
      </c>
      <c r="B8910">
        <v>1</v>
      </c>
      <c r="C8910" t="s">
        <v>77</v>
      </c>
      <c r="D8910" t="s">
        <v>124</v>
      </c>
      <c r="E8910" t="s">
        <v>139</v>
      </c>
      <c r="F8910" t="s">
        <v>25305</v>
      </c>
      <c r="G8910" t="s">
        <v>182</v>
      </c>
      <c r="H8910" t="s">
        <v>46</v>
      </c>
      <c r="I8910" t="s">
        <v>129</v>
      </c>
      <c r="J8910" t="s">
        <v>130</v>
      </c>
      <c r="K8910" t="s">
        <v>131</v>
      </c>
      <c r="L8910" t="s">
        <v>25306</v>
      </c>
      <c r="M8910" t="s">
        <v>25307</v>
      </c>
      <c r="N8910">
        <v>2.1788888879999999</v>
      </c>
      <c r="O8910">
        <v>0</v>
      </c>
      <c r="P8910">
        <v>65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141.62777800000001</v>
      </c>
      <c r="W8910">
        <v>0</v>
      </c>
      <c r="X8910">
        <v>0</v>
      </c>
      <c r="Y8910">
        <v>0</v>
      </c>
      <c r="Z8910">
        <v>0</v>
      </c>
    </row>
    <row r="8911" spans="1:26" x14ac:dyDescent="0.25">
      <c r="A8911">
        <v>1736936</v>
      </c>
      <c r="B8911">
        <v>1</v>
      </c>
      <c r="C8911" t="s">
        <v>76</v>
      </c>
      <c r="D8911" t="s">
        <v>89</v>
      </c>
      <c r="E8911" t="s">
        <v>139</v>
      </c>
      <c r="F8911" t="s">
        <v>25308</v>
      </c>
      <c r="G8911" t="s">
        <v>182</v>
      </c>
      <c r="H8911" t="s">
        <v>46</v>
      </c>
      <c r="I8911" t="s">
        <v>129</v>
      </c>
      <c r="J8911" t="s">
        <v>130</v>
      </c>
      <c r="K8911" t="s">
        <v>131</v>
      </c>
      <c r="L8911" t="s">
        <v>25309</v>
      </c>
      <c r="M8911" t="s">
        <v>25310</v>
      </c>
      <c r="N8911">
        <v>7.0072222220000002</v>
      </c>
      <c r="O8911">
        <v>0</v>
      </c>
      <c r="P8911">
        <v>6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42.043332999999997</v>
      </c>
      <c r="W8911">
        <v>0</v>
      </c>
      <c r="X8911">
        <v>0</v>
      </c>
      <c r="Y8911">
        <v>0</v>
      </c>
      <c r="Z8911">
        <v>0</v>
      </c>
    </row>
    <row r="8912" spans="1:26" x14ac:dyDescent="0.25">
      <c r="A8912">
        <v>1736941</v>
      </c>
      <c r="B8912">
        <v>1</v>
      </c>
      <c r="C8912" t="s">
        <v>76</v>
      </c>
      <c r="D8912" t="s">
        <v>100</v>
      </c>
      <c r="E8912" t="s">
        <v>134</v>
      </c>
      <c r="F8912" t="s">
        <v>25311</v>
      </c>
      <c r="G8912" t="s">
        <v>136</v>
      </c>
      <c r="H8912" t="s">
        <v>46</v>
      </c>
      <c r="I8912" t="s">
        <v>129</v>
      </c>
      <c r="J8912" t="s">
        <v>130</v>
      </c>
      <c r="K8912" t="s">
        <v>131</v>
      </c>
      <c r="L8912" t="s">
        <v>25312</v>
      </c>
      <c r="M8912" t="s">
        <v>25313</v>
      </c>
      <c r="N8912">
        <v>2.7466666659999999</v>
      </c>
      <c r="O8912">
        <v>0</v>
      </c>
      <c r="P8912">
        <v>2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5.4933329999999998</v>
      </c>
      <c r="W8912">
        <v>0</v>
      </c>
      <c r="X8912">
        <v>0</v>
      </c>
      <c r="Y8912">
        <v>0</v>
      </c>
      <c r="Z8912">
        <v>0</v>
      </c>
    </row>
    <row r="8913" spans="1:26" x14ac:dyDescent="0.25">
      <c r="A8913">
        <v>1736937</v>
      </c>
      <c r="B8913">
        <v>1</v>
      </c>
      <c r="C8913" t="s">
        <v>77</v>
      </c>
      <c r="D8913" t="s">
        <v>113</v>
      </c>
      <c r="E8913" t="s">
        <v>126</v>
      </c>
      <c r="F8913" t="s">
        <v>25314</v>
      </c>
      <c r="G8913" t="s">
        <v>281</v>
      </c>
      <c r="H8913" t="s">
        <v>47</v>
      </c>
      <c r="I8913" t="s">
        <v>129</v>
      </c>
      <c r="J8913" t="s">
        <v>130</v>
      </c>
      <c r="K8913" t="s">
        <v>161</v>
      </c>
      <c r="L8913" t="s">
        <v>25315</v>
      </c>
      <c r="M8913" t="s">
        <v>25316</v>
      </c>
      <c r="N8913">
        <v>0.36416666600000003</v>
      </c>
      <c r="O8913">
        <v>0</v>
      </c>
      <c r="P8913">
        <v>0</v>
      </c>
      <c r="Q8913">
        <v>3</v>
      </c>
      <c r="R8913">
        <v>222</v>
      </c>
      <c r="S8913">
        <v>0</v>
      </c>
      <c r="T8913">
        <v>0</v>
      </c>
      <c r="U8913">
        <v>0</v>
      </c>
      <c r="V8913">
        <v>0</v>
      </c>
      <c r="W8913">
        <v>1.0925</v>
      </c>
      <c r="X8913">
        <v>80.844999999999999</v>
      </c>
      <c r="Y8913">
        <v>0</v>
      </c>
      <c r="Z8913">
        <v>0</v>
      </c>
    </row>
    <row r="8914" spans="1:26" x14ac:dyDescent="0.25">
      <c r="A8914">
        <v>1736945</v>
      </c>
      <c r="B8914">
        <v>1</v>
      </c>
      <c r="C8914" t="s">
        <v>76</v>
      </c>
      <c r="D8914" t="s">
        <v>92</v>
      </c>
      <c r="E8914" t="s">
        <v>134</v>
      </c>
      <c r="F8914" t="s">
        <v>25317</v>
      </c>
      <c r="G8914" t="s">
        <v>209</v>
      </c>
      <c r="H8914" t="s">
        <v>46</v>
      </c>
      <c r="I8914" t="s">
        <v>129</v>
      </c>
      <c r="J8914" t="s">
        <v>130</v>
      </c>
      <c r="K8914" t="s">
        <v>131</v>
      </c>
      <c r="L8914" t="s">
        <v>25318</v>
      </c>
      <c r="M8914" t="s">
        <v>25319</v>
      </c>
      <c r="N8914">
        <v>3.1086111110000001</v>
      </c>
      <c r="O8914">
        <v>0</v>
      </c>
      <c r="P8914">
        <v>0</v>
      </c>
      <c r="Q8914">
        <v>0</v>
      </c>
      <c r="R8914">
        <v>1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3.1086109999999998</v>
      </c>
      <c r="Y8914">
        <v>0</v>
      </c>
      <c r="Z8914">
        <v>0</v>
      </c>
    </row>
    <row r="8915" spans="1:26" x14ac:dyDescent="0.25">
      <c r="A8915">
        <v>1736944</v>
      </c>
      <c r="B8915">
        <v>1</v>
      </c>
      <c r="C8915" t="s">
        <v>76</v>
      </c>
      <c r="D8915" t="s">
        <v>78</v>
      </c>
      <c r="E8915" t="s">
        <v>134</v>
      </c>
      <c r="F8915" t="s">
        <v>25320</v>
      </c>
      <c r="G8915" t="s">
        <v>136</v>
      </c>
      <c r="H8915" t="s">
        <v>46</v>
      </c>
      <c r="I8915" t="s">
        <v>129</v>
      </c>
      <c r="J8915" t="s">
        <v>130</v>
      </c>
      <c r="K8915" t="s">
        <v>131</v>
      </c>
      <c r="L8915" t="s">
        <v>25321</v>
      </c>
      <c r="M8915" t="s">
        <v>25322</v>
      </c>
      <c r="N8915">
        <v>0.89944444400000001</v>
      </c>
      <c r="O8915">
        <v>0</v>
      </c>
      <c r="P8915">
        <v>2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1.798889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1736964</v>
      </c>
      <c r="B8916">
        <v>1</v>
      </c>
      <c r="C8916" t="s">
        <v>76</v>
      </c>
      <c r="D8916" t="s">
        <v>101</v>
      </c>
      <c r="E8916" t="s">
        <v>134</v>
      </c>
      <c r="F8916" t="s">
        <v>25323</v>
      </c>
      <c r="G8916" t="s">
        <v>136</v>
      </c>
      <c r="H8916" t="s">
        <v>46</v>
      </c>
      <c r="I8916" t="s">
        <v>129</v>
      </c>
      <c r="J8916" t="s">
        <v>130</v>
      </c>
      <c r="K8916" t="s">
        <v>131</v>
      </c>
      <c r="L8916" t="s">
        <v>25324</v>
      </c>
      <c r="M8916" t="s">
        <v>25325</v>
      </c>
      <c r="N8916">
        <v>2.1258333330000001</v>
      </c>
      <c r="O8916">
        <v>0</v>
      </c>
      <c r="P8916">
        <v>1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2.1258330000000001</v>
      </c>
      <c r="W8916">
        <v>0</v>
      </c>
      <c r="X8916">
        <v>0</v>
      </c>
      <c r="Y8916">
        <v>0</v>
      </c>
      <c r="Z8916">
        <v>0</v>
      </c>
    </row>
    <row r="8917" spans="1:26" x14ac:dyDescent="0.25">
      <c r="A8917">
        <v>1736948</v>
      </c>
      <c r="B8917">
        <v>1</v>
      </c>
      <c r="C8917" t="s">
        <v>77</v>
      </c>
      <c r="D8917" t="s">
        <v>119</v>
      </c>
      <c r="E8917" t="s">
        <v>158</v>
      </c>
      <c r="F8917" t="s">
        <v>25326</v>
      </c>
      <c r="G8917" t="s">
        <v>176</v>
      </c>
      <c r="H8917" t="s">
        <v>47</v>
      </c>
      <c r="I8917" t="s">
        <v>129</v>
      </c>
      <c r="J8917" t="s">
        <v>130</v>
      </c>
      <c r="K8917" t="s">
        <v>131</v>
      </c>
      <c r="L8917" t="s">
        <v>25327</v>
      </c>
      <c r="M8917" t="s">
        <v>25328</v>
      </c>
      <c r="N8917">
        <v>0.94750000000000001</v>
      </c>
      <c r="O8917">
        <v>36</v>
      </c>
      <c r="P8917">
        <v>288</v>
      </c>
      <c r="Q8917">
        <v>0</v>
      </c>
      <c r="R8917">
        <v>0</v>
      </c>
      <c r="S8917">
        <v>0</v>
      </c>
      <c r="T8917">
        <v>0</v>
      </c>
      <c r="U8917">
        <v>34.11</v>
      </c>
      <c r="V8917">
        <v>272.88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1736953</v>
      </c>
      <c r="B8918">
        <v>1</v>
      </c>
      <c r="C8918" t="s">
        <v>76</v>
      </c>
      <c r="D8918" t="s">
        <v>84</v>
      </c>
      <c r="E8918" t="s">
        <v>126</v>
      </c>
      <c r="F8918" t="s">
        <v>910</v>
      </c>
      <c r="G8918" t="s">
        <v>176</v>
      </c>
      <c r="H8918" t="s">
        <v>47</v>
      </c>
      <c r="I8918" t="s">
        <v>129</v>
      </c>
      <c r="J8918" t="s">
        <v>130</v>
      </c>
      <c r="K8918" t="s">
        <v>131</v>
      </c>
      <c r="L8918" t="s">
        <v>25329</v>
      </c>
      <c r="M8918" t="s">
        <v>25330</v>
      </c>
      <c r="N8918">
        <v>0.73</v>
      </c>
      <c r="O8918">
        <v>14</v>
      </c>
      <c r="P8918">
        <v>566</v>
      </c>
      <c r="Q8918">
        <v>0</v>
      </c>
      <c r="R8918">
        <v>0</v>
      </c>
      <c r="S8918">
        <v>0</v>
      </c>
      <c r="T8918">
        <v>0</v>
      </c>
      <c r="U8918">
        <v>10.220000000000001</v>
      </c>
      <c r="V8918">
        <v>413.18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1736951</v>
      </c>
      <c r="B8919">
        <v>1</v>
      </c>
      <c r="C8919" t="s">
        <v>77</v>
      </c>
      <c r="D8919" t="s">
        <v>118</v>
      </c>
      <c r="E8919" t="s">
        <v>126</v>
      </c>
      <c r="F8919" t="s">
        <v>25331</v>
      </c>
      <c r="G8919" t="s">
        <v>176</v>
      </c>
      <c r="H8919" t="s">
        <v>47</v>
      </c>
      <c r="I8919" t="s">
        <v>129</v>
      </c>
      <c r="J8919" t="s">
        <v>130</v>
      </c>
      <c r="K8919" t="s">
        <v>131</v>
      </c>
      <c r="L8919" t="s">
        <v>25332</v>
      </c>
      <c r="M8919" t="s">
        <v>25333</v>
      </c>
      <c r="N8919">
        <v>1.409444444</v>
      </c>
      <c r="O8919">
        <v>0</v>
      </c>
      <c r="P8919">
        <v>1013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1427.7672219999999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1736947</v>
      </c>
      <c r="B8920">
        <v>1</v>
      </c>
      <c r="C8920" t="s">
        <v>76</v>
      </c>
      <c r="D8920" t="s">
        <v>79</v>
      </c>
      <c r="E8920" t="s">
        <v>134</v>
      </c>
      <c r="F8920" t="s">
        <v>25334</v>
      </c>
      <c r="G8920" t="s">
        <v>136</v>
      </c>
      <c r="H8920" t="s">
        <v>46</v>
      </c>
      <c r="I8920" t="s">
        <v>129</v>
      </c>
      <c r="J8920" t="s">
        <v>130</v>
      </c>
      <c r="K8920" t="s">
        <v>131</v>
      </c>
      <c r="L8920" t="s">
        <v>25335</v>
      </c>
      <c r="M8920" t="s">
        <v>25336</v>
      </c>
      <c r="N8920">
        <v>1.2397222219999999</v>
      </c>
      <c r="O8920">
        <v>0</v>
      </c>
      <c r="P8920">
        <v>2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2.479444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1736956</v>
      </c>
      <c r="B8921">
        <v>1</v>
      </c>
      <c r="C8921" t="s">
        <v>76</v>
      </c>
      <c r="D8921" t="s">
        <v>103</v>
      </c>
      <c r="E8921" t="s">
        <v>134</v>
      </c>
      <c r="F8921" t="s">
        <v>25337</v>
      </c>
      <c r="G8921" t="s">
        <v>289</v>
      </c>
      <c r="H8921" t="s">
        <v>46</v>
      </c>
      <c r="I8921" t="s">
        <v>129</v>
      </c>
      <c r="J8921" t="s">
        <v>130</v>
      </c>
      <c r="K8921" t="s">
        <v>131</v>
      </c>
      <c r="L8921" t="s">
        <v>25338</v>
      </c>
      <c r="M8921" t="s">
        <v>25339</v>
      </c>
      <c r="N8921">
        <v>2.4866666660000001</v>
      </c>
      <c r="O8921">
        <v>0</v>
      </c>
      <c r="P8921">
        <v>0</v>
      </c>
      <c r="Q8921">
        <v>0</v>
      </c>
      <c r="R8921">
        <v>2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4.9733330000000002</v>
      </c>
      <c r="Y8921">
        <v>0</v>
      </c>
      <c r="Z8921">
        <v>0</v>
      </c>
    </row>
    <row r="8922" spans="1:26" x14ac:dyDescent="0.25">
      <c r="A8922">
        <v>1736949</v>
      </c>
      <c r="B8922">
        <v>1</v>
      </c>
      <c r="C8922" t="s">
        <v>76</v>
      </c>
      <c r="D8922" t="s">
        <v>101</v>
      </c>
      <c r="E8922" t="s">
        <v>139</v>
      </c>
      <c r="F8922" t="s">
        <v>9014</v>
      </c>
      <c r="G8922" t="s">
        <v>391</v>
      </c>
      <c r="H8922" t="s">
        <v>46</v>
      </c>
      <c r="I8922" t="s">
        <v>129</v>
      </c>
      <c r="J8922" t="s">
        <v>130</v>
      </c>
      <c r="K8922" t="s">
        <v>131</v>
      </c>
      <c r="L8922" t="s">
        <v>25340</v>
      </c>
      <c r="M8922" t="s">
        <v>25341</v>
      </c>
      <c r="N8922">
        <v>0.67111111099999998</v>
      </c>
      <c r="O8922">
        <v>0</v>
      </c>
      <c r="P8922">
        <v>31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20.804444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1736950</v>
      </c>
      <c r="B8923">
        <v>1</v>
      </c>
      <c r="C8923" t="s">
        <v>77</v>
      </c>
      <c r="D8923" t="s">
        <v>116</v>
      </c>
      <c r="E8923" t="s">
        <v>126</v>
      </c>
      <c r="F8923" t="s">
        <v>14188</v>
      </c>
      <c r="G8923" t="s">
        <v>176</v>
      </c>
      <c r="H8923" t="s">
        <v>47</v>
      </c>
      <c r="I8923" t="s">
        <v>151</v>
      </c>
      <c r="J8923" t="s">
        <v>130</v>
      </c>
      <c r="K8923" t="s">
        <v>131</v>
      </c>
      <c r="L8923" t="s">
        <v>25342</v>
      </c>
      <c r="M8923" t="s">
        <v>25343</v>
      </c>
      <c r="N8923">
        <v>1.1111111E-2</v>
      </c>
      <c r="O8923">
        <v>90</v>
      </c>
      <c r="P8923">
        <v>1207</v>
      </c>
      <c r="Q8923">
        <v>0</v>
      </c>
      <c r="R8923">
        <v>0</v>
      </c>
      <c r="S8923">
        <v>0</v>
      </c>
      <c r="T8923">
        <v>0</v>
      </c>
      <c r="U8923">
        <v>1</v>
      </c>
      <c r="V8923">
        <v>13.411111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1736952</v>
      </c>
      <c r="B8924">
        <v>1</v>
      </c>
      <c r="C8924" t="s">
        <v>76</v>
      </c>
      <c r="D8924" t="s">
        <v>91</v>
      </c>
      <c r="E8924" t="s">
        <v>139</v>
      </c>
      <c r="F8924" t="s">
        <v>17807</v>
      </c>
      <c r="G8924" t="s">
        <v>182</v>
      </c>
      <c r="H8924" t="s">
        <v>46</v>
      </c>
      <c r="I8924" t="s">
        <v>129</v>
      </c>
      <c r="J8924" t="s">
        <v>130</v>
      </c>
      <c r="K8924" t="s">
        <v>131</v>
      </c>
      <c r="L8924" t="s">
        <v>25344</v>
      </c>
      <c r="M8924" t="s">
        <v>25345</v>
      </c>
      <c r="N8924">
        <v>0.33083333300000001</v>
      </c>
      <c r="O8924">
        <v>0</v>
      </c>
      <c r="P8924">
        <v>18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5.9550000000000001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1736960</v>
      </c>
      <c r="B8925">
        <v>1</v>
      </c>
      <c r="C8925" t="s">
        <v>76</v>
      </c>
      <c r="D8925" t="s">
        <v>88</v>
      </c>
      <c r="E8925" t="s">
        <v>134</v>
      </c>
      <c r="F8925" t="s">
        <v>25346</v>
      </c>
      <c r="G8925" t="s">
        <v>155</v>
      </c>
      <c r="H8925" t="s">
        <v>46</v>
      </c>
      <c r="I8925" t="s">
        <v>129</v>
      </c>
      <c r="J8925" t="s">
        <v>130</v>
      </c>
      <c r="K8925" t="s">
        <v>131</v>
      </c>
      <c r="L8925" t="s">
        <v>25347</v>
      </c>
      <c r="M8925" t="s">
        <v>25348</v>
      </c>
      <c r="N8925">
        <v>1.8530555550000001</v>
      </c>
      <c r="O8925">
        <v>0</v>
      </c>
      <c r="P8925">
        <v>1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1.853056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1736954</v>
      </c>
      <c r="B8926">
        <v>1</v>
      </c>
      <c r="C8926" t="s">
        <v>77</v>
      </c>
      <c r="D8926" t="s">
        <v>119</v>
      </c>
      <c r="E8926" t="s">
        <v>126</v>
      </c>
      <c r="F8926" t="s">
        <v>25349</v>
      </c>
      <c r="G8926" t="s">
        <v>176</v>
      </c>
      <c r="H8926" t="s">
        <v>47</v>
      </c>
      <c r="I8926" t="s">
        <v>129</v>
      </c>
      <c r="J8926" t="s">
        <v>130</v>
      </c>
      <c r="K8926" t="s">
        <v>131</v>
      </c>
      <c r="L8926" t="s">
        <v>25350</v>
      </c>
      <c r="M8926" t="s">
        <v>25351</v>
      </c>
      <c r="N8926">
        <v>0.43111111099999999</v>
      </c>
      <c r="O8926">
        <v>1</v>
      </c>
      <c r="P8926">
        <v>2519</v>
      </c>
      <c r="Q8926">
        <v>0</v>
      </c>
      <c r="R8926">
        <v>0</v>
      </c>
      <c r="S8926">
        <v>0</v>
      </c>
      <c r="T8926">
        <v>0</v>
      </c>
      <c r="U8926">
        <v>0.43111100000000002</v>
      </c>
      <c r="V8926">
        <v>1085.968889</v>
      </c>
      <c r="W8926">
        <v>0</v>
      </c>
      <c r="X8926">
        <v>0</v>
      </c>
      <c r="Y8926">
        <v>0</v>
      </c>
      <c r="Z8926">
        <v>0</v>
      </c>
    </row>
    <row r="8927" spans="1:26" x14ac:dyDescent="0.25">
      <c r="A8927">
        <v>1736962</v>
      </c>
      <c r="B8927">
        <v>1</v>
      </c>
      <c r="C8927" t="s">
        <v>76</v>
      </c>
      <c r="D8927" t="s">
        <v>78</v>
      </c>
      <c r="E8927" t="s">
        <v>139</v>
      </c>
      <c r="F8927" t="s">
        <v>24466</v>
      </c>
      <c r="G8927" t="s">
        <v>141</v>
      </c>
      <c r="H8927" t="s">
        <v>46</v>
      </c>
      <c r="I8927" t="s">
        <v>129</v>
      </c>
      <c r="J8927" t="s">
        <v>130</v>
      </c>
      <c r="K8927" t="s">
        <v>131</v>
      </c>
      <c r="L8927" t="s">
        <v>25352</v>
      </c>
      <c r="M8927" t="s">
        <v>25353</v>
      </c>
      <c r="N8927">
        <v>1.423333333</v>
      </c>
      <c r="O8927">
        <v>0</v>
      </c>
      <c r="P8927">
        <v>199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283.24333300000001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1736965</v>
      </c>
      <c r="B8928">
        <v>1</v>
      </c>
      <c r="C8928" t="s">
        <v>77</v>
      </c>
      <c r="D8928" t="s">
        <v>113</v>
      </c>
      <c r="E8928" t="s">
        <v>126</v>
      </c>
      <c r="F8928" t="s">
        <v>25354</v>
      </c>
      <c r="G8928" t="s">
        <v>281</v>
      </c>
      <c r="H8928" t="s">
        <v>47</v>
      </c>
      <c r="I8928" t="s">
        <v>129</v>
      </c>
      <c r="J8928" t="s">
        <v>130</v>
      </c>
      <c r="K8928" t="s">
        <v>161</v>
      </c>
      <c r="L8928" t="s">
        <v>25355</v>
      </c>
      <c r="M8928" t="s">
        <v>25356</v>
      </c>
      <c r="N8928">
        <v>2.582222222</v>
      </c>
      <c r="O8928">
        <v>0</v>
      </c>
      <c r="P8928">
        <v>0</v>
      </c>
      <c r="Q8928">
        <v>3</v>
      </c>
      <c r="R8928">
        <v>222</v>
      </c>
      <c r="S8928">
        <v>0</v>
      </c>
      <c r="T8928">
        <v>0</v>
      </c>
      <c r="U8928">
        <v>0</v>
      </c>
      <c r="V8928">
        <v>0</v>
      </c>
      <c r="W8928">
        <v>7.7466670000000004</v>
      </c>
      <c r="X8928">
        <v>573.253333</v>
      </c>
      <c r="Y8928">
        <v>0</v>
      </c>
      <c r="Z8928">
        <v>0</v>
      </c>
    </row>
    <row r="8929" spans="1:26" x14ac:dyDescent="0.25">
      <c r="A8929">
        <v>1737005</v>
      </c>
      <c r="B8929">
        <v>1</v>
      </c>
      <c r="C8929" t="s">
        <v>76</v>
      </c>
      <c r="D8929" t="s">
        <v>91</v>
      </c>
      <c r="E8929" t="s">
        <v>139</v>
      </c>
      <c r="F8929" t="s">
        <v>25357</v>
      </c>
      <c r="G8929" t="s">
        <v>141</v>
      </c>
      <c r="H8929" t="s">
        <v>46</v>
      </c>
      <c r="I8929" t="s">
        <v>129</v>
      </c>
      <c r="J8929" t="s">
        <v>130</v>
      </c>
      <c r="K8929" t="s">
        <v>131</v>
      </c>
      <c r="L8929" t="s">
        <v>25358</v>
      </c>
      <c r="M8929" t="s">
        <v>25359</v>
      </c>
      <c r="N8929">
        <v>3.1769444440000001</v>
      </c>
      <c r="O8929">
        <v>0</v>
      </c>
      <c r="P8929">
        <v>41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130.25472199999999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1736969</v>
      </c>
      <c r="B8930">
        <v>1</v>
      </c>
      <c r="C8930" t="s">
        <v>76</v>
      </c>
      <c r="D8930" t="s">
        <v>90</v>
      </c>
      <c r="E8930" t="s">
        <v>134</v>
      </c>
      <c r="F8930" t="s">
        <v>25360</v>
      </c>
      <c r="G8930" t="s">
        <v>462</v>
      </c>
      <c r="H8930" t="s">
        <v>46</v>
      </c>
      <c r="I8930" t="s">
        <v>129</v>
      </c>
      <c r="J8930" t="s">
        <v>130</v>
      </c>
      <c r="K8930" t="s">
        <v>131</v>
      </c>
      <c r="L8930" t="s">
        <v>25361</v>
      </c>
      <c r="M8930" t="s">
        <v>25362</v>
      </c>
      <c r="N8930">
        <v>1.9738888880000001</v>
      </c>
      <c r="O8930">
        <v>0</v>
      </c>
      <c r="P8930">
        <v>1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1.973889</v>
      </c>
      <c r="W8930">
        <v>0</v>
      </c>
      <c r="X8930">
        <v>0</v>
      </c>
      <c r="Y8930">
        <v>0</v>
      </c>
      <c r="Z8930">
        <v>0</v>
      </c>
    </row>
    <row r="8931" spans="1:26" x14ac:dyDescent="0.25">
      <c r="A8931">
        <v>1736967</v>
      </c>
      <c r="B8931">
        <v>1</v>
      </c>
      <c r="C8931" t="s">
        <v>77</v>
      </c>
      <c r="D8931" t="s">
        <v>124</v>
      </c>
      <c r="E8931" t="s">
        <v>134</v>
      </c>
      <c r="F8931" t="s">
        <v>25363</v>
      </c>
      <c r="G8931" t="s">
        <v>136</v>
      </c>
      <c r="H8931" t="s">
        <v>46</v>
      </c>
      <c r="I8931" t="s">
        <v>129</v>
      </c>
      <c r="J8931" t="s">
        <v>130</v>
      </c>
      <c r="K8931" t="s">
        <v>131</v>
      </c>
      <c r="L8931" t="s">
        <v>25364</v>
      </c>
      <c r="M8931" t="s">
        <v>25365</v>
      </c>
      <c r="N8931">
        <v>0.86722222199999999</v>
      </c>
      <c r="O8931">
        <v>0</v>
      </c>
      <c r="P8931">
        <v>3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2.601667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1736976</v>
      </c>
      <c r="B8932">
        <v>1</v>
      </c>
      <c r="C8932" t="s">
        <v>76</v>
      </c>
      <c r="D8932" t="s">
        <v>80</v>
      </c>
      <c r="E8932" t="s">
        <v>134</v>
      </c>
      <c r="F8932" t="s">
        <v>25366</v>
      </c>
      <c r="G8932" t="s">
        <v>155</v>
      </c>
      <c r="H8932" t="s">
        <v>46</v>
      </c>
      <c r="I8932" t="s">
        <v>129</v>
      </c>
      <c r="J8932" t="s">
        <v>130</v>
      </c>
      <c r="K8932" t="s">
        <v>131</v>
      </c>
      <c r="L8932" t="s">
        <v>25367</v>
      </c>
      <c r="M8932" t="s">
        <v>25368</v>
      </c>
      <c r="N8932">
        <v>1.4502777769999999</v>
      </c>
      <c r="O8932">
        <v>0</v>
      </c>
      <c r="P8932">
        <v>1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1.450278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1736958</v>
      </c>
      <c r="B8933">
        <v>1</v>
      </c>
      <c r="C8933" t="s">
        <v>77</v>
      </c>
      <c r="D8933" t="s">
        <v>113</v>
      </c>
      <c r="E8933" t="s">
        <v>158</v>
      </c>
      <c r="F8933" t="s">
        <v>3807</v>
      </c>
      <c r="G8933" t="s">
        <v>176</v>
      </c>
      <c r="H8933" t="s">
        <v>47</v>
      </c>
      <c r="I8933" t="s">
        <v>151</v>
      </c>
      <c r="J8933" t="s">
        <v>130</v>
      </c>
      <c r="K8933" t="s">
        <v>131</v>
      </c>
      <c r="L8933" t="s">
        <v>25369</v>
      </c>
      <c r="M8933" t="s">
        <v>25370</v>
      </c>
      <c r="N8933">
        <v>4.1944443999999997E-2</v>
      </c>
      <c r="O8933">
        <v>0</v>
      </c>
      <c r="P8933">
        <v>0</v>
      </c>
      <c r="Q8933">
        <v>38</v>
      </c>
      <c r="R8933">
        <v>1859</v>
      </c>
      <c r="S8933">
        <v>24</v>
      </c>
      <c r="T8933">
        <v>637</v>
      </c>
      <c r="U8933">
        <v>0</v>
      </c>
      <c r="V8933">
        <v>0</v>
      </c>
      <c r="W8933">
        <v>1.5938889999999999</v>
      </c>
      <c r="X8933">
        <v>77.974721000000002</v>
      </c>
      <c r="Y8933">
        <v>1.006667</v>
      </c>
      <c r="Z8933">
        <v>26.718610999999999</v>
      </c>
    </row>
    <row r="8934" spans="1:26" x14ac:dyDescent="0.25">
      <c r="A8934">
        <v>1736972</v>
      </c>
      <c r="B8934">
        <v>1</v>
      </c>
      <c r="C8934" t="s">
        <v>76</v>
      </c>
      <c r="D8934" t="s">
        <v>91</v>
      </c>
      <c r="E8934" t="s">
        <v>139</v>
      </c>
      <c r="F8934" t="s">
        <v>25371</v>
      </c>
      <c r="G8934" t="s">
        <v>141</v>
      </c>
      <c r="H8934" t="s">
        <v>46</v>
      </c>
      <c r="I8934" t="s">
        <v>129</v>
      </c>
      <c r="J8934" t="s">
        <v>130</v>
      </c>
      <c r="K8934" t="s">
        <v>131</v>
      </c>
      <c r="L8934" t="s">
        <v>25372</v>
      </c>
      <c r="M8934" t="s">
        <v>25373</v>
      </c>
      <c r="N8934">
        <v>3.3058333329999998</v>
      </c>
      <c r="O8934">
        <v>0</v>
      </c>
      <c r="P8934">
        <v>8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26.446667000000001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1736961</v>
      </c>
      <c r="B8935">
        <v>1</v>
      </c>
      <c r="C8935" t="s">
        <v>77</v>
      </c>
      <c r="D8935" t="s">
        <v>117</v>
      </c>
      <c r="E8935" t="s">
        <v>158</v>
      </c>
      <c r="F8935" t="s">
        <v>1984</v>
      </c>
      <c r="G8935" t="s">
        <v>176</v>
      </c>
      <c r="H8935" t="s">
        <v>47</v>
      </c>
      <c r="I8935" t="s">
        <v>151</v>
      </c>
      <c r="J8935" t="s">
        <v>130</v>
      </c>
      <c r="K8935" t="s">
        <v>131</v>
      </c>
      <c r="L8935" t="s">
        <v>25374</v>
      </c>
      <c r="M8935" t="s">
        <v>25375</v>
      </c>
      <c r="N8935">
        <v>8.3333330000000001E-3</v>
      </c>
      <c r="O8935">
        <v>0</v>
      </c>
      <c r="P8935">
        <v>0</v>
      </c>
      <c r="Q8935">
        <v>3</v>
      </c>
      <c r="R8935">
        <v>183</v>
      </c>
      <c r="S8935">
        <v>6</v>
      </c>
      <c r="T8935">
        <v>1114</v>
      </c>
      <c r="U8935">
        <v>0</v>
      </c>
      <c r="V8935">
        <v>0</v>
      </c>
      <c r="W8935">
        <v>2.5000000000000001E-2</v>
      </c>
      <c r="X8935">
        <v>1.5249999999999999</v>
      </c>
      <c r="Y8935">
        <v>0.05</v>
      </c>
      <c r="Z8935">
        <v>9.2833330000000007</v>
      </c>
    </row>
    <row r="8936" spans="1:26" x14ac:dyDescent="0.25">
      <c r="A8936">
        <v>1736970</v>
      </c>
      <c r="B8936">
        <v>1</v>
      </c>
      <c r="C8936" t="s">
        <v>76</v>
      </c>
      <c r="D8936" t="s">
        <v>81</v>
      </c>
      <c r="E8936" t="s">
        <v>164</v>
      </c>
      <c r="F8936" t="s">
        <v>19721</v>
      </c>
      <c r="G8936" t="s">
        <v>141</v>
      </c>
      <c r="H8936" t="s">
        <v>46</v>
      </c>
      <c r="I8936" t="s">
        <v>129</v>
      </c>
      <c r="J8936" t="s">
        <v>130</v>
      </c>
      <c r="K8936" t="s">
        <v>131</v>
      </c>
      <c r="L8936" t="s">
        <v>25376</v>
      </c>
      <c r="M8936" t="s">
        <v>25377</v>
      </c>
      <c r="N8936">
        <v>2.6175000000000002</v>
      </c>
      <c r="O8936">
        <v>0</v>
      </c>
      <c r="P8936">
        <v>49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128.25749999999999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1736981</v>
      </c>
      <c r="B8937">
        <v>1</v>
      </c>
      <c r="C8937" t="s">
        <v>76</v>
      </c>
      <c r="D8937" t="s">
        <v>91</v>
      </c>
      <c r="E8937" t="s">
        <v>134</v>
      </c>
      <c r="F8937" t="s">
        <v>25378</v>
      </c>
      <c r="G8937" t="s">
        <v>136</v>
      </c>
      <c r="H8937" t="s">
        <v>46</v>
      </c>
      <c r="I8937" t="s">
        <v>129</v>
      </c>
      <c r="J8937" t="s">
        <v>130</v>
      </c>
      <c r="K8937" t="s">
        <v>131</v>
      </c>
      <c r="L8937" t="s">
        <v>25379</v>
      </c>
      <c r="M8937" t="s">
        <v>25380</v>
      </c>
      <c r="N8937">
        <v>1.0552777769999999</v>
      </c>
      <c r="O8937">
        <v>0</v>
      </c>
      <c r="P8937">
        <v>5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5.276389</v>
      </c>
      <c r="W8937">
        <v>0</v>
      </c>
      <c r="X8937">
        <v>0</v>
      </c>
      <c r="Y8937">
        <v>0</v>
      </c>
      <c r="Z8937">
        <v>0</v>
      </c>
    </row>
    <row r="8938" spans="1:26" x14ac:dyDescent="0.25">
      <c r="A8938">
        <v>1736982</v>
      </c>
      <c r="B8938">
        <v>1</v>
      </c>
      <c r="C8938" t="s">
        <v>76</v>
      </c>
      <c r="D8938" t="s">
        <v>96</v>
      </c>
      <c r="E8938" t="s">
        <v>134</v>
      </c>
      <c r="F8938" t="s">
        <v>25381</v>
      </c>
      <c r="G8938" t="s">
        <v>136</v>
      </c>
      <c r="H8938" t="s">
        <v>46</v>
      </c>
      <c r="I8938" t="s">
        <v>129</v>
      </c>
      <c r="J8938" t="s">
        <v>130</v>
      </c>
      <c r="K8938" t="s">
        <v>131</v>
      </c>
      <c r="L8938" t="s">
        <v>25382</v>
      </c>
      <c r="M8938" t="s">
        <v>25383</v>
      </c>
      <c r="N8938">
        <v>0.87805555499999999</v>
      </c>
      <c r="O8938">
        <v>0</v>
      </c>
      <c r="P8938">
        <v>1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0.87805599999999995</v>
      </c>
      <c r="W8938">
        <v>0</v>
      </c>
      <c r="X8938">
        <v>0</v>
      </c>
      <c r="Y8938">
        <v>0</v>
      </c>
      <c r="Z8938">
        <v>0</v>
      </c>
    </row>
    <row r="8939" spans="1:26" x14ac:dyDescent="0.25">
      <c r="A8939">
        <v>1736975</v>
      </c>
      <c r="B8939">
        <v>1</v>
      </c>
      <c r="C8939" t="s">
        <v>76</v>
      </c>
      <c r="D8939" t="s">
        <v>90</v>
      </c>
      <c r="E8939" t="s">
        <v>191</v>
      </c>
      <c r="F8939" t="s">
        <v>21480</v>
      </c>
      <c r="G8939" t="s">
        <v>193</v>
      </c>
      <c r="H8939" t="s">
        <v>46</v>
      </c>
      <c r="I8939" t="s">
        <v>129</v>
      </c>
      <c r="J8939" t="s">
        <v>130</v>
      </c>
      <c r="K8939" t="s">
        <v>131</v>
      </c>
      <c r="L8939" t="s">
        <v>25384</v>
      </c>
      <c r="M8939" t="s">
        <v>25385</v>
      </c>
      <c r="N8939">
        <v>4.3233333329999999</v>
      </c>
      <c r="O8939">
        <v>0</v>
      </c>
      <c r="P8939">
        <v>5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21.616667</v>
      </c>
      <c r="W8939">
        <v>0</v>
      </c>
      <c r="X8939">
        <v>0</v>
      </c>
      <c r="Y8939">
        <v>0</v>
      </c>
      <c r="Z8939">
        <v>0</v>
      </c>
    </row>
    <row r="8940" spans="1:26" x14ac:dyDescent="0.25">
      <c r="A8940">
        <v>1736978</v>
      </c>
      <c r="B8940">
        <v>1</v>
      </c>
      <c r="C8940" t="s">
        <v>76</v>
      </c>
      <c r="D8940" t="s">
        <v>80</v>
      </c>
      <c r="E8940" t="s">
        <v>134</v>
      </c>
      <c r="F8940" t="s">
        <v>25386</v>
      </c>
      <c r="G8940" t="s">
        <v>136</v>
      </c>
      <c r="H8940" t="s">
        <v>46</v>
      </c>
      <c r="I8940" t="s">
        <v>129</v>
      </c>
      <c r="J8940" t="s">
        <v>130</v>
      </c>
      <c r="K8940" t="s">
        <v>131</v>
      </c>
      <c r="L8940" t="s">
        <v>25387</v>
      </c>
      <c r="M8940" t="s">
        <v>25388</v>
      </c>
      <c r="N8940">
        <v>1.574166666</v>
      </c>
      <c r="O8940">
        <v>0</v>
      </c>
      <c r="P8940">
        <v>1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1.5741670000000001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1736980</v>
      </c>
      <c r="B8941">
        <v>1</v>
      </c>
      <c r="C8941" t="s">
        <v>76</v>
      </c>
      <c r="D8941" t="s">
        <v>87</v>
      </c>
      <c r="E8941" t="s">
        <v>126</v>
      </c>
      <c r="F8941" t="s">
        <v>25389</v>
      </c>
      <c r="G8941" t="s">
        <v>285</v>
      </c>
      <c r="H8941" t="s">
        <v>47</v>
      </c>
      <c r="I8941" t="s">
        <v>129</v>
      </c>
      <c r="J8941" t="s">
        <v>130</v>
      </c>
      <c r="K8941" t="s">
        <v>161</v>
      </c>
      <c r="L8941" t="s">
        <v>25390</v>
      </c>
      <c r="M8941" t="s">
        <v>25391</v>
      </c>
      <c r="N8941">
        <v>0.76501194400000005</v>
      </c>
      <c r="O8941">
        <v>0</v>
      </c>
      <c r="P8941">
        <v>0</v>
      </c>
      <c r="Q8941">
        <v>0</v>
      </c>
      <c r="R8941">
        <v>339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259.33904899999999</v>
      </c>
      <c r="Y8941">
        <v>0</v>
      </c>
      <c r="Z8941">
        <v>0</v>
      </c>
    </row>
    <row r="8942" spans="1:26" x14ac:dyDescent="0.25">
      <c r="A8942">
        <v>1736992</v>
      </c>
      <c r="B8942">
        <v>1</v>
      </c>
      <c r="C8942" t="s">
        <v>76</v>
      </c>
      <c r="D8942" t="s">
        <v>88</v>
      </c>
      <c r="E8942" t="s">
        <v>134</v>
      </c>
      <c r="F8942" t="s">
        <v>25392</v>
      </c>
      <c r="G8942" t="s">
        <v>209</v>
      </c>
      <c r="H8942" t="s">
        <v>46</v>
      </c>
      <c r="I8942" t="s">
        <v>129</v>
      </c>
      <c r="J8942" t="s">
        <v>130</v>
      </c>
      <c r="K8942" t="s">
        <v>131</v>
      </c>
      <c r="L8942" t="s">
        <v>25393</v>
      </c>
      <c r="M8942" t="s">
        <v>25394</v>
      </c>
      <c r="N8942">
        <v>6.4502777770000002</v>
      </c>
      <c r="O8942">
        <v>0</v>
      </c>
      <c r="P8942">
        <v>16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103.204444</v>
      </c>
      <c r="W8942">
        <v>0</v>
      </c>
      <c r="X8942">
        <v>0</v>
      </c>
      <c r="Y8942">
        <v>0</v>
      </c>
      <c r="Z8942">
        <v>0</v>
      </c>
    </row>
    <row r="8943" spans="1:26" x14ac:dyDescent="0.25">
      <c r="A8943">
        <v>1736996</v>
      </c>
      <c r="B8943">
        <v>1</v>
      </c>
      <c r="C8943" t="s">
        <v>76</v>
      </c>
      <c r="D8943" t="s">
        <v>93</v>
      </c>
      <c r="E8943" t="s">
        <v>134</v>
      </c>
      <c r="F8943" t="s">
        <v>25395</v>
      </c>
      <c r="G8943" t="s">
        <v>289</v>
      </c>
      <c r="H8943" t="s">
        <v>46</v>
      </c>
      <c r="I8943" t="s">
        <v>129</v>
      </c>
      <c r="J8943" t="s">
        <v>130</v>
      </c>
      <c r="K8943" t="s">
        <v>131</v>
      </c>
      <c r="L8943" t="s">
        <v>25396</v>
      </c>
      <c r="M8943" t="s">
        <v>25397</v>
      </c>
      <c r="N8943">
        <v>6.170555555</v>
      </c>
      <c r="O8943">
        <v>0</v>
      </c>
      <c r="P8943">
        <v>2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12.341111</v>
      </c>
      <c r="W8943">
        <v>0</v>
      </c>
      <c r="X8943">
        <v>0</v>
      </c>
      <c r="Y8943">
        <v>0</v>
      </c>
      <c r="Z8943">
        <v>0</v>
      </c>
    </row>
    <row r="8944" spans="1:26" x14ac:dyDescent="0.25">
      <c r="A8944">
        <v>1736988</v>
      </c>
      <c r="B8944">
        <v>1</v>
      </c>
      <c r="C8944" t="s">
        <v>76</v>
      </c>
      <c r="D8944" t="s">
        <v>93</v>
      </c>
      <c r="E8944" t="s">
        <v>134</v>
      </c>
      <c r="F8944" t="s">
        <v>25398</v>
      </c>
      <c r="G8944" t="s">
        <v>136</v>
      </c>
      <c r="H8944" t="s">
        <v>46</v>
      </c>
      <c r="I8944" t="s">
        <v>129</v>
      </c>
      <c r="J8944" t="s">
        <v>130</v>
      </c>
      <c r="K8944" t="s">
        <v>131</v>
      </c>
      <c r="L8944" t="s">
        <v>25399</v>
      </c>
      <c r="M8944" t="s">
        <v>25400</v>
      </c>
      <c r="N8944">
        <v>2.0561111109999999</v>
      </c>
      <c r="O8944">
        <v>0</v>
      </c>
      <c r="P8944">
        <v>1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2.056111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1736985</v>
      </c>
      <c r="B8945">
        <v>1</v>
      </c>
      <c r="C8945" t="s">
        <v>77</v>
      </c>
      <c r="D8945" t="s">
        <v>120</v>
      </c>
      <c r="E8945" t="s">
        <v>134</v>
      </c>
      <c r="F8945" t="s">
        <v>25401</v>
      </c>
      <c r="G8945" t="s">
        <v>136</v>
      </c>
      <c r="H8945" t="s">
        <v>46</v>
      </c>
      <c r="I8945" t="s">
        <v>129</v>
      </c>
      <c r="J8945" t="s">
        <v>130</v>
      </c>
      <c r="K8945" t="s">
        <v>131</v>
      </c>
      <c r="L8945" t="s">
        <v>25402</v>
      </c>
      <c r="M8945" t="s">
        <v>25403</v>
      </c>
      <c r="N8945">
        <v>0.71750000000000003</v>
      </c>
      <c r="O8945">
        <v>0</v>
      </c>
      <c r="P8945">
        <v>0</v>
      </c>
      <c r="Q8945">
        <v>0</v>
      </c>
      <c r="R8945">
        <v>2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1.4350000000000001</v>
      </c>
      <c r="Y8945">
        <v>0</v>
      </c>
      <c r="Z8945">
        <v>0</v>
      </c>
    </row>
    <row r="8946" spans="1:26" x14ac:dyDescent="0.25">
      <c r="A8946">
        <v>1737006</v>
      </c>
      <c r="B8946">
        <v>1</v>
      </c>
      <c r="C8946" t="s">
        <v>76</v>
      </c>
      <c r="D8946" t="s">
        <v>92</v>
      </c>
      <c r="E8946" t="s">
        <v>134</v>
      </c>
      <c r="F8946" t="s">
        <v>25404</v>
      </c>
      <c r="G8946" t="s">
        <v>136</v>
      </c>
      <c r="H8946" t="s">
        <v>46</v>
      </c>
      <c r="I8946" t="s">
        <v>129</v>
      </c>
      <c r="J8946" t="s">
        <v>130</v>
      </c>
      <c r="K8946" t="s">
        <v>131</v>
      </c>
      <c r="L8946" t="s">
        <v>25405</v>
      </c>
      <c r="M8946" t="s">
        <v>25406</v>
      </c>
      <c r="N8946">
        <v>2.633611111</v>
      </c>
      <c r="O8946">
        <v>0</v>
      </c>
      <c r="P8946">
        <v>0</v>
      </c>
      <c r="Q8946">
        <v>0</v>
      </c>
      <c r="R8946">
        <v>3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7.9008330000000004</v>
      </c>
      <c r="Y8946">
        <v>0</v>
      </c>
      <c r="Z8946">
        <v>0</v>
      </c>
    </row>
    <row r="8947" spans="1:26" x14ac:dyDescent="0.25">
      <c r="A8947">
        <v>1736997</v>
      </c>
      <c r="B8947">
        <v>1</v>
      </c>
      <c r="C8947" t="s">
        <v>76</v>
      </c>
      <c r="D8947" t="s">
        <v>97</v>
      </c>
      <c r="E8947" t="s">
        <v>134</v>
      </c>
      <c r="F8947" t="s">
        <v>6487</v>
      </c>
      <c r="G8947" t="s">
        <v>136</v>
      </c>
      <c r="H8947" t="s">
        <v>46</v>
      </c>
      <c r="I8947" t="s">
        <v>129</v>
      </c>
      <c r="J8947" t="s">
        <v>130</v>
      </c>
      <c r="K8947" t="s">
        <v>131</v>
      </c>
      <c r="L8947" t="s">
        <v>25407</v>
      </c>
      <c r="M8947" t="s">
        <v>25408</v>
      </c>
      <c r="N8947">
        <v>2.0361111109999999</v>
      </c>
      <c r="O8947">
        <v>0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2.036111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1737010</v>
      </c>
      <c r="B8948">
        <v>1</v>
      </c>
      <c r="C8948" t="s">
        <v>76</v>
      </c>
      <c r="D8948" t="s">
        <v>86</v>
      </c>
      <c r="E8948" t="s">
        <v>134</v>
      </c>
      <c r="F8948" t="s">
        <v>25409</v>
      </c>
      <c r="G8948" t="s">
        <v>136</v>
      </c>
      <c r="H8948" t="s">
        <v>46</v>
      </c>
      <c r="I8948" t="s">
        <v>129</v>
      </c>
      <c r="J8948" t="s">
        <v>130</v>
      </c>
      <c r="K8948" t="s">
        <v>131</v>
      </c>
      <c r="L8948" t="s">
        <v>25410</v>
      </c>
      <c r="M8948" t="s">
        <v>25411</v>
      </c>
      <c r="N8948">
        <v>1.249166666</v>
      </c>
      <c r="O8948">
        <v>0</v>
      </c>
      <c r="P8948">
        <v>6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7.4950000000000001</v>
      </c>
      <c r="W8948">
        <v>0</v>
      </c>
      <c r="X8948">
        <v>0</v>
      </c>
      <c r="Y8948">
        <v>0</v>
      </c>
      <c r="Z8948">
        <v>0</v>
      </c>
    </row>
    <row r="8949" spans="1:26" x14ac:dyDescent="0.25">
      <c r="A8949">
        <v>1737008</v>
      </c>
      <c r="B8949">
        <v>1</v>
      </c>
      <c r="C8949" t="s">
        <v>76</v>
      </c>
      <c r="D8949" t="s">
        <v>86</v>
      </c>
      <c r="E8949" t="s">
        <v>134</v>
      </c>
      <c r="F8949" t="s">
        <v>25412</v>
      </c>
      <c r="G8949" t="s">
        <v>136</v>
      </c>
      <c r="H8949" t="s">
        <v>46</v>
      </c>
      <c r="I8949" t="s">
        <v>129</v>
      </c>
      <c r="J8949" t="s">
        <v>130</v>
      </c>
      <c r="K8949" t="s">
        <v>131</v>
      </c>
      <c r="L8949" t="s">
        <v>25413</v>
      </c>
      <c r="M8949" t="s">
        <v>25414</v>
      </c>
      <c r="N8949">
        <v>2.3644444440000001</v>
      </c>
      <c r="O8949">
        <v>0</v>
      </c>
      <c r="P8949">
        <v>1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2.3644440000000002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1737019</v>
      </c>
      <c r="B8950">
        <v>1</v>
      </c>
      <c r="C8950" t="s">
        <v>76</v>
      </c>
      <c r="D8950" t="s">
        <v>92</v>
      </c>
      <c r="E8950" t="s">
        <v>134</v>
      </c>
      <c r="F8950" t="s">
        <v>25415</v>
      </c>
      <c r="G8950" t="s">
        <v>289</v>
      </c>
      <c r="H8950" t="s">
        <v>46</v>
      </c>
      <c r="I8950" t="s">
        <v>129</v>
      </c>
      <c r="J8950" t="s">
        <v>130</v>
      </c>
      <c r="K8950" t="s">
        <v>131</v>
      </c>
      <c r="L8950" t="s">
        <v>25416</v>
      </c>
      <c r="M8950" t="s">
        <v>25417</v>
      </c>
      <c r="N8950">
        <v>3.78</v>
      </c>
      <c r="O8950">
        <v>0</v>
      </c>
      <c r="P8950">
        <v>0</v>
      </c>
      <c r="Q8950">
        <v>0</v>
      </c>
      <c r="R8950">
        <v>1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3.78</v>
      </c>
      <c r="Y8950">
        <v>0</v>
      </c>
      <c r="Z8950">
        <v>0</v>
      </c>
    </row>
    <row r="8951" spans="1:26" x14ac:dyDescent="0.25">
      <c r="A8951">
        <v>1737013</v>
      </c>
      <c r="B8951">
        <v>1</v>
      </c>
      <c r="C8951" t="s">
        <v>77</v>
      </c>
      <c r="D8951" t="s">
        <v>124</v>
      </c>
      <c r="E8951" t="s">
        <v>139</v>
      </c>
      <c r="F8951" t="s">
        <v>25418</v>
      </c>
      <c r="G8951" t="s">
        <v>269</v>
      </c>
      <c r="H8951" t="s">
        <v>46</v>
      </c>
      <c r="I8951" t="s">
        <v>129</v>
      </c>
      <c r="J8951" t="s">
        <v>130</v>
      </c>
      <c r="K8951" t="s">
        <v>131</v>
      </c>
      <c r="L8951" t="s">
        <v>25419</v>
      </c>
      <c r="M8951" t="s">
        <v>25420</v>
      </c>
      <c r="N8951">
        <v>2.4641666660000001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28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68.996667000000002</v>
      </c>
    </row>
    <row r="8952" spans="1:26" x14ac:dyDescent="0.25">
      <c r="A8952">
        <v>1737015</v>
      </c>
      <c r="B8952">
        <v>1</v>
      </c>
      <c r="C8952" t="s">
        <v>76</v>
      </c>
      <c r="D8952" t="s">
        <v>90</v>
      </c>
      <c r="E8952" t="s">
        <v>134</v>
      </c>
      <c r="F8952" t="s">
        <v>25421</v>
      </c>
      <c r="G8952" t="s">
        <v>136</v>
      </c>
      <c r="H8952" t="s">
        <v>46</v>
      </c>
      <c r="I8952" t="s">
        <v>129</v>
      </c>
      <c r="J8952" t="s">
        <v>130</v>
      </c>
      <c r="K8952" t="s">
        <v>131</v>
      </c>
      <c r="L8952" t="s">
        <v>25422</v>
      </c>
      <c r="M8952" t="s">
        <v>25423</v>
      </c>
      <c r="N8952">
        <v>8.8627777769999998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8.8627780000000005</v>
      </c>
    </row>
    <row r="8953" spans="1:26" x14ac:dyDescent="0.25">
      <c r="A8953">
        <v>1737009</v>
      </c>
      <c r="B8953">
        <v>1</v>
      </c>
      <c r="C8953" t="s">
        <v>77</v>
      </c>
      <c r="D8953" t="s">
        <v>118</v>
      </c>
      <c r="E8953" t="s">
        <v>158</v>
      </c>
      <c r="F8953" t="s">
        <v>25424</v>
      </c>
      <c r="G8953" t="s">
        <v>176</v>
      </c>
      <c r="H8953" t="s">
        <v>47</v>
      </c>
      <c r="I8953" t="s">
        <v>129</v>
      </c>
      <c r="J8953" t="s">
        <v>130</v>
      </c>
      <c r="K8953" t="s">
        <v>131</v>
      </c>
      <c r="L8953" t="s">
        <v>25425</v>
      </c>
      <c r="M8953" t="s">
        <v>25426</v>
      </c>
      <c r="N8953">
        <v>0.96861111099999997</v>
      </c>
      <c r="O8953">
        <v>117</v>
      </c>
      <c r="P8953">
        <v>3550</v>
      </c>
      <c r="Q8953">
        <v>0</v>
      </c>
      <c r="R8953">
        <v>0</v>
      </c>
      <c r="S8953">
        <v>9</v>
      </c>
      <c r="T8953">
        <v>548</v>
      </c>
      <c r="U8953">
        <v>113.3275</v>
      </c>
      <c r="V8953">
        <v>3438.5694440000002</v>
      </c>
      <c r="W8953">
        <v>0</v>
      </c>
      <c r="X8953">
        <v>0</v>
      </c>
      <c r="Y8953">
        <v>8.7174999999999994</v>
      </c>
      <c r="Z8953">
        <v>530.79888900000003</v>
      </c>
    </row>
    <row r="8954" spans="1:26" x14ac:dyDescent="0.25">
      <c r="A8954">
        <v>1737012</v>
      </c>
      <c r="B8954">
        <v>1</v>
      </c>
      <c r="C8954" t="s">
        <v>77</v>
      </c>
      <c r="D8954" t="s">
        <v>118</v>
      </c>
      <c r="E8954" t="s">
        <v>158</v>
      </c>
      <c r="F8954" t="s">
        <v>25427</v>
      </c>
      <c r="G8954" t="s">
        <v>176</v>
      </c>
      <c r="H8954" t="s">
        <v>47</v>
      </c>
      <c r="I8954" t="s">
        <v>129</v>
      </c>
      <c r="J8954" t="s">
        <v>130</v>
      </c>
      <c r="K8954" t="s">
        <v>131</v>
      </c>
      <c r="L8954" t="s">
        <v>25428</v>
      </c>
      <c r="M8954" t="s">
        <v>25429</v>
      </c>
      <c r="N8954">
        <v>0.29222222199999998</v>
      </c>
      <c r="O8954">
        <v>22</v>
      </c>
      <c r="P8954">
        <v>6218</v>
      </c>
      <c r="Q8954">
        <v>0</v>
      </c>
      <c r="R8954">
        <v>0</v>
      </c>
      <c r="S8954">
        <v>0</v>
      </c>
      <c r="T8954">
        <v>0</v>
      </c>
      <c r="U8954">
        <v>6.4288889999999999</v>
      </c>
      <c r="V8954">
        <v>1817.0377759999999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1737018</v>
      </c>
      <c r="B8955">
        <v>1</v>
      </c>
      <c r="C8955" t="s">
        <v>76</v>
      </c>
      <c r="D8955" t="s">
        <v>79</v>
      </c>
      <c r="E8955" t="s">
        <v>134</v>
      </c>
      <c r="F8955" t="s">
        <v>25430</v>
      </c>
      <c r="G8955" t="s">
        <v>136</v>
      </c>
      <c r="H8955" t="s">
        <v>46</v>
      </c>
      <c r="I8955" t="s">
        <v>129</v>
      </c>
      <c r="J8955" t="s">
        <v>130</v>
      </c>
      <c r="K8955" t="s">
        <v>131</v>
      </c>
      <c r="L8955" t="s">
        <v>25431</v>
      </c>
      <c r="M8955" t="s">
        <v>25432</v>
      </c>
      <c r="N8955">
        <v>0.98805555499999997</v>
      </c>
      <c r="O8955">
        <v>0</v>
      </c>
      <c r="P8955">
        <v>1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0.98805600000000005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1737020</v>
      </c>
      <c r="B8956">
        <v>1</v>
      </c>
      <c r="C8956" t="s">
        <v>76</v>
      </c>
      <c r="D8956" t="s">
        <v>79</v>
      </c>
      <c r="E8956" t="s">
        <v>139</v>
      </c>
      <c r="F8956" t="s">
        <v>25433</v>
      </c>
      <c r="G8956" t="s">
        <v>462</v>
      </c>
      <c r="H8956" t="s">
        <v>46</v>
      </c>
      <c r="I8956" t="s">
        <v>129</v>
      </c>
      <c r="J8956" t="s">
        <v>130</v>
      </c>
      <c r="K8956" t="s">
        <v>131</v>
      </c>
      <c r="L8956" t="s">
        <v>25434</v>
      </c>
      <c r="M8956" t="s">
        <v>25435</v>
      </c>
      <c r="N8956">
        <v>0.38555555499999999</v>
      </c>
      <c r="O8956">
        <v>0</v>
      </c>
      <c r="P8956">
        <v>193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74.412222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1737021</v>
      </c>
      <c r="B8957">
        <v>1</v>
      </c>
      <c r="C8957" t="s">
        <v>77</v>
      </c>
      <c r="D8957" t="s">
        <v>118</v>
      </c>
      <c r="E8957" t="s">
        <v>212</v>
      </c>
      <c r="F8957" t="s">
        <v>25436</v>
      </c>
      <c r="G8957" t="s">
        <v>176</v>
      </c>
      <c r="H8957" t="s">
        <v>47</v>
      </c>
      <c r="I8957" t="s">
        <v>129</v>
      </c>
      <c r="J8957" t="s">
        <v>130</v>
      </c>
      <c r="K8957" t="s">
        <v>131</v>
      </c>
      <c r="L8957" t="s">
        <v>25437</v>
      </c>
      <c r="M8957" t="s">
        <v>25438</v>
      </c>
      <c r="N8957">
        <v>0.111111111</v>
      </c>
      <c r="O8957">
        <v>12</v>
      </c>
      <c r="P8957">
        <v>22930</v>
      </c>
      <c r="Q8957">
        <v>0</v>
      </c>
      <c r="R8957">
        <v>0</v>
      </c>
      <c r="S8957">
        <v>0</v>
      </c>
      <c r="T8957">
        <v>0</v>
      </c>
      <c r="U8957">
        <v>1.3333330000000001</v>
      </c>
      <c r="V8957">
        <v>2547.777775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1737028</v>
      </c>
      <c r="B8958">
        <v>1</v>
      </c>
      <c r="C8958" t="s">
        <v>76</v>
      </c>
      <c r="D8958" t="s">
        <v>89</v>
      </c>
      <c r="E8958" t="s">
        <v>139</v>
      </c>
      <c r="F8958" t="s">
        <v>25439</v>
      </c>
      <c r="G8958" t="s">
        <v>141</v>
      </c>
      <c r="H8958" t="s">
        <v>46</v>
      </c>
      <c r="I8958" t="s">
        <v>129</v>
      </c>
      <c r="J8958" t="s">
        <v>130</v>
      </c>
      <c r="K8958" t="s">
        <v>131</v>
      </c>
      <c r="L8958" t="s">
        <v>25440</v>
      </c>
      <c r="M8958" t="s">
        <v>25441</v>
      </c>
      <c r="N8958">
        <v>2.9902777770000002</v>
      </c>
      <c r="O8958">
        <v>0</v>
      </c>
      <c r="P8958">
        <v>9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26.912500000000001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1737024</v>
      </c>
      <c r="B8959">
        <v>1</v>
      </c>
      <c r="C8959" t="s">
        <v>77</v>
      </c>
      <c r="D8959" t="s">
        <v>109</v>
      </c>
      <c r="E8959" t="s">
        <v>158</v>
      </c>
      <c r="F8959" t="s">
        <v>12654</v>
      </c>
      <c r="G8959" t="s">
        <v>176</v>
      </c>
      <c r="H8959" t="s">
        <v>47</v>
      </c>
      <c r="I8959" t="s">
        <v>129</v>
      </c>
      <c r="J8959" t="s">
        <v>130</v>
      </c>
      <c r="K8959" t="s">
        <v>131</v>
      </c>
      <c r="L8959" t="s">
        <v>25442</v>
      </c>
      <c r="M8959" t="s">
        <v>25443</v>
      </c>
      <c r="N8959">
        <v>0.87888888799999998</v>
      </c>
      <c r="O8959">
        <v>56</v>
      </c>
      <c r="P8959">
        <v>404</v>
      </c>
      <c r="Q8959">
        <v>0</v>
      </c>
      <c r="R8959">
        <v>0</v>
      </c>
      <c r="S8959">
        <v>0</v>
      </c>
      <c r="T8959">
        <v>0</v>
      </c>
      <c r="U8959">
        <v>49.217778000000003</v>
      </c>
      <c r="V8959">
        <v>355.07111099999997</v>
      </c>
      <c r="W8959">
        <v>0</v>
      </c>
      <c r="X8959">
        <v>0</v>
      </c>
      <c r="Y8959">
        <v>0</v>
      </c>
      <c r="Z8959">
        <v>0</v>
      </c>
    </row>
    <row r="8960" spans="1:26" x14ac:dyDescent="0.25">
      <c r="A8960">
        <v>1737029</v>
      </c>
      <c r="B8960">
        <v>1</v>
      </c>
      <c r="C8960" t="s">
        <v>76</v>
      </c>
      <c r="D8960" t="s">
        <v>95</v>
      </c>
      <c r="E8960" t="s">
        <v>139</v>
      </c>
      <c r="F8960" t="s">
        <v>822</v>
      </c>
      <c r="G8960" t="s">
        <v>269</v>
      </c>
      <c r="H8960" t="s">
        <v>46</v>
      </c>
      <c r="I8960" t="s">
        <v>129</v>
      </c>
      <c r="J8960" t="s">
        <v>130</v>
      </c>
      <c r="K8960" t="s">
        <v>131</v>
      </c>
      <c r="L8960" t="s">
        <v>25444</v>
      </c>
      <c r="M8960" t="s">
        <v>25445</v>
      </c>
      <c r="N8960">
        <v>3.1</v>
      </c>
      <c r="O8960">
        <v>0</v>
      </c>
      <c r="P8960">
        <v>8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24.8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1737016</v>
      </c>
      <c r="B8961">
        <v>1</v>
      </c>
      <c r="C8961" t="s">
        <v>77</v>
      </c>
      <c r="D8961" t="s">
        <v>109</v>
      </c>
      <c r="E8961" t="s">
        <v>158</v>
      </c>
      <c r="F8961" t="s">
        <v>25446</v>
      </c>
      <c r="G8961" t="s">
        <v>176</v>
      </c>
      <c r="H8961" t="s">
        <v>47</v>
      </c>
      <c r="I8961" t="s">
        <v>129</v>
      </c>
      <c r="J8961" t="s">
        <v>130</v>
      </c>
      <c r="K8961" t="s">
        <v>131</v>
      </c>
      <c r="L8961" t="s">
        <v>25447</v>
      </c>
      <c r="M8961" t="s">
        <v>25448</v>
      </c>
      <c r="N8961">
        <v>0.80833333299999999</v>
      </c>
      <c r="O8961">
        <v>0</v>
      </c>
      <c r="P8961">
        <v>0</v>
      </c>
      <c r="Q8961">
        <v>0</v>
      </c>
      <c r="R8961">
        <v>46</v>
      </c>
      <c r="S8961">
        <v>0</v>
      </c>
      <c r="T8961">
        <v>540</v>
      </c>
      <c r="U8961">
        <v>0</v>
      </c>
      <c r="V8961">
        <v>0</v>
      </c>
      <c r="W8961">
        <v>0</v>
      </c>
      <c r="X8961">
        <v>37.183332999999998</v>
      </c>
      <c r="Y8961">
        <v>0</v>
      </c>
      <c r="Z8961">
        <v>436.5</v>
      </c>
    </row>
    <row r="8962" spans="1:26" x14ac:dyDescent="0.25">
      <c r="A8962">
        <v>1737027</v>
      </c>
      <c r="B8962">
        <v>1</v>
      </c>
      <c r="C8962" t="s">
        <v>77</v>
      </c>
      <c r="D8962" t="s">
        <v>109</v>
      </c>
      <c r="E8962" t="s">
        <v>134</v>
      </c>
      <c r="F8962" t="s">
        <v>25449</v>
      </c>
      <c r="G8962" t="s">
        <v>136</v>
      </c>
      <c r="H8962" t="s">
        <v>46</v>
      </c>
      <c r="I8962" t="s">
        <v>129</v>
      </c>
      <c r="J8962" t="s">
        <v>130</v>
      </c>
      <c r="K8962" t="s">
        <v>131</v>
      </c>
      <c r="L8962" t="s">
        <v>25450</v>
      </c>
      <c r="M8962" t="s">
        <v>25451</v>
      </c>
      <c r="N8962">
        <v>1.5719444440000001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1.571944</v>
      </c>
    </row>
    <row r="8963" spans="1:26" x14ac:dyDescent="0.25">
      <c r="A8963">
        <v>1737025</v>
      </c>
      <c r="B8963">
        <v>1</v>
      </c>
      <c r="C8963" t="s">
        <v>77</v>
      </c>
      <c r="D8963" t="s">
        <v>119</v>
      </c>
      <c r="E8963" t="s">
        <v>212</v>
      </c>
      <c r="F8963" t="s">
        <v>25452</v>
      </c>
      <c r="G8963" t="s">
        <v>293</v>
      </c>
      <c r="H8963" t="s">
        <v>160</v>
      </c>
      <c r="I8963" t="s">
        <v>129</v>
      </c>
      <c r="J8963" t="s">
        <v>130</v>
      </c>
      <c r="K8963" t="s">
        <v>161</v>
      </c>
      <c r="L8963" t="s">
        <v>25453</v>
      </c>
      <c r="M8963" t="s">
        <v>25454</v>
      </c>
      <c r="N8963">
        <v>5.8833055549999997</v>
      </c>
      <c r="O8963">
        <v>186</v>
      </c>
      <c r="P8963">
        <v>353</v>
      </c>
      <c r="Q8963">
        <v>0</v>
      </c>
      <c r="R8963">
        <v>0</v>
      </c>
      <c r="S8963">
        <v>0</v>
      </c>
      <c r="T8963">
        <v>0</v>
      </c>
      <c r="U8963">
        <v>1094.2948329999999</v>
      </c>
      <c r="V8963">
        <v>2076.806861</v>
      </c>
      <c r="W8963">
        <v>0</v>
      </c>
      <c r="X8963">
        <v>0</v>
      </c>
      <c r="Y8963">
        <v>0</v>
      </c>
      <c r="Z8963">
        <v>0</v>
      </c>
    </row>
    <row r="8964" spans="1:26" x14ac:dyDescent="0.25">
      <c r="A8964">
        <v>1737033</v>
      </c>
      <c r="B8964">
        <v>1</v>
      </c>
      <c r="C8964" t="s">
        <v>76</v>
      </c>
      <c r="D8964" t="s">
        <v>102</v>
      </c>
      <c r="E8964" t="s">
        <v>134</v>
      </c>
      <c r="F8964" t="s">
        <v>25455</v>
      </c>
      <c r="G8964" t="s">
        <v>136</v>
      </c>
      <c r="H8964" t="s">
        <v>46</v>
      </c>
      <c r="I8964" t="s">
        <v>129</v>
      </c>
      <c r="J8964" t="s">
        <v>130</v>
      </c>
      <c r="K8964" t="s">
        <v>131</v>
      </c>
      <c r="L8964" t="s">
        <v>25456</v>
      </c>
      <c r="M8964" t="s">
        <v>25457</v>
      </c>
      <c r="N8964">
        <v>5.3077777770000001</v>
      </c>
      <c r="O8964">
        <v>0</v>
      </c>
      <c r="P8964">
        <v>1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5.3077779999999999</v>
      </c>
      <c r="W8964">
        <v>0</v>
      </c>
      <c r="X8964">
        <v>0</v>
      </c>
      <c r="Y8964">
        <v>0</v>
      </c>
      <c r="Z8964">
        <v>0</v>
      </c>
    </row>
    <row r="8965" spans="1:26" x14ac:dyDescent="0.25">
      <c r="A8965">
        <v>1737032</v>
      </c>
      <c r="B8965">
        <v>1</v>
      </c>
      <c r="C8965" t="s">
        <v>76</v>
      </c>
      <c r="D8965" t="s">
        <v>87</v>
      </c>
      <c r="E8965" t="s">
        <v>126</v>
      </c>
      <c r="F8965" t="s">
        <v>25389</v>
      </c>
      <c r="G8965" t="s">
        <v>285</v>
      </c>
      <c r="H8965" t="s">
        <v>47</v>
      </c>
      <c r="I8965" t="s">
        <v>129</v>
      </c>
      <c r="J8965" t="s">
        <v>130</v>
      </c>
      <c r="K8965" t="s">
        <v>161</v>
      </c>
      <c r="L8965" t="s">
        <v>25458</v>
      </c>
      <c r="M8965" t="s">
        <v>25459</v>
      </c>
      <c r="N8965">
        <v>0.49907944399999998</v>
      </c>
      <c r="O8965">
        <v>0</v>
      </c>
      <c r="P8965">
        <v>0</v>
      </c>
      <c r="Q8965">
        <v>0</v>
      </c>
      <c r="R8965">
        <v>339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169.18793199999999</v>
      </c>
      <c r="Y8965">
        <v>0</v>
      </c>
      <c r="Z8965">
        <v>0</v>
      </c>
    </row>
    <row r="8966" spans="1:26" x14ac:dyDescent="0.25">
      <c r="A8966">
        <v>1737042</v>
      </c>
      <c r="B8966">
        <v>1</v>
      </c>
      <c r="C8966" t="s">
        <v>76</v>
      </c>
      <c r="D8966" t="s">
        <v>90</v>
      </c>
      <c r="E8966" t="s">
        <v>139</v>
      </c>
      <c r="F8966" t="s">
        <v>25460</v>
      </c>
      <c r="G8966" t="s">
        <v>141</v>
      </c>
      <c r="H8966" t="s">
        <v>46</v>
      </c>
      <c r="I8966" t="s">
        <v>129</v>
      </c>
      <c r="J8966" t="s">
        <v>130</v>
      </c>
      <c r="K8966" t="s">
        <v>131</v>
      </c>
      <c r="L8966" t="s">
        <v>25461</v>
      </c>
      <c r="M8966" t="s">
        <v>25462</v>
      </c>
      <c r="N8966">
        <v>9.9652777770000007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47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468.36805600000002</v>
      </c>
    </row>
    <row r="8967" spans="1:26" x14ac:dyDescent="0.25">
      <c r="A8967">
        <v>1737046</v>
      </c>
      <c r="B8967">
        <v>1</v>
      </c>
      <c r="C8967" t="s">
        <v>76</v>
      </c>
      <c r="D8967" t="s">
        <v>90</v>
      </c>
      <c r="E8967" t="s">
        <v>164</v>
      </c>
      <c r="F8967" t="s">
        <v>16879</v>
      </c>
      <c r="G8967" t="s">
        <v>256</v>
      </c>
      <c r="H8967" t="s">
        <v>46</v>
      </c>
      <c r="I8967" t="s">
        <v>129</v>
      </c>
      <c r="J8967" t="s">
        <v>130</v>
      </c>
      <c r="K8967" t="s">
        <v>131</v>
      </c>
      <c r="L8967" t="s">
        <v>25463</v>
      </c>
      <c r="M8967" t="s">
        <v>25464</v>
      </c>
      <c r="N8967">
        <v>1.2847222220000001</v>
      </c>
      <c r="O8967">
        <v>0</v>
      </c>
      <c r="P8967">
        <v>0</v>
      </c>
      <c r="Q8967">
        <v>0</v>
      </c>
      <c r="R8967">
        <v>112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143.88888900000001</v>
      </c>
      <c r="Y8967">
        <v>0</v>
      </c>
      <c r="Z8967">
        <v>0</v>
      </c>
    </row>
    <row r="8968" spans="1:26" x14ac:dyDescent="0.25">
      <c r="A8968">
        <v>1737052</v>
      </c>
      <c r="B8968">
        <v>1</v>
      </c>
      <c r="C8968" t="s">
        <v>76</v>
      </c>
      <c r="D8968" t="s">
        <v>99</v>
      </c>
      <c r="E8968" t="s">
        <v>134</v>
      </c>
      <c r="F8968" t="s">
        <v>25465</v>
      </c>
      <c r="G8968" t="s">
        <v>136</v>
      </c>
      <c r="H8968" t="s">
        <v>46</v>
      </c>
      <c r="I8968" t="s">
        <v>129</v>
      </c>
      <c r="J8968" t="s">
        <v>130</v>
      </c>
      <c r="K8968" t="s">
        <v>131</v>
      </c>
      <c r="L8968" t="s">
        <v>25466</v>
      </c>
      <c r="M8968" t="s">
        <v>25467</v>
      </c>
      <c r="N8968">
        <v>1.2450000000000001</v>
      </c>
      <c r="O8968">
        <v>0</v>
      </c>
      <c r="P8968">
        <v>1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1.2450000000000001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1737044</v>
      </c>
      <c r="B8969">
        <v>1</v>
      </c>
      <c r="C8969" t="s">
        <v>76</v>
      </c>
      <c r="D8969" t="s">
        <v>93</v>
      </c>
      <c r="E8969" t="s">
        <v>139</v>
      </c>
      <c r="F8969" t="s">
        <v>9236</v>
      </c>
      <c r="G8969" t="s">
        <v>141</v>
      </c>
      <c r="H8969" t="s">
        <v>46</v>
      </c>
      <c r="I8969" t="s">
        <v>129</v>
      </c>
      <c r="J8969" t="s">
        <v>130</v>
      </c>
      <c r="K8969" t="s">
        <v>131</v>
      </c>
      <c r="L8969" t="s">
        <v>25468</v>
      </c>
      <c r="M8969" t="s">
        <v>25469</v>
      </c>
      <c r="N8969">
        <v>4.08</v>
      </c>
      <c r="O8969">
        <v>0</v>
      </c>
      <c r="P8969">
        <v>8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32.64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1737047</v>
      </c>
      <c r="B8970">
        <v>1</v>
      </c>
      <c r="C8970" t="s">
        <v>76</v>
      </c>
      <c r="D8970" t="s">
        <v>102</v>
      </c>
      <c r="E8970" t="s">
        <v>139</v>
      </c>
      <c r="F8970" t="s">
        <v>25470</v>
      </c>
      <c r="G8970" t="s">
        <v>462</v>
      </c>
      <c r="H8970" t="s">
        <v>46</v>
      </c>
      <c r="I8970" t="s">
        <v>129</v>
      </c>
      <c r="J8970" t="s">
        <v>130</v>
      </c>
      <c r="K8970" t="s">
        <v>131</v>
      </c>
      <c r="L8970" t="s">
        <v>25471</v>
      </c>
      <c r="M8970" t="s">
        <v>25472</v>
      </c>
      <c r="N8970">
        <v>1.301111111</v>
      </c>
      <c r="O8970">
        <v>0</v>
      </c>
      <c r="P8970">
        <v>7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9.1077779999999997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1737051</v>
      </c>
      <c r="B8971">
        <v>1</v>
      </c>
      <c r="C8971" t="s">
        <v>76</v>
      </c>
      <c r="D8971" t="s">
        <v>88</v>
      </c>
      <c r="E8971" t="s">
        <v>134</v>
      </c>
      <c r="F8971" t="s">
        <v>25473</v>
      </c>
      <c r="G8971" t="s">
        <v>136</v>
      </c>
      <c r="H8971" t="s">
        <v>46</v>
      </c>
      <c r="I8971" t="s">
        <v>129</v>
      </c>
      <c r="J8971" t="s">
        <v>130</v>
      </c>
      <c r="K8971" t="s">
        <v>131</v>
      </c>
      <c r="L8971" t="s">
        <v>25474</v>
      </c>
      <c r="M8971" t="s">
        <v>25475</v>
      </c>
      <c r="N8971">
        <v>4.2480555549999997</v>
      </c>
      <c r="O8971">
        <v>0</v>
      </c>
      <c r="P8971">
        <v>1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4.2480560000000001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1737054</v>
      </c>
      <c r="B8972">
        <v>1</v>
      </c>
      <c r="C8972" t="s">
        <v>76</v>
      </c>
      <c r="D8972" t="s">
        <v>79</v>
      </c>
      <c r="E8972" t="s">
        <v>134</v>
      </c>
      <c r="F8972" t="s">
        <v>25476</v>
      </c>
      <c r="G8972" t="s">
        <v>136</v>
      </c>
      <c r="H8972" t="s">
        <v>46</v>
      </c>
      <c r="I8972" t="s">
        <v>129</v>
      </c>
      <c r="J8972" t="s">
        <v>130</v>
      </c>
      <c r="K8972" t="s">
        <v>131</v>
      </c>
      <c r="L8972" t="s">
        <v>25477</v>
      </c>
      <c r="M8972" t="s">
        <v>25478</v>
      </c>
      <c r="N8972">
        <v>3.0155555550000002</v>
      </c>
      <c r="O8972">
        <v>0</v>
      </c>
      <c r="P8972">
        <v>1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3.0155560000000001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1737065</v>
      </c>
      <c r="B8973">
        <v>1</v>
      </c>
      <c r="C8973" t="s">
        <v>76</v>
      </c>
      <c r="D8973" t="s">
        <v>93</v>
      </c>
      <c r="E8973" t="s">
        <v>134</v>
      </c>
      <c r="F8973" t="s">
        <v>25479</v>
      </c>
      <c r="G8973" t="s">
        <v>136</v>
      </c>
      <c r="H8973" t="s">
        <v>46</v>
      </c>
      <c r="I8973" t="s">
        <v>129</v>
      </c>
      <c r="J8973" t="s">
        <v>130</v>
      </c>
      <c r="K8973" t="s">
        <v>131</v>
      </c>
      <c r="L8973" t="s">
        <v>25480</v>
      </c>
      <c r="M8973" t="s">
        <v>25481</v>
      </c>
      <c r="N8973">
        <v>4.9838888880000001</v>
      </c>
      <c r="O8973">
        <v>0</v>
      </c>
      <c r="P8973">
        <v>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4.9838889999999996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1736946</v>
      </c>
      <c r="B8974">
        <v>1</v>
      </c>
      <c r="C8974" t="s">
        <v>76</v>
      </c>
      <c r="D8974" t="s">
        <v>90</v>
      </c>
      <c r="E8974" t="s">
        <v>158</v>
      </c>
      <c r="F8974" t="s">
        <v>3039</v>
      </c>
      <c r="G8974" t="s">
        <v>285</v>
      </c>
      <c r="H8974" t="s">
        <v>47</v>
      </c>
      <c r="I8974" t="s">
        <v>129</v>
      </c>
      <c r="J8974" t="s">
        <v>130</v>
      </c>
      <c r="K8974" t="s">
        <v>161</v>
      </c>
      <c r="L8974" t="s">
        <v>25482</v>
      </c>
      <c r="M8974" t="s">
        <v>25483</v>
      </c>
      <c r="N8974">
        <v>4.5552777769999997</v>
      </c>
      <c r="O8974">
        <v>34</v>
      </c>
      <c r="P8974">
        <v>1101</v>
      </c>
      <c r="Q8974">
        <v>0</v>
      </c>
      <c r="R8974">
        <v>10</v>
      </c>
      <c r="S8974">
        <v>73</v>
      </c>
      <c r="T8974">
        <v>2947</v>
      </c>
      <c r="U8974">
        <v>154.87944400000001</v>
      </c>
      <c r="V8974">
        <v>5015.3608320000003</v>
      </c>
      <c r="W8974">
        <v>0</v>
      </c>
      <c r="X8974">
        <v>45.552778000000004</v>
      </c>
      <c r="Y8974">
        <v>332.53527800000001</v>
      </c>
      <c r="Z8974">
        <v>13424.403609000001</v>
      </c>
    </row>
    <row r="8975" spans="1:26" x14ac:dyDescent="0.25">
      <c r="A8975">
        <v>1737058</v>
      </c>
      <c r="B8975">
        <v>1</v>
      </c>
      <c r="C8975" t="s">
        <v>76</v>
      </c>
      <c r="D8975" t="s">
        <v>92</v>
      </c>
      <c r="E8975" t="s">
        <v>191</v>
      </c>
      <c r="F8975" t="s">
        <v>21728</v>
      </c>
      <c r="G8975" t="s">
        <v>141</v>
      </c>
      <c r="H8975" t="s">
        <v>46</v>
      </c>
      <c r="I8975" t="s">
        <v>129</v>
      </c>
      <c r="J8975" t="s">
        <v>130</v>
      </c>
      <c r="K8975" t="s">
        <v>131</v>
      </c>
      <c r="L8975" t="s">
        <v>25484</v>
      </c>
      <c r="M8975" t="s">
        <v>25485</v>
      </c>
      <c r="N8975">
        <v>1.365555555</v>
      </c>
      <c r="O8975">
        <v>0</v>
      </c>
      <c r="P8975">
        <v>0</v>
      </c>
      <c r="Q8975">
        <v>0</v>
      </c>
      <c r="R8975">
        <v>61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83.298889000000003</v>
      </c>
      <c r="Y8975">
        <v>0</v>
      </c>
      <c r="Z8975">
        <v>0</v>
      </c>
    </row>
    <row r="8976" spans="1:26" x14ac:dyDescent="0.25">
      <c r="A8976">
        <v>1737056</v>
      </c>
      <c r="B8976">
        <v>1</v>
      </c>
      <c r="C8976" t="s">
        <v>77</v>
      </c>
      <c r="D8976" t="s">
        <v>116</v>
      </c>
      <c r="E8976" t="s">
        <v>139</v>
      </c>
      <c r="F8976" t="s">
        <v>20914</v>
      </c>
      <c r="G8976" t="s">
        <v>141</v>
      </c>
      <c r="H8976" t="s">
        <v>46</v>
      </c>
      <c r="I8976" t="s">
        <v>129</v>
      </c>
      <c r="J8976" t="s">
        <v>130</v>
      </c>
      <c r="K8976" t="s">
        <v>131</v>
      </c>
      <c r="L8976" t="s">
        <v>25486</v>
      </c>
      <c r="M8976" t="s">
        <v>25487</v>
      </c>
      <c r="N8976">
        <v>1.297222222</v>
      </c>
      <c r="O8976">
        <v>0</v>
      </c>
      <c r="P8976">
        <v>11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14.269444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1737057</v>
      </c>
      <c r="B8977">
        <v>1</v>
      </c>
      <c r="C8977" t="s">
        <v>76</v>
      </c>
      <c r="D8977" t="s">
        <v>102</v>
      </c>
      <c r="E8977" t="s">
        <v>134</v>
      </c>
      <c r="F8977" t="s">
        <v>25488</v>
      </c>
      <c r="G8977" t="s">
        <v>136</v>
      </c>
      <c r="H8977" t="s">
        <v>46</v>
      </c>
      <c r="I8977" t="s">
        <v>129</v>
      </c>
      <c r="J8977" t="s">
        <v>130</v>
      </c>
      <c r="K8977" t="s">
        <v>131</v>
      </c>
      <c r="L8977" t="s">
        <v>25489</v>
      </c>
      <c r="M8977" t="s">
        <v>25490</v>
      </c>
      <c r="N8977">
        <v>1.3774999999999999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1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1.3774999999999999</v>
      </c>
    </row>
    <row r="8978" spans="1:26" x14ac:dyDescent="0.25">
      <c r="A8978">
        <v>1737055</v>
      </c>
      <c r="B8978">
        <v>1</v>
      </c>
      <c r="C8978" t="s">
        <v>76</v>
      </c>
      <c r="D8978" t="s">
        <v>101</v>
      </c>
      <c r="E8978" t="s">
        <v>212</v>
      </c>
      <c r="F8978" t="s">
        <v>25491</v>
      </c>
      <c r="G8978" t="s">
        <v>176</v>
      </c>
      <c r="H8978" t="s">
        <v>47</v>
      </c>
      <c r="I8978" t="s">
        <v>129</v>
      </c>
      <c r="J8978" t="s">
        <v>130</v>
      </c>
      <c r="K8978" t="s">
        <v>131</v>
      </c>
      <c r="L8978" t="s">
        <v>25492</v>
      </c>
      <c r="M8978" t="s">
        <v>25493</v>
      </c>
      <c r="N8978">
        <v>0.28749999999999998</v>
      </c>
      <c r="O8978">
        <v>2</v>
      </c>
      <c r="P8978">
        <v>1516</v>
      </c>
      <c r="Q8978">
        <v>0</v>
      </c>
      <c r="R8978">
        <v>0</v>
      </c>
      <c r="S8978">
        <v>0</v>
      </c>
      <c r="T8978">
        <v>0</v>
      </c>
      <c r="U8978">
        <v>0.57499999999999996</v>
      </c>
      <c r="V8978">
        <v>435.85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1737078</v>
      </c>
      <c r="B8979">
        <v>1</v>
      </c>
      <c r="C8979" t="s">
        <v>77</v>
      </c>
      <c r="D8979" t="s">
        <v>118</v>
      </c>
      <c r="E8979" t="s">
        <v>212</v>
      </c>
      <c r="F8979" t="s">
        <v>13386</v>
      </c>
      <c r="G8979" t="s">
        <v>176</v>
      </c>
      <c r="H8979" t="s">
        <v>47</v>
      </c>
      <c r="I8979" t="s">
        <v>129</v>
      </c>
      <c r="J8979" t="s">
        <v>130</v>
      </c>
      <c r="K8979" t="s">
        <v>131</v>
      </c>
      <c r="L8979" t="s">
        <v>25494</v>
      </c>
      <c r="M8979" t="s">
        <v>25495</v>
      </c>
      <c r="N8979">
        <v>1.7708333329999999</v>
      </c>
      <c r="O8979">
        <v>0</v>
      </c>
      <c r="P8979">
        <v>57</v>
      </c>
      <c r="Q8979">
        <v>0</v>
      </c>
      <c r="R8979">
        <v>0</v>
      </c>
      <c r="S8979">
        <v>9</v>
      </c>
      <c r="T8979">
        <v>423</v>
      </c>
      <c r="U8979">
        <v>0</v>
      </c>
      <c r="V8979">
        <v>100.9375</v>
      </c>
      <c r="W8979">
        <v>0</v>
      </c>
      <c r="X8979">
        <v>0</v>
      </c>
      <c r="Y8979">
        <v>15.9375</v>
      </c>
      <c r="Z8979">
        <v>749.0625</v>
      </c>
    </row>
    <row r="8980" spans="1:26" x14ac:dyDescent="0.25">
      <c r="A8980">
        <v>1737061</v>
      </c>
      <c r="B8980">
        <v>1</v>
      </c>
      <c r="C8980" t="s">
        <v>76</v>
      </c>
      <c r="D8980" t="s">
        <v>93</v>
      </c>
      <c r="E8980" t="s">
        <v>139</v>
      </c>
      <c r="F8980" t="s">
        <v>330</v>
      </c>
      <c r="G8980" t="s">
        <v>269</v>
      </c>
      <c r="H8980" t="s">
        <v>46</v>
      </c>
      <c r="I8980" t="s">
        <v>129</v>
      </c>
      <c r="J8980" t="s">
        <v>130</v>
      </c>
      <c r="K8980" t="s">
        <v>131</v>
      </c>
      <c r="L8980" t="s">
        <v>25496</v>
      </c>
      <c r="M8980" t="s">
        <v>25497</v>
      </c>
      <c r="N8980">
        <v>1.089722222</v>
      </c>
      <c r="O8980">
        <v>0</v>
      </c>
      <c r="P8980">
        <v>143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155.83027799999999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1737062</v>
      </c>
      <c r="B8981">
        <v>1</v>
      </c>
      <c r="C8981" t="s">
        <v>76</v>
      </c>
      <c r="D8981" t="s">
        <v>90</v>
      </c>
      <c r="E8981" t="s">
        <v>158</v>
      </c>
      <c r="F8981" t="s">
        <v>3336</v>
      </c>
      <c r="G8981" t="s">
        <v>176</v>
      </c>
      <c r="H8981" t="s">
        <v>47</v>
      </c>
      <c r="I8981" t="s">
        <v>151</v>
      </c>
      <c r="J8981" t="s">
        <v>130</v>
      </c>
      <c r="K8981" t="s">
        <v>131</v>
      </c>
      <c r="L8981" t="s">
        <v>25498</v>
      </c>
      <c r="M8981" t="s">
        <v>25499</v>
      </c>
      <c r="N8981">
        <v>5.5555550000000002E-3</v>
      </c>
      <c r="O8981">
        <v>14</v>
      </c>
      <c r="P8981">
        <v>4</v>
      </c>
      <c r="Q8981">
        <v>4</v>
      </c>
      <c r="R8981">
        <v>107</v>
      </c>
      <c r="S8981">
        <v>84</v>
      </c>
      <c r="T8981">
        <v>4284</v>
      </c>
      <c r="U8981">
        <v>7.7778E-2</v>
      </c>
      <c r="V8981">
        <v>2.2221999999999999E-2</v>
      </c>
      <c r="W8981">
        <v>2.2221999999999999E-2</v>
      </c>
      <c r="X8981">
        <v>0.59444399999999997</v>
      </c>
      <c r="Y8981">
        <v>0.466667</v>
      </c>
      <c r="Z8981">
        <v>23.799997999999999</v>
      </c>
    </row>
    <row r="8982" spans="1:26" x14ac:dyDescent="0.25">
      <c r="A8982">
        <v>1737069</v>
      </c>
      <c r="B8982">
        <v>1</v>
      </c>
      <c r="C8982" t="s">
        <v>76</v>
      </c>
      <c r="D8982" t="s">
        <v>88</v>
      </c>
      <c r="E8982" t="s">
        <v>134</v>
      </c>
      <c r="F8982" t="s">
        <v>25500</v>
      </c>
      <c r="G8982" t="s">
        <v>462</v>
      </c>
      <c r="H8982" t="s">
        <v>46</v>
      </c>
      <c r="I8982" t="s">
        <v>129</v>
      </c>
      <c r="J8982" t="s">
        <v>130</v>
      </c>
      <c r="K8982" t="s">
        <v>131</v>
      </c>
      <c r="L8982" t="s">
        <v>25501</v>
      </c>
      <c r="M8982" t="s">
        <v>25502</v>
      </c>
      <c r="N8982">
        <v>1.5047222220000001</v>
      </c>
      <c r="O8982">
        <v>0</v>
      </c>
      <c r="P8982">
        <v>1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1.5047219999999999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1737064</v>
      </c>
      <c r="B8983">
        <v>1</v>
      </c>
      <c r="C8983" t="s">
        <v>77</v>
      </c>
      <c r="D8983" t="s">
        <v>119</v>
      </c>
      <c r="E8983" t="s">
        <v>134</v>
      </c>
      <c r="F8983" t="s">
        <v>25503</v>
      </c>
      <c r="G8983" t="s">
        <v>136</v>
      </c>
      <c r="H8983" t="s">
        <v>46</v>
      </c>
      <c r="I8983" t="s">
        <v>129</v>
      </c>
      <c r="J8983" t="s">
        <v>130</v>
      </c>
      <c r="K8983" t="s">
        <v>131</v>
      </c>
      <c r="L8983" t="s">
        <v>25504</v>
      </c>
      <c r="M8983" t="s">
        <v>25505</v>
      </c>
      <c r="N8983">
        <v>1.1630555549999999</v>
      </c>
      <c r="O8983">
        <v>0</v>
      </c>
      <c r="P8983">
        <v>4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4.6522220000000001</v>
      </c>
      <c r="W8983">
        <v>0</v>
      </c>
      <c r="X8983">
        <v>0</v>
      </c>
      <c r="Y8983">
        <v>0</v>
      </c>
      <c r="Z8983">
        <v>0</v>
      </c>
    </row>
    <row r="8984" spans="1:26" x14ac:dyDescent="0.25">
      <c r="A8984">
        <v>1737070</v>
      </c>
      <c r="B8984">
        <v>1</v>
      </c>
      <c r="C8984" t="s">
        <v>76</v>
      </c>
      <c r="D8984" t="s">
        <v>96</v>
      </c>
      <c r="E8984" t="s">
        <v>164</v>
      </c>
      <c r="F8984" t="s">
        <v>13732</v>
      </c>
      <c r="G8984" t="s">
        <v>256</v>
      </c>
      <c r="H8984" t="s">
        <v>46</v>
      </c>
      <c r="I8984" t="s">
        <v>129</v>
      </c>
      <c r="J8984" t="s">
        <v>130</v>
      </c>
      <c r="K8984" t="s">
        <v>131</v>
      </c>
      <c r="L8984" t="s">
        <v>25506</v>
      </c>
      <c r="M8984" t="s">
        <v>25507</v>
      </c>
      <c r="N8984">
        <v>1.676388888</v>
      </c>
      <c r="O8984">
        <v>0</v>
      </c>
      <c r="P8984">
        <v>181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303.42638899999997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1737063</v>
      </c>
      <c r="B8985">
        <v>1</v>
      </c>
      <c r="C8985" t="s">
        <v>76</v>
      </c>
      <c r="D8985" t="s">
        <v>89</v>
      </c>
      <c r="E8985" t="s">
        <v>139</v>
      </c>
      <c r="F8985" t="s">
        <v>25508</v>
      </c>
      <c r="G8985" t="s">
        <v>141</v>
      </c>
      <c r="H8985" t="s">
        <v>46</v>
      </c>
      <c r="I8985" t="s">
        <v>129</v>
      </c>
      <c r="J8985" t="s">
        <v>130</v>
      </c>
      <c r="K8985" t="s">
        <v>131</v>
      </c>
      <c r="L8985" t="s">
        <v>25509</v>
      </c>
      <c r="M8985" t="s">
        <v>25510</v>
      </c>
      <c r="N8985">
        <v>3.1952777769999998</v>
      </c>
      <c r="O8985">
        <v>0</v>
      </c>
      <c r="P8985">
        <v>111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354.67583300000001</v>
      </c>
      <c r="W8985">
        <v>0</v>
      </c>
      <c r="X8985">
        <v>0</v>
      </c>
      <c r="Y8985">
        <v>0</v>
      </c>
      <c r="Z8985">
        <v>0</v>
      </c>
    </row>
    <row r="8986" spans="1:26" x14ac:dyDescent="0.25">
      <c r="A8986">
        <v>1737074</v>
      </c>
      <c r="B8986">
        <v>1</v>
      </c>
      <c r="C8986" t="s">
        <v>76</v>
      </c>
      <c r="D8986" t="s">
        <v>90</v>
      </c>
      <c r="E8986" t="s">
        <v>139</v>
      </c>
      <c r="F8986" t="s">
        <v>25511</v>
      </c>
      <c r="G8986" t="s">
        <v>141</v>
      </c>
      <c r="H8986" t="s">
        <v>46</v>
      </c>
      <c r="I8986" t="s">
        <v>129</v>
      </c>
      <c r="J8986" t="s">
        <v>130</v>
      </c>
      <c r="K8986" t="s">
        <v>131</v>
      </c>
      <c r="L8986" t="s">
        <v>25512</v>
      </c>
      <c r="M8986" t="s">
        <v>25513</v>
      </c>
      <c r="N8986">
        <v>2.545555555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2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5.0911109999999997</v>
      </c>
    </row>
    <row r="8987" spans="1:26" x14ac:dyDescent="0.25">
      <c r="A8987">
        <v>1737071</v>
      </c>
      <c r="B8987">
        <v>1</v>
      </c>
      <c r="C8987" t="s">
        <v>76</v>
      </c>
      <c r="D8987" t="s">
        <v>87</v>
      </c>
      <c r="E8987" t="s">
        <v>126</v>
      </c>
      <c r="F8987" t="s">
        <v>25514</v>
      </c>
      <c r="G8987" t="s">
        <v>285</v>
      </c>
      <c r="H8987" t="s">
        <v>47</v>
      </c>
      <c r="I8987" t="s">
        <v>129</v>
      </c>
      <c r="J8987" t="s">
        <v>130</v>
      </c>
      <c r="K8987" t="s">
        <v>161</v>
      </c>
      <c r="L8987" t="s">
        <v>25515</v>
      </c>
      <c r="M8987" t="s">
        <v>25516</v>
      </c>
      <c r="N8987">
        <v>0.43530722199999999</v>
      </c>
      <c r="O8987">
        <v>0</v>
      </c>
      <c r="P8987">
        <v>0</v>
      </c>
      <c r="Q8987">
        <v>0</v>
      </c>
      <c r="R8987">
        <v>352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153.22814199999999</v>
      </c>
      <c r="Y8987">
        <v>0</v>
      </c>
      <c r="Z8987">
        <v>0</v>
      </c>
    </row>
    <row r="8988" spans="1:26" x14ac:dyDescent="0.25">
      <c r="A8988">
        <v>1737072</v>
      </c>
      <c r="B8988">
        <v>1</v>
      </c>
      <c r="C8988" t="s">
        <v>76</v>
      </c>
      <c r="D8988" t="s">
        <v>90</v>
      </c>
      <c r="E8988" t="s">
        <v>158</v>
      </c>
      <c r="F8988" t="s">
        <v>3336</v>
      </c>
      <c r="G8988" t="s">
        <v>176</v>
      </c>
      <c r="H8988" t="s">
        <v>47</v>
      </c>
      <c r="I8988" t="s">
        <v>129</v>
      </c>
      <c r="J8988" t="s">
        <v>130</v>
      </c>
      <c r="K8988" t="s">
        <v>131</v>
      </c>
      <c r="L8988" t="s">
        <v>25517</v>
      </c>
      <c r="M8988" t="s">
        <v>25518</v>
      </c>
      <c r="N8988">
        <v>0.311111111</v>
      </c>
      <c r="O8988">
        <v>14</v>
      </c>
      <c r="P8988">
        <v>4</v>
      </c>
      <c r="Q8988">
        <v>4</v>
      </c>
      <c r="R8988">
        <v>107</v>
      </c>
      <c r="S8988">
        <v>84</v>
      </c>
      <c r="T8988">
        <v>4284</v>
      </c>
      <c r="U8988">
        <v>4.355556</v>
      </c>
      <c r="V8988">
        <v>1.2444440000000001</v>
      </c>
      <c r="W8988">
        <v>1.2444440000000001</v>
      </c>
      <c r="X8988">
        <v>33.288888999999998</v>
      </c>
      <c r="Y8988">
        <v>26.133333</v>
      </c>
      <c r="Z8988">
        <v>1332.8</v>
      </c>
    </row>
    <row r="8989" spans="1:26" x14ac:dyDescent="0.25">
      <c r="A8989">
        <v>1737082</v>
      </c>
      <c r="B8989">
        <v>1</v>
      </c>
      <c r="C8989" t="s">
        <v>76</v>
      </c>
      <c r="D8989" t="s">
        <v>81</v>
      </c>
      <c r="E8989" t="s">
        <v>191</v>
      </c>
      <c r="F8989" t="s">
        <v>25519</v>
      </c>
      <c r="G8989" t="s">
        <v>907</v>
      </c>
      <c r="H8989" t="s">
        <v>46</v>
      </c>
      <c r="I8989" t="s">
        <v>129</v>
      </c>
      <c r="J8989" t="s">
        <v>130</v>
      </c>
      <c r="K8989" t="s">
        <v>131</v>
      </c>
      <c r="L8989" t="s">
        <v>25520</v>
      </c>
      <c r="M8989" t="s">
        <v>25521</v>
      </c>
      <c r="N8989">
        <v>0.46416666600000001</v>
      </c>
      <c r="O8989">
        <v>0</v>
      </c>
      <c r="P8989">
        <v>6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2.7850000000000001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1737089</v>
      </c>
      <c r="B8990">
        <v>1</v>
      </c>
      <c r="C8990" t="s">
        <v>76</v>
      </c>
      <c r="D8990" t="s">
        <v>89</v>
      </c>
      <c r="E8990" t="s">
        <v>134</v>
      </c>
      <c r="F8990" t="s">
        <v>25522</v>
      </c>
      <c r="G8990" t="s">
        <v>136</v>
      </c>
      <c r="H8990" t="s">
        <v>46</v>
      </c>
      <c r="I8990" t="s">
        <v>129</v>
      </c>
      <c r="J8990" t="s">
        <v>130</v>
      </c>
      <c r="K8990" t="s">
        <v>131</v>
      </c>
      <c r="L8990" t="s">
        <v>25523</v>
      </c>
      <c r="M8990" t="s">
        <v>25524</v>
      </c>
      <c r="N8990">
        <v>4.8302777770000001</v>
      </c>
      <c r="O8990">
        <v>0</v>
      </c>
      <c r="P8990">
        <v>1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4.8302779999999998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1737081</v>
      </c>
      <c r="B8991">
        <v>1</v>
      </c>
      <c r="C8991" t="s">
        <v>76</v>
      </c>
      <c r="D8991" t="s">
        <v>88</v>
      </c>
      <c r="E8991" t="s">
        <v>191</v>
      </c>
      <c r="F8991" t="s">
        <v>25525</v>
      </c>
      <c r="G8991" t="s">
        <v>182</v>
      </c>
      <c r="H8991" t="s">
        <v>46</v>
      </c>
      <c r="I8991" t="s">
        <v>129</v>
      </c>
      <c r="J8991" t="s">
        <v>130</v>
      </c>
      <c r="K8991" t="s">
        <v>131</v>
      </c>
      <c r="L8991" t="s">
        <v>25526</v>
      </c>
      <c r="M8991" t="s">
        <v>25527</v>
      </c>
      <c r="N8991">
        <v>1.039722222</v>
      </c>
      <c r="O8991">
        <v>0</v>
      </c>
      <c r="P8991">
        <v>56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58.224443999999998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1737095</v>
      </c>
      <c r="B8992">
        <v>1</v>
      </c>
      <c r="C8992" t="s">
        <v>76</v>
      </c>
      <c r="D8992" t="s">
        <v>104</v>
      </c>
      <c r="E8992" t="s">
        <v>134</v>
      </c>
      <c r="F8992" t="s">
        <v>25528</v>
      </c>
      <c r="G8992" t="s">
        <v>136</v>
      </c>
      <c r="H8992" t="s">
        <v>46</v>
      </c>
      <c r="I8992" t="s">
        <v>129</v>
      </c>
      <c r="J8992" t="s">
        <v>130</v>
      </c>
      <c r="K8992" t="s">
        <v>131</v>
      </c>
      <c r="L8992" t="s">
        <v>25529</v>
      </c>
      <c r="M8992" t="s">
        <v>25530</v>
      </c>
      <c r="N8992">
        <v>3.3302777770000001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1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3.3302779999999998</v>
      </c>
    </row>
    <row r="8993" spans="1:26" x14ac:dyDescent="0.25">
      <c r="A8993">
        <v>1737087</v>
      </c>
      <c r="B8993">
        <v>1</v>
      </c>
      <c r="C8993" t="s">
        <v>76</v>
      </c>
      <c r="D8993" t="s">
        <v>106</v>
      </c>
      <c r="E8993" t="s">
        <v>126</v>
      </c>
      <c r="F8993" t="s">
        <v>25531</v>
      </c>
      <c r="G8993" t="s">
        <v>145</v>
      </c>
      <c r="H8993" t="s">
        <v>47</v>
      </c>
      <c r="I8993" t="s">
        <v>129</v>
      </c>
      <c r="J8993" t="s">
        <v>130</v>
      </c>
      <c r="K8993" t="s">
        <v>131</v>
      </c>
      <c r="L8993" t="s">
        <v>25532</v>
      </c>
      <c r="M8993" t="s">
        <v>25533</v>
      </c>
      <c r="N8993">
        <v>0.133611111</v>
      </c>
      <c r="O8993">
        <v>11</v>
      </c>
      <c r="P8993">
        <v>128</v>
      </c>
      <c r="Q8993">
        <v>0</v>
      </c>
      <c r="R8993">
        <v>0</v>
      </c>
      <c r="S8993">
        <v>0</v>
      </c>
      <c r="T8993">
        <v>0</v>
      </c>
      <c r="U8993">
        <v>1.469722</v>
      </c>
      <c r="V8993">
        <v>17.102222000000001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1737108</v>
      </c>
      <c r="B8994">
        <v>1</v>
      </c>
      <c r="C8994" t="s">
        <v>76</v>
      </c>
      <c r="D8994" t="s">
        <v>103</v>
      </c>
      <c r="E8994" t="s">
        <v>139</v>
      </c>
      <c r="F8994" t="s">
        <v>24358</v>
      </c>
      <c r="G8994" t="s">
        <v>907</v>
      </c>
      <c r="H8994" t="s">
        <v>46</v>
      </c>
      <c r="I8994" t="s">
        <v>129</v>
      </c>
      <c r="J8994" t="s">
        <v>130</v>
      </c>
      <c r="K8994" t="s">
        <v>131</v>
      </c>
      <c r="L8994" t="s">
        <v>25534</v>
      </c>
      <c r="M8994" t="s">
        <v>25535</v>
      </c>
      <c r="N8994">
        <v>1.3997222220000001</v>
      </c>
      <c r="O8994">
        <v>0</v>
      </c>
      <c r="P8994">
        <v>0</v>
      </c>
      <c r="Q8994">
        <v>0</v>
      </c>
      <c r="R8994">
        <v>195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272.94583299999999</v>
      </c>
      <c r="Y8994">
        <v>0</v>
      </c>
      <c r="Z8994">
        <v>0</v>
      </c>
    </row>
    <row r="8995" spans="1:26" x14ac:dyDescent="0.25">
      <c r="A8995">
        <v>1737086</v>
      </c>
      <c r="B8995">
        <v>1</v>
      </c>
      <c r="C8995" t="s">
        <v>76</v>
      </c>
      <c r="D8995" t="s">
        <v>106</v>
      </c>
      <c r="E8995" t="s">
        <v>126</v>
      </c>
      <c r="F8995" t="s">
        <v>9003</v>
      </c>
      <c r="G8995" t="s">
        <v>176</v>
      </c>
      <c r="H8995" t="s">
        <v>47</v>
      </c>
      <c r="I8995" t="s">
        <v>151</v>
      </c>
      <c r="J8995" t="s">
        <v>130</v>
      </c>
      <c r="K8995" t="s">
        <v>131</v>
      </c>
      <c r="L8995" t="s">
        <v>25536</v>
      </c>
      <c r="M8995" t="s">
        <v>25537</v>
      </c>
      <c r="N8995">
        <v>4.7777777E-2</v>
      </c>
      <c r="O8995">
        <v>4</v>
      </c>
      <c r="P8995">
        <v>1089</v>
      </c>
      <c r="Q8995">
        <v>0</v>
      </c>
      <c r="R8995">
        <v>0</v>
      </c>
      <c r="S8995">
        <v>0</v>
      </c>
      <c r="T8995">
        <v>0</v>
      </c>
      <c r="U8995">
        <v>0.191111</v>
      </c>
      <c r="V8995">
        <v>52.029998999999997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1737097</v>
      </c>
      <c r="B8996">
        <v>1</v>
      </c>
      <c r="C8996" t="s">
        <v>76</v>
      </c>
      <c r="D8996" t="s">
        <v>100</v>
      </c>
      <c r="E8996" t="s">
        <v>212</v>
      </c>
      <c r="F8996" t="s">
        <v>25538</v>
      </c>
      <c r="G8996" t="s">
        <v>176</v>
      </c>
      <c r="H8996" t="s">
        <v>47</v>
      </c>
      <c r="I8996" t="s">
        <v>129</v>
      </c>
      <c r="J8996" t="s">
        <v>130</v>
      </c>
      <c r="K8996" t="s">
        <v>131</v>
      </c>
      <c r="L8996" t="s">
        <v>25539</v>
      </c>
      <c r="M8996" t="s">
        <v>25540</v>
      </c>
      <c r="N8996">
        <v>0.709166666</v>
      </c>
      <c r="O8996">
        <v>89</v>
      </c>
      <c r="P8996">
        <v>353</v>
      </c>
      <c r="Q8996">
        <v>0</v>
      </c>
      <c r="R8996">
        <v>0</v>
      </c>
      <c r="S8996">
        <v>0</v>
      </c>
      <c r="T8996">
        <v>0</v>
      </c>
      <c r="U8996">
        <v>63.115833000000002</v>
      </c>
      <c r="V8996">
        <v>250.33583300000001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1737091</v>
      </c>
      <c r="B8997">
        <v>1</v>
      </c>
      <c r="C8997" t="s">
        <v>77</v>
      </c>
      <c r="D8997" t="s">
        <v>111</v>
      </c>
      <c r="E8997" t="s">
        <v>212</v>
      </c>
      <c r="F8997" t="s">
        <v>11810</v>
      </c>
      <c r="G8997" t="s">
        <v>176</v>
      </c>
      <c r="H8997" t="s">
        <v>47</v>
      </c>
      <c r="I8997" t="s">
        <v>151</v>
      </c>
      <c r="J8997" t="s">
        <v>130</v>
      </c>
      <c r="K8997" t="s">
        <v>131</v>
      </c>
      <c r="L8997" t="s">
        <v>25541</v>
      </c>
      <c r="M8997" t="s">
        <v>25542</v>
      </c>
      <c r="N8997">
        <v>5.5555550000000002E-3</v>
      </c>
      <c r="O8997">
        <v>0</v>
      </c>
      <c r="P8997">
        <v>0</v>
      </c>
      <c r="Q8997">
        <v>0</v>
      </c>
      <c r="R8997">
        <v>0</v>
      </c>
      <c r="S8997">
        <v>6</v>
      </c>
      <c r="T8997">
        <v>1324</v>
      </c>
      <c r="U8997">
        <v>0</v>
      </c>
      <c r="V8997">
        <v>0</v>
      </c>
      <c r="W8997">
        <v>0</v>
      </c>
      <c r="X8997">
        <v>0</v>
      </c>
      <c r="Y8997">
        <v>3.3333000000000002E-2</v>
      </c>
      <c r="Z8997">
        <v>7.3555549999999998</v>
      </c>
    </row>
    <row r="8998" spans="1:26" x14ac:dyDescent="0.25">
      <c r="A8998">
        <v>1737092</v>
      </c>
      <c r="B8998">
        <v>1</v>
      </c>
      <c r="C8998" t="s">
        <v>77</v>
      </c>
      <c r="D8998" t="s">
        <v>108</v>
      </c>
      <c r="E8998" t="s">
        <v>126</v>
      </c>
      <c r="F8998" t="s">
        <v>25543</v>
      </c>
      <c r="G8998" t="s">
        <v>176</v>
      </c>
      <c r="H8998" t="s">
        <v>47</v>
      </c>
      <c r="I8998" t="s">
        <v>129</v>
      </c>
      <c r="J8998" t="s">
        <v>130</v>
      </c>
      <c r="K8998" t="s">
        <v>131</v>
      </c>
      <c r="L8998" t="s">
        <v>25541</v>
      </c>
      <c r="M8998" t="s">
        <v>25544</v>
      </c>
      <c r="N8998">
        <v>0.61222222199999998</v>
      </c>
      <c r="O8998">
        <v>4</v>
      </c>
      <c r="P8998">
        <v>4221</v>
      </c>
      <c r="Q8998">
        <v>0</v>
      </c>
      <c r="R8998">
        <v>0</v>
      </c>
      <c r="S8998">
        <v>0</v>
      </c>
      <c r="T8998">
        <v>0</v>
      </c>
      <c r="U8998">
        <v>2.4488889999999999</v>
      </c>
      <c r="V8998">
        <v>2584.1899990000002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1737096</v>
      </c>
      <c r="B8999">
        <v>1</v>
      </c>
      <c r="C8999" t="s">
        <v>76</v>
      </c>
      <c r="D8999" t="s">
        <v>84</v>
      </c>
      <c r="E8999" t="s">
        <v>134</v>
      </c>
      <c r="F8999" t="s">
        <v>25545</v>
      </c>
      <c r="G8999" t="s">
        <v>209</v>
      </c>
      <c r="H8999" t="s">
        <v>46</v>
      </c>
      <c r="I8999" t="s">
        <v>129</v>
      </c>
      <c r="J8999" t="s">
        <v>130</v>
      </c>
      <c r="K8999" t="s">
        <v>131</v>
      </c>
      <c r="L8999" t="s">
        <v>25546</v>
      </c>
      <c r="M8999" t="s">
        <v>25547</v>
      </c>
      <c r="N8999">
        <v>7.8772222220000003</v>
      </c>
      <c r="O8999">
        <v>0</v>
      </c>
      <c r="P8999">
        <v>2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15.754443999999999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1737093</v>
      </c>
      <c r="B9000">
        <v>1</v>
      </c>
      <c r="C9000" t="s">
        <v>76</v>
      </c>
      <c r="D9000" t="s">
        <v>81</v>
      </c>
      <c r="E9000" t="s">
        <v>134</v>
      </c>
      <c r="F9000" t="s">
        <v>25548</v>
      </c>
      <c r="G9000" t="s">
        <v>136</v>
      </c>
      <c r="H9000" t="s">
        <v>46</v>
      </c>
      <c r="I9000" t="s">
        <v>129</v>
      </c>
      <c r="J9000" t="s">
        <v>130</v>
      </c>
      <c r="K9000" t="s">
        <v>131</v>
      </c>
      <c r="L9000" t="s">
        <v>25549</v>
      </c>
      <c r="M9000" t="s">
        <v>25550</v>
      </c>
      <c r="N9000">
        <v>1.673333333</v>
      </c>
      <c r="O9000">
        <v>0</v>
      </c>
      <c r="P9000">
        <v>6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10.039999999999999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1737100</v>
      </c>
      <c r="B9001">
        <v>1</v>
      </c>
      <c r="C9001" t="s">
        <v>76</v>
      </c>
      <c r="D9001" t="s">
        <v>91</v>
      </c>
      <c r="E9001" t="s">
        <v>148</v>
      </c>
      <c r="F9001" t="s">
        <v>25551</v>
      </c>
      <c r="G9001" t="s">
        <v>176</v>
      </c>
      <c r="H9001" t="s">
        <v>47</v>
      </c>
      <c r="I9001" t="s">
        <v>129</v>
      </c>
      <c r="J9001" t="s">
        <v>130</v>
      </c>
      <c r="K9001" t="s">
        <v>131</v>
      </c>
      <c r="L9001" t="s">
        <v>25552</v>
      </c>
      <c r="M9001" t="s">
        <v>25553</v>
      </c>
      <c r="N9001">
        <v>0.36972222199999999</v>
      </c>
      <c r="O9001">
        <v>27</v>
      </c>
      <c r="P9001">
        <v>474</v>
      </c>
      <c r="Q9001">
        <v>0</v>
      </c>
      <c r="R9001">
        <v>0</v>
      </c>
      <c r="S9001">
        <v>0</v>
      </c>
      <c r="T9001">
        <v>0</v>
      </c>
      <c r="U9001">
        <v>9.9824999999999999</v>
      </c>
      <c r="V9001">
        <v>175.248333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1737104</v>
      </c>
      <c r="B9002">
        <v>1</v>
      </c>
      <c r="C9002" t="s">
        <v>77</v>
      </c>
      <c r="D9002" t="s">
        <v>111</v>
      </c>
      <c r="E9002" t="s">
        <v>212</v>
      </c>
      <c r="F9002" t="s">
        <v>16119</v>
      </c>
      <c r="G9002" t="s">
        <v>176</v>
      </c>
      <c r="H9002" t="s">
        <v>47</v>
      </c>
      <c r="I9002" t="s">
        <v>129</v>
      </c>
      <c r="J9002" t="s">
        <v>130</v>
      </c>
      <c r="K9002" t="s">
        <v>131</v>
      </c>
      <c r="L9002" t="s">
        <v>25552</v>
      </c>
      <c r="M9002" t="s">
        <v>25554</v>
      </c>
      <c r="N9002">
        <v>0.44305555499999999</v>
      </c>
      <c r="O9002">
        <v>0</v>
      </c>
      <c r="P9002">
        <v>0</v>
      </c>
      <c r="Q9002">
        <v>5</v>
      </c>
      <c r="R9002">
        <v>244</v>
      </c>
      <c r="S9002">
        <v>0</v>
      </c>
      <c r="T9002">
        <v>0</v>
      </c>
      <c r="U9002">
        <v>0</v>
      </c>
      <c r="V9002">
        <v>0</v>
      </c>
      <c r="W9002">
        <v>2.2152780000000001</v>
      </c>
      <c r="X9002">
        <v>108.105555</v>
      </c>
      <c r="Y9002">
        <v>0</v>
      </c>
      <c r="Z9002">
        <v>0</v>
      </c>
    </row>
    <row r="9003" spans="1:26" x14ac:dyDescent="0.25">
      <c r="A9003">
        <v>1737137</v>
      </c>
      <c r="B9003">
        <v>1</v>
      </c>
      <c r="C9003" t="s">
        <v>77</v>
      </c>
      <c r="D9003" t="s">
        <v>108</v>
      </c>
      <c r="E9003" t="s">
        <v>134</v>
      </c>
      <c r="F9003" t="s">
        <v>25555</v>
      </c>
      <c r="G9003" t="s">
        <v>136</v>
      </c>
      <c r="H9003" t="s">
        <v>46</v>
      </c>
      <c r="I9003" t="s">
        <v>129</v>
      </c>
      <c r="J9003" t="s">
        <v>130</v>
      </c>
      <c r="K9003" t="s">
        <v>131</v>
      </c>
      <c r="L9003" t="s">
        <v>25556</v>
      </c>
      <c r="M9003" t="s">
        <v>25557</v>
      </c>
      <c r="N9003">
        <v>3.5761111109999999</v>
      </c>
      <c r="O9003">
        <v>0</v>
      </c>
      <c r="P9003">
        <v>1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3.576111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1737102</v>
      </c>
      <c r="B9004">
        <v>1</v>
      </c>
      <c r="C9004" t="s">
        <v>76</v>
      </c>
      <c r="D9004" t="s">
        <v>101</v>
      </c>
      <c r="E9004" t="s">
        <v>139</v>
      </c>
      <c r="F9004" t="s">
        <v>25558</v>
      </c>
      <c r="G9004" t="s">
        <v>1839</v>
      </c>
      <c r="H9004" t="s">
        <v>46</v>
      </c>
      <c r="I9004" t="s">
        <v>129</v>
      </c>
      <c r="J9004" t="s">
        <v>130</v>
      </c>
      <c r="K9004" t="s">
        <v>131</v>
      </c>
      <c r="L9004" t="s">
        <v>25559</v>
      </c>
      <c r="M9004" t="s">
        <v>25560</v>
      </c>
      <c r="N9004">
        <v>0.84388888799999995</v>
      </c>
      <c r="O9004">
        <v>0</v>
      </c>
      <c r="P9004">
        <v>66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55.696666999999998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1737106</v>
      </c>
      <c r="B9005">
        <v>1</v>
      </c>
      <c r="C9005" t="s">
        <v>77</v>
      </c>
      <c r="D9005" t="s">
        <v>114</v>
      </c>
      <c r="E9005" t="s">
        <v>134</v>
      </c>
      <c r="F9005" t="s">
        <v>12098</v>
      </c>
      <c r="G9005" t="s">
        <v>136</v>
      </c>
      <c r="H9005" t="s">
        <v>46</v>
      </c>
      <c r="I9005" t="s">
        <v>129</v>
      </c>
      <c r="J9005" t="s">
        <v>130</v>
      </c>
      <c r="K9005" t="s">
        <v>131</v>
      </c>
      <c r="L9005" t="s">
        <v>25561</v>
      </c>
      <c r="M9005" t="s">
        <v>25562</v>
      </c>
      <c r="N9005">
        <v>3.1922222219999998</v>
      </c>
      <c r="O9005">
        <v>0</v>
      </c>
      <c r="P9005">
        <v>1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3.1922220000000001</v>
      </c>
      <c r="W9005">
        <v>0</v>
      </c>
      <c r="X9005">
        <v>0</v>
      </c>
      <c r="Y9005">
        <v>0</v>
      </c>
      <c r="Z9005">
        <v>0</v>
      </c>
    </row>
    <row r="9006" spans="1:26" x14ac:dyDescent="0.25">
      <c r="A9006">
        <v>1737119</v>
      </c>
      <c r="B9006">
        <v>1</v>
      </c>
      <c r="C9006" t="s">
        <v>76</v>
      </c>
      <c r="D9006" t="s">
        <v>78</v>
      </c>
      <c r="E9006" t="s">
        <v>191</v>
      </c>
      <c r="F9006" t="s">
        <v>25563</v>
      </c>
      <c r="G9006" t="s">
        <v>907</v>
      </c>
      <c r="H9006" t="s">
        <v>46</v>
      </c>
      <c r="I9006" t="s">
        <v>129</v>
      </c>
      <c r="J9006" t="s">
        <v>130</v>
      </c>
      <c r="K9006" t="s">
        <v>131</v>
      </c>
      <c r="L9006" t="s">
        <v>25564</v>
      </c>
      <c r="M9006" t="s">
        <v>25565</v>
      </c>
      <c r="N9006">
        <v>2.131388888</v>
      </c>
      <c r="O9006">
        <v>0</v>
      </c>
      <c r="P9006">
        <v>52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110.832222</v>
      </c>
      <c r="W9006">
        <v>0</v>
      </c>
      <c r="X9006">
        <v>0</v>
      </c>
      <c r="Y9006">
        <v>0</v>
      </c>
      <c r="Z9006">
        <v>0</v>
      </c>
    </row>
    <row r="9007" spans="1:26" x14ac:dyDescent="0.25">
      <c r="A9007">
        <v>1737103</v>
      </c>
      <c r="B9007">
        <v>1</v>
      </c>
      <c r="C9007" t="s">
        <v>76</v>
      </c>
      <c r="D9007" t="s">
        <v>93</v>
      </c>
      <c r="E9007" t="s">
        <v>139</v>
      </c>
      <c r="F9007" t="s">
        <v>25566</v>
      </c>
      <c r="G9007" t="s">
        <v>269</v>
      </c>
      <c r="H9007" t="s">
        <v>46</v>
      </c>
      <c r="I9007" t="s">
        <v>129</v>
      </c>
      <c r="J9007" t="s">
        <v>130</v>
      </c>
      <c r="K9007" t="s">
        <v>131</v>
      </c>
      <c r="L9007" t="s">
        <v>25567</v>
      </c>
      <c r="M9007" t="s">
        <v>25568</v>
      </c>
      <c r="N9007">
        <v>0.94138888799999998</v>
      </c>
      <c r="O9007">
        <v>0</v>
      </c>
      <c r="P9007">
        <v>46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43.303888999999998</v>
      </c>
      <c r="W9007">
        <v>0</v>
      </c>
      <c r="X9007">
        <v>0</v>
      </c>
      <c r="Y9007">
        <v>0</v>
      </c>
      <c r="Z9007">
        <v>0</v>
      </c>
    </row>
    <row r="9008" spans="1:26" x14ac:dyDescent="0.25">
      <c r="A9008">
        <v>1737105</v>
      </c>
      <c r="B9008">
        <v>1</v>
      </c>
      <c r="C9008" t="s">
        <v>77</v>
      </c>
      <c r="D9008" t="s">
        <v>118</v>
      </c>
      <c r="E9008" t="s">
        <v>212</v>
      </c>
      <c r="F9008" t="s">
        <v>25569</v>
      </c>
      <c r="G9008" t="s">
        <v>176</v>
      </c>
      <c r="H9008" t="s">
        <v>47</v>
      </c>
      <c r="I9008" t="s">
        <v>151</v>
      </c>
      <c r="J9008" t="s">
        <v>130</v>
      </c>
      <c r="K9008" t="s">
        <v>131</v>
      </c>
      <c r="L9008" t="s">
        <v>25570</v>
      </c>
      <c r="M9008" t="s">
        <v>25571</v>
      </c>
      <c r="N9008">
        <v>8.3333330000000001E-3</v>
      </c>
      <c r="O9008">
        <v>53</v>
      </c>
      <c r="P9008">
        <v>3179</v>
      </c>
      <c r="Q9008">
        <v>0</v>
      </c>
      <c r="R9008">
        <v>0</v>
      </c>
      <c r="S9008">
        <v>0</v>
      </c>
      <c r="T9008">
        <v>0</v>
      </c>
      <c r="U9008">
        <v>0.44166699999999998</v>
      </c>
      <c r="V9008">
        <v>26.491665999999999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1737114</v>
      </c>
      <c r="B9009">
        <v>1</v>
      </c>
      <c r="C9009" t="s">
        <v>76</v>
      </c>
      <c r="D9009" t="s">
        <v>101</v>
      </c>
      <c r="E9009" t="s">
        <v>126</v>
      </c>
      <c r="F9009" t="s">
        <v>25572</v>
      </c>
      <c r="G9009" t="s">
        <v>128</v>
      </c>
      <c r="H9009" t="s">
        <v>47</v>
      </c>
      <c r="I9009" t="s">
        <v>129</v>
      </c>
      <c r="J9009" t="s">
        <v>130</v>
      </c>
      <c r="K9009" t="s">
        <v>131</v>
      </c>
      <c r="L9009" t="s">
        <v>25573</v>
      </c>
      <c r="M9009" t="s">
        <v>25574</v>
      </c>
      <c r="N9009">
        <v>0.68916666599999998</v>
      </c>
      <c r="O9009">
        <v>0</v>
      </c>
      <c r="P9009">
        <v>7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4.8241670000000001</v>
      </c>
      <c r="W9009">
        <v>0</v>
      </c>
      <c r="X9009">
        <v>0</v>
      </c>
      <c r="Y9009">
        <v>0</v>
      </c>
      <c r="Z9009">
        <v>0</v>
      </c>
    </row>
    <row r="9010" spans="1:26" x14ac:dyDescent="0.25">
      <c r="A9010">
        <v>1737124</v>
      </c>
      <c r="B9010">
        <v>1</v>
      </c>
      <c r="C9010" t="s">
        <v>77</v>
      </c>
      <c r="D9010" t="s">
        <v>108</v>
      </c>
      <c r="E9010" t="s">
        <v>164</v>
      </c>
      <c r="F9010" t="s">
        <v>25575</v>
      </c>
      <c r="G9010" t="s">
        <v>256</v>
      </c>
      <c r="H9010" t="s">
        <v>46</v>
      </c>
      <c r="I9010" t="s">
        <v>129</v>
      </c>
      <c r="J9010" t="s">
        <v>130</v>
      </c>
      <c r="K9010" t="s">
        <v>131</v>
      </c>
      <c r="L9010" t="s">
        <v>25576</v>
      </c>
      <c r="M9010" t="s">
        <v>25577</v>
      </c>
      <c r="N9010">
        <v>1.535555555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27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41.46</v>
      </c>
    </row>
    <row r="9011" spans="1:26" x14ac:dyDescent="0.25">
      <c r="A9011">
        <v>1737121</v>
      </c>
      <c r="B9011">
        <v>1</v>
      </c>
      <c r="C9011" t="s">
        <v>77</v>
      </c>
      <c r="D9011" t="s">
        <v>111</v>
      </c>
      <c r="E9011" t="s">
        <v>134</v>
      </c>
      <c r="F9011" t="s">
        <v>25578</v>
      </c>
      <c r="G9011" t="s">
        <v>136</v>
      </c>
      <c r="H9011" t="s">
        <v>46</v>
      </c>
      <c r="I9011" t="s">
        <v>129</v>
      </c>
      <c r="J9011" t="s">
        <v>130</v>
      </c>
      <c r="K9011" t="s">
        <v>131</v>
      </c>
      <c r="L9011" t="s">
        <v>25579</v>
      </c>
      <c r="M9011" t="s">
        <v>25580</v>
      </c>
      <c r="N9011">
        <v>3.0469444440000002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1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3.0469439999999999</v>
      </c>
    </row>
    <row r="9012" spans="1:26" x14ac:dyDescent="0.25">
      <c r="A9012">
        <v>1737118</v>
      </c>
      <c r="B9012">
        <v>1</v>
      </c>
      <c r="C9012" t="s">
        <v>76</v>
      </c>
      <c r="D9012" t="s">
        <v>101</v>
      </c>
      <c r="E9012" t="s">
        <v>134</v>
      </c>
      <c r="F9012" t="s">
        <v>25581</v>
      </c>
      <c r="G9012" t="s">
        <v>136</v>
      </c>
      <c r="H9012" t="s">
        <v>46</v>
      </c>
      <c r="I9012" t="s">
        <v>129</v>
      </c>
      <c r="J9012" t="s">
        <v>130</v>
      </c>
      <c r="K9012" t="s">
        <v>131</v>
      </c>
      <c r="L9012" t="s">
        <v>25582</v>
      </c>
      <c r="M9012" t="s">
        <v>25583</v>
      </c>
      <c r="N9012">
        <v>3.2041666659999999</v>
      </c>
      <c r="O9012">
        <v>0</v>
      </c>
      <c r="P9012">
        <v>1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3.204167</v>
      </c>
      <c r="W9012">
        <v>0</v>
      </c>
      <c r="X9012">
        <v>0</v>
      </c>
      <c r="Y9012">
        <v>0</v>
      </c>
      <c r="Z9012">
        <v>0</v>
      </c>
    </row>
    <row r="9013" spans="1:26" x14ac:dyDescent="0.25">
      <c r="A9013">
        <v>1737122</v>
      </c>
      <c r="B9013">
        <v>1</v>
      </c>
      <c r="C9013" t="s">
        <v>76</v>
      </c>
      <c r="D9013" t="s">
        <v>103</v>
      </c>
      <c r="E9013" t="s">
        <v>134</v>
      </c>
      <c r="F9013" t="s">
        <v>25584</v>
      </c>
      <c r="G9013" t="s">
        <v>209</v>
      </c>
      <c r="H9013" t="s">
        <v>46</v>
      </c>
      <c r="I9013" t="s">
        <v>129</v>
      </c>
      <c r="J9013" t="s">
        <v>130</v>
      </c>
      <c r="K9013" t="s">
        <v>131</v>
      </c>
      <c r="L9013" t="s">
        <v>25585</v>
      </c>
      <c r="M9013" t="s">
        <v>25586</v>
      </c>
      <c r="N9013">
        <v>4.3308333330000002</v>
      </c>
      <c r="O9013">
        <v>0</v>
      </c>
      <c r="P9013">
        <v>0</v>
      </c>
      <c r="Q9013">
        <v>0</v>
      </c>
      <c r="R9013">
        <v>6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25.984999999999999</v>
      </c>
      <c r="Y9013">
        <v>0</v>
      </c>
      <c r="Z9013">
        <v>0</v>
      </c>
    </row>
    <row r="9014" spans="1:26" x14ac:dyDescent="0.25">
      <c r="A9014">
        <v>1737116</v>
      </c>
      <c r="B9014">
        <v>1</v>
      </c>
      <c r="C9014" t="s">
        <v>77</v>
      </c>
      <c r="D9014" t="s">
        <v>111</v>
      </c>
      <c r="E9014" t="s">
        <v>126</v>
      </c>
      <c r="F9014" t="s">
        <v>25587</v>
      </c>
      <c r="G9014" t="s">
        <v>145</v>
      </c>
      <c r="H9014" t="s">
        <v>47</v>
      </c>
      <c r="I9014" t="s">
        <v>129</v>
      </c>
      <c r="J9014" t="s">
        <v>130</v>
      </c>
      <c r="K9014" t="s">
        <v>131</v>
      </c>
      <c r="L9014" t="s">
        <v>25588</v>
      </c>
      <c r="M9014" t="s">
        <v>25589</v>
      </c>
      <c r="N9014">
        <v>1.5055555549999999</v>
      </c>
      <c r="O9014">
        <v>0</v>
      </c>
      <c r="P9014">
        <v>0</v>
      </c>
      <c r="Q9014">
        <v>1</v>
      </c>
      <c r="R9014">
        <v>61</v>
      </c>
      <c r="S9014">
        <v>0</v>
      </c>
      <c r="T9014">
        <v>0</v>
      </c>
      <c r="U9014">
        <v>0</v>
      </c>
      <c r="V9014">
        <v>0</v>
      </c>
      <c r="W9014">
        <v>1.5055559999999999</v>
      </c>
      <c r="X9014">
        <v>91.838888999999995</v>
      </c>
      <c r="Y9014">
        <v>0</v>
      </c>
      <c r="Z9014">
        <v>0</v>
      </c>
    </row>
    <row r="9015" spans="1:26" x14ac:dyDescent="0.25">
      <c r="A9015">
        <v>1737117</v>
      </c>
      <c r="B9015">
        <v>1</v>
      </c>
      <c r="C9015" t="s">
        <v>77</v>
      </c>
      <c r="D9015" t="s">
        <v>113</v>
      </c>
      <c r="E9015" t="s">
        <v>158</v>
      </c>
      <c r="F9015" t="s">
        <v>25590</v>
      </c>
      <c r="G9015" t="s">
        <v>145</v>
      </c>
      <c r="H9015" t="s">
        <v>47</v>
      </c>
      <c r="I9015" t="s">
        <v>129</v>
      </c>
      <c r="J9015" t="s">
        <v>130</v>
      </c>
      <c r="K9015" t="s">
        <v>131</v>
      </c>
      <c r="L9015" t="s">
        <v>25591</v>
      </c>
      <c r="M9015" t="s">
        <v>25592</v>
      </c>
      <c r="N9015">
        <v>1.875</v>
      </c>
      <c r="O9015">
        <v>0</v>
      </c>
      <c r="P9015">
        <v>0</v>
      </c>
      <c r="Q9015">
        <v>9</v>
      </c>
      <c r="R9015">
        <v>55</v>
      </c>
      <c r="S9015">
        <v>40</v>
      </c>
      <c r="T9015">
        <v>390</v>
      </c>
      <c r="U9015">
        <v>0</v>
      </c>
      <c r="V9015">
        <v>0</v>
      </c>
      <c r="W9015">
        <v>16.875</v>
      </c>
      <c r="X9015">
        <v>103.125</v>
      </c>
      <c r="Y9015">
        <v>75</v>
      </c>
      <c r="Z9015">
        <v>731.25</v>
      </c>
    </row>
    <row r="9016" spans="1:26" x14ac:dyDescent="0.25">
      <c r="A9016">
        <v>1737133</v>
      </c>
      <c r="B9016">
        <v>1</v>
      </c>
      <c r="C9016" t="s">
        <v>77</v>
      </c>
      <c r="D9016" t="s">
        <v>121</v>
      </c>
      <c r="E9016" t="s">
        <v>126</v>
      </c>
      <c r="F9016" t="s">
        <v>25593</v>
      </c>
      <c r="G9016" t="s">
        <v>431</v>
      </c>
      <c r="H9016" t="s">
        <v>47</v>
      </c>
      <c r="I9016" t="s">
        <v>129</v>
      </c>
      <c r="J9016" t="s">
        <v>130</v>
      </c>
      <c r="K9016" t="s">
        <v>131</v>
      </c>
      <c r="L9016" t="s">
        <v>25594</v>
      </c>
      <c r="M9016" t="s">
        <v>25595</v>
      </c>
      <c r="N9016">
        <v>2.7152777769999998</v>
      </c>
      <c r="O9016">
        <v>0</v>
      </c>
      <c r="P9016">
        <v>0</v>
      </c>
      <c r="Q9016">
        <v>0</v>
      </c>
      <c r="R9016">
        <v>7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19.006944000000001</v>
      </c>
      <c r="Y9016">
        <v>0</v>
      </c>
      <c r="Z9016">
        <v>0</v>
      </c>
    </row>
    <row r="9017" spans="1:26" x14ac:dyDescent="0.25">
      <c r="A9017">
        <v>1737131</v>
      </c>
      <c r="B9017">
        <v>1</v>
      </c>
      <c r="C9017" t="s">
        <v>77</v>
      </c>
      <c r="D9017" t="s">
        <v>124</v>
      </c>
      <c r="E9017" t="s">
        <v>134</v>
      </c>
      <c r="F9017" t="s">
        <v>25596</v>
      </c>
      <c r="G9017" t="s">
        <v>155</v>
      </c>
      <c r="H9017" t="s">
        <v>46</v>
      </c>
      <c r="I9017" t="s">
        <v>129</v>
      </c>
      <c r="J9017" t="s">
        <v>130</v>
      </c>
      <c r="K9017" t="s">
        <v>131</v>
      </c>
      <c r="L9017" t="s">
        <v>25597</v>
      </c>
      <c r="M9017" t="s">
        <v>25598</v>
      </c>
      <c r="N9017">
        <v>5.3449999999999998</v>
      </c>
      <c r="O9017">
        <v>0</v>
      </c>
      <c r="P9017">
        <v>7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37.414999999999999</v>
      </c>
      <c r="W9017">
        <v>0</v>
      </c>
      <c r="X9017">
        <v>0</v>
      </c>
      <c r="Y9017">
        <v>0</v>
      </c>
      <c r="Z9017">
        <v>0</v>
      </c>
    </row>
    <row r="9018" spans="1:26" x14ac:dyDescent="0.25">
      <c r="A9018">
        <v>1737135</v>
      </c>
      <c r="B9018">
        <v>1</v>
      </c>
      <c r="C9018" t="s">
        <v>77</v>
      </c>
      <c r="D9018" t="s">
        <v>119</v>
      </c>
      <c r="E9018" t="s">
        <v>139</v>
      </c>
      <c r="F9018" t="s">
        <v>13203</v>
      </c>
      <c r="G9018" t="s">
        <v>141</v>
      </c>
      <c r="H9018" t="s">
        <v>46</v>
      </c>
      <c r="I9018" t="s">
        <v>129</v>
      </c>
      <c r="J9018" t="s">
        <v>130</v>
      </c>
      <c r="K9018" t="s">
        <v>131</v>
      </c>
      <c r="L9018" t="s">
        <v>25599</v>
      </c>
      <c r="M9018" t="s">
        <v>25600</v>
      </c>
      <c r="N9018">
        <v>1.524444444</v>
      </c>
      <c r="O9018">
        <v>0</v>
      </c>
      <c r="P9018">
        <v>6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9.1466670000000008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1737136</v>
      </c>
      <c r="B9019">
        <v>1</v>
      </c>
      <c r="C9019" t="s">
        <v>77</v>
      </c>
      <c r="D9019" t="s">
        <v>114</v>
      </c>
      <c r="E9019" t="s">
        <v>126</v>
      </c>
      <c r="F9019" t="s">
        <v>25601</v>
      </c>
      <c r="G9019" t="s">
        <v>145</v>
      </c>
      <c r="H9019" t="s">
        <v>47</v>
      </c>
      <c r="I9019" t="s">
        <v>129</v>
      </c>
      <c r="J9019" t="s">
        <v>130</v>
      </c>
      <c r="K9019" t="s">
        <v>131</v>
      </c>
      <c r="L9019" t="s">
        <v>25602</v>
      </c>
      <c r="M9019" t="s">
        <v>25603</v>
      </c>
      <c r="N9019">
        <v>1.5916666660000001</v>
      </c>
      <c r="O9019">
        <v>0</v>
      </c>
      <c r="P9019">
        <v>15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23.875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1737140</v>
      </c>
      <c r="B9020">
        <v>1</v>
      </c>
      <c r="C9020" t="s">
        <v>76</v>
      </c>
      <c r="D9020" t="s">
        <v>99</v>
      </c>
      <c r="E9020" t="s">
        <v>134</v>
      </c>
      <c r="F9020" t="s">
        <v>25604</v>
      </c>
      <c r="G9020" t="s">
        <v>136</v>
      </c>
      <c r="H9020" t="s">
        <v>46</v>
      </c>
      <c r="I9020" t="s">
        <v>129</v>
      </c>
      <c r="J9020" t="s">
        <v>130</v>
      </c>
      <c r="K9020" t="s">
        <v>131</v>
      </c>
      <c r="L9020" t="s">
        <v>25605</v>
      </c>
      <c r="M9020" t="s">
        <v>25606</v>
      </c>
      <c r="N9020">
        <v>1.2722222219999999</v>
      </c>
      <c r="O9020">
        <v>0</v>
      </c>
      <c r="P9020">
        <v>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1.272222</v>
      </c>
      <c r="W9020">
        <v>0</v>
      </c>
      <c r="X9020">
        <v>0</v>
      </c>
      <c r="Y9020">
        <v>0</v>
      </c>
      <c r="Z9020">
        <v>0</v>
      </c>
    </row>
    <row r="9021" spans="1:26" x14ac:dyDescent="0.25">
      <c r="A9021">
        <v>1737142</v>
      </c>
      <c r="B9021">
        <v>1</v>
      </c>
      <c r="C9021" t="s">
        <v>77</v>
      </c>
      <c r="D9021" t="s">
        <v>124</v>
      </c>
      <c r="E9021" t="s">
        <v>126</v>
      </c>
      <c r="F9021" t="s">
        <v>25607</v>
      </c>
      <c r="G9021" t="s">
        <v>145</v>
      </c>
      <c r="H9021" t="s">
        <v>47</v>
      </c>
      <c r="I9021" t="s">
        <v>129</v>
      </c>
      <c r="J9021" t="s">
        <v>130</v>
      </c>
      <c r="K9021" t="s">
        <v>131</v>
      </c>
      <c r="L9021" t="s">
        <v>25608</v>
      </c>
      <c r="M9021" t="s">
        <v>25609</v>
      </c>
      <c r="N9021">
        <v>4.5883333329999996</v>
      </c>
      <c r="O9021">
        <v>0</v>
      </c>
      <c r="P9021">
        <v>40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183.533333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1737139</v>
      </c>
      <c r="B9022">
        <v>1</v>
      </c>
      <c r="C9022" t="s">
        <v>76</v>
      </c>
      <c r="D9022" t="s">
        <v>79</v>
      </c>
      <c r="E9022" t="s">
        <v>139</v>
      </c>
      <c r="F9022" t="s">
        <v>25610</v>
      </c>
      <c r="G9022" t="s">
        <v>141</v>
      </c>
      <c r="H9022" t="s">
        <v>46</v>
      </c>
      <c r="I9022" t="s">
        <v>129</v>
      </c>
      <c r="J9022" t="s">
        <v>130</v>
      </c>
      <c r="K9022" t="s">
        <v>131</v>
      </c>
      <c r="L9022" t="s">
        <v>25611</v>
      </c>
      <c r="M9022" t="s">
        <v>25612</v>
      </c>
      <c r="N9022">
        <v>1.095277777</v>
      </c>
      <c r="O9022">
        <v>0</v>
      </c>
      <c r="P9022">
        <v>161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176.33972199999999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1737141</v>
      </c>
      <c r="B9023">
        <v>1</v>
      </c>
      <c r="C9023" t="s">
        <v>76</v>
      </c>
      <c r="D9023" t="s">
        <v>103</v>
      </c>
      <c r="E9023" t="s">
        <v>134</v>
      </c>
      <c r="F9023" t="s">
        <v>25613</v>
      </c>
      <c r="G9023" t="s">
        <v>289</v>
      </c>
      <c r="H9023" t="s">
        <v>46</v>
      </c>
      <c r="I9023" t="s">
        <v>129</v>
      </c>
      <c r="J9023" t="s">
        <v>130</v>
      </c>
      <c r="K9023" t="s">
        <v>131</v>
      </c>
      <c r="L9023" t="s">
        <v>25614</v>
      </c>
      <c r="M9023" t="s">
        <v>25615</v>
      </c>
      <c r="N9023">
        <v>1.42</v>
      </c>
      <c r="O9023">
        <v>0</v>
      </c>
      <c r="P9023">
        <v>0</v>
      </c>
      <c r="Q9023">
        <v>0</v>
      </c>
      <c r="R9023">
        <v>1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1.42</v>
      </c>
      <c r="Y9023">
        <v>0</v>
      </c>
      <c r="Z9023">
        <v>0</v>
      </c>
    </row>
    <row r="9024" spans="1:26" x14ac:dyDescent="0.25">
      <c r="A9024">
        <v>1737145</v>
      </c>
      <c r="B9024">
        <v>1</v>
      </c>
      <c r="C9024" t="s">
        <v>77</v>
      </c>
      <c r="D9024" t="s">
        <v>117</v>
      </c>
      <c r="E9024" t="s">
        <v>164</v>
      </c>
      <c r="F9024" t="s">
        <v>25616</v>
      </c>
      <c r="G9024" t="s">
        <v>256</v>
      </c>
      <c r="H9024" t="s">
        <v>46</v>
      </c>
      <c r="I9024" t="s">
        <v>129</v>
      </c>
      <c r="J9024" t="s">
        <v>130</v>
      </c>
      <c r="K9024" t="s">
        <v>131</v>
      </c>
      <c r="L9024" t="s">
        <v>25617</v>
      </c>
      <c r="M9024" t="s">
        <v>25618</v>
      </c>
      <c r="N9024">
        <v>1.3702777770000001</v>
      </c>
      <c r="O9024">
        <v>0</v>
      </c>
      <c r="P9024">
        <v>0</v>
      </c>
      <c r="Q9024">
        <v>0</v>
      </c>
      <c r="R9024">
        <v>57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78.105833000000004</v>
      </c>
      <c r="Y9024">
        <v>0</v>
      </c>
      <c r="Z9024">
        <v>0</v>
      </c>
    </row>
    <row r="9025" spans="1:26" x14ac:dyDescent="0.25">
      <c r="A9025">
        <v>1737149</v>
      </c>
      <c r="B9025">
        <v>1</v>
      </c>
      <c r="C9025" t="s">
        <v>77</v>
      </c>
      <c r="D9025" t="s">
        <v>117</v>
      </c>
      <c r="E9025" t="s">
        <v>134</v>
      </c>
      <c r="F9025" t="s">
        <v>25619</v>
      </c>
      <c r="G9025" t="s">
        <v>136</v>
      </c>
      <c r="H9025" t="s">
        <v>46</v>
      </c>
      <c r="I9025" t="s">
        <v>129</v>
      </c>
      <c r="J9025" t="s">
        <v>130</v>
      </c>
      <c r="K9025" t="s">
        <v>131</v>
      </c>
      <c r="L9025" t="s">
        <v>25620</v>
      </c>
      <c r="M9025" t="s">
        <v>25621</v>
      </c>
      <c r="N9025">
        <v>2.5474999999999999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1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2.5474999999999999</v>
      </c>
    </row>
    <row r="9026" spans="1:26" x14ac:dyDescent="0.25">
      <c r="A9026">
        <v>1737160</v>
      </c>
      <c r="B9026">
        <v>1</v>
      </c>
      <c r="C9026" t="s">
        <v>77</v>
      </c>
      <c r="D9026" t="s">
        <v>108</v>
      </c>
      <c r="E9026" t="s">
        <v>139</v>
      </c>
      <c r="F9026" t="s">
        <v>25622</v>
      </c>
      <c r="G9026" t="s">
        <v>141</v>
      </c>
      <c r="H9026" t="s">
        <v>46</v>
      </c>
      <c r="I9026" t="s">
        <v>129</v>
      </c>
      <c r="J9026" t="s">
        <v>130</v>
      </c>
      <c r="K9026" t="s">
        <v>131</v>
      </c>
      <c r="L9026" t="s">
        <v>25623</v>
      </c>
      <c r="M9026" t="s">
        <v>25624</v>
      </c>
      <c r="N9026">
        <v>1.936388888</v>
      </c>
      <c r="O9026">
        <v>0</v>
      </c>
      <c r="P9026">
        <v>74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143.292778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1737153</v>
      </c>
      <c r="B9027">
        <v>1</v>
      </c>
      <c r="C9027" t="s">
        <v>76</v>
      </c>
      <c r="D9027" t="s">
        <v>78</v>
      </c>
      <c r="E9027" t="s">
        <v>134</v>
      </c>
      <c r="F9027" t="s">
        <v>25625</v>
      </c>
      <c r="G9027" t="s">
        <v>136</v>
      </c>
      <c r="H9027" t="s">
        <v>46</v>
      </c>
      <c r="I9027" t="s">
        <v>129</v>
      </c>
      <c r="J9027" t="s">
        <v>130</v>
      </c>
      <c r="K9027" t="s">
        <v>131</v>
      </c>
      <c r="L9027" t="s">
        <v>25626</v>
      </c>
      <c r="M9027" t="s">
        <v>25627</v>
      </c>
      <c r="N9027">
        <v>2.1324999999999998</v>
      </c>
      <c r="O9027">
        <v>0</v>
      </c>
      <c r="P9027">
        <v>10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21.324999999999999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1737150</v>
      </c>
      <c r="B9028">
        <v>1</v>
      </c>
      <c r="C9028" t="s">
        <v>76</v>
      </c>
      <c r="D9028" t="s">
        <v>92</v>
      </c>
      <c r="E9028" t="s">
        <v>158</v>
      </c>
      <c r="F9028" t="s">
        <v>22218</v>
      </c>
      <c r="G9028" t="s">
        <v>176</v>
      </c>
      <c r="H9028" t="s">
        <v>47</v>
      </c>
      <c r="I9028" t="s">
        <v>129</v>
      </c>
      <c r="J9028" t="s">
        <v>130</v>
      </c>
      <c r="K9028" t="s">
        <v>131</v>
      </c>
      <c r="L9028" t="s">
        <v>25628</v>
      </c>
      <c r="M9028" t="s">
        <v>25629</v>
      </c>
      <c r="N9028">
        <v>0.37916666599999999</v>
      </c>
      <c r="O9028">
        <v>0</v>
      </c>
      <c r="P9028">
        <v>0</v>
      </c>
      <c r="Q9028">
        <v>13</v>
      </c>
      <c r="R9028">
        <v>5257</v>
      </c>
      <c r="S9028">
        <v>0</v>
      </c>
      <c r="T9028">
        <v>0</v>
      </c>
      <c r="U9028">
        <v>0</v>
      </c>
      <c r="V9028">
        <v>0</v>
      </c>
      <c r="W9028">
        <v>4.9291669999999996</v>
      </c>
      <c r="X9028">
        <v>1993.2791629999999</v>
      </c>
      <c r="Y9028">
        <v>0</v>
      </c>
      <c r="Z9028">
        <v>0</v>
      </c>
    </row>
    <row r="9029" spans="1:26" x14ac:dyDescent="0.25">
      <c r="A9029">
        <v>1737172</v>
      </c>
      <c r="B9029">
        <v>1</v>
      </c>
      <c r="C9029" t="s">
        <v>76</v>
      </c>
      <c r="D9029" t="s">
        <v>98</v>
      </c>
      <c r="E9029" t="s">
        <v>134</v>
      </c>
      <c r="F9029" t="s">
        <v>25630</v>
      </c>
      <c r="G9029" t="s">
        <v>136</v>
      </c>
      <c r="H9029" t="s">
        <v>46</v>
      </c>
      <c r="I9029" t="s">
        <v>129</v>
      </c>
      <c r="J9029" t="s">
        <v>130</v>
      </c>
      <c r="K9029" t="s">
        <v>131</v>
      </c>
      <c r="L9029" t="s">
        <v>25631</v>
      </c>
      <c r="M9029" t="s">
        <v>25632</v>
      </c>
      <c r="N9029">
        <v>4.5533333330000003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4.5533330000000003</v>
      </c>
    </row>
    <row r="9030" spans="1:26" x14ac:dyDescent="0.25">
      <c r="A9030">
        <v>1737179</v>
      </c>
      <c r="B9030">
        <v>1</v>
      </c>
      <c r="C9030" t="s">
        <v>76</v>
      </c>
      <c r="D9030" t="s">
        <v>90</v>
      </c>
      <c r="E9030" t="s">
        <v>139</v>
      </c>
      <c r="F9030" t="s">
        <v>25633</v>
      </c>
      <c r="G9030" t="s">
        <v>141</v>
      </c>
      <c r="H9030" t="s">
        <v>46</v>
      </c>
      <c r="I9030" t="s">
        <v>129</v>
      </c>
      <c r="J9030" t="s">
        <v>130</v>
      </c>
      <c r="K9030" t="s">
        <v>131</v>
      </c>
      <c r="L9030" t="s">
        <v>25634</v>
      </c>
      <c r="M9030" t="s">
        <v>25635</v>
      </c>
      <c r="N9030">
        <v>4.4227777770000003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35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154.797222</v>
      </c>
    </row>
    <row r="9031" spans="1:26" x14ac:dyDescent="0.25">
      <c r="A9031">
        <v>1737165</v>
      </c>
      <c r="B9031">
        <v>1</v>
      </c>
      <c r="C9031" t="s">
        <v>77</v>
      </c>
      <c r="D9031" t="s">
        <v>116</v>
      </c>
      <c r="E9031" t="s">
        <v>212</v>
      </c>
      <c r="F9031" t="s">
        <v>10496</v>
      </c>
      <c r="G9031" t="s">
        <v>176</v>
      </c>
      <c r="H9031" t="s">
        <v>47</v>
      </c>
      <c r="I9031" t="s">
        <v>129</v>
      </c>
      <c r="J9031" t="s">
        <v>130</v>
      </c>
      <c r="K9031" t="s">
        <v>131</v>
      </c>
      <c r="L9031" t="s">
        <v>25636</v>
      </c>
      <c r="M9031" t="s">
        <v>25637</v>
      </c>
      <c r="N9031">
        <v>3.49</v>
      </c>
      <c r="O9031">
        <v>34</v>
      </c>
      <c r="P9031">
        <v>31</v>
      </c>
      <c r="Q9031">
        <v>1</v>
      </c>
      <c r="R9031">
        <v>0</v>
      </c>
      <c r="S9031">
        <v>0</v>
      </c>
      <c r="T9031">
        <v>0</v>
      </c>
      <c r="U9031">
        <v>118.66</v>
      </c>
      <c r="V9031">
        <v>108.19</v>
      </c>
      <c r="W9031">
        <v>3.49</v>
      </c>
      <c r="X9031">
        <v>0</v>
      </c>
      <c r="Y9031">
        <v>0</v>
      </c>
      <c r="Z9031">
        <v>0</v>
      </c>
    </row>
    <row r="9032" spans="1:26" x14ac:dyDescent="0.25">
      <c r="A9032">
        <v>1737156</v>
      </c>
      <c r="B9032">
        <v>1</v>
      </c>
      <c r="C9032" t="s">
        <v>77</v>
      </c>
      <c r="D9032" t="s">
        <v>115</v>
      </c>
      <c r="E9032" t="s">
        <v>158</v>
      </c>
      <c r="F9032" t="s">
        <v>5357</v>
      </c>
      <c r="G9032" t="s">
        <v>176</v>
      </c>
      <c r="H9032" t="s">
        <v>47</v>
      </c>
      <c r="I9032" t="s">
        <v>129</v>
      </c>
      <c r="J9032" t="s">
        <v>130</v>
      </c>
      <c r="K9032" t="s">
        <v>131</v>
      </c>
      <c r="L9032" t="s">
        <v>25638</v>
      </c>
      <c r="M9032" t="s">
        <v>25639</v>
      </c>
      <c r="N9032">
        <v>0.32972222200000001</v>
      </c>
      <c r="O9032">
        <v>0</v>
      </c>
      <c r="P9032">
        <v>0</v>
      </c>
      <c r="Q9032">
        <v>36</v>
      </c>
      <c r="R9032">
        <v>684</v>
      </c>
      <c r="S9032">
        <v>41</v>
      </c>
      <c r="T9032">
        <v>1003</v>
      </c>
      <c r="U9032">
        <v>0</v>
      </c>
      <c r="V9032">
        <v>0</v>
      </c>
      <c r="W9032">
        <v>11.87</v>
      </c>
      <c r="X9032">
        <v>225.53</v>
      </c>
      <c r="Y9032">
        <v>13.518611</v>
      </c>
      <c r="Z9032">
        <v>330.711389</v>
      </c>
    </row>
    <row r="9033" spans="1:26" x14ac:dyDescent="0.25">
      <c r="A9033">
        <v>1737158</v>
      </c>
      <c r="B9033">
        <v>1</v>
      </c>
      <c r="C9033" t="s">
        <v>76</v>
      </c>
      <c r="D9033" t="s">
        <v>91</v>
      </c>
      <c r="E9033" t="s">
        <v>148</v>
      </c>
      <c r="F9033" t="s">
        <v>1412</v>
      </c>
      <c r="G9033" t="s">
        <v>176</v>
      </c>
      <c r="H9033" t="s">
        <v>47</v>
      </c>
      <c r="I9033" t="s">
        <v>129</v>
      </c>
      <c r="J9033" t="s">
        <v>130</v>
      </c>
      <c r="K9033" t="s">
        <v>131</v>
      </c>
      <c r="L9033" t="s">
        <v>25640</v>
      </c>
      <c r="M9033" t="s">
        <v>25641</v>
      </c>
      <c r="N9033">
        <v>0.192222222</v>
      </c>
      <c r="O9033">
        <v>221</v>
      </c>
      <c r="P9033">
        <v>4953</v>
      </c>
      <c r="Q9033">
        <v>0</v>
      </c>
      <c r="R9033">
        <v>0</v>
      </c>
      <c r="S9033">
        <v>0</v>
      </c>
      <c r="T9033">
        <v>0</v>
      </c>
      <c r="U9033">
        <v>42.481110999999999</v>
      </c>
      <c r="V9033">
        <v>952.07666600000005</v>
      </c>
      <c r="W9033">
        <v>0</v>
      </c>
      <c r="X9033">
        <v>0</v>
      </c>
      <c r="Y9033">
        <v>0</v>
      </c>
      <c r="Z9033">
        <v>0</v>
      </c>
    </row>
    <row r="9034" spans="1:26" x14ac:dyDescent="0.25">
      <c r="A9034">
        <v>1737162</v>
      </c>
      <c r="B9034">
        <v>1</v>
      </c>
      <c r="C9034" t="s">
        <v>77</v>
      </c>
      <c r="D9034" t="s">
        <v>116</v>
      </c>
      <c r="E9034" t="s">
        <v>139</v>
      </c>
      <c r="F9034" t="s">
        <v>25642</v>
      </c>
      <c r="G9034" t="s">
        <v>169</v>
      </c>
      <c r="H9034" t="s">
        <v>46</v>
      </c>
      <c r="I9034" t="s">
        <v>129</v>
      </c>
      <c r="J9034" t="s">
        <v>130</v>
      </c>
      <c r="K9034" t="s">
        <v>131</v>
      </c>
      <c r="L9034" t="s">
        <v>25643</v>
      </c>
      <c r="M9034" t="s">
        <v>25644</v>
      </c>
      <c r="N9034">
        <v>7.3333333329999997</v>
      </c>
      <c r="O9034">
        <v>0</v>
      </c>
      <c r="P9034">
        <v>44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322.66666700000002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1737180</v>
      </c>
      <c r="B9035">
        <v>1</v>
      </c>
      <c r="C9035" t="s">
        <v>76</v>
      </c>
      <c r="D9035" t="s">
        <v>92</v>
      </c>
      <c r="E9035" t="s">
        <v>164</v>
      </c>
      <c r="F9035" t="s">
        <v>25645</v>
      </c>
      <c r="G9035" t="s">
        <v>141</v>
      </c>
      <c r="H9035" t="s">
        <v>46</v>
      </c>
      <c r="I9035" t="s">
        <v>129</v>
      </c>
      <c r="J9035" t="s">
        <v>130</v>
      </c>
      <c r="K9035" t="s">
        <v>131</v>
      </c>
      <c r="L9035" t="s">
        <v>25646</v>
      </c>
      <c r="M9035" t="s">
        <v>25647</v>
      </c>
      <c r="N9035">
        <v>3.9791666659999998</v>
      </c>
      <c r="O9035">
        <v>0</v>
      </c>
      <c r="P9035">
        <v>0</v>
      </c>
      <c r="Q9035">
        <v>0</v>
      </c>
      <c r="R9035">
        <v>278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1106.208333</v>
      </c>
      <c r="Y9035">
        <v>0</v>
      </c>
      <c r="Z9035">
        <v>0</v>
      </c>
    </row>
    <row r="9036" spans="1:26" x14ac:dyDescent="0.25">
      <c r="A9036">
        <v>1737166</v>
      </c>
      <c r="B9036">
        <v>1</v>
      </c>
      <c r="C9036" t="s">
        <v>76</v>
      </c>
      <c r="D9036" t="s">
        <v>80</v>
      </c>
      <c r="E9036" t="s">
        <v>134</v>
      </c>
      <c r="F9036" t="s">
        <v>25648</v>
      </c>
      <c r="G9036" t="s">
        <v>136</v>
      </c>
      <c r="H9036" t="s">
        <v>46</v>
      </c>
      <c r="I9036" t="s">
        <v>129</v>
      </c>
      <c r="J9036" t="s">
        <v>130</v>
      </c>
      <c r="K9036" t="s">
        <v>131</v>
      </c>
      <c r="L9036" t="s">
        <v>25649</v>
      </c>
      <c r="M9036" t="s">
        <v>25650</v>
      </c>
      <c r="N9036">
        <v>1.2594444440000001</v>
      </c>
      <c r="O9036">
        <v>0</v>
      </c>
      <c r="P9036">
        <v>6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7.556667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1737161</v>
      </c>
      <c r="B9037">
        <v>1</v>
      </c>
      <c r="C9037" t="s">
        <v>77</v>
      </c>
      <c r="D9037" t="s">
        <v>119</v>
      </c>
      <c r="E9037" t="s">
        <v>158</v>
      </c>
      <c r="F9037" t="s">
        <v>3452</v>
      </c>
      <c r="G9037" t="s">
        <v>176</v>
      </c>
      <c r="H9037" t="s">
        <v>47</v>
      </c>
      <c r="I9037" t="s">
        <v>129</v>
      </c>
      <c r="J9037" t="s">
        <v>130</v>
      </c>
      <c r="K9037" t="s">
        <v>131</v>
      </c>
      <c r="L9037" t="s">
        <v>25651</v>
      </c>
      <c r="M9037" t="s">
        <v>25652</v>
      </c>
      <c r="N9037">
        <v>0.49555555499999998</v>
      </c>
      <c r="O9037">
        <v>140</v>
      </c>
      <c r="P9037">
        <v>1468</v>
      </c>
      <c r="Q9037">
        <v>0</v>
      </c>
      <c r="R9037">
        <v>0</v>
      </c>
      <c r="S9037">
        <v>0</v>
      </c>
      <c r="T9037">
        <v>0</v>
      </c>
      <c r="U9037">
        <v>69.377778000000006</v>
      </c>
      <c r="V9037">
        <v>727.47555499999999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1737191</v>
      </c>
      <c r="B9038">
        <v>1</v>
      </c>
      <c r="C9038" t="s">
        <v>76</v>
      </c>
      <c r="D9038" t="s">
        <v>103</v>
      </c>
      <c r="E9038" t="s">
        <v>139</v>
      </c>
      <c r="F9038" t="s">
        <v>25653</v>
      </c>
      <c r="G9038" t="s">
        <v>141</v>
      </c>
      <c r="H9038" t="s">
        <v>46</v>
      </c>
      <c r="I9038" t="s">
        <v>129</v>
      </c>
      <c r="J9038" t="s">
        <v>130</v>
      </c>
      <c r="K9038" t="s">
        <v>131</v>
      </c>
      <c r="L9038" t="s">
        <v>25654</v>
      </c>
      <c r="M9038" t="s">
        <v>25655</v>
      </c>
      <c r="N9038">
        <v>2.04</v>
      </c>
      <c r="O9038">
        <v>0</v>
      </c>
      <c r="P9038">
        <v>0</v>
      </c>
      <c r="Q9038">
        <v>0</v>
      </c>
      <c r="R9038">
        <v>7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14.28</v>
      </c>
      <c r="Y9038">
        <v>0</v>
      </c>
      <c r="Z9038">
        <v>0</v>
      </c>
    </row>
    <row r="9039" spans="1:26" x14ac:dyDescent="0.25">
      <c r="A9039">
        <v>1737195</v>
      </c>
      <c r="B9039">
        <v>1</v>
      </c>
      <c r="C9039" t="s">
        <v>76</v>
      </c>
      <c r="D9039" t="s">
        <v>103</v>
      </c>
      <c r="E9039" t="s">
        <v>164</v>
      </c>
      <c r="F9039" t="s">
        <v>25656</v>
      </c>
      <c r="G9039" t="s">
        <v>141</v>
      </c>
      <c r="H9039" t="s">
        <v>46</v>
      </c>
      <c r="I9039" t="s">
        <v>129</v>
      </c>
      <c r="J9039" t="s">
        <v>130</v>
      </c>
      <c r="K9039" t="s">
        <v>131</v>
      </c>
      <c r="L9039" t="s">
        <v>25657</v>
      </c>
      <c r="M9039" t="s">
        <v>25658</v>
      </c>
      <c r="N9039">
        <v>2.855555555</v>
      </c>
      <c r="O9039">
        <v>0</v>
      </c>
      <c r="P9039">
        <v>0</v>
      </c>
      <c r="Q9039">
        <v>0</v>
      </c>
      <c r="R9039">
        <v>32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91.377778000000006</v>
      </c>
      <c r="Y9039">
        <v>0</v>
      </c>
      <c r="Z9039">
        <v>0</v>
      </c>
    </row>
    <row r="9040" spans="1:26" x14ac:dyDescent="0.25">
      <c r="A9040">
        <v>1737175</v>
      </c>
      <c r="B9040">
        <v>1</v>
      </c>
      <c r="C9040" t="s">
        <v>76</v>
      </c>
      <c r="D9040" t="s">
        <v>91</v>
      </c>
      <c r="E9040" t="s">
        <v>148</v>
      </c>
      <c r="F9040" t="s">
        <v>1412</v>
      </c>
      <c r="G9040" t="s">
        <v>176</v>
      </c>
      <c r="H9040" t="s">
        <v>47</v>
      </c>
      <c r="I9040" t="s">
        <v>129</v>
      </c>
      <c r="J9040" t="s">
        <v>130</v>
      </c>
      <c r="K9040" t="s">
        <v>131</v>
      </c>
      <c r="L9040" t="s">
        <v>25659</v>
      </c>
      <c r="M9040" t="s">
        <v>25660</v>
      </c>
      <c r="N9040">
        <v>0.93194444399999998</v>
      </c>
      <c r="O9040">
        <v>221</v>
      </c>
      <c r="P9040">
        <v>4953</v>
      </c>
      <c r="Q9040">
        <v>0</v>
      </c>
      <c r="R9040">
        <v>0</v>
      </c>
      <c r="S9040">
        <v>0</v>
      </c>
      <c r="T9040">
        <v>0</v>
      </c>
      <c r="U9040">
        <v>205.959722</v>
      </c>
      <c r="V9040">
        <v>4615.9208310000004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1737169</v>
      </c>
      <c r="B9041">
        <v>1</v>
      </c>
      <c r="C9041" t="s">
        <v>77</v>
      </c>
      <c r="D9041" t="s">
        <v>109</v>
      </c>
      <c r="E9041" t="s">
        <v>126</v>
      </c>
      <c r="F9041" t="s">
        <v>25661</v>
      </c>
      <c r="G9041" t="s">
        <v>176</v>
      </c>
      <c r="H9041" t="s">
        <v>47</v>
      </c>
      <c r="I9041" t="s">
        <v>129</v>
      </c>
      <c r="J9041" t="s">
        <v>130</v>
      </c>
      <c r="K9041" t="s">
        <v>131</v>
      </c>
      <c r="L9041" t="s">
        <v>25662</v>
      </c>
      <c r="M9041" t="s">
        <v>25663</v>
      </c>
      <c r="N9041">
        <v>2.1977777770000002</v>
      </c>
      <c r="O9041">
        <v>0</v>
      </c>
      <c r="P9041">
        <v>104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228.56888900000001</v>
      </c>
      <c r="W9041">
        <v>0</v>
      </c>
      <c r="X9041">
        <v>0</v>
      </c>
      <c r="Y9041">
        <v>0</v>
      </c>
      <c r="Z9041">
        <v>0</v>
      </c>
    </row>
    <row r="9042" spans="1:26" x14ac:dyDescent="0.25">
      <c r="A9042">
        <v>1737170</v>
      </c>
      <c r="B9042">
        <v>1</v>
      </c>
      <c r="C9042" t="s">
        <v>77</v>
      </c>
      <c r="D9042" t="s">
        <v>109</v>
      </c>
      <c r="E9042" t="s">
        <v>126</v>
      </c>
      <c r="F9042" t="s">
        <v>25664</v>
      </c>
      <c r="G9042" t="s">
        <v>176</v>
      </c>
      <c r="H9042" t="s">
        <v>47</v>
      </c>
      <c r="I9042" t="s">
        <v>129</v>
      </c>
      <c r="J9042" t="s">
        <v>130</v>
      </c>
      <c r="K9042" t="s">
        <v>131</v>
      </c>
      <c r="L9042" t="s">
        <v>25665</v>
      </c>
      <c r="M9042" t="s">
        <v>25666</v>
      </c>
      <c r="N9042">
        <v>2.6074999999999999</v>
      </c>
      <c r="O9042">
        <v>4</v>
      </c>
      <c r="P9042">
        <v>9</v>
      </c>
      <c r="Q9042">
        <v>0</v>
      </c>
      <c r="R9042">
        <v>0</v>
      </c>
      <c r="S9042">
        <v>0</v>
      </c>
      <c r="T9042">
        <v>103</v>
      </c>
      <c r="U9042">
        <v>10.43</v>
      </c>
      <c r="V9042">
        <v>23.467500000000001</v>
      </c>
      <c r="W9042">
        <v>0</v>
      </c>
      <c r="X9042">
        <v>0</v>
      </c>
      <c r="Y9042">
        <v>0</v>
      </c>
      <c r="Z9042">
        <v>268.57249999999999</v>
      </c>
    </row>
    <row r="9043" spans="1:26" x14ac:dyDescent="0.25">
      <c r="A9043">
        <v>1737189</v>
      </c>
      <c r="B9043">
        <v>1</v>
      </c>
      <c r="C9043" t="s">
        <v>76</v>
      </c>
      <c r="D9043" t="s">
        <v>94</v>
      </c>
      <c r="E9043" t="s">
        <v>134</v>
      </c>
      <c r="F9043" t="s">
        <v>25667</v>
      </c>
      <c r="G9043" t="s">
        <v>136</v>
      </c>
      <c r="H9043" t="s">
        <v>46</v>
      </c>
      <c r="I9043" t="s">
        <v>129</v>
      </c>
      <c r="J9043" t="s">
        <v>130</v>
      </c>
      <c r="K9043" t="s">
        <v>131</v>
      </c>
      <c r="L9043" t="s">
        <v>25668</v>
      </c>
      <c r="M9043" t="s">
        <v>25669</v>
      </c>
      <c r="N9043">
        <v>1.638055555</v>
      </c>
      <c r="O9043">
        <v>0</v>
      </c>
      <c r="P9043">
        <v>1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1.638056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1737199</v>
      </c>
      <c r="B9044">
        <v>1</v>
      </c>
      <c r="C9044" t="s">
        <v>76</v>
      </c>
      <c r="D9044" t="s">
        <v>101</v>
      </c>
      <c r="E9044" t="s">
        <v>134</v>
      </c>
      <c r="F9044" t="s">
        <v>25670</v>
      </c>
      <c r="G9044" t="s">
        <v>136</v>
      </c>
      <c r="H9044" t="s">
        <v>46</v>
      </c>
      <c r="I9044" t="s">
        <v>129</v>
      </c>
      <c r="J9044" t="s">
        <v>130</v>
      </c>
      <c r="K9044" t="s">
        <v>131</v>
      </c>
      <c r="L9044" t="s">
        <v>25668</v>
      </c>
      <c r="M9044" t="s">
        <v>25671</v>
      </c>
      <c r="N9044">
        <v>1.566944444</v>
      </c>
      <c r="O9044">
        <v>0</v>
      </c>
      <c r="P9044">
        <v>1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1.5669439999999999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1737188</v>
      </c>
      <c r="B9045">
        <v>1</v>
      </c>
      <c r="C9045" t="s">
        <v>76</v>
      </c>
      <c r="D9045" t="s">
        <v>94</v>
      </c>
      <c r="E9045" t="s">
        <v>134</v>
      </c>
      <c r="F9045" t="s">
        <v>25672</v>
      </c>
      <c r="G9045" t="s">
        <v>136</v>
      </c>
      <c r="H9045" t="s">
        <v>46</v>
      </c>
      <c r="I9045" t="s">
        <v>129</v>
      </c>
      <c r="J9045" t="s">
        <v>130</v>
      </c>
      <c r="K9045" t="s">
        <v>131</v>
      </c>
      <c r="L9045" t="s">
        <v>25673</v>
      </c>
      <c r="M9045" t="s">
        <v>25674</v>
      </c>
      <c r="N9045">
        <v>2.0433333330000001</v>
      </c>
      <c r="O9045">
        <v>0</v>
      </c>
      <c r="P9045">
        <v>3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6.13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1737204</v>
      </c>
      <c r="B9046">
        <v>1</v>
      </c>
      <c r="C9046" t="s">
        <v>76</v>
      </c>
      <c r="D9046" t="s">
        <v>92</v>
      </c>
      <c r="E9046" t="s">
        <v>164</v>
      </c>
      <c r="F9046" t="s">
        <v>25675</v>
      </c>
      <c r="G9046" t="s">
        <v>950</v>
      </c>
      <c r="H9046" t="s">
        <v>46</v>
      </c>
      <c r="I9046" t="s">
        <v>129</v>
      </c>
      <c r="J9046" t="s">
        <v>130</v>
      </c>
      <c r="K9046" t="s">
        <v>131</v>
      </c>
      <c r="L9046" t="s">
        <v>25676</v>
      </c>
      <c r="M9046" t="s">
        <v>25677</v>
      </c>
      <c r="N9046">
        <v>5.108055555</v>
      </c>
      <c r="O9046">
        <v>0</v>
      </c>
      <c r="P9046">
        <v>0</v>
      </c>
      <c r="Q9046">
        <v>0</v>
      </c>
      <c r="R9046">
        <v>482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2462.082778</v>
      </c>
      <c r="Y9046">
        <v>0</v>
      </c>
      <c r="Z9046">
        <v>0</v>
      </c>
    </row>
    <row r="9047" spans="1:26" x14ac:dyDescent="0.25">
      <c r="A9047">
        <v>1737210</v>
      </c>
      <c r="B9047">
        <v>1</v>
      </c>
      <c r="C9047" t="s">
        <v>76</v>
      </c>
      <c r="D9047" t="s">
        <v>78</v>
      </c>
      <c r="E9047" t="s">
        <v>134</v>
      </c>
      <c r="F9047" t="s">
        <v>25678</v>
      </c>
      <c r="G9047" t="s">
        <v>136</v>
      </c>
      <c r="H9047" t="s">
        <v>46</v>
      </c>
      <c r="I9047" t="s">
        <v>129</v>
      </c>
      <c r="J9047" t="s">
        <v>130</v>
      </c>
      <c r="K9047" t="s">
        <v>131</v>
      </c>
      <c r="L9047" t="s">
        <v>25679</v>
      </c>
      <c r="M9047" t="s">
        <v>25680</v>
      </c>
      <c r="N9047">
        <v>1.8658333330000001</v>
      </c>
      <c r="O9047">
        <v>0</v>
      </c>
      <c r="P9047">
        <v>1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1.8658330000000001</v>
      </c>
      <c r="W9047">
        <v>0</v>
      </c>
      <c r="X9047">
        <v>0</v>
      </c>
      <c r="Y9047">
        <v>0</v>
      </c>
      <c r="Z9047">
        <v>0</v>
      </c>
    </row>
    <row r="9048" spans="1:26" x14ac:dyDescent="0.25">
      <c r="A9048">
        <v>1737183</v>
      </c>
      <c r="B9048">
        <v>1</v>
      </c>
      <c r="C9048" t="s">
        <v>77</v>
      </c>
      <c r="D9048" t="s">
        <v>108</v>
      </c>
      <c r="E9048" t="s">
        <v>126</v>
      </c>
      <c r="F9048" t="s">
        <v>25681</v>
      </c>
      <c r="G9048" t="s">
        <v>150</v>
      </c>
      <c r="H9048" t="s">
        <v>47</v>
      </c>
      <c r="I9048" t="s">
        <v>129</v>
      </c>
      <c r="J9048" t="s">
        <v>130</v>
      </c>
      <c r="K9048" t="s">
        <v>161</v>
      </c>
      <c r="L9048" t="s">
        <v>25682</v>
      </c>
      <c r="M9048" t="s">
        <v>25683</v>
      </c>
      <c r="N9048">
        <v>5.3802777000000003E-2</v>
      </c>
      <c r="O9048">
        <v>68</v>
      </c>
      <c r="P9048">
        <v>4938</v>
      </c>
      <c r="Q9048">
        <v>0</v>
      </c>
      <c r="R9048">
        <v>0</v>
      </c>
      <c r="S9048">
        <v>0</v>
      </c>
      <c r="T9048">
        <v>0</v>
      </c>
      <c r="U9048">
        <v>3.6585890000000001</v>
      </c>
      <c r="V9048">
        <v>265.678113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1737194</v>
      </c>
      <c r="B9049">
        <v>1</v>
      </c>
      <c r="C9049" t="s">
        <v>77</v>
      </c>
      <c r="D9049" t="s">
        <v>108</v>
      </c>
      <c r="E9049" t="s">
        <v>139</v>
      </c>
      <c r="F9049" t="s">
        <v>13978</v>
      </c>
      <c r="G9049" t="s">
        <v>141</v>
      </c>
      <c r="H9049" t="s">
        <v>46</v>
      </c>
      <c r="I9049" t="s">
        <v>129</v>
      </c>
      <c r="J9049" t="s">
        <v>130</v>
      </c>
      <c r="K9049" t="s">
        <v>131</v>
      </c>
      <c r="L9049" t="s">
        <v>25684</v>
      </c>
      <c r="M9049" t="s">
        <v>25685</v>
      </c>
      <c r="N9049">
        <v>0.78472222199999997</v>
      </c>
      <c r="O9049">
        <v>0</v>
      </c>
      <c r="P9049">
        <v>49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38.451388999999999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1737238</v>
      </c>
      <c r="B9050">
        <v>1</v>
      </c>
      <c r="C9050" t="s">
        <v>76</v>
      </c>
      <c r="D9050" t="s">
        <v>92</v>
      </c>
      <c r="E9050" t="s">
        <v>134</v>
      </c>
      <c r="F9050" t="s">
        <v>25686</v>
      </c>
      <c r="G9050" t="s">
        <v>155</v>
      </c>
      <c r="H9050" t="s">
        <v>46</v>
      </c>
      <c r="I9050" t="s">
        <v>129</v>
      </c>
      <c r="J9050" t="s">
        <v>130</v>
      </c>
      <c r="K9050" t="s">
        <v>131</v>
      </c>
      <c r="L9050" t="s">
        <v>25687</v>
      </c>
      <c r="M9050" t="s">
        <v>25688</v>
      </c>
      <c r="N9050">
        <v>8.670555555</v>
      </c>
      <c r="O9050">
        <v>0</v>
      </c>
      <c r="P9050">
        <v>0</v>
      </c>
      <c r="Q9050">
        <v>0</v>
      </c>
      <c r="R9050">
        <v>1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8.6705559999999995</v>
      </c>
      <c r="Y9050">
        <v>0</v>
      </c>
      <c r="Z9050">
        <v>0</v>
      </c>
    </row>
    <row r="9051" spans="1:26" x14ac:dyDescent="0.25">
      <c r="A9051">
        <v>1737220</v>
      </c>
      <c r="B9051">
        <v>1</v>
      </c>
      <c r="C9051" t="s">
        <v>76</v>
      </c>
      <c r="D9051" t="s">
        <v>95</v>
      </c>
      <c r="E9051" t="s">
        <v>139</v>
      </c>
      <c r="F9051" t="s">
        <v>25689</v>
      </c>
      <c r="G9051" t="s">
        <v>1596</v>
      </c>
      <c r="H9051" t="s">
        <v>46</v>
      </c>
      <c r="I9051" t="s">
        <v>129</v>
      </c>
      <c r="J9051" t="s">
        <v>130</v>
      </c>
      <c r="K9051" t="s">
        <v>131</v>
      </c>
      <c r="L9051" t="s">
        <v>25690</v>
      </c>
      <c r="M9051" t="s">
        <v>25691</v>
      </c>
      <c r="N9051">
        <v>4.7549999999999999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40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190.2</v>
      </c>
    </row>
    <row r="9052" spans="1:26" x14ac:dyDescent="0.25">
      <c r="A9052">
        <v>1737193</v>
      </c>
      <c r="B9052">
        <v>1</v>
      </c>
      <c r="C9052" t="s">
        <v>76</v>
      </c>
      <c r="D9052" t="s">
        <v>84</v>
      </c>
      <c r="E9052" t="s">
        <v>134</v>
      </c>
      <c r="F9052" t="s">
        <v>25692</v>
      </c>
      <c r="G9052" t="s">
        <v>136</v>
      </c>
      <c r="H9052" t="s">
        <v>46</v>
      </c>
      <c r="I9052" t="s">
        <v>129</v>
      </c>
      <c r="J9052" t="s">
        <v>130</v>
      </c>
      <c r="K9052" t="s">
        <v>131</v>
      </c>
      <c r="L9052" t="s">
        <v>25693</v>
      </c>
      <c r="M9052" t="s">
        <v>25694</v>
      </c>
      <c r="N9052">
        <v>5.2244444440000004</v>
      </c>
      <c r="O9052">
        <v>0</v>
      </c>
      <c r="P9052">
        <v>2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10.448888999999999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1737207</v>
      </c>
      <c r="B9053">
        <v>1</v>
      </c>
      <c r="C9053" t="s">
        <v>76</v>
      </c>
      <c r="D9053" t="s">
        <v>79</v>
      </c>
      <c r="E9053" t="s">
        <v>139</v>
      </c>
      <c r="F9053" t="s">
        <v>25695</v>
      </c>
      <c r="G9053" t="s">
        <v>141</v>
      </c>
      <c r="H9053" t="s">
        <v>46</v>
      </c>
      <c r="I9053" t="s">
        <v>129</v>
      </c>
      <c r="J9053" t="s">
        <v>130</v>
      </c>
      <c r="K9053" t="s">
        <v>131</v>
      </c>
      <c r="L9053" t="s">
        <v>25696</v>
      </c>
      <c r="M9053" t="s">
        <v>25697</v>
      </c>
      <c r="N9053">
        <v>0.61888888799999997</v>
      </c>
      <c r="O9053">
        <v>0</v>
      </c>
      <c r="P9053">
        <v>199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123.158889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1737198</v>
      </c>
      <c r="B9054">
        <v>1</v>
      </c>
      <c r="C9054" t="s">
        <v>76</v>
      </c>
      <c r="D9054" t="s">
        <v>84</v>
      </c>
      <c r="E9054" t="s">
        <v>134</v>
      </c>
      <c r="F9054" t="s">
        <v>25698</v>
      </c>
      <c r="G9054" t="s">
        <v>155</v>
      </c>
      <c r="H9054" t="s">
        <v>46</v>
      </c>
      <c r="I9054" t="s">
        <v>129</v>
      </c>
      <c r="J9054" t="s">
        <v>130</v>
      </c>
      <c r="K9054" t="s">
        <v>131</v>
      </c>
      <c r="L9054" t="s">
        <v>25699</v>
      </c>
      <c r="M9054" t="s">
        <v>25700</v>
      </c>
      <c r="N9054">
        <v>2.4900000000000002</v>
      </c>
      <c r="O9054">
        <v>0</v>
      </c>
      <c r="P9054">
        <v>1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2.4900000000000002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1737206</v>
      </c>
      <c r="B9055">
        <v>1</v>
      </c>
      <c r="C9055" t="s">
        <v>77</v>
      </c>
      <c r="D9055" t="s">
        <v>116</v>
      </c>
      <c r="E9055" t="s">
        <v>139</v>
      </c>
      <c r="F9055" t="s">
        <v>25701</v>
      </c>
      <c r="G9055" t="s">
        <v>141</v>
      </c>
      <c r="H9055" t="s">
        <v>46</v>
      </c>
      <c r="I9055" t="s">
        <v>129</v>
      </c>
      <c r="J9055" t="s">
        <v>130</v>
      </c>
      <c r="K9055" t="s">
        <v>131</v>
      </c>
      <c r="L9055" t="s">
        <v>25702</v>
      </c>
      <c r="M9055" t="s">
        <v>25703</v>
      </c>
      <c r="N9055">
        <v>3.3538888880000002</v>
      </c>
      <c r="O9055">
        <v>0</v>
      </c>
      <c r="P9055">
        <v>35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117.386111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1737202</v>
      </c>
      <c r="B9056">
        <v>1</v>
      </c>
      <c r="C9056" t="s">
        <v>76</v>
      </c>
      <c r="D9056" t="s">
        <v>79</v>
      </c>
      <c r="E9056" t="s">
        <v>134</v>
      </c>
      <c r="F9056" t="s">
        <v>25704</v>
      </c>
      <c r="G9056" t="s">
        <v>136</v>
      </c>
      <c r="H9056" t="s">
        <v>46</v>
      </c>
      <c r="I9056" t="s">
        <v>129</v>
      </c>
      <c r="J9056" t="s">
        <v>130</v>
      </c>
      <c r="K9056" t="s">
        <v>131</v>
      </c>
      <c r="L9056" t="s">
        <v>25705</v>
      </c>
      <c r="M9056" t="s">
        <v>25706</v>
      </c>
      <c r="N9056">
        <v>0.81361111100000005</v>
      </c>
      <c r="O9056">
        <v>0</v>
      </c>
      <c r="P9056">
        <v>2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1.6272219999999999</v>
      </c>
      <c r="W9056">
        <v>0</v>
      </c>
      <c r="X9056">
        <v>0</v>
      </c>
      <c r="Y9056">
        <v>0</v>
      </c>
      <c r="Z9056">
        <v>0</v>
      </c>
    </row>
    <row r="9057" spans="1:26" x14ac:dyDescent="0.25">
      <c r="A9057">
        <v>1737216</v>
      </c>
      <c r="B9057">
        <v>1</v>
      </c>
      <c r="C9057" t="s">
        <v>76</v>
      </c>
      <c r="D9057" t="s">
        <v>86</v>
      </c>
      <c r="E9057" t="s">
        <v>134</v>
      </c>
      <c r="F9057" t="s">
        <v>25707</v>
      </c>
      <c r="G9057" t="s">
        <v>136</v>
      </c>
      <c r="H9057" t="s">
        <v>46</v>
      </c>
      <c r="I9057" t="s">
        <v>129</v>
      </c>
      <c r="J9057" t="s">
        <v>130</v>
      </c>
      <c r="K9057" t="s">
        <v>131</v>
      </c>
      <c r="L9057" t="s">
        <v>25708</v>
      </c>
      <c r="M9057" t="s">
        <v>25709</v>
      </c>
      <c r="N9057">
        <v>0.67138888799999996</v>
      </c>
      <c r="O9057">
        <v>0</v>
      </c>
      <c r="P9057">
        <v>2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1.342778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1737213</v>
      </c>
      <c r="B9058">
        <v>1</v>
      </c>
      <c r="C9058" t="s">
        <v>76</v>
      </c>
      <c r="D9058" t="s">
        <v>90</v>
      </c>
      <c r="E9058" t="s">
        <v>139</v>
      </c>
      <c r="F9058" t="s">
        <v>25710</v>
      </c>
      <c r="G9058" t="s">
        <v>141</v>
      </c>
      <c r="H9058" t="s">
        <v>46</v>
      </c>
      <c r="I9058" t="s">
        <v>129</v>
      </c>
      <c r="J9058" t="s">
        <v>130</v>
      </c>
      <c r="K9058" t="s">
        <v>131</v>
      </c>
      <c r="L9058" t="s">
        <v>25711</v>
      </c>
      <c r="M9058" t="s">
        <v>25712</v>
      </c>
      <c r="N9058">
        <v>0.72944444399999997</v>
      </c>
      <c r="O9058">
        <v>0</v>
      </c>
      <c r="P9058">
        <v>17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12.400556</v>
      </c>
      <c r="W9058">
        <v>0</v>
      </c>
      <c r="X9058">
        <v>0</v>
      </c>
      <c r="Y9058">
        <v>0</v>
      </c>
      <c r="Z9058">
        <v>0</v>
      </c>
    </row>
    <row r="9059" spans="1:26" x14ac:dyDescent="0.25">
      <c r="A9059">
        <v>1737292</v>
      </c>
      <c r="B9059">
        <v>1</v>
      </c>
      <c r="C9059" t="s">
        <v>76</v>
      </c>
      <c r="D9059" t="s">
        <v>98</v>
      </c>
      <c r="E9059" t="s">
        <v>126</v>
      </c>
      <c r="F9059" t="s">
        <v>21534</v>
      </c>
      <c r="G9059" t="s">
        <v>145</v>
      </c>
      <c r="H9059" t="s">
        <v>47</v>
      </c>
      <c r="I9059" t="s">
        <v>129</v>
      </c>
      <c r="J9059" t="s">
        <v>130</v>
      </c>
      <c r="K9059" t="s">
        <v>131</v>
      </c>
      <c r="L9059" t="s">
        <v>25713</v>
      </c>
      <c r="M9059" t="s">
        <v>25714</v>
      </c>
      <c r="N9059">
        <v>2.0608333330000002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139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286.45583299999998</v>
      </c>
    </row>
    <row r="9060" spans="1:26" x14ac:dyDescent="0.25">
      <c r="A9060">
        <v>1737242</v>
      </c>
      <c r="B9060">
        <v>1</v>
      </c>
      <c r="C9060" t="s">
        <v>76</v>
      </c>
      <c r="D9060" t="s">
        <v>93</v>
      </c>
      <c r="E9060" t="s">
        <v>134</v>
      </c>
      <c r="F9060" t="s">
        <v>25715</v>
      </c>
      <c r="G9060" t="s">
        <v>136</v>
      </c>
      <c r="H9060" t="s">
        <v>46</v>
      </c>
      <c r="I9060" t="s">
        <v>129</v>
      </c>
      <c r="J9060" t="s">
        <v>130</v>
      </c>
      <c r="K9060" t="s">
        <v>131</v>
      </c>
      <c r="L9060" t="s">
        <v>25716</v>
      </c>
      <c r="M9060" t="s">
        <v>25717</v>
      </c>
      <c r="N9060">
        <v>2.1944444440000002</v>
      </c>
      <c r="O9060">
        <v>0</v>
      </c>
      <c r="P9060">
        <v>1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2.1944439999999998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1737228</v>
      </c>
      <c r="B9061">
        <v>1</v>
      </c>
      <c r="C9061" t="s">
        <v>77</v>
      </c>
      <c r="D9061" t="s">
        <v>108</v>
      </c>
      <c r="E9061" t="s">
        <v>139</v>
      </c>
      <c r="F9061" t="s">
        <v>25718</v>
      </c>
      <c r="G9061" t="s">
        <v>141</v>
      </c>
      <c r="H9061" t="s">
        <v>46</v>
      </c>
      <c r="I9061" t="s">
        <v>129</v>
      </c>
      <c r="J9061" t="s">
        <v>130</v>
      </c>
      <c r="K9061" t="s">
        <v>131</v>
      </c>
      <c r="L9061" t="s">
        <v>25719</v>
      </c>
      <c r="M9061" t="s">
        <v>25720</v>
      </c>
      <c r="N9061">
        <v>0.78611111099999997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20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15.722222</v>
      </c>
    </row>
    <row r="9062" spans="1:26" x14ac:dyDescent="0.25">
      <c r="A9062">
        <v>1737227</v>
      </c>
      <c r="B9062">
        <v>1</v>
      </c>
      <c r="C9062" t="s">
        <v>77</v>
      </c>
      <c r="D9062" t="s">
        <v>108</v>
      </c>
      <c r="E9062" t="s">
        <v>139</v>
      </c>
      <c r="F9062" t="s">
        <v>9071</v>
      </c>
      <c r="G9062" t="s">
        <v>141</v>
      </c>
      <c r="H9062" t="s">
        <v>46</v>
      </c>
      <c r="I9062" t="s">
        <v>129</v>
      </c>
      <c r="J9062" t="s">
        <v>130</v>
      </c>
      <c r="K9062" t="s">
        <v>131</v>
      </c>
      <c r="L9062" t="s">
        <v>25721</v>
      </c>
      <c r="M9062" t="s">
        <v>25722</v>
      </c>
      <c r="N9062">
        <v>2.1775000000000002</v>
      </c>
      <c r="O9062">
        <v>0</v>
      </c>
      <c r="P9062">
        <v>21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45.727499999999999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1737223</v>
      </c>
      <c r="B9063">
        <v>1</v>
      </c>
      <c r="C9063" t="s">
        <v>76</v>
      </c>
      <c r="D9063" t="s">
        <v>88</v>
      </c>
      <c r="E9063" t="s">
        <v>134</v>
      </c>
      <c r="F9063" t="s">
        <v>25723</v>
      </c>
      <c r="G9063" t="s">
        <v>209</v>
      </c>
      <c r="H9063" t="s">
        <v>46</v>
      </c>
      <c r="I9063" t="s">
        <v>129</v>
      </c>
      <c r="J9063" t="s">
        <v>130</v>
      </c>
      <c r="K9063" t="s">
        <v>131</v>
      </c>
      <c r="L9063" t="s">
        <v>25724</v>
      </c>
      <c r="M9063" t="s">
        <v>25725</v>
      </c>
      <c r="N9063">
        <v>0.80083333300000004</v>
      </c>
      <c r="O9063">
        <v>0</v>
      </c>
      <c r="P9063">
        <v>1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0.80083300000000002</v>
      </c>
      <c r="W9063">
        <v>0</v>
      </c>
      <c r="X9063">
        <v>0</v>
      </c>
      <c r="Y9063">
        <v>0</v>
      </c>
      <c r="Z9063">
        <v>0</v>
      </c>
    </row>
    <row r="9064" spans="1:26" x14ac:dyDescent="0.25">
      <c r="A9064">
        <v>1737250</v>
      </c>
      <c r="B9064">
        <v>1</v>
      </c>
      <c r="C9064" t="s">
        <v>76</v>
      </c>
      <c r="D9064" t="s">
        <v>91</v>
      </c>
      <c r="E9064" t="s">
        <v>148</v>
      </c>
      <c r="F9064" t="s">
        <v>1412</v>
      </c>
      <c r="G9064" t="s">
        <v>361</v>
      </c>
      <c r="H9064" t="s">
        <v>47</v>
      </c>
      <c r="I9064" t="s">
        <v>129</v>
      </c>
      <c r="J9064" t="s">
        <v>130</v>
      </c>
      <c r="K9064" t="s">
        <v>131</v>
      </c>
      <c r="L9064" t="s">
        <v>25726</v>
      </c>
      <c r="M9064" t="s">
        <v>25727</v>
      </c>
      <c r="N9064">
        <v>1.278888888</v>
      </c>
      <c r="O9064">
        <v>221</v>
      </c>
      <c r="P9064">
        <v>4953</v>
      </c>
      <c r="Q9064">
        <v>0</v>
      </c>
      <c r="R9064">
        <v>0</v>
      </c>
      <c r="S9064">
        <v>0</v>
      </c>
      <c r="T9064">
        <v>0</v>
      </c>
      <c r="U9064">
        <v>282.63444399999997</v>
      </c>
      <c r="V9064">
        <v>6334.3366619999997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1737234</v>
      </c>
      <c r="B9065">
        <v>1</v>
      </c>
      <c r="C9065" t="s">
        <v>76</v>
      </c>
      <c r="D9065" t="s">
        <v>91</v>
      </c>
      <c r="E9065" t="s">
        <v>139</v>
      </c>
      <c r="F9065" t="s">
        <v>10094</v>
      </c>
      <c r="G9065" t="s">
        <v>462</v>
      </c>
      <c r="H9065" t="s">
        <v>46</v>
      </c>
      <c r="I9065" t="s">
        <v>129</v>
      </c>
      <c r="J9065" t="s">
        <v>130</v>
      </c>
      <c r="K9065" t="s">
        <v>131</v>
      </c>
      <c r="L9065" t="s">
        <v>25728</v>
      </c>
      <c r="M9065" t="s">
        <v>25729</v>
      </c>
      <c r="N9065">
        <v>2.210555555</v>
      </c>
      <c r="O9065">
        <v>0</v>
      </c>
      <c r="P9065">
        <v>0</v>
      </c>
      <c r="Q9065">
        <v>0</v>
      </c>
      <c r="R9065">
        <v>62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137.05444399999999</v>
      </c>
      <c r="Y9065">
        <v>0</v>
      </c>
      <c r="Z9065">
        <v>0</v>
      </c>
    </row>
    <row r="9066" spans="1:26" x14ac:dyDescent="0.25">
      <c r="A9066">
        <v>1737243</v>
      </c>
      <c r="B9066">
        <v>1</v>
      </c>
      <c r="C9066" t="s">
        <v>76</v>
      </c>
      <c r="D9066" t="s">
        <v>91</v>
      </c>
      <c r="E9066" t="s">
        <v>126</v>
      </c>
      <c r="F9066" t="s">
        <v>25730</v>
      </c>
      <c r="G9066" t="s">
        <v>145</v>
      </c>
      <c r="H9066" t="s">
        <v>47</v>
      </c>
      <c r="I9066" t="s">
        <v>129</v>
      </c>
      <c r="J9066" t="s">
        <v>130</v>
      </c>
      <c r="K9066" t="s">
        <v>131</v>
      </c>
      <c r="L9066" t="s">
        <v>25731</v>
      </c>
      <c r="M9066" t="s">
        <v>25732</v>
      </c>
      <c r="N9066">
        <v>1.622777777</v>
      </c>
      <c r="O9066">
        <v>0</v>
      </c>
      <c r="P9066">
        <v>0</v>
      </c>
      <c r="Q9066">
        <v>1</v>
      </c>
      <c r="R9066">
        <v>357</v>
      </c>
      <c r="S9066">
        <v>0</v>
      </c>
      <c r="T9066">
        <v>0</v>
      </c>
      <c r="U9066">
        <v>0</v>
      </c>
      <c r="V9066">
        <v>0</v>
      </c>
      <c r="W9066">
        <v>1.6227780000000001</v>
      </c>
      <c r="X9066">
        <v>579.33166600000004</v>
      </c>
      <c r="Y9066">
        <v>0</v>
      </c>
      <c r="Z9066">
        <v>0</v>
      </c>
    </row>
    <row r="9067" spans="1:26" x14ac:dyDescent="0.25">
      <c r="A9067">
        <v>1737244</v>
      </c>
      <c r="B9067">
        <v>1</v>
      </c>
      <c r="C9067" t="s">
        <v>77</v>
      </c>
      <c r="D9067" t="s">
        <v>111</v>
      </c>
      <c r="E9067" t="s">
        <v>139</v>
      </c>
      <c r="F9067" t="s">
        <v>25733</v>
      </c>
      <c r="G9067" t="s">
        <v>232</v>
      </c>
      <c r="H9067" t="s">
        <v>46</v>
      </c>
      <c r="I9067" t="s">
        <v>129</v>
      </c>
      <c r="J9067" t="s">
        <v>130</v>
      </c>
      <c r="K9067" t="s">
        <v>131</v>
      </c>
      <c r="L9067" t="s">
        <v>25734</v>
      </c>
      <c r="M9067" t="s">
        <v>25735</v>
      </c>
      <c r="N9067">
        <v>1.917777777</v>
      </c>
      <c r="O9067">
        <v>0</v>
      </c>
      <c r="P9067">
        <v>0</v>
      </c>
      <c r="Q9067">
        <v>0</v>
      </c>
      <c r="R9067">
        <v>17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32.602221999999998</v>
      </c>
      <c r="Y9067">
        <v>0</v>
      </c>
      <c r="Z9067">
        <v>0</v>
      </c>
    </row>
    <row r="9068" spans="1:26" x14ac:dyDescent="0.25">
      <c r="A9068">
        <v>1737245</v>
      </c>
      <c r="B9068">
        <v>1</v>
      </c>
      <c r="C9068" t="s">
        <v>76</v>
      </c>
      <c r="D9068" t="s">
        <v>103</v>
      </c>
      <c r="E9068" t="s">
        <v>158</v>
      </c>
      <c r="F9068" t="s">
        <v>23147</v>
      </c>
      <c r="G9068" t="s">
        <v>176</v>
      </c>
      <c r="H9068" t="s">
        <v>47</v>
      </c>
      <c r="I9068" t="s">
        <v>129</v>
      </c>
      <c r="J9068" t="s">
        <v>130</v>
      </c>
      <c r="K9068" t="s">
        <v>131</v>
      </c>
      <c r="L9068" t="s">
        <v>25736</v>
      </c>
      <c r="M9068" t="s">
        <v>25737</v>
      </c>
      <c r="N9068">
        <v>0.45166666599999999</v>
      </c>
      <c r="O9068">
        <v>0</v>
      </c>
      <c r="P9068">
        <v>0</v>
      </c>
      <c r="Q9068">
        <v>55</v>
      </c>
      <c r="R9068">
        <v>8851</v>
      </c>
      <c r="S9068">
        <v>13</v>
      </c>
      <c r="T9068">
        <v>28</v>
      </c>
      <c r="U9068">
        <v>0</v>
      </c>
      <c r="V9068">
        <v>0</v>
      </c>
      <c r="W9068">
        <v>24.841667000000001</v>
      </c>
      <c r="X9068">
        <v>3997.7016610000001</v>
      </c>
      <c r="Y9068">
        <v>5.8716670000000004</v>
      </c>
      <c r="Z9068">
        <v>12.646667000000001</v>
      </c>
    </row>
    <row r="9069" spans="1:26" x14ac:dyDescent="0.25">
      <c r="A9069">
        <v>1737261</v>
      </c>
      <c r="B9069">
        <v>1</v>
      </c>
      <c r="C9069" t="s">
        <v>76</v>
      </c>
      <c r="D9069" t="s">
        <v>101</v>
      </c>
      <c r="E9069" t="s">
        <v>139</v>
      </c>
      <c r="F9069" t="s">
        <v>24629</v>
      </c>
      <c r="G9069" t="s">
        <v>141</v>
      </c>
      <c r="H9069" t="s">
        <v>46</v>
      </c>
      <c r="I9069" t="s">
        <v>129</v>
      </c>
      <c r="J9069" t="s">
        <v>130</v>
      </c>
      <c r="K9069" t="s">
        <v>131</v>
      </c>
      <c r="L9069" t="s">
        <v>25738</v>
      </c>
      <c r="M9069" t="s">
        <v>25739</v>
      </c>
      <c r="N9069">
        <v>1.269722222</v>
      </c>
      <c r="O9069">
        <v>0</v>
      </c>
      <c r="P9069">
        <v>92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116.81444399999999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1737248</v>
      </c>
      <c r="B9070">
        <v>1</v>
      </c>
      <c r="C9070" t="s">
        <v>76</v>
      </c>
      <c r="D9070" t="s">
        <v>78</v>
      </c>
      <c r="E9070" t="s">
        <v>134</v>
      </c>
      <c r="F9070" t="s">
        <v>25740</v>
      </c>
      <c r="G9070" t="s">
        <v>136</v>
      </c>
      <c r="H9070" t="s">
        <v>46</v>
      </c>
      <c r="I9070" t="s">
        <v>129</v>
      </c>
      <c r="J9070" t="s">
        <v>130</v>
      </c>
      <c r="K9070" t="s">
        <v>131</v>
      </c>
      <c r="L9070" t="s">
        <v>25741</v>
      </c>
      <c r="M9070" t="s">
        <v>25742</v>
      </c>
      <c r="N9070">
        <v>2.7463888879999998</v>
      </c>
      <c r="O9070">
        <v>0</v>
      </c>
      <c r="P9070">
        <v>1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2.7463890000000002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1737252</v>
      </c>
      <c r="B9071">
        <v>1</v>
      </c>
      <c r="C9071" t="s">
        <v>77</v>
      </c>
      <c r="D9071" t="s">
        <v>108</v>
      </c>
      <c r="E9071" t="s">
        <v>139</v>
      </c>
      <c r="F9071" t="s">
        <v>25743</v>
      </c>
      <c r="G9071" t="s">
        <v>141</v>
      </c>
      <c r="H9071" t="s">
        <v>46</v>
      </c>
      <c r="I9071" t="s">
        <v>129</v>
      </c>
      <c r="J9071" t="s">
        <v>130</v>
      </c>
      <c r="K9071" t="s">
        <v>131</v>
      </c>
      <c r="L9071" t="s">
        <v>25744</v>
      </c>
      <c r="M9071" t="s">
        <v>25745</v>
      </c>
      <c r="N9071">
        <v>1.2752777769999999</v>
      </c>
      <c r="O9071">
        <v>0</v>
      </c>
      <c r="P9071">
        <v>10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12.752777999999999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1737255</v>
      </c>
      <c r="B9072">
        <v>1</v>
      </c>
      <c r="C9072" t="s">
        <v>76</v>
      </c>
      <c r="D9072" t="s">
        <v>97</v>
      </c>
      <c r="E9072" t="s">
        <v>134</v>
      </c>
      <c r="F9072" t="s">
        <v>25746</v>
      </c>
      <c r="G9072" t="s">
        <v>155</v>
      </c>
      <c r="H9072" t="s">
        <v>46</v>
      </c>
      <c r="I9072" t="s">
        <v>129</v>
      </c>
      <c r="J9072" t="s">
        <v>130</v>
      </c>
      <c r="K9072" t="s">
        <v>131</v>
      </c>
      <c r="L9072" t="s">
        <v>25747</v>
      </c>
      <c r="M9072" t="s">
        <v>25748</v>
      </c>
      <c r="N9072">
        <v>3.5113888879999999</v>
      </c>
      <c r="O9072">
        <v>0</v>
      </c>
      <c r="P9072">
        <v>1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3.5113889999999999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1737259</v>
      </c>
      <c r="B9073">
        <v>1</v>
      </c>
      <c r="C9073" t="s">
        <v>77</v>
      </c>
      <c r="D9073" t="s">
        <v>117</v>
      </c>
      <c r="E9073" t="s">
        <v>139</v>
      </c>
      <c r="F9073" t="s">
        <v>25749</v>
      </c>
      <c r="G9073" t="s">
        <v>141</v>
      </c>
      <c r="H9073" t="s">
        <v>46</v>
      </c>
      <c r="I9073" t="s">
        <v>129</v>
      </c>
      <c r="J9073" t="s">
        <v>130</v>
      </c>
      <c r="K9073" t="s">
        <v>131</v>
      </c>
      <c r="L9073" t="s">
        <v>25750</v>
      </c>
      <c r="M9073" t="s">
        <v>25751</v>
      </c>
      <c r="N9073">
        <v>1.642222222</v>
      </c>
      <c r="O9073">
        <v>0</v>
      </c>
      <c r="P9073">
        <v>0</v>
      </c>
      <c r="Q9073">
        <v>0</v>
      </c>
      <c r="R9073">
        <v>2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3.2844440000000001</v>
      </c>
      <c r="Y9073">
        <v>0</v>
      </c>
      <c r="Z9073">
        <v>0</v>
      </c>
    </row>
    <row r="9074" spans="1:26" x14ac:dyDescent="0.25">
      <c r="A9074">
        <v>1737253</v>
      </c>
      <c r="B9074">
        <v>1</v>
      </c>
      <c r="C9074" t="s">
        <v>76</v>
      </c>
      <c r="D9074" t="s">
        <v>100</v>
      </c>
      <c r="E9074" t="s">
        <v>212</v>
      </c>
      <c r="F9074" t="s">
        <v>25752</v>
      </c>
      <c r="G9074" t="s">
        <v>176</v>
      </c>
      <c r="H9074" t="s">
        <v>47</v>
      </c>
      <c r="I9074" t="s">
        <v>129</v>
      </c>
      <c r="J9074" t="s">
        <v>130</v>
      </c>
      <c r="K9074" t="s">
        <v>131</v>
      </c>
      <c r="L9074" t="s">
        <v>25753</v>
      </c>
      <c r="M9074" t="s">
        <v>25754</v>
      </c>
      <c r="N9074">
        <v>0.66916666599999997</v>
      </c>
      <c r="O9074">
        <v>13</v>
      </c>
      <c r="P9074">
        <v>491</v>
      </c>
      <c r="Q9074">
        <v>0</v>
      </c>
      <c r="R9074">
        <v>0</v>
      </c>
      <c r="S9074">
        <v>0</v>
      </c>
      <c r="T9074">
        <v>0</v>
      </c>
      <c r="U9074">
        <v>8.6991669999999992</v>
      </c>
      <c r="V9074">
        <v>328.560833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1737254</v>
      </c>
      <c r="B9075">
        <v>1</v>
      </c>
      <c r="C9075" t="s">
        <v>77</v>
      </c>
      <c r="D9075" t="s">
        <v>111</v>
      </c>
      <c r="E9075" t="s">
        <v>139</v>
      </c>
      <c r="F9075" t="s">
        <v>25755</v>
      </c>
      <c r="G9075" t="s">
        <v>141</v>
      </c>
      <c r="H9075" t="s">
        <v>46</v>
      </c>
      <c r="I9075" t="s">
        <v>129</v>
      </c>
      <c r="J9075" t="s">
        <v>130</v>
      </c>
      <c r="K9075" t="s">
        <v>131</v>
      </c>
      <c r="L9075" t="s">
        <v>25756</v>
      </c>
      <c r="M9075" t="s">
        <v>25757</v>
      </c>
      <c r="N9075">
        <v>2.0891666660000001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8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16.713332999999999</v>
      </c>
    </row>
    <row r="9076" spans="1:26" x14ac:dyDescent="0.25">
      <c r="A9076">
        <v>1737267</v>
      </c>
      <c r="B9076">
        <v>1</v>
      </c>
      <c r="C9076" t="s">
        <v>76</v>
      </c>
      <c r="D9076" t="s">
        <v>90</v>
      </c>
      <c r="E9076" t="s">
        <v>139</v>
      </c>
      <c r="F9076" t="s">
        <v>25511</v>
      </c>
      <c r="G9076" t="s">
        <v>141</v>
      </c>
      <c r="H9076" t="s">
        <v>46</v>
      </c>
      <c r="I9076" t="s">
        <v>129</v>
      </c>
      <c r="J9076" t="s">
        <v>130</v>
      </c>
      <c r="K9076" t="s">
        <v>131</v>
      </c>
      <c r="L9076" t="s">
        <v>25758</v>
      </c>
      <c r="M9076" t="s">
        <v>25759</v>
      </c>
      <c r="N9076">
        <v>5.9863888879999996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2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11.972778</v>
      </c>
    </row>
    <row r="9077" spans="1:26" x14ac:dyDescent="0.25">
      <c r="A9077">
        <v>1737260</v>
      </c>
      <c r="B9077">
        <v>1</v>
      </c>
      <c r="C9077" t="s">
        <v>77</v>
      </c>
      <c r="D9077" t="s">
        <v>116</v>
      </c>
      <c r="E9077" t="s">
        <v>139</v>
      </c>
      <c r="F9077" t="s">
        <v>25760</v>
      </c>
      <c r="G9077" t="s">
        <v>141</v>
      </c>
      <c r="H9077" t="s">
        <v>46</v>
      </c>
      <c r="I9077" t="s">
        <v>129</v>
      </c>
      <c r="J9077" t="s">
        <v>130</v>
      </c>
      <c r="K9077" t="s">
        <v>131</v>
      </c>
      <c r="L9077" t="s">
        <v>25761</v>
      </c>
      <c r="M9077" t="s">
        <v>25762</v>
      </c>
      <c r="N9077">
        <v>3.9472222220000002</v>
      </c>
      <c r="O9077">
        <v>0</v>
      </c>
      <c r="P9077">
        <v>29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114.469444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1737265</v>
      </c>
      <c r="B9078">
        <v>1</v>
      </c>
      <c r="C9078" t="s">
        <v>77</v>
      </c>
      <c r="D9078" t="s">
        <v>114</v>
      </c>
      <c r="E9078" t="s">
        <v>139</v>
      </c>
      <c r="F9078" t="s">
        <v>25763</v>
      </c>
      <c r="G9078" t="s">
        <v>141</v>
      </c>
      <c r="H9078" t="s">
        <v>46</v>
      </c>
      <c r="I9078" t="s">
        <v>129</v>
      </c>
      <c r="J9078" t="s">
        <v>130</v>
      </c>
      <c r="K9078" t="s">
        <v>131</v>
      </c>
      <c r="L9078" t="s">
        <v>25764</v>
      </c>
      <c r="M9078" t="s">
        <v>25765</v>
      </c>
      <c r="N9078">
        <v>1.3319444439999999</v>
      </c>
      <c r="O9078">
        <v>0</v>
      </c>
      <c r="P9078">
        <v>2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2.6638890000000002</v>
      </c>
      <c r="W9078">
        <v>0</v>
      </c>
      <c r="X9078">
        <v>0</v>
      </c>
      <c r="Y9078">
        <v>0</v>
      </c>
      <c r="Z9078">
        <v>0</v>
      </c>
    </row>
    <row r="9079" spans="1:26" x14ac:dyDescent="0.25">
      <c r="A9079">
        <v>1737274</v>
      </c>
      <c r="B9079">
        <v>1</v>
      </c>
      <c r="C9079" t="s">
        <v>77</v>
      </c>
      <c r="D9079" t="s">
        <v>110</v>
      </c>
      <c r="E9079" t="s">
        <v>139</v>
      </c>
      <c r="F9079" t="s">
        <v>25766</v>
      </c>
      <c r="G9079" t="s">
        <v>141</v>
      </c>
      <c r="H9079" t="s">
        <v>46</v>
      </c>
      <c r="I9079" t="s">
        <v>129</v>
      </c>
      <c r="J9079" t="s">
        <v>130</v>
      </c>
      <c r="K9079" t="s">
        <v>131</v>
      </c>
      <c r="L9079" t="s">
        <v>25767</v>
      </c>
      <c r="M9079" t="s">
        <v>25768</v>
      </c>
      <c r="N9079">
        <v>1.413611111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1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1.413611</v>
      </c>
    </row>
    <row r="9080" spans="1:26" x14ac:dyDescent="0.25">
      <c r="A9080">
        <v>1737269</v>
      </c>
      <c r="B9080">
        <v>1</v>
      </c>
      <c r="C9080" t="s">
        <v>77</v>
      </c>
      <c r="D9080" t="s">
        <v>108</v>
      </c>
      <c r="E9080" t="s">
        <v>139</v>
      </c>
      <c r="F9080" t="s">
        <v>25769</v>
      </c>
      <c r="G9080" t="s">
        <v>1596</v>
      </c>
      <c r="H9080" t="s">
        <v>46</v>
      </c>
      <c r="I9080" t="s">
        <v>129</v>
      </c>
      <c r="J9080" t="s">
        <v>130</v>
      </c>
      <c r="K9080" t="s">
        <v>131</v>
      </c>
      <c r="L9080" t="s">
        <v>25770</v>
      </c>
      <c r="M9080" t="s">
        <v>25771</v>
      </c>
      <c r="N9080">
        <v>3.4436111110000001</v>
      </c>
      <c r="O9080">
        <v>0</v>
      </c>
      <c r="P9080">
        <v>36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123.97</v>
      </c>
      <c r="W9080">
        <v>0</v>
      </c>
      <c r="X9080">
        <v>0</v>
      </c>
      <c r="Y9080">
        <v>0</v>
      </c>
      <c r="Z9080">
        <v>0</v>
      </c>
    </row>
    <row r="9081" spans="1:26" x14ac:dyDescent="0.25">
      <c r="A9081">
        <v>1737277</v>
      </c>
      <c r="B9081">
        <v>1</v>
      </c>
      <c r="C9081" t="s">
        <v>76</v>
      </c>
      <c r="D9081" t="s">
        <v>96</v>
      </c>
      <c r="E9081" t="s">
        <v>134</v>
      </c>
      <c r="F9081" t="s">
        <v>25772</v>
      </c>
      <c r="G9081" t="s">
        <v>136</v>
      </c>
      <c r="H9081" t="s">
        <v>46</v>
      </c>
      <c r="I9081" t="s">
        <v>129</v>
      </c>
      <c r="J9081" t="s">
        <v>130</v>
      </c>
      <c r="K9081" t="s">
        <v>131</v>
      </c>
      <c r="L9081" t="s">
        <v>25773</v>
      </c>
      <c r="M9081" t="s">
        <v>25774</v>
      </c>
      <c r="N9081">
        <v>1.399444444</v>
      </c>
      <c r="O9081">
        <v>0</v>
      </c>
      <c r="P9081">
        <v>1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1.3994439999999999</v>
      </c>
      <c r="W9081">
        <v>0</v>
      </c>
      <c r="X9081">
        <v>0</v>
      </c>
      <c r="Y9081">
        <v>0</v>
      </c>
      <c r="Z9081">
        <v>0</v>
      </c>
    </row>
    <row r="9082" spans="1:26" x14ac:dyDescent="0.25">
      <c r="A9082">
        <v>1737275</v>
      </c>
      <c r="B9082">
        <v>1</v>
      </c>
      <c r="C9082" t="s">
        <v>76</v>
      </c>
      <c r="D9082" t="s">
        <v>85</v>
      </c>
      <c r="E9082" t="s">
        <v>134</v>
      </c>
      <c r="F9082" t="s">
        <v>25775</v>
      </c>
      <c r="G9082" t="s">
        <v>155</v>
      </c>
      <c r="H9082" t="s">
        <v>46</v>
      </c>
      <c r="I9082" t="s">
        <v>129</v>
      </c>
      <c r="J9082" t="s">
        <v>130</v>
      </c>
      <c r="K9082" t="s">
        <v>131</v>
      </c>
      <c r="L9082" t="s">
        <v>25776</v>
      </c>
      <c r="M9082" t="s">
        <v>25777</v>
      </c>
      <c r="N9082">
        <v>0.53444444400000002</v>
      </c>
      <c r="O9082">
        <v>0</v>
      </c>
      <c r="P9082">
        <v>1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0.53444400000000003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1737273</v>
      </c>
      <c r="B9083">
        <v>1</v>
      </c>
      <c r="C9083" t="s">
        <v>77</v>
      </c>
      <c r="D9083" t="s">
        <v>108</v>
      </c>
      <c r="E9083" t="s">
        <v>134</v>
      </c>
      <c r="F9083" t="s">
        <v>25778</v>
      </c>
      <c r="G9083" t="s">
        <v>136</v>
      </c>
      <c r="H9083" t="s">
        <v>46</v>
      </c>
      <c r="I9083" t="s">
        <v>129</v>
      </c>
      <c r="J9083" t="s">
        <v>130</v>
      </c>
      <c r="K9083" t="s">
        <v>131</v>
      </c>
      <c r="L9083" t="s">
        <v>25779</v>
      </c>
      <c r="M9083" t="s">
        <v>25780</v>
      </c>
      <c r="N9083">
        <v>1.596666666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1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1.5966670000000001</v>
      </c>
    </row>
    <row r="9084" spans="1:26" x14ac:dyDescent="0.25">
      <c r="A9084">
        <v>1737271</v>
      </c>
      <c r="B9084">
        <v>1</v>
      </c>
      <c r="C9084" t="s">
        <v>77</v>
      </c>
      <c r="D9084" t="s">
        <v>117</v>
      </c>
      <c r="E9084" t="s">
        <v>139</v>
      </c>
      <c r="F9084" t="s">
        <v>25781</v>
      </c>
      <c r="G9084" t="s">
        <v>141</v>
      </c>
      <c r="H9084" t="s">
        <v>46</v>
      </c>
      <c r="I9084" t="s">
        <v>129</v>
      </c>
      <c r="J9084" t="s">
        <v>130</v>
      </c>
      <c r="K9084" t="s">
        <v>131</v>
      </c>
      <c r="L9084" t="s">
        <v>25782</v>
      </c>
      <c r="M9084" t="s">
        <v>25783</v>
      </c>
      <c r="N9084">
        <v>0.90305555500000001</v>
      </c>
      <c r="O9084">
        <v>0</v>
      </c>
      <c r="P9084">
        <v>0</v>
      </c>
      <c r="Q9084">
        <v>0</v>
      </c>
      <c r="R9084">
        <v>30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27.091667000000001</v>
      </c>
      <c r="Y9084">
        <v>0</v>
      </c>
      <c r="Z9084">
        <v>0</v>
      </c>
    </row>
    <row r="9085" spans="1:26" x14ac:dyDescent="0.25">
      <c r="A9085">
        <v>1737276</v>
      </c>
      <c r="B9085">
        <v>1</v>
      </c>
      <c r="C9085" t="s">
        <v>76</v>
      </c>
      <c r="D9085" t="s">
        <v>79</v>
      </c>
      <c r="E9085" t="s">
        <v>134</v>
      </c>
      <c r="F9085" t="s">
        <v>25784</v>
      </c>
      <c r="G9085" t="s">
        <v>136</v>
      </c>
      <c r="H9085" t="s">
        <v>46</v>
      </c>
      <c r="I9085" t="s">
        <v>129</v>
      </c>
      <c r="J9085" t="s">
        <v>130</v>
      </c>
      <c r="K9085" t="s">
        <v>131</v>
      </c>
      <c r="L9085" t="s">
        <v>25785</v>
      </c>
      <c r="M9085" t="s">
        <v>25786</v>
      </c>
      <c r="N9085">
        <v>3.3983333330000001</v>
      </c>
      <c r="O9085">
        <v>0</v>
      </c>
      <c r="P9085">
        <v>12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40.78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1737283</v>
      </c>
      <c r="B9086">
        <v>1</v>
      </c>
      <c r="C9086" t="s">
        <v>76</v>
      </c>
      <c r="D9086" t="s">
        <v>93</v>
      </c>
      <c r="E9086" t="s">
        <v>134</v>
      </c>
      <c r="F9086" t="s">
        <v>25787</v>
      </c>
      <c r="G9086" t="s">
        <v>136</v>
      </c>
      <c r="H9086" t="s">
        <v>46</v>
      </c>
      <c r="I9086" t="s">
        <v>129</v>
      </c>
      <c r="J9086" t="s">
        <v>130</v>
      </c>
      <c r="K9086" t="s">
        <v>131</v>
      </c>
      <c r="L9086" t="s">
        <v>25788</v>
      </c>
      <c r="M9086" t="s">
        <v>25789</v>
      </c>
      <c r="N9086">
        <v>3.0383333330000002</v>
      </c>
      <c r="O9086">
        <v>0</v>
      </c>
      <c r="P9086">
        <v>1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3.0383330000000002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1737279</v>
      </c>
      <c r="B9087">
        <v>1</v>
      </c>
      <c r="C9087" t="s">
        <v>76</v>
      </c>
      <c r="D9087" t="s">
        <v>93</v>
      </c>
      <c r="E9087" t="s">
        <v>139</v>
      </c>
      <c r="F9087" t="s">
        <v>25790</v>
      </c>
      <c r="G9087" t="s">
        <v>269</v>
      </c>
      <c r="H9087" t="s">
        <v>46</v>
      </c>
      <c r="I9087" t="s">
        <v>129</v>
      </c>
      <c r="J9087" t="s">
        <v>130</v>
      </c>
      <c r="K9087" t="s">
        <v>131</v>
      </c>
      <c r="L9087" t="s">
        <v>25791</v>
      </c>
      <c r="M9087" t="s">
        <v>25792</v>
      </c>
      <c r="N9087">
        <v>0.93944444400000005</v>
      </c>
      <c r="O9087">
        <v>0</v>
      </c>
      <c r="P9087">
        <v>36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33.82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1737280</v>
      </c>
      <c r="B9088">
        <v>1</v>
      </c>
      <c r="C9088" t="s">
        <v>76</v>
      </c>
      <c r="D9088" t="s">
        <v>107</v>
      </c>
      <c r="E9088" t="s">
        <v>134</v>
      </c>
      <c r="F9088" t="s">
        <v>25793</v>
      </c>
      <c r="G9088" t="s">
        <v>209</v>
      </c>
      <c r="H9088" t="s">
        <v>46</v>
      </c>
      <c r="I9088" t="s">
        <v>129</v>
      </c>
      <c r="J9088" t="s">
        <v>130</v>
      </c>
      <c r="K9088" t="s">
        <v>131</v>
      </c>
      <c r="L9088" t="s">
        <v>25794</v>
      </c>
      <c r="M9088" t="s">
        <v>25795</v>
      </c>
      <c r="N9088">
        <v>2.7774999999999999</v>
      </c>
      <c r="O9088">
        <v>0</v>
      </c>
      <c r="P9088">
        <v>14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38.884999999999998</v>
      </c>
      <c r="W9088">
        <v>0</v>
      </c>
      <c r="X9088">
        <v>0</v>
      </c>
      <c r="Y9088">
        <v>0</v>
      </c>
      <c r="Z9088">
        <v>0</v>
      </c>
    </row>
    <row r="9089" spans="1:26" x14ac:dyDescent="0.25">
      <c r="A9089">
        <v>1737281</v>
      </c>
      <c r="B9089">
        <v>1</v>
      </c>
      <c r="C9089" t="s">
        <v>77</v>
      </c>
      <c r="D9089" t="s">
        <v>116</v>
      </c>
      <c r="E9089" t="s">
        <v>212</v>
      </c>
      <c r="F9089" t="s">
        <v>25796</v>
      </c>
      <c r="G9089" t="s">
        <v>176</v>
      </c>
      <c r="H9089" t="s">
        <v>47</v>
      </c>
      <c r="I9089" t="s">
        <v>129</v>
      </c>
      <c r="J9089" t="s">
        <v>130</v>
      </c>
      <c r="K9089" t="s">
        <v>131</v>
      </c>
      <c r="L9089" t="s">
        <v>25797</v>
      </c>
      <c r="M9089" t="s">
        <v>25798</v>
      </c>
      <c r="N9089">
        <v>2.2319444439999998</v>
      </c>
      <c r="O9089">
        <v>5</v>
      </c>
      <c r="P9089">
        <v>633</v>
      </c>
      <c r="Q9089">
        <v>0</v>
      </c>
      <c r="R9089">
        <v>0</v>
      </c>
      <c r="S9089">
        <v>0</v>
      </c>
      <c r="T9089">
        <v>0</v>
      </c>
      <c r="U9089">
        <v>11.159722</v>
      </c>
      <c r="V9089">
        <v>1412.820833</v>
      </c>
      <c r="W9089">
        <v>0</v>
      </c>
      <c r="X9089">
        <v>0</v>
      </c>
      <c r="Y9089">
        <v>0</v>
      </c>
      <c r="Z9089">
        <v>0</v>
      </c>
    </row>
    <row r="9090" spans="1:26" x14ac:dyDescent="0.25">
      <c r="A9090">
        <v>1737284</v>
      </c>
      <c r="B9090">
        <v>1</v>
      </c>
      <c r="C9090" t="s">
        <v>76</v>
      </c>
      <c r="D9090" t="s">
        <v>94</v>
      </c>
      <c r="E9090" t="s">
        <v>134</v>
      </c>
      <c r="F9090" t="s">
        <v>25799</v>
      </c>
      <c r="G9090" t="s">
        <v>136</v>
      </c>
      <c r="H9090" t="s">
        <v>46</v>
      </c>
      <c r="I9090" t="s">
        <v>129</v>
      </c>
      <c r="J9090" t="s">
        <v>130</v>
      </c>
      <c r="K9090" t="s">
        <v>131</v>
      </c>
      <c r="L9090" t="s">
        <v>25800</v>
      </c>
      <c r="M9090" t="s">
        <v>25801</v>
      </c>
      <c r="N9090">
        <v>0.68638888799999997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0.68638900000000003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1737293</v>
      </c>
      <c r="B9091">
        <v>1</v>
      </c>
      <c r="C9091" t="s">
        <v>76</v>
      </c>
      <c r="D9091" t="s">
        <v>97</v>
      </c>
      <c r="E9091" t="s">
        <v>134</v>
      </c>
      <c r="F9091" t="s">
        <v>25802</v>
      </c>
      <c r="G9091" t="s">
        <v>136</v>
      </c>
      <c r="H9091" t="s">
        <v>46</v>
      </c>
      <c r="I9091" t="s">
        <v>129</v>
      </c>
      <c r="J9091" t="s">
        <v>130</v>
      </c>
      <c r="K9091" t="s">
        <v>131</v>
      </c>
      <c r="L9091" t="s">
        <v>25803</v>
      </c>
      <c r="M9091" t="s">
        <v>25804</v>
      </c>
      <c r="N9091">
        <v>3.4330555550000001</v>
      </c>
      <c r="O9091">
        <v>0</v>
      </c>
      <c r="P9091">
        <v>2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6.8661110000000001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1737294</v>
      </c>
      <c r="B9092">
        <v>1</v>
      </c>
      <c r="C9092" t="s">
        <v>76</v>
      </c>
      <c r="D9092" t="s">
        <v>103</v>
      </c>
      <c r="E9092" t="s">
        <v>134</v>
      </c>
      <c r="F9092" t="s">
        <v>25805</v>
      </c>
      <c r="G9092" t="s">
        <v>136</v>
      </c>
      <c r="H9092" t="s">
        <v>46</v>
      </c>
      <c r="I9092" t="s">
        <v>129</v>
      </c>
      <c r="J9092" t="s">
        <v>130</v>
      </c>
      <c r="K9092" t="s">
        <v>131</v>
      </c>
      <c r="L9092" t="s">
        <v>25806</v>
      </c>
      <c r="M9092" t="s">
        <v>25807</v>
      </c>
      <c r="N9092">
        <v>1.5536111109999999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3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4.6608330000000002</v>
      </c>
    </row>
    <row r="9093" spans="1:26" x14ac:dyDescent="0.25">
      <c r="A9093">
        <v>1737287</v>
      </c>
      <c r="B9093">
        <v>1</v>
      </c>
      <c r="C9093" t="s">
        <v>77</v>
      </c>
      <c r="D9093" t="s">
        <v>109</v>
      </c>
      <c r="E9093" t="s">
        <v>212</v>
      </c>
      <c r="F9093" t="s">
        <v>17071</v>
      </c>
      <c r="G9093" t="s">
        <v>176</v>
      </c>
      <c r="H9093" t="s">
        <v>47</v>
      </c>
      <c r="I9093" t="s">
        <v>129</v>
      </c>
      <c r="J9093" t="s">
        <v>130</v>
      </c>
      <c r="K9093" t="s">
        <v>131</v>
      </c>
      <c r="L9093" t="s">
        <v>25808</v>
      </c>
      <c r="M9093" t="s">
        <v>25809</v>
      </c>
      <c r="N9093">
        <v>0.80027777700000002</v>
      </c>
      <c r="O9093">
        <v>22</v>
      </c>
      <c r="P9093">
        <v>294</v>
      </c>
      <c r="Q9093">
        <v>0</v>
      </c>
      <c r="R9093">
        <v>0</v>
      </c>
      <c r="S9093">
        <v>0</v>
      </c>
      <c r="T9093">
        <v>0</v>
      </c>
      <c r="U9093">
        <v>17.606110999999999</v>
      </c>
      <c r="V9093">
        <v>235.281666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1737300</v>
      </c>
      <c r="B9094">
        <v>1</v>
      </c>
      <c r="C9094" t="s">
        <v>76</v>
      </c>
      <c r="D9094" t="s">
        <v>103</v>
      </c>
      <c r="E9094" t="s">
        <v>126</v>
      </c>
      <c r="F9094" t="s">
        <v>25810</v>
      </c>
      <c r="G9094" t="s">
        <v>145</v>
      </c>
      <c r="H9094" t="s">
        <v>47</v>
      </c>
      <c r="I9094" t="s">
        <v>129</v>
      </c>
      <c r="J9094" t="s">
        <v>130</v>
      </c>
      <c r="K9094" t="s">
        <v>131</v>
      </c>
      <c r="L9094" t="s">
        <v>25811</v>
      </c>
      <c r="M9094" t="s">
        <v>25812</v>
      </c>
      <c r="N9094">
        <v>1.821666666</v>
      </c>
      <c r="O9094">
        <v>0</v>
      </c>
      <c r="P9094">
        <v>0</v>
      </c>
      <c r="Q9094">
        <v>0</v>
      </c>
      <c r="R9094">
        <v>61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111.121667</v>
      </c>
      <c r="Y9094">
        <v>0</v>
      </c>
      <c r="Z9094">
        <v>0</v>
      </c>
    </row>
    <row r="9095" spans="1:26" x14ac:dyDescent="0.25">
      <c r="A9095">
        <v>1737303</v>
      </c>
      <c r="B9095">
        <v>1</v>
      </c>
      <c r="C9095" t="s">
        <v>76</v>
      </c>
      <c r="D9095" t="s">
        <v>99</v>
      </c>
      <c r="E9095" t="s">
        <v>134</v>
      </c>
      <c r="F9095" t="s">
        <v>25813</v>
      </c>
      <c r="G9095" t="s">
        <v>136</v>
      </c>
      <c r="H9095" t="s">
        <v>46</v>
      </c>
      <c r="I9095" t="s">
        <v>129</v>
      </c>
      <c r="J9095" t="s">
        <v>130</v>
      </c>
      <c r="K9095" t="s">
        <v>131</v>
      </c>
      <c r="L9095" t="s">
        <v>25814</v>
      </c>
      <c r="M9095" t="s">
        <v>25815</v>
      </c>
      <c r="N9095">
        <v>1.2819444440000001</v>
      </c>
      <c r="O9095">
        <v>0</v>
      </c>
      <c r="P9095">
        <v>4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5.1277780000000002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1737291</v>
      </c>
      <c r="B9096">
        <v>1</v>
      </c>
      <c r="C9096" t="s">
        <v>76</v>
      </c>
      <c r="D9096" t="s">
        <v>78</v>
      </c>
      <c r="E9096" t="s">
        <v>134</v>
      </c>
      <c r="F9096" t="s">
        <v>25816</v>
      </c>
      <c r="G9096" t="s">
        <v>136</v>
      </c>
      <c r="H9096" t="s">
        <v>46</v>
      </c>
      <c r="I9096" t="s">
        <v>129</v>
      </c>
      <c r="J9096" t="s">
        <v>130</v>
      </c>
      <c r="K9096" t="s">
        <v>131</v>
      </c>
      <c r="L9096" t="s">
        <v>25817</v>
      </c>
      <c r="M9096" t="s">
        <v>25818</v>
      </c>
      <c r="N9096">
        <v>3.7116666660000002</v>
      </c>
      <c r="O9096">
        <v>0</v>
      </c>
      <c r="P9096">
        <v>1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3.7116669999999998</v>
      </c>
      <c r="W9096">
        <v>0</v>
      </c>
      <c r="X9096">
        <v>0</v>
      </c>
      <c r="Y9096">
        <v>0</v>
      </c>
      <c r="Z9096">
        <v>0</v>
      </c>
    </row>
    <row r="9097" spans="1:26" x14ac:dyDescent="0.25">
      <c r="A9097">
        <v>1737296</v>
      </c>
      <c r="B9097">
        <v>1</v>
      </c>
      <c r="C9097" t="s">
        <v>77</v>
      </c>
      <c r="D9097" t="s">
        <v>124</v>
      </c>
      <c r="E9097" t="s">
        <v>139</v>
      </c>
      <c r="F9097" t="s">
        <v>25819</v>
      </c>
      <c r="G9097" t="s">
        <v>269</v>
      </c>
      <c r="H9097" t="s">
        <v>46</v>
      </c>
      <c r="I9097" t="s">
        <v>129</v>
      </c>
      <c r="J9097" t="s">
        <v>130</v>
      </c>
      <c r="K9097" t="s">
        <v>131</v>
      </c>
      <c r="L9097" t="s">
        <v>25820</v>
      </c>
      <c r="M9097" t="s">
        <v>25821</v>
      </c>
      <c r="N9097">
        <v>3.505833333</v>
      </c>
      <c r="O9097">
        <v>0</v>
      </c>
      <c r="P9097">
        <v>27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94.657499999999999</v>
      </c>
      <c r="W9097">
        <v>0</v>
      </c>
      <c r="X9097">
        <v>0</v>
      </c>
      <c r="Y9097">
        <v>0</v>
      </c>
      <c r="Z9097">
        <v>0</v>
      </c>
    </row>
    <row r="9098" spans="1:26" x14ac:dyDescent="0.25">
      <c r="A9098">
        <v>1737299</v>
      </c>
      <c r="B9098">
        <v>1</v>
      </c>
      <c r="C9098" t="s">
        <v>77</v>
      </c>
      <c r="D9098" t="s">
        <v>117</v>
      </c>
      <c r="E9098" t="s">
        <v>212</v>
      </c>
      <c r="F9098" t="s">
        <v>25822</v>
      </c>
      <c r="G9098" t="s">
        <v>176</v>
      </c>
      <c r="H9098" t="s">
        <v>47</v>
      </c>
      <c r="I9098" t="s">
        <v>151</v>
      </c>
      <c r="J9098" t="s">
        <v>130</v>
      </c>
      <c r="K9098" t="s">
        <v>131</v>
      </c>
      <c r="L9098" t="s">
        <v>25823</v>
      </c>
      <c r="M9098" t="s">
        <v>25824</v>
      </c>
      <c r="N9098">
        <v>2.2499999999999999E-2</v>
      </c>
      <c r="O9098">
        <v>0</v>
      </c>
      <c r="P9098">
        <v>0</v>
      </c>
      <c r="Q9098">
        <v>2</v>
      </c>
      <c r="R9098">
        <v>287</v>
      </c>
      <c r="S9098">
        <v>0</v>
      </c>
      <c r="T9098">
        <v>18</v>
      </c>
      <c r="U9098">
        <v>0</v>
      </c>
      <c r="V9098">
        <v>0</v>
      </c>
      <c r="W9098">
        <v>4.4999999999999998E-2</v>
      </c>
      <c r="X9098">
        <v>6.4574999999999996</v>
      </c>
      <c r="Y9098">
        <v>0</v>
      </c>
      <c r="Z9098">
        <v>0.40500000000000003</v>
      </c>
    </row>
    <row r="9099" spans="1:26" x14ac:dyDescent="0.25">
      <c r="A9099">
        <v>1737322</v>
      </c>
      <c r="B9099">
        <v>1</v>
      </c>
      <c r="C9099" t="s">
        <v>76</v>
      </c>
      <c r="D9099" t="s">
        <v>91</v>
      </c>
      <c r="E9099" t="s">
        <v>126</v>
      </c>
      <c r="F9099" t="s">
        <v>25825</v>
      </c>
      <c r="G9099" t="s">
        <v>3358</v>
      </c>
      <c r="H9099" t="s">
        <v>47</v>
      </c>
      <c r="I9099" t="s">
        <v>129</v>
      </c>
      <c r="J9099" t="s">
        <v>130</v>
      </c>
      <c r="K9099" t="s">
        <v>131</v>
      </c>
      <c r="L9099" t="s">
        <v>25826</v>
      </c>
      <c r="M9099" t="s">
        <v>25827</v>
      </c>
      <c r="N9099">
        <v>4.7983333330000004</v>
      </c>
      <c r="O9099">
        <v>0</v>
      </c>
      <c r="P9099">
        <v>0</v>
      </c>
      <c r="Q9099">
        <v>0</v>
      </c>
      <c r="R9099">
        <v>76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364.67333300000001</v>
      </c>
      <c r="Y9099">
        <v>0</v>
      </c>
      <c r="Z9099">
        <v>0</v>
      </c>
    </row>
    <row r="9100" spans="1:26" x14ac:dyDescent="0.25">
      <c r="A9100">
        <v>1737308</v>
      </c>
      <c r="B9100">
        <v>1</v>
      </c>
      <c r="C9100" t="s">
        <v>76</v>
      </c>
      <c r="D9100" t="s">
        <v>90</v>
      </c>
      <c r="E9100" t="s">
        <v>164</v>
      </c>
      <c r="F9100" t="s">
        <v>16879</v>
      </c>
      <c r="G9100" t="s">
        <v>256</v>
      </c>
      <c r="H9100" t="s">
        <v>46</v>
      </c>
      <c r="I9100" t="s">
        <v>129</v>
      </c>
      <c r="J9100" t="s">
        <v>130</v>
      </c>
      <c r="K9100" t="s">
        <v>131</v>
      </c>
      <c r="L9100" t="s">
        <v>25828</v>
      </c>
      <c r="M9100" t="s">
        <v>25829</v>
      </c>
      <c r="N9100">
        <v>1.5041666659999999</v>
      </c>
      <c r="O9100">
        <v>0</v>
      </c>
      <c r="P9100">
        <v>0</v>
      </c>
      <c r="Q9100">
        <v>0</v>
      </c>
      <c r="R9100">
        <v>112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168.466667</v>
      </c>
      <c r="Y9100">
        <v>0</v>
      </c>
      <c r="Z9100">
        <v>0</v>
      </c>
    </row>
    <row r="9101" spans="1:26" x14ac:dyDescent="0.25">
      <c r="A9101">
        <v>1737313</v>
      </c>
      <c r="B9101">
        <v>1</v>
      </c>
      <c r="C9101" t="s">
        <v>76</v>
      </c>
      <c r="D9101" t="s">
        <v>79</v>
      </c>
      <c r="E9101" t="s">
        <v>134</v>
      </c>
      <c r="F9101" t="s">
        <v>25830</v>
      </c>
      <c r="G9101" t="s">
        <v>136</v>
      </c>
      <c r="H9101" t="s">
        <v>46</v>
      </c>
      <c r="I9101" t="s">
        <v>129</v>
      </c>
      <c r="J9101" t="s">
        <v>130</v>
      </c>
      <c r="K9101" t="s">
        <v>131</v>
      </c>
      <c r="L9101" t="s">
        <v>25831</v>
      </c>
      <c r="M9101" t="s">
        <v>25832</v>
      </c>
      <c r="N9101">
        <v>1.2122222220000001</v>
      </c>
      <c r="O9101">
        <v>0</v>
      </c>
      <c r="P9101">
        <v>4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4.8488889999999998</v>
      </c>
      <c r="W9101">
        <v>0</v>
      </c>
      <c r="X9101">
        <v>0</v>
      </c>
      <c r="Y9101">
        <v>0</v>
      </c>
      <c r="Z9101">
        <v>0</v>
      </c>
    </row>
    <row r="9102" spans="1:26" x14ac:dyDescent="0.25">
      <c r="A9102">
        <v>1737319</v>
      </c>
      <c r="B9102">
        <v>1</v>
      </c>
      <c r="C9102" t="s">
        <v>76</v>
      </c>
      <c r="D9102" t="s">
        <v>99</v>
      </c>
      <c r="E9102" t="s">
        <v>191</v>
      </c>
      <c r="F9102" t="s">
        <v>25833</v>
      </c>
      <c r="G9102" t="s">
        <v>907</v>
      </c>
      <c r="H9102" t="s">
        <v>46</v>
      </c>
      <c r="I9102" t="s">
        <v>129</v>
      </c>
      <c r="J9102" t="s">
        <v>130</v>
      </c>
      <c r="K9102" t="s">
        <v>131</v>
      </c>
      <c r="L9102" t="s">
        <v>25834</v>
      </c>
      <c r="M9102" t="s">
        <v>25835</v>
      </c>
      <c r="N9102">
        <v>0.98027777699999996</v>
      </c>
      <c r="O9102">
        <v>0</v>
      </c>
      <c r="P9102">
        <v>27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26.467500000000001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1737312</v>
      </c>
      <c r="B9103">
        <v>1</v>
      </c>
      <c r="C9103" t="s">
        <v>77</v>
      </c>
      <c r="D9103" t="s">
        <v>114</v>
      </c>
      <c r="E9103" t="s">
        <v>164</v>
      </c>
      <c r="F9103" t="s">
        <v>25836</v>
      </c>
      <c r="G9103" t="s">
        <v>256</v>
      </c>
      <c r="H9103" t="s">
        <v>46</v>
      </c>
      <c r="I9103" t="s">
        <v>129</v>
      </c>
      <c r="J9103" t="s">
        <v>130</v>
      </c>
      <c r="K9103" t="s">
        <v>131</v>
      </c>
      <c r="L9103" t="s">
        <v>25837</v>
      </c>
      <c r="M9103" t="s">
        <v>25838</v>
      </c>
      <c r="N9103">
        <v>1.141388888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4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4.5655559999999999</v>
      </c>
    </row>
    <row r="9104" spans="1:26" x14ac:dyDescent="0.25">
      <c r="A9104">
        <v>1737314</v>
      </c>
      <c r="B9104">
        <v>1</v>
      </c>
      <c r="C9104" t="s">
        <v>77</v>
      </c>
      <c r="D9104" t="s">
        <v>113</v>
      </c>
      <c r="E9104" t="s">
        <v>134</v>
      </c>
      <c r="F9104" t="s">
        <v>25839</v>
      </c>
      <c r="G9104" t="s">
        <v>155</v>
      </c>
      <c r="H9104" t="s">
        <v>46</v>
      </c>
      <c r="I9104" t="s">
        <v>129</v>
      </c>
      <c r="J9104" t="s">
        <v>130</v>
      </c>
      <c r="K9104" t="s">
        <v>131</v>
      </c>
      <c r="L9104" t="s">
        <v>25840</v>
      </c>
      <c r="M9104" t="s">
        <v>25841</v>
      </c>
      <c r="N9104">
        <v>0.80138888799999997</v>
      </c>
      <c r="O9104">
        <v>0</v>
      </c>
      <c r="P9104">
        <v>0</v>
      </c>
      <c r="Q9104">
        <v>0</v>
      </c>
      <c r="R9104">
        <v>1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0.80138900000000002</v>
      </c>
      <c r="Y9104">
        <v>0</v>
      </c>
      <c r="Z9104">
        <v>0</v>
      </c>
    </row>
    <row r="9105" spans="1:26" x14ac:dyDescent="0.25">
      <c r="A9105">
        <v>1737315</v>
      </c>
      <c r="B9105">
        <v>1</v>
      </c>
      <c r="C9105" t="s">
        <v>76</v>
      </c>
      <c r="D9105" t="s">
        <v>93</v>
      </c>
      <c r="E9105" t="s">
        <v>139</v>
      </c>
      <c r="F9105" t="s">
        <v>3890</v>
      </c>
      <c r="G9105" t="s">
        <v>269</v>
      </c>
      <c r="H9105" t="s">
        <v>46</v>
      </c>
      <c r="I9105" t="s">
        <v>129</v>
      </c>
      <c r="J9105" t="s">
        <v>130</v>
      </c>
      <c r="K9105" t="s">
        <v>131</v>
      </c>
      <c r="L9105" t="s">
        <v>25842</v>
      </c>
      <c r="M9105" t="s">
        <v>25843</v>
      </c>
      <c r="N9105">
        <v>2.9302777770000001</v>
      </c>
      <c r="O9105">
        <v>0</v>
      </c>
      <c r="P9105">
        <v>158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462.98388899999998</v>
      </c>
      <c r="W9105">
        <v>0</v>
      </c>
      <c r="X9105">
        <v>0</v>
      </c>
      <c r="Y9105">
        <v>0</v>
      </c>
      <c r="Z9105">
        <v>0</v>
      </c>
    </row>
    <row r="9106" spans="1:26" x14ac:dyDescent="0.25">
      <c r="A9106">
        <v>1737317</v>
      </c>
      <c r="B9106">
        <v>1</v>
      </c>
      <c r="C9106" t="s">
        <v>76</v>
      </c>
      <c r="D9106" t="s">
        <v>95</v>
      </c>
      <c r="E9106" t="s">
        <v>134</v>
      </c>
      <c r="F9106" t="s">
        <v>25844</v>
      </c>
      <c r="G9106" t="s">
        <v>155</v>
      </c>
      <c r="H9106" t="s">
        <v>46</v>
      </c>
      <c r="I9106" t="s">
        <v>129</v>
      </c>
      <c r="J9106" t="s">
        <v>130</v>
      </c>
      <c r="K9106" t="s">
        <v>131</v>
      </c>
      <c r="L9106" t="s">
        <v>25845</v>
      </c>
      <c r="M9106" t="s">
        <v>25846</v>
      </c>
      <c r="N9106">
        <v>3.3744444439999999</v>
      </c>
      <c r="O9106">
        <v>0</v>
      </c>
      <c r="P9106">
        <v>0</v>
      </c>
      <c r="Q9106">
        <v>0</v>
      </c>
      <c r="R9106">
        <v>1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3.374444</v>
      </c>
      <c r="Y9106">
        <v>0</v>
      </c>
      <c r="Z9106">
        <v>0</v>
      </c>
    </row>
    <row r="9107" spans="1:26" x14ac:dyDescent="0.25">
      <c r="A9107">
        <v>1737327</v>
      </c>
      <c r="B9107">
        <v>1</v>
      </c>
      <c r="C9107" t="s">
        <v>76</v>
      </c>
      <c r="D9107" t="s">
        <v>78</v>
      </c>
      <c r="E9107" t="s">
        <v>126</v>
      </c>
      <c r="F9107" t="s">
        <v>25847</v>
      </c>
      <c r="G9107" t="s">
        <v>468</v>
      </c>
      <c r="H9107" t="s">
        <v>47</v>
      </c>
      <c r="I9107" t="s">
        <v>129</v>
      </c>
      <c r="J9107" t="s">
        <v>130</v>
      </c>
      <c r="K9107" t="s">
        <v>131</v>
      </c>
      <c r="L9107" t="s">
        <v>25848</v>
      </c>
      <c r="M9107" t="s">
        <v>25849</v>
      </c>
      <c r="N9107">
        <v>1.3916666660000001</v>
      </c>
      <c r="O9107">
        <v>0</v>
      </c>
      <c r="P9107">
        <v>25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34.791666999999997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1737324</v>
      </c>
      <c r="B9108">
        <v>1</v>
      </c>
      <c r="C9108" t="s">
        <v>76</v>
      </c>
      <c r="D9108" t="s">
        <v>101</v>
      </c>
      <c r="E9108" t="s">
        <v>134</v>
      </c>
      <c r="F9108" t="s">
        <v>25850</v>
      </c>
      <c r="G9108" t="s">
        <v>136</v>
      </c>
      <c r="H9108" t="s">
        <v>46</v>
      </c>
      <c r="I9108" t="s">
        <v>129</v>
      </c>
      <c r="J9108" t="s">
        <v>130</v>
      </c>
      <c r="K9108" t="s">
        <v>131</v>
      </c>
      <c r="L9108" t="s">
        <v>25851</v>
      </c>
      <c r="M9108" t="s">
        <v>25852</v>
      </c>
      <c r="N9108">
        <v>0.86333333300000004</v>
      </c>
      <c r="O9108">
        <v>0</v>
      </c>
      <c r="P9108">
        <v>1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0.86333300000000002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1737325</v>
      </c>
      <c r="B9109">
        <v>1</v>
      </c>
      <c r="C9109" t="s">
        <v>76</v>
      </c>
      <c r="D9109" t="s">
        <v>101</v>
      </c>
      <c r="E9109" t="s">
        <v>139</v>
      </c>
      <c r="F9109" t="s">
        <v>6175</v>
      </c>
      <c r="G9109" t="s">
        <v>182</v>
      </c>
      <c r="H9109" t="s">
        <v>46</v>
      </c>
      <c r="I9109" t="s">
        <v>129</v>
      </c>
      <c r="J9109" t="s">
        <v>130</v>
      </c>
      <c r="K9109" t="s">
        <v>131</v>
      </c>
      <c r="L9109" t="s">
        <v>25853</v>
      </c>
      <c r="M9109" t="s">
        <v>25854</v>
      </c>
      <c r="N9109">
        <v>1.543055555</v>
      </c>
      <c r="O9109">
        <v>0</v>
      </c>
      <c r="P9109">
        <v>123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189.79583299999999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1737326</v>
      </c>
      <c r="B9110">
        <v>1</v>
      </c>
      <c r="C9110" t="s">
        <v>77</v>
      </c>
      <c r="D9110" t="s">
        <v>108</v>
      </c>
      <c r="E9110" t="s">
        <v>134</v>
      </c>
      <c r="F9110" t="s">
        <v>25855</v>
      </c>
      <c r="G9110" t="s">
        <v>136</v>
      </c>
      <c r="H9110" t="s">
        <v>46</v>
      </c>
      <c r="I9110" t="s">
        <v>129</v>
      </c>
      <c r="J9110" t="s">
        <v>130</v>
      </c>
      <c r="K9110" t="s">
        <v>131</v>
      </c>
      <c r="L9110" t="s">
        <v>25856</v>
      </c>
      <c r="M9110" t="s">
        <v>25857</v>
      </c>
      <c r="N9110">
        <v>4.1122222219999998</v>
      </c>
      <c r="O9110">
        <v>0</v>
      </c>
      <c r="P9110">
        <v>0</v>
      </c>
      <c r="Q9110">
        <v>0</v>
      </c>
      <c r="R9110">
        <v>1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4.112222</v>
      </c>
      <c r="Y9110">
        <v>0</v>
      </c>
      <c r="Z9110">
        <v>0</v>
      </c>
    </row>
    <row r="9111" spans="1:26" x14ac:dyDescent="0.25">
      <c r="A9111">
        <v>1737323</v>
      </c>
      <c r="B9111">
        <v>1</v>
      </c>
      <c r="C9111" t="s">
        <v>77</v>
      </c>
      <c r="D9111" t="s">
        <v>124</v>
      </c>
      <c r="E9111" t="s">
        <v>212</v>
      </c>
      <c r="F9111" t="s">
        <v>5885</v>
      </c>
      <c r="G9111" t="s">
        <v>176</v>
      </c>
      <c r="H9111" t="s">
        <v>47</v>
      </c>
      <c r="I9111" t="s">
        <v>129</v>
      </c>
      <c r="J9111" t="s">
        <v>130</v>
      </c>
      <c r="K9111" t="s">
        <v>131</v>
      </c>
      <c r="L9111" t="s">
        <v>25858</v>
      </c>
      <c r="M9111" t="s">
        <v>25859</v>
      </c>
      <c r="N9111">
        <v>0.134444444</v>
      </c>
      <c r="O9111">
        <v>6</v>
      </c>
      <c r="P9111">
        <v>592</v>
      </c>
      <c r="Q9111">
        <v>0</v>
      </c>
      <c r="R9111">
        <v>0</v>
      </c>
      <c r="S9111">
        <v>0</v>
      </c>
      <c r="T9111">
        <v>0</v>
      </c>
      <c r="U9111">
        <v>0.80666700000000002</v>
      </c>
      <c r="V9111">
        <v>79.591110999999998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1737331</v>
      </c>
      <c r="B9112">
        <v>1</v>
      </c>
      <c r="C9112" t="s">
        <v>76</v>
      </c>
      <c r="D9112" t="s">
        <v>95</v>
      </c>
      <c r="E9112" t="s">
        <v>134</v>
      </c>
      <c r="F9112" t="s">
        <v>25860</v>
      </c>
      <c r="G9112" t="s">
        <v>136</v>
      </c>
      <c r="H9112" t="s">
        <v>46</v>
      </c>
      <c r="I9112" t="s">
        <v>129</v>
      </c>
      <c r="J9112" t="s">
        <v>130</v>
      </c>
      <c r="K9112" t="s">
        <v>131</v>
      </c>
      <c r="L9112" t="s">
        <v>25861</v>
      </c>
      <c r="M9112" t="s">
        <v>25862</v>
      </c>
      <c r="N9112">
        <v>0.63249999999999995</v>
      </c>
      <c r="O9112">
        <v>0</v>
      </c>
      <c r="P9112">
        <v>1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0.63249999999999995</v>
      </c>
      <c r="W9112">
        <v>0</v>
      </c>
      <c r="X9112">
        <v>0</v>
      </c>
      <c r="Y9112">
        <v>0</v>
      </c>
      <c r="Z9112">
        <v>0</v>
      </c>
    </row>
    <row r="9113" spans="1:26" x14ac:dyDescent="0.25">
      <c r="A9113">
        <v>1737334</v>
      </c>
      <c r="B9113">
        <v>1</v>
      </c>
      <c r="C9113" t="s">
        <v>76</v>
      </c>
      <c r="D9113" t="s">
        <v>99</v>
      </c>
      <c r="E9113" t="s">
        <v>134</v>
      </c>
      <c r="F9113" t="s">
        <v>25863</v>
      </c>
      <c r="G9113" t="s">
        <v>136</v>
      </c>
      <c r="H9113" t="s">
        <v>46</v>
      </c>
      <c r="I9113" t="s">
        <v>129</v>
      </c>
      <c r="J9113" t="s">
        <v>130</v>
      </c>
      <c r="K9113" t="s">
        <v>131</v>
      </c>
      <c r="L9113" t="s">
        <v>25864</v>
      </c>
      <c r="M9113" t="s">
        <v>25865</v>
      </c>
      <c r="N9113">
        <v>0.96499999999999997</v>
      </c>
      <c r="O9113">
        <v>0</v>
      </c>
      <c r="P9113">
        <v>2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1.93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1737337</v>
      </c>
      <c r="B9114">
        <v>1</v>
      </c>
      <c r="C9114" t="s">
        <v>76</v>
      </c>
      <c r="D9114" t="s">
        <v>90</v>
      </c>
      <c r="E9114" t="s">
        <v>134</v>
      </c>
      <c r="F9114" t="s">
        <v>25866</v>
      </c>
      <c r="G9114" t="s">
        <v>136</v>
      </c>
      <c r="H9114" t="s">
        <v>46</v>
      </c>
      <c r="I9114" t="s">
        <v>129</v>
      </c>
      <c r="J9114" t="s">
        <v>130</v>
      </c>
      <c r="K9114" t="s">
        <v>131</v>
      </c>
      <c r="L9114" t="s">
        <v>25867</v>
      </c>
      <c r="M9114" t="s">
        <v>25868</v>
      </c>
      <c r="N9114">
        <v>2.2230555550000002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2.2230560000000001</v>
      </c>
    </row>
    <row r="9115" spans="1:26" x14ac:dyDescent="0.25">
      <c r="A9115">
        <v>1737328</v>
      </c>
      <c r="B9115">
        <v>1</v>
      </c>
      <c r="C9115" t="s">
        <v>76</v>
      </c>
      <c r="D9115" t="s">
        <v>91</v>
      </c>
      <c r="E9115" t="s">
        <v>158</v>
      </c>
      <c r="F9115" t="s">
        <v>6318</v>
      </c>
      <c r="G9115" t="s">
        <v>176</v>
      </c>
      <c r="H9115" t="s">
        <v>47</v>
      </c>
      <c r="I9115" t="s">
        <v>129</v>
      </c>
      <c r="J9115" t="s">
        <v>130</v>
      </c>
      <c r="K9115" t="s">
        <v>131</v>
      </c>
      <c r="L9115" t="s">
        <v>25869</v>
      </c>
      <c r="M9115" t="s">
        <v>25870</v>
      </c>
      <c r="N9115">
        <v>1.1411111110000001</v>
      </c>
      <c r="O9115">
        <v>4</v>
      </c>
      <c r="P9115">
        <v>78</v>
      </c>
      <c r="Q9115">
        <v>24</v>
      </c>
      <c r="R9115">
        <v>1825</v>
      </c>
      <c r="S9115">
        <v>37</v>
      </c>
      <c r="T9115">
        <v>415</v>
      </c>
      <c r="U9115">
        <v>4.5644439999999999</v>
      </c>
      <c r="V9115">
        <v>89.006666999999993</v>
      </c>
      <c r="W9115">
        <v>27.386666999999999</v>
      </c>
      <c r="X9115">
        <v>2082.5277780000001</v>
      </c>
      <c r="Y9115">
        <v>42.221111000000001</v>
      </c>
      <c r="Z9115">
        <v>473.56111099999998</v>
      </c>
    </row>
    <row r="9116" spans="1:26" x14ac:dyDescent="0.25">
      <c r="A9116">
        <v>1737351</v>
      </c>
      <c r="B9116">
        <v>1</v>
      </c>
      <c r="C9116" t="s">
        <v>76</v>
      </c>
      <c r="D9116" t="s">
        <v>104</v>
      </c>
      <c r="E9116" t="s">
        <v>139</v>
      </c>
      <c r="F9116" t="s">
        <v>25871</v>
      </c>
      <c r="G9116" t="s">
        <v>1596</v>
      </c>
      <c r="H9116" t="s">
        <v>46</v>
      </c>
      <c r="I9116" t="s">
        <v>129</v>
      </c>
      <c r="J9116" t="s">
        <v>130</v>
      </c>
      <c r="K9116" t="s">
        <v>131</v>
      </c>
      <c r="L9116" t="s">
        <v>25872</v>
      </c>
      <c r="M9116" t="s">
        <v>25873</v>
      </c>
      <c r="N9116">
        <v>4.0161111109999998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16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64.257778000000002</v>
      </c>
    </row>
    <row r="9117" spans="1:26" x14ac:dyDescent="0.25">
      <c r="A9117">
        <v>1737335</v>
      </c>
      <c r="B9117">
        <v>1</v>
      </c>
      <c r="C9117" t="s">
        <v>77</v>
      </c>
      <c r="D9117" t="s">
        <v>108</v>
      </c>
      <c r="E9117" t="s">
        <v>139</v>
      </c>
      <c r="F9117" t="s">
        <v>25874</v>
      </c>
      <c r="G9117" t="s">
        <v>141</v>
      </c>
      <c r="H9117" t="s">
        <v>46</v>
      </c>
      <c r="I9117" t="s">
        <v>129</v>
      </c>
      <c r="J9117" t="s">
        <v>130</v>
      </c>
      <c r="K9117" t="s">
        <v>131</v>
      </c>
      <c r="L9117" t="s">
        <v>25875</v>
      </c>
      <c r="M9117" t="s">
        <v>25876</v>
      </c>
      <c r="N9117">
        <v>2.1869444439999999</v>
      </c>
      <c r="O9117">
        <v>0</v>
      </c>
      <c r="P9117">
        <v>27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59.047499999999999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1737340</v>
      </c>
      <c r="B9118">
        <v>1</v>
      </c>
      <c r="C9118" t="s">
        <v>76</v>
      </c>
      <c r="D9118" t="s">
        <v>98</v>
      </c>
      <c r="E9118" t="s">
        <v>134</v>
      </c>
      <c r="F9118" t="s">
        <v>25877</v>
      </c>
      <c r="G9118" t="s">
        <v>136</v>
      </c>
      <c r="H9118" t="s">
        <v>46</v>
      </c>
      <c r="I9118" t="s">
        <v>129</v>
      </c>
      <c r="J9118" t="s">
        <v>130</v>
      </c>
      <c r="K9118" t="s">
        <v>131</v>
      </c>
      <c r="L9118" t="s">
        <v>25878</v>
      </c>
      <c r="M9118" t="s">
        <v>25879</v>
      </c>
      <c r="N9118">
        <v>2.7452777770000001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1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2.7452779999999999</v>
      </c>
    </row>
    <row r="9119" spans="1:26" x14ac:dyDescent="0.25">
      <c r="A9119">
        <v>1737336</v>
      </c>
      <c r="B9119">
        <v>1</v>
      </c>
      <c r="C9119" t="s">
        <v>76</v>
      </c>
      <c r="D9119" t="s">
        <v>92</v>
      </c>
      <c r="E9119" t="s">
        <v>158</v>
      </c>
      <c r="F9119" t="s">
        <v>25880</v>
      </c>
      <c r="G9119" t="s">
        <v>176</v>
      </c>
      <c r="H9119" t="s">
        <v>47</v>
      </c>
      <c r="I9119" t="s">
        <v>129</v>
      </c>
      <c r="J9119" t="s">
        <v>130</v>
      </c>
      <c r="K9119" t="s">
        <v>131</v>
      </c>
      <c r="L9119" t="s">
        <v>25881</v>
      </c>
      <c r="M9119" t="s">
        <v>25882</v>
      </c>
      <c r="N9119">
        <v>0.14027777699999999</v>
      </c>
      <c r="O9119">
        <v>0</v>
      </c>
      <c r="P9119">
        <v>0</v>
      </c>
      <c r="Q9119">
        <v>13</v>
      </c>
      <c r="R9119">
        <v>4566</v>
      </c>
      <c r="S9119">
        <v>0</v>
      </c>
      <c r="T9119">
        <v>0</v>
      </c>
      <c r="U9119">
        <v>0</v>
      </c>
      <c r="V9119">
        <v>0</v>
      </c>
      <c r="W9119">
        <v>1.8236110000000001</v>
      </c>
      <c r="X9119">
        <v>640.50833</v>
      </c>
      <c r="Y9119">
        <v>0</v>
      </c>
      <c r="Z9119">
        <v>0</v>
      </c>
    </row>
    <row r="9120" spans="1:26" x14ac:dyDescent="0.25">
      <c r="A9120">
        <v>1737338</v>
      </c>
      <c r="B9120">
        <v>1</v>
      </c>
      <c r="C9120" t="s">
        <v>76</v>
      </c>
      <c r="D9120" t="s">
        <v>92</v>
      </c>
      <c r="E9120" t="s">
        <v>158</v>
      </c>
      <c r="F9120" t="s">
        <v>25883</v>
      </c>
      <c r="G9120" t="s">
        <v>176</v>
      </c>
      <c r="H9120" t="s">
        <v>47</v>
      </c>
      <c r="I9120" t="s">
        <v>129</v>
      </c>
      <c r="J9120" t="s">
        <v>130</v>
      </c>
      <c r="K9120" t="s">
        <v>131</v>
      </c>
      <c r="L9120" t="s">
        <v>25884</v>
      </c>
      <c r="M9120" t="s">
        <v>25885</v>
      </c>
      <c r="N9120">
        <v>0.14333333300000001</v>
      </c>
      <c r="O9120">
        <v>0</v>
      </c>
      <c r="P9120">
        <v>0</v>
      </c>
      <c r="Q9120">
        <v>13</v>
      </c>
      <c r="R9120">
        <v>4775</v>
      </c>
      <c r="S9120">
        <v>0</v>
      </c>
      <c r="T9120">
        <v>0</v>
      </c>
      <c r="U9120">
        <v>0</v>
      </c>
      <c r="V9120">
        <v>0</v>
      </c>
      <c r="W9120">
        <v>1.8633329999999999</v>
      </c>
      <c r="X9120">
        <v>684.41666499999997</v>
      </c>
      <c r="Y9120">
        <v>0</v>
      </c>
      <c r="Z9120">
        <v>0</v>
      </c>
    </row>
    <row r="9121" spans="1:26" x14ac:dyDescent="0.25">
      <c r="A9121">
        <v>1737343</v>
      </c>
      <c r="B9121">
        <v>1</v>
      </c>
      <c r="C9121" t="s">
        <v>76</v>
      </c>
      <c r="D9121" t="s">
        <v>98</v>
      </c>
      <c r="E9121" t="s">
        <v>164</v>
      </c>
      <c r="F9121" t="s">
        <v>25886</v>
      </c>
      <c r="G9121" t="s">
        <v>256</v>
      </c>
      <c r="H9121" t="s">
        <v>46</v>
      </c>
      <c r="I9121" t="s">
        <v>129</v>
      </c>
      <c r="J9121" t="s">
        <v>130</v>
      </c>
      <c r="K9121" t="s">
        <v>131</v>
      </c>
      <c r="L9121" t="s">
        <v>25807</v>
      </c>
      <c r="M9121" t="s">
        <v>25887</v>
      </c>
      <c r="N9121">
        <v>1.4536111110000001</v>
      </c>
      <c r="O9121">
        <v>0</v>
      </c>
      <c r="P9121">
        <v>0</v>
      </c>
      <c r="Q9121">
        <v>0</v>
      </c>
      <c r="R9121">
        <v>14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20.350556000000001</v>
      </c>
      <c r="Y9121">
        <v>0</v>
      </c>
      <c r="Z9121">
        <v>0</v>
      </c>
    </row>
    <row r="9122" spans="1:26" x14ac:dyDescent="0.25">
      <c r="A9122">
        <v>1737341</v>
      </c>
      <c r="B9122">
        <v>1</v>
      </c>
      <c r="C9122" t="s">
        <v>77</v>
      </c>
      <c r="D9122" t="s">
        <v>109</v>
      </c>
      <c r="E9122" t="s">
        <v>126</v>
      </c>
      <c r="F9122" t="s">
        <v>18087</v>
      </c>
      <c r="G9122" t="s">
        <v>176</v>
      </c>
      <c r="H9122" t="s">
        <v>47</v>
      </c>
      <c r="I9122" t="s">
        <v>129</v>
      </c>
      <c r="J9122" t="s">
        <v>130</v>
      </c>
      <c r="K9122" t="s">
        <v>131</v>
      </c>
      <c r="L9122" t="s">
        <v>25888</v>
      </c>
      <c r="M9122" t="s">
        <v>25889</v>
      </c>
      <c r="N9122">
        <v>0.953333333</v>
      </c>
      <c r="O9122">
        <v>0</v>
      </c>
      <c r="P9122">
        <v>0</v>
      </c>
      <c r="Q9122">
        <v>2</v>
      </c>
      <c r="R9122">
        <v>70</v>
      </c>
      <c r="S9122">
        <v>21</v>
      </c>
      <c r="T9122">
        <v>124</v>
      </c>
      <c r="U9122">
        <v>0</v>
      </c>
      <c r="V9122">
        <v>0</v>
      </c>
      <c r="W9122">
        <v>1.9066669999999999</v>
      </c>
      <c r="X9122">
        <v>66.733333000000002</v>
      </c>
      <c r="Y9122">
        <v>20.02</v>
      </c>
      <c r="Z9122">
        <v>118.21333300000001</v>
      </c>
    </row>
    <row r="9123" spans="1:26" x14ac:dyDescent="0.25">
      <c r="A9123">
        <v>1737358</v>
      </c>
      <c r="B9123">
        <v>1</v>
      </c>
      <c r="C9123" t="s">
        <v>76</v>
      </c>
      <c r="D9123" t="s">
        <v>90</v>
      </c>
      <c r="E9123" t="s">
        <v>134</v>
      </c>
      <c r="F9123" t="s">
        <v>25890</v>
      </c>
      <c r="G9123" t="s">
        <v>136</v>
      </c>
      <c r="H9123" t="s">
        <v>46</v>
      </c>
      <c r="I9123" t="s">
        <v>129</v>
      </c>
      <c r="J9123" t="s">
        <v>130</v>
      </c>
      <c r="K9123" t="s">
        <v>131</v>
      </c>
      <c r="L9123" t="s">
        <v>25891</v>
      </c>
      <c r="M9123" t="s">
        <v>25892</v>
      </c>
      <c r="N9123">
        <v>2.4502777770000002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2.450278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1737344</v>
      </c>
      <c r="B9124">
        <v>1</v>
      </c>
      <c r="C9124" t="s">
        <v>76</v>
      </c>
      <c r="D9124" t="s">
        <v>100</v>
      </c>
      <c r="E9124" t="s">
        <v>134</v>
      </c>
      <c r="F9124" t="s">
        <v>25893</v>
      </c>
      <c r="G9124" t="s">
        <v>136</v>
      </c>
      <c r="H9124" t="s">
        <v>46</v>
      </c>
      <c r="I9124" t="s">
        <v>129</v>
      </c>
      <c r="J9124" t="s">
        <v>130</v>
      </c>
      <c r="K9124" t="s">
        <v>131</v>
      </c>
      <c r="L9124" t="s">
        <v>25894</v>
      </c>
      <c r="M9124" t="s">
        <v>25895</v>
      </c>
      <c r="N9124">
        <v>1.273055555</v>
      </c>
      <c r="O9124">
        <v>0</v>
      </c>
      <c r="P9124">
        <v>1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1.273056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1737347</v>
      </c>
      <c r="B9125">
        <v>1</v>
      </c>
      <c r="C9125" t="s">
        <v>76</v>
      </c>
      <c r="D9125" t="s">
        <v>80</v>
      </c>
      <c r="E9125" t="s">
        <v>139</v>
      </c>
      <c r="F9125" t="s">
        <v>25896</v>
      </c>
      <c r="G9125" t="s">
        <v>141</v>
      </c>
      <c r="H9125" t="s">
        <v>46</v>
      </c>
      <c r="I9125" t="s">
        <v>129</v>
      </c>
      <c r="J9125" t="s">
        <v>130</v>
      </c>
      <c r="K9125" t="s">
        <v>131</v>
      </c>
      <c r="L9125" t="s">
        <v>25897</v>
      </c>
      <c r="M9125" t="s">
        <v>25898</v>
      </c>
      <c r="N9125">
        <v>1.8316666660000001</v>
      </c>
      <c r="O9125">
        <v>0</v>
      </c>
      <c r="P9125">
        <v>64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117.22666700000001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1737345</v>
      </c>
      <c r="B9126">
        <v>1</v>
      </c>
      <c r="C9126" t="s">
        <v>77</v>
      </c>
      <c r="D9126" t="s">
        <v>108</v>
      </c>
      <c r="E9126" t="s">
        <v>134</v>
      </c>
      <c r="F9126" t="s">
        <v>25899</v>
      </c>
      <c r="G9126" t="s">
        <v>136</v>
      </c>
      <c r="H9126" t="s">
        <v>46</v>
      </c>
      <c r="I9126" t="s">
        <v>129</v>
      </c>
      <c r="J9126" t="s">
        <v>130</v>
      </c>
      <c r="K9126" t="s">
        <v>131</v>
      </c>
      <c r="L9126" t="s">
        <v>25900</v>
      </c>
      <c r="M9126" t="s">
        <v>25901</v>
      </c>
      <c r="N9126">
        <v>2.6994444440000001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3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8.0983330000000002</v>
      </c>
    </row>
    <row r="9127" spans="1:26" x14ac:dyDescent="0.25">
      <c r="A9127">
        <v>1737353</v>
      </c>
      <c r="B9127">
        <v>1</v>
      </c>
      <c r="C9127" t="s">
        <v>76</v>
      </c>
      <c r="D9127" t="s">
        <v>89</v>
      </c>
      <c r="E9127" t="s">
        <v>134</v>
      </c>
      <c r="F9127" t="s">
        <v>25902</v>
      </c>
      <c r="G9127" t="s">
        <v>462</v>
      </c>
      <c r="H9127" t="s">
        <v>46</v>
      </c>
      <c r="I9127" t="s">
        <v>129</v>
      </c>
      <c r="J9127" t="s">
        <v>130</v>
      </c>
      <c r="K9127" t="s">
        <v>131</v>
      </c>
      <c r="L9127" t="s">
        <v>25903</v>
      </c>
      <c r="M9127" t="s">
        <v>25904</v>
      </c>
      <c r="N9127">
        <v>1.853888888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1.8538889999999999</v>
      </c>
    </row>
    <row r="9128" spans="1:26" x14ac:dyDescent="0.25">
      <c r="A9128">
        <v>1737350</v>
      </c>
      <c r="B9128">
        <v>1</v>
      </c>
      <c r="C9128" t="s">
        <v>76</v>
      </c>
      <c r="D9128" t="s">
        <v>88</v>
      </c>
      <c r="E9128" t="s">
        <v>134</v>
      </c>
      <c r="F9128" t="s">
        <v>25905</v>
      </c>
      <c r="G9128" t="s">
        <v>136</v>
      </c>
      <c r="H9128" t="s">
        <v>46</v>
      </c>
      <c r="I9128" t="s">
        <v>129</v>
      </c>
      <c r="J9128" t="s">
        <v>130</v>
      </c>
      <c r="K9128" t="s">
        <v>131</v>
      </c>
      <c r="L9128" t="s">
        <v>25906</v>
      </c>
      <c r="M9128" t="s">
        <v>25907</v>
      </c>
      <c r="N9128">
        <v>2.418055555</v>
      </c>
      <c r="O9128">
        <v>0</v>
      </c>
      <c r="P9128">
        <v>1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2.418056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1737361</v>
      </c>
      <c r="B9129">
        <v>1</v>
      </c>
      <c r="C9129" t="s">
        <v>76</v>
      </c>
      <c r="D9129" t="s">
        <v>90</v>
      </c>
      <c r="E9129" t="s">
        <v>134</v>
      </c>
      <c r="F9129" t="s">
        <v>25908</v>
      </c>
      <c r="G9129" t="s">
        <v>136</v>
      </c>
      <c r="H9129" t="s">
        <v>46</v>
      </c>
      <c r="I9129" t="s">
        <v>129</v>
      </c>
      <c r="J9129" t="s">
        <v>130</v>
      </c>
      <c r="K9129" t="s">
        <v>131</v>
      </c>
      <c r="L9129" t="s">
        <v>25909</v>
      </c>
      <c r="M9129" t="s">
        <v>25910</v>
      </c>
      <c r="N9129">
        <v>2.7605555549999998</v>
      </c>
      <c r="O9129">
        <v>0</v>
      </c>
      <c r="P9129">
        <v>2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5.5211110000000003</v>
      </c>
      <c r="W9129">
        <v>0</v>
      </c>
      <c r="X9129">
        <v>0</v>
      </c>
      <c r="Y9129">
        <v>0</v>
      </c>
      <c r="Z9129">
        <v>0</v>
      </c>
    </row>
    <row r="9130" spans="1:26" x14ac:dyDescent="0.25">
      <c r="A9130">
        <v>1737359</v>
      </c>
      <c r="B9130">
        <v>1</v>
      </c>
      <c r="C9130" t="s">
        <v>76</v>
      </c>
      <c r="D9130" t="s">
        <v>99</v>
      </c>
      <c r="E9130" t="s">
        <v>164</v>
      </c>
      <c r="F9130" t="s">
        <v>25911</v>
      </c>
      <c r="G9130" t="s">
        <v>182</v>
      </c>
      <c r="H9130" t="s">
        <v>46</v>
      </c>
      <c r="I9130" t="s">
        <v>129</v>
      </c>
      <c r="J9130" t="s">
        <v>130</v>
      </c>
      <c r="K9130" t="s">
        <v>131</v>
      </c>
      <c r="L9130" t="s">
        <v>25912</v>
      </c>
      <c r="M9130" t="s">
        <v>25913</v>
      </c>
      <c r="N9130">
        <v>0.52666666600000001</v>
      </c>
      <c r="O9130">
        <v>0</v>
      </c>
      <c r="P9130">
        <v>47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24.753333000000001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1737362</v>
      </c>
      <c r="B9131">
        <v>1</v>
      </c>
      <c r="C9131" t="s">
        <v>76</v>
      </c>
      <c r="D9131" t="s">
        <v>91</v>
      </c>
      <c r="E9131" t="s">
        <v>158</v>
      </c>
      <c r="F9131" t="s">
        <v>6318</v>
      </c>
      <c r="G9131" t="s">
        <v>176</v>
      </c>
      <c r="H9131" t="s">
        <v>47</v>
      </c>
      <c r="I9131" t="s">
        <v>129</v>
      </c>
      <c r="J9131" t="s">
        <v>130</v>
      </c>
      <c r="K9131" t="s">
        <v>131</v>
      </c>
      <c r="L9131" t="s">
        <v>25914</v>
      </c>
      <c r="M9131" t="s">
        <v>25915</v>
      </c>
      <c r="N9131">
        <v>0.78888888800000001</v>
      </c>
      <c r="O9131">
        <v>4</v>
      </c>
      <c r="P9131">
        <v>78</v>
      </c>
      <c r="Q9131">
        <v>24</v>
      </c>
      <c r="R9131">
        <v>1825</v>
      </c>
      <c r="S9131">
        <v>37</v>
      </c>
      <c r="T9131">
        <v>415</v>
      </c>
      <c r="U9131">
        <v>3.1555559999999998</v>
      </c>
      <c r="V9131">
        <v>61.533332999999999</v>
      </c>
      <c r="W9131">
        <v>18.933333000000001</v>
      </c>
      <c r="X9131">
        <v>1439.722221</v>
      </c>
      <c r="Y9131">
        <v>29.188889</v>
      </c>
      <c r="Z9131">
        <v>327.38888900000001</v>
      </c>
    </row>
    <row r="9132" spans="1:26" x14ac:dyDescent="0.25">
      <c r="A9132">
        <v>1737363</v>
      </c>
      <c r="B9132">
        <v>1</v>
      </c>
      <c r="C9132" t="s">
        <v>76</v>
      </c>
      <c r="D9132" t="s">
        <v>85</v>
      </c>
      <c r="E9132" t="s">
        <v>134</v>
      </c>
      <c r="F9132" t="s">
        <v>25775</v>
      </c>
      <c r="G9132" t="s">
        <v>209</v>
      </c>
      <c r="H9132" t="s">
        <v>46</v>
      </c>
      <c r="I9132" t="s">
        <v>129</v>
      </c>
      <c r="J9132" t="s">
        <v>130</v>
      </c>
      <c r="K9132" t="s">
        <v>131</v>
      </c>
      <c r="L9132" t="s">
        <v>25916</v>
      </c>
      <c r="M9132" t="s">
        <v>25917</v>
      </c>
      <c r="N9132">
        <v>0.72111111100000003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0.72111099999999995</v>
      </c>
      <c r="W9132">
        <v>0</v>
      </c>
      <c r="X9132">
        <v>0</v>
      </c>
      <c r="Y9132">
        <v>0</v>
      </c>
      <c r="Z9132">
        <v>0</v>
      </c>
    </row>
    <row r="9133" spans="1:26" x14ac:dyDescent="0.25">
      <c r="A9133">
        <v>1737368</v>
      </c>
      <c r="B9133">
        <v>1</v>
      </c>
      <c r="C9133" t="s">
        <v>76</v>
      </c>
      <c r="D9133" t="s">
        <v>93</v>
      </c>
      <c r="E9133" t="s">
        <v>126</v>
      </c>
      <c r="F9133" t="s">
        <v>20832</v>
      </c>
      <c r="G9133" t="s">
        <v>145</v>
      </c>
      <c r="H9133" t="s">
        <v>47</v>
      </c>
      <c r="I9133" t="s">
        <v>129</v>
      </c>
      <c r="J9133" t="s">
        <v>130</v>
      </c>
      <c r="K9133" t="s">
        <v>131</v>
      </c>
      <c r="L9133" t="s">
        <v>25918</v>
      </c>
      <c r="M9133" t="s">
        <v>25919</v>
      </c>
      <c r="N9133">
        <v>2.4966666659999999</v>
      </c>
      <c r="O9133">
        <v>0</v>
      </c>
      <c r="P9133">
        <v>135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337.05</v>
      </c>
      <c r="W9133">
        <v>0</v>
      </c>
      <c r="X9133">
        <v>0</v>
      </c>
      <c r="Y9133">
        <v>0</v>
      </c>
      <c r="Z9133">
        <v>0</v>
      </c>
    </row>
    <row r="9134" spans="1:26" x14ac:dyDescent="0.25">
      <c r="A9134">
        <v>1737364</v>
      </c>
      <c r="B9134">
        <v>1</v>
      </c>
      <c r="C9134" t="s">
        <v>76</v>
      </c>
      <c r="D9134" t="s">
        <v>81</v>
      </c>
      <c r="E9134" t="s">
        <v>164</v>
      </c>
      <c r="F9134" t="s">
        <v>25920</v>
      </c>
      <c r="G9134" t="s">
        <v>256</v>
      </c>
      <c r="H9134" t="s">
        <v>46</v>
      </c>
      <c r="I9134" t="s">
        <v>129</v>
      </c>
      <c r="J9134" t="s">
        <v>130</v>
      </c>
      <c r="K9134" t="s">
        <v>131</v>
      </c>
      <c r="L9134" t="s">
        <v>25921</v>
      </c>
      <c r="M9134" t="s">
        <v>25922</v>
      </c>
      <c r="N9134">
        <v>1.5705555550000001</v>
      </c>
      <c r="O9134">
        <v>0</v>
      </c>
      <c r="P9134">
        <v>164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257.57111099999997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1737365</v>
      </c>
      <c r="B9135">
        <v>1</v>
      </c>
      <c r="C9135" t="s">
        <v>77</v>
      </c>
      <c r="D9135" t="s">
        <v>113</v>
      </c>
      <c r="E9135" t="s">
        <v>134</v>
      </c>
      <c r="F9135" t="s">
        <v>25923</v>
      </c>
      <c r="G9135" t="s">
        <v>136</v>
      </c>
      <c r="H9135" t="s">
        <v>46</v>
      </c>
      <c r="I9135" t="s">
        <v>129</v>
      </c>
      <c r="J9135" t="s">
        <v>130</v>
      </c>
      <c r="K9135" t="s">
        <v>131</v>
      </c>
      <c r="L9135" t="s">
        <v>25924</v>
      </c>
      <c r="M9135" t="s">
        <v>25925</v>
      </c>
      <c r="N9135">
        <v>0.48249999999999998</v>
      </c>
      <c r="O9135">
        <v>0</v>
      </c>
      <c r="P9135">
        <v>0</v>
      </c>
      <c r="Q9135">
        <v>0</v>
      </c>
      <c r="R9135">
        <v>2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0.96499999999999997</v>
      </c>
      <c r="Y9135">
        <v>0</v>
      </c>
      <c r="Z9135">
        <v>0</v>
      </c>
    </row>
    <row r="9136" spans="1:26" x14ac:dyDescent="0.25">
      <c r="A9136">
        <v>1737370</v>
      </c>
      <c r="B9136">
        <v>1</v>
      </c>
      <c r="C9136" t="s">
        <v>76</v>
      </c>
      <c r="D9136" t="s">
        <v>81</v>
      </c>
      <c r="E9136" t="s">
        <v>134</v>
      </c>
      <c r="F9136" t="s">
        <v>25926</v>
      </c>
      <c r="G9136" t="s">
        <v>141</v>
      </c>
      <c r="H9136" t="s">
        <v>46</v>
      </c>
      <c r="I9136" t="s">
        <v>129</v>
      </c>
      <c r="J9136" t="s">
        <v>130</v>
      </c>
      <c r="K9136" t="s">
        <v>131</v>
      </c>
      <c r="L9136" t="s">
        <v>25927</v>
      </c>
      <c r="M9136" t="s">
        <v>25928</v>
      </c>
      <c r="N9136">
        <v>1.4827777769999999</v>
      </c>
      <c r="O9136">
        <v>0</v>
      </c>
      <c r="P9136">
        <v>2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2.9655559999999999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1737371</v>
      </c>
      <c r="B9137">
        <v>1</v>
      </c>
      <c r="C9137" t="s">
        <v>77</v>
      </c>
      <c r="D9137" t="s">
        <v>109</v>
      </c>
      <c r="E9137" t="s">
        <v>139</v>
      </c>
      <c r="F9137" t="s">
        <v>25929</v>
      </c>
      <c r="G9137" t="s">
        <v>141</v>
      </c>
      <c r="H9137" t="s">
        <v>46</v>
      </c>
      <c r="I9137" t="s">
        <v>129</v>
      </c>
      <c r="J9137" t="s">
        <v>130</v>
      </c>
      <c r="K9137" t="s">
        <v>131</v>
      </c>
      <c r="L9137" t="s">
        <v>25930</v>
      </c>
      <c r="M9137" t="s">
        <v>25931</v>
      </c>
      <c r="N9137">
        <v>0.62666666599999998</v>
      </c>
      <c r="O9137">
        <v>0</v>
      </c>
      <c r="P9137">
        <v>10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6.266667</v>
      </c>
      <c r="W9137">
        <v>0</v>
      </c>
      <c r="X9137">
        <v>0</v>
      </c>
      <c r="Y9137">
        <v>0</v>
      </c>
      <c r="Z9137">
        <v>0</v>
      </c>
    </row>
    <row r="9138" spans="1:26" x14ac:dyDescent="0.25">
      <c r="A9138">
        <v>1737376</v>
      </c>
      <c r="B9138">
        <v>1</v>
      </c>
      <c r="C9138" t="s">
        <v>76</v>
      </c>
      <c r="D9138" t="s">
        <v>102</v>
      </c>
      <c r="E9138" t="s">
        <v>134</v>
      </c>
      <c r="F9138" t="s">
        <v>25932</v>
      </c>
      <c r="G9138" t="s">
        <v>136</v>
      </c>
      <c r="H9138" t="s">
        <v>46</v>
      </c>
      <c r="I9138" t="s">
        <v>129</v>
      </c>
      <c r="J9138" t="s">
        <v>130</v>
      </c>
      <c r="K9138" t="s">
        <v>131</v>
      </c>
      <c r="L9138" t="s">
        <v>25933</v>
      </c>
      <c r="M9138" t="s">
        <v>25934</v>
      </c>
      <c r="N9138">
        <v>1.6088888880000001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1.608889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1737383</v>
      </c>
      <c r="B9139">
        <v>1</v>
      </c>
      <c r="C9139" t="s">
        <v>76</v>
      </c>
      <c r="D9139" t="s">
        <v>92</v>
      </c>
      <c r="E9139" t="s">
        <v>164</v>
      </c>
      <c r="F9139" t="s">
        <v>25675</v>
      </c>
      <c r="G9139" t="s">
        <v>950</v>
      </c>
      <c r="H9139" t="s">
        <v>46</v>
      </c>
      <c r="I9139" t="s">
        <v>129</v>
      </c>
      <c r="J9139" t="s">
        <v>130</v>
      </c>
      <c r="K9139" t="s">
        <v>131</v>
      </c>
      <c r="L9139" t="s">
        <v>25935</v>
      </c>
      <c r="M9139" t="s">
        <v>25936</v>
      </c>
      <c r="N9139">
        <v>1.8561111109999999</v>
      </c>
      <c r="O9139">
        <v>0</v>
      </c>
      <c r="P9139">
        <v>0</v>
      </c>
      <c r="Q9139">
        <v>0</v>
      </c>
      <c r="R9139">
        <v>482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894.64555600000006</v>
      </c>
      <c r="Y9139">
        <v>0</v>
      </c>
      <c r="Z9139">
        <v>0</v>
      </c>
    </row>
    <row r="9140" spans="1:26" x14ac:dyDescent="0.25">
      <c r="A9140">
        <v>1737378</v>
      </c>
      <c r="B9140">
        <v>1</v>
      </c>
      <c r="C9140" t="s">
        <v>77</v>
      </c>
      <c r="D9140" t="s">
        <v>117</v>
      </c>
      <c r="E9140" t="s">
        <v>164</v>
      </c>
      <c r="F9140" t="s">
        <v>25937</v>
      </c>
      <c r="G9140" t="s">
        <v>256</v>
      </c>
      <c r="H9140" t="s">
        <v>46</v>
      </c>
      <c r="I9140" t="s">
        <v>129</v>
      </c>
      <c r="J9140" t="s">
        <v>130</v>
      </c>
      <c r="K9140" t="s">
        <v>131</v>
      </c>
      <c r="L9140" t="s">
        <v>25938</v>
      </c>
      <c r="M9140" t="s">
        <v>25939</v>
      </c>
      <c r="N9140">
        <v>0.436111111</v>
      </c>
      <c r="O9140">
        <v>0</v>
      </c>
      <c r="P9140">
        <v>0</v>
      </c>
      <c r="Q9140">
        <v>0</v>
      </c>
      <c r="R9140">
        <v>22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9.5944439999999993</v>
      </c>
      <c r="Y9140">
        <v>0</v>
      </c>
      <c r="Z9140">
        <v>0</v>
      </c>
    </row>
    <row r="9141" spans="1:26" x14ac:dyDescent="0.25">
      <c r="A9141">
        <v>1737379</v>
      </c>
      <c r="B9141">
        <v>1</v>
      </c>
      <c r="C9141" t="s">
        <v>76</v>
      </c>
      <c r="D9141" t="s">
        <v>86</v>
      </c>
      <c r="E9141" t="s">
        <v>134</v>
      </c>
      <c r="F9141" t="s">
        <v>25940</v>
      </c>
      <c r="G9141" t="s">
        <v>136</v>
      </c>
      <c r="H9141" t="s">
        <v>46</v>
      </c>
      <c r="I9141" t="s">
        <v>129</v>
      </c>
      <c r="J9141" t="s">
        <v>130</v>
      </c>
      <c r="K9141" t="s">
        <v>131</v>
      </c>
      <c r="L9141" t="s">
        <v>25941</v>
      </c>
      <c r="M9141" t="s">
        <v>25942</v>
      </c>
      <c r="N9141">
        <v>0.90111111099999996</v>
      </c>
      <c r="O9141">
        <v>0</v>
      </c>
      <c r="P9141">
        <v>3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2.7033330000000002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1737380</v>
      </c>
      <c r="B9142">
        <v>1</v>
      </c>
      <c r="C9142" t="s">
        <v>76</v>
      </c>
      <c r="D9142" t="s">
        <v>90</v>
      </c>
      <c r="E9142" t="s">
        <v>164</v>
      </c>
      <c r="F9142" t="s">
        <v>25943</v>
      </c>
      <c r="G9142" t="s">
        <v>256</v>
      </c>
      <c r="H9142" t="s">
        <v>46</v>
      </c>
      <c r="I9142" t="s">
        <v>129</v>
      </c>
      <c r="J9142" t="s">
        <v>130</v>
      </c>
      <c r="K9142" t="s">
        <v>131</v>
      </c>
      <c r="L9142" t="s">
        <v>25944</v>
      </c>
      <c r="M9142" t="s">
        <v>25945</v>
      </c>
      <c r="N9142">
        <v>1.7255555549999999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235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405.50555500000002</v>
      </c>
    </row>
    <row r="9143" spans="1:26" x14ac:dyDescent="0.25">
      <c r="A9143">
        <v>1737384</v>
      </c>
      <c r="B9143">
        <v>1</v>
      </c>
      <c r="C9143" t="s">
        <v>76</v>
      </c>
      <c r="D9143" t="s">
        <v>95</v>
      </c>
      <c r="E9143" t="s">
        <v>134</v>
      </c>
      <c r="F9143" t="s">
        <v>25946</v>
      </c>
      <c r="G9143" t="s">
        <v>136</v>
      </c>
      <c r="H9143" t="s">
        <v>46</v>
      </c>
      <c r="I9143" t="s">
        <v>129</v>
      </c>
      <c r="J9143" t="s">
        <v>130</v>
      </c>
      <c r="K9143" t="s">
        <v>131</v>
      </c>
      <c r="L9143" t="s">
        <v>25947</v>
      </c>
      <c r="M9143" t="s">
        <v>25948</v>
      </c>
      <c r="N9143">
        <v>1.679166666</v>
      </c>
      <c r="O9143">
        <v>0</v>
      </c>
      <c r="P9143">
        <v>0</v>
      </c>
      <c r="Q9143">
        <v>0</v>
      </c>
      <c r="R9143">
        <v>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3.358333</v>
      </c>
      <c r="Y9143">
        <v>0</v>
      </c>
      <c r="Z9143">
        <v>0</v>
      </c>
    </row>
    <row r="9144" spans="1:26" x14ac:dyDescent="0.25">
      <c r="A9144">
        <v>1737385</v>
      </c>
      <c r="B9144">
        <v>1</v>
      </c>
      <c r="C9144" t="s">
        <v>77</v>
      </c>
      <c r="D9144" t="s">
        <v>119</v>
      </c>
      <c r="E9144" t="s">
        <v>126</v>
      </c>
      <c r="F9144" t="s">
        <v>24209</v>
      </c>
      <c r="G9144" t="s">
        <v>176</v>
      </c>
      <c r="H9144" t="s">
        <v>47</v>
      </c>
      <c r="I9144" t="s">
        <v>151</v>
      </c>
      <c r="J9144" t="s">
        <v>130</v>
      </c>
      <c r="K9144" t="s">
        <v>131</v>
      </c>
      <c r="L9144" t="s">
        <v>25949</v>
      </c>
      <c r="M9144" t="s">
        <v>25950</v>
      </c>
      <c r="N9144">
        <v>1.1388888E-2</v>
      </c>
      <c r="O9144">
        <v>30</v>
      </c>
      <c r="P9144">
        <v>17158</v>
      </c>
      <c r="Q9144">
        <v>0</v>
      </c>
      <c r="R9144">
        <v>0</v>
      </c>
      <c r="S9144">
        <v>0</v>
      </c>
      <c r="T9144">
        <v>0</v>
      </c>
      <c r="U9144">
        <v>0.341667</v>
      </c>
      <c r="V9144">
        <v>195.41054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1737390</v>
      </c>
      <c r="B9145">
        <v>1</v>
      </c>
      <c r="C9145" t="s">
        <v>76</v>
      </c>
      <c r="D9145" t="s">
        <v>80</v>
      </c>
      <c r="E9145" t="s">
        <v>139</v>
      </c>
      <c r="F9145" t="s">
        <v>25138</v>
      </c>
      <c r="G9145" t="s">
        <v>197</v>
      </c>
      <c r="H9145" t="s">
        <v>46</v>
      </c>
      <c r="I9145" t="s">
        <v>129</v>
      </c>
      <c r="J9145" t="s">
        <v>130</v>
      </c>
      <c r="K9145" t="s">
        <v>131</v>
      </c>
      <c r="L9145" t="s">
        <v>25951</v>
      </c>
      <c r="M9145" t="s">
        <v>25952</v>
      </c>
      <c r="N9145">
        <v>2.9513888879999999</v>
      </c>
      <c r="O9145">
        <v>0</v>
      </c>
      <c r="P9145">
        <v>119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351.21527800000001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1737388</v>
      </c>
      <c r="B9146">
        <v>1</v>
      </c>
      <c r="C9146" t="s">
        <v>77</v>
      </c>
      <c r="D9146" t="s">
        <v>108</v>
      </c>
      <c r="E9146" t="s">
        <v>134</v>
      </c>
      <c r="F9146" t="s">
        <v>25953</v>
      </c>
      <c r="G9146" t="s">
        <v>136</v>
      </c>
      <c r="H9146" t="s">
        <v>46</v>
      </c>
      <c r="I9146" t="s">
        <v>129</v>
      </c>
      <c r="J9146" t="s">
        <v>130</v>
      </c>
      <c r="K9146" t="s">
        <v>131</v>
      </c>
      <c r="L9146" t="s">
        <v>25954</v>
      </c>
      <c r="M9146" t="s">
        <v>25955</v>
      </c>
      <c r="N9146">
        <v>2.0508333329999999</v>
      </c>
      <c r="O9146">
        <v>0</v>
      </c>
      <c r="P9146">
        <v>1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2.0508329999999999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1737391</v>
      </c>
      <c r="B9147">
        <v>1</v>
      </c>
      <c r="C9147" t="s">
        <v>77</v>
      </c>
      <c r="D9147" t="s">
        <v>108</v>
      </c>
      <c r="E9147" t="s">
        <v>158</v>
      </c>
      <c r="F9147" t="s">
        <v>25956</v>
      </c>
      <c r="G9147" t="s">
        <v>176</v>
      </c>
      <c r="H9147" t="s">
        <v>47</v>
      </c>
      <c r="I9147" t="s">
        <v>129</v>
      </c>
      <c r="J9147" t="s">
        <v>130</v>
      </c>
      <c r="K9147" t="s">
        <v>131</v>
      </c>
      <c r="L9147" t="s">
        <v>25957</v>
      </c>
      <c r="M9147" t="s">
        <v>25958</v>
      </c>
      <c r="N9147">
        <v>0.64777777700000005</v>
      </c>
      <c r="O9147">
        <v>7</v>
      </c>
      <c r="P9147">
        <v>515</v>
      </c>
      <c r="Q9147">
        <v>0</v>
      </c>
      <c r="R9147">
        <v>0</v>
      </c>
      <c r="S9147">
        <v>0</v>
      </c>
      <c r="T9147">
        <v>0</v>
      </c>
      <c r="U9147">
        <v>4.5344439999999997</v>
      </c>
      <c r="V9147">
        <v>333.60555499999998</v>
      </c>
      <c r="W9147">
        <v>0</v>
      </c>
      <c r="X9147">
        <v>0</v>
      </c>
      <c r="Y9147">
        <v>0</v>
      </c>
      <c r="Z9147">
        <v>0</v>
      </c>
    </row>
    <row r="9148" spans="1:26" x14ac:dyDescent="0.25">
      <c r="A9148">
        <v>1737398</v>
      </c>
      <c r="B9148">
        <v>1</v>
      </c>
      <c r="C9148" t="s">
        <v>76</v>
      </c>
      <c r="D9148" t="s">
        <v>101</v>
      </c>
      <c r="E9148" t="s">
        <v>134</v>
      </c>
      <c r="F9148" t="s">
        <v>25959</v>
      </c>
      <c r="G9148" t="s">
        <v>136</v>
      </c>
      <c r="H9148" t="s">
        <v>46</v>
      </c>
      <c r="I9148" t="s">
        <v>129</v>
      </c>
      <c r="J9148" t="s">
        <v>130</v>
      </c>
      <c r="K9148" t="s">
        <v>131</v>
      </c>
      <c r="L9148" t="s">
        <v>25960</v>
      </c>
      <c r="M9148" t="s">
        <v>25961</v>
      </c>
      <c r="N9148">
        <v>1.2044444439999999</v>
      </c>
      <c r="O9148">
        <v>0</v>
      </c>
      <c r="P9148">
        <v>1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1.2044440000000001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1737397</v>
      </c>
      <c r="B9149">
        <v>1</v>
      </c>
      <c r="C9149" t="s">
        <v>77</v>
      </c>
      <c r="D9149" t="s">
        <v>108</v>
      </c>
      <c r="E9149" t="s">
        <v>134</v>
      </c>
      <c r="F9149" t="s">
        <v>25962</v>
      </c>
      <c r="G9149" t="s">
        <v>136</v>
      </c>
      <c r="H9149" t="s">
        <v>46</v>
      </c>
      <c r="I9149" t="s">
        <v>129</v>
      </c>
      <c r="J9149" t="s">
        <v>130</v>
      </c>
      <c r="K9149" t="s">
        <v>131</v>
      </c>
      <c r="L9149" t="s">
        <v>25963</v>
      </c>
      <c r="M9149" t="s">
        <v>25964</v>
      </c>
      <c r="N9149">
        <v>0.91972222199999998</v>
      </c>
      <c r="O9149">
        <v>0</v>
      </c>
      <c r="P9149">
        <v>1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0.91972200000000004</v>
      </c>
      <c r="W9149">
        <v>0</v>
      </c>
      <c r="X9149">
        <v>0</v>
      </c>
      <c r="Y9149">
        <v>0</v>
      </c>
      <c r="Z9149">
        <v>0</v>
      </c>
    </row>
    <row r="9150" spans="1:26" x14ac:dyDescent="0.25">
      <c r="A9150">
        <v>1737399</v>
      </c>
      <c r="B9150">
        <v>1</v>
      </c>
      <c r="C9150" t="s">
        <v>77</v>
      </c>
      <c r="D9150" t="s">
        <v>119</v>
      </c>
      <c r="E9150" t="s">
        <v>139</v>
      </c>
      <c r="F9150" t="s">
        <v>25965</v>
      </c>
      <c r="G9150" t="s">
        <v>141</v>
      </c>
      <c r="H9150" t="s">
        <v>46</v>
      </c>
      <c r="I9150" t="s">
        <v>129</v>
      </c>
      <c r="J9150" t="s">
        <v>130</v>
      </c>
      <c r="K9150" t="s">
        <v>131</v>
      </c>
      <c r="L9150" t="s">
        <v>25966</v>
      </c>
      <c r="M9150" t="s">
        <v>25967</v>
      </c>
      <c r="N9150">
        <v>1.2522222220000001</v>
      </c>
      <c r="O9150">
        <v>0</v>
      </c>
      <c r="P9150">
        <v>1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1.2522219999999999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1737400</v>
      </c>
      <c r="B9151">
        <v>1</v>
      </c>
      <c r="C9151" t="s">
        <v>77</v>
      </c>
      <c r="D9151" t="s">
        <v>109</v>
      </c>
      <c r="E9151" t="s">
        <v>191</v>
      </c>
      <c r="F9151" t="s">
        <v>25968</v>
      </c>
      <c r="G9151" t="s">
        <v>193</v>
      </c>
      <c r="H9151" t="s">
        <v>46</v>
      </c>
      <c r="I9151" t="s">
        <v>129</v>
      </c>
      <c r="J9151" t="s">
        <v>130</v>
      </c>
      <c r="K9151" t="s">
        <v>131</v>
      </c>
      <c r="L9151" t="s">
        <v>25969</v>
      </c>
      <c r="M9151" t="s">
        <v>25970</v>
      </c>
      <c r="N9151">
        <v>4.5297222220000002</v>
      </c>
      <c r="O9151">
        <v>0</v>
      </c>
      <c r="P9151">
        <v>101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457.50194399999998</v>
      </c>
      <c r="W9151">
        <v>0</v>
      </c>
      <c r="X9151">
        <v>0</v>
      </c>
      <c r="Y9151">
        <v>0</v>
      </c>
      <c r="Z9151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56.089680000000016</v>
      </c>
      <c r="D17" s="30">
        <f t="shared" si="1"/>
        <v>13.402713936581359</v>
      </c>
      <c r="E17" s="30">
        <f t="shared" si="2"/>
        <v>13.611479021576198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13.611479021576198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26.204128049535605</v>
      </c>
      <c r="D18" s="30">
        <f t="shared" si="1"/>
        <v>2.6400692809105015</v>
      </c>
      <c r="E18" s="30">
        <f t="shared" si="2"/>
        <v>2.7553117819668409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2.7553117819668409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0.75794637770897821</v>
      </c>
      <c r="D21" s="30">
        <f t="shared" si="1"/>
        <v>2.7940707300447345</v>
      </c>
      <c r="E21" s="30">
        <f t="shared" si="2"/>
        <v>2.7841128503293215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2.7841128503293215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0.57670135784060128</v>
      </c>
      <c r="E22" s="30">
        <f t="shared" si="2"/>
        <v>0.57388093935952766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0.57388093935952766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83.051754427244589</v>
      </c>
      <c r="D25" s="30">
        <f t="shared" ref="D25:L25" si="4">SUM(D15:D24)</f>
        <v>19.413555305377194</v>
      </c>
      <c r="E25" s="30">
        <f t="shared" si="4"/>
        <v>19.724784593231888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19.724784593231888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9.8790720743034051</v>
      </c>
      <c r="D29" s="30">
        <f>(SUMIFS(KENTSELAG2,KAYNAK,A29,SEBEP,B29,SÜRE,"Uzun",BİLDİRİM,"Bildirimli",İL,$B$10,İLÇE,$B$11)/VLOOKUP($B$11,ABONE1,4,FALSE))*60</f>
        <v>2.7003449475061623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2.7354532655007948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2.7354532655007948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0.82033229268738006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0.81632037156484205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0.81632037156484205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9.8790720743034051</v>
      </c>
      <c r="D33" s="30">
        <f t="shared" ref="D33:L33" si="5">SUM(D28:D32)</f>
        <v>3.5206772401935424</v>
      </c>
      <c r="E33" s="30">
        <f t="shared" si="5"/>
        <v>3.551773637065637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3.551773637065637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2.0061919504643964</v>
      </c>
      <c r="D38" s="30">
        <f t="shared" si="7"/>
        <v>0.53592404369921787</v>
      </c>
      <c r="E38" s="30">
        <f t="shared" si="8"/>
        <v>0.5431145431145431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0.5431145431145431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0.60681114551083593</v>
      </c>
      <c r="D39" s="30">
        <f t="shared" si="7"/>
        <v>6.1136301390706312E-2</v>
      </c>
      <c r="E39" s="30">
        <f t="shared" si="8"/>
        <v>6.3804981452040277E-2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6.3804981452040277E-2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6.1919504643962852E-3</v>
      </c>
      <c r="D42" s="30">
        <f t="shared" si="7"/>
        <v>2.2047411825568304E-2</v>
      </c>
      <c r="E42" s="30">
        <f t="shared" si="8"/>
        <v>2.1969869028692558E-2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2.1969869028692558E-2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1.1716015945954172E-3</v>
      </c>
      <c r="E43" s="30">
        <f t="shared" si="8"/>
        <v>1.1658717541070483E-3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1.1658717541070483E-3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2.6191950464396285</v>
      </c>
      <c r="D46" s="30">
        <f t="shared" ref="D46:L46" si="10">SUM(D36:D45)</f>
        <v>0.62027935851008797</v>
      </c>
      <c r="E46" s="30">
        <f t="shared" si="10"/>
        <v>0.63005526534938305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0.63005526534938305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5.5727554179566562E-2</v>
      </c>
      <c r="D50" s="30">
        <f>(SUMIFS(KENTSELAG1,KAYNAK,A50,SEBEP,B50,SÜRE,"Uzun",BİLDİRİM,"Bildirimli",İL,$B$10,İLÇE,$B$11)/VLOOKUP($B$11,ABONE1,4,FALSE))</f>
        <v>2.4071087307142205E-2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2.4225906578847756E-2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2.4225906578847756E-2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2.4649280301877606E-3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2.4528730411083354E-3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2.4528730411083354E-3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5.5727554179566562E-2</v>
      </c>
      <c r="D54" s="30">
        <f t="shared" ref="D54:L54" si="11">SUM(D49:D53)</f>
        <v>2.6536015337329966E-2</v>
      </c>
      <c r="E54" s="30">
        <f t="shared" si="11"/>
        <v>2.6678779619956093E-2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2.6678779619956093E-2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61.782795483870963</v>
      </c>
      <c r="D17" s="30">
        <f t="shared" si="1"/>
        <v>8.1160198414574385</v>
      </c>
      <c r="E17" s="30">
        <f t="shared" si="2"/>
        <v>8.2117623698673512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8.2117623698673512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3.7895161290322581</v>
      </c>
      <c r="D18" s="30">
        <f t="shared" si="1"/>
        <v>0.63813412988959684</v>
      </c>
      <c r="E18" s="30">
        <f t="shared" si="2"/>
        <v>0.64375625413633364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0.64375625413633364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4.9514338709677412</v>
      </c>
      <c r="D21" s="30">
        <f t="shared" si="1"/>
        <v>3.7333298100371839</v>
      </c>
      <c r="E21" s="30">
        <f t="shared" si="2"/>
        <v>3.7355029303944964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3.7355029303944964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0.17236811334351851</v>
      </c>
      <c r="E22" s="30">
        <f t="shared" si="2"/>
        <v>0.17206060541535984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0.17206060541535984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1.5053536652157619E-2</v>
      </c>
      <c r="E24" s="30">
        <f t="shared" si="2"/>
        <v>1.5026680862083848E-2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1.5026680862083848E-2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70.523745483870968</v>
      </c>
      <c r="D25" s="30">
        <f t="shared" ref="D25:L25" si="4">SUM(D15:D24)</f>
        <v>12.674905431379894</v>
      </c>
      <c r="E25" s="30">
        <f t="shared" si="4"/>
        <v>12.778108840675625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12.778108840675625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33.767598064516129</v>
      </c>
      <c r="D29" s="30">
        <f>(SUMIFS(KENTSELAG2,KAYNAK,A29,SEBEP,B29,SÜRE,"Uzun",BİLDİRİM,"Bildirimli",İL,$B$10,İLÇE,$B$11)/VLOOKUP($B$11,ABONE1,4,FALSE))*60</f>
        <v>3.311964126142227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3.3662975449601471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3.3662975449601471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0.58727612903225812</v>
      </c>
      <c r="D31" s="30">
        <f>(SUMIFS(KENTSELAG2,KAYNAK,A31,SEBEP,B31,SÜRE,"Uzun",BİLDİRİM,"Bildirimli",İL,$B$10,İLÇE,$B$11)/VLOOKUP($B$11,ABONE1,4,FALSE))*60</f>
        <v>0.90450339569340754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0.9039374563347049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0.9039374563347049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34.35487419354839</v>
      </c>
      <c r="D33" s="30">
        <f t="shared" ref="D33:L33" si="5">SUM(D28:D32)</f>
        <v>4.2164675218356349</v>
      </c>
      <c r="E33" s="30">
        <f t="shared" si="5"/>
        <v>4.2702350012948518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4.2702350012948518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0.989247311827957</v>
      </c>
      <c r="D38" s="30">
        <f t="shared" si="7"/>
        <v>9.6682136577210226E-2</v>
      </c>
      <c r="E38" s="30">
        <f t="shared" si="8"/>
        <v>9.8274489492513842E-2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9.8274489492513842E-2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4.8387096774193547E-2</v>
      </c>
      <c r="D39" s="30">
        <f t="shared" si="7"/>
        <v>8.1481267956146162E-3</v>
      </c>
      <c r="E39" s="30">
        <f t="shared" si="8"/>
        <v>8.2199138683470979E-3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8.2199138683470979E-3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7.5268817204301078E-2</v>
      </c>
      <c r="D42" s="30">
        <f t="shared" si="7"/>
        <v>4.5592997223103011E-2</v>
      </c>
      <c r="E42" s="30">
        <f t="shared" si="8"/>
        <v>4.5645939439281025E-2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4.5645939439281025E-2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4.0356288374506356E-4</v>
      </c>
      <c r="E43" s="30">
        <f t="shared" si="8"/>
        <v>4.0284292003568039E-4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4.0284292003568039E-4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5.2847520490424986E-4</v>
      </c>
      <c r="E45" s="30">
        <f t="shared" si="8"/>
        <v>5.2753239528481957E-4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5.2753239528481957E-4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1.1129032258064515</v>
      </c>
      <c r="D46" s="30">
        <f t="shared" ref="D46:L46" si="10">SUM(D36:D45)</f>
        <v>0.1513552986845772</v>
      </c>
      <c r="E46" s="30">
        <f t="shared" si="10"/>
        <v>0.15307071811546247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0.15307071811546247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9.1397849462365593E-2</v>
      </c>
      <c r="D50" s="30">
        <f>(SUMIFS(KENTSELAG1,KAYNAK,A50,SEBEP,B50,SÜRE,"Uzun",BİLDİRİM,"Bildirimli",İL,$B$10,İLÇE,$B$11)/VLOOKUP($B$11,ABONE1,4,FALSE))</f>
        <v>1.0944241061562558E-2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1.1087771799077297E-2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1.1087771799077297E-2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5.3763440860215058E-3</v>
      </c>
      <c r="D52" s="30">
        <f>(SUMIFS(KENTSELAG1,KAYNAK,A52,SEBEP,B52,SÜRE,"Uzun",BİLDİRİM,"Bildirimli",İL,$B$10,İLÇE,$B$11)/VLOOKUP($B$11,ABONE1,4,FALSE))</f>
        <v>1.7622245923534442E-2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1.7600399006320797E-2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1.7600399006320797E-2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9.6774193548387094E-2</v>
      </c>
      <c r="D54" s="30">
        <f t="shared" ref="D54:L54" si="11">SUM(D49:D53)</f>
        <v>2.8566486985096999E-2</v>
      </c>
      <c r="E54" s="30">
        <f t="shared" si="11"/>
        <v>2.8688170805398094E-2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2.8688170805398094E-2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188.3594555769231</v>
      </c>
      <c r="D17" s="30">
        <f t="shared" si="1"/>
        <v>50.809169303426181</v>
      </c>
      <c r="E17" s="30">
        <f t="shared" si="2"/>
        <v>51.510784378831723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51.510784378831723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28.810096153846153</v>
      </c>
      <c r="D18" s="30">
        <f t="shared" si="1"/>
        <v>7.2153282385999509</v>
      </c>
      <c r="E18" s="30">
        <f t="shared" si="2"/>
        <v>7.3254786070920597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7.3254786070920597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1.1320511538461537</v>
      </c>
      <c r="D21" s="30">
        <f t="shared" si="1"/>
        <v>1.1985728341138771</v>
      </c>
      <c r="E21" s="30">
        <f t="shared" si="2"/>
        <v>1.198233521016234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1.198233521016234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2.2374998076923078</v>
      </c>
      <c r="D22" s="30">
        <f t="shared" si="1"/>
        <v>5.5354532906088244E-2</v>
      </c>
      <c r="E22" s="30">
        <f t="shared" si="2"/>
        <v>6.6485196919907799E-2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6.6485196919907799E-2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220.53910269230772</v>
      </c>
      <c r="D25" s="30">
        <f t="shared" ref="D25:L25" si="4">SUM(D15:D24)</f>
        <v>59.278424909046095</v>
      </c>
      <c r="E25" s="30">
        <f t="shared" si="4"/>
        <v>60.100981703859922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60.100981703859922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3.2748416051269413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3.2581373269900435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3.2581373269900435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0.39262107862952922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0.39061840109863161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0.39061840109863161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3.6674626837564706</v>
      </c>
      <c r="E33" s="30">
        <f t="shared" si="5"/>
        <v>3.6487557280886751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3.6487557280886751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3.7019230769230771</v>
      </c>
      <c r="D38" s="30">
        <f t="shared" si="7"/>
        <v>1.597683017007641</v>
      </c>
      <c r="E38" s="30">
        <f t="shared" si="8"/>
        <v>1.6084163029084311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1.6084163029084311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0.30769230769230771</v>
      </c>
      <c r="D39" s="30">
        <f t="shared" si="7"/>
        <v>8.385506531920138E-2</v>
      </c>
      <c r="E39" s="30">
        <f t="shared" si="8"/>
        <v>8.4996812006474076E-2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8.4996812006474076E-2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1.9230769230769232E-2</v>
      </c>
      <c r="D42" s="30">
        <f t="shared" si="7"/>
        <v>1.5430120778900665E-2</v>
      </c>
      <c r="E42" s="30">
        <f t="shared" si="8"/>
        <v>1.5449507087154838E-2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1.5449507087154838E-2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9.6153846153846159E-3</v>
      </c>
      <c r="D43" s="30">
        <f t="shared" si="7"/>
        <v>1.9719004190288391E-4</v>
      </c>
      <c r="E43" s="30">
        <f t="shared" si="8"/>
        <v>2.4523027122467996E-4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2.4523027122467996E-4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4.0384615384615392</v>
      </c>
      <c r="D46" s="30">
        <f t="shared" ref="D46:L46" si="10">SUM(D36:D45)</f>
        <v>1.697165393147646</v>
      </c>
      <c r="E46" s="30">
        <f t="shared" si="10"/>
        <v>1.7091078522732845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1.7091078522732845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6.176978062607838E-2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6.1454705968904802E-2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6.1454705968904802E-2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2.1197929504560018E-3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2.1089803325322477E-3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2.1089803325322477E-3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6.3889573576534381E-2</v>
      </c>
      <c r="E54" s="30">
        <f t="shared" si="11"/>
        <v>6.356368630143705E-2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6.356368630143705E-2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0.77884615384615385</v>
      </c>
      <c r="D58" s="30">
        <f>(SUMIFS(KENTSELAG1,KAYNAK,A58,SÜRE,"Kısa",İL,$B$10,İLÇE,$B$11)/VLOOKUP($B$11,ABONE1,4,FALSE))</f>
        <v>0.60389450332758199</v>
      </c>
      <c r="E58" s="30">
        <f>(SUMIFS(KENTSELOG1,KAYNAK,A58,SÜRE,"Kısa",İL,$B$10,İLÇE,$B$11)+SUMIFS(KENTSELAG1,KAYNAK,A58,SÜRE,"Kısa",İL,$B$10,İLÇE,$B$11))/VLOOKUP($B$11,ABONE1,5,FALSE)</f>
        <v>0.6047868948943057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0.6047868948943057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0.77884615384615385</v>
      </c>
      <c r="D60" s="30">
        <f t="shared" ref="D60:L60" si="12">SUM(D57:D59)</f>
        <v>0.60389450332758199</v>
      </c>
      <c r="E60" s="30">
        <f t="shared" si="12"/>
        <v>0.6047868948943057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0.6047868948943057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52.02384567567568</v>
      </c>
      <c r="D17" s="30">
        <f t="shared" si="1"/>
        <v>4.2178251967050366</v>
      </c>
      <c r="E17" s="30">
        <f t="shared" si="2"/>
        <v>4.2323332573818906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4.2323332573818906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23.124548918918919</v>
      </c>
      <c r="D18" s="30">
        <f t="shared" si="1"/>
        <v>2.2831196032260448</v>
      </c>
      <c r="E18" s="30">
        <f t="shared" si="2"/>
        <v>2.289444512057087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2.289444512057087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18.319595675675679</v>
      </c>
      <c r="D21" s="30">
        <f t="shared" si="1"/>
        <v>11.202194862532101</v>
      </c>
      <c r="E21" s="30">
        <f t="shared" si="2"/>
        <v>11.204354834891733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11.204354834891733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5.7705504459194473E-5</v>
      </c>
      <c r="E24" s="30">
        <f t="shared" si="2"/>
        <v>5.768799212598425E-5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5.768799212598425E-5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93.467990270270292</v>
      </c>
      <c r="D25" s="30">
        <f t="shared" ref="D25:L25" si="4">SUM(D15:D24)</f>
        <v>17.703197367967643</v>
      </c>
      <c r="E25" s="30">
        <f t="shared" si="4"/>
        <v>17.726190292322837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17.726190292322837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87.667568108108114</v>
      </c>
      <c r="D28" s="30">
        <f>(SUMIFS(KENTSELAG2,KAYNAK,A28,SEBEP,B28,SÜRE,"Uzun",BİLDİRİM,"Bildirimli",İL,$B$10,İLÇE,$B$11)/VLOOKUP($B$11,ABONE1,4,FALSE))*60</f>
        <v>7.9091212317550426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7.9333261409940938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7.9333261409940938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10.648649189189191</v>
      </c>
      <c r="D29" s="30">
        <f>(SUMIFS(KENTSELAG2,KAYNAK,A29,SEBEP,B29,SÜRE,"Uzun",BİLDİRİM,"Bildirimli",İL,$B$10,İLÇE,$B$11)/VLOOKUP($B$11,ABONE1,4,FALSE))*60</f>
        <v>1.428472384746027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1.431270502706693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1.431270502706693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17.811035675675672</v>
      </c>
      <c r="D31" s="30">
        <f>(SUMIFS(KENTSELAG2,KAYNAK,A31,SEBEP,B31,SÜRE,"Uzun",BİLDİRİM,"Bildirimli",İL,$B$10,İLÇE,$B$11)/VLOOKUP($B$11,ABONE1,4,FALSE))*60</f>
        <v>4.1895875218857421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4.1937213275098415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4.1937213275098415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116.12725297297297</v>
      </c>
      <c r="D33" s="30">
        <f t="shared" ref="D33:L33" si="5">SUM(D28:D32)</f>
        <v>13.527181138386812</v>
      </c>
      <c r="E33" s="30">
        <f t="shared" si="5"/>
        <v>13.558317971210629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13.558317971210629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1.6891891891891893</v>
      </c>
      <c r="D38" s="30">
        <f t="shared" si="7"/>
        <v>0.11449915082497149</v>
      </c>
      <c r="E38" s="30">
        <f t="shared" si="8"/>
        <v>0.11497703412073491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0.11497703412073491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0.43243243243243246</v>
      </c>
      <c r="D39" s="30">
        <f t="shared" si="7"/>
        <v>4.3082300238753556E-2</v>
      </c>
      <c r="E39" s="30">
        <f t="shared" si="8"/>
        <v>4.3200459317585302E-2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4.3200459317585302E-2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0.22972972972972974</v>
      </c>
      <c r="D42" s="30">
        <f t="shared" si="7"/>
        <v>8.4687774340966332E-2</v>
      </c>
      <c r="E42" s="30">
        <f t="shared" si="8"/>
        <v>8.4731791338582677E-2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8.4731791338582677E-2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4.1022948237243911E-6</v>
      </c>
      <c r="E45" s="30">
        <f t="shared" si="8"/>
        <v>4.1010498687664041E-6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4.1010498687664041E-6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2.3513513513513518</v>
      </c>
      <c r="D46" s="30">
        <f t="shared" ref="D46:L46" si="10">SUM(D36:D45)</f>
        <v>0.2422733276995151</v>
      </c>
      <c r="E46" s="30">
        <f t="shared" si="10"/>
        <v>0.24291338582677163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0.24291338582677163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5.5540540540540544</v>
      </c>
      <c r="D49" s="30">
        <f>(SUMIFS(KENTSELAG1,KAYNAK,A49,SEBEP,B49,SÜRE,"Uzun",BİLDİRİM,"Bildirimli",İL,$B$10,İLÇE,$B$11)/VLOOKUP($B$11,ABONE1,4,FALSE))</f>
        <v>0.52418713028067898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0.52571358267716539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0.52571358267716539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0.55405405405405406</v>
      </c>
      <c r="D50" s="30">
        <f>(SUMIFS(KENTSELAG1,KAYNAK,A50,SEBEP,B50,SÜRE,"Uzun",BİLDİRİM,"Bildirimli",İL,$B$10,İLÇE,$B$11)/VLOOKUP($B$11,ABONE1,4,FALSE))</f>
        <v>6.742942001755782E-2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6.7577099737532814E-2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6.7577099737532814E-2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8.1081081081081086E-2</v>
      </c>
      <c r="D52" s="30">
        <f>(SUMIFS(KENTSELAG1,KAYNAK,A52,SEBEP,B52,SÜRE,"Uzun",BİLDİRİM,"Bildirimli",İL,$B$10,İLÇE,$B$11)/VLOOKUP($B$11,ABONE1,4,FALSE))</f>
        <v>1.6897352378920767E-2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1.6916830708661418E-2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1.6916830708661418E-2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6.1891891891891895</v>
      </c>
      <c r="D54" s="30">
        <f t="shared" ref="D54:L54" si="11">SUM(D49:D53)</f>
        <v>0.60851390267715755</v>
      </c>
      <c r="E54" s="30">
        <f t="shared" si="11"/>
        <v>0.61020751312335964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0.61020751312335964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0.12162162162162163</v>
      </c>
      <c r="D57" s="30">
        <f>(SUMIFS(KENTSELAG1,KAYNAK,A57,SÜRE,"Kısa",İL,$B$10,İLÇE,$B$11)/VLOOKUP($B$11,ABONE1,4,FALSE))</f>
        <v>1.2109974319634403E-2</v>
      </c>
      <c r="E57" s="30">
        <f>(SUMIFS(KENTSELOG1,KAYNAK,A57,SÜRE,"Kısa",İL,$B$10,İLÇE,$B$11)+SUMIFS(KENTSELAG1,KAYNAK,A57,SÜRE,"Kısa",İL,$B$10,İLÇE,$B$11))/VLOOKUP($B$11,ABONE1,5,FALSE)</f>
        <v>1.2143208661417323E-2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1.2143208661417323E-2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4.0540540540540543E-2</v>
      </c>
      <c r="D58" s="30">
        <f>(SUMIFS(KENTSELAG1,KAYNAK,A58,SÜRE,"Kısa",İL,$B$10,İLÇE,$B$11)/VLOOKUP($B$11,ABONE1,4,FALSE))</f>
        <v>1.6930170737510564E-2</v>
      </c>
      <c r="E58" s="30">
        <f>(SUMIFS(KENTSELOG1,KAYNAK,A58,SÜRE,"Kısa",İL,$B$10,İLÇE,$B$11)+SUMIFS(KENTSELAG1,KAYNAK,A58,SÜRE,"Kısa",İL,$B$10,İLÇE,$B$11))/VLOOKUP($B$11,ABONE1,5,FALSE)</f>
        <v>1.6937335958005249E-2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1.6937335958005249E-2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0.16216216216216217</v>
      </c>
      <c r="D60" s="30">
        <f t="shared" ref="D60:L60" si="12">SUM(D57:D59)</f>
        <v>2.9040145057144966E-2</v>
      </c>
      <c r="E60" s="30">
        <f t="shared" si="12"/>
        <v>2.9080544619422572E-2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2.9080544619422572E-2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305.2886146478873</v>
      </c>
      <c r="D17" s="30">
        <f t="shared" si="1"/>
        <v>38.071374874969059</v>
      </c>
      <c r="E17" s="30">
        <f t="shared" si="2"/>
        <v>47.146918536235354</v>
      </c>
      <c r="F17" s="30">
        <f t="shared" si="3"/>
        <v>122.6587974193548</v>
      </c>
      <c r="G17" s="30">
        <f t="shared" si="4"/>
        <v>16.076211885772221</v>
      </c>
      <c r="H17" s="30">
        <f t="shared" si="5"/>
        <v>18.084759090356449</v>
      </c>
      <c r="I17" s="30">
        <f t="shared" si="6"/>
        <v>155.64883674418607</v>
      </c>
      <c r="J17" s="30">
        <f t="shared" si="7"/>
        <v>85.206919679715313</v>
      </c>
      <c r="K17" s="30">
        <f t="shared" si="8"/>
        <v>88.625658318284437</v>
      </c>
      <c r="L17" s="30">
        <f t="shared" si="9"/>
        <v>28.335397899201595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9.6215812676405044</v>
      </c>
      <c r="E21" s="30">
        <f t="shared" si="2"/>
        <v>9.2948018990672079</v>
      </c>
      <c r="F21" s="30">
        <f t="shared" si="3"/>
        <v>0.73963829912023471</v>
      </c>
      <c r="G21" s="30">
        <f t="shared" si="4"/>
        <v>4.4647788239270012</v>
      </c>
      <c r="H21" s="30">
        <f t="shared" si="5"/>
        <v>4.3945786073500956</v>
      </c>
      <c r="I21" s="30">
        <f t="shared" si="6"/>
        <v>1.9554265116279068</v>
      </c>
      <c r="J21" s="30">
        <f t="shared" si="7"/>
        <v>3.8641743772241999E-2</v>
      </c>
      <c r="K21" s="30">
        <f t="shared" si="8"/>
        <v>0.13166854401805869</v>
      </c>
      <c r="L21" s="30">
        <f t="shared" si="9"/>
        <v>4.9324178018962073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6.9990263929618768E-2</v>
      </c>
      <c r="G24" s="30">
        <f t="shared" si="4"/>
        <v>0</v>
      </c>
      <c r="H24" s="30">
        <f t="shared" si="5"/>
        <v>1.3189654600718431E-3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9.9246007984031938E-4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305.2886146478873</v>
      </c>
      <c r="D25" s="30">
        <f t="shared" ref="D25:L25" si="10">SUM(D15:D24)</f>
        <v>47.69295614260956</v>
      </c>
      <c r="E25" s="30">
        <f t="shared" si="10"/>
        <v>56.441720435302564</v>
      </c>
      <c r="F25" s="30">
        <f t="shared" si="10"/>
        <v>123.46842598240465</v>
      </c>
      <c r="G25" s="30">
        <f t="shared" si="10"/>
        <v>20.540990709699223</v>
      </c>
      <c r="H25" s="30">
        <f t="shared" si="10"/>
        <v>22.480656663166616</v>
      </c>
      <c r="I25" s="30">
        <f t="shared" si="10"/>
        <v>157.60426325581398</v>
      </c>
      <c r="J25" s="30">
        <f t="shared" si="10"/>
        <v>85.245561423487558</v>
      </c>
      <c r="K25" s="30">
        <f t="shared" si="10"/>
        <v>88.757326862302492</v>
      </c>
      <c r="L25" s="30">
        <f t="shared" si="10"/>
        <v>33.268808161177645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244.65518239436616</v>
      </c>
      <c r="D29" s="30">
        <f>(SUMIFS(KENTSELAG2,KAYNAK,A29,SEBEP,B29,SÜRE,"Uzun",BİLDİRİM,"Bildirimli",İL,$B$10,İLÇE,$B$11)/VLOOKUP($B$11,ABONE1,4,FALSE))*60</f>
        <v>68.93846099034414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74.906357292513746</v>
      </c>
      <c r="F29" s="30">
        <f>(SUMIFS(KENTALTIOG2,KAYNAK,A29,SEBEP,B29,SÜRE,"Uzun",BİLDİRİM,"Bildirimli",İL,$B$10,İLÇE,$B$11)/VLOOKUP($B$11,ABONE1,6,FALSE))*60</f>
        <v>103.5035459824047</v>
      </c>
      <c r="G29" s="30">
        <f>(SUMIFS(KENTALTIAG2,KAYNAK,A29,SEBEP,B29,SÜRE,"Uzun",BİLDİRİM,"Bildirimli",İL,$B$10,İLÇE,$B$11)/VLOOKUP($B$11,ABONE1,7,FALSE))*60</f>
        <v>133.11032269685705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132.55238343962421</v>
      </c>
      <c r="I29" s="30">
        <f>(SUMIFS(KIRSALOG2,KAYNAK,A29,SEBEP,B29,SÜRE,"Uzun",BİLDİRİM,"Bildirimli",İL,$B$10,İLÇE,$B$11)/VLOOKUP($B$11,ABONE1,9,FALSE))*60</f>
        <v>853.6464655813952</v>
      </c>
      <c r="J29" s="30">
        <f>(SUMIFS(KIRSALAG2,KAYNAK,A29,SEBEP,B29,SÜRE,"Uzun",BİLDİRİM,"Bildirimli",İL,$B$10,İLÇE,$B$11)/VLOOKUP($B$11,ABONE1,10,FALSE))*60</f>
        <v>324.20018850533808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349.89566244920996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138.54515851796404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1.9645553107204752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1.8978327911982777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25.540262578573845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25.058956718430508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19.185656217564873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244.65518239436616</v>
      </c>
      <c r="D33" s="30">
        <f t="shared" ref="D33:L33" si="11">SUM(D28:D32)</f>
        <v>70.903016301064611</v>
      </c>
      <c r="E33" s="30">
        <f t="shared" si="11"/>
        <v>76.804190083712029</v>
      </c>
      <c r="F33" s="30">
        <f t="shared" si="11"/>
        <v>103.5035459824047</v>
      </c>
      <c r="G33" s="30">
        <f t="shared" si="11"/>
        <v>158.6505852754309</v>
      </c>
      <c r="H33" s="30">
        <f t="shared" si="11"/>
        <v>157.6113401580547</v>
      </c>
      <c r="I33" s="30">
        <f t="shared" si="11"/>
        <v>853.6464655813952</v>
      </c>
      <c r="J33" s="30">
        <f t="shared" si="11"/>
        <v>324.20018850533808</v>
      </c>
      <c r="K33" s="30">
        <f t="shared" si="11"/>
        <v>349.89566244920996</v>
      </c>
      <c r="L33" s="30">
        <f t="shared" si="11"/>
        <v>157.73081473552892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4.063380281690141</v>
      </c>
      <c r="D38" s="30">
        <f t="shared" si="13"/>
        <v>1.5454320376330775</v>
      </c>
      <c r="E38" s="30">
        <f t="shared" si="14"/>
        <v>1.6309495336044009</v>
      </c>
      <c r="F38" s="30">
        <f t="shared" si="15"/>
        <v>2.3196480938416424</v>
      </c>
      <c r="G38" s="30">
        <f t="shared" si="16"/>
        <v>1.5662949194547708</v>
      </c>
      <c r="H38" s="30">
        <f t="shared" si="17"/>
        <v>1.580491848576955</v>
      </c>
      <c r="I38" s="30">
        <f t="shared" si="18"/>
        <v>4.1395348837209305</v>
      </c>
      <c r="J38" s="30">
        <f t="shared" si="19"/>
        <v>1.961447212336892</v>
      </c>
      <c r="K38" s="30">
        <f t="shared" si="20"/>
        <v>2.0671557562076748</v>
      </c>
      <c r="L38" s="30">
        <f t="shared" si="21"/>
        <v>1.6251247504990021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8.4922010398613523E-2</v>
      </c>
      <c r="E42" s="30">
        <f t="shared" si="14"/>
        <v>8.2037790002391767E-2</v>
      </c>
      <c r="F42" s="30">
        <f t="shared" si="15"/>
        <v>8.7976539589442824E-3</v>
      </c>
      <c r="G42" s="30">
        <f t="shared" si="16"/>
        <v>3.2274417032781347E-2</v>
      </c>
      <c r="H42" s="30">
        <f t="shared" si="17"/>
        <v>3.1831997789444601E-2</v>
      </c>
      <c r="I42" s="30">
        <f t="shared" si="18"/>
        <v>4.6511627906976744E-2</v>
      </c>
      <c r="J42" s="30">
        <f t="shared" si="19"/>
        <v>5.9311981020166078E-4</v>
      </c>
      <c r="K42" s="30">
        <f t="shared" si="20"/>
        <v>2.8216704288939053E-3</v>
      </c>
      <c r="L42" s="30">
        <f t="shared" si="21"/>
        <v>3.8423153692614773E-2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5.8651026392961877E-3</v>
      </c>
      <c r="G45" s="30">
        <f t="shared" si="16"/>
        <v>0</v>
      </c>
      <c r="H45" s="30">
        <f t="shared" si="17"/>
        <v>1.1052777010223818E-4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8.3166999334664007E-5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4.063380281690141</v>
      </c>
      <c r="D46" s="30">
        <f t="shared" ref="D46:L46" si="22">SUM(D36:D45)</f>
        <v>1.6303540480316909</v>
      </c>
      <c r="E46" s="30">
        <f t="shared" si="22"/>
        <v>1.7129873236067927</v>
      </c>
      <c r="F46" s="30">
        <f t="shared" si="22"/>
        <v>2.3343108504398828</v>
      </c>
      <c r="G46" s="30">
        <f t="shared" si="22"/>
        <v>1.5985693364875522</v>
      </c>
      <c r="H46" s="30">
        <f t="shared" si="22"/>
        <v>1.6124343741365019</v>
      </c>
      <c r="I46" s="30">
        <f t="shared" si="22"/>
        <v>4.1860465116279073</v>
      </c>
      <c r="J46" s="30">
        <f t="shared" si="22"/>
        <v>1.9620403321470936</v>
      </c>
      <c r="K46" s="30">
        <f t="shared" si="22"/>
        <v>2.0699774266365685</v>
      </c>
      <c r="L46" s="30">
        <f t="shared" si="22"/>
        <v>1.6636310711909514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0.95774647887323938</v>
      </c>
      <c r="D50" s="30">
        <f>(SUMIFS(KENTSELAG1,KAYNAK,A50,SEBEP,B50,SÜRE,"Uzun",BİLDİRİM,"Bildirimli",İL,$B$10,İLÇE,$B$11)/VLOOKUP($B$11,ABONE1,4,FALSE))</f>
        <v>0.26417430056944791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0.28773020808419036</v>
      </c>
      <c r="F50" s="30">
        <f>(SUMIFS(KENTALTIOG1,KAYNAK,A50,SEBEP,B50,SÜRE,"Uzun",BİLDİRİM,"Bildirimli",İL,$B$10,İLÇE,$B$11)/VLOOKUP($B$11,ABONE1,6,FALSE))</f>
        <v>0.51026392961876832</v>
      </c>
      <c r="G50" s="30">
        <f>(SUMIFS(KENTALTIAG1,KAYNAK,A50,SEBEP,B50,SÜRE,"Uzun",BİLDİRİM,"Bildirimli",İL,$B$10,İLÇE,$B$11)/VLOOKUP($B$11,ABONE1,7,FALSE))</f>
        <v>1.3838571589500956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1.3673943078198398</v>
      </c>
      <c r="I50" s="30">
        <f>(SUMIFS(KIRSALOG1,KAYNAK,A50,SEBEP,B50,SÜRE,"Uzun",BİLDİRİM,"Bildirimli",İL,$B$10,İLÇE,$B$11)/VLOOKUP($B$11,ABONE1,9,FALSE))</f>
        <v>2.5813953488372094</v>
      </c>
      <c r="J50" s="30">
        <f>(SUMIFS(KIRSALAG1,KAYNAK,A50,SEBEP,B50,SÜRE,"Uzun",BİLDİRİM,"Bildirimli",İL,$B$10,İLÇE,$B$11)/VLOOKUP($B$11,ABONE1,10,FALSE))</f>
        <v>1.0130486358244366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1.0891647855530473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1.1591816367265468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2.2530329289428077E-2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2.1765127959818224E-2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0.10668018474709924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0.10466979828681956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8.2543246839654028E-2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0.95774647887323938</v>
      </c>
      <c r="D54" s="30">
        <f t="shared" ref="D54:L54" si="23">SUM(D49:D53)</f>
        <v>0.28670462985887596</v>
      </c>
      <c r="E54" s="30">
        <f t="shared" si="23"/>
        <v>0.30949533604400858</v>
      </c>
      <c r="F54" s="30">
        <f t="shared" si="23"/>
        <v>0.51026392961876832</v>
      </c>
      <c r="G54" s="30">
        <f t="shared" si="23"/>
        <v>1.4905373436971949</v>
      </c>
      <c r="H54" s="30">
        <f t="shared" si="23"/>
        <v>1.4720641061066595</v>
      </c>
      <c r="I54" s="30">
        <f t="shared" si="23"/>
        <v>2.5813953488372094</v>
      </c>
      <c r="J54" s="30">
        <f t="shared" si="23"/>
        <v>1.0130486358244366</v>
      </c>
      <c r="K54" s="30">
        <f t="shared" si="23"/>
        <v>1.0891647855530473</v>
      </c>
      <c r="L54" s="30">
        <f t="shared" si="23"/>
        <v>1.2417248835662009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0.90845070422535212</v>
      </c>
      <c r="D58" s="30">
        <f>(SUMIFS(KENTSELAG1,KAYNAK,A58,SÜRE,"Kısa",İL,$B$10,İLÇE,$B$11)/VLOOKUP($B$11,ABONE1,4,FALSE))</f>
        <v>0.2582322357019064</v>
      </c>
      <c r="E58" s="30">
        <f>(SUMIFS(KENTSELOG1,KAYNAK,A58,SÜRE,"Kısa",İL,$B$10,İLÇE,$B$11)+SUMIFS(KENTSELAG1,KAYNAK,A58,SÜRE,"Kısa",İL,$B$10,İLÇE,$B$11))/VLOOKUP($B$11,ABONE1,5,FALSE)</f>
        <v>0.28031571394403254</v>
      </c>
      <c r="F58" s="30">
        <f>(SUMIFS(KENTALTIOG1,KAYNAK,A58,SÜRE,"Kısa",İL,$B$10,İLÇE,$B$11)/VLOOKUP($B$11,ABONE1,6,FALSE))</f>
        <v>0.10850439882697947</v>
      </c>
      <c r="G58" s="30">
        <f>(SUMIFS(KENTALTIAG1,KAYNAK,A58,SÜRE,"Kısa",İL,$B$10,İLÇE,$B$11)/VLOOKUP($B$11,ABONE1,7,FALSE))</f>
        <v>0.44941984904810184</v>
      </c>
      <c r="H58" s="30">
        <f>(SUMIFS(KENTALTIOG1,KAYNAK,A58,SÜRE,"Kısa",İL,$B$10,İLÇE,$B$11)+SUMIFS(KENTALTIAG1,KAYNAK,A58,SÜRE,"Kısa",İL,$B$10,İLÇE,$B$11))/VLOOKUP($B$11,ABONE1,8,FALSE)</f>
        <v>0.44299530256977065</v>
      </c>
      <c r="I58" s="30">
        <f>(SUMIFS(KIRSALOG1,KAYNAK,A58,SÜRE,"Kısa",İL,$B$10,İLÇE,$B$11)/VLOOKUP($B$11,ABONE1,9,FALSE))</f>
        <v>1.3953488372093024</v>
      </c>
      <c r="J58" s="30">
        <f>(SUMIFS(KIRSALAG1,KAYNAK,A58,SÜRE,"Kısa",İL,$B$10,İLÇE,$B$11)/VLOOKUP($B$11,ABONE1,10,FALSE))</f>
        <v>0.61743772241992878</v>
      </c>
      <c r="K58" s="30">
        <f>(SUMIFS(KIRSALOG1,KAYNAK,A58,SÜRE,"Kısa",İL,$B$10,İLÇE,$B$11)+SUMIFS(KIRSALAG1,KAYNAK,A58,SÜRE,"Kısa",İL,$B$10,İLÇE,$B$11))/VLOOKUP($B$11,ABONE1,11,FALSE)</f>
        <v>0.65519187358916475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0.43034763805721887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0.90845070422535212</v>
      </c>
      <c r="D60" s="30">
        <f t="shared" ref="D60:L60" si="24">SUM(D57:D59)</f>
        <v>0.2582322357019064</v>
      </c>
      <c r="E60" s="30">
        <f t="shared" si="24"/>
        <v>0.28031571394403254</v>
      </c>
      <c r="F60" s="30">
        <f t="shared" si="24"/>
        <v>0.10850439882697947</v>
      </c>
      <c r="G60" s="30">
        <f t="shared" si="24"/>
        <v>0.44941984904810184</v>
      </c>
      <c r="H60" s="30">
        <f t="shared" si="24"/>
        <v>0.44299530256977065</v>
      </c>
      <c r="I60" s="30">
        <f t="shared" si="24"/>
        <v>1.3953488372093024</v>
      </c>
      <c r="J60" s="30">
        <f t="shared" si="24"/>
        <v>0.61743772241992878</v>
      </c>
      <c r="K60" s="30">
        <f t="shared" si="24"/>
        <v>0.65519187358916475</v>
      </c>
      <c r="L60" s="30">
        <f t="shared" si="24"/>
        <v>0.43034763805721887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65.346418796561608</v>
      </c>
      <c r="D17" s="30">
        <f t="shared" si="1"/>
        <v>20.846948511612972</v>
      </c>
      <c r="E17" s="30">
        <f t="shared" si="2"/>
        <v>21.1769314099949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21.1769314099949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2.6224449283667624</v>
      </c>
      <c r="D21" s="30">
        <f t="shared" si="1"/>
        <v>6.0958489384566032</v>
      </c>
      <c r="E21" s="30">
        <f t="shared" si="2"/>
        <v>6.0700921392146912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6.0700921392146912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1.4326590257879657E-2</v>
      </c>
      <c r="D24" s="30">
        <f t="shared" si="1"/>
        <v>1.4952362196296693E-3</v>
      </c>
      <c r="E24" s="30">
        <f t="shared" si="2"/>
        <v>1.5903862825089241E-3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1.5903862825089241E-3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67.983190315186249</v>
      </c>
      <c r="D25" s="30">
        <f t="shared" ref="D25:L25" si="4">SUM(D15:D24)</f>
        <v>26.944292686289206</v>
      </c>
      <c r="E25" s="30">
        <f t="shared" si="4"/>
        <v>27.248613935492099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27.248613935492099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101.36812315186246</v>
      </c>
      <c r="D29" s="30">
        <f>(SUMIFS(KENTSELAG2,KAYNAK,A29,SEBEP,B29,SÜRE,"Uzun",BİLDİRİM,"Bildirimli",İL,$B$10,İLÇE,$B$11)/VLOOKUP($B$11,ABONE1,4,FALSE))*60</f>
        <v>40.53613906411217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40.987234645588991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40.987234645588991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4.6013380156266726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4.5672170958694549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4.5672170958694549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101.36812315186246</v>
      </c>
      <c r="D33" s="30">
        <f t="shared" ref="D33:L33" si="5">SUM(D28:D32)</f>
        <v>45.137477079738844</v>
      </c>
      <c r="E33" s="30">
        <f t="shared" si="5"/>
        <v>45.554451741458443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45.554451741458443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1.154727793696275</v>
      </c>
      <c r="D38" s="30">
        <f t="shared" si="7"/>
        <v>0.38377394841057477</v>
      </c>
      <c r="E38" s="30">
        <f t="shared" si="8"/>
        <v>0.38949090600033998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0.38949090600033998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3.4383954154727794E-2</v>
      </c>
      <c r="D42" s="30">
        <f t="shared" si="7"/>
        <v>6.0494487851867708E-2</v>
      </c>
      <c r="E42" s="30">
        <f t="shared" si="8"/>
        <v>6.0300866904640489E-2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6.0300866904640489E-2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2.8653295128939827E-3</v>
      </c>
      <c r="D45" s="30">
        <f t="shared" si="7"/>
        <v>1.4984480359627529E-4</v>
      </c>
      <c r="E45" s="30">
        <f t="shared" si="8"/>
        <v>1.6998130205677376E-4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1.6998130205677376E-4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1.1919770773638967</v>
      </c>
      <c r="D46" s="30">
        <f t="shared" ref="D46:L46" si="10">SUM(D36:D45)</f>
        <v>0.44441828106603876</v>
      </c>
      <c r="E46" s="30">
        <f t="shared" si="10"/>
        <v>0.44996175420703721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0.44996175420703721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0.66762177650429799</v>
      </c>
      <c r="D50" s="30">
        <f>(SUMIFS(KENTSELAG1,KAYNAK,A50,SEBEP,B50,SÜRE,"Uzun",BİLDİRİM,"Bildirimli",İL,$B$10,İLÇE,$B$11)/VLOOKUP($B$11,ABONE1,4,FALSE))</f>
        <v>0.2165685539976453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0.21991330953595103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0.21991330953595103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1.380712833137108E-2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1.3704742478327384E-2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1.3704742478327384E-2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0.66762177650429799</v>
      </c>
      <c r="D54" s="30">
        <f t="shared" ref="D54:L54" si="11">SUM(D49:D53)</f>
        <v>0.23037568232901637</v>
      </c>
      <c r="E54" s="30">
        <f t="shared" si="11"/>
        <v>0.23361805201427843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0.23361805201427843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0.77650429799426934</v>
      </c>
      <c r="D58" s="30">
        <f>(SUMIFS(KENTSELAG1,KAYNAK,A58,SÜRE,"Kısa",İL,$B$10,İLÇE,$B$11)/VLOOKUP($B$11,ABONE1,4,FALSE))</f>
        <v>0.31032858824788612</v>
      </c>
      <c r="E58" s="30">
        <f>(SUMIFS(KENTSELOG1,KAYNAK,A58,SÜRE,"Kısa",İL,$B$10,İLÇE,$B$11)+SUMIFS(KENTSELAG1,KAYNAK,A58,SÜRE,"Kısa",İL,$B$10,İLÇE,$B$11))/VLOOKUP($B$11,ABONE1,5,FALSE)</f>
        <v>0.31378548359680436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0.31378548359680436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1.1461318051575931E-2</v>
      </c>
      <c r="D59" s="30">
        <f>(SUMIFS(KENTSELAG1,KAYNAK,A59,SÜRE,"Kısa",İL,$B$10,İLÇE,$B$11)/VLOOKUP($B$11,ABONE1,4,FALSE))</f>
        <v>3.4250240822005781E-4</v>
      </c>
      <c r="E59" s="30">
        <f>(SUMIFS(KENTSELOG1,KAYNAK,A59,SÜRE,"Kısa",İL,$B$10,İLÇE,$B$11)+SUMIFS(KENTSELAG1,KAYNAK,A59,SÜRE,"Kısa",İL,$B$10,İLÇE,$B$11))/VLOOKUP($B$11,ABONE1,5,FALSE)</f>
        <v>4.2495325514193438E-4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4.2495325514193438E-4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0.78796561604584525</v>
      </c>
      <c r="D60" s="30">
        <f t="shared" ref="D60:L60" si="12">SUM(D57:D59)</f>
        <v>0.31067109065610615</v>
      </c>
      <c r="E60" s="30">
        <f t="shared" si="12"/>
        <v>0.31421043685194627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0.31421043685194627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56.991418314893615</v>
      </c>
      <c r="D17" s="30">
        <f t="shared" si="1"/>
        <v>28.209304186491849</v>
      </c>
      <c r="E17" s="30">
        <f t="shared" si="2"/>
        <v>28.652111740120986</v>
      </c>
      <c r="F17" s="30">
        <f t="shared" si="3"/>
        <v>153.5600857894737</v>
      </c>
      <c r="G17" s="30">
        <f t="shared" si="4"/>
        <v>52.702026550480767</v>
      </c>
      <c r="H17" s="30">
        <f t="shared" si="5"/>
        <v>53.463976103379721</v>
      </c>
      <c r="I17" s="30">
        <f t="shared" si="6"/>
        <v>118.93452378151261</v>
      </c>
      <c r="J17" s="30">
        <f t="shared" si="7"/>
        <v>56.539282845209691</v>
      </c>
      <c r="K17" s="30">
        <f t="shared" si="8"/>
        <v>57.779889974937348</v>
      </c>
      <c r="L17" s="30">
        <f t="shared" si="9"/>
        <v>33.722722222888599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0.23521986382978721</v>
      </c>
      <c r="D18" s="30">
        <f t="shared" si="1"/>
        <v>0.97764553571191115</v>
      </c>
      <c r="E18" s="30">
        <f t="shared" si="2"/>
        <v>0.96622345274569887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0.79030940068969946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1.0354325617021278</v>
      </c>
      <c r="D21" s="30">
        <f t="shared" si="1"/>
        <v>3.497396244364952</v>
      </c>
      <c r="E21" s="30">
        <f t="shared" si="2"/>
        <v>3.4595193840835892</v>
      </c>
      <c r="F21" s="30">
        <f t="shared" si="3"/>
        <v>0</v>
      </c>
      <c r="G21" s="30">
        <f t="shared" si="4"/>
        <v>7.5798277163461529</v>
      </c>
      <c r="H21" s="30">
        <f t="shared" si="5"/>
        <v>7.5225646043737564</v>
      </c>
      <c r="I21" s="30">
        <f t="shared" si="6"/>
        <v>3.024369831932773</v>
      </c>
      <c r="J21" s="30">
        <f t="shared" si="7"/>
        <v>13.892560233549267</v>
      </c>
      <c r="K21" s="30">
        <f t="shared" si="8"/>
        <v>13.676467558897244</v>
      </c>
      <c r="L21" s="30">
        <f t="shared" si="9"/>
        <v>4.9881460586458761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2.1147887604888362E-2</v>
      </c>
      <c r="E24" s="30">
        <f t="shared" si="2"/>
        <v>2.0822531227904784E-2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1.7031507700216334E-2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58.262070740425536</v>
      </c>
      <c r="D25" s="30">
        <f t="shared" ref="D25:L25" si="10">SUM(D15:D24)</f>
        <v>32.705493854173604</v>
      </c>
      <c r="E25" s="30">
        <f t="shared" si="10"/>
        <v>33.09867710817818</v>
      </c>
      <c r="F25" s="30">
        <f t="shared" si="10"/>
        <v>153.5600857894737</v>
      </c>
      <c r="G25" s="30">
        <f t="shared" si="10"/>
        <v>60.281854266826919</v>
      </c>
      <c r="H25" s="30">
        <f t="shared" si="10"/>
        <v>60.986540707753477</v>
      </c>
      <c r="I25" s="30">
        <f t="shared" si="10"/>
        <v>121.95889361344538</v>
      </c>
      <c r="J25" s="30">
        <f t="shared" si="10"/>
        <v>70.431843078758959</v>
      </c>
      <c r="K25" s="30">
        <f t="shared" si="10"/>
        <v>71.456357533834591</v>
      </c>
      <c r="L25" s="30">
        <f t="shared" si="10"/>
        <v>39.518209189924391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230.61262616170208</v>
      </c>
      <c r="D29" s="30">
        <f>(SUMIFS(KENTSELAG2,KAYNAK,A29,SEBEP,B29,SÜRE,"Uzun",BİLDİRİM,"Bildirimli",İL,$B$10,İLÇE,$B$11)/VLOOKUP($B$11,ABONE1,4,FALSE))*60</f>
        <v>48.689284860702934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51.48814214235211</v>
      </c>
      <c r="F29" s="30">
        <f>(SUMIFS(KENTALTIOG2,KAYNAK,A29,SEBEP,B29,SÜRE,"Uzun",BİLDİRİM,"Bildirimli",İL,$B$10,İLÇE,$B$11)/VLOOKUP($B$11,ABONE1,6,FALSE))*60</f>
        <v>94.630667368421058</v>
      </c>
      <c r="G29" s="30">
        <f>(SUMIFS(KENTALTIAG2,KAYNAK,A29,SEBEP,B29,SÜRE,"Uzun",BİLDİRİM,"Bildirimli",İL,$B$10,İLÇE,$B$11)/VLOOKUP($B$11,ABONE1,7,FALSE))*60</f>
        <v>34.71830442307693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35.170922671968199</v>
      </c>
      <c r="I29" s="30">
        <f>(SUMIFS(KIRSALOG2,KAYNAK,A29,SEBEP,B29,SÜRE,"Uzun",BİLDİRİM,"Bildirimli",İL,$B$10,İLÇE,$B$11)/VLOOKUP($B$11,ABONE1,9,FALSE))*60</f>
        <v>97.519838571428579</v>
      </c>
      <c r="J29" s="30">
        <f>(SUMIFS(KIRSALAG2,KAYNAK,A29,SEBEP,B29,SÜRE,"Uzun",BİLDİRİM,"Bildirimli",İL,$B$10,İLÇE,$B$11)/VLOOKUP($B$11,ABONE1,10,FALSE))*60</f>
        <v>76.178421602454833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76.602753869674189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53.828689708484163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4.6298252936170208</v>
      </c>
      <c r="D31" s="30">
        <f>(SUMIFS(KENTSELAG2,KAYNAK,A31,SEBEP,B31,SÜRE,"Uzun",BİLDİRİM,"Bildirimli",İL,$B$10,İLÇE,$B$11)/VLOOKUP($B$11,ABONE1,4,FALSE))*60</f>
        <v>6.6613041795768568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6.6300502490376321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1.6305432451923079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1.6182250258449307</v>
      </c>
      <c r="I31" s="30">
        <f>(SUMIFS(KIRSALOG2,KAYNAK,A31,SEBEP,B31,SÜRE,"Uzun",BİLDİRİM,"Bildirimli",İL,$B$10,İLÇE,$B$11)/VLOOKUP($B$11,ABONE1,9,FALSE))*60</f>
        <v>4.3504742016806723</v>
      </c>
      <c r="J31" s="30">
        <f>(SUMIFS(KIRSALAG2,KAYNAK,A31,SEBEP,B31,SÜRE,"Uzun",BİLDİRİM,"Bildirimli",İL,$B$10,İLÇE,$B$11)/VLOOKUP($B$11,ABONE1,10,FALSE))*60</f>
        <v>2.7705308489601088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2.8019449273182957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5.8693256193372889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235.2424514553191</v>
      </c>
      <c r="D33" s="30">
        <f t="shared" ref="D33:L33" si="11">SUM(D28:D32)</f>
        <v>55.350589040279793</v>
      </c>
      <c r="E33" s="30">
        <f t="shared" si="11"/>
        <v>58.118192391389741</v>
      </c>
      <c r="F33" s="30">
        <f t="shared" si="11"/>
        <v>94.630667368421058</v>
      </c>
      <c r="G33" s="30">
        <f t="shared" si="11"/>
        <v>36.348847668269237</v>
      </c>
      <c r="H33" s="30">
        <f t="shared" si="11"/>
        <v>36.789147697813128</v>
      </c>
      <c r="I33" s="30">
        <f t="shared" si="11"/>
        <v>101.87031277310925</v>
      </c>
      <c r="J33" s="30">
        <f t="shared" si="11"/>
        <v>78.948952451414939</v>
      </c>
      <c r="K33" s="30">
        <f t="shared" si="11"/>
        <v>79.404698796992477</v>
      </c>
      <c r="L33" s="30">
        <f t="shared" si="11"/>
        <v>59.698015327821452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1.3157446808510638</v>
      </c>
      <c r="D38" s="30">
        <f t="shared" si="13"/>
        <v>0.64784106171624622</v>
      </c>
      <c r="E38" s="30">
        <f t="shared" si="14"/>
        <v>0.65811663655170605</v>
      </c>
      <c r="F38" s="30">
        <f t="shared" si="15"/>
        <v>2.3947368421052633</v>
      </c>
      <c r="G38" s="30">
        <f t="shared" si="16"/>
        <v>1.0691105769230769</v>
      </c>
      <c r="H38" s="30">
        <f t="shared" si="17"/>
        <v>1.0791252485089464</v>
      </c>
      <c r="I38" s="30">
        <f t="shared" si="18"/>
        <v>1.865546218487395</v>
      </c>
      <c r="J38" s="30">
        <f t="shared" si="19"/>
        <v>1.0257415615410843</v>
      </c>
      <c r="K38" s="30">
        <f t="shared" si="20"/>
        <v>1.0424394319131161</v>
      </c>
      <c r="L38" s="30">
        <f t="shared" si="21"/>
        <v>0.7300640435238932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8.5106382978723403E-4</v>
      </c>
      <c r="D39" s="30">
        <f t="shared" si="13"/>
        <v>3.5372810808654369E-3</v>
      </c>
      <c r="E39" s="30">
        <f t="shared" si="14"/>
        <v>3.495954120512216E-3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2.8594683744939705E-3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5.106382978723404E-3</v>
      </c>
      <c r="D42" s="30">
        <f t="shared" si="13"/>
        <v>2.4002978763015465E-2</v>
      </c>
      <c r="E42" s="30">
        <f t="shared" si="14"/>
        <v>2.3712258098305707E-2</v>
      </c>
      <c r="F42" s="30">
        <f t="shared" si="15"/>
        <v>0</v>
      </c>
      <c r="G42" s="30">
        <f t="shared" si="16"/>
        <v>5.2083333333333336E-2</v>
      </c>
      <c r="H42" s="30">
        <f t="shared" si="17"/>
        <v>5.168986083499006E-2</v>
      </c>
      <c r="I42" s="30">
        <f t="shared" si="18"/>
        <v>1.680672268907563E-2</v>
      </c>
      <c r="J42" s="30">
        <f t="shared" si="19"/>
        <v>4.5431299011251279E-2</v>
      </c>
      <c r="K42" s="30">
        <f t="shared" si="20"/>
        <v>4.486215538847118E-2</v>
      </c>
      <c r="L42" s="30">
        <f t="shared" si="21"/>
        <v>2.7930687343371816E-2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2.5266293434753122E-4</v>
      </c>
      <c r="E45" s="30">
        <f t="shared" si="14"/>
        <v>2.4877576138476444E-4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2.0348276822241738E-4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1.3217021276595744</v>
      </c>
      <c r="D46" s="30">
        <f t="shared" ref="D46:L46" si="22">SUM(D36:D45)</f>
        <v>0.67563398449447476</v>
      </c>
      <c r="E46" s="30">
        <f t="shared" si="22"/>
        <v>0.68557362453190862</v>
      </c>
      <c r="F46" s="30">
        <f t="shared" si="22"/>
        <v>2.3947368421052633</v>
      </c>
      <c r="G46" s="30">
        <f t="shared" si="22"/>
        <v>1.1211939102564101</v>
      </c>
      <c r="H46" s="30">
        <f t="shared" si="22"/>
        <v>1.1308151093439365</v>
      </c>
      <c r="I46" s="30">
        <f t="shared" si="22"/>
        <v>1.8823529411764706</v>
      </c>
      <c r="J46" s="30">
        <f t="shared" si="22"/>
        <v>1.0711728605523356</v>
      </c>
      <c r="K46" s="30">
        <f t="shared" si="22"/>
        <v>1.0873015873015872</v>
      </c>
      <c r="L46" s="30">
        <f t="shared" si="22"/>
        <v>0.76105768200998147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0.91404255319148942</v>
      </c>
      <c r="D50" s="30">
        <f>(SUMIFS(KENTSELAG1,KAYNAK,A50,SEBEP,B50,SÜRE,"Uzun",BİLDİRİM,"Bildirimli",İL,$B$10,İLÇE,$B$11)/VLOOKUP($B$11,ABONE1,4,FALSE))</f>
        <v>0.19597335070945093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0.20702071385550055</v>
      </c>
      <c r="F50" s="30">
        <f>(SUMIFS(KENTALTIOG1,KAYNAK,A50,SEBEP,B50,SÜRE,"Uzun",BİLDİRİM,"Bildirimli",İL,$B$10,İLÇE,$B$11)/VLOOKUP($B$11,ABONE1,6,FALSE))</f>
        <v>0.39473684210526316</v>
      </c>
      <c r="G50" s="30">
        <f>(SUMIFS(KENTALTIAG1,KAYNAK,A50,SEBEP,B50,SÜRE,"Uzun",BİLDİRİM,"Bildirimli",İL,$B$10,İLÇE,$B$11)/VLOOKUP($B$11,ABONE1,7,FALSE))</f>
        <v>0.18649839743589744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0.18807157057654075</v>
      </c>
      <c r="I50" s="30">
        <f>(SUMIFS(KIRSALOG1,KAYNAK,A50,SEBEP,B50,SÜRE,"Uzun",BİLDİRİM,"Bildirimli",İL,$B$10,İLÇE,$B$11)/VLOOKUP($B$11,ABONE1,9,FALSE))</f>
        <v>0.3907563025210084</v>
      </c>
      <c r="J50" s="30">
        <f>(SUMIFS(KIRSALAG1,KAYNAK,A50,SEBEP,B50,SÜRE,"Uzun",BİLDİRİM,"Bildirimli",İL,$B$10,İLÇE,$B$11)/VLOOKUP($B$11,ABONE1,10,FALSE))</f>
        <v>0.25971701329696556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0.26232247284878862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0.21308929680639149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1.1063829787234043E-2</v>
      </c>
      <c r="D52" s="30">
        <f>(SUMIFS(KENTSELAG1,KAYNAK,A52,SEBEP,B52,SÜRE,"Uzun",BİLDİRİM,"Bildirimli",İL,$B$10,İLÇE,$B$11)/VLOOKUP($B$11,ABONE1,4,FALSE))</f>
        <v>2.9774332105480125E-2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2.9486474454657345E-2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3.345352564102564E-2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3.3200795228628233E-2</v>
      </c>
      <c r="I52" s="30">
        <f>(SUMIFS(KIRSALOG1,KAYNAK,A52,SEBEP,B52,SÜRE,"Uzun",BİLDİRİM,"Bildirimli",İL,$B$10,İLÇE,$B$11)/VLOOKUP($B$11,ABONE1,9,FALSE))</f>
        <v>3.7815126050420166E-2</v>
      </c>
      <c r="J52" s="30">
        <f>(SUMIFS(KIRSALAG1,KAYNAK,A52,SEBEP,B52,SÜRE,"Uzun",BİLDİRİM,"Bildirimli",İL,$B$10,İLÇE,$B$11)/VLOOKUP($B$11,ABONE1,10,FALSE))</f>
        <v>1.9178315717695193E-2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1.9548872180451128E-2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2.8412620215477542E-2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0.9251063829787235</v>
      </c>
      <c r="D54" s="30">
        <f t="shared" ref="D54:L54" si="23">SUM(D49:D53)</f>
        <v>0.22574768281493107</v>
      </c>
      <c r="E54" s="30">
        <f t="shared" si="23"/>
        <v>0.23650718831015791</v>
      </c>
      <c r="F54" s="30">
        <f t="shared" si="23"/>
        <v>0.39473684210526316</v>
      </c>
      <c r="G54" s="30">
        <f t="shared" si="23"/>
        <v>0.21995192307692307</v>
      </c>
      <c r="H54" s="30">
        <f t="shared" si="23"/>
        <v>0.22127236580516899</v>
      </c>
      <c r="I54" s="30">
        <f t="shared" si="23"/>
        <v>0.42857142857142855</v>
      </c>
      <c r="J54" s="30">
        <f t="shared" si="23"/>
        <v>0.27889532901466074</v>
      </c>
      <c r="K54" s="30">
        <f t="shared" si="23"/>
        <v>0.28187134502923977</v>
      </c>
      <c r="L54" s="30">
        <f t="shared" si="23"/>
        <v>0.24150191702186904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0.34468085106382979</v>
      </c>
      <c r="D58" s="30">
        <f>(SUMIFS(KENTSELAG1,KAYNAK,A58,SÜRE,"Kısa",İL,$B$10,İLÇE,$B$11)/VLOOKUP($B$11,ABONE1,4,FALSE))</f>
        <v>0.18881900025266293</v>
      </c>
      <c r="E58" s="30">
        <f>(SUMIFS(KENTSELOG1,KAYNAK,A58,SÜRE,"Kısa",İL,$B$10,İLÇE,$B$11)+SUMIFS(KENTSELAG1,KAYNAK,A58,SÜRE,"Kısa",İL,$B$10,İLÇE,$B$11))/VLOOKUP($B$11,ABONE1,5,FALSE)</f>
        <v>0.19121690627700527</v>
      </c>
      <c r="F58" s="30">
        <f>(SUMIFS(KENTALTIOG1,KAYNAK,A58,SÜRE,"Kısa",İL,$B$10,İLÇE,$B$11)/VLOOKUP($B$11,ABONE1,6,FALSE))</f>
        <v>0.26315789473684209</v>
      </c>
      <c r="G58" s="30">
        <f>(SUMIFS(KENTALTIAG1,KAYNAK,A58,SÜRE,"Kısa",İL,$B$10,İLÇE,$B$11)/VLOOKUP($B$11,ABONE1,7,FALSE))</f>
        <v>5.5088141025641024E-2</v>
      </c>
      <c r="H58" s="30">
        <f>(SUMIFS(KENTALTIOG1,KAYNAK,A58,SÜRE,"Kısa",İL,$B$10,İLÇE,$B$11)+SUMIFS(KENTALTIAG1,KAYNAK,A58,SÜRE,"Kısa",İL,$B$10,İLÇE,$B$11))/VLOOKUP($B$11,ABONE1,8,FALSE)</f>
        <v>5.6660039761431413E-2</v>
      </c>
      <c r="I58" s="30">
        <f>(SUMIFS(KIRSALOG1,KAYNAK,A58,SÜRE,"Kısa",İL,$B$10,İLÇE,$B$11)/VLOOKUP($B$11,ABONE1,9,FALSE))</f>
        <v>0.38655462184873951</v>
      </c>
      <c r="J58" s="30">
        <f>(SUMIFS(KIRSALAG1,KAYNAK,A58,SÜRE,"Kısa",İL,$B$10,İLÇE,$B$11)/VLOOKUP($B$11,ABONE1,10,FALSE))</f>
        <v>0.18931128537333788</v>
      </c>
      <c r="K58" s="30">
        <f>(SUMIFS(KIRSALOG1,KAYNAK,A58,SÜRE,"Kısa",İL,$B$10,İLÇE,$B$11)+SUMIFS(KIRSALAG1,KAYNAK,A58,SÜRE,"Kısa",İL,$B$10,İLÇE,$B$11))/VLOOKUP($B$11,ABONE1,11,FALSE)</f>
        <v>0.19323308270676692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0.18422687257694861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0.34468085106382979</v>
      </c>
      <c r="D60" s="30">
        <f t="shared" ref="D60:L60" si="24">SUM(D57:D59)</f>
        <v>0.18881900025266293</v>
      </c>
      <c r="E60" s="30">
        <f t="shared" si="24"/>
        <v>0.19121690627700527</v>
      </c>
      <c r="F60" s="30">
        <f t="shared" si="24"/>
        <v>0.26315789473684209</v>
      </c>
      <c r="G60" s="30">
        <f t="shared" si="24"/>
        <v>5.5088141025641024E-2</v>
      </c>
      <c r="H60" s="30">
        <f t="shared" si="24"/>
        <v>5.6660039761431413E-2</v>
      </c>
      <c r="I60" s="30">
        <f t="shared" si="24"/>
        <v>0.38655462184873951</v>
      </c>
      <c r="J60" s="30">
        <f t="shared" si="24"/>
        <v>0.18931128537333788</v>
      </c>
      <c r="K60" s="30">
        <f t="shared" si="24"/>
        <v>0.19323308270676692</v>
      </c>
      <c r="L60" s="30">
        <f t="shared" si="24"/>
        <v>0.18422687257694861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41.434488834355825</v>
      </c>
      <c r="D17" s="30">
        <f t="shared" si="1"/>
        <v>22.704387090920306</v>
      </c>
      <c r="E17" s="30">
        <f t="shared" si="2"/>
        <v>22.890955569542889</v>
      </c>
      <c r="F17" s="30">
        <f t="shared" si="3"/>
        <v>39.652940000000001</v>
      </c>
      <c r="G17" s="30">
        <f t="shared" si="4"/>
        <v>13.224541272935781</v>
      </c>
      <c r="H17" s="30">
        <f t="shared" si="5"/>
        <v>13.975431710306408</v>
      </c>
      <c r="I17" s="30">
        <f t="shared" si="6"/>
        <v>103.65532675044882</v>
      </c>
      <c r="J17" s="30">
        <f t="shared" si="7"/>
        <v>79.019546014766192</v>
      </c>
      <c r="K17" s="30">
        <f t="shared" si="8"/>
        <v>79.747819545695776</v>
      </c>
      <c r="L17" s="30">
        <f t="shared" si="9"/>
        <v>38.025170397108802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16.194763626570914</v>
      </c>
      <c r="J18" s="30">
        <f t="shared" si="7"/>
        <v>7.3619560656275631</v>
      </c>
      <c r="K18" s="30">
        <f t="shared" si="8"/>
        <v>7.6230681456320983</v>
      </c>
      <c r="L18" s="30">
        <f t="shared" si="9"/>
        <v>2.0598868476530572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0.46520110429447847</v>
      </c>
      <c r="D21" s="30">
        <f t="shared" si="1"/>
        <v>6.4994348805629265</v>
      </c>
      <c r="E21" s="30">
        <f t="shared" si="2"/>
        <v>6.4393285431434846</v>
      </c>
      <c r="F21" s="30">
        <f t="shared" si="3"/>
        <v>3.8689541176470592</v>
      </c>
      <c r="G21" s="30">
        <f t="shared" si="4"/>
        <v>28.192851674311928</v>
      </c>
      <c r="H21" s="30">
        <f t="shared" si="5"/>
        <v>27.501754863509749</v>
      </c>
      <c r="I21" s="30">
        <f t="shared" si="6"/>
        <v>1.2516159425493716</v>
      </c>
      <c r="J21" s="30">
        <f t="shared" si="7"/>
        <v>10.700584255947499</v>
      </c>
      <c r="K21" s="30">
        <f t="shared" si="8"/>
        <v>10.421257467360155</v>
      </c>
      <c r="L21" s="30">
        <f t="shared" si="9"/>
        <v>8.0575155246740948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5.7216632306647738E-2</v>
      </c>
      <c r="E22" s="30">
        <f t="shared" si="2"/>
        <v>5.6646703739916891E-2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3.9881541109151139E-2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41.899689938650305</v>
      </c>
      <c r="D25" s="30">
        <f t="shared" ref="D25:L25" si="10">SUM(D15:D24)</f>
        <v>29.261038603789881</v>
      </c>
      <c r="E25" s="30">
        <f t="shared" si="10"/>
        <v>29.386930816426293</v>
      </c>
      <c r="F25" s="30">
        <f t="shared" si="10"/>
        <v>43.521894117647058</v>
      </c>
      <c r="G25" s="30">
        <f t="shared" si="10"/>
        <v>41.417392947247706</v>
      </c>
      <c r="H25" s="30">
        <f t="shared" si="10"/>
        <v>41.477186573816155</v>
      </c>
      <c r="I25" s="30">
        <f t="shared" si="10"/>
        <v>121.10170631956912</v>
      </c>
      <c r="J25" s="30">
        <f t="shared" si="10"/>
        <v>97.082086336341263</v>
      </c>
      <c r="K25" s="30">
        <f t="shared" si="10"/>
        <v>97.792145158688029</v>
      </c>
      <c r="L25" s="30">
        <f t="shared" si="10"/>
        <v>48.182454310545104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10.378323067484661</v>
      </c>
      <c r="D28" s="30">
        <f>(SUMIFS(KENTSELAG2,KAYNAK,A28,SEBEP,B28,SÜRE,"Uzun",BİLDİRİM,"Bildirimli",İL,$B$10,İLÇE,$B$11)/VLOOKUP($B$11,ABONE1,4,FALSE))*60</f>
        <v>2.0403212418986483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2.1233751588853584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0.18061926605504589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0.17548746518105848</v>
      </c>
      <c r="I28" s="30">
        <f>(SUMIFS(KIRSALOG2,KAYNAK,A28,SEBEP,B28,SÜRE,"Uzun",BİLDİRİM,"Bildirimli",İL,$B$10,İLÇE,$B$11)/VLOOKUP($B$11,ABONE1,9,FALSE))*60</f>
        <v>10.822022800718132</v>
      </c>
      <c r="J28" s="30">
        <f>(SUMIFS(KIRSALAG2,KAYNAK,A28,SEBEP,B28,SÜRE,"Uzun",BİLDİRİM,"Bildirimli",İL,$B$10,İLÇE,$B$11)/VLOOKUP($B$11,ABONE1,10,FALSE))*60</f>
        <v>13.083551176374076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13.016696739199659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5.0167983659596436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153.61371828220857</v>
      </c>
      <c r="D29" s="30">
        <f>(SUMIFS(KENTSELAG2,KAYNAK,A29,SEBEP,B29,SÜRE,"Uzun",BİLDİRİM,"Bildirimli",İL,$B$10,İLÇE,$B$11)/VLOOKUP($B$11,ABONE1,4,FALSE))*60</f>
        <v>68.104544684895998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68.956292136396982</v>
      </c>
      <c r="F29" s="30">
        <f>(SUMIFS(KENTALTIOG2,KAYNAK,A29,SEBEP,B29,SÜRE,"Uzun",BİLDİRİM,"Bildirimli",İL,$B$10,İLÇE,$B$11)/VLOOKUP($B$11,ABONE1,6,FALSE))*60</f>
        <v>80.083829411764697</v>
      </c>
      <c r="G29" s="30">
        <f>(SUMIFS(KENTALTIAG2,KAYNAK,A29,SEBEP,B29,SÜRE,"Uzun",BİLDİRİM,"Bildirimli",İL,$B$10,İLÇE,$B$11)/VLOOKUP($B$11,ABONE1,7,FALSE))*60</f>
        <v>59.4210904472477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60.008165481894146</v>
      </c>
      <c r="I29" s="30">
        <f>(SUMIFS(KIRSALOG2,KAYNAK,A29,SEBEP,B29,SÜRE,"Uzun",BİLDİRİM,"Bildirimli",İL,$B$10,İLÇE,$B$11)/VLOOKUP($B$11,ABONE1,9,FALSE))*60</f>
        <v>276.51561684021533</v>
      </c>
      <c r="J29" s="30">
        <f>(SUMIFS(KIRSALAG2,KAYNAK,A29,SEBEP,B29,SÜRE,"Uzun",BİLDİRİM,"Bildirimli",İL,$B$10,İLÇE,$B$11)/VLOOKUP($B$11,ABONE1,10,FALSE))*60</f>
        <v>261.26980475799832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261.72049562572977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120.81421688508368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5.0379033128834356</v>
      </c>
      <c r="D31" s="30">
        <f>(SUMIFS(KENTSELAG2,KAYNAK,A31,SEBEP,B31,SÜRE,"Uzun",BİLDİRİM,"Bildirimli",İL,$B$10,İLÇE,$B$11)/VLOOKUP($B$11,ABONE1,4,FALSE))*60</f>
        <v>23.331125526819338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23.148908757027627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0.48014971944216567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0.46595571701517885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16.423665423568387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169.02994466257667</v>
      </c>
      <c r="D33" s="30">
        <f t="shared" ref="D33:L33" si="11">SUM(D28:D32)</f>
        <v>93.475991453613986</v>
      </c>
      <c r="E33" s="30">
        <f t="shared" si="11"/>
        <v>94.228576052309961</v>
      </c>
      <c r="F33" s="30">
        <f t="shared" si="11"/>
        <v>80.083829411764697</v>
      </c>
      <c r="G33" s="30">
        <f t="shared" si="11"/>
        <v>59.601709713302746</v>
      </c>
      <c r="H33" s="30">
        <f t="shared" si="11"/>
        <v>60.183652947075203</v>
      </c>
      <c r="I33" s="30">
        <f t="shared" si="11"/>
        <v>287.33763964093345</v>
      </c>
      <c r="J33" s="30">
        <f t="shared" si="11"/>
        <v>274.8335056538146</v>
      </c>
      <c r="K33" s="30">
        <f t="shared" si="11"/>
        <v>275.20314808194462</v>
      </c>
      <c r="L33" s="30">
        <f t="shared" si="11"/>
        <v>142.25468067461171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1.2985685071574642</v>
      </c>
      <c r="D38" s="30">
        <f t="shared" si="13"/>
        <v>0.96683332304590253</v>
      </c>
      <c r="E38" s="30">
        <f t="shared" si="14"/>
        <v>0.97013770064368943</v>
      </c>
      <c r="F38" s="30">
        <f t="shared" si="15"/>
        <v>1.4509803921568627</v>
      </c>
      <c r="G38" s="30">
        <f t="shared" si="16"/>
        <v>0.52178899082568808</v>
      </c>
      <c r="H38" s="30">
        <f t="shared" si="17"/>
        <v>0.54818941504178276</v>
      </c>
      <c r="I38" s="30">
        <f t="shared" si="18"/>
        <v>2.7630161579892278</v>
      </c>
      <c r="J38" s="30">
        <f t="shared" si="19"/>
        <v>2.281323489198797</v>
      </c>
      <c r="K38" s="30">
        <f t="shared" si="20"/>
        <v>2.2955631037044899</v>
      </c>
      <c r="L38" s="30">
        <f t="shared" si="21"/>
        <v>1.3174289033257325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2.333931777378815E-2</v>
      </c>
      <c r="J39" s="30">
        <f t="shared" si="19"/>
        <v>1.0609789444900191E-2</v>
      </c>
      <c r="K39" s="30">
        <f t="shared" si="20"/>
        <v>1.0986094894384886E-2</v>
      </c>
      <c r="L39" s="30">
        <f t="shared" si="21"/>
        <v>2.9686357182807728E-3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6.1349693251533744E-3</v>
      </c>
      <c r="D42" s="30">
        <f t="shared" si="13"/>
        <v>5.989342221673559E-2</v>
      </c>
      <c r="E42" s="30">
        <f t="shared" si="14"/>
        <v>5.935794019392162E-2</v>
      </c>
      <c r="F42" s="30">
        <f t="shared" si="15"/>
        <v>1.9607843137254902E-2</v>
      </c>
      <c r="G42" s="30">
        <f t="shared" si="16"/>
        <v>0.21731651376146788</v>
      </c>
      <c r="H42" s="30">
        <f t="shared" si="17"/>
        <v>0.2116991643454039</v>
      </c>
      <c r="I42" s="30">
        <f t="shared" si="18"/>
        <v>8.9766606822262122E-3</v>
      </c>
      <c r="J42" s="30">
        <f t="shared" si="19"/>
        <v>6.3877495214656826E-2</v>
      </c>
      <c r="K42" s="30">
        <f t="shared" si="20"/>
        <v>6.2254537734847681E-2</v>
      </c>
      <c r="L42" s="30">
        <f t="shared" si="21"/>
        <v>6.4062298326377831E-2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3.0862292451083268E-4</v>
      </c>
      <c r="E43" s="30">
        <f t="shared" si="14"/>
        <v>3.0554876558298703E-4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2.1511853031020093E-4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1.3047034764826175</v>
      </c>
      <c r="D46" s="30">
        <f t="shared" ref="D46:L46" si="22">SUM(D36:D45)</f>
        <v>1.0270353681871489</v>
      </c>
      <c r="E46" s="30">
        <f t="shared" si="22"/>
        <v>1.029801189603194</v>
      </c>
      <c r="F46" s="30">
        <f t="shared" si="22"/>
        <v>1.4705882352941175</v>
      </c>
      <c r="G46" s="30">
        <f t="shared" si="22"/>
        <v>0.73910550458715596</v>
      </c>
      <c r="H46" s="30">
        <f t="shared" si="22"/>
        <v>0.75988857938718668</v>
      </c>
      <c r="I46" s="30">
        <f t="shared" si="22"/>
        <v>2.7953321364452424</v>
      </c>
      <c r="J46" s="30">
        <f t="shared" si="22"/>
        <v>2.3558107738583542</v>
      </c>
      <c r="K46" s="30">
        <f t="shared" si="22"/>
        <v>2.3688037363337222</v>
      </c>
      <c r="L46" s="30">
        <f t="shared" si="22"/>
        <v>1.3846749559007014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0.29652351738241312</v>
      </c>
      <c r="D49" s="30">
        <f>(SUMIFS(KENTSELAG1,KAYNAK,A49,SEBEP,B49,SÜRE,"Uzun",BİLDİRİM,"Bildirimli",İL,$B$10,İLÇE,$B$11)/VLOOKUP($B$11,ABONE1,4,FALSE))</f>
        <v>2.9422052136699382E-2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3.2082620386213637E-2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5.1605504587155966E-3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5.0139275766016714E-3</v>
      </c>
      <c r="I49" s="30">
        <f>(SUMIFS(KIRSALOG1,KAYNAK,A49,SEBEP,B49,SÜRE,"Uzun",BİLDİRİM,"Bildirimli",İL,$B$10,İLÇE,$B$11)/VLOOKUP($B$11,ABONE1,9,FALSE))</f>
        <v>0.27648114901256732</v>
      </c>
      <c r="J49" s="30">
        <f>(SUMIFS(KIRSALAG1,KAYNAK,A49,SEBEP,B49,SÜRE,"Uzun",BİLDİRİM,"Bildirimli",İL,$B$10,İLÇE,$B$11)/VLOOKUP($B$11,ABONE1,10,FALSE))</f>
        <v>0.19989062072737215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0.2021547606411209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7.7342282264194234E-2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0.8834355828220859</v>
      </c>
      <c r="D50" s="30">
        <f>(SUMIFS(KENTSELAG1,KAYNAK,A50,SEBEP,B50,SÜRE,"Uzun",BİLDİRİM,"Bildirimli",İL,$B$10,İLÇE,$B$11)/VLOOKUP($B$11,ABONE1,4,FALSE))</f>
        <v>0.25010801802357879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0.25641652407724275</v>
      </c>
      <c r="F50" s="30">
        <f>(SUMIFS(KENTALTIOG1,KAYNAK,A50,SEBEP,B50,SÜRE,"Uzun",BİLDİRİM,"Bildirimli",İL,$B$10,İLÇE,$B$11)/VLOOKUP($B$11,ABONE1,6,FALSE))</f>
        <v>0.47058823529411764</v>
      </c>
      <c r="G50" s="30">
        <f>(SUMIFS(KENTALTIAG1,KAYNAK,A50,SEBEP,B50,SÜRE,"Uzun",BİLDİRİM,"Bildirimli",İL,$B$10,İLÇE,$B$11)/VLOOKUP($B$11,ABONE1,7,FALSE))</f>
        <v>0.34002293577981652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0.34373259052924793</v>
      </c>
      <c r="I50" s="30">
        <f>(SUMIFS(KIRSALOG1,KAYNAK,A50,SEBEP,B50,SÜRE,"Uzun",BİLDİRİM,"Bildirimli",İL,$B$10,İLÇE,$B$11)/VLOOKUP($B$11,ABONE1,9,FALSE))</f>
        <v>1.5655296229802513</v>
      </c>
      <c r="J50" s="30">
        <f>(SUMIFS(KIRSALAG1,KAYNAK,A50,SEBEP,B50,SÜRE,"Uzun",BİLDİRİM,"Bildirimli",İL,$B$10,İLÇE,$B$11)/VLOOKUP($B$11,ABONE1,10,FALSE))</f>
        <v>1.4387202625102542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1.4424689523405159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0.57915644853647696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1.8404907975460124E-2</v>
      </c>
      <c r="D52" s="30">
        <f>(SUMIFS(KENTSELAG1,KAYNAK,A52,SEBEP,B52,SÜRE,"Uzun",BİLDİRİM,"Bildirimli",İL,$B$10,İLÇE,$B$11)/VLOOKUP($B$11,ABONE1,4,FALSE))</f>
        <v>8.4933028825381146E-2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8.4270349547787823E-2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6.070549630844955E-3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5.8910943636556632E-3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6.0921567783848898E-2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1.1983640081799591</v>
      </c>
      <c r="D54" s="30">
        <f t="shared" ref="D54:L54" si="23">SUM(D49:D53)</f>
        <v>0.36446309898565932</v>
      </c>
      <c r="E54" s="30">
        <f t="shared" si="23"/>
        <v>0.37276949401124421</v>
      </c>
      <c r="F54" s="30">
        <f t="shared" si="23"/>
        <v>0.47058823529411764</v>
      </c>
      <c r="G54" s="30">
        <f t="shared" si="23"/>
        <v>0.34518348623853212</v>
      </c>
      <c r="H54" s="30">
        <f t="shared" si="23"/>
        <v>0.34874651810584961</v>
      </c>
      <c r="I54" s="30">
        <f t="shared" si="23"/>
        <v>1.8420107719928187</v>
      </c>
      <c r="J54" s="30">
        <f t="shared" si="23"/>
        <v>1.6446814328684711</v>
      </c>
      <c r="K54" s="30">
        <f t="shared" si="23"/>
        <v>1.6505148073452924</v>
      </c>
      <c r="L54" s="30">
        <f t="shared" si="23"/>
        <v>0.71742029858452017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0.27811860940695299</v>
      </c>
      <c r="D58" s="30">
        <f>(SUMIFS(KENTSELAG1,KAYNAK,A58,SÜRE,"Kısa",İL,$B$10,İLÇE,$B$11)/VLOOKUP($B$11,ABONE1,4,FALSE))</f>
        <v>0.12351089438923524</v>
      </c>
      <c r="E58" s="30">
        <f>(SUMIFS(KENTSELOG1,KAYNAK,A58,SÜRE,"Kısa",İL,$B$10,İLÇE,$B$11)+SUMIFS(KENTSELAG1,KAYNAK,A58,SÜRE,"Kısa",İL,$B$10,İLÇE,$B$11))/VLOOKUP($B$11,ABONE1,5,FALSE)</f>
        <v>0.12505092479426383</v>
      </c>
      <c r="F58" s="30">
        <f>(SUMIFS(KENTALTIOG1,KAYNAK,A58,SÜRE,"Kısa",İL,$B$10,İLÇE,$B$11)/VLOOKUP($B$11,ABONE1,6,FALSE))</f>
        <v>7.8431372549019607E-2</v>
      </c>
      <c r="G58" s="30">
        <f>(SUMIFS(KENTALTIAG1,KAYNAK,A58,SÜRE,"Kısa",İL,$B$10,İLÇE,$B$11)/VLOOKUP($B$11,ABONE1,7,FALSE))</f>
        <v>6.6513761467889912E-2</v>
      </c>
      <c r="H58" s="30">
        <f>(SUMIFS(KENTALTIOG1,KAYNAK,A58,SÜRE,"Kısa",İL,$B$10,İLÇE,$B$11)+SUMIFS(KENTALTIAG1,KAYNAK,A58,SÜRE,"Kısa",İL,$B$10,İLÇE,$B$11))/VLOOKUP($B$11,ABONE1,8,FALSE)</f>
        <v>6.6852367688022288E-2</v>
      </c>
      <c r="I58" s="30">
        <f>(SUMIFS(KIRSALOG1,KAYNAK,A58,SÜRE,"Kısa",İL,$B$10,İLÇE,$B$11)/VLOOKUP($B$11,ABONE1,9,FALSE))</f>
        <v>0.53680430879712748</v>
      </c>
      <c r="J58" s="30">
        <f>(SUMIFS(KIRSALAG1,KAYNAK,A58,SÜRE,"Kısa",İL,$B$10,İLÇE,$B$11)/VLOOKUP($B$11,ABONE1,10,FALSE))</f>
        <v>0.63051681706316653</v>
      </c>
      <c r="K58" s="30">
        <f>(SUMIFS(KIRSALOG1,KAYNAK,A58,SÜRE,"Kısa",İL,$B$10,İLÇE,$B$11)+SUMIFS(KIRSALAG1,KAYNAK,A58,SÜRE,"Kısa",İL,$B$10,İLÇE,$B$11))/VLOOKUP($B$11,ABONE1,11,FALSE)</f>
        <v>0.62774652372359618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0.25938992384804027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0.27811860940695299</v>
      </c>
      <c r="D60" s="30">
        <f t="shared" ref="D60:L60" si="24">SUM(D57:D59)</f>
        <v>0.12351089438923524</v>
      </c>
      <c r="E60" s="30">
        <f t="shared" si="24"/>
        <v>0.12505092479426383</v>
      </c>
      <c r="F60" s="30">
        <f t="shared" si="24"/>
        <v>7.8431372549019607E-2</v>
      </c>
      <c r="G60" s="30">
        <f t="shared" si="24"/>
        <v>6.6513761467889912E-2</v>
      </c>
      <c r="H60" s="30">
        <f t="shared" si="24"/>
        <v>6.6852367688022288E-2</v>
      </c>
      <c r="I60" s="30">
        <f t="shared" si="24"/>
        <v>0.53680430879712748</v>
      </c>
      <c r="J60" s="30">
        <f t="shared" si="24"/>
        <v>0.63051681706316653</v>
      </c>
      <c r="K60" s="30">
        <f t="shared" si="24"/>
        <v>0.62774652372359618</v>
      </c>
      <c r="L60" s="30">
        <f t="shared" si="24"/>
        <v>0.25938992384804027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175.21535345637588</v>
      </c>
      <c r="D17" s="30">
        <f t="shared" si="1"/>
        <v>76.018079479289938</v>
      </c>
      <c r="E17" s="30">
        <f t="shared" si="2"/>
        <v>77.371254624979983</v>
      </c>
      <c r="F17" s="30">
        <f t="shared" si="3"/>
        <v>302.8870373333333</v>
      </c>
      <c r="G17" s="30">
        <f t="shared" si="4"/>
        <v>178.25218242924944</v>
      </c>
      <c r="H17" s="30">
        <f t="shared" si="5"/>
        <v>179.23030738053717</v>
      </c>
      <c r="I17" s="30">
        <f t="shared" si="6"/>
        <v>355.66396216216219</v>
      </c>
      <c r="J17" s="30">
        <f t="shared" si="7"/>
        <v>371.20129583333335</v>
      </c>
      <c r="K17" s="30">
        <f t="shared" si="8"/>
        <v>369.75323198992442</v>
      </c>
      <c r="L17" s="30">
        <f t="shared" si="9"/>
        <v>91.423991438320428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0.45743848993288594</v>
      </c>
      <c r="D21" s="30">
        <f t="shared" si="1"/>
        <v>7.325129748694744</v>
      </c>
      <c r="E21" s="30">
        <f t="shared" si="2"/>
        <v>7.2314458323224455</v>
      </c>
      <c r="F21" s="30">
        <f t="shared" si="3"/>
        <v>3.0748146666666671</v>
      </c>
      <c r="G21" s="30">
        <f t="shared" si="4"/>
        <v>27.930274772367728</v>
      </c>
      <c r="H21" s="30">
        <f t="shared" si="5"/>
        <v>27.735210994070457</v>
      </c>
      <c r="I21" s="30">
        <f t="shared" si="6"/>
        <v>0</v>
      </c>
      <c r="J21" s="30">
        <f t="shared" si="7"/>
        <v>0.6156018333333334</v>
      </c>
      <c r="K21" s="30">
        <f t="shared" si="8"/>
        <v>0.55822836272040299</v>
      </c>
      <c r="L21" s="30">
        <f t="shared" si="9"/>
        <v>9.5380437629962653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0.18639053254437871</v>
      </c>
      <c r="E22" s="30">
        <f t="shared" si="2"/>
        <v>0.18384793206838937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0.16122395728794509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1.9723856595892791E-3</v>
      </c>
      <c r="E24" s="30">
        <f t="shared" si="2"/>
        <v>1.9454798471081002E-3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2.4999999999999998E-2</v>
      </c>
      <c r="K24" s="30">
        <f t="shared" si="8"/>
        <v>2.2670025188916875E-2</v>
      </c>
      <c r="L24" s="30">
        <f t="shared" si="9"/>
        <v>1.8867159086347397E-3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175.67279194630876</v>
      </c>
      <c r="D25" s="30">
        <f t="shared" ref="D25:L25" si="10">SUM(D15:D24)</f>
        <v>83.531572146188651</v>
      </c>
      <c r="E25" s="30">
        <f t="shared" si="10"/>
        <v>84.78849386921793</v>
      </c>
      <c r="F25" s="30">
        <f t="shared" si="10"/>
        <v>305.96185199999996</v>
      </c>
      <c r="G25" s="30">
        <f t="shared" si="10"/>
        <v>206.18245720161718</v>
      </c>
      <c r="H25" s="30">
        <f t="shared" si="10"/>
        <v>206.96551837460763</v>
      </c>
      <c r="I25" s="30">
        <f t="shared" si="10"/>
        <v>355.66396216216219</v>
      </c>
      <c r="J25" s="30">
        <f t="shared" si="10"/>
        <v>371.84189766666668</v>
      </c>
      <c r="K25" s="30">
        <f t="shared" si="10"/>
        <v>370.33413037783373</v>
      </c>
      <c r="L25" s="30">
        <f t="shared" si="10"/>
        <v>101.12514587451328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28.119351342281877</v>
      </c>
      <c r="D29" s="30">
        <f>(SUMIFS(KENTSELAG2,KAYNAK,A29,SEBEP,B29,SÜRE,"Uzun",BİLDİRİM,"Bildirimli",İL,$B$10,İLÇE,$B$11)/VLOOKUP($B$11,ABONE1,4,FALSE))*60</f>
        <v>6.4181737459101988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6.7142050074386033</v>
      </c>
      <c r="F29" s="30">
        <f>(SUMIFS(KENTALTIOG2,KAYNAK,A29,SEBEP,B29,SÜRE,"Uzun",BİLDİRİM,"Bildirimli",İL,$B$10,İLÇE,$B$11)/VLOOKUP($B$11,ABONE1,6,FALSE))*60</f>
        <v>20.655556000000001</v>
      </c>
      <c r="G29" s="30">
        <f>(SUMIFS(KENTALTIAG2,KAYNAK,A29,SEBEP,B29,SÜRE,"Uzun",BİLDİRİM,"Bildirimli",İL,$B$10,İLÇE,$B$11)/VLOOKUP($B$11,ABONE1,7,FALSE))*60</f>
        <v>7.842503076111794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7.9430589501220803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6.8021322106699866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2.1155823696484513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2.0867231745668442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1.8299350130464453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28.119351342281877</v>
      </c>
      <c r="D33" s="30">
        <f t="shared" ref="D33:L33" si="11">SUM(D28:D32)</f>
        <v>8.5337561155586492</v>
      </c>
      <c r="E33" s="30">
        <f t="shared" si="11"/>
        <v>8.8009281820054479</v>
      </c>
      <c r="F33" s="30">
        <f t="shared" si="11"/>
        <v>20.655556000000001</v>
      </c>
      <c r="G33" s="30">
        <f t="shared" si="11"/>
        <v>7.842503076111794</v>
      </c>
      <c r="H33" s="30">
        <f t="shared" si="11"/>
        <v>7.9430589501220803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8.6320672237164313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4.4899328859060406</v>
      </c>
      <c r="D38" s="30">
        <f t="shared" si="13"/>
        <v>2.2434157094790579</v>
      </c>
      <c r="E38" s="30">
        <f t="shared" si="14"/>
        <v>2.2740610194319197</v>
      </c>
      <c r="F38" s="30">
        <f t="shared" si="15"/>
        <v>8.0444444444444443</v>
      </c>
      <c r="G38" s="30">
        <f t="shared" si="16"/>
        <v>4.2469678326595179</v>
      </c>
      <c r="H38" s="30">
        <f t="shared" si="17"/>
        <v>4.2767701430066269</v>
      </c>
      <c r="I38" s="30">
        <f t="shared" si="18"/>
        <v>9.3513513513513509</v>
      </c>
      <c r="J38" s="30">
        <f t="shared" si="19"/>
        <v>9.9666666666666668</v>
      </c>
      <c r="K38" s="30">
        <f t="shared" si="20"/>
        <v>9.9093198992443323</v>
      </c>
      <c r="L38" s="30">
        <f t="shared" si="21"/>
        <v>2.5653927983621694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5.0335570469798654E-3</v>
      </c>
      <c r="D42" s="30">
        <f t="shared" si="13"/>
        <v>9.3885601577909275E-2</v>
      </c>
      <c r="E42" s="30">
        <f t="shared" si="14"/>
        <v>9.2673548328030944E-2</v>
      </c>
      <c r="F42" s="30">
        <f t="shared" si="15"/>
        <v>6.6666666666666666E-2</v>
      </c>
      <c r="G42" s="30">
        <f t="shared" si="16"/>
        <v>0.43346809632624361</v>
      </c>
      <c r="H42" s="30">
        <f t="shared" si="17"/>
        <v>0.43058946634112311</v>
      </c>
      <c r="I42" s="30">
        <f t="shared" si="18"/>
        <v>0</v>
      </c>
      <c r="J42" s="30">
        <f t="shared" si="19"/>
        <v>5.5555555555555558E-3</v>
      </c>
      <c r="K42" s="30">
        <f t="shared" si="20"/>
        <v>5.0377833753148613E-3</v>
      </c>
      <c r="L42" s="30">
        <f t="shared" si="21"/>
        <v>0.13086588254184897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7.8895463510848124E-4</v>
      </c>
      <c r="E43" s="30">
        <f t="shared" si="14"/>
        <v>7.781923050513836E-4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6.8242944883786284E-4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9.281819236570368E-5</v>
      </c>
      <c r="E45" s="30">
        <f t="shared" si="14"/>
        <v>9.1552035888398068E-5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2.7777777777777779E-3</v>
      </c>
      <c r="K45" s="30">
        <f t="shared" si="20"/>
        <v>2.5188916876574307E-3</v>
      </c>
      <c r="L45" s="30">
        <f t="shared" si="21"/>
        <v>1.0035727188792099E-4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4.4949664429530207</v>
      </c>
      <c r="D46" s="30">
        <f t="shared" ref="D46:L46" si="22">SUM(D36:D45)</f>
        <v>2.3381830838844415</v>
      </c>
      <c r="E46" s="30">
        <f t="shared" si="22"/>
        <v>2.3676043121008905</v>
      </c>
      <c r="F46" s="30">
        <f t="shared" si="22"/>
        <v>8.1111111111111107</v>
      </c>
      <c r="G46" s="30">
        <f t="shared" si="22"/>
        <v>4.6804359289857613</v>
      </c>
      <c r="H46" s="30">
        <f t="shared" si="22"/>
        <v>4.7073596093477503</v>
      </c>
      <c r="I46" s="30">
        <f t="shared" si="22"/>
        <v>9.3513513513513509</v>
      </c>
      <c r="J46" s="30">
        <f t="shared" si="22"/>
        <v>9.9750000000000014</v>
      </c>
      <c r="K46" s="30">
        <f t="shared" si="22"/>
        <v>9.9168765743073042</v>
      </c>
      <c r="L46" s="30">
        <f t="shared" si="22"/>
        <v>2.6970414676247438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0.16442953020134229</v>
      </c>
      <c r="D50" s="30">
        <f>(SUMIFS(KENTSELAG1,KAYNAK,A50,SEBEP,B50,SÜRE,"Uzun",BİLDİRİM,"Bildirimli",İL,$B$10,İLÇE,$B$11)/VLOOKUP($B$11,ABONE1,4,FALSE))</f>
        <v>0.10973430792435317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0.11048041930832436</v>
      </c>
      <c r="F50" s="30">
        <f>(SUMIFS(KENTALTIOG1,KAYNAK,A50,SEBEP,B50,SÜRE,"Uzun",BİLDİRİM,"Bildirimli",İL,$B$10,İLÇE,$B$11)/VLOOKUP($B$11,ABONE1,6,FALSE))</f>
        <v>4.4444444444444446E-2</v>
      </c>
      <c r="G50" s="30">
        <f>(SUMIFS(KENTALTIAG1,KAYNAK,A50,SEBEP,B50,SÜRE,"Uzun",BİLDİRİM,"Bildirimli",İL,$B$10,İLÇE,$B$11)/VLOOKUP($B$11,ABONE1,7,FALSE))</f>
        <v>1.6874670416593424E-2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1.7091035926055109E-2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9.8851912809602177E-2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5.1746142243879797E-3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5.104026000778192E-3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4.4759343262012769E-3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0.16442953020134229</v>
      </c>
      <c r="D54" s="30">
        <f t="shared" ref="D54:L54" si="23">SUM(D49:D53)</f>
        <v>0.11490892214874114</v>
      </c>
      <c r="E54" s="30">
        <f t="shared" si="23"/>
        <v>0.11558444530910256</v>
      </c>
      <c r="F54" s="30">
        <f t="shared" si="23"/>
        <v>4.4444444444444446E-2</v>
      </c>
      <c r="G54" s="30">
        <f t="shared" si="23"/>
        <v>1.6874670416593424E-2</v>
      </c>
      <c r="H54" s="30">
        <f t="shared" si="23"/>
        <v>1.7091035926055109E-2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0.10332784713580345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3.0201342281879196E-2</v>
      </c>
      <c r="D58" s="30">
        <f>(SUMIFS(KENTSELAG1,KAYNAK,A58,SÜRE,"Kısa",İL,$B$10,İLÇE,$B$11)/VLOOKUP($B$11,ABONE1,4,FALSE))</f>
        <v>1.865645666550644E-2</v>
      </c>
      <c r="E58" s="30">
        <f>(SUMIFS(KENTSELOG1,KAYNAK,A58,SÜRE,"Kısa",İL,$B$10,İLÇE,$B$11)+SUMIFS(KENTSELAG1,KAYNAK,A58,SÜRE,"Kısa",İL,$B$10,İLÇE,$B$11))/VLOOKUP($B$11,ABONE1,5,FALSE)</f>
        <v>1.8813943375065804E-2</v>
      </c>
      <c r="F58" s="30">
        <f>(SUMIFS(KENTALTIOG1,KAYNAK,A58,SÜRE,"Kısa",İL,$B$10,İLÇE,$B$11)/VLOOKUP($B$11,ABONE1,6,FALSE))</f>
        <v>0.97777777777777775</v>
      </c>
      <c r="G58" s="30">
        <f>(SUMIFS(KENTALTIAG1,KAYNAK,A58,SÜRE,"Kısa",İL,$B$10,İLÇE,$B$11)/VLOOKUP($B$11,ABONE1,7,FALSE))</f>
        <v>0.34891896642643699</v>
      </c>
      <c r="H58" s="30">
        <f>(SUMIFS(KENTALTIOG1,KAYNAK,A58,SÜRE,"Kısa",İL,$B$10,İLÇE,$B$11)+SUMIFS(KENTALTIAG1,KAYNAK,A58,SÜRE,"Kısa",İL,$B$10,İLÇE,$B$11))/VLOOKUP($B$11,ABONE1,8,FALSE)</f>
        <v>0.3538542029996512</v>
      </c>
      <c r="I58" s="30">
        <f>(SUMIFS(KIRSALOG1,KAYNAK,A58,SÜRE,"Kısa",İL,$B$10,İLÇE,$B$11)/VLOOKUP($B$11,ABONE1,9,FALSE))</f>
        <v>1.2162162162162162</v>
      </c>
      <c r="J58" s="30">
        <f>(SUMIFS(KIRSALAG1,KAYNAK,A58,SÜRE,"Kısa",İL,$B$10,İLÇE,$B$11)/VLOOKUP($B$11,ABONE1,10,FALSE))</f>
        <v>1.3</v>
      </c>
      <c r="K58" s="30">
        <f>(SUMIFS(KIRSALOG1,KAYNAK,A58,SÜRE,"Kısa",İL,$B$10,İLÇE,$B$11)+SUMIFS(KIRSALAG1,KAYNAK,A58,SÜRE,"Kısa",İL,$B$10,İLÇE,$B$11))/VLOOKUP($B$11,ABONE1,11,FALSE)</f>
        <v>1.292191435768262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6.7520372526193251E-2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3.0201342281879196E-2</v>
      </c>
      <c r="D60" s="30">
        <f t="shared" ref="D60:L60" si="24">SUM(D57:D59)</f>
        <v>1.865645666550644E-2</v>
      </c>
      <c r="E60" s="30">
        <f t="shared" si="24"/>
        <v>1.8813943375065804E-2</v>
      </c>
      <c r="F60" s="30">
        <f t="shared" si="24"/>
        <v>0.97777777777777775</v>
      </c>
      <c r="G60" s="30">
        <f t="shared" si="24"/>
        <v>0.34891896642643699</v>
      </c>
      <c r="H60" s="30">
        <f t="shared" si="24"/>
        <v>0.3538542029996512</v>
      </c>
      <c r="I60" s="30">
        <f t="shared" si="24"/>
        <v>1.2162162162162162</v>
      </c>
      <c r="J60" s="30">
        <f t="shared" si="24"/>
        <v>1.3</v>
      </c>
      <c r="K60" s="30">
        <f t="shared" si="24"/>
        <v>1.292191435768262</v>
      </c>
      <c r="L60" s="30">
        <f t="shared" si="24"/>
        <v>6.7520372526193251E-2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142.26936566292133</v>
      </c>
      <c r="G17" s="30">
        <f t="shared" si="1"/>
        <v>55.60226333470905</v>
      </c>
      <c r="H17" s="30">
        <f t="shared" si="2"/>
        <v>56.35364387819515</v>
      </c>
      <c r="I17" s="30">
        <f t="shared" si="3"/>
        <v>493.01730650602411</v>
      </c>
      <c r="J17" s="30">
        <f t="shared" si="4"/>
        <v>192.42484690765491</v>
      </c>
      <c r="K17" s="30">
        <f t="shared" si="5"/>
        <v>194.93003559594334</v>
      </c>
      <c r="L17" s="30">
        <f t="shared" si="6"/>
        <v>80.290939472318769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2.8104868314606741</v>
      </c>
      <c r="G18" s="30">
        <f t="shared" si="1"/>
        <v>5.1821892034667769</v>
      </c>
      <c r="H18" s="30">
        <f t="shared" si="2"/>
        <v>5.1616271797069837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4.3228743433354548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28.526666561797757</v>
      </c>
      <c r="G21" s="30">
        <f t="shared" si="1"/>
        <v>46.834220332527551</v>
      </c>
      <c r="H21" s="30">
        <f t="shared" si="2"/>
        <v>46.675498749220687</v>
      </c>
      <c r="I21" s="30">
        <f t="shared" si="3"/>
        <v>25.41847445783133</v>
      </c>
      <c r="J21" s="30">
        <f t="shared" si="4"/>
        <v>47.73481335358445</v>
      </c>
      <c r="K21" s="30">
        <f t="shared" si="5"/>
        <v>47.548825189276037</v>
      </c>
      <c r="L21" s="30">
        <f t="shared" si="6"/>
        <v>46.817412336384535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0.15485689405105829</v>
      </c>
      <c r="H22" s="30">
        <f t="shared" si="2"/>
        <v>0.15351432629364087</v>
      </c>
      <c r="I22" s="30">
        <f t="shared" si="3"/>
        <v>0</v>
      </c>
      <c r="J22" s="30">
        <f t="shared" si="4"/>
        <v>0.20256176792223574</v>
      </c>
      <c r="K22" s="30">
        <f t="shared" si="5"/>
        <v>0.2008735836931419</v>
      </c>
      <c r="L22" s="30">
        <f t="shared" si="6"/>
        <v>0.16121009936854469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173.60651905617976</v>
      </c>
      <c r="G25" s="30">
        <f t="shared" si="7"/>
        <v>107.77352976475444</v>
      </c>
      <c r="H25" s="30">
        <f t="shared" si="7"/>
        <v>108.34428413341647</v>
      </c>
      <c r="I25" s="30">
        <f t="shared" si="7"/>
        <v>518.43578096385545</v>
      </c>
      <c r="J25" s="30">
        <f t="shared" si="7"/>
        <v>240.36222202916161</v>
      </c>
      <c r="K25" s="30">
        <f t="shared" si="7"/>
        <v>242.67973436891253</v>
      </c>
      <c r="L25" s="30">
        <f t="shared" si="7"/>
        <v>131.59243625140729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34.901508808988758</v>
      </c>
      <c r="G29" s="30">
        <f>(SUMIFS(KENTALTIAG2,KAYNAK,A29,SEBEP,B29,SÜRE,"Uzun",BİLDİRİM,"Bildirimli",İL,$B$10,İLÇE,$B$11)/VLOOKUP($B$11,ABONE1,7,FALSE))*60</f>
        <v>26.796152107776656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26.866423377493764</v>
      </c>
      <c r="I29" s="30">
        <f>(SUMIFS(KIRSALOG2,KAYNAK,A29,SEBEP,B29,SÜRE,"Uzun",BİLDİRİM,"Bildirimli",İL,$B$10,İLÇE,$B$11)/VLOOKUP($B$11,ABONE1,9,FALSE))*60</f>
        <v>33.165122168674699</v>
      </c>
      <c r="J29" s="30">
        <f>(SUMIFS(KIRSALAG2,KAYNAK,A29,SEBEP,B29,SÜRE,"Uzun",BİLDİRİM,"Bildirimli",İL,$B$10,İLÇE,$B$11)/VLOOKUP($B$11,ABONE1,10,FALSE))*60</f>
        <v>3.8473293924665861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4.0916688643438102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24.359757821724017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1.4125253932584272</v>
      </c>
      <c r="G31" s="30">
        <f>(SUMIFS(KENTALTIAG2,KAYNAK,A31,SEBEP,B31,SÜRE,"Uzun",BİLDİRİM,"Bildirimli",İL,$B$10,İLÇE,$B$11)/VLOOKUP($B$11,ABONE1,7,FALSE))*60</f>
        <v>25.083449872059433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24.878229302524943</v>
      </c>
      <c r="I31" s="30">
        <f>(SUMIFS(KIRSALOG2,KAYNAK,A31,SEBEP,B31,SÜRE,"Uzun",BİLDİRİM,"Bildirimli",İL,$B$10,İLÇE,$B$11)/VLOOKUP($B$11,ABONE1,9,FALSE))*60</f>
        <v>0.7514053012048193</v>
      </c>
      <c r="J31" s="30">
        <f>(SUMIFS(KIRSALAG2,KAYNAK,A31,SEBEP,B31,SÜRE,"Uzun",BİLDİRİM,"Bildirimli",İL,$B$10,İLÇE,$B$11)/VLOOKUP($B$11,ABONE1,10,FALSE))*60</f>
        <v>5.8339160206561358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5.7915575117983726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21.776687958294584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36.314034202247186</v>
      </c>
      <c r="G33" s="30">
        <f t="shared" si="8"/>
        <v>51.879601979836089</v>
      </c>
      <c r="H33" s="30">
        <f t="shared" si="8"/>
        <v>51.744652680018703</v>
      </c>
      <c r="I33" s="30">
        <f t="shared" si="8"/>
        <v>33.916527469879519</v>
      </c>
      <c r="J33" s="30">
        <f t="shared" si="8"/>
        <v>9.6812454131227224</v>
      </c>
      <c r="K33" s="30">
        <f t="shared" si="8"/>
        <v>9.8832263761421828</v>
      </c>
      <c r="L33" s="30">
        <f t="shared" si="8"/>
        <v>46.136445780018605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1.5123595505617977</v>
      </c>
      <c r="G38" s="30">
        <f t="shared" si="10"/>
        <v>1.0232887211838924</v>
      </c>
      <c r="H38" s="30">
        <f t="shared" si="11"/>
        <v>1.0275288341645885</v>
      </c>
      <c r="I38" s="30">
        <f t="shared" si="12"/>
        <v>5.5060240963855422</v>
      </c>
      <c r="J38" s="30">
        <f t="shared" si="13"/>
        <v>1.7488861887403808</v>
      </c>
      <c r="K38" s="30">
        <f t="shared" si="14"/>
        <v>1.7801988151420824</v>
      </c>
      <c r="L38" s="30">
        <f t="shared" si="15"/>
        <v>1.1574232708404719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0.15056179775280898</v>
      </c>
      <c r="G39" s="30">
        <f t="shared" si="10"/>
        <v>0.27761727885541337</v>
      </c>
      <c r="H39" s="30">
        <f t="shared" si="11"/>
        <v>0.27651574189526185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0.23158255421214941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0.15280898876404495</v>
      </c>
      <c r="G42" s="30">
        <f t="shared" si="10"/>
        <v>0.23298547648527013</v>
      </c>
      <c r="H42" s="30">
        <f t="shared" si="11"/>
        <v>0.23229036783042395</v>
      </c>
      <c r="I42" s="30">
        <f t="shared" si="12"/>
        <v>0.10843373493975904</v>
      </c>
      <c r="J42" s="30">
        <f t="shared" si="13"/>
        <v>0.22012960712839205</v>
      </c>
      <c r="K42" s="30">
        <f t="shared" si="14"/>
        <v>0.21919871473039462</v>
      </c>
      <c r="L42" s="30">
        <f t="shared" si="15"/>
        <v>0.23016300357335162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1.2381345439537762E-3</v>
      </c>
      <c r="H43" s="30">
        <f t="shared" si="11"/>
        <v>1.2274002493765587E-3</v>
      </c>
      <c r="I43" s="30">
        <f t="shared" si="12"/>
        <v>0</v>
      </c>
      <c r="J43" s="30">
        <f t="shared" si="13"/>
        <v>3.0376670716889429E-3</v>
      </c>
      <c r="K43" s="30">
        <f t="shared" si="14"/>
        <v>3.0123506376142184E-3</v>
      </c>
      <c r="L43" s="30">
        <f t="shared" si="15"/>
        <v>1.5174506828528073E-3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1.8157303370786517</v>
      </c>
      <c r="G46" s="30">
        <f t="shared" si="16"/>
        <v>1.5351296110685297</v>
      </c>
      <c r="H46" s="30">
        <f t="shared" si="16"/>
        <v>1.5375623441396509</v>
      </c>
      <c r="I46" s="30">
        <f t="shared" si="16"/>
        <v>5.6144578313253009</v>
      </c>
      <c r="J46" s="30">
        <f t="shared" si="16"/>
        <v>1.9720534629404618</v>
      </c>
      <c r="K46" s="30">
        <f t="shared" si="16"/>
        <v>2.0024098805100912</v>
      </c>
      <c r="L46" s="30">
        <f t="shared" si="16"/>
        <v>1.6206862793088257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0.24044943820224718</v>
      </c>
      <c r="G50" s="30">
        <f>(SUMIFS(KENTALTIAG1,KAYNAK,A50,SEBEP,B50,SÜRE,"Uzun",BİLDİRİM,"Bildirimli",İL,$B$10,İLÇE,$B$11)/VLOOKUP($B$11,ABONE1,7,FALSE))</f>
        <v>0.16758052787768016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0.16821228179551123</v>
      </c>
      <c r="I50" s="30">
        <f>(SUMIFS(KIRSALOG1,KAYNAK,A50,SEBEP,B50,SÜRE,"Uzun",BİLDİRİM,"Bildirimli",İL,$B$10,İLÇE,$B$11)/VLOOKUP($B$11,ABONE1,9,FALSE))</f>
        <v>0.31325301204819278</v>
      </c>
      <c r="J50" s="30">
        <f>(SUMIFS(KIRSALAG1,KAYNAK,A50,SEBEP,B50,SÜRE,"Uzun",BİLDİRİM,"Bildirimli",İL,$B$10,İLÇE,$B$11)/VLOOKUP($B$11,ABONE1,10,FALSE))</f>
        <v>2.4605103280680437E-2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2.701074405060749E-2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0.15285460211790428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6.7415730337078653E-3</v>
      </c>
      <c r="G52" s="30">
        <f>(SUMIFS(KENTALTIAG1,KAYNAK,A52,SEBEP,B52,SÜRE,"Uzun",BİLDİRİM,"Bildirimli",İL,$B$10,İLÇE,$B$11)/VLOOKUP($B$11,ABONE1,7,FALSE))</f>
        <v>7.4386337283572121E-2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7.3799875311720692E-2</v>
      </c>
      <c r="I52" s="30">
        <f>(SUMIFS(KIRSALOG1,KAYNAK,A52,SEBEP,B52,SÜRE,"Uzun",BİLDİRİM,"Bildirimli",İL,$B$10,İLÇE,$B$11)/VLOOKUP($B$11,ABONE1,9,FALSE))</f>
        <v>1.2048192771084338E-2</v>
      </c>
      <c r="J52" s="30">
        <f>(SUMIFS(KIRSALAG1,KAYNAK,A52,SEBEP,B52,SÜRE,"Uzun",BİLDİRİM,"Bildirimli",İL,$B$10,İLÇE,$B$11)/VLOOKUP($B$11,ABONE1,10,FALSE))</f>
        <v>7.0878898339408664E-2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7.0388593232252231E-2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7.3245549627163994E-2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0.24719101123595505</v>
      </c>
      <c r="G54" s="30">
        <f t="shared" si="17"/>
        <v>0.24196686516125226</v>
      </c>
      <c r="H54" s="30">
        <f t="shared" si="17"/>
        <v>0.24201215710723192</v>
      </c>
      <c r="I54" s="30">
        <f t="shared" si="17"/>
        <v>0.3253012048192771</v>
      </c>
      <c r="J54" s="30">
        <f t="shared" si="17"/>
        <v>9.5484001620089104E-2</v>
      </c>
      <c r="K54" s="30">
        <f t="shared" si="17"/>
        <v>9.7399337282859724E-2</v>
      </c>
      <c r="L54" s="30">
        <f t="shared" si="17"/>
        <v>0.22610015174506826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0.58651685393258424</v>
      </c>
      <c r="G58" s="30">
        <f>(SUMIFS(KENTALTIAG1,KAYNAK,A58,SÜRE,"Kısa",İL,$B$10,İLÇE,$B$11)/VLOOKUP($B$11,ABONE1,7,FALSE))</f>
        <v>0.29162981742428706</v>
      </c>
      <c r="H58" s="30">
        <f>(SUMIFS(KENTALTIOG1,KAYNAK,A58,SÜRE,"Kısa",İL,$B$10,İLÇE,$B$11)+SUMIFS(KENTALTIAG1,KAYNAK,A58,SÜRE,"Kısa",İL,$B$10,İLÇE,$B$11))/VLOOKUP($B$11,ABONE1,8,FALSE)</f>
        <v>0.2941864089775561</v>
      </c>
      <c r="I58" s="30">
        <f>(SUMIFS(KIRSALOG1,KAYNAK,A58,SÜRE,"Kısa",İL,$B$10,İLÇE,$B$11)/VLOOKUP($B$11,ABONE1,9,FALSE))</f>
        <v>1.2530120481927711</v>
      </c>
      <c r="J58" s="30">
        <f>(SUMIFS(KIRSALAG1,KAYNAK,A58,SÜRE,"Kısa",İL,$B$10,İLÇE,$B$11)/VLOOKUP($B$11,ABONE1,10,FALSE))</f>
        <v>0.62444309437019041</v>
      </c>
      <c r="K58" s="30">
        <f>(SUMIFS(KIRSALOG1,KAYNAK,A58,SÜRE,"Kısa",İL,$B$10,İLÇE,$B$11)+SUMIFS(KIRSALAG1,KAYNAK,A58,SÜRE,"Kısa",İL,$B$10,İLÇE,$B$11))/VLOOKUP($B$11,ABONE1,11,FALSE)</f>
        <v>0.62968169494929205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0.34870364024997147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0.58651685393258424</v>
      </c>
      <c r="G60" s="30">
        <f t="shared" si="18"/>
        <v>0.29162981742428706</v>
      </c>
      <c r="H60" s="30">
        <f t="shared" si="18"/>
        <v>0.2941864089775561</v>
      </c>
      <c r="I60" s="30">
        <f t="shared" si="18"/>
        <v>1.2530120481927711</v>
      </c>
      <c r="J60" s="30">
        <f t="shared" si="18"/>
        <v>0.62444309437019041</v>
      </c>
      <c r="K60" s="30">
        <f t="shared" si="18"/>
        <v>0.62968169494929205</v>
      </c>
      <c r="L60" s="30">
        <f t="shared" si="18"/>
        <v>0.34870364024997147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3.556694962211409</v>
      </c>
      <c r="D15" s="30">
        <f t="shared" ref="D15:D24" si="1">(SUMIFS(KENTSELAG2,KAYNAK,A15,SEBEP,B15,SÜRE,"Uzun",BİLDİRİM,"Bildirimsiz")/VLOOKUP($B$10,ABONE1,4,FALSE))*60</f>
        <v>3.5584614886890384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3.5584446127446272</v>
      </c>
      <c r="F15" s="30">
        <f t="shared" ref="F15:F24" si="3">(SUMIFS(KENTALTIOG2,KAYNAK,A15,SEBEP,B15,SÜRE,"Uzun",BİLDİRİM,"Bildirimsiz")/VLOOKUP($B$10,ABONE1,6,FALSE))*60</f>
        <v>0</v>
      </c>
      <c r="G15" s="30">
        <f t="shared" ref="G15:G24" si="4">(SUMIFS(KENTALTIAG2,KAYNAK,A15,SEBEP,B15,SÜRE,"Uzun",BİLDİRİM,"Bildirimsiz")/VLOOKUP($B$10,ABONE1,7,FALSE))*60</f>
        <v>0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30">
        <f t="shared" ref="I15:I24" si="6">(SUMIFS(KIRSALOG2,KAYNAK,A15,SEBEP,B15,SÜRE,"Uzun",BİLDİRİM,"Bildirimsiz")/VLOOKUP($B$10,ABONE1,9,FALSE))*60</f>
        <v>0</v>
      </c>
      <c r="J15" s="30">
        <f t="shared" ref="J15:J24" si="7">(SUMIFS(KIRSALAG2,KAYNAK,A15,SEBEP,B15,SÜRE,"Uzun",BİLDİRİM,"Bildirimsiz")/VLOOKUP($B$10,ABONE1,10,FALSE))*60</f>
        <v>0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3.0627057414067704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138.85749574283025</v>
      </c>
      <c r="D17" s="30">
        <f t="shared" si="1"/>
        <v>25.440014803209017</v>
      </c>
      <c r="E17" s="30">
        <f t="shared" si="2"/>
        <v>26.523512349286918</v>
      </c>
      <c r="F17" s="30">
        <f t="shared" si="3"/>
        <v>66.612208832468497</v>
      </c>
      <c r="G17" s="30">
        <f t="shared" si="4"/>
        <v>34.996355441741365</v>
      </c>
      <c r="H17" s="30">
        <f t="shared" si="5"/>
        <v>35.546700118263402</v>
      </c>
      <c r="I17" s="30">
        <f t="shared" si="6"/>
        <v>161.98538426516387</v>
      </c>
      <c r="J17" s="30">
        <f t="shared" si="7"/>
        <v>98.22578103007946</v>
      </c>
      <c r="K17" s="30">
        <f t="shared" si="8"/>
        <v>100.60132668994714</v>
      </c>
      <c r="L17" s="30">
        <f t="shared" si="9"/>
        <v>31.121383490716585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3.2035838782482662</v>
      </c>
      <c r="D18" s="30">
        <f t="shared" si="1"/>
        <v>2.3911013836979169</v>
      </c>
      <c r="E18" s="30">
        <f t="shared" si="2"/>
        <v>2.3988631747532585</v>
      </c>
      <c r="F18" s="30">
        <f t="shared" si="3"/>
        <v>0.65164936990363231</v>
      </c>
      <c r="G18" s="30">
        <f t="shared" si="4"/>
        <v>0.88977160523983068</v>
      </c>
      <c r="H18" s="30">
        <f t="shared" si="5"/>
        <v>0.88562655487667186</v>
      </c>
      <c r="I18" s="30">
        <f t="shared" si="6"/>
        <v>2.1689159127984574</v>
      </c>
      <c r="J18" s="30">
        <f t="shared" si="7"/>
        <v>1.037490362777564</v>
      </c>
      <c r="K18" s="30">
        <f t="shared" si="8"/>
        <v>1.0796448449017026</v>
      </c>
      <c r="L18" s="30">
        <f t="shared" si="9"/>
        <v>2.1980127294117051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1.5080811367636393</v>
      </c>
      <c r="D21" s="30">
        <f t="shared" si="1"/>
        <v>7.5736006217983007</v>
      </c>
      <c r="E21" s="30">
        <f t="shared" si="2"/>
        <v>7.5156556258128813</v>
      </c>
      <c r="F21" s="30">
        <f t="shared" si="3"/>
        <v>3.2156936953298736</v>
      </c>
      <c r="G21" s="30">
        <f t="shared" si="4"/>
        <v>14.908460443415752</v>
      </c>
      <c r="H21" s="30">
        <f t="shared" si="5"/>
        <v>14.704921672720717</v>
      </c>
      <c r="I21" s="30">
        <f t="shared" si="6"/>
        <v>2.0293192614563247</v>
      </c>
      <c r="J21" s="30">
        <f t="shared" si="7"/>
        <v>13.384789953799089</v>
      </c>
      <c r="K21" s="30">
        <f t="shared" si="8"/>
        <v>12.961709543158985</v>
      </c>
      <c r="L21" s="30">
        <f t="shared" si="9"/>
        <v>8.427695370130925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1.1713311937053524E-2</v>
      </c>
      <c r="D22" s="30">
        <f t="shared" si="1"/>
        <v>0.20170254684856864</v>
      </c>
      <c r="E22" s="30">
        <f t="shared" si="2"/>
        <v>0.19988754559741734</v>
      </c>
      <c r="F22" s="30">
        <f t="shared" si="3"/>
        <v>0</v>
      </c>
      <c r="G22" s="30">
        <f t="shared" si="4"/>
        <v>3.4455771102137302E-2</v>
      </c>
      <c r="H22" s="30">
        <f t="shared" si="5"/>
        <v>3.3855991302833024E-2</v>
      </c>
      <c r="I22" s="30">
        <f t="shared" si="6"/>
        <v>0</v>
      </c>
      <c r="J22" s="30">
        <f t="shared" si="7"/>
        <v>1.1481356183173688E-2</v>
      </c>
      <c r="K22" s="30">
        <f t="shared" si="8"/>
        <v>1.1053585549944194E-2</v>
      </c>
      <c r="L22" s="30">
        <f t="shared" si="9"/>
        <v>0.17558613550483379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1.3888601304482865E-2</v>
      </c>
      <c r="D24" s="30">
        <f t="shared" si="1"/>
        <v>3.7586163919562064E-2</v>
      </c>
      <c r="E24" s="30">
        <f t="shared" si="2"/>
        <v>3.7359776851812472E-2</v>
      </c>
      <c r="F24" s="30">
        <f t="shared" si="3"/>
        <v>4.423031875463306E-3</v>
      </c>
      <c r="G24" s="30">
        <f t="shared" si="4"/>
        <v>6.7638469417906051E-3</v>
      </c>
      <c r="H24" s="30">
        <f t="shared" si="5"/>
        <v>6.7230998174111108E-3</v>
      </c>
      <c r="I24" s="30">
        <f t="shared" si="6"/>
        <v>2.9660358890701466E-3</v>
      </c>
      <c r="J24" s="30">
        <f t="shared" si="7"/>
        <v>6.9995814943841512E-3</v>
      </c>
      <c r="K24" s="30">
        <f t="shared" si="8"/>
        <v>6.849300261904499E-3</v>
      </c>
      <c r="L24" s="30">
        <f t="shared" si="9"/>
        <v>3.3098159377492588E-2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147.15145763329508</v>
      </c>
      <c r="D25" s="30">
        <f t="shared" ref="D25:L25" si="10">SUM(D15:D24)</f>
        <v>39.202467008162401</v>
      </c>
      <c r="E25" s="30">
        <f t="shared" si="10"/>
        <v>40.233723085046918</v>
      </c>
      <c r="F25" s="30">
        <f t="shared" si="10"/>
        <v>70.483974929577471</v>
      </c>
      <c r="G25" s="30">
        <f t="shared" si="10"/>
        <v>50.835807108440875</v>
      </c>
      <c r="H25" s="30">
        <f t="shared" si="10"/>
        <v>51.17782743698104</v>
      </c>
      <c r="I25" s="30">
        <f t="shared" si="10"/>
        <v>166.18658547530774</v>
      </c>
      <c r="J25" s="30">
        <f t="shared" si="10"/>
        <v>112.66654228433366</v>
      </c>
      <c r="K25" s="30">
        <f t="shared" si="10"/>
        <v>114.66058396381969</v>
      </c>
      <c r="L25" s="30">
        <f t="shared" si="10"/>
        <v>45.018481626548322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35.963235252096489</v>
      </c>
      <c r="D28" s="30">
        <f>(SUMIFS(KENTSELAG2,KAYNAK,A28,SEBEP,B28,SÜRE,"Uzun",BİLDİRİM,"Bildirimli")/VLOOKUP($B$10,ABONE1,4,FALSE))*60</f>
        <v>4.8678030605401545</v>
      </c>
      <c r="E28" s="30">
        <f>((SUMIFS(KENTSELOG2,KAYNAK,A28,SEBEP,B28,SÜRE,"Uzun",BİLDİRİM,"Bildirimli")+SUMIFS(KENTSELAG2,KAYNAK,A28,SEBEP,B28,SÜRE,"Uzun",BİLDİRİM,"Bildirimli"))/VLOOKUP($B$10,ABONE1,5,FALSE))*60</f>
        <v>5.1648633037642044</v>
      </c>
      <c r="F28" s="30">
        <f>(SUMIFS(KENTALTIOG2,KAYNAK,A28,SEBEP,B28,SÜRE,"Uzun",BİLDİRİM,"Bildirimli")/VLOOKUP($B$10,ABONE1,6,FALSE))*60</f>
        <v>30.480713561897701</v>
      </c>
      <c r="G28" s="30">
        <f>(SUMIFS(KENTALTIAG2,KAYNAK,A28,SEBEP,B28,SÜRE,"Uzun",BİLDİRİM,"Bildirimli")/VLOOKUP($B$10,ABONE1,7,FALSE))*60</f>
        <v>10.606547647394857</v>
      </c>
      <c r="H28" s="30">
        <f>((SUMIFS(KENTALTIOG2,KAYNAK,A28,SEBEP,B28,SÜRE,"Uzun",BİLDİRİM,"Bildirimli")+SUMIFS(KENTALTIAG2,KAYNAK,A28,SEBEP,B28,SÜRE,"Uzun",BİLDİRİM,"Bildirimli"))/VLOOKUP($B$10,ABONE1,8,FALSE))*60</f>
        <v>10.952501978476445</v>
      </c>
      <c r="I28" s="30">
        <f>(SUMIFS(KIRSALOG2,KAYNAK,A28,SEBEP,B28,SÜRE,"Uzun",BİLDİRİM,"Bildirimli")/VLOOKUP($B$10,ABONE1,9,FALSE))*60</f>
        <v>139.14768717188198</v>
      </c>
      <c r="J28" s="30">
        <f>(SUMIFS(KIRSALAG2,KAYNAK,A28,SEBEP,B28,SÜRE,"Uzun",BİLDİRİM,"Bildirimli")/VLOOKUP($B$10,ABONE1,10,FALSE))*60</f>
        <v>62.849391123916</v>
      </c>
      <c r="K28" s="30">
        <f>((SUMIFS(KIRSALOG2,KAYNAK,A28,SEBEP,B28,SÜRE,"Uzun",BİLDİRİM,"Bildirimli")+SUMIFS(KIRSALAG2,KAYNAK,A28,SEBEP,B28,SÜRE,"Uzun",BİLDİRİM,"Bildirimli"))/VLOOKUP($B$10,ABONE1,11,FALSE))*60</f>
        <v>65.692101505343075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8.7822605013735036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74.305672587224322</v>
      </c>
      <c r="D29" s="30">
        <f>(SUMIFS(KENTSELAG2,KAYNAK,A29,SEBEP,B29,SÜRE,"Uzun",BİLDİRİM,"Bildirimli")/VLOOKUP($B$10,ABONE1,4,FALSE))*60</f>
        <v>23.579391721179359</v>
      </c>
      <c r="E29" s="30">
        <f>((SUMIFS(KENTSELOG2,KAYNAK,A29,SEBEP,B29,SÜRE,"Uzun",BİLDİRİM,"Bildirimli")+SUMIFS(KENTSELAG2,KAYNAK,A29,SEBEP,B29,SÜRE,"Uzun",BİLDİRİM,"Bildirimli"))/VLOOKUP($B$10,ABONE1,5,FALSE))*60</f>
        <v>24.063988984182206</v>
      </c>
      <c r="F29" s="30">
        <f>(SUMIFS(KENTALTIOG2,KAYNAK,A29,SEBEP,B29,SÜRE,"Uzun",BİLDİRİM,"Bildirimli")/VLOOKUP($B$10,ABONE1,6,FALSE))*60</f>
        <v>124.96618747961458</v>
      </c>
      <c r="G29" s="30">
        <f>(SUMIFS(KENTALTIAG2,KAYNAK,A29,SEBEP,B29,SÜRE,"Uzun",BİLDİRİM,"Bildirimli")/VLOOKUP($B$10,ABONE1,7,FALSE))*60</f>
        <v>55.889858651039106</v>
      </c>
      <c r="H29" s="30">
        <f>((SUMIFS(KENTALTIOG2,KAYNAK,A29,SEBEP,B29,SÜRE,"Uzun",BİLDİRİM,"Bildirimli")+SUMIFS(KENTALTIAG2,KAYNAK,A29,SEBEP,B29,SÜRE,"Uzun",BİLDİRİM,"Bildirimli"))/VLOOKUP($B$10,ABONE1,8,FALSE))*60</f>
        <v>57.092286729594242</v>
      </c>
      <c r="I29" s="30">
        <f>(SUMIFS(KIRSALOG2,KAYNAK,A29,SEBEP,B29,SÜRE,"Uzun",BİLDİRİM,"Bildirimli")/VLOOKUP($B$10,ABONE1,9,FALSE))*60</f>
        <v>255.1386063621533</v>
      </c>
      <c r="J29" s="30">
        <f>(SUMIFS(KIRSALAG2,KAYNAK,A29,SEBEP,B29,SÜRE,"Uzun",BİLDİRİM,"Bildirimli")/VLOOKUP($B$10,ABONE1,10,FALSE))*60</f>
        <v>175.55611240606288</v>
      </c>
      <c r="K29" s="30">
        <f>((SUMIFS(KIRSALOG2,KAYNAK,A29,SEBEP,B29,SÜRE,"Uzun",BİLDİRİM,"Bildirimli")+SUMIFS(KIRSALAG2,KAYNAK,A29,SEBEP,B29,SÜRE,"Uzun",BİLDİRİM,"Bildirimli"))/VLOOKUP($B$10,ABONE1,11,FALSE))*60</f>
        <v>178.52118493673396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34.901141523750489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0</v>
      </c>
      <c r="E30" s="30">
        <f>((SUMIFS(KENTSELOG2,KAYNAK,A30,SEBEP,B30,SÜRE,"Uzun",BİLDİRİM,"Bildirimli")+SUMIFS(KENTSELAG2,KAYNAK,A30,SEBEP,B30,SÜRE,"Uzun",BİLDİRİM,"Bildirimli"))/VLOOKUP($B$10,ABONE1,5,FALSE))*60</f>
        <v>0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1.0085119846775032</v>
      </c>
      <c r="D31" s="30">
        <f>(SUMIFS(KENTSELAG2,KAYNAK,A31,SEBEP,B31,SÜRE,"Uzun",BİLDİRİM,"Bildirimli")/VLOOKUP($B$10,ABONE1,4,FALSE))*60</f>
        <v>5.3170428573482784</v>
      </c>
      <c r="E31" s="30">
        <f>((SUMIFS(KENTSELOG2,KAYNAK,A31,SEBEP,B31,SÜRE,"Uzun",BİLDİRİM,"Bildirimli")+SUMIFS(KENTSELAG2,KAYNAK,A31,SEBEP,B31,SÜRE,"Uzun",BİLDİRİM,"Bildirimli"))/VLOOKUP($B$10,ABONE1,5,FALSE))*60</f>
        <v>5.2758826888357646</v>
      </c>
      <c r="F31" s="30">
        <f>(SUMIFS(KENTALTIOG2,KAYNAK,A31,SEBEP,B31,SÜRE,"Uzun",BİLDİRİM,"Bildirimli")/VLOOKUP($B$10,ABONE1,6,FALSE))*60</f>
        <v>2.2468176982950334</v>
      </c>
      <c r="G31" s="30">
        <f>(SUMIFS(KENTALTIAG2,KAYNAK,A31,SEBEP,B31,SÜRE,"Uzun",BİLDİRİM,"Bildirimli")/VLOOKUP($B$10,ABONE1,7,FALSE))*60</f>
        <v>13.446011309366682</v>
      </c>
      <c r="H31" s="30">
        <f>((SUMIFS(KENTALTIOG2,KAYNAK,A31,SEBEP,B31,SÜRE,"Uzun",BİLDİRİM,"Bildirimli")+SUMIFS(KENTALTIAG2,KAYNAK,A31,SEBEP,B31,SÜRE,"Uzun",BİLDİRİM,"Bildirimli"))/VLOOKUP($B$10,ABONE1,8,FALSE))*60</f>
        <v>13.251064283612799</v>
      </c>
      <c r="I31" s="30">
        <f>(SUMIFS(KIRSALOG2,KAYNAK,A31,SEBEP,B31,SÜRE,"Uzun",BİLDİRİM,"Bildirimli")/VLOOKUP($B$10,ABONE1,9,FALSE))*60</f>
        <v>1.3998816402194871</v>
      </c>
      <c r="J31" s="30">
        <f>(SUMIFS(KIRSALAG2,KAYNAK,A31,SEBEP,B31,SÜRE,"Uzun",BİLDİRİM,"Bildirimli")/VLOOKUP($B$10,ABONE1,10,FALSE))*60</f>
        <v>8.1551300905078641</v>
      </c>
      <c r="K31" s="30">
        <f>((SUMIFS(KIRSALOG2,KAYNAK,A31,SEBEP,B31,SÜRE,"Uzun",BİLDİRİM,"Bildirimli")+SUMIFS(KIRSALAG2,KAYNAK,A31,SEBEP,B31,SÜRE,"Uzun",BİLDİRİM,"Bildirimli"))/VLOOKUP($B$10,ABONE1,11,FALSE))*60</f>
        <v>7.9034440648241242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6.1123099038675148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111.2774198239983</v>
      </c>
      <c r="D33" s="30">
        <f t="shared" ref="D33:L33" si="11">SUM(D28:D32)</f>
        <v>33.764237639067794</v>
      </c>
      <c r="E33" s="30">
        <f t="shared" si="11"/>
        <v>34.504734976782174</v>
      </c>
      <c r="F33" s="30">
        <f t="shared" si="11"/>
        <v>157.69371873980731</v>
      </c>
      <c r="G33" s="30">
        <f t="shared" si="11"/>
        <v>79.94241760780065</v>
      </c>
      <c r="H33" s="30">
        <f t="shared" si="11"/>
        <v>81.295852991683489</v>
      </c>
      <c r="I33" s="30">
        <f t="shared" si="11"/>
        <v>395.68617517425474</v>
      </c>
      <c r="J33" s="30">
        <f t="shared" si="11"/>
        <v>246.56063362048675</v>
      </c>
      <c r="K33" s="30">
        <f t="shared" si="11"/>
        <v>252.11673050690118</v>
      </c>
      <c r="L33" s="30">
        <f t="shared" si="11"/>
        <v>49.795711928991508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6.9227318217896947E-2</v>
      </c>
      <c r="D36" s="30">
        <f t="shared" ref="D36:D45" si="13">(SUMIFS(KENTSELAG1,KAYNAK,A36,SEBEP,B36,SÜRE,"Uzun",BİLDİRİM,"Bildirimsiz")/VLOOKUP($B$10,ABONE1,4,FALSE))</f>
        <v>6.5051090886456345E-2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6.5090987135500072E-2</v>
      </c>
      <c r="F36" s="30">
        <f t="shared" ref="F36:F45" si="15">(SUMIFS(KENTALTIOG1,KAYNAK,A36,SEBEP,B36,SÜRE,"Uzun",BİLDİRİM,"Bildirimsiz")/VLOOKUP($B$10,ABONE1,6,FALSE))</f>
        <v>0</v>
      </c>
      <c r="G36" s="30">
        <f t="shared" ref="G36:G45" si="16">(SUMIFS(KENTALTIAG1,KAYNAK,A36,SEBEP,B36,SÜRE,"Uzun",BİLDİRİM,"Bildirimsiz")/VLOOKUP($B$10,ABONE1,7,FALSE))</f>
        <v>0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30">
        <f t="shared" ref="I36:I45" si="18">(SUMIFS(KIRSALOG1,KAYNAK,A36,SEBEP,B36,SÜRE,"Uzun",BİLDİRİM,"Bildirimsiz")/VLOOKUP($B$10,ABONE1,9,FALSE))</f>
        <v>0</v>
      </c>
      <c r="J36" s="30">
        <f t="shared" ref="J36:J45" si="19">(SUMIFS(KIRSALAG1,KAYNAK,A36,SEBEP,B36,SÜRE,"Uzun",BİLDİRİM,"Bildirimsiz")/VLOOKUP($B$10,ABONE1,10,FALSE))</f>
        <v>0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5.6022943085790561E-2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2.058563688442558</v>
      </c>
      <c r="D38" s="30">
        <f t="shared" si="13"/>
        <v>0.54695042429834495</v>
      </c>
      <c r="E38" s="30">
        <f t="shared" si="14"/>
        <v>0.56139113704165622</v>
      </c>
      <c r="F38" s="30">
        <f t="shared" si="15"/>
        <v>1.3823202372127501</v>
      </c>
      <c r="G38" s="30">
        <f t="shared" si="16"/>
        <v>0.97203453823172137</v>
      </c>
      <c r="H38" s="30">
        <f t="shared" si="17"/>
        <v>0.9791764789377585</v>
      </c>
      <c r="I38" s="30">
        <f t="shared" si="18"/>
        <v>2.6163428740916506</v>
      </c>
      <c r="J38" s="30">
        <f t="shared" si="19"/>
        <v>1.7276155166179787</v>
      </c>
      <c r="K38" s="30">
        <f t="shared" si="20"/>
        <v>1.7607275861687903</v>
      </c>
      <c r="L38" s="30">
        <f t="shared" si="21"/>
        <v>0.65973005497135662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8.0270559409186593E-2</v>
      </c>
      <c r="D39" s="30">
        <f t="shared" si="13"/>
        <v>5.3428571618777905E-2</v>
      </c>
      <c r="E39" s="30">
        <f t="shared" si="14"/>
        <v>5.3684997944436146E-2</v>
      </c>
      <c r="F39" s="30">
        <f t="shared" si="15"/>
        <v>4.7071905114899927E-2</v>
      </c>
      <c r="G39" s="30">
        <f t="shared" si="16"/>
        <v>4.8209067927377787E-2</v>
      </c>
      <c r="H39" s="30">
        <f t="shared" si="17"/>
        <v>4.8189273063944826E-2</v>
      </c>
      <c r="I39" s="30">
        <f t="shared" si="18"/>
        <v>2.891887883731277E-2</v>
      </c>
      <c r="J39" s="30">
        <f t="shared" si="19"/>
        <v>1.1317787636522247E-2</v>
      </c>
      <c r="K39" s="30">
        <f t="shared" si="20"/>
        <v>1.1973566432020863E-2</v>
      </c>
      <c r="L39" s="30">
        <f t="shared" si="21"/>
        <v>5.1059545729398366E-2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1.3804051489112054E-2</v>
      </c>
      <c r="D42" s="30">
        <f t="shared" si="13"/>
        <v>6.6241403023845527E-2</v>
      </c>
      <c r="E42" s="30">
        <f t="shared" si="14"/>
        <v>6.5740459595724818E-2</v>
      </c>
      <c r="F42" s="30">
        <f t="shared" si="15"/>
        <v>2.0941438102298E-2</v>
      </c>
      <c r="G42" s="30">
        <f t="shared" si="16"/>
        <v>9.7491710167766504E-2</v>
      </c>
      <c r="H42" s="30">
        <f t="shared" si="17"/>
        <v>9.6159181382385009E-2</v>
      </c>
      <c r="I42" s="30">
        <f t="shared" si="18"/>
        <v>1.394038261901231E-2</v>
      </c>
      <c r="J42" s="30">
        <f t="shared" si="19"/>
        <v>8.0182967073961622E-2</v>
      </c>
      <c r="K42" s="30">
        <f t="shared" si="20"/>
        <v>7.7714910875114646E-2</v>
      </c>
      <c r="L42" s="30">
        <f t="shared" si="21"/>
        <v>6.9031005343341847E-2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1.0353038616834041E-4</v>
      </c>
      <c r="D43" s="30">
        <f t="shared" si="13"/>
        <v>1.208619510866924E-3</v>
      </c>
      <c r="E43" s="30">
        <f t="shared" si="14"/>
        <v>1.1980623961709478E-3</v>
      </c>
      <c r="F43" s="30">
        <f t="shared" si="15"/>
        <v>0</v>
      </c>
      <c r="G43" s="30">
        <f t="shared" si="16"/>
        <v>3.0861157621721004E-4</v>
      </c>
      <c r="H43" s="30">
        <f t="shared" si="17"/>
        <v>3.0323950113876109E-4</v>
      </c>
      <c r="I43" s="30">
        <f t="shared" si="18"/>
        <v>0</v>
      </c>
      <c r="J43" s="30">
        <f t="shared" si="19"/>
        <v>1.7217729670165692E-4</v>
      </c>
      <c r="K43" s="30">
        <f t="shared" si="20"/>
        <v>1.6576234100628792E-4</v>
      </c>
      <c r="L43" s="30">
        <f t="shared" si="21"/>
        <v>1.0663415998926281E-3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6.9020257445560272E-5</v>
      </c>
      <c r="D45" s="30">
        <f t="shared" si="13"/>
        <v>2.1635986837331331E-4</v>
      </c>
      <c r="E45" s="30">
        <f t="shared" si="14"/>
        <v>2.1495230663276223E-4</v>
      </c>
      <c r="F45" s="30">
        <f t="shared" si="15"/>
        <v>3.7064492216456633E-4</v>
      </c>
      <c r="G45" s="30">
        <f t="shared" si="16"/>
        <v>6.5662037493023412E-5</v>
      </c>
      <c r="H45" s="30">
        <f t="shared" si="17"/>
        <v>7.0970947075029193E-5</v>
      </c>
      <c r="I45" s="30">
        <f t="shared" si="18"/>
        <v>1.4830194275545008E-4</v>
      </c>
      <c r="J45" s="30">
        <f t="shared" si="19"/>
        <v>1.8365578314843406E-4</v>
      </c>
      <c r="K45" s="30">
        <f t="shared" si="20"/>
        <v>1.8233857510691672E-4</v>
      </c>
      <c r="L45" s="30">
        <f t="shared" si="21"/>
        <v>2.0061296198086429E-4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2.2220381682023675</v>
      </c>
      <c r="D46" s="30">
        <f t="shared" ref="D46:L46" si="22">SUM(D36:D45)</f>
        <v>0.73309646920666494</v>
      </c>
      <c r="E46" s="30">
        <f t="shared" si="22"/>
        <v>0.74732059642012094</v>
      </c>
      <c r="F46" s="30">
        <f t="shared" si="22"/>
        <v>1.4507042253521127</v>
      </c>
      <c r="G46" s="30">
        <f t="shared" si="22"/>
        <v>1.118109589940576</v>
      </c>
      <c r="H46" s="30">
        <f t="shared" si="22"/>
        <v>1.123899143832302</v>
      </c>
      <c r="I46" s="30">
        <f t="shared" si="22"/>
        <v>2.6593504374907311</v>
      </c>
      <c r="J46" s="30">
        <f t="shared" si="22"/>
        <v>1.8194721044083126</v>
      </c>
      <c r="K46" s="30">
        <f t="shared" si="22"/>
        <v>1.8507641643920392</v>
      </c>
      <c r="L46" s="30">
        <f t="shared" si="22"/>
        <v>0.83711050369176088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0.22680056596611106</v>
      </c>
      <c r="D49" s="30">
        <f>(SUMIFS(KENTSELAG1,KAYNAK,A49,SEBEP,B49,SÜRE,"Uzun",BİLDİRİM,"Bildirimli")/VLOOKUP($B$10,ABONE1,4,FALSE))</f>
        <v>0.10648400567994584</v>
      </c>
      <c r="E49" s="30">
        <f>((SUMIFS(KENTSELOG1,KAYNAK,A49,SEBEP,B49,SÜRE,"Uzun",BİLDİRİM,"Bildirimli")+SUMIFS(KENTSELAG1,KAYNAK,A49,SEBEP,B49,SÜRE,"Uzun",BİLDİRİM,"Bildirimli"))/VLOOKUP($B$10,ABONE1,5,FALSE))</f>
        <v>0.10763341136893299</v>
      </c>
      <c r="F49" s="30">
        <f>(SUMIFS(KENTALTIOG1,KAYNAK,A49,SEBEP,B49,SÜRE,"Uzun",BİLDİRİM,"Bildirimli")/VLOOKUP($B$10,ABONE1,6,FALSE))</f>
        <v>0.22498146775389177</v>
      </c>
      <c r="G49" s="30">
        <f>(SUMIFS(KENTALTIAG1,KAYNAK,A49,SEBEP,B49,SÜRE,"Uzun",BİLDİRİM,"Bildirimli")/VLOOKUP($B$10,ABONE1,7,FALSE))</f>
        <v>0.13844183985029054</v>
      </c>
      <c r="H49" s="30">
        <f>((SUMIFS(KENTALTIOG1,KAYNAK,A49,SEBEP,B49,SÜRE,"Uzun",BİLDİRİM,"Bildirimli")+SUMIFS(KENTALTIAG1,KAYNAK,A49,SEBEP,B49,SÜRE,"Uzun",BİLDİRİM,"Bildirimli"))/VLOOKUP($B$10,ABONE1,8,FALSE))</f>
        <v>0.13994825572767802</v>
      </c>
      <c r="I49" s="30">
        <f>(SUMIFS(KIRSALOG1,KAYNAK,A49,SEBEP,B49,SÜRE,"Uzun",BİLDİRİM,"Bildirimli")/VLOOKUP($B$10,ABONE1,9,FALSE))</f>
        <v>0.72593800978792822</v>
      </c>
      <c r="J49" s="30">
        <f>(SUMIFS(KIRSALAG1,KAYNAK,A49,SEBEP,B49,SÜRE,"Uzun",BİLDİRİM,"Bildirimli")/VLOOKUP($B$10,ABONE1,10,FALSE))</f>
        <v>0.38118905641102163</v>
      </c>
      <c r="K49" s="30">
        <f>((SUMIFS(KIRSALOG1,KAYNAK,A49,SEBEP,B49,SÜRE,"Uzun",BİLDİRİM,"Bildirimli")+SUMIFS(KIRSALAG1,KAYNAK,A49,SEBEP,B49,SÜRE,"Uzun",BİLDİRİM,"Bildirimli"))/VLOOKUP($B$10,ABONE1,11,FALSE))</f>
        <v>0.39403366080604701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0.12518362328574523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0.36874072540290576</v>
      </c>
      <c r="D50" s="30">
        <f>(SUMIFS(KENTSELAG1,KAYNAK,A50,SEBEP,B50,SÜRE,"Uzun",BİLDİRİM,"Bildirimli")/VLOOKUP($B$10,ABONE1,4,FALSE))</f>
        <v>0.16288136755414157</v>
      </c>
      <c r="E50" s="30">
        <f>((SUMIFS(KENTSELOG1,KAYNAK,A50,SEBEP,B50,SÜRE,"Uzun",BİLDİRİM,"Bildirimli")+SUMIFS(KENTSELAG1,KAYNAK,A50,SEBEP,B50,SÜRE,"Uzun",BİLDİRİM,"Bildirimli"))/VLOOKUP($B$10,ABONE1,5,FALSE))</f>
        <v>0.1648479789373114</v>
      </c>
      <c r="F50" s="30">
        <f>(SUMIFS(KENTALTIOG1,KAYNAK,A50,SEBEP,B50,SÜRE,"Uzun",BİLDİRİM,"Bildirimli")/VLOOKUP($B$10,ABONE1,6,FALSE))</f>
        <v>0.64751667902149745</v>
      </c>
      <c r="G50" s="30">
        <f>(SUMIFS(KENTALTIAG1,KAYNAK,A50,SEBEP,B50,SÜRE,"Uzun",BİLDİRİM,"Bildirimli")/VLOOKUP($B$10,ABONE1,7,FALSE))</f>
        <v>0.36126268098099085</v>
      </c>
      <c r="H50" s="30">
        <f>((SUMIFS(KENTALTIOG1,KAYNAK,A50,SEBEP,B50,SÜRE,"Uzun",BİLDİRİM,"Bildirimli")+SUMIFS(KENTALTIAG1,KAYNAK,A50,SEBEP,B50,SÜRE,"Uzun",BİLDİRİM,"Bildirimli"))/VLOOKUP($B$10,ABONE1,8,FALSE))</f>
        <v>0.36624557238068817</v>
      </c>
      <c r="I50" s="30">
        <f>(SUMIFS(KIRSALOG1,KAYNAK,A50,SEBEP,B50,SÜRE,"Uzun",BİLDİRİM,"Bildirimli")/VLOOKUP($B$10,ABONE1,9,FALSE))</f>
        <v>1.1106332492955657</v>
      </c>
      <c r="J50" s="30">
        <f>(SUMIFS(KIRSALAG1,KAYNAK,A50,SEBEP,B50,SÜRE,"Uzun",BİLDİRİM,"Bildirimli")/VLOOKUP($B$10,ABONE1,10,FALSE))</f>
        <v>0.80550852564580833</v>
      </c>
      <c r="K50" s="30">
        <f>((SUMIFS(KIRSALOG1,KAYNAK,A50,SEBEP,B50,SÜRE,"Uzun",BİLDİRİM,"Bildirimli")+SUMIFS(KIRSALAG1,KAYNAK,A50,SEBEP,B50,SÜRE,"Uzun",BİLDİRİM,"Bildirimli"))/VLOOKUP($B$10,ABONE1,11,FALSE))</f>
        <v>0.81687681647898691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0.21604710744200314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0</v>
      </c>
      <c r="E51" s="30">
        <f>((SUMIFS(KENTSELOG1,KAYNAK,A51,SEBEP,B51,SÜRE,"Uzun",BİLDİRİM,"Bildirimli")+SUMIFS(KENTSELAG1,KAYNAK,A51,SEBEP,B51,SÜRE,"Uzun",BİLDİRİM,"Bildirimli"))/VLOOKUP($B$10,ABONE1,5,FALSE))</f>
        <v>0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4.106705318010836E-3</v>
      </c>
      <c r="D52" s="30">
        <f>(SUMIFS(KENTSELAG1,KAYNAK,A52,SEBEP,B52,SÜRE,"Uzun",BİLDİRİM,"Bildirimli")/VLOOKUP($B$10,ABONE1,4,FALSE))</f>
        <v>2.3692737032221644E-2</v>
      </c>
      <c r="E52" s="30">
        <f>((SUMIFS(KENTSELOG1,KAYNAK,A52,SEBEP,B52,SÜRE,"Uzun",BİLDİRİM,"Bildirimli")+SUMIFS(KENTSELAG1,KAYNAK,A52,SEBEP,B52,SÜRE,"Uzun",BİLDİRİM,"Bildirimli"))/VLOOKUP($B$10,ABONE1,5,FALSE))</f>
        <v>2.3505628156905954E-2</v>
      </c>
      <c r="F52" s="30">
        <f>(SUMIFS(KENTALTIOG1,KAYNAK,A52,SEBEP,B52,SÜRE,"Uzun",BİLDİRİM,"Bildirimli")/VLOOKUP($B$10,ABONE1,6,FALSE))</f>
        <v>7.2275759822090441E-3</v>
      </c>
      <c r="G52" s="30">
        <f>(SUMIFS(KENTALTIAG1,KAYNAK,A52,SEBEP,B52,SÜRE,"Uzun",BİLDİRİM,"Bildirimli")/VLOOKUP($B$10,ABONE1,7,FALSE))</f>
        <v>4.112085098000591E-2</v>
      </c>
      <c r="H52" s="30">
        <f>((SUMIFS(KENTALTIOG1,KAYNAK,A52,SEBEP,B52,SÜRE,"Uzun",BİLDİRİM,"Bildirimli")+SUMIFS(KENTALTIAG1,KAYNAK,A52,SEBEP,B52,SÜRE,"Uzun",BİLDİRİM,"Bildirimli"))/VLOOKUP($B$10,ABONE1,8,FALSE))</f>
        <v>4.0530862684121219E-2</v>
      </c>
      <c r="I52" s="30">
        <f>(SUMIFS(KIRSALOG1,KAYNAK,A52,SEBEP,B52,SÜRE,"Uzun",BİLDİRİM,"Bildirimli")/VLOOKUP($B$10,ABONE1,9,FALSE))</f>
        <v>5.487171881951654E-3</v>
      </c>
      <c r="J52" s="30">
        <f>(SUMIFS(KIRSALAG1,KAYNAK,A52,SEBEP,B52,SÜRE,"Uzun",BİLDİRİM,"Bildirimli")/VLOOKUP($B$10,ABONE1,10,FALSE))</f>
        <v>2.6234080774109127E-2</v>
      </c>
      <c r="K52" s="30">
        <f>((SUMIFS(KIRSALOG1,KAYNAK,A52,SEBEP,B52,SÜRE,"Uzun",BİLDİRİM,"Bildirimli")+SUMIFS(KIRSALAG1,KAYNAK,A52,SEBEP,B52,SÜRE,"Uzun",BİLDİRİM,"Bildirimli"))/VLOOKUP($B$10,ABONE1,11,FALSE))</f>
        <v>2.5461095578565823E-2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2.5103576727647899E-2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0.59964799668702762</v>
      </c>
      <c r="D54" s="30">
        <f t="shared" ref="D54:L54" si="23">SUM(D49:D53)</f>
        <v>0.29305811026630901</v>
      </c>
      <c r="E54" s="30">
        <f t="shared" si="23"/>
        <v>0.29598701846315034</v>
      </c>
      <c r="F54" s="30">
        <f t="shared" si="23"/>
        <v>0.87972572275759819</v>
      </c>
      <c r="G54" s="30">
        <f t="shared" si="23"/>
        <v>0.54082537181128731</v>
      </c>
      <c r="H54" s="30">
        <f t="shared" si="23"/>
        <v>0.54672469079248742</v>
      </c>
      <c r="I54" s="30">
        <f t="shared" si="23"/>
        <v>1.8420584309654455</v>
      </c>
      <c r="J54" s="30">
        <f t="shared" si="23"/>
        <v>1.212931662830939</v>
      </c>
      <c r="K54" s="30">
        <f t="shared" si="23"/>
        <v>1.2363715728635998</v>
      </c>
      <c r="L54" s="30">
        <f t="shared" si="23"/>
        <v>0.36633430745539625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4.4966697725782517E-2</v>
      </c>
      <c r="D57" s="30">
        <f>(SUMIFS(KENTSELAG1,KAYNAK,A57,SÜRE,"Kısa")/VLOOKUP($B$10,ABONE1,4,FALSE))</f>
        <v>1.1586903104730826E-2</v>
      </c>
      <c r="E57" s="30">
        <f>(SUMIFS(KENTSELOG1,KAYNAK,A57,SÜRE,"Kısa")+SUMIFS(KENTSELAG1,KAYNAK,A57,SÜRE,"Kısa"))/VLOOKUP($B$10,ABONE1,5,FALSE)</f>
        <v>1.190578627213028E-2</v>
      </c>
      <c r="F57" s="30">
        <f>(SUMIFS(KENTALTIOG1,KAYNAK,A57,SÜRE,"Kısa")/VLOOKUP($B$10,ABONE1,6,FALSE))</f>
        <v>4.3921423276501115E-2</v>
      </c>
      <c r="G57" s="30">
        <f>(SUMIFS(KENTALTIAG1,KAYNAK,A57,SÜRE,"Kısa")/VLOOKUP($B$10,ABONE1,7,FALSE))</f>
        <v>2.8402114317607276E-2</v>
      </c>
      <c r="H57" s="30">
        <f>(SUMIFS(KENTALTIOG1,KAYNAK,A57,SÜRE,"Kısa")+SUMIFS(KENTALTIAG1,KAYNAK,A57,SÜRE,"Kısa"))/VLOOKUP($B$10,ABONE1,8,FALSE)</f>
        <v>2.8672262618311795E-2</v>
      </c>
      <c r="I57" s="30">
        <f>(SUMIFS(KIRSALOG1,KAYNAK,A57,SÜRE,"Kısa")/VLOOKUP($B$10,ABONE1,9,FALSE))</f>
        <v>9.8472489989618869E-2</v>
      </c>
      <c r="J57" s="30">
        <f>(SUMIFS(KIRSALAG1,KAYNAK,A57,SÜRE,"Kısa")/VLOOKUP($B$10,ABONE1,10,FALSE))</f>
        <v>5.2198417116718993E-2</v>
      </c>
      <c r="K57" s="30">
        <f>(SUMIFS(KIRSALOG1,KAYNAK,A57,SÜRE,"Kısa")+SUMIFS(KIRSALAG1,KAYNAK,A57,SÜRE,"Kısa"))/VLOOKUP($B$10,ABONE1,11,FALSE)</f>
        <v>5.392248952934546E-2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1.5538282599819136E-2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0.39962729060979396</v>
      </c>
      <c r="D58" s="30">
        <f>(SUMIFS(KENTSELAG1,KAYNAK,A58,SÜRE,"Kısa")/VLOOKUP($B$10,ABONE1,4,FALSE))</f>
        <v>0.10474247517020864</v>
      </c>
      <c r="E58" s="30">
        <f>(SUMIFS(KENTSELOG1,KAYNAK,A58,SÜRE,"Kısa")+SUMIFS(KENTSELAG1,KAYNAK,A58,SÜRE,"Kısa"))/VLOOKUP($B$10,ABONE1,5,FALSE)</f>
        <v>0.10755956272370946</v>
      </c>
      <c r="F58" s="30">
        <f>(SUMIFS(KENTALTIOG1,KAYNAK,A58,SÜRE,"Kısa")/VLOOKUP($B$10,ABONE1,6,FALSE))</f>
        <v>0.39455151964418089</v>
      </c>
      <c r="G58" s="30">
        <f>(SUMIFS(KENTALTIAG1,KAYNAK,A58,SÜRE,"Kısa")/VLOOKUP($B$10,ABONE1,7,FALSE))</f>
        <v>0.21175022160937654</v>
      </c>
      <c r="H58" s="30">
        <f>(SUMIFS(KENTALTIOG1,KAYNAK,A58,SÜRE,"Kısa")+SUMIFS(KENTALTIAG1,KAYNAK,A58,SÜRE,"Kısa"))/VLOOKUP($B$10,ABONE1,8,FALSE)</f>
        <v>0.21493228726458613</v>
      </c>
      <c r="I58" s="30">
        <f>(SUMIFS(KIRSALOG1,KAYNAK,A58,SÜRE,"Kısa")/VLOOKUP($B$10,ABONE1,9,FALSE))</f>
        <v>1.0594690790449355</v>
      </c>
      <c r="J58" s="30">
        <f>(SUMIFS(KIRSALAG1,KAYNAK,A58,SÜRE,"Kısa")/VLOOKUP($B$10,ABONE1,10,FALSE))</f>
        <v>0.74714616130717004</v>
      </c>
      <c r="K58" s="30">
        <f>(SUMIFS(KIRSALOG1,KAYNAK,A58,SÜRE,"Kısa")+SUMIFS(KIRSALAG1,KAYNAK,A58,SÜRE,"Kısa"))/VLOOKUP($B$10,ABONE1,11,FALSE)</f>
        <v>0.75878264136764983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0.15044695262668198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1.3804051489112054E-4</v>
      </c>
      <c r="D59" s="30">
        <f>(SUMIFS(KENTSELAG1,KAYNAK,A59,SÜRE,"Kısa")/VLOOKUP($B$10,ABONE1,4,FALSE))</f>
        <v>7.6558107270557018E-6</v>
      </c>
      <c r="E59" s="30">
        <f>(SUMIFS(KENTSELOG1,KAYNAK,A59,SÜRE,"Kısa")+SUMIFS(KENTSELAG1,KAYNAK,A59,SÜRE,"Kısa"))/VLOOKUP($B$10,ABONE1,5,FALSE)</f>
        <v>8.9013992010499698E-6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2.4294953872418661E-4</v>
      </c>
      <c r="H59" s="30">
        <f>(SUMIFS(KENTALTIOG1,KAYNAK,A59,SÜRE,"Kısa")+SUMIFS(KENTALTIAG1,KAYNAK,A59,SÜRE,"Kısa"))/VLOOKUP($B$10,ABONE1,8,FALSE)</f>
        <v>2.3872045834328001E-4</v>
      </c>
      <c r="I59" s="30">
        <f>(SUMIFS(KIRSALOG1,KAYNAK,A59,SÜRE,"Kısa")/VLOOKUP($B$10,ABONE1,9,FALSE))</f>
        <v>1.4830194275545008E-4</v>
      </c>
      <c r="J59" s="30">
        <f>(SUMIFS(KIRSALAG1,KAYNAK,A59,SÜRE,"Kısa")/VLOOKUP($B$10,ABONE1,10,FALSE))</f>
        <v>5.7392432233885641E-5</v>
      </c>
      <c r="K59" s="30">
        <f>(SUMIFS(KIRSALOG1,KAYNAK,A59,SÜRE,"Kısa")+SUMIFS(KIRSALAG1,KAYNAK,A59,SÜRE,"Kısa"))/VLOOKUP($B$10,ABONE1,11,FALSE)</f>
        <v>6.0779525035638903E-5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3.1780271204889395E-5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0.44473202885046764</v>
      </c>
      <c r="D60" s="30">
        <f t="shared" ref="D60:L60" si="24">SUM(D57:D59)</f>
        <v>0.11633703408566652</v>
      </c>
      <c r="E60" s="30">
        <f t="shared" si="24"/>
        <v>0.1194742503950408</v>
      </c>
      <c r="F60" s="30">
        <f t="shared" si="24"/>
        <v>0.43847294292068201</v>
      </c>
      <c r="G60" s="30">
        <f t="shared" si="24"/>
        <v>0.24039528546570801</v>
      </c>
      <c r="H60" s="30">
        <f t="shared" si="24"/>
        <v>0.2438432703412412</v>
      </c>
      <c r="I60" s="30">
        <f t="shared" si="24"/>
        <v>1.1580898709773098</v>
      </c>
      <c r="J60" s="30">
        <f t="shared" si="24"/>
        <v>0.79940197085612297</v>
      </c>
      <c r="K60" s="30">
        <f t="shared" si="24"/>
        <v>0.81276591042203095</v>
      </c>
      <c r="L60" s="30">
        <f t="shared" si="24"/>
        <v>0.16601701549770601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154.1695986666667</v>
      </c>
      <c r="D17" s="30">
        <f t="shared" si="1"/>
        <v>85.122062293902516</v>
      </c>
      <c r="E17" s="30">
        <f t="shared" si="2"/>
        <v>85.859268329082397</v>
      </c>
      <c r="F17" s="30">
        <v>0</v>
      </c>
      <c r="G17" s="30">
        <v>0</v>
      </c>
      <c r="H17" s="30">
        <v>0</v>
      </c>
      <c r="I17" s="30">
        <f t="shared" si="3"/>
        <v>582.70052062499997</v>
      </c>
      <c r="J17" s="30">
        <f t="shared" si="4"/>
        <v>582.94096442934779</v>
      </c>
      <c r="K17" s="30">
        <f t="shared" si="5"/>
        <v>582.93094593749993</v>
      </c>
      <c r="L17" s="30">
        <f t="shared" si="6"/>
        <v>94.10134412386796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10.069629666666666</v>
      </c>
      <c r="D21" s="30">
        <f t="shared" si="1"/>
        <v>21.667026733017586</v>
      </c>
      <c r="E21" s="30">
        <f t="shared" si="2"/>
        <v>21.543203761788973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24.3088541576087</v>
      </c>
      <c r="K21" s="30">
        <f t="shared" si="5"/>
        <v>23.295985234375003</v>
      </c>
      <c r="L21" s="30">
        <f t="shared" si="6"/>
        <v>21.569421235173845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9.2388308651597823E-3</v>
      </c>
      <c r="E24" s="30">
        <f t="shared" si="2"/>
        <v>9.1401898095972468E-3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9.0034741454864155E-3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164.23922833333336</v>
      </c>
      <c r="D25" s="30">
        <f t="shared" ref="D25:L25" si="7">SUM(D15:D24)</f>
        <v>106.79832785778525</v>
      </c>
      <c r="E25" s="30">
        <f t="shared" si="7"/>
        <v>107.41161228068097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582.70052062499997</v>
      </c>
      <c r="J25" s="30">
        <f t="shared" si="7"/>
        <v>607.24981858695651</v>
      </c>
      <c r="K25" s="30">
        <f t="shared" si="7"/>
        <v>606.22693117187498</v>
      </c>
      <c r="L25" s="30">
        <f t="shared" si="7"/>
        <v>115.6797688331873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205.61216266666665</v>
      </c>
      <c r="D29" s="30">
        <f>(SUMIFS(KENTSELAG2,KAYNAK,A29,SEBEP,B29,SÜRE,"Uzun",BİLDİRİM,"Bildirimli",İL,$B$10,İLÇE,$B$11)/VLOOKUP($B$11,ABONE1,4,FALSE))*60</f>
        <v>167.60874974159125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168.0145041947921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223.487499375</v>
      </c>
      <c r="J29" s="30">
        <f>(SUMIFS(KIRSALAG2,KAYNAK,A29,SEBEP,B29,SÜRE,"Uzun",BİLDİRİM,"Bildirimli",İL,$B$10,İLÇE,$B$11)/VLOOKUP($B$11,ABONE1,10,FALSE))*60</f>
        <v>157.77900807065217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160.51686187499999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175.07549962839619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1.9875237777777777</v>
      </c>
      <c r="D31" s="30">
        <f>(SUMIFS(KENTSELAG2,KAYNAK,A31,SEBEP,B31,SÜRE,"Uzun",BİLDİRİM,"Bildirimli",İL,$B$10,İLÇE,$B$11)/VLOOKUP($B$11,ABONE1,4,FALSE))*60</f>
        <v>24.872164395946996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24.627829897384181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24.259455696172946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207.59968644444442</v>
      </c>
      <c r="D33" s="30">
        <f t="shared" ref="D33:L33" si="8">SUM(D28:D32)</f>
        <v>192.48091413753826</v>
      </c>
      <c r="E33" s="30">
        <f t="shared" si="8"/>
        <v>192.64233409217627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223.487499375</v>
      </c>
      <c r="J33" s="30">
        <f t="shared" si="8"/>
        <v>157.77900807065217</v>
      </c>
      <c r="K33" s="30">
        <f t="shared" si="8"/>
        <v>160.51686187499999</v>
      </c>
      <c r="L33" s="30">
        <f t="shared" si="8"/>
        <v>199.33495532456914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3.2722222222222221</v>
      </c>
      <c r="D38" s="30">
        <f t="shared" si="10"/>
        <v>2.1366189020125108</v>
      </c>
      <c r="E38" s="30">
        <f t="shared" si="11"/>
        <v>2.148743500009886</v>
      </c>
      <c r="F38" s="30">
        <v>0</v>
      </c>
      <c r="G38" s="30">
        <v>0</v>
      </c>
      <c r="H38" s="30">
        <v>0</v>
      </c>
      <c r="I38" s="30">
        <f t="shared" si="12"/>
        <v>8.40625</v>
      </c>
      <c r="J38" s="30">
        <f t="shared" si="13"/>
        <v>8.5067934782608692</v>
      </c>
      <c r="K38" s="30">
        <f t="shared" si="14"/>
        <v>8.5026041666666661</v>
      </c>
      <c r="L38" s="30">
        <f t="shared" si="15"/>
        <v>2.2540851105268285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5.3703703703703705E-2</v>
      </c>
      <c r="D42" s="30">
        <f t="shared" si="10"/>
        <v>0.12802526130663308</v>
      </c>
      <c r="E42" s="30">
        <f t="shared" si="11"/>
        <v>0.1272317456551397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0.15489130434782608</v>
      </c>
      <c r="K42" s="30">
        <f t="shared" si="14"/>
        <v>0.1484375</v>
      </c>
      <c r="L42" s="30">
        <f t="shared" si="15"/>
        <v>0.12754893368390302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1.7986689849511361E-4</v>
      </c>
      <c r="E45" s="30">
        <f t="shared" si="11"/>
        <v>1.7794649741977579E-4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1.7528483786152498E-4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3.325925925925926</v>
      </c>
      <c r="D46" s="30">
        <f t="shared" ref="D46:L46" si="16">SUM(D36:D45)</f>
        <v>2.264824030217639</v>
      </c>
      <c r="E46" s="30">
        <f t="shared" si="16"/>
        <v>2.2761531921624454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8.40625</v>
      </c>
      <c r="J46" s="30">
        <f t="shared" si="16"/>
        <v>8.6616847826086953</v>
      </c>
      <c r="K46" s="30">
        <f t="shared" si="16"/>
        <v>8.6510416666666661</v>
      </c>
      <c r="L46" s="30">
        <f t="shared" si="16"/>
        <v>2.3818093290485929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1.0611111111111111</v>
      </c>
      <c r="D50" s="30">
        <f>(SUMIFS(KENTSELAG1,KAYNAK,A50,SEBEP,B50,SÜRE,"Uzun",BİLDİRİM,"Bildirimli",İL,$B$10,İLÇE,$B$11)/VLOOKUP($B$11,ABONE1,4,FALSE))</f>
        <v>1.2644443112097048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1.2622733653637028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2.5625</v>
      </c>
      <c r="J50" s="30">
        <f>(SUMIFS(KIRSALAG1,KAYNAK,A50,SEBEP,B50,SÜRE,"Uzun",BİLDİRİM,"Bildirimli",İL,$B$10,İLÇE,$B$11)/VLOOKUP($B$11,ABONE1,10,FALSE))</f>
        <v>1.8125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1.84375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1.3553607946245982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3.7037037037037038E-3</v>
      </c>
      <c r="D52" s="30">
        <f>(SUMIFS(KENTSELAG1,KAYNAK,A52,SEBEP,B52,SÜRE,"Uzun",BİLDİRİM,"Bildirimli",İL,$B$10,İLÇE,$B$11)/VLOOKUP($B$11,ABONE1,4,FALSE))</f>
        <v>4.8024461898195335E-2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4.7551258477173418E-2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4.684000389521862E-2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1.0648148148148149</v>
      </c>
      <c r="D54" s="30">
        <f t="shared" ref="D54:L54" si="17">SUM(D49:D53)</f>
        <v>1.3124687731079001</v>
      </c>
      <c r="E54" s="30">
        <f t="shared" si="17"/>
        <v>1.3098246238408762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2.5625</v>
      </c>
      <c r="J54" s="30">
        <f t="shared" si="17"/>
        <v>1.8125</v>
      </c>
      <c r="K54" s="30">
        <f t="shared" si="17"/>
        <v>1.84375</v>
      </c>
      <c r="L54" s="30">
        <f t="shared" si="17"/>
        <v>1.4022007985198168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0.36296296296296299</v>
      </c>
      <c r="D58" s="30">
        <f>(SUMIFS(KENTSELAG1,KAYNAK,A58,SÜRE,"Kısa",İL,$B$10,İLÇE,$B$11)/VLOOKUP($B$11,ABONE1,4,FALSE))</f>
        <v>0.1994124347982493</v>
      </c>
      <c r="E58" s="30">
        <f>(SUMIFS(KENTSELOG1,KAYNAK,A58,SÜRE,"Kısa",İL,$B$10,İLÇE,$B$11)+SUMIFS(KENTSELAG1,KAYNAK,A58,SÜRE,"Kısa",İL,$B$10,İLÇE,$B$11))/VLOOKUP($B$11,ABONE1,5,FALSE)</f>
        <v>0.2011586294165332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0.19814977115590612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0.36296296296296299</v>
      </c>
      <c r="D60" s="30">
        <f t="shared" ref="D60:L60" si="18">SUM(D57:D59)</f>
        <v>0.1994124347982493</v>
      </c>
      <c r="E60" s="30">
        <f t="shared" si="18"/>
        <v>0.2011586294165332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0.19814977115590612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55.806006700507616</v>
      </c>
      <c r="D17" s="30">
        <f t="shared" si="1"/>
        <v>32.989163808472206</v>
      </c>
      <c r="E17" s="30">
        <f t="shared" si="2"/>
        <v>33.431620551235369</v>
      </c>
      <c r="F17" s="30">
        <f t="shared" si="3"/>
        <v>16.242857142857144</v>
      </c>
      <c r="G17" s="30">
        <f t="shared" si="4"/>
        <v>9.0813315726179464</v>
      </c>
      <c r="H17" s="30">
        <f t="shared" si="5"/>
        <v>9.1274075643382364</v>
      </c>
      <c r="I17" s="30">
        <f t="shared" si="6"/>
        <v>19.03032786885246</v>
      </c>
      <c r="J17" s="30">
        <f t="shared" si="7"/>
        <v>11.245861034737619</v>
      </c>
      <c r="K17" s="30">
        <f t="shared" si="8"/>
        <v>11.361116490291261</v>
      </c>
      <c r="L17" s="30">
        <f t="shared" si="9"/>
        <v>25.371542429761679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1.5326989340101524</v>
      </c>
      <c r="D21" s="30">
        <f t="shared" si="1"/>
        <v>5.854042859867497</v>
      </c>
      <c r="E21" s="30">
        <f t="shared" si="2"/>
        <v>5.7702447740919389</v>
      </c>
      <c r="F21" s="30">
        <f t="shared" si="3"/>
        <v>21.524999999999999</v>
      </c>
      <c r="G21" s="30">
        <f t="shared" si="4"/>
        <v>8.3327731729879719</v>
      </c>
      <c r="H21" s="30">
        <f t="shared" si="5"/>
        <v>8.4176496323529388</v>
      </c>
      <c r="I21" s="30">
        <f t="shared" si="6"/>
        <v>2.4142081967213112</v>
      </c>
      <c r="J21" s="30">
        <f t="shared" si="7"/>
        <v>6.5420793200295639</v>
      </c>
      <c r="K21" s="30">
        <f t="shared" si="8"/>
        <v>6.4809627815533997</v>
      </c>
      <c r="L21" s="30">
        <f t="shared" si="9"/>
        <v>6.4229095388490611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57.338705634517765</v>
      </c>
      <c r="D25" s="30">
        <f t="shared" ref="D25:L25" si="10">SUM(D15:D24)</f>
        <v>38.843206668339704</v>
      </c>
      <c r="E25" s="30">
        <f t="shared" si="10"/>
        <v>39.201865325327304</v>
      </c>
      <c r="F25" s="30">
        <f t="shared" si="10"/>
        <v>37.767857142857139</v>
      </c>
      <c r="G25" s="30">
        <f t="shared" si="10"/>
        <v>17.414104745605918</v>
      </c>
      <c r="H25" s="30">
        <f t="shared" si="10"/>
        <v>17.545057196691175</v>
      </c>
      <c r="I25" s="30">
        <f t="shared" si="10"/>
        <v>21.444536065573772</v>
      </c>
      <c r="J25" s="30">
        <f t="shared" si="10"/>
        <v>17.787940354767183</v>
      </c>
      <c r="K25" s="30">
        <f t="shared" si="10"/>
        <v>17.842079271844661</v>
      </c>
      <c r="L25" s="30">
        <f t="shared" si="10"/>
        <v>31.794451968610741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188.91432319796957</v>
      </c>
      <c r="D29" s="30">
        <f>(SUMIFS(KENTSELAG2,KAYNAK,A29,SEBEP,B29,SÜRE,"Uzun",BİLDİRİM,"Bildirimli",İL,$B$10,İLÇE,$B$11)/VLOOKUP($B$11,ABONE1,4,FALSE))*60</f>
        <v>102.55312879743023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104.2278167880697</v>
      </c>
      <c r="F29" s="30">
        <f>(SUMIFS(KENTALTIOG2,KAYNAK,A29,SEBEP,B29,SÜRE,"Uzun",BİLDİRİM,"Bildirimli",İL,$B$10,İLÇE,$B$11)/VLOOKUP($B$11,ABONE1,6,FALSE))*60</f>
        <v>317.66587142857145</v>
      </c>
      <c r="G29" s="30">
        <f>(SUMIFS(KENTALTIAG2,KAYNAK,A29,SEBEP,B29,SÜRE,"Uzun",BİLDİRİM,"Bildirimli",İL,$B$10,İLÇE,$B$11)/VLOOKUP($B$11,ABONE1,7,FALSE))*60</f>
        <v>103.27265936170211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104.6520274540441</v>
      </c>
      <c r="I29" s="30">
        <f>(SUMIFS(KIRSALOG2,KAYNAK,A29,SEBEP,B29,SÜRE,"Uzun",BİLDİRİM,"Bildirimli",İL,$B$10,İLÇE,$B$11)/VLOOKUP($B$11,ABONE1,9,FALSE))*60</f>
        <v>303.34666721311481</v>
      </c>
      <c r="J29" s="30">
        <f>(SUMIFS(KIRSALAG2,KAYNAK,A29,SEBEP,B29,SÜRE,"Uzun",BİLDİRİM,"Bildirimli",İL,$B$10,İLÇE,$B$11)/VLOOKUP($B$11,ABONE1,10,FALSE))*60</f>
        <v>124.71173430894308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127.35657190776698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107.39450665181167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0.1364182233502538</v>
      </c>
      <c r="D31" s="30">
        <f>(SUMIFS(KENTSELAG2,KAYNAK,A31,SEBEP,B31,SÜRE,"Uzun",BİLDİRİM,"Bildirimli",İL,$B$10,İLÇE,$B$11)/VLOOKUP($B$11,ABONE1,4,FALSE))*60</f>
        <v>20.030284535233886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19.644509196771335</v>
      </c>
      <c r="F31" s="30">
        <f>(SUMIFS(KENTALTIOG2,KAYNAK,A31,SEBEP,B31,SÜRE,"Uzun",BİLDİRİM,"Bildirimli",İL,$B$10,İLÇE,$B$11)/VLOOKUP($B$11,ABONE1,6,FALSE))*60</f>
        <v>46.232031428571432</v>
      </c>
      <c r="G31" s="30">
        <f>(SUMIFS(KENTALTIAG2,KAYNAK,A31,SEBEP,B31,SÜRE,"Uzun",BİLDİRİM,"Bildirimli",İL,$B$10,İLÇE,$B$11)/VLOOKUP($B$11,ABONE1,7,FALSE))*60</f>
        <v>81.79490562442183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81.566100367647053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30.084629627979073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189.05074142131983</v>
      </c>
      <c r="D33" s="30">
        <f t="shared" ref="D33:L33" si="11">SUM(D28:D32)</f>
        <v>122.58341333266412</v>
      </c>
      <c r="E33" s="30">
        <f t="shared" si="11"/>
        <v>123.87232598484104</v>
      </c>
      <c r="F33" s="30">
        <f t="shared" si="11"/>
        <v>363.89790285714287</v>
      </c>
      <c r="G33" s="30">
        <f t="shared" si="11"/>
        <v>185.06756498612395</v>
      </c>
      <c r="H33" s="30">
        <f t="shared" si="11"/>
        <v>186.21812782169116</v>
      </c>
      <c r="I33" s="30">
        <f t="shared" si="11"/>
        <v>303.34666721311481</v>
      </c>
      <c r="J33" s="30">
        <f t="shared" si="11"/>
        <v>124.71173430894308</v>
      </c>
      <c r="K33" s="30">
        <f t="shared" si="11"/>
        <v>127.35657190776698</v>
      </c>
      <c r="L33" s="30">
        <f t="shared" si="11"/>
        <v>137.47913627979074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1.4568527918781726</v>
      </c>
      <c r="D38" s="30">
        <f t="shared" si="13"/>
        <v>0.82373017466372211</v>
      </c>
      <c r="E38" s="30">
        <f t="shared" si="14"/>
        <v>0.83600748105128453</v>
      </c>
      <c r="F38" s="30">
        <f t="shared" si="15"/>
        <v>0.38095238095238093</v>
      </c>
      <c r="G38" s="30">
        <f t="shared" si="16"/>
        <v>0.23172987974098058</v>
      </c>
      <c r="H38" s="30">
        <f t="shared" si="17"/>
        <v>0.23268995098039216</v>
      </c>
      <c r="I38" s="30">
        <f t="shared" si="18"/>
        <v>0.18032786885245902</v>
      </c>
      <c r="J38" s="30">
        <f t="shared" si="19"/>
        <v>0.1648189209164819</v>
      </c>
      <c r="K38" s="30">
        <f t="shared" si="20"/>
        <v>0.1650485436893204</v>
      </c>
      <c r="L38" s="30">
        <f t="shared" si="21"/>
        <v>0.61955047471420266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1.015228426395939E-2</v>
      </c>
      <c r="D42" s="30">
        <f t="shared" si="13"/>
        <v>4.2160208793414977E-2</v>
      </c>
      <c r="E42" s="30">
        <f t="shared" si="14"/>
        <v>4.1539521606457332E-2</v>
      </c>
      <c r="F42" s="30">
        <f t="shared" si="15"/>
        <v>0.16666666666666666</v>
      </c>
      <c r="G42" s="30">
        <f t="shared" si="16"/>
        <v>0.10252852297255627</v>
      </c>
      <c r="H42" s="30">
        <f t="shared" si="17"/>
        <v>0.10294117647058823</v>
      </c>
      <c r="I42" s="30">
        <f t="shared" si="18"/>
        <v>3.2786885245901641E-2</v>
      </c>
      <c r="J42" s="30">
        <f t="shared" si="19"/>
        <v>4.6563192904656318E-2</v>
      </c>
      <c r="K42" s="30">
        <f t="shared" si="20"/>
        <v>4.6359223300970871E-2</v>
      </c>
      <c r="L42" s="30">
        <f t="shared" si="21"/>
        <v>5.5124975779887619E-2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1.467005076142132</v>
      </c>
      <c r="D46" s="30">
        <f t="shared" ref="D46:L46" si="22">SUM(D36:D45)</f>
        <v>0.86589038345713709</v>
      </c>
      <c r="E46" s="30">
        <f t="shared" si="22"/>
        <v>0.87754700265774188</v>
      </c>
      <c r="F46" s="30">
        <f t="shared" si="22"/>
        <v>0.54761904761904756</v>
      </c>
      <c r="G46" s="30">
        <f t="shared" si="22"/>
        <v>0.33425840271353685</v>
      </c>
      <c r="H46" s="30">
        <f t="shared" si="22"/>
        <v>0.33563112745098039</v>
      </c>
      <c r="I46" s="30">
        <f t="shared" si="22"/>
        <v>0.21311475409836067</v>
      </c>
      <c r="J46" s="30">
        <f t="shared" si="22"/>
        <v>0.21138211382113822</v>
      </c>
      <c r="K46" s="30">
        <f t="shared" si="22"/>
        <v>0.21140776699029126</v>
      </c>
      <c r="L46" s="30">
        <f t="shared" si="22"/>
        <v>0.67467545049409028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1.9111675126903553</v>
      </c>
      <c r="D50" s="30">
        <f>(SUMIFS(KENTSELAG1,KAYNAK,A50,SEBEP,B50,SÜRE,"Uzun",BİLDİRİM,"Bildirimli",İL,$B$10,İLÇE,$B$11)/VLOOKUP($B$11,ABONE1,4,FALSE))</f>
        <v>1.6296928327645051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1.6351510975489714</v>
      </c>
      <c r="F50" s="30">
        <f>(SUMIFS(KENTALTIOG1,KAYNAK,A50,SEBEP,B50,SÜRE,"Uzun",BİLDİRİM,"Bildirimli",İL,$B$10,İLÇE,$B$11)/VLOOKUP($B$11,ABONE1,6,FALSE))</f>
        <v>5.7857142857142856</v>
      </c>
      <c r="G50" s="30">
        <f>(SUMIFS(KENTALTIAG1,KAYNAK,A50,SEBEP,B50,SÜRE,"Uzun",BİLDİRİM,"Bildirimli",İL,$B$10,İLÇE,$B$11)/VLOOKUP($B$11,ABONE1,7,FALSE))</f>
        <v>2.0525747764415665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2.076593137254902</v>
      </c>
      <c r="I50" s="30">
        <f>(SUMIFS(KIRSALOG1,KAYNAK,A50,SEBEP,B50,SÜRE,"Uzun",BİLDİRİM,"Bildirimli",İL,$B$10,İLÇE,$B$11)/VLOOKUP($B$11,ABONE1,9,FALSE))</f>
        <v>3.2295081967213113</v>
      </c>
      <c r="J50" s="30">
        <f>(SUMIFS(KIRSALAG1,KAYNAK,A50,SEBEP,B50,SÜRE,"Uzun",BİLDİRİM,"Bildirimli",İL,$B$10,İLÇE,$B$11)/VLOOKUP($B$11,ABONE1,10,FALSE))</f>
        <v>1.3205222961320522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1.3487864077669902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1.6901117354517858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5.076142131979695E-3</v>
      </c>
      <c r="D52" s="30">
        <f>(SUMIFS(KENTSELAG1,KAYNAK,A52,SEBEP,B52,SÜRE,"Uzun",BİLDİRİM,"Bildirimli",İL,$B$10,İLÇE,$B$11)/VLOOKUP($B$11,ABONE1,4,FALSE))</f>
        <v>5.6665328247339893E-2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5.566492765035929E-2</v>
      </c>
      <c r="F52" s="30">
        <f>(SUMIFS(KENTALTIOG1,KAYNAK,A52,SEBEP,B52,SÜRE,"Uzun",BİLDİRİM,"Bildirimli",İL,$B$10,İLÇE,$B$11)/VLOOKUP($B$11,ABONE1,6,FALSE))</f>
        <v>0.14285714285714285</v>
      </c>
      <c r="G52" s="30">
        <f>(SUMIFS(KENTALTIAG1,KAYNAK,A52,SEBEP,B52,SÜRE,"Uzun",BİLDİRİM,"Bildirimli",İL,$B$10,İLÇE,$B$11)/VLOOKUP($B$11,ABONE1,7,FALSE))</f>
        <v>0.27073697193956214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0.26991421568627449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9.3425046825550598E-2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1.9162436548223349</v>
      </c>
      <c r="D54" s="30">
        <f t="shared" ref="D54:L54" si="23">SUM(D49:D53)</f>
        <v>1.686358161011845</v>
      </c>
      <c r="E54" s="30">
        <f t="shared" si="23"/>
        <v>1.6908160251993307</v>
      </c>
      <c r="F54" s="30">
        <f t="shared" si="23"/>
        <v>5.9285714285714288</v>
      </c>
      <c r="G54" s="30">
        <f t="shared" si="23"/>
        <v>2.3233117483811285</v>
      </c>
      <c r="H54" s="30">
        <f t="shared" si="23"/>
        <v>2.3465073529411766</v>
      </c>
      <c r="I54" s="30">
        <f t="shared" si="23"/>
        <v>3.2295081967213113</v>
      </c>
      <c r="J54" s="30">
        <f t="shared" si="23"/>
        <v>1.3205222961320522</v>
      </c>
      <c r="K54" s="30">
        <f t="shared" si="23"/>
        <v>1.3487864077669902</v>
      </c>
      <c r="L54" s="30">
        <f t="shared" si="23"/>
        <v>1.7835367822773365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0.23096446700507614</v>
      </c>
      <c r="D58" s="30">
        <f>(SUMIFS(KENTSELAG1,KAYNAK,A58,SÜRE,"Kısa",İL,$B$10,İLÇE,$B$11)/VLOOKUP($B$11,ABONE1,4,FALSE))</f>
        <v>0.23805460750853241</v>
      </c>
      <c r="E58" s="30">
        <f>(SUMIFS(KENTSELOG1,KAYNAK,A58,SÜRE,"Kısa",İL,$B$10,İLÇE,$B$11)+SUMIFS(KENTSELAG1,KAYNAK,A58,SÜRE,"Kısa",İL,$B$10,İLÇE,$B$11))/VLOOKUP($B$11,ABONE1,5,FALSE)</f>
        <v>0.23791711782655772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0.4098360655737705</v>
      </c>
      <c r="J58" s="30">
        <f>(SUMIFS(KIRSALAG1,KAYNAK,A58,SÜRE,"Kısa",İL,$B$10,İLÇE,$B$11)/VLOOKUP($B$11,ABONE1,10,FALSE))</f>
        <v>0.24661246612466126</v>
      </c>
      <c r="K58" s="30">
        <f>(SUMIFS(KIRSALOG1,KAYNAK,A58,SÜRE,"Kısa",İL,$B$10,İLÇE,$B$11)+SUMIFS(KIRSALAG1,KAYNAK,A58,SÜRE,"Kısa",İL,$B$10,İLÇE,$B$11))/VLOOKUP($B$11,ABONE1,11,FALSE)</f>
        <v>0.24902912621359224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0.18923981140605825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0.23096446700507614</v>
      </c>
      <c r="D60" s="30">
        <f t="shared" ref="D60:L60" si="24">SUM(D57:D59)</f>
        <v>0.23805460750853241</v>
      </c>
      <c r="E60" s="30">
        <f t="shared" si="24"/>
        <v>0.23791711782655772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0.4098360655737705</v>
      </c>
      <c r="J60" s="30">
        <f t="shared" si="24"/>
        <v>0.24661246612466126</v>
      </c>
      <c r="K60" s="30">
        <f t="shared" si="24"/>
        <v>0.24902912621359224</v>
      </c>
      <c r="L60" s="30">
        <f t="shared" si="24"/>
        <v>0.18923981140605825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183.825277</v>
      </c>
      <c r="D17" s="30">
        <f t="shared" si="1"/>
        <v>57.690646080614208</v>
      </c>
      <c r="E17" s="30">
        <f t="shared" si="2"/>
        <v>58.651671840000006</v>
      </c>
      <c r="F17" s="30">
        <f t="shared" si="3"/>
        <v>17.314583571428571</v>
      </c>
      <c r="G17" s="30">
        <f t="shared" si="4"/>
        <v>2.4964378228581778</v>
      </c>
      <c r="H17" s="30">
        <f t="shared" si="5"/>
        <v>2.6452303926842391</v>
      </c>
      <c r="I17" s="30">
        <f t="shared" si="6"/>
        <v>312.62281846153849</v>
      </c>
      <c r="J17" s="30">
        <f t="shared" si="7"/>
        <v>71.523760730727076</v>
      </c>
      <c r="K17" s="30">
        <f t="shared" si="8"/>
        <v>77.116708179871523</v>
      </c>
      <c r="L17" s="30">
        <f t="shared" si="9"/>
        <v>42.618148268733854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4.5394439999999996</v>
      </c>
      <c r="D21" s="30">
        <f t="shared" si="1"/>
        <v>30.184615071017269</v>
      </c>
      <c r="E21" s="30">
        <f t="shared" si="2"/>
        <v>29.989223291428569</v>
      </c>
      <c r="F21" s="30">
        <f t="shared" si="3"/>
        <v>0</v>
      </c>
      <c r="G21" s="30">
        <f t="shared" si="4"/>
        <v>22.625200742619107</v>
      </c>
      <c r="H21" s="30">
        <f t="shared" si="5"/>
        <v>22.398015653577204</v>
      </c>
      <c r="I21" s="30">
        <f t="shared" si="6"/>
        <v>24.291024923076925</v>
      </c>
      <c r="J21" s="30">
        <f t="shared" si="7"/>
        <v>35.526227022287181</v>
      </c>
      <c r="K21" s="30">
        <f t="shared" si="8"/>
        <v>35.265595995717348</v>
      </c>
      <c r="L21" s="30">
        <f t="shared" si="9"/>
        <v>28.294147083794766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1.8809980806142039E-2</v>
      </c>
      <c r="E24" s="30">
        <f t="shared" si="2"/>
        <v>1.8666666666666668E-2</v>
      </c>
      <c r="F24" s="30">
        <f t="shared" si="3"/>
        <v>0</v>
      </c>
      <c r="G24" s="30">
        <f t="shared" si="4"/>
        <v>0.34531487773953989</v>
      </c>
      <c r="H24" s="30">
        <f t="shared" si="5"/>
        <v>0.34184748789671865</v>
      </c>
      <c r="I24" s="30">
        <f t="shared" si="6"/>
        <v>0.30769199999999997</v>
      </c>
      <c r="J24" s="30">
        <f t="shared" si="7"/>
        <v>0.37824872488125688</v>
      </c>
      <c r="K24" s="30">
        <f t="shared" si="8"/>
        <v>0.37661197002141333</v>
      </c>
      <c r="L24" s="30">
        <f t="shared" si="9"/>
        <v>0.19126062384643783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188.364721</v>
      </c>
      <c r="D25" s="30">
        <f t="shared" ref="D25:L25" si="10">SUM(D15:D24)</f>
        <v>87.894071132437617</v>
      </c>
      <c r="E25" s="30">
        <f t="shared" si="10"/>
        <v>88.65956179809524</v>
      </c>
      <c r="F25" s="30">
        <f t="shared" si="10"/>
        <v>17.314583571428571</v>
      </c>
      <c r="G25" s="30">
        <f t="shared" si="10"/>
        <v>25.466953443216823</v>
      </c>
      <c r="H25" s="30">
        <f t="shared" si="10"/>
        <v>25.385093534158162</v>
      </c>
      <c r="I25" s="30">
        <f t="shared" si="10"/>
        <v>337.22153538461538</v>
      </c>
      <c r="J25" s="30">
        <f t="shared" si="10"/>
        <v>107.42823647789551</v>
      </c>
      <c r="K25" s="30">
        <f t="shared" si="10"/>
        <v>112.75891614561029</v>
      </c>
      <c r="L25" s="30">
        <f t="shared" si="10"/>
        <v>71.103555976375048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f>(SUMIFS(KENTALTIOG2,KAYNAK,A29,SEBEP,B29,SÜRE,"Uzun",BİLDİRİM,"Bildirimli",İL,$B$10,İLÇE,$B$11)/VLOOKUP($B$11,ABONE1,6,FALSE))*60</f>
        <v>0.81531749999999992</v>
      </c>
      <c r="G29" s="30">
        <f>(SUMIFS(KENTALTIAG2,KAYNAK,A29,SEBEP,B29,SÜRE,"Uzun",BİLDİRİM,"Bildirimli",İL,$B$10,İLÇE,$B$11)/VLOOKUP($B$11,ABONE1,7,FALSE))*60</f>
        <v>3.3079366056873755E-2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4.0934007530930606E-2</v>
      </c>
      <c r="I29" s="30">
        <f>(SUMIFS(KIRSALOG2,KAYNAK,A29,SEBEP,B29,SÜRE,"Uzun",BİLDİRİM,"Bildirimli",İL,$B$10,İLÇE,$B$11)/VLOOKUP($B$11,ABONE1,9,FALSE))*60</f>
        <v>18.855161538461537</v>
      </c>
      <c r="J29" s="30">
        <f>(SUMIFS(KIRSALAG2,KAYNAK,A29,SEBEP,B29,SÜRE,"Uzun",BİLDİRİM,"Bildirimli",İL,$B$10,İLÇE,$B$11)/VLOOKUP($B$11,ABONE1,10,FALSE))*60</f>
        <v>6.0665764998173186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6.3632424625267676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1.1109938685861944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2.0833732186198155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2.0624535664335668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0.70765987080103365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11">SUM(D28:D32)</f>
        <v>0</v>
      </c>
      <c r="E33" s="30">
        <f t="shared" si="11"/>
        <v>0</v>
      </c>
      <c r="F33" s="30">
        <f t="shared" si="11"/>
        <v>0.81531749999999992</v>
      </c>
      <c r="G33" s="30">
        <f t="shared" si="11"/>
        <v>2.1164525846766891</v>
      </c>
      <c r="H33" s="30">
        <f t="shared" si="11"/>
        <v>2.1033875739644974</v>
      </c>
      <c r="I33" s="30">
        <f t="shared" si="11"/>
        <v>18.855161538461537</v>
      </c>
      <c r="J33" s="30">
        <f t="shared" si="11"/>
        <v>6.0665764998173186</v>
      </c>
      <c r="K33" s="30">
        <f t="shared" si="11"/>
        <v>6.3632424625267676</v>
      </c>
      <c r="L33" s="30">
        <f t="shared" si="11"/>
        <v>1.8186537393872282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7.15</v>
      </c>
      <c r="D38" s="30">
        <f t="shared" si="13"/>
        <v>3.034548944337812</v>
      </c>
      <c r="E38" s="30">
        <f t="shared" si="14"/>
        <v>3.0659047619047617</v>
      </c>
      <c r="F38" s="30">
        <f t="shared" si="15"/>
        <v>1.6785714285714286</v>
      </c>
      <c r="G38" s="30">
        <f t="shared" si="16"/>
        <v>0.35826842963231298</v>
      </c>
      <c r="H38" s="30">
        <f t="shared" si="17"/>
        <v>0.37152590998744844</v>
      </c>
      <c r="I38" s="30">
        <f t="shared" si="18"/>
        <v>5.3230769230769228</v>
      </c>
      <c r="J38" s="30">
        <f t="shared" si="19"/>
        <v>2.6759225429302154</v>
      </c>
      <c r="K38" s="30">
        <f t="shared" si="20"/>
        <v>2.7373304782298358</v>
      </c>
      <c r="L38" s="30">
        <f t="shared" si="21"/>
        <v>2.0847791312907593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6.6666666666666666E-2</v>
      </c>
      <c r="D42" s="30">
        <f t="shared" si="13"/>
        <v>0.17120921305182341</v>
      </c>
      <c r="E42" s="30">
        <f t="shared" si="14"/>
        <v>0.1704126984126984</v>
      </c>
      <c r="F42" s="30">
        <f t="shared" si="15"/>
        <v>0</v>
      </c>
      <c r="G42" s="30">
        <f t="shared" si="16"/>
        <v>9.8170621264263722E-2</v>
      </c>
      <c r="H42" s="30">
        <f t="shared" si="17"/>
        <v>9.7184866415635646E-2</v>
      </c>
      <c r="I42" s="30">
        <f t="shared" si="18"/>
        <v>0.12307692307692308</v>
      </c>
      <c r="J42" s="30">
        <f t="shared" si="19"/>
        <v>0.12605042016806722</v>
      </c>
      <c r="K42" s="30">
        <f t="shared" si="20"/>
        <v>0.12598144182726623</v>
      </c>
      <c r="L42" s="30">
        <f t="shared" si="21"/>
        <v>0.13762766088347483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2.5591810620601409E-4</v>
      </c>
      <c r="E45" s="30">
        <f t="shared" si="14"/>
        <v>2.5396825396825396E-4</v>
      </c>
      <c r="F45" s="30">
        <f t="shared" si="15"/>
        <v>0</v>
      </c>
      <c r="G45" s="30">
        <f t="shared" si="16"/>
        <v>3.2602789349755481E-3</v>
      </c>
      <c r="H45" s="30">
        <f t="shared" si="17"/>
        <v>3.2275416890801506E-3</v>
      </c>
      <c r="I45" s="30">
        <f t="shared" si="18"/>
        <v>1.5384615384615385E-2</v>
      </c>
      <c r="J45" s="30">
        <f t="shared" si="19"/>
        <v>9.4994519546949211E-3</v>
      </c>
      <c r="K45" s="30">
        <f t="shared" si="20"/>
        <v>9.6359743040685224E-3</v>
      </c>
      <c r="L45" s="30">
        <f t="shared" si="21"/>
        <v>2.8915959148517289E-3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7.2166666666666668</v>
      </c>
      <c r="D46" s="30">
        <f t="shared" ref="D46:L46" si="22">SUM(D36:D45)</f>
        <v>3.2060140754958413</v>
      </c>
      <c r="E46" s="30">
        <f t="shared" si="22"/>
        <v>3.2365714285714287</v>
      </c>
      <c r="F46" s="30">
        <f t="shared" si="22"/>
        <v>1.6785714285714286</v>
      </c>
      <c r="G46" s="30">
        <f t="shared" si="22"/>
        <v>0.45969932983155226</v>
      </c>
      <c r="H46" s="30">
        <f t="shared" si="22"/>
        <v>0.47193831809216424</v>
      </c>
      <c r="I46" s="30">
        <f t="shared" si="22"/>
        <v>5.4615384615384617</v>
      </c>
      <c r="J46" s="30">
        <f t="shared" si="22"/>
        <v>2.8114724150529775</v>
      </c>
      <c r="K46" s="30">
        <f t="shared" si="22"/>
        <v>2.8729478943611704</v>
      </c>
      <c r="L46" s="30">
        <f t="shared" si="22"/>
        <v>2.2252983880890858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f>(SUMIFS(KENTALTIOG1,KAYNAK,A50,SEBEP,B50,SÜRE,"Uzun",BİLDİRİM,"Bildirimli",İL,$B$10,İLÇE,$B$11)/VLOOKUP($B$11,ABONE1,6,FALSE))</f>
        <v>5.3571428571428568E-2</v>
      </c>
      <c r="G50" s="30">
        <f>(SUMIFS(KENTALTIAG1,KAYNAK,A50,SEBEP,B50,SÜRE,"Uzun",BİLDİRİM,"Bildirimli",İL,$B$10,İLÇE,$B$11)/VLOOKUP($B$11,ABONE1,7,FALSE))</f>
        <v>2.1735192899836986E-3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2.6896180742334587E-3</v>
      </c>
      <c r="I50" s="30">
        <f>(SUMIFS(KIRSALOG1,KAYNAK,A50,SEBEP,B50,SÜRE,"Uzun",BİLDİRİM,"Bildirimli",İL,$B$10,İLÇE,$B$11)/VLOOKUP($B$11,ABONE1,9,FALSE))</f>
        <v>1.0153846153846153</v>
      </c>
      <c r="J50" s="30">
        <f>(SUMIFS(KIRSALAG1,KAYNAK,A50,SEBEP,B50,SÜRE,"Uzun",BİLDİRİM,"Bildirimli",İL,$B$10,İLÇE,$B$11)/VLOOKUP($B$11,ABONE1,10,FALSE))</f>
        <v>0.39861161856046767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0.41291934332619556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7.2105327919281412E-2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8.6940771599347943E-3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8.6067778375470676E-3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2.9531192321889995E-3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23">SUM(D49:D53)</f>
        <v>0</v>
      </c>
      <c r="E54" s="30">
        <f t="shared" si="23"/>
        <v>0</v>
      </c>
      <c r="F54" s="30">
        <f t="shared" si="23"/>
        <v>5.3571428571428568E-2</v>
      </c>
      <c r="G54" s="30">
        <f t="shared" si="23"/>
        <v>1.0867596449918493E-2</v>
      </c>
      <c r="H54" s="30">
        <f t="shared" si="23"/>
        <v>1.1296395911780527E-2</v>
      </c>
      <c r="I54" s="30">
        <f t="shared" si="23"/>
        <v>1.0153846153846153</v>
      </c>
      <c r="J54" s="30">
        <f t="shared" si="23"/>
        <v>0.39861161856046767</v>
      </c>
      <c r="K54" s="30">
        <f t="shared" si="23"/>
        <v>0.41291934332619556</v>
      </c>
      <c r="L54" s="30">
        <f t="shared" si="23"/>
        <v>7.5058447151470406E-2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2.0666666666666669</v>
      </c>
      <c r="D58" s="30">
        <f>(SUMIFS(KENTSELAG1,KAYNAK,A58,SÜRE,"Kısa",İL,$B$10,İLÇE,$B$11)/VLOOKUP($B$11,ABONE1,4,FALSE))</f>
        <v>1.0566858605246321</v>
      </c>
      <c r="E58" s="30">
        <f>(SUMIFS(KENTSELOG1,KAYNAK,A58,SÜRE,"Kısa",İL,$B$10,İLÇE,$B$11)+SUMIFS(KENTSELAG1,KAYNAK,A58,SÜRE,"Kısa",İL,$B$10,İLÇE,$B$11))/VLOOKUP($B$11,ABONE1,5,FALSE)</f>
        <v>1.0643809523809524</v>
      </c>
      <c r="F58" s="30">
        <f>(SUMIFS(KENTALTIOG1,KAYNAK,A58,SÜRE,"Kısa",İL,$B$10,İLÇE,$B$11)/VLOOKUP($B$11,ABONE1,6,FALSE))</f>
        <v>1.125</v>
      </c>
      <c r="G58" s="30">
        <f>(SUMIFS(KENTALTIAG1,KAYNAK,A58,SÜRE,"Kısa",İL,$B$10,İLÇE,$B$11)/VLOOKUP($B$11,ABONE1,7,FALSE))</f>
        <v>0.25466401014309004</v>
      </c>
      <c r="H58" s="30">
        <f>(SUMIFS(KENTALTIOG1,KAYNAK,A58,SÜRE,"Kısa",İL,$B$10,İLÇE,$B$11)+SUMIFS(KENTALTIAG1,KAYNAK,A58,SÜRE,"Kısa",İL,$B$10,İLÇE,$B$11))/VLOOKUP($B$11,ABONE1,8,FALSE)</f>
        <v>0.26340326340326342</v>
      </c>
      <c r="I58" s="30">
        <f>(SUMIFS(KIRSALOG1,KAYNAK,A58,SÜRE,"Kısa",İL,$B$10,İLÇE,$B$11)/VLOOKUP($B$11,ABONE1,9,FALSE))</f>
        <v>0.12307692307692308</v>
      </c>
      <c r="J58" s="30">
        <f>(SUMIFS(KIRSALAG1,KAYNAK,A58,SÜRE,"Kısa",İL,$B$10,İLÇE,$B$11)/VLOOKUP($B$11,ABONE1,10,FALSE))</f>
        <v>0.35878699305809281</v>
      </c>
      <c r="K58" s="30">
        <f>(SUMIFS(KIRSALOG1,KAYNAK,A58,SÜRE,"Kısa",İL,$B$10,İLÇE,$B$11)+SUMIFS(KIRSALAG1,KAYNAK,A58,SÜRE,"Kısa",İL,$B$10,İLÇE,$B$11))/VLOOKUP($B$11,ABONE1,11,FALSE)</f>
        <v>0.35331905781584583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0.66697428325335306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1.3403368954899474E-2</v>
      </c>
      <c r="H59" s="30">
        <f>(SUMIFS(KENTALTIOG1,KAYNAK,A59,SÜRE,"Kısa",İL,$B$10,İLÇE,$B$11)+SUMIFS(KENTALTIAG1,KAYNAK,A59,SÜRE,"Kısa",İL,$B$10,İLÇE,$B$11))/VLOOKUP($B$11,ABONE1,8,FALSE)</f>
        <v>1.326878249955173E-2</v>
      </c>
      <c r="I59" s="30">
        <f>(SUMIFS(KIRSALOG1,KAYNAK,A59,SÜRE,"Kısa",İL,$B$10,İLÇE,$B$11)/VLOOKUP($B$11,ABONE1,9,FALSE))</f>
        <v>1.5384615384615385E-2</v>
      </c>
      <c r="J59" s="30">
        <f>(SUMIFS(KIRSALAG1,KAYNAK,A59,SÜRE,"Kısa",İL,$B$10,İLÇE,$B$11)/VLOOKUP($B$11,ABONE1,10,FALSE))</f>
        <v>3.6536353671903542E-3</v>
      </c>
      <c r="K59" s="30">
        <f>(SUMIFS(KIRSALOG1,KAYNAK,A59,SÜRE,"Kısa",İL,$B$10,İLÇE,$B$11)+SUMIFS(KIRSALAG1,KAYNAK,A59,SÜRE,"Kısa",İL,$B$10,İLÇE,$B$11))/VLOOKUP($B$11,ABONE1,11,FALSE)</f>
        <v>3.9257673090649535E-3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5.2294819736680206E-3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2.0666666666666669</v>
      </c>
      <c r="D60" s="30">
        <f t="shared" ref="D60:L60" si="24">SUM(D57:D59)</f>
        <v>1.0566858605246321</v>
      </c>
      <c r="E60" s="30">
        <f t="shared" si="24"/>
        <v>1.0643809523809524</v>
      </c>
      <c r="F60" s="30">
        <f t="shared" si="24"/>
        <v>1.125</v>
      </c>
      <c r="G60" s="30">
        <f t="shared" si="24"/>
        <v>0.2680673790979895</v>
      </c>
      <c r="H60" s="30">
        <f t="shared" si="24"/>
        <v>0.27667204590281513</v>
      </c>
      <c r="I60" s="30">
        <f t="shared" si="24"/>
        <v>0.13846153846153847</v>
      </c>
      <c r="J60" s="30">
        <f t="shared" si="24"/>
        <v>0.36244062842528318</v>
      </c>
      <c r="K60" s="30">
        <f t="shared" si="24"/>
        <v>0.35724482512491079</v>
      </c>
      <c r="L60" s="30">
        <f t="shared" si="24"/>
        <v>0.67220376522702108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75.927179487179473</v>
      </c>
      <c r="D15" s="30">
        <f t="shared" ref="D15:D24" si="1">(SUMIFS(KENTSELAG2,KAYNAK,A15,SEBEP,B15,SÜRE,"Uzun",BİLDİRİM,"Bildirimsiz",İL,$B$10,İLÇE,$B$11)/VLOOKUP($B$11,ABONE1,4,FALSE))*60</f>
        <v>105.52124609402019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105.06427630439086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105.06427630439086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244.14877471794873</v>
      </c>
      <c r="D17" s="30">
        <f t="shared" si="1"/>
        <v>58.92059485824587</v>
      </c>
      <c r="E17" s="30">
        <f t="shared" si="2"/>
        <v>61.780752048145068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61.780752048145068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11.094672358974361</v>
      </c>
      <c r="D18" s="30">
        <f t="shared" si="1"/>
        <v>3.8763832452648086</v>
      </c>
      <c r="E18" s="30">
        <f t="shared" si="2"/>
        <v>3.9878427517123969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3.9878427517123969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1.5607123076923075</v>
      </c>
      <c r="D21" s="30">
        <f t="shared" si="1"/>
        <v>9.5162817275907798</v>
      </c>
      <c r="E21" s="30">
        <f t="shared" si="2"/>
        <v>9.3934376814348468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9.3934376814348468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5.0468492379458718E-2</v>
      </c>
      <c r="E22" s="30">
        <f t="shared" si="2"/>
        <v>4.9689195074632778E-2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4.9689195074632778E-2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1.3283998874009731E-3</v>
      </c>
      <c r="E24" s="30">
        <f t="shared" si="2"/>
        <v>1.3078877142970265E-3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1.3078877142970265E-3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332.73133887179489</v>
      </c>
      <c r="D25" s="30">
        <f t="shared" ref="D25:L25" si="4">SUM(D15:D24)</f>
        <v>177.8863028173885</v>
      </c>
      <c r="E25" s="30">
        <f t="shared" si="4"/>
        <v>180.2773058684721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180.2773058684721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126.04541020512819</v>
      </c>
      <c r="D29" s="30">
        <f>(SUMIFS(KENTSELAG2,KAYNAK,A29,SEBEP,B29,SÜRE,"Uzun",BİLDİRİM,"Bildirimli",İL,$B$10,İLÇE,$B$11)/VLOOKUP($B$11,ABONE1,4,FALSE))*60</f>
        <v>154.39667624482246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153.95889686661121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153.95889686661121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1.9752941025641029</v>
      </c>
      <c r="D31" s="30">
        <f>(SUMIFS(KENTSELAG2,KAYNAK,A31,SEBEP,B31,SÜRE,"Uzun",BİLDİRİM,"Bildirimli",İL,$B$10,İLÇE,$B$11)/VLOOKUP($B$11,ABONE1,4,FALSE))*60</f>
        <v>8.6671116186110098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8.5637814989903767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8.5637814989903767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128.02070430769228</v>
      </c>
      <c r="D33" s="30">
        <f t="shared" ref="D33:L33" si="5">SUM(D28:D32)</f>
        <v>163.06378786343348</v>
      </c>
      <c r="E33" s="30">
        <f t="shared" si="5"/>
        <v>162.52267836560159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162.52267836560159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1.0957264957264958</v>
      </c>
      <c r="D36" s="30">
        <f t="shared" ref="D36:D45" si="7">(SUMIFS(KENTSELAG1,KAYNAK,A36,SEBEP,B36,SÜRE,"Uzun",BİLDİRİM,"Bildirimsiz",İL,$B$10,İLÇE,$B$11)/VLOOKUP($B$11,ABONE1,4,FALSE))</f>
        <v>1.3524081446629401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1.3484446556070264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1.3484446556070264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3.6418803418803418</v>
      </c>
      <c r="D38" s="30">
        <f t="shared" si="7"/>
        <v>1.2216056085039075</v>
      </c>
      <c r="E38" s="30">
        <f t="shared" si="8"/>
        <v>1.2589777091499386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1.2589777091499386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0.21111111111111111</v>
      </c>
      <c r="D39" s="30">
        <f t="shared" si="7"/>
        <v>6.2251176257690916E-2</v>
      </c>
      <c r="E39" s="30">
        <f t="shared" si="8"/>
        <v>6.4549761782212195E-2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6.4549761782212195E-2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1.6239316239316241E-2</v>
      </c>
      <c r="D42" s="30">
        <f t="shared" si="7"/>
        <v>8.6701250653476489E-2</v>
      </c>
      <c r="E42" s="30">
        <f t="shared" si="8"/>
        <v>8.5613229335761709E-2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8.5613229335761709E-2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1.340464605032104E-3</v>
      </c>
      <c r="E43" s="30">
        <f t="shared" si="8"/>
        <v>1.3197661374404455E-3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1.3197661374404455E-3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1.0723716840256833E-4</v>
      </c>
      <c r="E45" s="30">
        <f t="shared" si="8"/>
        <v>1.0558129099523564E-4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1.0558129099523564E-4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4.9649572649572651</v>
      </c>
      <c r="D46" s="30">
        <f t="shared" ref="D46:L46" si="10">SUM(D36:D45)</f>
        <v>2.7244138818514498</v>
      </c>
      <c r="E46" s="30">
        <f t="shared" si="10"/>
        <v>2.7590107033033746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2.7590107033033746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0.5854700854700855</v>
      </c>
      <c r="D50" s="30">
        <f>(SUMIFS(KENTSELAG1,KAYNAK,A50,SEBEP,B50,SÜRE,"Uzun",BİLDİRİM,"Bildirimli",İL,$B$10,İLÇE,$B$11)/VLOOKUP($B$11,ABONE1,4,FALSE))</f>
        <v>0.73339499470516478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0.73111084715788366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0.73111084715788366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6.8376068376068376E-3</v>
      </c>
      <c r="D52" s="30">
        <f>(SUMIFS(KENTSELAG1,KAYNAK,A52,SEBEP,B52,SÜRE,"Uzun",BİLDİRİM,"Bildirimli",İL,$B$10,İLÇE,$B$11)/VLOOKUP($B$11,ABONE1,4,FALSE))</f>
        <v>3.2452648087827239E-2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3.2057119478428424E-2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3.2057119478428424E-2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0.59230769230769231</v>
      </c>
      <c r="D54" s="30">
        <f t="shared" ref="D54:L54" si="11">SUM(D49:D53)</f>
        <v>0.765847642792992</v>
      </c>
      <c r="E54" s="30">
        <f t="shared" si="11"/>
        <v>0.76316796663631203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0.76316796663631203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0.10683760683760683</v>
      </c>
      <c r="D58" s="30">
        <f>(SUMIFS(KENTSELAG1,KAYNAK,A58,SÜRE,"Kısa",İL,$B$10,İLÇE,$B$11)/VLOOKUP($B$11,ABONE1,4,FALSE))</f>
        <v>0.25435315880484177</v>
      </c>
      <c r="E58" s="30">
        <f>(SUMIFS(KENTSELOG1,KAYNAK,A58,SÜRE,"Kısa",İL,$B$10,İLÇE,$B$11)+SUMIFS(KENTSELAG1,KAYNAK,A58,SÜRE,"Kısa",İL,$B$10,İLÇE,$B$11))/VLOOKUP($B$11,ABONE1,5,FALSE)</f>
        <v>0.25207533225112511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0.25207533225112511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0.10683760683760683</v>
      </c>
      <c r="D60" s="30">
        <f t="shared" ref="D60:L60" si="12">SUM(D57:D59)</f>
        <v>0.25435315880484177</v>
      </c>
      <c r="E60" s="30">
        <f t="shared" si="12"/>
        <v>0.25207533225112511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0.25207533225112511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80.714737571157514</v>
      </c>
      <c r="D17" s="30">
        <f t="shared" si="1"/>
        <v>42.835749458128085</v>
      </c>
      <c r="E17" s="30">
        <f t="shared" si="2"/>
        <v>43.493093594573239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43.493093594573239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5.9000946489563582</v>
      </c>
      <c r="D21" s="30">
        <f t="shared" si="1"/>
        <v>23.075039917563071</v>
      </c>
      <c r="E21" s="30">
        <f t="shared" si="2"/>
        <v>22.776989464567954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22.776989464567954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1.5415019603900674E-3</v>
      </c>
      <c r="E24" s="30">
        <f t="shared" si="2"/>
        <v>1.5147510537407798E-3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1.5147510537407798E-3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86.614832220113868</v>
      </c>
      <c r="D25" s="30">
        <f t="shared" ref="D25:L25" si="4">SUM(D15:D24)</f>
        <v>65.912330877651542</v>
      </c>
      <c r="E25" s="30">
        <f t="shared" si="4"/>
        <v>66.271597810194947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66.271597810194947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0.34205168880455411</v>
      </c>
      <c r="D31" s="30">
        <f>(SUMIFS(KENTSELAG2,KAYNAK,A31,SEBEP,B31,SÜRE,"Uzun",BİLDİRİM,"Bildirimli",İL,$B$10,İLÇE,$B$11)/VLOOKUP($B$11,ABONE1,4,FALSE))*60</f>
        <v>2.1440989564692869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2.1128266003688094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2.1128266003688094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0.34205168880455411</v>
      </c>
      <c r="D33" s="30">
        <f t="shared" ref="D33:L33" si="5">SUM(D28:D32)</f>
        <v>2.1440989564692869</v>
      </c>
      <c r="E33" s="30">
        <f t="shared" si="5"/>
        <v>2.1128266003688094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2.1128266003688094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0.88425047438330173</v>
      </c>
      <c r="D38" s="30">
        <f t="shared" si="7"/>
        <v>0.86655943165443516</v>
      </c>
      <c r="E38" s="30">
        <f t="shared" si="8"/>
        <v>0.86686643835616439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0.86686643835616439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3.4155597722960153E-2</v>
      </c>
      <c r="D42" s="30">
        <f t="shared" si="7"/>
        <v>0.16879461144063537</v>
      </c>
      <c r="E42" s="30">
        <f t="shared" si="8"/>
        <v>0.16645811380400422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0.16645811380400422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1.0053282396702523E-4</v>
      </c>
      <c r="E45" s="30">
        <f t="shared" si="8"/>
        <v>9.8788198103266596E-5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9.8788198103266596E-5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0.91840607210626191</v>
      </c>
      <c r="D46" s="30">
        <f t="shared" ref="D46:L46" si="10">SUM(D36:D45)</f>
        <v>1.0354545759190374</v>
      </c>
      <c r="E46" s="30">
        <f t="shared" si="10"/>
        <v>1.0334233403582718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1.0334233403582718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1.8975332068311196E-3</v>
      </c>
      <c r="D52" s="30">
        <f>(SUMIFS(KENTSELAG1,KAYNAK,A52,SEBEP,B52,SÜRE,"Uzun",BİLDİRİM,"Bildirimli",İL,$B$10,İLÇE,$B$11)/VLOOKUP($B$11,ABONE1,4,FALSE))</f>
        <v>1.229851546529942E-2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1.2118018967334035E-2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1.2118018967334035E-2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1.8975332068311196E-3</v>
      </c>
      <c r="D54" s="30">
        <f t="shared" ref="D54:L54" si="11">SUM(D49:D53)</f>
        <v>1.229851546529942E-2</v>
      </c>
      <c r="E54" s="30">
        <f t="shared" si="11"/>
        <v>1.2118018967334035E-2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1.2118018967334035E-2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2.345765892563922E-4</v>
      </c>
      <c r="E59" s="30">
        <f>(SUMIFS(KENTSELOG1,KAYNAK,A59,SÜRE,"Kısa",İL,$B$10,İLÇE,$B$11)+SUMIFS(KENTSELAG1,KAYNAK,A59,SÜRE,"Kısa",İL,$B$10,İLÇE,$B$11))/VLOOKUP($B$11,ABONE1,5,FALSE)</f>
        <v>2.3050579557428873E-4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2.3050579557428873E-4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2.345765892563922E-4</v>
      </c>
      <c r="E60" s="30">
        <f t="shared" si="12"/>
        <v>2.3050579557428873E-4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2.3050579557428873E-4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21.812530072992701</v>
      </c>
      <c r="G17" s="30">
        <f t="shared" si="1"/>
        <v>9.3453777908199029</v>
      </c>
      <c r="H17" s="30">
        <f t="shared" si="2"/>
        <v>9.4932181667099442</v>
      </c>
      <c r="I17" s="30">
        <f t="shared" si="3"/>
        <v>74.329421632653066</v>
      </c>
      <c r="J17" s="30">
        <f t="shared" si="4"/>
        <v>52.989978932773106</v>
      </c>
      <c r="K17" s="30">
        <f t="shared" si="5"/>
        <v>53.420457603952244</v>
      </c>
      <c r="L17" s="30">
        <f t="shared" si="6"/>
        <v>23.373393811467917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0.98710467153284676</v>
      </c>
      <c r="G21" s="30">
        <f t="shared" si="1"/>
        <v>1.792820029782761</v>
      </c>
      <c r="H21" s="30">
        <f t="shared" si="2"/>
        <v>1.7832655414178133</v>
      </c>
      <c r="I21" s="30">
        <f t="shared" si="3"/>
        <v>0</v>
      </c>
      <c r="J21" s="30">
        <f t="shared" si="4"/>
        <v>1.820091037815126</v>
      </c>
      <c r="K21" s="30">
        <f t="shared" si="5"/>
        <v>1.7833745039110744</v>
      </c>
      <c r="L21" s="30">
        <f t="shared" si="6"/>
        <v>1.7832977965998413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22.799634744525548</v>
      </c>
      <c r="G25" s="30">
        <f t="shared" si="7"/>
        <v>11.138197820602663</v>
      </c>
      <c r="H25" s="30">
        <f t="shared" si="7"/>
        <v>11.276483708127758</v>
      </c>
      <c r="I25" s="30">
        <f t="shared" si="7"/>
        <v>74.329421632653066</v>
      </c>
      <c r="J25" s="30">
        <f t="shared" si="7"/>
        <v>54.810069970588231</v>
      </c>
      <c r="K25" s="30">
        <f t="shared" si="7"/>
        <v>55.20383210786332</v>
      </c>
      <c r="L25" s="30">
        <f t="shared" si="7"/>
        <v>25.15669160806776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510.39233036496353</v>
      </c>
      <c r="G28" s="30">
        <f>(SUMIFS(KENTALTIAG2,KAYNAK,A28,SEBEP,B28,SÜRE,"Uzun",BİLDİRİM,"Bildirimli",İL,$B$10,İLÇE,$B$11)/VLOOKUP($B$11,ABONE1,7,FALSE))*60</f>
        <v>125.5228641065172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130.08679701376269</v>
      </c>
      <c r="I28" s="30">
        <f>(SUMIFS(KIRSALOG2,KAYNAK,A28,SEBEP,B28,SÜRE,"Uzun",BİLDİRİM,"Bildirimli",İL,$B$10,İLÇE,$B$11)/VLOOKUP($B$11,ABONE1,9,FALSE))*60</f>
        <v>975.3107142857142</v>
      </c>
      <c r="J28" s="30">
        <f>(SUMIFS(KIRSALAG2,KAYNAK,A28,SEBEP,B28,SÜRE,"Uzun",BİLDİRİM,"Bildirimli",İL,$B$10,İLÇE,$B$11)/VLOOKUP($B$11,ABONE1,10,FALSE))*60</f>
        <v>543.41094184033614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552.12361736517096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255.01854238376703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9.3838200000000001</v>
      </c>
      <c r="G29" s="30">
        <f>(SUMIFS(KENTALTIAG2,KAYNAK,A29,SEBEP,B29,SÜRE,"Uzun",BİLDİRİM,"Bildirimli",İL,$B$10,İLÇE,$B$11)/VLOOKUP($B$11,ABONE1,7,FALSE))*60</f>
        <v>2.2747707866152771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2.3590726772266946</v>
      </c>
      <c r="I29" s="30">
        <f>(SUMIFS(KIRSALOG2,KAYNAK,A29,SEBEP,B29,SÜRE,"Uzun",BİLDİRİM,"Bildirimli",İL,$B$10,İLÇE,$B$11)/VLOOKUP($B$11,ABONE1,9,FALSE))*60</f>
        <v>10.903365918367346</v>
      </c>
      <c r="J29" s="30">
        <f>(SUMIFS(KIRSALAG2,KAYNAK,A29,SEBEP,B29,SÜRE,"Uzun",BİLDİRİM,"Bildirimli",İL,$B$10,İLÇE,$B$11)/VLOOKUP($B$11,ABONE1,10,FALSE))*60</f>
        <v>17.502759100840336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17.369630131741459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6.8651816757053199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519.77615036496354</v>
      </c>
      <c r="G33" s="30">
        <f t="shared" si="8"/>
        <v>127.79763489313248</v>
      </c>
      <c r="H33" s="30">
        <f t="shared" si="8"/>
        <v>132.44586969098938</v>
      </c>
      <c r="I33" s="30">
        <f t="shared" si="8"/>
        <v>986.2140802040816</v>
      </c>
      <c r="J33" s="30">
        <f t="shared" si="8"/>
        <v>560.91370094117644</v>
      </c>
      <c r="K33" s="30">
        <f t="shared" si="8"/>
        <v>569.49324749691243</v>
      </c>
      <c r="L33" s="30">
        <f t="shared" si="8"/>
        <v>261.88372405947234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1.8467153284671534</v>
      </c>
      <c r="G38" s="30">
        <f t="shared" si="10"/>
        <v>1.0010511562718991</v>
      </c>
      <c r="H38" s="30">
        <f t="shared" si="11"/>
        <v>1.0110793733229464</v>
      </c>
      <c r="I38" s="30">
        <f t="shared" si="12"/>
        <v>2.7653061224489797</v>
      </c>
      <c r="J38" s="30">
        <f t="shared" si="13"/>
        <v>1.6630252100840337</v>
      </c>
      <c r="K38" s="30">
        <f t="shared" si="14"/>
        <v>1.6852614244545081</v>
      </c>
      <c r="L38" s="30">
        <f t="shared" si="15"/>
        <v>1.2324660288830662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7.2992700729927005E-3</v>
      </c>
      <c r="G42" s="30">
        <f t="shared" si="10"/>
        <v>1.4190609670637701E-2</v>
      </c>
      <c r="H42" s="30">
        <f t="shared" si="11"/>
        <v>1.4108889465939583E-2</v>
      </c>
      <c r="I42" s="30">
        <f t="shared" si="12"/>
        <v>0</v>
      </c>
      <c r="J42" s="30">
        <f t="shared" si="13"/>
        <v>1.0294117647058823E-2</v>
      </c>
      <c r="K42" s="30">
        <f t="shared" si="14"/>
        <v>1.0086455331412104E-2</v>
      </c>
      <c r="L42" s="30">
        <f t="shared" si="15"/>
        <v>1.2918164645664493E-2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1.8540145985401462</v>
      </c>
      <c r="G46" s="30">
        <f t="shared" si="16"/>
        <v>1.0152417659425368</v>
      </c>
      <c r="H46" s="30">
        <f t="shared" si="16"/>
        <v>1.025188262788886</v>
      </c>
      <c r="I46" s="30">
        <f t="shared" si="16"/>
        <v>2.7653061224489797</v>
      </c>
      <c r="J46" s="30">
        <f t="shared" si="16"/>
        <v>1.6733193277310925</v>
      </c>
      <c r="K46" s="30">
        <f t="shared" si="16"/>
        <v>1.6953478797859203</v>
      </c>
      <c r="L46" s="30">
        <f t="shared" si="16"/>
        <v>1.2453841935287306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1.0145985401459854</v>
      </c>
      <c r="G49" s="30">
        <f>(SUMIFS(KENTALTIAG1,KAYNAK,A49,SEBEP,B49,SÜRE,"Uzun",BİLDİRİM,"Bildirimli",İL,$B$10,İLÇE,$B$11)/VLOOKUP($B$11,ABONE1,7,FALSE))</f>
        <v>0.24824807288016817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0.25733575694624772</v>
      </c>
      <c r="I49" s="30">
        <f>(SUMIFS(KIRSALOG1,KAYNAK,A49,SEBEP,B49,SÜRE,"Uzun",BİLDİRİM,"Bildirimli",İL,$B$10,İLÇE,$B$11)/VLOOKUP($B$11,ABONE1,9,FALSE))</f>
        <v>1.9285714285714286</v>
      </c>
      <c r="J49" s="30">
        <f>(SUMIFS(KIRSALAG1,KAYNAK,A49,SEBEP,B49,SÜRE,"Uzun",BİLDİRİM,"Bildirimli",İL,$B$10,İLÇE,$B$11)/VLOOKUP($B$11,ABONE1,10,FALSE))</f>
        <v>1.0745798319327731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1.0918073281185674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0.50435683383096708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3.6496350364963501E-2</v>
      </c>
      <c r="G50" s="30">
        <f>(SUMIFS(KENTALTIAG1,KAYNAK,A50,SEBEP,B50,SÜRE,"Uzun",BİLDİRİM,"Bildirimli",İL,$B$10,İLÇE,$B$11)/VLOOKUP($B$11,ABONE1,7,FALSE))</f>
        <v>8.8472319551506657E-3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9.1751060330650044E-3</v>
      </c>
      <c r="I50" s="30">
        <f>(SUMIFS(KIRSALOG1,KAYNAK,A50,SEBEP,B50,SÜRE,"Uzun",BİLDİRİM,"Bildirimli",İL,$B$10,İLÇE,$B$11)/VLOOKUP($B$11,ABONE1,9,FALSE))</f>
        <v>3.0612244897959183E-2</v>
      </c>
      <c r="J50" s="30">
        <f>(SUMIFS(KIRSALAG1,KAYNAK,A50,SEBEP,B50,SÜRE,"Uzun",BİLDİRİM,"Bildirimli",İL,$B$10,İLÇE,$B$11)/VLOOKUP($B$11,ABONE1,10,FALSE))</f>
        <v>4.3277310924369747E-2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4.3021819678880198E-2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1.9438181707391384E-2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1.051094890510949</v>
      </c>
      <c r="G54" s="30">
        <f t="shared" si="17"/>
        <v>0.25709530483531884</v>
      </c>
      <c r="H54" s="30">
        <f t="shared" si="17"/>
        <v>0.2665108629793127</v>
      </c>
      <c r="I54" s="30">
        <f t="shared" si="17"/>
        <v>1.9591836734693877</v>
      </c>
      <c r="J54" s="30">
        <f t="shared" si="17"/>
        <v>1.1178571428571429</v>
      </c>
      <c r="K54" s="30">
        <f t="shared" si="17"/>
        <v>1.1348291477974477</v>
      </c>
      <c r="L54" s="30">
        <f t="shared" si="17"/>
        <v>0.5237950155383585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5.8394160583941604E-2</v>
      </c>
      <c r="G58" s="30">
        <f>(SUMIFS(KENTALTIAG1,KAYNAK,A58,SÜRE,"Kısa",İL,$B$10,İLÇE,$B$11)/VLOOKUP($B$11,ABONE1,7,FALSE))</f>
        <v>1.7694463910301331E-2</v>
      </c>
      <c r="H58" s="30">
        <f>(SUMIFS(KENTALTIOG1,KAYNAK,A58,SÜRE,"Kısa",İL,$B$10,İLÇE,$B$11)+SUMIFS(KENTALTIAG1,KAYNAK,A58,SÜRE,"Kısa",İL,$B$10,İLÇE,$B$11))/VLOOKUP($B$11,ABONE1,8,FALSE)</f>
        <v>1.8177096857958971E-2</v>
      </c>
      <c r="I58" s="30">
        <f>(SUMIFS(KIRSALOG1,KAYNAK,A58,SÜRE,"Kısa",İL,$B$10,İLÇE,$B$11)/VLOOKUP($B$11,ABONE1,9,FALSE))</f>
        <v>0.79591836734693877</v>
      </c>
      <c r="J58" s="30">
        <f>(SUMIFS(KIRSALAG1,KAYNAK,A58,SÜRE,"Kısa",İL,$B$10,İLÇE,$B$11)/VLOOKUP($B$11,ABONE1,10,FALSE))</f>
        <v>0.52478991596638658</v>
      </c>
      <c r="K58" s="30">
        <f>(SUMIFS(KIRSALOG1,KAYNAK,A58,SÜRE,"Kısa",İL,$B$10,İLÇE,$B$11)+SUMIFS(KIRSALAG1,KAYNAK,A58,SÜRE,"Kısa",İL,$B$10,İLÇE,$B$11))/VLOOKUP($B$11,ABONE1,11,FALSE)</f>
        <v>0.53025936599423629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0.18292608616172079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5.8394160583941604E-2</v>
      </c>
      <c r="G60" s="30">
        <f t="shared" si="18"/>
        <v>1.7694463910301331E-2</v>
      </c>
      <c r="H60" s="30">
        <f t="shared" si="18"/>
        <v>1.8177096857958971E-2</v>
      </c>
      <c r="I60" s="30">
        <f t="shared" si="18"/>
        <v>0.79591836734693877</v>
      </c>
      <c r="J60" s="30">
        <f t="shared" si="18"/>
        <v>0.52478991596638658</v>
      </c>
      <c r="K60" s="30">
        <f t="shared" si="18"/>
        <v>0.53025936599423629</v>
      </c>
      <c r="L60" s="30">
        <f t="shared" si="18"/>
        <v>0.18292608616172079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48.357958481675389</v>
      </c>
      <c r="D17" s="30">
        <f t="shared" si="1"/>
        <v>29.4673964617397</v>
      </c>
      <c r="E17" s="30">
        <f t="shared" si="2"/>
        <v>29.886918273937564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29.886918273937564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0.43257709424083768</v>
      </c>
      <c r="D21" s="30">
        <f t="shared" si="1"/>
        <v>4.9090466478387569</v>
      </c>
      <c r="E21" s="30">
        <f t="shared" si="2"/>
        <v>4.8096331620254658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4.8096331620254658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0.13904529282359238</v>
      </c>
      <c r="E22" s="30">
        <f t="shared" si="2"/>
        <v>0.13595737340852276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0.13595737340852276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1.256086033652417E-2</v>
      </c>
      <c r="E24" s="30">
        <f t="shared" si="2"/>
        <v>1.2281908609964538E-2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1.2281908609964538E-2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48.79053557591623</v>
      </c>
      <c r="D25" s="30">
        <f t="shared" ref="D25:L25" si="4">SUM(D15:D24)</f>
        <v>34.528049262738577</v>
      </c>
      <c r="E25" s="30">
        <f t="shared" si="4"/>
        <v>34.844790717981518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34.844790717981518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59.273912434554973</v>
      </c>
      <c r="D29" s="30">
        <f>(SUMIFS(KENTSELAG2,KAYNAK,A29,SEBEP,B29,SÜRE,"Uzun",BİLDİRİM,"Bildirimli",İL,$B$10,İLÇE,$B$11)/VLOOKUP($B$11,ABONE1,4,FALSE))*60</f>
        <v>22.866626732861647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23.675160140108133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23.675160140108133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8.2680680628272246E-2</v>
      </c>
      <c r="D31" s="30">
        <f>(SUMIFS(KENTSELAG2,KAYNAK,A31,SEBEP,B31,SÜRE,"Uzun",BİLDİRİM,"Bildirimli",İL,$B$10,İLÇE,$B$11)/VLOOKUP($B$11,ABONE1,4,FALSE))*60</f>
        <v>0.55059722694571611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0.54020573106214753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0.54020573106214753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59.356593115183244</v>
      </c>
      <c r="D33" s="30">
        <f t="shared" ref="D33:L33" si="5">SUM(D28:D32)</f>
        <v>23.417223959807362</v>
      </c>
      <c r="E33" s="30">
        <f t="shared" si="5"/>
        <v>24.215365871170281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24.215365871170281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1.2338568935427574</v>
      </c>
      <c r="D38" s="30">
        <f t="shared" si="7"/>
        <v>0.69027092375686228</v>
      </c>
      <c r="E38" s="30">
        <f t="shared" si="8"/>
        <v>0.70234288704145109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0.70234288704145109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9.1623036649214652E-3</v>
      </c>
      <c r="D42" s="30">
        <f t="shared" si="7"/>
        <v>7.4835998969419504E-2</v>
      </c>
      <c r="E42" s="30">
        <f t="shared" si="8"/>
        <v>7.3377516811038115E-2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7.3377516811038115E-2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5.7474681411895281E-4</v>
      </c>
      <c r="E43" s="30">
        <f t="shared" si="8"/>
        <v>5.6198283045559366E-4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5.6198283045559366E-4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2.3782626791129079E-4</v>
      </c>
      <c r="E45" s="30">
        <f t="shared" si="8"/>
        <v>2.3254461949886635E-4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2.3254461949886635E-4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1.2430191972076789</v>
      </c>
      <c r="D46" s="30">
        <f t="shared" ref="D46:L46" si="10">SUM(D36:D45)</f>
        <v>0.76591949580831198</v>
      </c>
      <c r="E46" s="30">
        <f t="shared" si="10"/>
        <v>0.77651493130244365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0.77651493130244365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0.17015706806282724</v>
      </c>
      <c r="D50" s="30">
        <f>(SUMIFS(KENTSELAG1,KAYNAK,A50,SEBEP,B50,SÜRE,"Uzun",BİLDİRİM,"Bildirimli",İL,$B$10,İLÇE,$B$11)/VLOOKUP($B$11,ABONE1,4,FALSE))</f>
        <v>5.5889172959153341E-2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5.8426835649090167E-2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5.8426835649090167E-2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4.3630017452006982E-4</v>
      </c>
      <c r="D52" s="30">
        <f>(SUMIFS(KENTSELAG1,KAYNAK,A52,SEBEP,B52,SÜRE,"Uzun",BİLDİRİM,"Bildirimli",İL,$B$10,İLÇE,$B$11)/VLOOKUP($B$11,ABONE1,4,FALSE))</f>
        <v>3.0818320550171432E-3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3.0230800534852627E-3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3.0230800534852627E-3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0.1705933682373473</v>
      </c>
      <c r="D54" s="30">
        <f t="shared" ref="D54:L54" si="11">SUM(D49:D53)</f>
        <v>5.8971005014170484E-2</v>
      </c>
      <c r="E54" s="30">
        <f t="shared" si="11"/>
        <v>6.1449915702575429E-2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6.1449915702575429E-2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1.5706806282722512E-2</v>
      </c>
      <c r="D58" s="30">
        <f>(SUMIFS(KENTSELAG1,KAYNAK,A58,SÜRE,"Kısa",İL,$B$10,İLÇE,$B$11)/VLOOKUP($B$11,ABONE1,4,FALSE))</f>
        <v>0.105297580117724</v>
      </c>
      <c r="E58" s="30">
        <f>(SUMIFS(KENTSELOG1,KAYNAK,A58,SÜRE,"Kısa",İL,$B$10,İLÇE,$B$11)+SUMIFS(KENTSELAG1,KAYNAK,A58,SÜRE,"Kısa",İL,$B$10,İLÇE,$B$11))/VLOOKUP($B$11,ABONE1,5,FALSE)</f>
        <v>0.10330794721237137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0.10330794721237137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1.5706806282722512E-2</v>
      </c>
      <c r="D60" s="30">
        <f t="shared" ref="D60:L60" si="12">SUM(D57:D59)</f>
        <v>0.105297580117724</v>
      </c>
      <c r="E60" s="30">
        <f t="shared" si="12"/>
        <v>0.10330794721237137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0.10330794721237137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122.90379064176571</v>
      </c>
      <c r="D17" s="30">
        <f t="shared" si="1"/>
        <v>61.777778043773658</v>
      </c>
      <c r="E17" s="30">
        <f t="shared" si="2"/>
        <v>64.526367335939142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64.526367335939142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0.1572439049235993</v>
      </c>
      <c r="D21" s="30">
        <f t="shared" si="1"/>
        <v>5.9531873686230012</v>
      </c>
      <c r="E21" s="30">
        <f t="shared" si="2"/>
        <v>5.6925672583748153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5.6925672583748153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1.2454503189499434E-2</v>
      </c>
      <c r="E24" s="30">
        <f t="shared" si="2"/>
        <v>1.1894474608361072E-2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1.1894474608361072E-2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123.06103454668931</v>
      </c>
      <c r="D25" s="30">
        <f t="shared" ref="D25:L25" si="4">SUM(D15:D24)</f>
        <v>67.743419915586159</v>
      </c>
      <c r="E25" s="30">
        <f t="shared" si="4"/>
        <v>70.230829068922318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70.230829068922318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25.555089657045841</v>
      </c>
      <c r="D29" s="30">
        <f>(SUMIFS(KENTSELAG2,KAYNAK,A29,SEBEP,B29,SÜRE,"Uzun",BİLDİRİM,"Bildirimli",İL,$B$10,İLÇE,$B$11)/VLOOKUP($B$11,ABONE1,4,FALSE))*60</f>
        <v>12.82292151689076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13.395435566616792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13.395435566616792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0.11542628862478777</v>
      </c>
      <c r="D31" s="30">
        <f>(SUMIFS(KENTSELAG2,KAYNAK,A31,SEBEP,B31,SÜRE,"Uzun",BİLDİRİM,"Bildirimli",İL,$B$10,İLÇE,$B$11)/VLOOKUP($B$11,ABONE1,4,FALSE))*60</f>
        <v>0.40242714543797664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0.38952187895074358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0.38952187895074358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25.67051594567063</v>
      </c>
      <c r="D33" s="30">
        <f t="shared" ref="D33:L33" si="5">SUM(D28:D32)</f>
        <v>13.225348662328738</v>
      </c>
      <c r="E33" s="30">
        <f t="shared" si="5"/>
        <v>13.784957445567535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13.784957445567535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1.9185059422750423</v>
      </c>
      <c r="D38" s="30">
        <f t="shared" si="7"/>
        <v>1.288254008857056</v>
      </c>
      <c r="E38" s="30">
        <f t="shared" si="8"/>
        <v>1.3165938864628821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1.3165938864628821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1.697792869269949E-3</v>
      </c>
      <c r="D42" s="30">
        <f t="shared" si="7"/>
        <v>4.5820077059585282E-2</v>
      </c>
      <c r="E42" s="30">
        <f t="shared" si="8"/>
        <v>4.3836076587168288E-2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4.3836076587168288E-2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3.6771171401621129E-4</v>
      </c>
      <c r="E45" s="30">
        <f t="shared" si="8"/>
        <v>3.5117720707240359E-4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3.5117720707240359E-4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1.9202037351443122</v>
      </c>
      <c r="D46" s="30">
        <f t="shared" ref="D46:L46" si="10">SUM(D36:D45)</f>
        <v>1.3344417976306575</v>
      </c>
      <c r="E46" s="30">
        <f t="shared" si="10"/>
        <v>1.3607811402571228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1.3607811402571228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0.25772495755517827</v>
      </c>
      <c r="D50" s="30">
        <f>(SUMIFS(KENTSELAG1,KAYNAK,A50,SEBEP,B50,SÜRE,"Uzun",BİLDİRİM,"Bildirimli",İL,$B$10,İLÇE,$B$11)/VLOOKUP($B$11,ABONE1,4,FALSE))</f>
        <v>0.11235990983069273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0.11889638745533943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0.11889638745533943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6.7911714770797966E-4</v>
      </c>
      <c r="D52" s="30">
        <f>(SUMIFS(KENTSELAG1,KAYNAK,A52,SEBEP,B52,SÜRE,"Uzun",BİLDİRİM,"Bildirimli",İL,$B$10,İLÇE,$B$11)/VLOOKUP($B$11,ABONE1,4,FALSE))</f>
        <v>2.6219443955938543E-3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2.5345833206095215E-3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2.5345833206095215E-3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0.25840407470288623</v>
      </c>
      <c r="D54" s="30">
        <f t="shared" ref="D54:L54" si="11">SUM(D49:D53)</f>
        <v>0.11498185422628658</v>
      </c>
      <c r="E54" s="30">
        <f t="shared" si="11"/>
        <v>0.12143097077594894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0.12143097077594894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6.4516129032258064E-3</v>
      </c>
      <c r="D58" s="30">
        <f>(SUMIFS(KENTSELAG1,KAYNAK,A58,SÜRE,"Kısa",İL,$B$10,İLÇE,$B$11)/VLOOKUP($B$11,ABONE1,4,FALSE))</f>
        <v>2.8745463556571649E-2</v>
      </c>
      <c r="E58" s="30">
        <f>(SUMIFS(KENTSELOG1,KAYNAK,A58,SÜRE,"Kısa",İL,$B$10,İLÇE,$B$11)+SUMIFS(KENTSELAG1,KAYNAK,A58,SÜRE,"Kısa",İL,$B$10,İLÇE,$B$11))/VLOOKUP($B$11,ABONE1,5,FALSE)</f>
        <v>2.7742999358719881E-2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2.7742999358719881E-2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6.4516129032258064E-3</v>
      </c>
      <c r="D60" s="30">
        <f t="shared" ref="D60:L60" si="12">SUM(D57:D59)</f>
        <v>2.8745463556571649E-2</v>
      </c>
      <c r="E60" s="30">
        <f t="shared" si="12"/>
        <v>2.7742999358719881E-2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2.7742999358719881E-2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86.213973494228767</v>
      </c>
      <c r="D17" s="30">
        <f t="shared" si="1"/>
        <v>52.431223282784821</v>
      </c>
      <c r="E17" s="30">
        <f t="shared" si="2"/>
        <v>52.791680541218341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52.791680541218341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1.0176110807974816</v>
      </c>
      <c r="D21" s="30">
        <f t="shared" si="1"/>
        <v>8.9913518702186384</v>
      </c>
      <c r="E21" s="30">
        <f t="shared" si="2"/>
        <v>8.9062731621079934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8.9062731621079934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6.082039292019374E-3</v>
      </c>
      <c r="E22" s="30">
        <f t="shared" si="2"/>
        <v>6.017144776470325E-3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6.017144776470325E-3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1.2448485808700375E-4</v>
      </c>
      <c r="E24" s="30">
        <f t="shared" si="2"/>
        <v>1.2315662191967935E-4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1.2315662191967935E-4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87.231584575026247</v>
      </c>
      <c r="D25" s="30">
        <f t="shared" ref="D25:L25" si="4">SUM(D15:D24)</f>
        <v>61.428781677153559</v>
      </c>
      <c r="E25" s="30">
        <f t="shared" si="4"/>
        <v>61.704094004724723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61.704094004724723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55.178242602308487</v>
      </c>
      <c r="D29" s="30">
        <f>(SUMIFS(KENTSELAG2,KAYNAK,A29,SEBEP,B29,SÜRE,"Uzun",BİLDİRİM,"Bildirimli",İL,$B$10,İLÇE,$B$11)/VLOOKUP($B$11,ABONE1,4,FALSE))*60</f>
        <v>95.033123924901545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94.607877869834411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94.607877869834411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2.9957650577124868</v>
      </c>
      <c r="D31" s="30">
        <f>(SUMIFS(KENTSELAG2,KAYNAK,A31,SEBEP,B31,SÜRE,"Uzun",BİLDİRİM,"Bildirimli",İL,$B$10,İLÇE,$B$11)/VLOOKUP($B$11,ABONE1,4,FALSE))*60</f>
        <v>9.9484723686116521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9.8742879460796953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9.8742879460796953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58.174007660020976</v>
      </c>
      <c r="D33" s="30">
        <f t="shared" ref="D33:L33" si="5">SUM(D28:D32)</f>
        <v>104.98159629351319</v>
      </c>
      <c r="E33" s="30">
        <f t="shared" si="5"/>
        <v>104.4821658159141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104.4821658159141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1.3420776495278068</v>
      </c>
      <c r="D38" s="30">
        <f t="shared" si="7"/>
        <v>0.856876103390521</v>
      </c>
      <c r="E38" s="30">
        <f t="shared" si="8"/>
        <v>0.86205313658094207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0.86205313658094207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1.049317943336831E-2</v>
      </c>
      <c r="D42" s="30">
        <f t="shared" si="7"/>
        <v>7.1341270200534157E-2</v>
      </c>
      <c r="E42" s="30">
        <f t="shared" si="8"/>
        <v>7.069202951285869E-2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7.069202951285869E-2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2.2633651713367434E-5</v>
      </c>
      <c r="E43" s="30">
        <f t="shared" si="8"/>
        <v>2.2392153789312226E-5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2.2392153789312226E-5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1.1316825856683717E-5</v>
      </c>
      <c r="E45" s="30">
        <f t="shared" si="8"/>
        <v>1.1196076894656113E-5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1.1196076894656113E-5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1.3525708289611751</v>
      </c>
      <c r="D46" s="30">
        <f t="shared" ref="D46:L46" si="10">SUM(D36:D45)</f>
        <v>0.92825132406862521</v>
      </c>
      <c r="E46" s="30">
        <f t="shared" si="10"/>
        <v>0.93277875432448476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0.93277875432448476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0.22455403987408185</v>
      </c>
      <c r="D50" s="30">
        <f>(SUMIFS(KENTSELAG1,KAYNAK,A50,SEBEP,B50,SÜRE,"Uzun",BİLDİRİM,"Bildirimli",İL,$B$10,İLÇE,$B$11)/VLOOKUP($B$11,ABONE1,4,FALSE))</f>
        <v>0.34175682404599156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0.34050628659717636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0.34050628659717636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1.1542497376705142E-2</v>
      </c>
      <c r="D52" s="30">
        <f>(SUMIFS(KENTSELAG1,KAYNAK,A52,SEBEP,B52,SÜRE,"Uzun",BİLDİRİM,"Bildirimli",İL,$B$10,İLÇE,$B$11)/VLOOKUP($B$11,ABONE1,4,FALSE))</f>
        <v>3.4041012176904618E-2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3.3800956144966803E-2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3.3800956144966803E-2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0.236096537250787</v>
      </c>
      <c r="D54" s="30">
        <f t="shared" ref="D54:L54" si="11">SUM(D49:D53)</f>
        <v>0.3757978362228962</v>
      </c>
      <c r="E54" s="30">
        <f t="shared" si="11"/>
        <v>0.37430724274214316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0.37430724274214316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3.1479538300104928E-2</v>
      </c>
      <c r="D58" s="30">
        <f>(SUMIFS(KENTSELAG1,KAYNAK,A58,SÜRE,"Kısa",İL,$B$10,İLÇE,$B$11)/VLOOKUP($B$11,ABONE1,4,FALSE))</f>
        <v>5.4513150151645463E-2</v>
      </c>
      <c r="E58" s="30">
        <f>(SUMIFS(KENTSELOG1,KAYNAK,A58,SÜRE,"Kısa",İL,$B$10,İLÇE,$B$11)+SUMIFS(KENTSELAG1,KAYNAK,A58,SÜRE,"Kısa",İL,$B$10,İLÇE,$B$11))/VLOOKUP($B$11,ABONE1,5,FALSE)</f>
        <v>5.4267384708398175E-2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5.4267384708398175E-2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3.1479538300104928E-2</v>
      </c>
      <c r="D60" s="30">
        <f t="shared" ref="D60:L60" si="12">SUM(D57:D59)</f>
        <v>5.4513150151645463E-2</v>
      </c>
      <c r="E60" s="30">
        <f t="shared" si="12"/>
        <v>5.4267384708398175E-2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5.4267384708398175E-2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63.617908967889896</v>
      </c>
      <c r="D17" s="30">
        <f t="shared" si="1"/>
        <v>21.016807770863693</v>
      </c>
      <c r="E17" s="30">
        <f t="shared" si="2"/>
        <v>21.735980734115465</v>
      </c>
      <c r="F17" s="30">
        <v>0</v>
      </c>
      <c r="G17" s="30">
        <v>0</v>
      </c>
      <c r="H17" s="30">
        <v>0</v>
      </c>
      <c r="I17" s="30">
        <f t="shared" si="3"/>
        <v>88.501865920303587</v>
      </c>
      <c r="J17" s="30">
        <f t="shared" si="4"/>
        <v>100.3489091362422</v>
      </c>
      <c r="K17" s="30">
        <f t="shared" si="5"/>
        <v>99.489529676531305</v>
      </c>
      <c r="L17" s="30">
        <f t="shared" si="6"/>
        <v>31.440555937134036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1.6228976834862385</v>
      </c>
      <c r="D21" s="30">
        <f t="shared" si="1"/>
        <v>6.0007069441928254</v>
      </c>
      <c r="E21" s="30">
        <f t="shared" si="2"/>
        <v>5.926802702985249</v>
      </c>
      <c r="F21" s="30">
        <v>0</v>
      </c>
      <c r="G21" s="30">
        <v>0</v>
      </c>
      <c r="H21" s="30">
        <v>0</v>
      </c>
      <c r="I21" s="30">
        <f t="shared" si="3"/>
        <v>1.72950660341556</v>
      </c>
      <c r="J21" s="30">
        <f t="shared" si="4"/>
        <v>11.677946001780946</v>
      </c>
      <c r="K21" s="30">
        <f t="shared" si="5"/>
        <v>10.956290452856161</v>
      </c>
      <c r="L21" s="30">
        <f t="shared" si="6"/>
        <v>6.5641165600230842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65.240806651376133</v>
      </c>
      <c r="D25" s="30">
        <f t="shared" ref="D25:L25" si="7">SUM(D15:D24)</f>
        <v>27.017514715056517</v>
      </c>
      <c r="E25" s="30">
        <f t="shared" si="7"/>
        <v>27.662783437100714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90.231372523719145</v>
      </c>
      <c r="J25" s="30">
        <f t="shared" si="7"/>
        <v>112.02685513802314</v>
      </c>
      <c r="K25" s="30">
        <f t="shared" si="7"/>
        <v>110.44582012938747</v>
      </c>
      <c r="L25" s="30">
        <f t="shared" si="7"/>
        <v>38.004672497157117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25.789184060721066</v>
      </c>
      <c r="J28" s="30">
        <f>(SUMIFS(KIRSALAG2,KAYNAK,A28,SEBEP,B28,SÜRE,"Uzun",BİLDİRİM,"Bildirimli",İL,$B$10,İLÇE,$B$11)/VLOOKUP($B$11,ABONE1,10,FALSE))*60</f>
        <v>93.906434612644716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88.965238323468697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10.969847696328859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30.683130550458714</v>
      </c>
      <c r="D29" s="30">
        <f>(SUMIFS(KENTSELAG2,KAYNAK,A29,SEBEP,B29,SÜRE,"Uzun",BİLDİRİM,"Bildirimli",İL,$B$10,İLÇE,$B$11)/VLOOKUP($B$11,ABONE1,4,FALSE))*60</f>
        <v>84.787426214012825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83.874061405505842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10.499331688804554</v>
      </c>
      <c r="J29" s="30">
        <f>(SUMIFS(KIRSALAG2,KAYNAK,A29,SEBEP,B29,SÜRE,"Uzun",BİLDİRİM,"Bildirimli",İL,$B$10,İLÇE,$B$11)/VLOOKUP($B$11,ABONE1,10,FALSE))*60</f>
        <v>26.448421130899376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25.291480988300069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76.650543580508824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0.52614261467889911</v>
      </c>
      <c r="D31" s="30">
        <f>(SUMIFS(KENTSELAG2,KAYNAK,A31,SEBEP,B31,SÜRE,"Uzun",BİLDİRİM,"Bildirimli",İL,$B$10,İLÇE,$B$11)/VLOOKUP($B$11,ABONE1,4,FALSE))*60</f>
        <v>2.5841780804221965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2.5494352352189562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2.2350774391961843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31.209273165137613</v>
      </c>
      <c r="D33" s="30">
        <f t="shared" ref="D33:L33" si="8">SUM(D28:D32)</f>
        <v>87.371604294435016</v>
      </c>
      <c r="E33" s="30">
        <f t="shared" si="8"/>
        <v>86.423496640724792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36.288515749525622</v>
      </c>
      <c r="J33" s="30">
        <f t="shared" si="8"/>
        <v>120.35485574354409</v>
      </c>
      <c r="K33" s="30">
        <f t="shared" si="8"/>
        <v>114.25671931176876</v>
      </c>
      <c r="L33" s="30">
        <f t="shared" si="8"/>
        <v>89.855468716033869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1.6043577981651376</v>
      </c>
      <c r="D38" s="30">
        <f t="shared" si="10"/>
        <v>0.59956283722578863</v>
      </c>
      <c r="E38" s="30">
        <f t="shared" si="11"/>
        <v>0.61652534169667406</v>
      </c>
      <c r="F38" s="30">
        <v>0</v>
      </c>
      <c r="G38" s="30">
        <v>0</v>
      </c>
      <c r="H38" s="30">
        <v>0</v>
      </c>
      <c r="I38" s="30">
        <f t="shared" si="12"/>
        <v>1.586337760910816</v>
      </c>
      <c r="J38" s="30">
        <f t="shared" si="13"/>
        <v>1.9053131493024635</v>
      </c>
      <c r="K38" s="30">
        <f t="shared" si="14"/>
        <v>1.8821748107364074</v>
      </c>
      <c r="L38" s="30">
        <f t="shared" si="15"/>
        <v>0.77949388143043841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1.4908256880733946E-2</v>
      </c>
      <c r="D42" s="30">
        <f t="shared" si="10"/>
        <v>7.8334843054625652E-2</v>
      </c>
      <c r="E42" s="30">
        <f t="shared" si="11"/>
        <v>7.7264103457621872E-2</v>
      </c>
      <c r="F42" s="30">
        <v>0</v>
      </c>
      <c r="G42" s="30">
        <v>0</v>
      </c>
      <c r="H42" s="30">
        <v>0</v>
      </c>
      <c r="I42" s="30">
        <f t="shared" si="12"/>
        <v>1.3282732447817837E-2</v>
      </c>
      <c r="J42" s="30">
        <f t="shared" si="13"/>
        <v>8.8008311071534576E-2</v>
      </c>
      <c r="K42" s="30">
        <f t="shared" si="14"/>
        <v>8.2587749483826564E-2</v>
      </c>
      <c r="L42" s="30">
        <f t="shared" si="15"/>
        <v>7.8005397240279023E-2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1.6192660550458715</v>
      </c>
      <c r="D46" s="30">
        <f t="shared" ref="D46:L46" si="16">SUM(D36:D45)</f>
        <v>0.67789768028041431</v>
      </c>
      <c r="E46" s="30">
        <f t="shared" si="16"/>
        <v>0.69378944515429597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1.5996204933586338</v>
      </c>
      <c r="J46" s="30">
        <f t="shared" si="16"/>
        <v>1.9933214603739982</v>
      </c>
      <c r="K46" s="30">
        <f t="shared" si="16"/>
        <v>1.9647625602202339</v>
      </c>
      <c r="L46" s="30">
        <f t="shared" si="16"/>
        <v>0.8574992786707174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6.4516129032258063E-2</v>
      </c>
      <c r="J49" s="30">
        <f>(SUMIFS(KIRSALAG1,KAYNAK,A49,SEBEP,B49,SÜRE,"Uzun",BİLDİRİM,"Bildirimli",İL,$B$10,İLÇE,$B$11)/VLOOKUP($B$11,ABONE1,10,FALSE))</f>
        <v>0.22825764321757197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0.2163799036476256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2.668069722839831E-2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0.26834862385321101</v>
      </c>
      <c r="D50" s="30">
        <f>(SUMIFS(KENTSELAG1,KAYNAK,A50,SEBEP,B50,SÜRE,"Uzun",BİLDİRİM,"Bildirimli",İL,$B$10,İLÇE,$B$11)/VLOOKUP($B$11,ABONE1,4,FALSE))</f>
        <v>0.72068843290929852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0.71305223216014246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2.8462998102466792E-2</v>
      </c>
      <c r="J50" s="30">
        <f>(SUMIFS(KIRSALAG1,KAYNAK,A50,SEBEP,B50,SÜRE,"Uzun",BİLDİRİM,"Bildirimli",İL,$B$10,İLÇE,$B$11)/VLOOKUP($B$11,ABONE1,10,FALSE))</f>
        <v>8.5633719204511724E-2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8.148657949070888E-2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0.63517710755443912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1.1467889908256881E-3</v>
      </c>
      <c r="D52" s="30">
        <f>(SUMIFS(KENTSELAG1,KAYNAK,A52,SEBEP,B52,SÜRE,"Uzun",BİLDİRİM,"Bildirimli",İL,$B$10,İLÇE,$B$11)/VLOOKUP($B$11,ABONE1,4,FALSE))</f>
        <v>1.0830609271001535E-2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1.0667131296704999E-2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9.3518219929055145E-3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0.26949541284403672</v>
      </c>
      <c r="D54" s="30">
        <f t="shared" ref="D54:L54" si="17">SUM(D49:D53)</f>
        <v>0.73151904218030006</v>
      </c>
      <c r="E54" s="30">
        <f t="shared" si="17"/>
        <v>0.72371936345684751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9.2979127134724851E-2</v>
      </c>
      <c r="J54" s="30">
        <f t="shared" si="17"/>
        <v>0.31389136242208371</v>
      </c>
      <c r="K54" s="30">
        <f t="shared" si="17"/>
        <v>0.29786648313833447</v>
      </c>
      <c r="L54" s="30">
        <f t="shared" si="17"/>
        <v>0.67120962677574292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0.36009174311926606</v>
      </c>
      <c r="D58" s="30">
        <f>(SUMIFS(KENTSELAG1,KAYNAK,A58,SÜRE,"Kısa",İL,$B$10,İLÇE,$B$11)/VLOOKUP($B$11,ABONE1,4,FALSE))</f>
        <v>0.34965145130164232</v>
      </c>
      <c r="E58" s="30">
        <f>(SUMIFS(KENTSELOG1,KAYNAK,A58,SÜRE,"Kısa",İL,$B$10,İLÇE,$B$11)+SUMIFS(KENTSELAG1,KAYNAK,A58,SÜRE,"Kısa",İL,$B$10,İLÇE,$B$11))/VLOOKUP($B$11,ABONE1,5,FALSE)</f>
        <v>0.34982769969411853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0.56925996204933582</v>
      </c>
      <c r="J58" s="30">
        <f>(SUMIFS(KIRSALAG1,KAYNAK,A58,SÜRE,"Kısa",İL,$B$10,İLÇE,$B$11)/VLOOKUP($B$11,ABONE1,10,FALSE))</f>
        <v>0.22944493915108341</v>
      </c>
      <c r="K58" s="30">
        <f>(SUMIFS(KIRSALOG1,KAYNAK,A58,SÜRE,"Kısa",İL,$B$10,İLÇE,$B$11)+SUMIFS(KIRSALAG1,KAYNAK,A58,SÜRE,"Kısa",İL,$B$10,İLÇE,$B$11))/VLOOKUP($B$11,ABONE1,11,FALSE)</f>
        <v>0.25409497591190638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0.33802338804120913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0.36009174311926606</v>
      </c>
      <c r="D60" s="30">
        <f t="shared" ref="D60:L60" si="18">SUM(D57:D59)</f>
        <v>0.34965145130164232</v>
      </c>
      <c r="E60" s="30">
        <f t="shared" si="18"/>
        <v>0.34982769969411853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0.56925996204933582</v>
      </c>
      <c r="J60" s="30">
        <f t="shared" si="18"/>
        <v>0.22944493915108341</v>
      </c>
      <c r="K60" s="30">
        <f t="shared" si="18"/>
        <v>0.25409497591190638</v>
      </c>
      <c r="L60" s="30">
        <f t="shared" si="18"/>
        <v>0.33802338804120913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6.1549725982532753</v>
      </c>
      <c r="D15" s="30">
        <f t="shared" ref="D15:D24" si="1">(SUMIFS(KENTSELAG2,KAYNAK,A15,SEBEP,B15,SÜRE,"Uzun",BİLDİRİM,"Bildirimsiz",İL,$B$10)/VLOOKUP($B$10,ABONE1,4,FALSE))*60</f>
        <v>4.2096546435750559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4.2223689585695983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3.8012517531621022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95.783817807603356</v>
      </c>
      <c r="D17" s="30">
        <f t="shared" si="1"/>
        <v>20.768563266764637</v>
      </c>
      <c r="E17" s="30">
        <f t="shared" si="2"/>
        <v>21.258852051348356</v>
      </c>
      <c r="F17" s="30">
        <f t="shared" si="3"/>
        <v>101.39308892008644</v>
      </c>
      <c r="G17" s="30">
        <f t="shared" si="4"/>
        <v>43.580593455136508</v>
      </c>
      <c r="H17" s="30">
        <f t="shared" si="5"/>
        <v>44.156820469834784</v>
      </c>
      <c r="I17" s="30">
        <f t="shared" si="6"/>
        <v>144.13058215568861</v>
      </c>
      <c r="J17" s="30">
        <f t="shared" si="7"/>
        <v>92.238981730632801</v>
      </c>
      <c r="K17" s="30">
        <f t="shared" si="8"/>
        <v>93.569842096291154</v>
      </c>
      <c r="L17" s="30">
        <f t="shared" si="9"/>
        <v>25.00149899533649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2.7324086000513743</v>
      </c>
      <c r="D18" s="30">
        <f t="shared" si="1"/>
        <v>2.0595602063897522</v>
      </c>
      <c r="E18" s="30">
        <f t="shared" si="2"/>
        <v>2.0639578455520358</v>
      </c>
      <c r="F18" s="30">
        <f t="shared" si="3"/>
        <v>0.67530596112311014</v>
      </c>
      <c r="G18" s="30">
        <f t="shared" si="4"/>
        <v>1.433399652311941</v>
      </c>
      <c r="H18" s="30">
        <f t="shared" si="5"/>
        <v>1.425843603035359</v>
      </c>
      <c r="I18" s="30">
        <f t="shared" si="6"/>
        <v>4.501239191616766</v>
      </c>
      <c r="J18" s="30">
        <f t="shared" si="7"/>
        <v>1.7681110497281107</v>
      </c>
      <c r="K18" s="30">
        <f t="shared" si="8"/>
        <v>1.8382074022882593</v>
      </c>
      <c r="L18" s="30">
        <f t="shared" si="9"/>
        <v>2.012490700843153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2.1103048304649357</v>
      </c>
      <c r="D21" s="30">
        <f t="shared" si="1"/>
        <v>7.7052103838987858</v>
      </c>
      <c r="E21" s="30">
        <f t="shared" si="2"/>
        <v>7.668642895586653</v>
      </c>
      <c r="F21" s="30">
        <f t="shared" si="3"/>
        <v>8.6335942548596112</v>
      </c>
      <c r="G21" s="30">
        <f t="shared" si="4"/>
        <v>21.83055461909786</v>
      </c>
      <c r="H21" s="30">
        <f t="shared" si="5"/>
        <v>21.699018261557526</v>
      </c>
      <c r="I21" s="30">
        <f t="shared" si="6"/>
        <v>4.0516467365269442</v>
      </c>
      <c r="J21" s="30">
        <f t="shared" si="7"/>
        <v>16.920329066908341</v>
      </c>
      <c r="K21" s="30">
        <f t="shared" si="8"/>
        <v>16.590286841741531</v>
      </c>
      <c r="L21" s="30">
        <f t="shared" si="9"/>
        <v>8.9171242703754103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1.98625738505009E-2</v>
      </c>
      <c r="D22" s="30">
        <f t="shared" si="1"/>
        <v>0.13650386690539584</v>
      </c>
      <c r="E22" s="30">
        <f t="shared" si="2"/>
        <v>0.13574151639210091</v>
      </c>
      <c r="F22" s="30">
        <f t="shared" si="3"/>
        <v>0</v>
      </c>
      <c r="G22" s="30">
        <f t="shared" si="4"/>
        <v>4.8357505517563786E-2</v>
      </c>
      <c r="H22" s="30">
        <f t="shared" si="5"/>
        <v>4.7875518002260371E-2</v>
      </c>
      <c r="I22" s="30">
        <f t="shared" si="6"/>
        <v>0</v>
      </c>
      <c r="J22" s="30">
        <f t="shared" si="7"/>
        <v>2.6276039877058871E-2</v>
      </c>
      <c r="K22" s="30">
        <f t="shared" si="8"/>
        <v>2.5602140059894037E-2</v>
      </c>
      <c r="L22" s="30">
        <f t="shared" si="9"/>
        <v>0.12632059419655711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2.5844464423323915E-2</v>
      </c>
      <c r="D24" s="30">
        <f t="shared" si="1"/>
        <v>4.7705717290148032E-2</v>
      </c>
      <c r="E24" s="30">
        <f t="shared" si="2"/>
        <v>4.7562835323497941E-2</v>
      </c>
      <c r="F24" s="30">
        <f t="shared" si="3"/>
        <v>1.2886976241900648E-2</v>
      </c>
      <c r="G24" s="30">
        <f t="shared" si="4"/>
        <v>1.0625886234901445E-2</v>
      </c>
      <c r="H24" s="30">
        <f t="shared" si="5"/>
        <v>1.0648422905118134E-2</v>
      </c>
      <c r="I24" s="30">
        <f t="shared" si="6"/>
        <v>9.9800299401197595E-3</v>
      </c>
      <c r="J24" s="30">
        <f t="shared" si="7"/>
        <v>1.6019125226574199E-2</v>
      </c>
      <c r="K24" s="30">
        <f t="shared" si="8"/>
        <v>1.5864240958304538E-2</v>
      </c>
      <c r="L24" s="30">
        <f t="shared" si="9"/>
        <v>4.4035180385551022E-2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106.82721087464678</v>
      </c>
      <c r="D25" s="30">
        <f t="shared" ref="D25:L25" si="10">SUM(D15:D24)</f>
        <v>34.927198084823772</v>
      </c>
      <c r="E25" s="30">
        <f t="shared" si="10"/>
        <v>35.397126102772241</v>
      </c>
      <c r="F25" s="30">
        <f t="shared" si="10"/>
        <v>110.71487611231107</v>
      </c>
      <c r="G25" s="30">
        <f t="shared" si="10"/>
        <v>66.903531118298773</v>
      </c>
      <c r="H25" s="30">
        <f t="shared" si="10"/>
        <v>67.340206275335049</v>
      </c>
      <c r="I25" s="30">
        <f t="shared" si="10"/>
        <v>152.69344811377246</v>
      </c>
      <c r="J25" s="30">
        <f t="shared" si="10"/>
        <v>110.96971701237288</v>
      </c>
      <c r="K25" s="30">
        <f t="shared" si="10"/>
        <v>112.03980272133914</v>
      </c>
      <c r="L25" s="30">
        <f t="shared" si="10"/>
        <v>39.902721494299257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1.0519811250963269</v>
      </c>
      <c r="D28" s="30">
        <f>(SUMIFS(KENTSELAG2,KAYNAK,A28,SEBEP,B28,SÜRE,"Uzun",BİLDİRİM,"Bildirimli",İL,$B$10)/VLOOKUP($B$10,ABONE1,4,FALSE))*60</f>
        <v>1.3056692164861692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1.3040111480472603</v>
      </c>
      <c r="F28" s="30">
        <f>(SUMIFS(KENTALTIOG2,KAYNAK,A28,SEBEP,B28,SÜRE,"Uzun",BİLDİRİM,"Bildirimli",İL,$B$10)/VLOOKUP($B$10,ABONE1,6,FALSE))*60</f>
        <v>37.755804136069116</v>
      </c>
      <c r="G28" s="30">
        <f>(SUMIFS(KENTALTIAG2,KAYNAK,A28,SEBEP,B28,SÜRE,"Uzun",BİLDİRİM,"Bildirimli",İL,$B$10)/VLOOKUP($B$10,ABONE1,7,FALSE))*60</f>
        <v>7.7913655108231241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8.0900261875033639</v>
      </c>
      <c r="I28" s="30">
        <f>(SUMIFS(KIRSALOG2,KAYNAK,A28,SEBEP,B28,SÜRE,"Uzun",BİLDİRİM,"Bildirimli",İL,$B$10)/VLOOKUP($B$10,ABONE1,9,FALSE))*60</f>
        <v>57.484639071856279</v>
      </c>
      <c r="J28" s="30">
        <f>(SUMIFS(KIRSALAG2,KAYNAK,A28,SEBEP,B28,SÜRE,"Uzun",BİLDİRİM,"Bildirimli",İL,$B$10)/VLOOKUP($B$10,ABONE1,10,FALSE))*60</f>
        <v>45.427934600047294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45.737152084005231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3.0923466090735761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69.974741659388641</v>
      </c>
      <c r="D29" s="30">
        <f>(SUMIFS(KENTSELAG2,KAYNAK,A29,SEBEP,B29,SÜRE,"Uzun",BİLDİRİM,"Bildirimli",İL,$B$10)/VLOOKUP($B$10,ABONE1,4,FALSE))*60</f>
        <v>22.295690160440877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22.60731350095487</v>
      </c>
      <c r="F29" s="30">
        <f>(SUMIFS(KENTALTIOG2,KAYNAK,A29,SEBEP,B29,SÜRE,"Uzun",BİLDİRİM,"Bildirimli",İL,$B$10)/VLOOKUP($B$10,ABONE1,6,FALSE))*60</f>
        <v>114.03872633909286</v>
      </c>
      <c r="G29" s="30">
        <f>(SUMIFS(KENTALTIAG2,KAYNAK,A29,SEBEP,B29,SÜRE,"Uzun",BİLDİRİM,"Bildirimli",İL,$B$10)/VLOOKUP($B$10,ABONE1,7,FALSE))*60</f>
        <v>47.257966896791686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47.923582130025324</v>
      </c>
      <c r="I29" s="30">
        <f>(SUMIFS(KIRSALOG2,KAYNAK,A29,SEBEP,B29,SÜRE,"Uzun",BİLDİRİM,"Bildirimli",İL,$B$10)/VLOOKUP($B$10,ABONE1,9,FALSE))*60</f>
        <v>220.80529074850301</v>
      </c>
      <c r="J29" s="30">
        <f>(SUMIFS(KIRSALAG2,KAYNAK,A29,SEBEP,B29,SÜRE,"Uzun",BİLDİRİM,"Bildirimli",İL,$B$10)/VLOOKUP($B$10,ABONE1,10,FALSE))*60</f>
        <v>140.24457288517613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142.31070816632115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27.919012102778854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1.7739400603647579</v>
      </c>
      <c r="D31" s="30">
        <f>(SUMIFS(KENTSELAG2,KAYNAK,A31,SEBEP,B31,SÜRE,"Uzun",BİLDİRİM,"Bildirimli",İL,$B$10)/VLOOKUP($B$10,ABONE1,4,FALSE))*60</f>
        <v>6.1511207314558902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6.1225121157247493</v>
      </c>
      <c r="F31" s="30">
        <f>(SUMIFS(KENTALTIOG2,KAYNAK,A31,SEBEP,B31,SÜRE,"Uzun",BİLDİRİM,"Bildirimli",İL,$B$10)/VLOOKUP($B$10,ABONE1,6,FALSE))*60</f>
        <v>3.5602836933045365</v>
      </c>
      <c r="G31" s="30">
        <f>(SUMIFS(KENTALTIAG2,KAYNAK,A31,SEBEP,B31,SÜRE,"Uzun",BİLDİRİM,"Bildirimli",İL,$B$10)/VLOOKUP($B$10,ABONE1,7,FALSE))*60</f>
        <v>14.866760835190641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14.754067246757442</v>
      </c>
      <c r="I31" s="30">
        <f>(SUMIFS(KIRSALOG2,KAYNAK,A31,SEBEP,B31,SÜRE,"Uzun",BİLDİRİM,"Bildirimli",İL,$B$10)/VLOOKUP($B$10,ABONE1,9,FALSE))*60</f>
        <v>1.9343971856287421</v>
      </c>
      <c r="J31" s="30">
        <f>(SUMIFS(KIRSALAG2,KAYNAK,A31,SEBEP,B31,SÜRE,"Uzun",BİLDİRİM,"Bildirimli",İL,$B$10)/VLOOKUP($B$10,ABONE1,10,FALSE))*60</f>
        <v>2.8810932973441568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2.856813446210551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6.6321116303507512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72.800662844849725</v>
      </c>
      <c r="D33" s="30">
        <f t="shared" ref="D33:L33" si="11">SUM(D28:D32)</f>
        <v>29.752480108382937</v>
      </c>
      <c r="E33" s="30">
        <f t="shared" si="11"/>
        <v>30.033836764726878</v>
      </c>
      <c r="F33" s="30">
        <f t="shared" si="11"/>
        <v>155.35481416846653</v>
      </c>
      <c r="G33" s="30">
        <f t="shared" si="11"/>
        <v>69.916093242805459</v>
      </c>
      <c r="H33" s="30">
        <f t="shared" si="11"/>
        <v>70.767675564286122</v>
      </c>
      <c r="I33" s="30">
        <f t="shared" si="11"/>
        <v>280.22432700598807</v>
      </c>
      <c r="J33" s="30">
        <f t="shared" si="11"/>
        <v>188.5536007825676</v>
      </c>
      <c r="K33" s="30">
        <f t="shared" si="11"/>
        <v>190.90467369653692</v>
      </c>
      <c r="L33" s="30">
        <f t="shared" si="11"/>
        <v>37.64347034220318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0.10050089904957617</v>
      </c>
      <c r="D36" s="30">
        <f t="shared" ref="D36:D45" si="13">(SUMIFS(KENTSELAG1,KAYNAK,A36,SEBEP,B36,SÜRE,"Uzun",BİLDİRİM,"Bildirimsiz",İL,$B$10)/VLOOKUP($B$10,ABONE1,4,FALSE))</f>
        <v>6.8419731826827285E-2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6.8629409666114041E-2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6.1784667889414613E-2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1.7958515283842795</v>
      </c>
      <c r="D38" s="30">
        <f t="shared" si="13"/>
        <v>0.45444613342413831</v>
      </c>
      <c r="E38" s="30">
        <f t="shared" si="14"/>
        <v>0.46321336383286815</v>
      </c>
      <c r="F38" s="30">
        <f t="shared" si="15"/>
        <v>1.9848812095032398</v>
      </c>
      <c r="G38" s="30">
        <f t="shared" si="16"/>
        <v>1.2584883506017679</v>
      </c>
      <c r="H38" s="30">
        <f t="shared" si="17"/>
        <v>1.2657284322695226</v>
      </c>
      <c r="I38" s="30">
        <f t="shared" si="18"/>
        <v>2.7639720558882237</v>
      </c>
      <c r="J38" s="30">
        <f t="shared" si="19"/>
        <v>1.7019071636850815</v>
      </c>
      <c r="K38" s="30">
        <f t="shared" si="20"/>
        <v>1.7291458701272109</v>
      </c>
      <c r="L38" s="30">
        <f t="shared" si="21"/>
        <v>0.5569344847417228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4.8484459285897764E-2</v>
      </c>
      <c r="D39" s="30">
        <f t="shared" si="13"/>
        <v>3.1925096050744874E-2</v>
      </c>
      <c r="E39" s="30">
        <f t="shared" si="14"/>
        <v>3.2033325638496569E-2</v>
      </c>
      <c r="F39" s="30">
        <f t="shared" si="15"/>
        <v>3.6177105831533475E-2</v>
      </c>
      <c r="G39" s="30">
        <f t="shared" si="16"/>
        <v>7.6789267115319804E-2</v>
      </c>
      <c r="H39" s="30">
        <f t="shared" si="17"/>
        <v>7.638447876863462E-2</v>
      </c>
      <c r="I39" s="30">
        <f t="shared" si="18"/>
        <v>6.4870259481037921E-3</v>
      </c>
      <c r="J39" s="30">
        <f t="shared" si="19"/>
        <v>2.5481388078913494E-3</v>
      </c>
      <c r="K39" s="30">
        <f t="shared" si="20"/>
        <v>2.6491591799124624E-3</v>
      </c>
      <c r="L39" s="30">
        <f t="shared" si="21"/>
        <v>3.4279640490943127E-2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2.029283329052145E-2</v>
      </c>
      <c r="D42" s="30">
        <f t="shared" si="13"/>
        <v>6.9583240739880134E-2</v>
      </c>
      <c r="E42" s="30">
        <f t="shared" si="14"/>
        <v>6.9261085811420542E-2</v>
      </c>
      <c r="F42" s="30">
        <f t="shared" si="15"/>
        <v>5.2375809935205186E-2</v>
      </c>
      <c r="G42" s="30">
        <f t="shared" si="16"/>
        <v>0.13312277802541886</v>
      </c>
      <c r="H42" s="30">
        <f t="shared" si="17"/>
        <v>0.13231795920564016</v>
      </c>
      <c r="I42" s="30">
        <f t="shared" si="18"/>
        <v>2.6447105788423155E-2</v>
      </c>
      <c r="J42" s="30">
        <f t="shared" si="19"/>
        <v>9.0380119263404002E-2</v>
      </c>
      <c r="K42" s="30">
        <f t="shared" si="20"/>
        <v>8.8740433591850312E-2</v>
      </c>
      <c r="L42" s="30">
        <f t="shared" si="21"/>
        <v>7.426342283273972E-2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1.2843565373747752E-4</v>
      </c>
      <c r="D43" s="30">
        <f t="shared" si="13"/>
        <v>8.715754857037116E-4</v>
      </c>
      <c r="E43" s="30">
        <f t="shared" si="14"/>
        <v>8.6671843193217356E-4</v>
      </c>
      <c r="F43" s="30">
        <f t="shared" si="15"/>
        <v>0</v>
      </c>
      <c r="G43" s="30">
        <f t="shared" si="16"/>
        <v>4.131377814501136E-4</v>
      </c>
      <c r="H43" s="30">
        <f t="shared" si="17"/>
        <v>4.0901996663258164E-4</v>
      </c>
      <c r="I43" s="30">
        <f t="shared" si="18"/>
        <v>0</v>
      </c>
      <c r="J43" s="30">
        <f t="shared" si="19"/>
        <v>3.940420836945386E-4</v>
      </c>
      <c r="K43" s="30">
        <f t="shared" si="20"/>
        <v>3.8393611303079168E-4</v>
      </c>
      <c r="L43" s="30">
        <f t="shared" si="21"/>
        <v>8.2032935600178042E-4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1.2843565373747752E-4</v>
      </c>
      <c r="D45" s="30">
        <f t="shared" si="13"/>
        <v>2.7461176233999638E-4</v>
      </c>
      <c r="E45" s="30">
        <f t="shared" si="14"/>
        <v>2.7365637657132062E-4</v>
      </c>
      <c r="F45" s="30">
        <f t="shared" si="15"/>
        <v>1.0799136069114472E-3</v>
      </c>
      <c r="G45" s="30">
        <f t="shared" si="16"/>
        <v>1.032844453625284E-4</v>
      </c>
      <c r="H45" s="30">
        <f t="shared" si="17"/>
        <v>1.1301867499058177E-4</v>
      </c>
      <c r="I45" s="30">
        <f t="shared" si="18"/>
        <v>4.9900199600798399E-4</v>
      </c>
      <c r="J45" s="30">
        <f t="shared" si="19"/>
        <v>4.2031155594084114E-4</v>
      </c>
      <c r="K45" s="30">
        <f t="shared" si="20"/>
        <v>4.2232972433387087E-4</v>
      </c>
      <c r="L45" s="30">
        <f t="shared" si="21"/>
        <v>2.6676763027971303E-4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1.9653865913177497</v>
      </c>
      <c r="D46" s="30">
        <f t="shared" ref="D46:L46" si="22">SUM(D36:D45)</f>
        <v>0.62552038928963427</v>
      </c>
      <c r="E46" s="30">
        <f t="shared" si="22"/>
        <v>0.63427755975740285</v>
      </c>
      <c r="F46" s="30">
        <f t="shared" si="22"/>
        <v>2.0745140388768899</v>
      </c>
      <c r="G46" s="30">
        <f t="shared" si="22"/>
        <v>1.4689168179693193</v>
      </c>
      <c r="H46" s="30">
        <f t="shared" si="22"/>
        <v>1.4749529088854205</v>
      </c>
      <c r="I46" s="30">
        <f t="shared" si="22"/>
        <v>2.7974051896207581</v>
      </c>
      <c r="J46" s="30">
        <f t="shared" si="22"/>
        <v>1.7956497753960123</v>
      </c>
      <c r="K46" s="30">
        <f t="shared" si="22"/>
        <v>1.8213417287363385</v>
      </c>
      <c r="L46" s="30">
        <f t="shared" si="22"/>
        <v>0.72834931294110161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6.5437965579244792E-2</v>
      </c>
      <c r="D49" s="30">
        <f>(SUMIFS(KENTSELAG1,KAYNAK,A49,SEBEP,B49,SÜRE,"Uzun",BİLDİRİM,"Bildirimli",İL,$B$10)/VLOOKUP($B$10,ABONE1,4,FALSE))</f>
        <v>9.6948936576512323E-2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9.674298545675851E-2</v>
      </c>
      <c r="F49" s="30">
        <f>(SUMIFS(KENTALTIOG1,KAYNAK,A49,SEBEP,B49,SÜRE,"Uzun",BİLDİRİM,"Bildirimli",İL,$B$10)/VLOOKUP($B$10,ABONE1,6,FALSE))</f>
        <v>7.505399568034557E-2</v>
      </c>
      <c r="G49" s="30">
        <f>(SUMIFS(KENTALTIAG1,KAYNAK,A49,SEBEP,B49,SÜRE,"Uzun",BİLDİRİM,"Bildirimli",İL,$B$10)/VLOOKUP($B$10,ABONE1,7,FALSE))</f>
        <v>1.5454614640298328E-2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1.6048651848662613E-2</v>
      </c>
      <c r="I49" s="30">
        <f>(SUMIFS(KIRSALOG1,KAYNAK,A49,SEBEP,B49,SÜRE,"Uzun",BİLDİRİM,"Bildirimli",İL,$B$10)/VLOOKUP($B$10,ABONE1,9,FALSE))</f>
        <v>0.18812375249500998</v>
      </c>
      <c r="J49" s="30">
        <f>(SUMIFS(KIRSALAG1,KAYNAK,A49,SEBEP,B49,SÜRE,"Uzun",BİLDİRİM,"Bildirimli",İL,$B$10)/VLOOKUP($B$10,ABONE1,10,FALSE))</f>
        <v>0.13539285995744346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0.13674524559113363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9.2258524283789375E-2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0.38081171333162084</v>
      </c>
      <c r="D50" s="30">
        <f>(SUMIFS(KENTSELAG1,KAYNAK,A50,SEBEP,B50,SÜRE,"Uzun",BİLDİRİM,"Bildirimli",İL,$B$10)/VLOOKUP($B$10,ABONE1,4,FALSE))</f>
        <v>0.14859749435778449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0.15011521269228348</v>
      </c>
      <c r="F50" s="30">
        <f>(SUMIFS(KENTALTIOG1,KAYNAK,A50,SEBEP,B50,SÜRE,"Uzun",BİLDİRİM,"Bildirimli",İL,$B$10)/VLOOKUP($B$10,ABONE1,6,FALSE))</f>
        <v>0.68790496760259179</v>
      </c>
      <c r="G50" s="30">
        <f>(SUMIFS(KENTALTIAG1,KAYNAK,A50,SEBEP,B50,SÜRE,"Uzun",BİLDİRİM,"Bildirimli",İL,$B$10)/VLOOKUP($B$10,ABONE1,7,FALSE))</f>
        <v>0.37273725524304463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0.3758785856520101</v>
      </c>
      <c r="I50" s="30">
        <f>(SUMIFS(KIRSALOG1,KAYNAK,A50,SEBEP,B50,SÜRE,"Uzun",BİLDİRİM,"Bildirimli",İL,$B$10)/VLOOKUP($B$10,ABONE1,9,FALSE))</f>
        <v>1.0543912175648702</v>
      </c>
      <c r="J50" s="30">
        <f>(SUMIFS(KIRSALAG1,KAYNAK,A50,SEBEP,B50,SÜRE,"Uzun",BİLDİRİM,"Bildirimli",İL,$B$10)/VLOOKUP($B$10,ABONE1,10,FALSE))</f>
        <v>0.67970945963695595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0.68931889733548335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0.18188602447460758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6.7428718212175697E-3</v>
      </c>
      <c r="D52" s="30">
        <f>(SUMIFS(KENTSELAG1,KAYNAK,A52,SEBEP,B52,SÜRE,"Uzun",BİLDİRİM,"Bildirimli",İL,$B$10)/VLOOKUP($B$10,ABONE1,4,FALSE))</f>
        <v>2.69537781931222E-2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2.6821682650941217E-2</v>
      </c>
      <c r="F52" s="30">
        <f>(SUMIFS(KENTALTIOG1,KAYNAK,A52,SEBEP,B52,SÜRE,"Uzun",BİLDİRİM,"Bildirimli",İL,$B$10)/VLOOKUP($B$10,ABONE1,6,FALSE))</f>
        <v>1.3498920086393088E-2</v>
      </c>
      <c r="G52" s="30">
        <f>(SUMIFS(KENTALTIAG1,KAYNAK,A52,SEBEP,B52,SÜRE,"Uzun",BİLDİRİM,"Bildirimli",İL,$B$10)/VLOOKUP($B$10,ABONE1,7,FALSE))</f>
        <v>5.0446297524434927E-2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5.0078036704160167E-2</v>
      </c>
      <c r="I52" s="30">
        <f>(SUMIFS(KIRSALOG1,KAYNAK,A52,SEBEP,B52,SÜRE,"Uzun",BİLDİRİM,"Bildirimli",İL,$B$10)/VLOOKUP($B$10,ABONE1,9,FALSE))</f>
        <v>1.0978043912175649E-2</v>
      </c>
      <c r="J52" s="30">
        <f>(SUMIFS(KIRSALAG1,KAYNAK,A52,SEBEP,B52,SÜRE,"Uzun",BİLDİRİM,"Bildirimli",İL,$B$10)/VLOOKUP($B$10,ABONE1,10,FALSE))</f>
        <v>1.9281792628786088E-2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1.9068826947195985E-2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2.8225602286493321E-2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0.45299255073208322</v>
      </c>
      <c r="D54" s="30">
        <f t="shared" ref="D54:L54" si="23">SUM(D49:D53)</f>
        <v>0.27250020912741901</v>
      </c>
      <c r="E54" s="30">
        <f t="shared" si="23"/>
        <v>0.27367988079998318</v>
      </c>
      <c r="F54" s="30">
        <f t="shared" si="23"/>
        <v>0.77645788336933041</v>
      </c>
      <c r="G54" s="30">
        <f t="shared" si="23"/>
        <v>0.43863816740777789</v>
      </c>
      <c r="H54" s="30">
        <f t="shared" si="23"/>
        <v>0.44200527420483288</v>
      </c>
      <c r="I54" s="30">
        <f t="shared" si="23"/>
        <v>1.2534930139720557</v>
      </c>
      <c r="J54" s="30">
        <f t="shared" si="23"/>
        <v>0.83438411222318543</v>
      </c>
      <c r="K54" s="30">
        <f t="shared" si="23"/>
        <v>0.84513296987381303</v>
      </c>
      <c r="L54" s="30">
        <f t="shared" si="23"/>
        <v>0.30237015104489029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1.7980991523246853E-3</v>
      </c>
      <c r="D57" s="30">
        <f>(SUMIFS(KENTSELAG1,KAYNAK,A57,SÜRE,"Kısa",İL,$B$10)/VLOOKUP($B$10,ABONE1,4,FALSE))</f>
        <v>2.4415098070197528E-3</v>
      </c>
      <c r="E57" s="30">
        <f>(SUMIFS(KENTSELOG1,KAYNAK,A57,SÜRE,"Kısa",İL,$B$10)+SUMIFS(KENTSELAG1,KAYNAK,A57,SÜRE,"Kısa",İL,$B$10))/VLOOKUP($B$10,ABONE1,5,FALSE)</f>
        <v>2.4373045686344463E-3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2.1942204377256285E-3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0.14571024916516825</v>
      </c>
      <c r="D58" s="30">
        <f>(SUMIFS(KENTSELAG1,KAYNAK,A58,SÜRE,"Kısa",İL,$B$10)/VLOOKUP($B$10,ABONE1,4,FALSE))</f>
        <v>6.7663070801672012E-2</v>
      </c>
      <c r="E58" s="30">
        <f>(SUMIFS(KENTSELOG1,KAYNAK,A58,SÜRE,"Kısa",İL,$B$10)+SUMIFS(KENTSELAG1,KAYNAK,A58,SÜRE,"Kısa",İL,$B$10))/VLOOKUP($B$10,ABONE1,5,FALSE)</f>
        <v>6.8173175799038851E-2</v>
      </c>
      <c r="F58" s="30">
        <f>(SUMIFS(KENTALTIOG1,KAYNAK,A58,SÜRE,"Kısa",İL,$B$10)/VLOOKUP($B$10,ABONE1,6,FALSE))</f>
        <v>0.34989200863930886</v>
      </c>
      <c r="G58" s="30">
        <f>(SUMIFS(KENTALTIAG1,KAYNAK,A58,SÜRE,"Kısa",İL,$B$10)/VLOOKUP($B$10,ABONE1,7,FALSE))</f>
        <v>0.20304091151241044</v>
      </c>
      <c r="H58" s="30">
        <f>(SUMIFS(KENTALTIOG1,KAYNAK,A58,SÜRE,"Kısa",İL,$B$10)+SUMIFS(KENTALTIAG1,KAYNAK,A58,SÜRE,"Kısa",İL,$B$10))/VLOOKUP($B$10,ABONE1,8,FALSE)</f>
        <v>0.20450460147462463</v>
      </c>
      <c r="I58" s="30">
        <f>(SUMIFS(KIRSALOG1,KAYNAK,A58,SÜRE,"Kısa",İL,$B$10)/VLOOKUP($B$10,ABONE1,9,FALSE))</f>
        <v>0.67514970059880242</v>
      </c>
      <c r="J58" s="30">
        <f>(SUMIFS(KIRSALAG1,KAYNAK,A58,SÜRE,"Kısa",İL,$B$10)/VLOOKUP($B$10,ABONE1,10,FALSE))</f>
        <v>0.55401003493839807</v>
      </c>
      <c r="K58" s="30">
        <f>(SUMIFS(KIRSALOG1,KAYNAK,A58,SÜRE,"Kısa",İL,$B$10)+SUMIFS(KIRSALAG1,KAYNAK,A58,SÜRE,"Kısa",İL,$B$10))/VLOOKUP($B$10,ABONE1,11,FALSE)</f>
        <v>0.55711689574854739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9.218106342797161E-2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2.5687130747495504E-4</v>
      </c>
      <c r="D59" s="30">
        <f>(SUMIFS(KENTSELAG1,KAYNAK,A59,SÜRE,"Kısa",İL,$B$10)/VLOOKUP($B$10,ABONE1,4,FALSE))</f>
        <v>9.7170315904921803E-6</v>
      </c>
      <c r="E59" s="30">
        <f>(SUMIFS(KENTSELOG1,KAYNAK,A59,SÜRE,"Kısa",İL,$B$10)+SUMIFS(KENTSELAG1,KAYNAK,A59,SÜRE,"Kısa",İL,$B$10))/VLOOKUP($B$10,ABONE1,5,FALSE)</f>
        <v>1.1332395962309291E-5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4.0226573456984745E-4</v>
      </c>
      <c r="H59" s="30">
        <f>(SUMIFS(KENTALTIOG1,KAYNAK,A59,SÜRE,"Kısa",İL,$B$10)+SUMIFS(KENTALTIAG1,KAYNAK,A59,SÜRE,"Kısa",İL,$B$10))/VLOOKUP($B$10,ABONE1,8,FALSE)</f>
        <v>3.9825628330014532E-4</v>
      </c>
      <c r="I59" s="30">
        <f>(SUMIFS(KIRSALOG1,KAYNAK,A59,SÜRE,"Kısa",İL,$B$10)/VLOOKUP($B$10,ABONE1,9,FALSE))</f>
        <v>4.9900199600798399E-4</v>
      </c>
      <c r="J59" s="30">
        <f>(SUMIFS(KIRSALAG1,KAYNAK,A59,SÜRE,"Kısa",İL,$B$10)/VLOOKUP($B$10,ABONE1,10,FALSE))</f>
        <v>1.3134736123151286E-4</v>
      </c>
      <c r="K59" s="30">
        <f>(SUMIFS(KIRSALOG1,KAYNAK,A59,SÜRE,"Kısa",İL,$B$10)+SUMIFS(KIRSALAG1,KAYNAK,A59,SÜRE,"Kısa",İL,$B$10))/VLOOKUP($B$10,ABONE1,11,FALSE)</f>
        <v>1.4077657477795696E-4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4.2320077324826997E-5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0.14776521962496789</v>
      </c>
      <c r="D60" s="30">
        <f t="shared" ref="D60:L60" si="24">SUM(D57:D59)</f>
        <v>7.011429764028225E-2</v>
      </c>
      <c r="E60" s="30">
        <f t="shared" si="24"/>
        <v>7.0621812763635605E-2</v>
      </c>
      <c r="F60" s="30">
        <f t="shared" si="24"/>
        <v>0.34989200863930886</v>
      </c>
      <c r="G60" s="30">
        <f t="shared" si="24"/>
        <v>0.20344317724698027</v>
      </c>
      <c r="H60" s="30">
        <f t="shared" si="24"/>
        <v>0.20490285775792477</v>
      </c>
      <c r="I60" s="30">
        <f t="shared" si="24"/>
        <v>0.67564870259481036</v>
      </c>
      <c r="J60" s="30">
        <f t="shared" si="24"/>
        <v>0.55414138229962961</v>
      </c>
      <c r="K60" s="30">
        <f t="shared" si="24"/>
        <v>0.55725767232332535</v>
      </c>
      <c r="L60" s="30">
        <f t="shared" si="24"/>
        <v>9.4417603943022066E-2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76.165292967032968</v>
      </c>
      <c r="G17" s="30">
        <f t="shared" si="1"/>
        <v>56.402471900999956</v>
      </c>
      <c r="H17" s="30">
        <f t="shared" si="2"/>
        <v>56.599202931685177</v>
      </c>
      <c r="I17" s="30">
        <f t="shared" si="3"/>
        <v>45.186420000000005</v>
      </c>
      <c r="J17" s="30">
        <f t="shared" si="4"/>
        <v>37.908695220125793</v>
      </c>
      <c r="K17" s="30">
        <f t="shared" si="5"/>
        <v>38.245453693230509</v>
      </c>
      <c r="L17" s="30">
        <f t="shared" si="6"/>
        <v>55.4979779773779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2.0792428571428574</v>
      </c>
      <c r="G21" s="30">
        <f t="shared" si="1"/>
        <v>18.674967623888175</v>
      </c>
      <c r="H21" s="30">
        <f t="shared" si="2"/>
        <v>18.509763778373344</v>
      </c>
      <c r="I21" s="30">
        <f t="shared" si="3"/>
        <v>0.31532925925925925</v>
      </c>
      <c r="J21" s="30">
        <f t="shared" si="4"/>
        <v>14.457527187780771</v>
      </c>
      <c r="K21" s="30">
        <f t="shared" si="5"/>
        <v>13.803132425021422</v>
      </c>
      <c r="L21" s="30">
        <f t="shared" si="6"/>
        <v>18.227365897172227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2.0964420485175203E-3</v>
      </c>
      <c r="K24" s="30">
        <f t="shared" si="5"/>
        <v>1.9994344473007711E-3</v>
      </c>
      <c r="L24" s="30">
        <f t="shared" si="6"/>
        <v>1.1996606683804627E-4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78.244535824175827</v>
      </c>
      <c r="G25" s="30">
        <f t="shared" si="7"/>
        <v>75.077439524888135</v>
      </c>
      <c r="H25" s="30">
        <f t="shared" si="7"/>
        <v>75.108966710058525</v>
      </c>
      <c r="I25" s="30">
        <f t="shared" si="7"/>
        <v>45.501749259259263</v>
      </c>
      <c r="J25" s="30">
        <f t="shared" si="7"/>
        <v>52.368318849955081</v>
      </c>
      <c r="K25" s="30">
        <f t="shared" si="7"/>
        <v>52.050585552699232</v>
      </c>
      <c r="L25" s="30">
        <f t="shared" si="7"/>
        <v>73.725463840616968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0.93015384615384611</v>
      </c>
      <c r="G29" s="30">
        <f>(SUMIFS(KENTALTIAG2,KAYNAK,A29,SEBEP,B29,SÜRE,"Uzun",BİLDİRİM,"Bildirimli",İL,$B$10,İLÇE,$B$11)/VLOOKUP($B$11,ABONE1,7,FALSE))*60</f>
        <v>4.0742711562897078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4.0429727178253021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3.8003943547557832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2.3518619780219781</v>
      </c>
      <c r="G31" s="30">
        <f>(SUMIFS(KENTALTIAG2,KAYNAK,A31,SEBEP,B31,SÜRE,"Uzun",BİLDİRİM,"Bildirimli",İL,$B$10,İLÇE,$B$11)/VLOOKUP($B$11,ABONE1,7,FALSE))*60</f>
        <v>5.6692863466106846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5.6362627052453105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5.2980869429305919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3.2820158241758239</v>
      </c>
      <c r="G33" s="30">
        <f t="shared" si="8"/>
        <v>9.7435575029003925</v>
      </c>
      <c r="H33" s="30">
        <f t="shared" si="8"/>
        <v>9.6792354230706117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9.0984812976863747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1.5567765567765568</v>
      </c>
      <c r="G38" s="30">
        <f t="shared" si="10"/>
        <v>1.7775629339078873</v>
      </c>
      <c r="H38" s="30">
        <f t="shared" si="11"/>
        <v>1.7753650932560301</v>
      </c>
      <c r="I38" s="30">
        <f t="shared" si="12"/>
        <v>1.0432098765432098</v>
      </c>
      <c r="J38" s="30">
        <f t="shared" si="13"/>
        <v>0.67325546570829586</v>
      </c>
      <c r="K38" s="30">
        <f t="shared" si="14"/>
        <v>0.69037417880605545</v>
      </c>
      <c r="L38" s="30">
        <f t="shared" si="15"/>
        <v>1.7102656383890318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1.4652014652014652E-2</v>
      </c>
      <c r="G42" s="30">
        <f t="shared" si="10"/>
        <v>0.12185330460563873</v>
      </c>
      <c r="H42" s="30">
        <f t="shared" si="11"/>
        <v>0.12078615836204853</v>
      </c>
      <c r="I42" s="30">
        <f t="shared" si="12"/>
        <v>6.1728395061728392E-3</v>
      </c>
      <c r="J42" s="30">
        <f t="shared" si="13"/>
        <v>7.9065588499550768E-2</v>
      </c>
      <c r="K42" s="30">
        <f t="shared" si="14"/>
        <v>7.5692659240217078E-2</v>
      </c>
      <c r="L42" s="30">
        <f t="shared" si="15"/>
        <v>0.11808054841473864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2.9949086552860139E-4</v>
      </c>
      <c r="K45" s="30">
        <f t="shared" si="14"/>
        <v>2.8563267637817766E-4</v>
      </c>
      <c r="L45" s="30">
        <f t="shared" si="15"/>
        <v>1.7137960582690659E-5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1.5714285714285714</v>
      </c>
      <c r="G46" s="30">
        <f t="shared" si="16"/>
        <v>1.899416238513526</v>
      </c>
      <c r="H46" s="30">
        <f t="shared" si="16"/>
        <v>1.8961512516180785</v>
      </c>
      <c r="I46" s="30">
        <f t="shared" si="16"/>
        <v>1.0493827160493827</v>
      </c>
      <c r="J46" s="30">
        <f t="shared" si="16"/>
        <v>0.75262054507337528</v>
      </c>
      <c r="K46" s="30">
        <f t="shared" si="16"/>
        <v>0.76635247072265067</v>
      </c>
      <c r="L46" s="30">
        <f t="shared" si="16"/>
        <v>1.8283633247643531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7.326007326007326E-3</v>
      </c>
      <c r="G50" s="30">
        <f>(SUMIFS(KENTALTIAG1,KAYNAK,A50,SEBEP,B50,SÜRE,"Uzun",BİLDİRİM,"Bildirimli",İL,$B$10,İLÇE,$B$11)/VLOOKUP($B$11,ABONE1,7,FALSE))</f>
        <v>1.3921882768907795E-2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1.3856223449835002E-2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1.3024850042844902E-2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9.1575091575091579E-3</v>
      </c>
      <c r="G52" s="30">
        <f>(SUMIFS(KENTALTIAG1,KAYNAK,A52,SEBEP,B52,SÜRE,"Uzun",BİLDİRİM,"Bildirimli",İL,$B$10,İLÇE,$B$11)/VLOOKUP($B$11,ABONE1,7,FALSE))</f>
        <v>1.8286282525827303E-2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1.8195409214388593E-2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1.710368466152528E-2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1.6483516483516484E-2</v>
      </c>
      <c r="G54" s="30">
        <f t="shared" si="17"/>
        <v>3.2208165294735094E-2</v>
      </c>
      <c r="H54" s="30">
        <f t="shared" si="17"/>
        <v>3.2051632664223596E-2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3.0128534704370182E-2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116.08016579999999</v>
      </c>
      <c r="G17" s="30">
        <f t="shared" si="1"/>
        <v>18.002953367097881</v>
      </c>
      <c r="H17" s="30">
        <f t="shared" si="2"/>
        <v>18.597793326055317</v>
      </c>
      <c r="I17" s="30">
        <f t="shared" si="3"/>
        <v>604.65333381818186</v>
      </c>
      <c r="J17" s="30">
        <f t="shared" si="4"/>
        <v>94.644369344450837</v>
      </c>
      <c r="K17" s="30">
        <f t="shared" si="5"/>
        <v>97.318646496329478</v>
      </c>
      <c r="L17" s="30">
        <f t="shared" si="6"/>
        <v>49.206176846202318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5.3260001999999993</v>
      </c>
      <c r="G21" s="30">
        <f t="shared" si="1"/>
        <v>5.311856236270442</v>
      </c>
      <c r="H21" s="30">
        <f t="shared" si="2"/>
        <v>5.3119420196506555</v>
      </c>
      <c r="I21" s="30">
        <f t="shared" si="3"/>
        <v>31.562422909090909</v>
      </c>
      <c r="J21" s="30">
        <f t="shared" si="4"/>
        <v>17.230716889016687</v>
      </c>
      <c r="K21" s="30">
        <f t="shared" si="5"/>
        <v>17.305866458194309</v>
      </c>
      <c r="L21" s="30">
        <f t="shared" si="6"/>
        <v>9.975332071764841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6.2006752501830603E-2</v>
      </c>
      <c r="H22" s="30">
        <f t="shared" si="2"/>
        <v>6.1630680494905388E-2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3.7667889683804724E-2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2.9432108860141569E-3</v>
      </c>
      <c r="H24" s="30">
        <f t="shared" si="2"/>
        <v>2.9253602620087334E-3</v>
      </c>
      <c r="I24" s="30">
        <f t="shared" si="3"/>
        <v>0</v>
      </c>
      <c r="J24" s="30">
        <f t="shared" si="4"/>
        <v>1.6133151236342725E-2</v>
      </c>
      <c r="K24" s="30">
        <f t="shared" si="5"/>
        <v>1.604855562970731E-2</v>
      </c>
      <c r="L24" s="30">
        <f t="shared" si="6"/>
        <v>8.0278251844163543E-3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121.40616599999998</v>
      </c>
      <c r="G25" s="30">
        <f t="shared" si="7"/>
        <v>23.379759566756167</v>
      </c>
      <c r="H25" s="30">
        <f t="shared" si="7"/>
        <v>23.974291386462884</v>
      </c>
      <c r="I25" s="30">
        <f t="shared" si="7"/>
        <v>636.21575672727272</v>
      </c>
      <c r="J25" s="30">
        <f t="shared" si="7"/>
        <v>111.89121938470387</v>
      </c>
      <c r="K25" s="30">
        <f t="shared" si="7"/>
        <v>114.6405615101535</v>
      </c>
      <c r="L25" s="30">
        <f t="shared" si="7"/>
        <v>59.227204632835374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1257.1289484000001</v>
      </c>
      <c r="G29" s="30">
        <f>(SUMIFS(KENTALTIAG2,KAYNAK,A29,SEBEP,B29,SÜRE,"Uzun",BİLDİRİM,"Bildirimli",İL,$B$10,İLÇE,$B$11)/VLOOKUP($B$11,ABONE1,7,FALSE))*60</f>
        <v>203.40980049914572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209.80062502547304</v>
      </c>
      <c r="I29" s="30">
        <f>(SUMIFS(KIRSALOG2,KAYNAK,A29,SEBEP,B29,SÜRE,"Uzun",BİLDİRİM,"Bildirimli",İL,$B$10,İLÇE,$B$11)/VLOOKUP($B$11,ABONE1,9,FALSE))*60</f>
        <v>2754.6249360000002</v>
      </c>
      <c r="J29" s="30">
        <f>(SUMIFS(KIRSALAG2,KAYNAK,A29,SEBEP,B29,SÜRE,"Uzun",BİLDİRİM,"Bildirimli",İL,$B$10,İLÇE,$B$11)/VLOOKUP($B$11,ABONE1,10,FALSE))*60</f>
        <v>326.41190843588271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339.14445839450849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260.11762104162807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15.121994999999998</v>
      </c>
      <c r="G31" s="30">
        <f>(SUMIFS(KENTALTIAG2,KAYNAK,A31,SEBEP,B31,SÜRE,"Uzun",BİLDİRİM,"Bildirimli",İL,$B$10,İLÇE,$B$11)/VLOOKUP($B$11,ABONE1,7,FALSE))*60</f>
        <v>3.9515516316817187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4.0193005604075696</v>
      </c>
      <c r="I31" s="30">
        <f>(SUMIFS(KIRSALOG2,KAYNAK,A31,SEBEP,B31,SÜRE,"Uzun",BİLDİRİM,"Bildirimli",İL,$B$10,İLÇE,$B$11)/VLOOKUP($B$11,ABONE1,9,FALSE))*60</f>
        <v>34.636315636363634</v>
      </c>
      <c r="J31" s="30">
        <f>(SUMIFS(KIRSALAG2,KAYNAK,A31,SEBEP,B31,SÜRE,"Uzun",BİLDİRİM,"Bildirimli",İL,$B$10,İLÇE,$B$11)/VLOOKUP($B$11,ABONE1,10,FALSE))*60</f>
        <v>7.8312812133410006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7.9718357841548295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5.5560964221373759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1272.2509434000001</v>
      </c>
      <c r="G33" s="30">
        <f t="shared" si="8"/>
        <v>207.36135213082744</v>
      </c>
      <c r="H33" s="30">
        <f t="shared" si="8"/>
        <v>213.81992558588061</v>
      </c>
      <c r="I33" s="30">
        <f t="shared" si="8"/>
        <v>2789.2612516363638</v>
      </c>
      <c r="J33" s="30">
        <f t="shared" si="8"/>
        <v>334.24318964922372</v>
      </c>
      <c r="K33" s="30">
        <f t="shared" si="8"/>
        <v>347.11629417866334</v>
      </c>
      <c r="L33" s="30">
        <f t="shared" si="8"/>
        <v>265.67371746376546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2.9</v>
      </c>
      <c r="G38" s="30">
        <f t="shared" si="10"/>
        <v>0.45148889431291189</v>
      </c>
      <c r="H38" s="30">
        <f t="shared" si="11"/>
        <v>0.46633915574963608</v>
      </c>
      <c r="I38" s="30">
        <f t="shared" si="12"/>
        <v>7.6363636363636367</v>
      </c>
      <c r="J38" s="30">
        <f t="shared" si="13"/>
        <v>1.1813302664366494</v>
      </c>
      <c r="K38" s="30">
        <f t="shared" si="14"/>
        <v>1.215177805319859</v>
      </c>
      <c r="L38" s="30">
        <f t="shared" si="15"/>
        <v>0.75757126441042366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0.06</v>
      </c>
      <c r="G42" s="30">
        <f t="shared" si="10"/>
        <v>5.2904564315352696E-2</v>
      </c>
      <c r="H42" s="30">
        <f t="shared" si="11"/>
        <v>5.2947598253275108E-2</v>
      </c>
      <c r="I42" s="30">
        <f t="shared" si="12"/>
        <v>0.23636363636363636</v>
      </c>
      <c r="J42" s="30">
        <f t="shared" si="13"/>
        <v>0.13820203181905311</v>
      </c>
      <c r="K42" s="30">
        <f t="shared" si="14"/>
        <v>0.13871675088187624</v>
      </c>
      <c r="L42" s="30">
        <f t="shared" si="15"/>
        <v>8.629573340252808E-2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7.9326336343666097E-4</v>
      </c>
      <c r="H43" s="30">
        <f t="shared" si="11"/>
        <v>7.8845220766618148E-4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4.8189198205879081E-4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6.1020258725896998E-5</v>
      </c>
      <c r="H45" s="30">
        <f t="shared" si="11"/>
        <v>6.0650169820475496E-5</v>
      </c>
      <c r="I45" s="30">
        <f t="shared" si="12"/>
        <v>0</v>
      </c>
      <c r="J45" s="30">
        <f t="shared" si="13"/>
        <v>3.8336208548974505E-4</v>
      </c>
      <c r="K45" s="30">
        <f t="shared" si="14"/>
        <v>3.8135189245876633E-4</v>
      </c>
      <c r="L45" s="30">
        <f t="shared" si="15"/>
        <v>1.8534307002261184E-4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2.96</v>
      </c>
      <c r="G46" s="30">
        <f t="shared" si="16"/>
        <v>0.50524774225042712</v>
      </c>
      <c r="H46" s="30">
        <f t="shared" si="16"/>
        <v>0.52013585638039783</v>
      </c>
      <c r="I46" s="30">
        <f t="shared" si="16"/>
        <v>7.872727272727273</v>
      </c>
      <c r="J46" s="30">
        <f t="shared" si="16"/>
        <v>1.3199156603411923</v>
      </c>
      <c r="K46" s="30">
        <f t="shared" si="16"/>
        <v>1.354275908094194</v>
      </c>
      <c r="L46" s="30">
        <f t="shared" si="16"/>
        <v>0.84453423286503315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5.8</v>
      </c>
      <c r="G50" s="30">
        <f>(SUMIFS(KENTALTIAG1,KAYNAK,A50,SEBEP,B50,SÜRE,"Uzun",BİLDİRİM,"Bildirimli",İL,$B$10,İLÇE,$B$11)/VLOOKUP($B$11,ABONE1,7,FALSE))</f>
        <v>0.92830119599707106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0.95784813197476948</v>
      </c>
      <c r="I50" s="30">
        <f>(SUMIFS(KIRSALOG1,KAYNAK,A50,SEBEP,B50,SÜRE,"Uzun",BİLDİRİM,"Bildirimli",İL,$B$10,İLÇE,$B$11)/VLOOKUP($B$11,ABONE1,9,FALSE))</f>
        <v>9.1090909090909093</v>
      </c>
      <c r="J50" s="30">
        <f>(SUMIFS(KIRSALAG1,KAYNAK,A50,SEBEP,B50,SÜRE,"Uzun",BİLDİRİM,"Bildirimli",İL,$B$10,İLÇE,$B$11)/VLOOKUP($B$11,ABONE1,10,FALSE))</f>
        <v>1.0550124592677783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1.0972447325769854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1.0121214367794789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0.06</v>
      </c>
      <c r="G52" s="30">
        <f>(SUMIFS(KENTALTIAG1,KAYNAK,A52,SEBEP,B52,SÜRE,"Uzun",BİLDİRİM,"Bildirimli",İL,$B$10,İLÇE,$B$11)/VLOOKUP($B$11,ABONE1,7,FALSE))</f>
        <v>1.9099340981205762E-2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1.9347404172731685E-2</v>
      </c>
      <c r="I52" s="30">
        <f>(SUMIFS(KIRSALOG1,KAYNAK,A52,SEBEP,B52,SÜRE,"Uzun",BİLDİRİM,"Bildirimli",İL,$B$10,İLÇE,$B$11)/VLOOKUP($B$11,ABONE1,9,FALSE))</f>
        <v>0.14545454545454545</v>
      </c>
      <c r="J52" s="30">
        <f>(SUMIFS(KIRSALAG1,KAYNAK,A52,SEBEP,B52,SÜRE,"Uzun",BİLDİRİM,"Bildirimli",İL,$B$10,İLÇE,$B$11)/VLOOKUP($B$11,ABONE1,10,FALSE))</f>
        <v>2.3768449300364192E-2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2.4406521117361045E-2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2.1314453052600362E-2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5.8599999999999994</v>
      </c>
      <c r="G54" s="30">
        <f t="shared" si="17"/>
        <v>0.94740053697827686</v>
      </c>
      <c r="H54" s="30">
        <f t="shared" si="17"/>
        <v>0.97719553614750121</v>
      </c>
      <c r="I54" s="30">
        <f t="shared" si="17"/>
        <v>9.254545454545454</v>
      </c>
      <c r="J54" s="30">
        <f t="shared" si="17"/>
        <v>1.0787809085681426</v>
      </c>
      <c r="K54" s="30">
        <f t="shared" si="17"/>
        <v>1.1216512536943464</v>
      </c>
      <c r="L54" s="30">
        <f t="shared" si="17"/>
        <v>1.0334358898320792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2.21</v>
      </c>
      <c r="G58" s="30">
        <f>(SUMIFS(KENTALTIAG1,KAYNAK,A58,SÜRE,"Kısa",İL,$B$10,İLÇE,$B$11)/VLOOKUP($B$11,ABONE1,7,FALSE))</f>
        <v>0.64370270929948747</v>
      </c>
      <c r="H58" s="30">
        <f>(SUMIFS(KENTALTIOG1,KAYNAK,A58,SÜRE,"Kısa",İL,$B$10,İLÇE,$B$11)+SUMIFS(KENTALTIAG1,KAYNAK,A58,SÜRE,"Kısa",İL,$B$10,İLÇE,$B$11))/VLOOKUP($B$11,ABONE1,8,FALSE)</f>
        <v>0.65320232896652108</v>
      </c>
      <c r="I58" s="30">
        <f>(SUMIFS(KIRSALOG1,KAYNAK,A58,SÜRE,"Kısa",İL,$B$10,İLÇE,$B$11)/VLOOKUP($B$11,ABONE1,9,FALSE))</f>
        <v>5.127272727272727</v>
      </c>
      <c r="J58" s="30">
        <f>(SUMIFS(KIRSALAG1,KAYNAK,A58,SÜRE,"Kısa",İL,$B$10,İLÇE,$B$11)/VLOOKUP($B$11,ABONE1,10,FALSE))</f>
        <v>1.4113475177304964</v>
      </c>
      <c r="K58" s="30">
        <f>(SUMIFS(KIRSALOG1,KAYNAK,A58,SÜRE,"Kısa",İL,$B$10,İLÇE,$B$11)+SUMIFS(KIRSALAG1,KAYNAK,A58,SÜRE,"Kısa",İL,$B$10,İLÇE,$B$11))/VLOOKUP($B$11,ABONE1,11,FALSE)</f>
        <v>1.4308323005052912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0.95555473180857764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2.21</v>
      </c>
      <c r="G60" s="30">
        <f t="shared" si="18"/>
        <v>0.64370270929948747</v>
      </c>
      <c r="H60" s="30">
        <f t="shared" si="18"/>
        <v>0.65320232896652108</v>
      </c>
      <c r="I60" s="30">
        <f t="shared" si="18"/>
        <v>5.127272727272727</v>
      </c>
      <c r="J60" s="30">
        <f t="shared" si="18"/>
        <v>1.4113475177304964</v>
      </c>
      <c r="K60" s="30">
        <f t="shared" si="18"/>
        <v>1.4308323005052912</v>
      </c>
      <c r="L60" s="30">
        <f t="shared" si="18"/>
        <v>0.95555473180857764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21.114705882352943</v>
      </c>
      <c r="G17" s="30">
        <f t="shared" si="1"/>
        <v>2.1427977704395356</v>
      </c>
      <c r="H17" s="30">
        <f t="shared" si="2"/>
        <v>2.2523378263330693</v>
      </c>
      <c r="I17" s="30">
        <f t="shared" si="3"/>
        <v>233.60002000000003</v>
      </c>
      <c r="J17" s="30">
        <f t="shared" si="4"/>
        <v>17.040577068965518</v>
      </c>
      <c r="K17" s="30">
        <f t="shared" si="5"/>
        <v>17.50629630107527</v>
      </c>
      <c r="L17" s="30">
        <f t="shared" si="6"/>
        <v>4.3328298161908485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0.69171221361876567</v>
      </c>
      <c r="H21" s="30">
        <f t="shared" si="2"/>
        <v>0.68771840371334769</v>
      </c>
      <c r="I21" s="30">
        <f t="shared" si="3"/>
        <v>0</v>
      </c>
      <c r="J21" s="30">
        <f t="shared" si="4"/>
        <v>0.54549806034482762</v>
      </c>
      <c r="K21" s="30">
        <f t="shared" si="5"/>
        <v>0.54432494623655914</v>
      </c>
      <c r="L21" s="30">
        <f t="shared" si="6"/>
        <v>0.66816092686742279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21.114705882352943</v>
      </c>
      <c r="G25" s="30">
        <f t="shared" si="7"/>
        <v>2.8345099840583012</v>
      </c>
      <c r="H25" s="30">
        <f t="shared" si="7"/>
        <v>2.9400562300464168</v>
      </c>
      <c r="I25" s="30">
        <f t="shared" si="7"/>
        <v>233.60002000000003</v>
      </c>
      <c r="J25" s="30">
        <f t="shared" si="7"/>
        <v>17.586075129310345</v>
      </c>
      <c r="K25" s="30">
        <f t="shared" si="7"/>
        <v>18.050621247311831</v>
      </c>
      <c r="L25" s="30">
        <f t="shared" si="7"/>
        <v>5.0009907430582716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51.473202352941186</v>
      </c>
      <c r="G29" s="30">
        <f>(SUMIFS(KENTALTIAG2,KAYNAK,A29,SEBEP,B29,SÜRE,"Uzun",BİLDİRİM,"Bildirimli",İL,$B$10,İLÇE,$B$11)/VLOOKUP($B$11,ABONE1,7,FALSE))*60</f>
        <v>3.9226599886130717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4.1972074425450012</v>
      </c>
      <c r="I29" s="30">
        <f>(SUMIFS(KIRSALOG2,KAYNAK,A29,SEBEP,B29,SÜRE,"Uzun",BİLDİRİM,"Bildirimli",İL,$B$10,İLÇE,$B$11)/VLOOKUP($B$11,ABONE1,9,FALSE))*60</f>
        <v>1370.4</v>
      </c>
      <c r="J29" s="30">
        <f>(SUMIFS(KIRSALAG2,KAYNAK,A29,SEBEP,B29,SÜRE,"Uzun",BİLDİRİM,"Bildirimli",İL,$B$10,İLÇE,$B$11)/VLOOKUP($B$11,ABONE1,10,FALSE))*60</f>
        <v>82.974137931034491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85.742795698924724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15.319234780993352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24.059022352941177</v>
      </c>
      <c r="G31" s="30">
        <f>(SUMIFS(KENTALTIAG2,KAYNAK,A31,SEBEP,B31,SÜRE,"Uzun",BİLDİRİM,"Bildirimli",İL,$B$10,İLÇE,$B$11)/VLOOKUP($B$11,ABONE1,7,FALSE))*60</f>
        <v>9.3732145456615807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9.4580075036793829</v>
      </c>
      <c r="I31" s="30">
        <f>(SUMIFS(KIRSALOG2,KAYNAK,A31,SEBEP,B31,SÜRE,"Uzun",BİLDİRİM,"Bildirimli",İL,$B$10,İLÇE,$B$11)/VLOOKUP($B$11,ABONE1,9,FALSE))*60</f>
        <v>291.25169999999997</v>
      </c>
      <c r="J31" s="30">
        <f>(SUMIFS(KIRSALAG2,KAYNAK,A31,SEBEP,B31,SÜRE,"Uzun",BİLDİRİM,"Bildirimli",İL,$B$10,İLÇE,$B$11)/VLOOKUP($B$11,ABONE1,10,FALSE))*60</f>
        <v>27.829316637931033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28.395816387096772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12.0409409601095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75.532224705882356</v>
      </c>
      <c r="G33" s="30">
        <f t="shared" si="8"/>
        <v>13.295874534274652</v>
      </c>
      <c r="H33" s="30">
        <f t="shared" si="8"/>
        <v>13.655214946224383</v>
      </c>
      <c r="I33" s="30">
        <f t="shared" si="8"/>
        <v>1661.6517000000001</v>
      </c>
      <c r="J33" s="30">
        <f t="shared" si="8"/>
        <v>110.80345456896552</v>
      </c>
      <c r="K33" s="30">
        <f t="shared" si="8"/>
        <v>114.1386120860215</v>
      </c>
      <c r="L33" s="30">
        <f t="shared" si="8"/>
        <v>27.36017574110285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2.0588235294117645</v>
      </c>
      <c r="G38" s="30">
        <f t="shared" si="10"/>
        <v>0.17433386472329765</v>
      </c>
      <c r="H38" s="30">
        <f t="shared" si="11"/>
        <v>0.18521453639759991</v>
      </c>
      <c r="I38" s="30">
        <f t="shared" si="12"/>
        <v>25</v>
      </c>
      <c r="J38" s="30">
        <f t="shared" si="13"/>
        <v>1.4913793103448276</v>
      </c>
      <c r="K38" s="30">
        <f t="shared" si="14"/>
        <v>1.5419354838709678</v>
      </c>
      <c r="L38" s="30">
        <f t="shared" si="15"/>
        <v>0.37025811497849043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1.1159189250740151E-2</v>
      </c>
      <c r="H42" s="30">
        <f t="shared" si="11"/>
        <v>1.1094758292765764E-2</v>
      </c>
      <c r="I42" s="30">
        <f t="shared" si="12"/>
        <v>0</v>
      </c>
      <c r="J42" s="30">
        <f t="shared" si="13"/>
        <v>5.028735632183908E-3</v>
      </c>
      <c r="K42" s="30">
        <f t="shared" si="14"/>
        <v>5.017921146953405E-3</v>
      </c>
      <c r="L42" s="30">
        <f t="shared" si="15"/>
        <v>1.0265936644505279E-2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2.0588235294117645</v>
      </c>
      <c r="G46" s="30">
        <f t="shared" si="16"/>
        <v>0.18549305397403781</v>
      </c>
      <c r="H46" s="30">
        <f t="shared" si="16"/>
        <v>0.19630929469036568</v>
      </c>
      <c r="I46" s="30">
        <f t="shared" si="16"/>
        <v>25</v>
      </c>
      <c r="J46" s="30">
        <f t="shared" si="16"/>
        <v>1.4964080459770115</v>
      </c>
      <c r="K46" s="30">
        <f t="shared" si="16"/>
        <v>1.5469534050179212</v>
      </c>
      <c r="L46" s="30">
        <f t="shared" si="16"/>
        <v>0.38052405162299568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0.39215686274509803</v>
      </c>
      <c r="G50" s="30">
        <f>(SUMIFS(KENTALTIAG1,KAYNAK,A50,SEBEP,B50,SÜRE,"Uzun",BİLDİRİM,"Bildirimli",İL,$B$10,İLÇE,$B$11)/VLOOKUP($B$11,ABONE1,7,FALSE))</f>
        <v>2.5165110453199725E-2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2.7284048454658667E-2</v>
      </c>
      <c r="I50" s="30">
        <f>(SUMIFS(KIRSALOG1,KAYNAK,A50,SEBEP,B50,SÜRE,"Uzun",BİLDİRİM,"Bildirimli",İL,$B$10,İLÇE,$B$11)/VLOOKUP($B$11,ABONE1,9,FALSE))</f>
        <v>12</v>
      </c>
      <c r="J50" s="30">
        <f>(SUMIFS(KIRSALAG1,KAYNAK,A50,SEBEP,B50,SÜRE,"Uzun",BİLDİRİM,"Bildirimli",İL,$B$10,İLÇE,$B$11)/VLOOKUP($B$11,ABONE1,10,FALSE))</f>
        <v>0.62356321839080464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0.64802867383512541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0.11194759483770043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9.8039215686274508E-2</v>
      </c>
      <c r="G52" s="30">
        <f>(SUMIFS(KENTALTIAG1,KAYNAK,A52,SEBEP,B52,SÜRE,"Uzun",BİLDİRİM,"Bildirimli",İL,$B$10,İLÇE,$B$11)/VLOOKUP($B$11,ABONE1,7,FALSE))</f>
        <v>3.6893646094283764E-2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3.7246688554285069E-2</v>
      </c>
      <c r="I52" s="30">
        <f>(SUMIFS(KIRSALOG1,KAYNAK,A52,SEBEP,B52,SÜRE,"Uzun",BİLDİRİM,"Bildirimli",İL,$B$10,İLÇE,$B$11)/VLOOKUP($B$11,ABONE1,9,FALSE))</f>
        <v>1.3333333333333333</v>
      </c>
      <c r="J52" s="30">
        <f>(SUMIFS(KIRSALAG1,KAYNAK,A52,SEBEP,B52,SÜRE,"Uzun",BİLDİRİM,"Bildirimli",İL,$B$10,İLÇE,$B$11)/VLOOKUP($B$11,ABONE1,10,FALSE))</f>
        <v>0.13218390804597702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0.13476702508960572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5.0547516621040282E-2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0.49019607843137253</v>
      </c>
      <c r="G54" s="30">
        <f t="shared" si="17"/>
        <v>6.2058756547483489E-2</v>
      </c>
      <c r="H54" s="30">
        <f t="shared" si="17"/>
        <v>6.4530737008943739E-2</v>
      </c>
      <c r="I54" s="30">
        <f t="shared" si="17"/>
        <v>13.333333333333334</v>
      </c>
      <c r="J54" s="30">
        <f t="shared" si="17"/>
        <v>0.75574712643678166</v>
      </c>
      <c r="K54" s="30">
        <f t="shared" si="17"/>
        <v>0.78279569892473111</v>
      </c>
      <c r="L54" s="30">
        <f t="shared" si="17"/>
        <v>0.16249511145874071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5.2069148936170215</v>
      </c>
      <c r="D15" s="30">
        <f t="shared" ref="D15:D24" si="1">(SUMIFS(KENTSELAG2,KAYNAK,A15,SEBEP,B15,SÜRE,"Uzun",BİLDİRİM,"Bildirimsiz",İL,$B$10,İLÇE,$B$11)/VLOOKUP($B$11,ABONE1,4,FALSE))*60</f>
        <v>1.2835255337990752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1.2859432669677917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1.2859432669677917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281.13191425531915</v>
      </c>
      <c r="D17" s="30">
        <f t="shared" si="1"/>
        <v>27.570998925514122</v>
      </c>
      <c r="E17" s="30">
        <f t="shared" si="2"/>
        <v>27.727252251161996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27.727252251161996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25.482624255319148</v>
      </c>
      <c r="D18" s="30">
        <f t="shared" si="1"/>
        <v>6.8282827668995365</v>
      </c>
      <c r="E18" s="30">
        <f t="shared" si="2"/>
        <v>6.8397782408433248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6.8397782408433248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23.82163085106383</v>
      </c>
      <c r="D21" s="30">
        <f t="shared" si="1"/>
        <v>8.9199213940765478</v>
      </c>
      <c r="E21" s="30">
        <f t="shared" si="2"/>
        <v>8.9291043616386592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8.9291043616386592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7.8585732559283692E-4</v>
      </c>
      <c r="E24" s="30">
        <f t="shared" si="2"/>
        <v>7.8537305213748629E-4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7.8537305213748629E-4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335.64308425531914</v>
      </c>
      <c r="D25" s="30">
        <f t="shared" ref="D25:L25" si="4">SUM(D15:D24)</f>
        <v>44.603514477614873</v>
      </c>
      <c r="E25" s="30">
        <f t="shared" si="4"/>
        <v>44.782863493663911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44.782863493663911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33.628723404255318</v>
      </c>
      <c r="D28" s="30">
        <f>(SUMIFS(KENTSELAG2,KAYNAK,A28,SEBEP,B28,SÜRE,"Uzun",BİLDİRİM,"Bildirimli",İL,$B$10,İLÇE,$B$11)/VLOOKUP($B$11,ABONE1,4,FALSE))*60</f>
        <v>5.050298786972351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5.0679098366975008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5.0679098366975008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3.5001772340425532</v>
      </c>
      <c r="D29" s="30">
        <f>(SUMIFS(KENTSELAG2,KAYNAK,A29,SEBEP,B29,SÜRE,"Uzun",BİLDİRİM,"Bildirimli",İL,$B$10,İLÇE,$B$11)/VLOOKUP($B$11,ABONE1,4,FALSE))*60</f>
        <v>0.68996315339958669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0.69169490805630041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0.69169490805630041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4.4599603676079891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4.4572119801493386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4.4572119801493386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37.128900638297871</v>
      </c>
      <c r="D33" s="30">
        <f t="shared" ref="D33:L33" si="5">SUM(D28:D32)</f>
        <v>10.200222307979928</v>
      </c>
      <c r="E33" s="30">
        <f t="shared" si="5"/>
        <v>10.21681672490314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10.21681672490314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0.13829787234042554</v>
      </c>
      <c r="D36" s="30">
        <f t="shared" ref="D36:D45" si="7">(SUMIFS(KENTSELAG1,KAYNAK,A36,SEBEP,B36,SÜRE,"Uzun",BİLDİRİM,"Bildirimsiz",İL,$B$10,İLÇE,$B$11)/VLOOKUP($B$11,ABONE1,4,FALSE))</f>
        <v>3.4090983633441568E-2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3.4155199653859013E-2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3.4155199653859013E-2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5.5</v>
      </c>
      <c r="D38" s="30">
        <f t="shared" si="7"/>
        <v>0.57204893568172133</v>
      </c>
      <c r="E38" s="30">
        <f t="shared" si="8"/>
        <v>0.57508571578416012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0.57508571578416012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0.26595744680851063</v>
      </c>
      <c r="D39" s="30">
        <f t="shared" si="7"/>
        <v>7.7326248811046605E-2</v>
      </c>
      <c r="E39" s="30">
        <f t="shared" si="8"/>
        <v>7.7442490117281479E-2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7.7442490117281479E-2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0.15957446808510639</v>
      </c>
      <c r="D42" s="30">
        <f t="shared" si="7"/>
        <v>5.3015841779002267E-2</v>
      </c>
      <c r="E42" s="30">
        <f t="shared" si="8"/>
        <v>5.3081507024433094E-2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5.3081507024433094E-2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2.6238971432319854E-5</v>
      </c>
      <c r="E45" s="30">
        <f t="shared" si="8"/>
        <v>2.6222802037511719E-5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2.6222802037511719E-5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6.0638297872340425</v>
      </c>
      <c r="D46" s="30">
        <f t="shared" ref="D46:L46" si="10">SUM(D36:D45)</f>
        <v>0.73650824887664412</v>
      </c>
      <c r="E46" s="30">
        <f t="shared" si="10"/>
        <v>0.7397911353817711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0.7397911353817711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3.0638297872340425</v>
      </c>
      <c r="D49" s="30">
        <f>(SUMIFS(KENTSELAG1,KAYNAK,A49,SEBEP,B49,SÜRE,"Uzun",BİLDİRİM,"Bildirimli",İL,$B$10,İLÇE,$B$11)/VLOOKUP($B$11,ABONE1,4,FALSE))</f>
        <v>0.45946406900849485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0.46106897252505918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0.46106897252505918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0.40425531914893614</v>
      </c>
      <c r="D50" s="30">
        <f>(SUMIFS(KENTSELAG1,KAYNAK,A50,SEBEP,B50,SÜRE,"Uzun",BİLDİRİM,"Bildirimli",İL,$B$10,İLÇE,$B$11)/VLOOKUP($B$11,ABONE1,4,FALSE))</f>
        <v>7.9687756239955387E-2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7.9887766407279445E-2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7.9887766407279445E-2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2.8711994489815998E-2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2.8694301129547198E-2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2.8694301129547198E-2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3.4680851063829787</v>
      </c>
      <c r="D54" s="30">
        <f t="shared" ref="D54:L54" si="11">SUM(D49:D53)</f>
        <v>0.56786381973826616</v>
      </c>
      <c r="E54" s="30">
        <f t="shared" si="11"/>
        <v>0.56965104006188583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0.56965104006188583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0.24468085106382978</v>
      </c>
      <c r="D58" s="30">
        <f>(SUMIFS(KENTSELAG1,KAYNAK,A58,SÜRE,"Kısa",İL,$B$10,İLÇE,$B$11)/VLOOKUP($B$11,ABONE1,4,FALSE))</f>
        <v>4.3701006920528716E-2</v>
      </c>
      <c r="E58" s="30">
        <f>(SUMIFS(KENTSELOG1,KAYNAK,A58,SÜRE,"Kısa",İL,$B$10,İLÇE,$B$11)+SUMIFS(KENTSELAG1,KAYNAK,A58,SÜRE,"Kısa",İL,$B$10,İLÇE,$B$11))/VLOOKUP($B$11,ABONE1,5,FALSE)</f>
        <v>4.3824857905191458E-2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4.3824857905191458E-2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0.24468085106382978</v>
      </c>
      <c r="D60" s="30">
        <f t="shared" ref="D60:L60" si="12">SUM(D57:D59)</f>
        <v>4.3701006920528716E-2</v>
      </c>
      <c r="E60" s="30">
        <f t="shared" si="12"/>
        <v>4.3824857905191458E-2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4.3824857905191458E-2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5.2803797468354423</v>
      </c>
      <c r="D17" s="30">
        <f t="shared" si="1"/>
        <v>7.9781037763225475</v>
      </c>
      <c r="E17" s="30">
        <f t="shared" si="2"/>
        <v>7.9735506069604982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7.9735506069604982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2.6801688607594936</v>
      </c>
      <c r="D21" s="30">
        <f t="shared" si="1"/>
        <v>8.2656487185413479</v>
      </c>
      <c r="E21" s="30">
        <f t="shared" si="2"/>
        <v>8.25622164761681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8.25622164761681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7.9605486075949354</v>
      </c>
      <c r="D25" s="30">
        <f t="shared" ref="D25:L25" si="4">SUM(D15:D24)</f>
        <v>16.243752494863894</v>
      </c>
      <c r="E25" s="30">
        <f t="shared" si="4"/>
        <v>16.229772254577309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16.229772254577309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12.322212151898736</v>
      </c>
      <c r="D31" s="30">
        <f>(SUMIFS(KENTSELAG2,KAYNAK,A31,SEBEP,B31,SÜRE,"Uzun",BİLDİRİM,"Bildirimli",İL,$B$10,İLÇE,$B$11)/VLOOKUP($B$11,ABONE1,4,FALSE))*60</f>
        <v>7.0717060182331792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7.0805677266220872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7.0805677266220872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12.322212151898736</v>
      </c>
      <c r="D33" s="30">
        <f t="shared" ref="D33:L33" si="5">SUM(D28:D32)</f>
        <v>7.0717060182331792</v>
      </c>
      <c r="E33" s="30">
        <f t="shared" si="5"/>
        <v>7.0805677266220872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7.0805677266220872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1.2658227848101266E-2</v>
      </c>
      <c r="D38" s="30">
        <f t="shared" si="7"/>
        <v>2.9425612052730695E-2</v>
      </c>
      <c r="E38" s="30">
        <f t="shared" si="8"/>
        <v>2.9397312367808234E-2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2.9397312367808234E-2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2.5316455696202531E-2</v>
      </c>
      <c r="D42" s="30">
        <f t="shared" si="7"/>
        <v>7.8732237630542712E-2</v>
      </c>
      <c r="E42" s="30">
        <f t="shared" si="8"/>
        <v>7.8642083449056766E-2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7.8642083449056766E-2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3.7974683544303799E-2</v>
      </c>
      <c r="D46" s="30">
        <f t="shared" ref="D46:L46" si="10">SUM(D36:D45)</f>
        <v>0.10815784968327341</v>
      </c>
      <c r="E46" s="30">
        <f t="shared" si="10"/>
        <v>0.108039395816865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0.108039395816865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3.7974683544303799E-2</v>
      </c>
      <c r="D52" s="30">
        <f>(SUMIFS(KENTSELAG1,KAYNAK,A52,SEBEP,B52,SÜRE,"Uzun",BİLDİRİM,"Bildirimli",İL,$B$10,İLÇE,$B$11)/VLOOKUP($B$11,ABONE1,4,FALSE))</f>
        <v>2.8847800034240711E-2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2.8863204221590787E-2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2.8863204221590787E-2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3.7974683544303799E-2</v>
      </c>
      <c r="D54" s="30">
        <f t="shared" ref="D54:L54" si="11">SUM(D49:D53)</f>
        <v>2.8847800034240711E-2</v>
      </c>
      <c r="E54" s="30">
        <f t="shared" si="11"/>
        <v>2.8863204221590787E-2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2.8863204221590787E-2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167.45110149326811</v>
      </c>
      <c r="D17" s="30">
        <f t="shared" si="1"/>
        <v>56.754481661456005</v>
      </c>
      <c r="E17" s="30">
        <f t="shared" si="2"/>
        <v>58.560555319021468</v>
      </c>
      <c r="F17" s="30">
        <f t="shared" si="3"/>
        <v>57.526010955882356</v>
      </c>
      <c r="G17" s="30">
        <f t="shared" si="4"/>
        <v>10.095247715674363</v>
      </c>
      <c r="H17" s="30">
        <f t="shared" si="5"/>
        <v>14.8019852572054</v>
      </c>
      <c r="I17" s="30">
        <f t="shared" si="6"/>
        <v>228.06992152941177</v>
      </c>
      <c r="J17" s="30">
        <f t="shared" si="7"/>
        <v>105.57275309464913</v>
      </c>
      <c r="K17" s="30">
        <f t="shared" si="8"/>
        <v>111.99531620651369</v>
      </c>
      <c r="L17" s="30">
        <f t="shared" si="9"/>
        <v>63.701554157118935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2.8518767809057528</v>
      </c>
      <c r="D18" s="30">
        <f t="shared" si="1"/>
        <v>10.637220334361929</v>
      </c>
      <c r="E18" s="30">
        <f t="shared" si="2"/>
        <v>10.510198353669495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8.6388855021174606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0.42197063647490823</v>
      </c>
      <c r="D21" s="30">
        <f t="shared" si="1"/>
        <v>4.0298912511673235</v>
      </c>
      <c r="E21" s="30">
        <f t="shared" si="2"/>
        <v>3.9710261260109845</v>
      </c>
      <c r="F21" s="30">
        <f t="shared" si="3"/>
        <v>0</v>
      </c>
      <c r="G21" s="30">
        <f t="shared" si="4"/>
        <v>4.0765795625759411</v>
      </c>
      <c r="H21" s="30">
        <f t="shared" si="5"/>
        <v>3.6720448522437059</v>
      </c>
      <c r="I21" s="30">
        <f t="shared" si="6"/>
        <v>0.25378425882352945</v>
      </c>
      <c r="J21" s="30">
        <f t="shared" si="7"/>
        <v>7.8111465564379632</v>
      </c>
      <c r="K21" s="30">
        <f t="shared" si="8"/>
        <v>7.4149117949666907</v>
      </c>
      <c r="L21" s="30">
        <f t="shared" si="9"/>
        <v>4.4158018976724343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1.6913895537780668</v>
      </c>
      <c r="E22" s="30">
        <f t="shared" si="2"/>
        <v>1.6637936423364954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1.3675596113062605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170.72494891064875</v>
      </c>
      <c r="D25" s="30">
        <f t="shared" ref="D25:L25" si="10">SUM(D15:D24)</f>
        <v>73.112982800763334</v>
      </c>
      <c r="E25" s="30">
        <f t="shared" si="10"/>
        <v>74.705573441038439</v>
      </c>
      <c r="F25" s="30">
        <f t="shared" si="10"/>
        <v>57.526010955882356</v>
      </c>
      <c r="G25" s="30">
        <f t="shared" si="10"/>
        <v>14.171827278250305</v>
      </c>
      <c r="H25" s="30">
        <f t="shared" si="10"/>
        <v>18.474030109449107</v>
      </c>
      <c r="I25" s="30">
        <f t="shared" si="10"/>
        <v>228.32370578823532</v>
      </c>
      <c r="J25" s="30">
        <f t="shared" si="10"/>
        <v>113.38389965108709</v>
      </c>
      <c r="K25" s="30">
        <f t="shared" si="10"/>
        <v>119.41022800148038</v>
      </c>
      <c r="L25" s="30">
        <f t="shared" si="10"/>
        <v>78.123801168215095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25.582996323529411</v>
      </c>
      <c r="G28" s="30">
        <f>(SUMIFS(KENTALTIAG2,KAYNAK,A28,SEBEP,B28,SÜRE,"Uzun",BİLDİRİM,"Bildirimli",İL,$B$10,İLÇE,$B$11)/VLOOKUP($B$11,ABONE1,7,FALSE))*60</f>
        <v>176.9074119076549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161.89090660342941</v>
      </c>
      <c r="I28" s="30">
        <f>(SUMIFS(KIRSALOG2,KAYNAK,A28,SEBEP,B28,SÜRE,"Uzun",BİLDİRİM,"Bildirimli",İL,$B$10,İLÇE,$B$11)/VLOOKUP($B$11,ABONE1,9,FALSE))*60</f>
        <v>21.117176470588237</v>
      </c>
      <c r="J28" s="30">
        <f>(SUMIFS(KIRSALAG2,KAYNAK,A28,SEBEP,B28,SÜRE,"Uzun",BİLDİRİM,"Bildirimli",İL,$B$10,İLÇE,$B$11)/VLOOKUP($B$11,ABONE1,10,FALSE))*60</f>
        <v>46.798945449811221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45.45244263508512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13.331480827943928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103.46034106487147</v>
      </c>
      <c r="D29" s="30">
        <f>(SUMIFS(KENTSELAG2,KAYNAK,A29,SEBEP,B29,SÜRE,"Uzun",BİLDİRİM,"Bildirimli",İL,$B$10,İLÇE,$B$11)/VLOOKUP($B$11,ABONE1,4,FALSE))*60</f>
        <v>17.106855882496244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18.515758476485271</v>
      </c>
      <c r="F29" s="30">
        <f>(SUMIFS(KENTALTIOG2,KAYNAK,A29,SEBEP,B29,SÜRE,"Uzun",BİLDİRİM,"Bildirimli",İL,$B$10,İLÇE,$B$11)/VLOOKUP($B$11,ABONE1,6,FALSE))*60</f>
        <v>215.71825974264706</v>
      </c>
      <c r="G29" s="30">
        <f>(SUMIFS(KENTALTIAG2,KAYNAK,A29,SEBEP,B29,SÜRE,"Uzun",BİLDİRİM,"Bildirimli",İL,$B$10,İLÇE,$B$11)/VLOOKUP($B$11,ABONE1,7,FALSE))*60</f>
        <v>209.99967931956257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210.5671561072601</v>
      </c>
      <c r="I29" s="30">
        <f>(SUMIFS(KIRSALOG2,KAYNAK,A29,SEBEP,B29,SÜRE,"Uzun",BİLDİRİM,"Bildirimli",İL,$B$10,İLÇE,$B$11)/VLOOKUP($B$11,ABONE1,9,FALSE))*60</f>
        <v>228.05574628235294</v>
      </c>
      <c r="J29" s="30">
        <f>(SUMIFS(KIRSALAG2,KAYNAK,A29,SEBEP,B29,SÜRE,"Uzun",BİLDİRİM,"Bildirimli",İL,$B$10,İLÇE,$B$11)/VLOOKUP($B$11,ABONE1,10,FALSE))*60</f>
        <v>102.21287808228095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108.81085723168023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39.170775570729781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0.34117806609547124</v>
      </c>
      <c r="D31" s="30">
        <f>(SUMIFS(KENTSELAG2,KAYNAK,A31,SEBEP,B31,SÜRE,"Uzun",BİLDİRİM,"Bildirimli",İL,$B$10,İLÇE,$B$11)/VLOOKUP($B$11,ABONE1,4,FALSE))*60</f>
        <v>3.2632240348775827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3.2155493158262605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2.6430293160106362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103.80151913096694</v>
      </c>
      <c r="D33" s="30">
        <f t="shared" ref="D33:L33" si="11">SUM(D28:D32)</f>
        <v>20.370079917373829</v>
      </c>
      <c r="E33" s="30">
        <f t="shared" si="11"/>
        <v>21.731307792311533</v>
      </c>
      <c r="F33" s="30">
        <f t="shared" si="11"/>
        <v>241.30125606617648</v>
      </c>
      <c r="G33" s="30">
        <f t="shared" si="11"/>
        <v>386.90709122721751</v>
      </c>
      <c r="H33" s="30">
        <f t="shared" si="11"/>
        <v>372.45806271068955</v>
      </c>
      <c r="I33" s="30">
        <f t="shared" si="11"/>
        <v>249.17292275294119</v>
      </c>
      <c r="J33" s="30">
        <f t="shared" si="11"/>
        <v>149.01182353209217</v>
      </c>
      <c r="K33" s="30">
        <f t="shared" si="11"/>
        <v>154.26329986676535</v>
      </c>
      <c r="L33" s="30">
        <f t="shared" si="11"/>
        <v>55.145285714684341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1.6052631578947369</v>
      </c>
      <c r="D38" s="30">
        <f t="shared" si="13"/>
        <v>0.62240651264769176</v>
      </c>
      <c r="E38" s="30">
        <f t="shared" si="14"/>
        <v>0.63844233649525717</v>
      </c>
      <c r="F38" s="30">
        <f t="shared" si="15"/>
        <v>1.2205882352941178</v>
      </c>
      <c r="G38" s="30">
        <f t="shared" si="16"/>
        <v>0.81794248683677606</v>
      </c>
      <c r="H38" s="30">
        <f t="shared" si="17"/>
        <v>0.85789857716161988</v>
      </c>
      <c r="I38" s="30">
        <f t="shared" si="18"/>
        <v>2.0576470588235294</v>
      </c>
      <c r="J38" s="30">
        <f t="shared" si="19"/>
        <v>1.1584429110792867</v>
      </c>
      <c r="K38" s="30">
        <f t="shared" si="20"/>
        <v>1.2055884529977794</v>
      </c>
      <c r="L38" s="30">
        <f t="shared" si="21"/>
        <v>0.72377794556974495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0.13341493268053856</v>
      </c>
      <c r="D39" s="30">
        <f t="shared" si="13"/>
        <v>0.50513622152746762</v>
      </c>
      <c r="E39" s="30">
        <f t="shared" si="14"/>
        <v>0.49907139291063407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0.41021305932175567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3.0599755201958386E-3</v>
      </c>
      <c r="D42" s="30">
        <f t="shared" si="13"/>
        <v>3.1335011571724393E-2</v>
      </c>
      <c r="E42" s="30">
        <f t="shared" si="14"/>
        <v>3.08736894658013E-2</v>
      </c>
      <c r="F42" s="30">
        <f t="shared" si="15"/>
        <v>0</v>
      </c>
      <c r="G42" s="30">
        <f t="shared" si="16"/>
        <v>2.389631429728635E-2</v>
      </c>
      <c r="H42" s="30">
        <f t="shared" si="17"/>
        <v>2.1524990879241153E-2</v>
      </c>
      <c r="I42" s="30">
        <f t="shared" si="18"/>
        <v>2.352941176470588E-3</v>
      </c>
      <c r="J42" s="30">
        <f t="shared" si="19"/>
        <v>4.8235906782970968E-2</v>
      </c>
      <c r="K42" s="30">
        <f t="shared" si="20"/>
        <v>4.5830249198124846E-2</v>
      </c>
      <c r="L42" s="30">
        <f t="shared" si="21"/>
        <v>3.2443123994616067E-2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5.4407405903609566E-3</v>
      </c>
      <c r="E43" s="30">
        <f t="shared" si="14"/>
        <v>5.3519720419370944E-3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4.3990676602869245E-3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1.7417380660954713</v>
      </c>
      <c r="D46" s="30">
        <f t="shared" ref="D46:L46" si="22">SUM(D36:D45)</f>
        <v>1.1643184863372447</v>
      </c>
      <c r="E46" s="30">
        <f t="shared" si="22"/>
        <v>1.1737393909136296</v>
      </c>
      <c r="F46" s="30">
        <f t="shared" si="22"/>
        <v>1.2205882352941178</v>
      </c>
      <c r="G46" s="30">
        <f t="shared" si="22"/>
        <v>0.8418388011340624</v>
      </c>
      <c r="H46" s="30">
        <f t="shared" si="22"/>
        <v>0.87942356804086108</v>
      </c>
      <c r="I46" s="30">
        <f t="shared" si="22"/>
        <v>2.06</v>
      </c>
      <c r="J46" s="30">
        <f t="shared" si="22"/>
        <v>1.2066788178622576</v>
      </c>
      <c r="K46" s="30">
        <f t="shared" si="22"/>
        <v>1.2514187021959042</v>
      </c>
      <c r="L46" s="30">
        <f t="shared" si="22"/>
        <v>1.1708331965464036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0.62132352941176472</v>
      </c>
      <c r="G49" s="30">
        <f>(SUMIFS(KENTALTIAG1,KAYNAK,A49,SEBEP,B49,SÜRE,"Uzun",BİLDİRİM,"Bildirimli",İL,$B$10,İLÇE,$B$11)/VLOOKUP($B$11,ABONE1,7,FALSE))</f>
        <v>4.2964763061968405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3.9317767238234222</v>
      </c>
      <c r="I49" s="30">
        <f>(SUMIFS(KIRSALOG1,KAYNAK,A49,SEBEP,B49,SÜRE,"Uzun",BİLDİRİM,"Bildirimli",İL,$B$10,İLÇE,$B$11)/VLOOKUP($B$11,ABONE1,9,FALSE))</f>
        <v>0.52235294117647058</v>
      </c>
      <c r="J49" s="30">
        <f>(SUMIFS(KIRSALAG1,KAYNAK,A49,SEBEP,B49,SÜRE,"Uzun",BİLDİRİM,"Bildirimli",İL,$B$10,İLÇE,$B$11)/VLOOKUP($B$11,ABONE1,10,FALSE))</f>
        <v>1.1577919541726338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1.1244756970145571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0.32651587275532651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0.62729498164014685</v>
      </c>
      <c r="D50" s="30">
        <f>(SUMIFS(KENTSELAG1,KAYNAK,A50,SEBEP,B50,SÜRE,"Uzun",BİLDİRİM,"Bildirimli",İL,$B$10,İLÇE,$B$11)/VLOOKUP($B$11,ABONE1,4,FALSE))</f>
        <v>0.20677859434000567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0.21363954068896654</v>
      </c>
      <c r="F50" s="30">
        <f>(SUMIFS(KENTALTIOG1,KAYNAK,A50,SEBEP,B50,SÜRE,"Uzun",BİLDİRİM,"Bildirimli",İL,$B$10,İLÇE,$B$11)/VLOOKUP($B$11,ABONE1,6,FALSE))</f>
        <v>0.73713235294117652</v>
      </c>
      <c r="G50" s="30">
        <f>(SUMIFS(KENTALTIAG1,KAYNAK,A50,SEBEP,B50,SÜRE,"Uzun",BİLDİRİM,"Bildirimli",İL,$B$10,İLÇE,$B$11)/VLOOKUP($B$11,ABONE1,7,FALSE))</f>
        <v>0.65775617658971242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0.66563298066399124</v>
      </c>
      <c r="I50" s="30">
        <f>(SUMIFS(KIRSALOG1,KAYNAK,A50,SEBEP,B50,SÜRE,"Uzun",BİLDİRİM,"Bildirimli",İL,$B$10,İLÇE,$B$11)/VLOOKUP($B$11,ABONE1,9,FALSE))</f>
        <v>1.0352941176470589</v>
      </c>
      <c r="J50" s="30">
        <f>(SUMIFS(KIRSALAG1,KAYNAK,A50,SEBEP,B50,SÜRE,"Uzun",BİLDİRİM,"Bildirimli",İL,$B$10,İLÇE,$B$11)/VLOOKUP($B$11,ABONE1,10,FALSE))</f>
        <v>0.45280562426767346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0.48334566987416727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0.26986146219756407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1.2239902080783353E-3</v>
      </c>
      <c r="D52" s="30">
        <f>(SUMIFS(KENTSELAG1,KAYNAK,A52,SEBEP,B52,SÜRE,"Uzun",BİLDİRİM,"Bildirimli",İL,$B$10,İLÇE,$B$11)/VLOOKUP($B$11,ABONE1,4,FALSE))</f>
        <v>9.856267002314345E-3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9.715426859710434E-3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7.9856209579462264E-3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0.62851897184822514</v>
      </c>
      <c r="D54" s="30">
        <f t="shared" ref="D54:L54" si="23">SUM(D49:D53)</f>
        <v>0.21663486134232002</v>
      </c>
      <c r="E54" s="30">
        <f t="shared" si="23"/>
        <v>0.22335496754867698</v>
      </c>
      <c r="F54" s="30">
        <f t="shared" si="23"/>
        <v>1.3584558823529411</v>
      </c>
      <c r="G54" s="30">
        <f t="shared" si="23"/>
        <v>4.9542324827865531</v>
      </c>
      <c r="H54" s="30">
        <f t="shared" si="23"/>
        <v>4.5974097044874132</v>
      </c>
      <c r="I54" s="30">
        <f t="shared" si="23"/>
        <v>1.5576470588235294</v>
      </c>
      <c r="J54" s="30">
        <f t="shared" si="23"/>
        <v>1.6105975784403073</v>
      </c>
      <c r="K54" s="30">
        <f t="shared" si="23"/>
        <v>1.6078213668887242</v>
      </c>
      <c r="L54" s="30">
        <f t="shared" si="23"/>
        <v>0.60436295591083677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0.34455324357405143</v>
      </c>
      <c r="D58" s="30">
        <f>(SUMIFS(KENTSELAG1,KAYNAK,A58,SÜRE,"Kısa",İL,$B$10,İLÇE,$B$11)/VLOOKUP($B$11,ABONE1,4,FALSE))</f>
        <v>6.9988631288318642E-2</v>
      </c>
      <c r="E58" s="30">
        <f>(SUMIFS(KENTSELOG1,KAYNAK,A58,SÜRE,"Kısa",İL,$B$10,İLÇE,$B$11)+SUMIFS(KENTSELAG1,KAYNAK,A58,SÜRE,"Kısa",İL,$B$10,İLÇE,$B$11))/VLOOKUP($B$11,ABONE1,5,FALSE)</f>
        <v>7.4468297553669502E-2</v>
      </c>
      <c r="F58" s="30">
        <f>(SUMIFS(KENTALTIOG1,KAYNAK,A58,SÜRE,"Kısa",İL,$B$10,İLÇE,$B$11)/VLOOKUP($B$11,ABONE1,6,FALSE))</f>
        <v>0.13786764705882354</v>
      </c>
      <c r="G58" s="30">
        <f>(SUMIFS(KENTALTIAG1,KAYNAK,A58,SÜRE,"Kısa",İL,$B$10,İLÇE,$B$11)/VLOOKUP($B$11,ABONE1,7,FALSE))</f>
        <v>5.4070473876063181E-2</v>
      </c>
      <c r="H58" s="30">
        <f>(SUMIFS(KENTALTIOG1,KAYNAK,A58,SÜRE,"Kısa",İL,$B$10,İLÇE,$B$11)+SUMIFS(KENTALTIAG1,KAYNAK,A58,SÜRE,"Kısa",İL,$B$10,İLÇE,$B$11))/VLOOKUP($B$11,ABONE1,8,FALSE)</f>
        <v>6.2385990514410801E-2</v>
      </c>
      <c r="I58" s="30">
        <f>(SUMIFS(KIRSALOG1,KAYNAK,A58,SÜRE,"Kısa",İL,$B$10,İLÇE,$B$11)/VLOOKUP($B$11,ABONE1,9,FALSE))</f>
        <v>0.74470588235294122</v>
      </c>
      <c r="J58" s="30">
        <f>(SUMIFS(KIRSALAG1,KAYNAK,A58,SÜRE,"Kısa",İL,$B$10,İLÇE,$B$11)/VLOOKUP($B$11,ABONE1,10,FALSE))</f>
        <v>0.53710454367920846</v>
      </c>
      <c r="K58" s="30">
        <f>(SUMIFS(KIRSALOG1,KAYNAK,A58,SÜRE,"Kısa",İL,$B$10,İLÇE,$B$11)+SUMIFS(KIRSALAG1,KAYNAK,A58,SÜRE,"Kısa",İL,$B$10,İLÇE,$B$11))/VLOOKUP($B$11,ABONE1,11,FALSE)</f>
        <v>0.54798914384406616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0.13692918814221464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0.34455324357405143</v>
      </c>
      <c r="D60" s="30">
        <f t="shared" ref="D60:L60" si="24">SUM(D57:D59)</f>
        <v>6.9988631288318642E-2</v>
      </c>
      <c r="E60" s="30">
        <f t="shared" si="24"/>
        <v>7.4468297553669502E-2</v>
      </c>
      <c r="F60" s="30">
        <f t="shared" si="24"/>
        <v>0.13786764705882354</v>
      </c>
      <c r="G60" s="30">
        <f t="shared" si="24"/>
        <v>5.4070473876063181E-2</v>
      </c>
      <c r="H60" s="30">
        <f t="shared" si="24"/>
        <v>6.2385990514410801E-2</v>
      </c>
      <c r="I60" s="30">
        <f t="shared" si="24"/>
        <v>0.74470588235294122</v>
      </c>
      <c r="J60" s="30">
        <f t="shared" si="24"/>
        <v>0.53710454367920846</v>
      </c>
      <c r="K60" s="30">
        <f t="shared" si="24"/>
        <v>0.54798914384406616</v>
      </c>
      <c r="L60" s="30">
        <f t="shared" si="24"/>
        <v>0.13692918814221464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96.099825459985027</v>
      </c>
      <c r="D17" s="30">
        <f t="shared" si="1"/>
        <v>43.575707449763669</v>
      </c>
      <c r="E17" s="30">
        <f t="shared" si="2"/>
        <v>44.998412996353338</v>
      </c>
      <c r="F17" s="30">
        <f t="shared" si="3"/>
        <v>409.711020967742</v>
      </c>
      <c r="G17" s="30">
        <f t="shared" si="4"/>
        <v>29.839535022689272</v>
      </c>
      <c r="H17" s="30">
        <f t="shared" si="5"/>
        <v>35.382493866792181</v>
      </c>
      <c r="I17" s="30">
        <f t="shared" si="6"/>
        <v>515.42528487179493</v>
      </c>
      <c r="J17" s="30">
        <f t="shared" si="7"/>
        <v>126.76221047690574</v>
      </c>
      <c r="K17" s="30">
        <f t="shared" si="8"/>
        <v>137.82230526085368</v>
      </c>
      <c r="L17" s="30">
        <f t="shared" si="9"/>
        <v>56.68221468010092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1.666704143605086</v>
      </c>
      <c r="D21" s="30">
        <f t="shared" si="1"/>
        <v>8.2183984748974446</v>
      </c>
      <c r="E21" s="30">
        <f t="shared" si="2"/>
        <v>8.040934631280388</v>
      </c>
      <c r="F21" s="30">
        <f t="shared" si="3"/>
        <v>5.1938167741935484</v>
      </c>
      <c r="G21" s="30">
        <f t="shared" si="4"/>
        <v>20.052065918318604</v>
      </c>
      <c r="H21" s="30">
        <f t="shared" si="5"/>
        <v>19.835259270416572</v>
      </c>
      <c r="I21" s="30">
        <f t="shared" si="6"/>
        <v>6.0703702564102562</v>
      </c>
      <c r="J21" s="30">
        <f t="shared" si="7"/>
        <v>17.012483822756295</v>
      </c>
      <c r="K21" s="30">
        <f t="shared" si="8"/>
        <v>16.701106639912446</v>
      </c>
      <c r="L21" s="30">
        <f t="shared" si="9"/>
        <v>10.003133489778754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97.766529603590115</v>
      </c>
      <c r="D25" s="30">
        <f t="shared" ref="D25:L25" si="10">SUM(D15:D24)</f>
        <v>51.79410592466111</v>
      </c>
      <c r="E25" s="30">
        <f t="shared" si="10"/>
        <v>53.039347627633724</v>
      </c>
      <c r="F25" s="30">
        <f t="shared" si="10"/>
        <v>414.90483774193552</v>
      </c>
      <c r="G25" s="30">
        <f t="shared" si="10"/>
        <v>49.89160094100788</v>
      </c>
      <c r="H25" s="30">
        <f t="shared" si="10"/>
        <v>55.217753137208753</v>
      </c>
      <c r="I25" s="30">
        <f t="shared" si="10"/>
        <v>521.49565512820516</v>
      </c>
      <c r="J25" s="30">
        <f t="shared" si="10"/>
        <v>143.77469429966203</v>
      </c>
      <c r="K25" s="30">
        <f t="shared" si="10"/>
        <v>154.52341190076612</v>
      </c>
      <c r="L25" s="30">
        <f t="shared" si="10"/>
        <v>66.685348169879674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151.83221721765145</v>
      </c>
      <c r="D28" s="30">
        <f>(SUMIFS(KENTSELAG2,KAYNAK,A28,SEBEP,B28,SÜRE,"Uzun",BİLDİRİM,"Bildirimli",İL,$B$10,İLÇE,$B$11)/VLOOKUP($B$11,ABONE1,4,FALSE))*60</f>
        <v>71.438070174291482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73.61568311183143</v>
      </c>
      <c r="F28" s="30">
        <f>(SUMIFS(KENTALTIOG2,KAYNAK,A28,SEBEP,B28,SÜRE,"Uzun",BİLDİRİM,"Bildirimli",İL,$B$10,İLÇE,$B$11)/VLOOKUP($B$11,ABONE1,6,FALSE))*60</f>
        <v>972.72613935483866</v>
      </c>
      <c r="G28" s="30">
        <f>(SUMIFS(KENTALTIAG2,KAYNAK,A28,SEBEP,B28,SÜRE,"Uzun",BİLDİRİM,"Bildirimli",İL,$B$10,İLÇE,$B$11)/VLOOKUP($B$11,ABONE1,7,FALSE))*60</f>
        <v>128.84316437067113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141.15682510237701</v>
      </c>
      <c r="I28" s="30">
        <f>(SUMIFS(KIRSALOG2,KAYNAK,A28,SEBEP,B28,SÜRE,"Uzun",BİLDİRİM,"Bildirimli",İL,$B$10,İLÇE,$B$11)/VLOOKUP($B$11,ABONE1,9,FALSE))*60</f>
        <v>1021.7926035897437</v>
      </c>
      <c r="J28" s="30">
        <f>(SUMIFS(KIRSALAG2,KAYNAK,A28,SEBEP,B28,SÜRE,"Uzun",BİLDİRİM,"Bildirimli",İL,$B$10,İLÇE,$B$11)/VLOOKUP($B$11,ABONE1,10,FALSE))*60</f>
        <v>276.39552449868569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297.60711595038305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108.04549072842541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97.032785250560977</v>
      </c>
      <c r="D29" s="30">
        <f>(SUMIFS(KENTSELAG2,KAYNAK,A29,SEBEP,B29,SÜRE,"Uzun",BİLDİRİM,"Bildirimli",İL,$B$10,İLÇE,$B$11)/VLOOKUP($B$11,ABONE1,4,FALSE))*60</f>
        <v>44.337972690169295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45.765301790518635</v>
      </c>
      <c r="F29" s="30">
        <f>(SUMIFS(KENTALTIOG2,KAYNAK,A29,SEBEP,B29,SÜRE,"Uzun",BİLDİRİM,"Bildirimli",İL,$B$10,İLÇE,$B$11)/VLOOKUP($B$11,ABONE1,6,FALSE))*60</f>
        <v>226.6651722580645</v>
      </c>
      <c r="G29" s="30">
        <f>(SUMIFS(KENTALTIAG2,KAYNAK,A29,SEBEP,B29,SÜRE,"Uzun",BİLDİRİM,"Bildirimli",İL,$B$10,İLÇE,$B$11)/VLOOKUP($B$11,ABONE1,7,FALSE))*60</f>
        <v>128.55786932887506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129.98941858319603</v>
      </c>
      <c r="I29" s="30">
        <f>(SUMIFS(KIRSALOG2,KAYNAK,A29,SEBEP,B29,SÜRE,"Uzun",BİLDİRİM,"Bildirimli",İL,$B$10,İLÇE,$B$11)/VLOOKUP($B$11,ABONE1,9,FALSE))*60</f>
        <v>71.112000769230775</v>
      </c>
      <c r="J29" s="30">
        <f>(SUMIFS(KIRSALAG2,KAYNAK,A29,SEBEP,B29,SÜRE,"Uzun",BİLDİRİM,"Bildirimli",İL,$B$10,İLÇE,$B$11)/VLOOKUP($B$11,ABONE1,10,FALSE))*60</f>
        <v>82.875507855801729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82.540756468442169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56.443798945206368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248.86500246821242</v>
      </c>
      <c r="D33" s="30">
        <f t="shared" ref="D33:L33" si="11">SUM(D28:D32)</f>
        <v>115.77604286446078</v>
      </c>
      <c r="E33" s="30">
        <f t="shared" si="11"/>
        <v>119.38098490235006</v>
      </c>
      <c r="F33" s="30">
        <f t="shared" si="11"/>
        <v>1199.3913116129031</v>
      </c>
      <c r="G33" s="30">
        <f t="shared" si="11"/>
        <v>257.40103369954619</v>
      </c>
      <c r="H33" s="30">
        <f t="shared" si="11"/>
        <v>271.14624368557304</v>
      </c>
      <c r="I33" s="30">
        <f t="shared" si="11"/>
        <v>1092.9046043589744</v>
      </c>
      <c r="J33" s="30">
        <f t="shared" si="11"/>
        <v>359.27103235448743</v>
      </c>
      <c r="K33" s="30">
        <f t="shared" si="11"/>
        <v>380.14787241882522</v>
      </c>
      <c r="L33" s="30">
        <f t="shared" si="11"/>
        <v>164.48928967363179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1.8646222887060584</v>
      </c>
      <c r="D38" s="30">
        <f t="shared" si="13"/>
        <v>1.015117756075214</v>
      </c>
      <c r="E38" s="30">
        <f t="shared" si="14"/>
        <v>1.0381280388978931</v>
      </c>
      <c r="F38" s="30">
        <f t="shared" si="15"/>
        <v>3.661290322580645</v>
      </c>
      <c r="G38" s="30">
        <f t="shared" si="16"/>
        <v>0.50585144494865053</v>
      </c>
      <c r="H38" s="30">
        <f t="shared" si="17"/>
        <v>0.55189456342668863</v>
      </c>
      <c r="I38" s="30">
        <f t="shared" si="18"/>
        <v>5.1581196581196584</v>
      </c>
      <c r="J38" s="30">
        <f t="shared" si="19"/>
        <v>1.7852046564025534</v>
      </c>
      <c r="K38" s="30">
        <f t="shared" si="20"/>
        <v>1.8811869147513074</v>
      </c>
      <c r="L38" s="30">
        <f t="shared" si="21"/>
        <v>1.1168327079829214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1.4210919970082274E-2</v>
      </c>
      <c r="D42" s="30">
        <f t="shared" si="13"/>
        <v>8.0586385690190124E-2</v>
      </c>
      <c r="E42" s="30">
        <f t="shared" si="14"/>
        <v>7.8788492706645064E-2</v>
      </c>
      <c r="F42" s="30">
        <f t="shared" si="15"/>
        <v>0.11290322580645161</v>
      </c>
      <c r="G42" s="30">
        <f t="shared" si="16"/>
        <v>0.25316455696202533</v>
      </c>
      <c r="H42" s="30">
        <f t="shared" si="17"/>
        <v>0.25111791009649331</v>
      </c>
      <c r="I42" s="30">
        <f t="shared" si="18"/>
        <v>2.9914529914529916E-2</v>
      </c>
      <c r="J42" s="30">
        <f t="shared" si="19"/>
        <v>0.10802353235699086</v>
      </c>
      <c r="K42" s="30">
        <f t="shared" si="20"/>
        <v>0.10580080262677855</v>
      </c>
      <c r="L42" s="30">
        <f t="shared" si="21"/>
        <v>9.4223056022771381E-2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1.8788332086761406</v>
      </c>
      <c r="D46" s="30">
        <f t="shared" ref="D46:L46" si="22">SUM(D36:D45)</f>
        <v>1.0957041417654041</v>
      </c>
      <c r="E46" s="30">
        <f t="shared" si="22"/>
        <v>1.1169165316045382</v>
      </c>
      <c r="F46" s="30">
        <f t="shared" si="22"/>
        <v>3.7741935483870965</v>
      </c>
      <c r="G46" s="30">
        <f t="shared" si="22"/>
        <v>0.75901600191067586</v>
      </c>
      <c r="H46" s="30">
        <f t="shared" si="22"/>
        <v>0.80301247352318195</v>
      </c>
      <c r="I46" s="30">
        <f t="shared" si="22"/>
        <v>5.1880341880341883</v>
      </c>
      <c r="J46" s="30">
        <f t="shared" si="22"/>
        <v>1.8932281887595444</v>
      </c>
      <c r="K46" s="30">
        <f t="shared" si="22"/>
        <v>1.9869877173780859</v>
      </c>
      <c r="L46" s="30">
        <f t="shared" si="22"/>
        <v>1.2110557640056929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1.8937920718025429</v>
      </c>
      <c r="D49" s="30">
        <f>(SUMIFS(KENTSELAG1,KAYNAK,A49,SEBEP,B49,SÜRE,"Uzun",BİLDİRİM,"Bildirimli",İL,$B$10,İLÇE,$B$11)/VLOOKUP($B$11,ABONE1,4,FALSE))</f>
        <v>1.2802407179892967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1.2968598055105349</v>
      </c>
      <c r="F49" s="30">
        <f>(SUMIFS(KENTALTIOG1,KAYNAK,A49,SEBEP,B49,SÜRE,"Uzun",BİLDİRİM,"Bildirimli",İL,$B$10,İLÇE,$B$11)/VLOOKUP($B$11,ABONE1,6,FALSE))</f>
        <v>11.03225806451613</v>
      </c>
      <c r="G49" s="30">
        <f>(SUMIFS(KENTALTIAG1,KAYNAK,A49,SEBEP,B49,SÜRE,"Uzun",BİLDİRİM,"Bildirimli",İL,$B$10,İLÇE,$B$11)/VLOOKUP($B$11,ABONE1,7,FALSE))</f>
        <v>4.1509433962264151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4.2513532595904922</v>
      </c>
      <c r="I49" s="30">
        <f>(SUMIFS(KIRSALOG1,KAYNAK,A49,SEBEP,B49,SÜRE,"Uzun",BİLDİRİM,"Bildirimli",İL,$B$10,İLÇE,$B$11)/VLOOKUP($B$11,ABONE1,9,FALSE))</f>
        <v>9.0299145299145298</v>
      </c>
      <c r="J49" s="30">
        <f>(SUMIFS(KIRSALAG1,KAYNAK,A49,SEBEP,B49,SÜRE,"Uzun",BİLDİRİM,"Bildirimli",İL,$B$10,İLÇE,$B$11)/VLOOKUP($B$11,ABONE1,10,FALSE))</f>
        <v>3.025785455000626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3.196643560744254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1.75253913831026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0.25804038893044129</v>
      </c>
      <c r="D50" s="30">
        <f>(SUMIFS(KENTSELAG1,KAYNAK,A50,SEBEP,B50,SÜRE,"Uzun",BİLDİRİM,"Bildirimli",İL,$B$10,İLÇE,$B$11)/VLOOKUP($B$11,ABONE1,4,FALSE))</f>
        <v>0.21187764196322595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0.21312803889789303</v>
      </c>
      <c r="F50" s="30">
        <f>(SUMIFS(KENTALTIOG1,KAYNAK,A50,SEBEP,B50,SÜRE,"Uzun",BİLDİRİM,"Bildirimli",İL,$B$10,İLÇE,$B$11)/VLOOKUP($B$11,ABONE1,6,FALSE))</f>
        <v>0.69354838709677424</v>
      </c>
      <c r="G50" s="30">
        <f>(SUMIFS(KENTALTIAG1,KAYNAK,A50,SEBEP,B50,SÜRE,"Uzun",BİLDİRİM,"Bildirimli",İL,$B$10,İLÇE,$B$11)/VLOOKUP($B$11,ABONE1,7,FALSE))</f>
        <v>0.39336040124193933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0.39774064485761357</v>
      </c>
      <c r="I50" s="30">
        <f>(SUMIFS(KIRSALOG1,KAYNAK,A50,SEBEP,B50,SÜRE,"Uzun",BİLDİRİM,"Bildirimli",İL,$B$10,İLÇE,$B$11)/VLOOKUP($B$11,ABONE1,9,FALSE))</f>
        <v>0.21794871794871795</v>
      </c>
      <c r="J50" s="30">
        <f>(SUMIFS(KIRSALAG1,KAYNAK,A50,SEBEP,B50,SÜRE,"Uzun",BİLDİRİM,"Bildirimli",İL,$B$10,İLÇE,$B$11)/VLOOKUP($B$11,ABONE1,10,FALSE))</f>
        <v>0.2663662535986982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0.26498844703879365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0.23271121749256049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2.1518324607329844</v>
      </c>
      <c r="D54" s="30">
        <f t="shared" ref="D54:L54" si="23">SUM(D49:D53)</f>
        <v>1.4921183599525227</v>
      </c>
      <c r="E54" s="30">
        <f t="shared" si="23"/>
        <v>1.509987844408428</v>
      </c>
      <c r="F54" s="30">
        <f t="shared" si="23"/>
        <v>11.725806451612904</v>
      </c>
      <c r="G54" s="30">
        <f t="shared" si="23"/>
        <v>4.5443037974683547</v>
      </c>
      <c r="H54" s="30">
        <f t="shared" si="23"/>
        <v>4.6490939044481054</v>
      </c>
      <c r="I54" s="30">
        <f t="shared" si="23"/>
        <v>9.247863247863247</v>
      </c>
      <c r="J54" s="30">
        <f t="shared" si="23"/>
        <v>3.2921517085993242</v>
      </c>
      <c r="K54" s="30">
        <f t="shared" si="23"/>
        <v>3.4616320077830478</v>
      </c>
      <c r="L54" s="30">
        <f t="shared" si="23"/>
        <v>1.9852503558028205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0.59461480927449517</v>
      </c>
      <c r="D57" s="30">
        <f>(SUMIFS(KENTSELAG1,KAYNAK,A57,SÜRE,"Kısa",İL,$B$10,İLÇE,$B$11)/VLOOKUP($B$11,ABONE1,4,FALSE))</f>
        <v>0.48193573912500259</v>
      </c>
      <c r="E57" s="30">
        <f>(SUMIFS(KENTSELOG1,KAYNAK,A57,SÜRE,"Kısa",İL,$B$10,İLÇE,$B$11)+SUMIFS(KENTSELAG1,KAYNAK,A57,SÜRE,"Kısa",İL,$B$10,İLÇE,$B$11))/VLOOKUP($B$11,ABONE1,5,FALSE)</f>
        <v>0.4849878444084279</v>
      </c>
      <c r="F57" s="30">
        <f>(SUMIFS(KENTALTIOG1,KAYNAK,A57,SÜRE,"Kısa",İL,$B$10,İLÇE,$B$11)/VLOOKUP($B$11,ABONE1,6,FALSE))</f>
        <v>3.8225806451612905</v>
      </c>
      <c r="G57" s="30">
        <f>(SUMIFS(KENTALTIAG1,KAYNAK,A57,SÜRE,"Kısa",İL,$B$10,İLÇE,$B$11)/VLOOKUP($B$11,ABONE1,7,FALSE))</f>
        <v>2.0661571530929068</v>
      </c>
      <c r="H57" s="30">
        <f>(SUMIFS(KENTALTIOG1,KAYNAK,A57,SÜRE,"Kısa",İL,$B$10,İLÇE,$B$11)+SUMIFS(KENTALTIAG1,KAYNAK,A57,SÜRE,"Kısa",İL,$B$10,İLÇE,$B$11))/VLOOKUP($B$11,ABONE1,8,FALSE)</f>
        <v>2.0917863026594494</v>
      </c>
      <c r="I57" s="30">
        <f>(SUMIFS(KIRSALOG1,KAYNAK,A57,SÜRE,"Kısa",İL,$B$10,İLÇE,$B$11)/VLOOKUP($B$11,ABONE1,9,FALSE))</f>
        <v>2.2863247863247862</v>
      </c>
      <c r="J57" s="30">
        <f>(SUMIFS(KIRSALAG1,KAYNAK,A57,SÜRE,"Kısa",İL,$B$10,İLÇE,$B$11)/VLOOKUP($B$11,ABONE1,10,FALSE))</f>
        <v>0.86243584929277761</v>
      </c>
      <c r="K57" s="30">
        <f>(SUMIFS(KIRSALOG1,KAYNAK,A57,SÜRE,"Kısa",İL,$B$10,İLÇE,$B$11)+SUMIFS(KIRSALAG1,KAYNAK,A57,SÜRE,"Kısa",İL,$B$10,İLÇE,$B$11))/VLOOKUP($B$11,ABONE1,11,FALSE)</f>
        <v>0.90295512586647209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0.65098977875533703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0.83620044876589383</v>
      </c>
      <c r="D58" s="30">
        <f>(SUMIFS(KENTSELAG1,KAYNAK,A58,SÜRE,"Kısa",İL,$B$10,İLÇE,$B$11)/VLOOKUP($B$11,ABONE1,4,FALSE))</f>
        <v>0.22326801740832516</v>
      </c>
      <c r="E58" s="30">
        <f>(SUMIFS(KENTSELOG1,KAYNAK,A58,SÜRE,"Kısa",İL,$B$10,İLÇE,$B$11)+SUMIFS(KENTSELAG1,KAYNAK,A58,SÜRE,"Kısa",İL,$B$10,İLÇE,$B$11))/VLOOKUP($B$11,ABONE1,5,FALSE)</f>
        <v>0.23987034035656402</v>
      </c>
      <c r="F58" s="30">
        <f>(SUMIFS(KENTALTIOG1,KAYNAK,A58,SÜRE,"Kısa",İL,$B$10,İLÇE,$B$11)/VLOOKUP($B$11,ABONE1,6,FALSE))</f>
        <v>3.564516129032258</v>
      </c>
      <c r="G58" s="30">
        <f>(SUMIFS(KENTALTIAG1,KAYNAK,A58,SÜRE,"Kısa",İL,$B$10,İLÇE,$B$11)/VLOOKUP($B$11,ABONE1,7,FALSE))</f>
        <v>0.23238595653212324</v>
      </c>
      <c r="H58" s="30">
        <f>(SUMIFS(KENTALTIOG1,KAYNAK,A58,SÜRE,"Kısa",İL,$B$10,İLÇE,$B$11)+SUMIFS(KENTALTIAG1,KAYNAK,A58,SÜRE,"Kısa",İL,$B$10,İLÇE,$B$11))/VLOOKUP($B$11,ABONE1,8,FALSE)</f>
        <v>0.28100729583431394</v>
      </c>
      <c r="I58" s="30">
        <f>(SUMIFS(KIRSALOG1,KAYNAK,A58,SÜRE,"Kısa",İL,$B$10,İLÇE,$B$11)/VLOOKUP($B$11,ABONE1,9,FALSE))</f>
        <v>4.3418803418803416</v>
      </c>
      <c r="J58" s="30">
        <f>(SUMIFS(KIRSALAG1,KAYNAK,A58,SÜRE,"Kısa",İL,$B$10,İLÇE,$B$11)/VLOOKUP($B$11,ABONE1,10,FALSE))</f>
        <v>1.2074101890098885</v>
      </c>
      <c r="K58" s="30">
        <f>(SUMIFS(KIRSALOG1,KAYNAK,A58,SÜRE,"Kısa",İL,$B$10,İLÇE,$B$11)+SUMIFS(KIRSALAG1,KAYNAK,A58,SÜRE,"Kısa",İL,$B$10,İLÇE,$B$11))/VLOOKUP($B$11,ABONE1,11,FALSE)</f>
        <v>1.2966070777088654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0.383231983438996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1.430815258040389</v>
      </c>
      <c r="D60" s="30">
        <f t="shared" ref="D60:L60" si="24">SUM(D57:D59)</f>
        <v>0.70520375653332779</v>
      </c>
      <c r="E60" s="30">
        <f t="shared" si="24"/>
        <v>0.72485818476499198</v>
      </c>
      <c r="F60" s="30">
        <f t="shared" si="24"/>
        <v>7.387096774193548</v>
      </c>
      <c r="G60" s="30">
        <f t="shared" si="24"/>
        <v>2.2985431096250299</v>
      </c>
      <c r="H60" s="30">
        <f t="shared" si="24"/>
        <v>2.3727935984937636</v>
      </c>
      <c r="I60" s="30">
        <f t="shared" si="24"/>
        <v>6.6282051282051277</v>
      </c>
      <c r="J60" s="30">
        <f t="shared" si="24"/>
        <v>2.069846038302666</v>
      </c>
      <c r="K60" s="30">
        <f t="shared" si="24"/>
        <v>2.1995622035753373</v>
      </c>
      <c r="L60" s="30">
        <f t="shared" si="24"/>
        <v>1.034221762194333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44.715000000000003</v>
      </c>
      <c r="G17" s="30">
        <f t="shared" si="1"/>
        <v>3.3322025432046085</v>
      </c>
      <c r="H17" s="30">
        <f t="shared" si="2"/>
        <v>3.4203072855013836</v>
      </c>
      <c r="I17" s="30">
        <f t="shared" si="3"/>
        <v>65.438938938053113</v>
      </c>
      <c r="J17" s="30">
        <f t="shared" si="4"/>
        <v>30.783103991252048</v>
      </c>
      <c r="K17" s="30">
        <f t="shared" si="5"/>
        <v>31.13632031207721</v>
      </c>
      <c r="L17" s="30">
        <f t="shared" si="6"/>
        <v>15.624907985542935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5.3783339999999997</v>
      </c>
      <c r="G21" s="30">
        <f t="shared" si="1"/>
        <v>1.6773866225730745</v>
      </c>
      <c r="H21" s="30">
        <f t="shared" si="2"/>
        <v>1.6852660080902704</v>
      </c>
      <c r="I21" s="30">
        <f t="shared" si="3"/>
        <v>6.2094392920353982</v>
      </c>
      <c r="J21" s="30">
        <f t="shared" si="4"/>
        <v>6.8744092181519942</v>
      </c>
      <c r="K21" s="30">
        <f t="shared" si="5"/>
        <v>6.8676317669342462</v>
      </c>
      <c r="L21" s="30">
        <f t="shared" si="6"/>
        <v>3.9672935388037169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7.5018391295071487E-3</v>
      </c>
      <c r="H24" s="30">
        <f t="shared" si="2"/>
        <v>7.4858675750479027E-3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4.1895051235205337E-3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50.093334000000006</v>
      </c>
      <c r="G25" s="30">
        <f t="shared" si="7"/>
        <v>5.01709100490719</v>
      </c>
      <c r="H25" s="30">
        <f t="shared" si="7"/>
        <v>5.113059161166702</v>
      </c>
      <c r="I25" s="30">
        <f t="shared" si="7"/>
        <v>71.648378230088511</v>
      </c>
      <c r="J25" s="30">
        <f t="shared" si="7"/>
        <v>37.657513209404044</v>
      </c>
      <c r="K25" s="30">
        <f t="shared" si="7"/>
        <v>38.003952079011455</v>
      </c>
      <c r="L25" s="30">
        <f t="shared" si="7"/>
        <v>19.596391029470173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439.25476400000002</v>
      </c>
      <c r="G28" s="30">
        <f>(SUMIFS(KENTALTIAG2,KAYNAK,A28,SEBEP,B28,SÜRE,"Uzun",BİLDİRİM,"Bildirimli",İL,$B$10,İLÇE,$B$11)/VLOOKUP($B$11,ABONE1,7,FALSE))*60</f>
        <v>27.332992110091745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28.209981192250371</v>
      </c>
      <c r="I28" s="30">
        <f>(SUMIFS(KIRSALOG2,KAYNAK,A28,SEBEP,B28,SÜRE,"Uzun",BİLDİRİM,"Bildirimli",İL,$B$10,İLÇE,$B$11)/VLOOKUP($B$11,ABONE1,9,FALSE))*60</f>
        <v>60.640480884955743</v>
      </c>
      <c r="J28" s="30">
        <f>(SUMIFS(KIRSALAG2,KAYNAK,A28,SEBEP,B28,SÜRE,"Uzun",BİLDİRİM,"Bildirimli",İL,$B$10,İLÇE,$B$11)/VLOOKUP($B$11,ABONE1,10,FALSE))*60</f>
        <v>28.867371574630944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29.191206818796786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28.642058740964334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608.71758999999997</v>
      </c>
      <c r="G29" s="30">
        <f>(SUMIFS(KENTALTIAG2,KAYNAK,A29,SEBEP,B29,SÜRE,"Uzun",BİLDİRİM,"Bildirimli",İL,$B$10,İLÇE,$B$11)/VLOOKUP($B$11,ABONE1,7,FALSE))*60</f>
        <v>44.897876778323017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46.098259391100697</v>
      </c>
      <c r="I29" s="30">
        <f>(SUMIFS(KIRSALOG2,KAYNAK,A29,SEBEP,B29,SÜRE,"Uzun",BİLDİRİM,"Bildirimli",İL,$B$10,İLÇE,$B$11)/VLOOKUP($B$11,ABONE1,9,FALSE))*60</f>
        <v>1019.9142472566371</v>
      </c>
      <c r="J29" s="30">
        <f>(SUMIFS(KIRSALAG2,KAYNAK,A29,SEBEP,B29,SÜRE,"Uzun",BİLDİRİM,"Bildirimli",İL,$B$10,İLÇE,$B$11)/VLOOKUP($B$11,ABONE1,10,FALSE))*60</f>
        <v>335.90448632039363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342.87599376025975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176.78277527603458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137.94559799999999</v>
      </c>
      <c r="G31" s="30">
        <f>(SUMIFS(KENTALTIAG2,KAYNAK,A31,SEBEP,B31,SÜRE,"Uzun",BİLDİRİM,"Bildirimli",İL,$B$10,İLÇE,$B$11)/VLOOKUP($B$11,ABONE1,7,FALSE))*60</f>
        <v>77.923921655643284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78.051708916329588</v>
      </c>
      <c r="I31" s="30">
        <f>(SUMIFS(KIRSALOG2,KAYNAK,A31,SEBEP,B31,SÜRE,"Uzun",BİLDİRİM,"Bildirimli",İL,$B$10,İLÇE,$B$11)/VLOOKUP($B$11,ABONE1,9,FALSE))*60</f>
        <v>14.400007964601771</v>
      </c>
      <c r="J31" s="30">
        <f>(SUMIFS(KIRSALAG2,KAYNAK,A31,SEBEP,B31,SÜRE,"Uzun",BİLDİRİM,"Bildirimli",İL,$B$10,İLÇE,$B$11)/VLOOKUP($B$11,ABONE1,10,FALSE))*60</f>
        <v>21.085096090759979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21.01696089113376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52.936757317499413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1185.917952</v>
      </c>
      <c r="G33" s="30">
        <f t="shared" si="8"/>
        <v>150.15479054405805</v>
      </c>
      <c r="H33" s="30">
        <f t="shared" si="8"/>
        <v>152.35994949968065</v>
      </c>
      <c r="I33" s="30">
        <f t="shared" si="8"/>
        <v>1094.9547361061946</v>
      </c>
      <c r="J33" s="30">
        <f t="shared" si="8"/>
        <v>385.85695398578457</v>
      </c>
      <c r="K33" s="30">
        <f t="shared" si="8"/>
        <v>393.08416147019028</v>
      </c>
      <c r="L33" s="30">
        <f t="shared" si="8"/>
        <v>258.36159133449831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</v>
      </c>
      <c r="G38" s="30">
        <f t="shared" si="10"/>
        <v>6.1873266481758053E-2</v>
      </c>
      <c r="H38" s="30">
        <f t="shared" si="11"/>
        <v>6.365765382158825E-2</v>
      </c>
      <c r="I38" s="30">
        <f t="shared" si="12"/>
        <v>0.86725663716814161</v>
      </c>
      <c r="J38" s="30">
        <f t="shared" si="13"/>
        <v>0.61044286495352651</v>
      </c>
      <c r="K38" s="30">
        <f t="shared" si="14"/>
        <v>0.61306034093983941</v>
      </c>
      <c r="L38" s="30">
        <f t="shared" si="15"/>
        <v>0.30558424020970687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6.6666666666666666E-2</v>
      </c>
      <c r="G42" s="30">
        <f t="shared" si="10"/>
        <v>1.6784012516890691E-2</v>
      </c>
      <c r="H42" s="30">
        <f t="shared" si="11"/>
        <v>1.6890213611525089E-2</v>
      </c>
      <c r="I42" s="30">
        <f t="shared" si="12"/>
        <v>3.5398230088495575E-2</v>
      </c>
      <c r="J42" s="30">
        <f t="shared" si="13"/>
        <v>5.3490067432112265E-2</v>
      </c>
      <c r="K42" s="30">
        <f t="shared" si="14"/>
        <v>5.3305673311085051E-2</v>
      </c>
      <c r="L42" s="30">
        <f t="shared" si="15"/>
        <v>3.2925569942012865E-2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7.1118697105469032E-5</v>
      </c>
      <c r="H45" s="30">
        <f t="shared" si="11"/>
        <v>7.096728408203818E-5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3.9717213440305028E-5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0.96666666666666667</v>
      </c>
      <c r="G46" s="30">
        <f t="shared" si="16"/>
        <v>7.872839769575421E-2</v>
      </c>
      <c r="H46" s="30">
        <f t="shared" si="16"/>
        <v>8.0618834717195387E-2</v>
      </c>
      <c r="I46" s="30">
        <f t="shared" si="16"/>
        <v>0.90265486725663724</v>
      </c>
      <c r="J46" s="30">
        <f t="shared" si="16"/>
        <v>0.66393293238563877</v>
      </c>
      <c r="K46" s="30">
        <f t="shared" si="16"/>
        <v>0.66636601425092445</v>
      </c>
      <c r="L46" s="30">
        <f t="shared" si="16"/>
        <v>0.33854952736516003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0.83333333333333337</v>
      </c>
      <c r="G49" s="30">
        <f>(SUMIFS(KENTALTIAG1,KAYNAK,A49,SEBEP,B49,SÜRE,"Uzun",BİLDİRİM,"Bildirimli",İL,$B$10,İLÇE,$B$11)/VLOOKUP($B$11,ABONE1,7,FALSE))</f>
        <v>5.1845530189886919E-2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5.3509332197856786E-2</v>
      </c>
      <c r="I49" s="30">
        <f>(SUMIFS(KIRSALOG1,KAYNAK,A49,SEBEP,B49,SÜRE,"Uzun",BİLDİRİM,"Bildirimli",İL,$B$10,İLÇE,$B$11)/VLOOKUP($B$11,ABONE1,9,FALSE))</f>
        <v>0.11504424778761062</v>
      </c>
      <c r="J49" s="30">
        <f>(SUMIFS(KIRSALAG1,KAYNAK,A49,SEBEP,B49,SÜRE,"Uzun",BİLDİRİM,"Bildirimli",İL,$B$10,İLÇE,$B$11)/VLOOKUP($B$11,ABONE1,10,FALSE))</f>
        <v>5.4765810096591948E-2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5.5380174979705959E-2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5.4333147986337281E-2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3.5666666666666669</v>
      </c>
      <c r="G50" s="30">
        <f>(SUMIFS(KENTALTIAG1,KAYNAK,A50,SEBEP,B50,SÜRE,"Uzun",BİLDİRİM,"Bildirimli",İL,$B$10,İLÇE,$B$11)/VLOOKUP($B$11,ABONE1,7,FALSE))</f>
        <v>0.23967000924543064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0.24675324675324675</v>
      </c>
      <c r="I50" s="30">
        <f>(SUMIFS(KIRSALOG1,KAYNAK,A50,SEBEP,B50,SÜRE,"Uzun",BİLDİRİM,"Bildirimli",İL,$B$10,İLÇE,$B$11)/VLOOKUP($B$11,ABONE1,9,FALSE))</f>
        <v>5.7876106194690262</v>
      </c>
      <c r="J50" s="30">
        <f>(SUMIFS(KIRSALAG1,KAYNAK,A50,SEBEP,B50,SÜRE,"Uzun",BİLDİRİM,"Bildirimli",İL,$B$10,İLÇE,$B$11)/VLOOKUP($B$11,ABONE1,10,FALSE))</f>
        <v>1.9640969564425004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2.0030666546405702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1.0201366272142347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0.36666666666666664</v>
      </c>
      <c r="G52" s="30">
        <f>(SUMIFS(KENTALTIAG1,KAYNAK,A52,SEBEP,B52,SÜRE,"Uzun",BİLDİRİM,"Bildirimli",İL,$B$10,İLÇE,$B$11)/VLOOKUP($B$11,ABONE1,7,FALSE))</f>
        <v>0.18405518810895385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0.18444397132921722</v>
      </c>
      <c r="I52" s="30">
        <f>(SUMIFS(KIRSALOG1,KAYNAK,A52,SEBEP,B52,SÜRE,"Uzun",BİLDİRİM,"Bildirimli",İL,$B$10,İLÇE,$B$11)/VLOOKUP($B$11,ABONE1,9,FALSE))</f>
        <v>4.4247787610619468E-2</v>
      </c>
      <c r="J52" s="30">
        <f>(SUMIFS(KIRSALAG1,KAYNAK,A52,SEBEP,B52,SÜRE,"Uzun",BİLDİRİM,"Bildirimli",İL,$B$10,İLÇE,$B$11)/VLOOKUP($B$11,ABONE1,10,FALSE))</f>
        <v>8.201202843083652E-2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8.1627130873996576E-2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0.13916911589482883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4.7666666666666666</v>
      </c>
      <c r="G54" s="30">
        <f t="shared" si="17"/>
        <v>0.47557072754427143</v>
      </c>
      <c r="H54" s="30">
        <f t="shared" si="17"/>
        <v>0.48470655028032072</v>
      </c>
      <c r="I54" s="30">
        <f t="shared" si="17"/>
        <v>5.946902654867257</v>
      </c>
      <c r="J54" s="30">
        <f t="shared" si="17"/>
        <v>2.1008747949699287</v>
      </c>
      <c r="K54" s="30">
        <f t="shared" si="17"/>
        <v>2.1400739604942727</v>
      </c>
      <c r="L54" s="30">
        <f t="shared" si="17"/>
        <v>1.213638891095401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0.8584070796460177</v>
      </c>
      <c r="J58" s="30">
        <f>(SUMIFS(KIRSALAG1,KAYNAK,A58,SÜRE,"Kısa",İL,$B$10,İLÇE,$B$11)/VLOOKUP($B$11,ABONE1,10,FALSE))</f>
        <v>0.48514671040641516</v>
      </c>
      <c r="K58" s="30">
        <f>(SUMIFS(KIRSALOG1,KAYNAK,A58,SÜRE,"Kısa",İL,$B$10,İLÇE,$B$11)+SUMIFS(KIRSALAG1,KAYNAK,A58,SÜRE,"Kısa",İL,$B$10,İLÇE,$B$11))/VLOOKUP($B$11,ABONE1,11,FALSE)</f>
        <v>0.48895102372147559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0.21530701405989355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0.8584070796460177</v>
      </c>
      <c r="J60" s="30">
        <f t="shared" si="18"/>
        <v>0.48514671040641516</v>
      </c>
      <c r="K60" s="30">
        <f t="shared" si="18"/>
        <v>0.48895102372147559</v>
      </c>
      <c r="L60" s="30">
        <f t="shared" si="18"/>
        <v>0.21530701405989355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219.30714321428576</v>
      </c>
      <c r="G17" s="30">
        <f t="shared" si="1"/>
        <v>53.343515240722162</v>
      </c>
      <c r="H17" s="30">
        <f t="shared" si="2"/>
        <v>54.116723490848578</v>
      </c>
      <c r="I17" s="30">
        <f t="shared" si="3"/>
        <v>204.95183644067797</v>
      </c>
      <c r="J17" s="30">
        <f t="shared" si="4"/>
        <v>109.17943191208394</v>
      </c>
      <c r="K17" s="30">
        <f t="shared" si="5"/>
        <v>110.19081044567746</v>
      </c>
      <c r="L17" s="30">
        <f t="shared" si="6"/>
        <v>81.131117197551092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1.1907739285714285</v>
      </c>
      <c r="G21" s="30">
        <f t="shared" si="1"/>
        <v>11.624334107321964</v>
      </c>
      <c r="H21" s="30">
        <f t="shared" si="2"/>
        <v>11.575725174708818</v>
      </c>
      <c r="I21" s="30">
        <f t="shared" si="3"/>
        <v>9.5790961016949154</v>
      </c>
      <c r="J21" s="30">
        <f t="shared" si="4"/>
        <v>19.698352331765559</v>
      </c>
      <c r="K21" s="30">
        <f t="shared" si="5"/>
        <v>19.591490667621269</v>
      </c>
      <c r="L21" s="30">
        <f t="shared" si="6"/>
        <v>15.437420596706046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220.49791714285718</v>
      </c>
      <c r="G25" s="30">
        <f t="shared" si="7"/>
        <v>64.967849348044126</v>
      </c>
      <c r="H25" s="30">
        <f t="shared" si="7"/>
        <v>65.692448665557393</v>
      </c>
      <c r="I25" s="30">
        <f t="shared" si="7"/>
        <v>214.53093254237288</v>
      </c>
      <c r="J25" s="30">
        <f t="shared" si="7"/>
        <v>128.8777842438495</v>
      </c>
      <c r="K25" s="30">
        <f t="shared" si="7"/>
        <v>129.78230111329873</v>
      </c>
      <c r="L25" s="30">
        <f t="shared" si="7"/>
        <v>96.568537794257139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191.3259411864407</v>
      </c>
      <c r="J28" s="30">
        <f>(SUMIFS(KIRSALAG2,KAYNAK,A28,SEBEP,B28,SÜRE,"Uzun",BİLDİRİM,"Bildirimli",İL,$B$10,İLÇE,$B$11)/VLOOKUP($B$11,ABONE1,10,FALSE))*60</f>
        <v>80.060970282199705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81.235953866117768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39.136438238337497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113.00115107142857</v>
      </c>
      <c r="G29" s="30">
        <f>(SUMIFS(KENTALTIAG2,KAYNAK,A29,SEBEP,B29,SÜRE,"Uzun",BİLDİRİM,"Bildirimli",İL,$B$10,İLÇE,$B$11)/VLOOKUP($B$11,ABONE1,7,FALSE))*60</f>
        <v>7.2039511785356076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7.6968499467554068</v>
      </c>
      <c r="I29" s="30">
        <f>(SUMIFS(KIRSALOG2,KAYNAK,A29,SEBEP,B29,SÜRE,"Uzun",BİLDİRİM,"Bildirimli",İL,$B$10,İLÇE,$B$11)/VLOOKUP($B$11,ABONE1,9,FALSE))*60</f>
        <v>297.11324999999999</v>
      </c>
      <c r="J29" s="30">
        <f>(SUMIFS(KIRSALAG2,KAYNAK,A29,SEBEP,B29,SÜRE,"Uzun",BİLDİRİM,"Bildirimli",İL,$B$10,İLÇE,$B$11)/VLOOKUP($B$11,ABONE1,10,FALSE))*60</f>
        <v>128.46207063494936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130.24306572758186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66.735024264896083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24.853838571428575</v>
      </c>
      <c r="G31" s="30">
        <f>(SUMIFS(KENTALTIAG2,KAYNAK,A31,SEBEP,B31,SÜRE,"Uzun",BİLDİRİM,"Bildirimli",İL,$B$10,İLÇE,$B$11)/VLOOKUP($B$11,ABONE1,7,FALSE))*60</f>
        <v>18.641019663991973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18.669964577371047</v>
      </c>
      <c r="I31" s="30">
        <f>(SUMIFS(KIRSALOG2,KAYNAK,A31,SEBEP,B31,SÜRE,"Uzun",BİLDİRİM,"Bildirimli",İL,$B$10,İLÇE,$B$11)/VLOOKUP($B$11,ABONE1,9,FALSE))*60</f>
        <v>3.2036725423728818</v>
      </c>
      <c r="J31" s="30">
        <f>(SUMIFS(KIRSALAG2,KAYNAK,A31,SEBEP,B31,SÜRE,"Uzun",BİLDİRİM,"Bildirimli",İL,$B$10,İLÇE,$B$11)/VLOOKUP($B$11,ABONE1,10,FALSE))*60</f>
        <v>3.5958736975397976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3.5917319634866662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11.405837163921703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137.85498964285713</v>
      </c>
      <c r="G33" s="30">
        <f t="shared" si="8"/>
        <v>25.84497084252758</v>
      </c>
      <c r="H33" s="30">
        <f t="shared" si="8"/>
        <v>26.366814524126454</v>
      </c>
      <c r="I33" s="30">
        <f t="shared" si="8"/>
        <v>491.64286372881355</v>
      </c>
      <c r="J33" s="30">
        <f t="shared" si="8"/>
        <v>212.11891461468883</v>
      </c>
      <c r="K33" s="30">
        <f t="shared" si="8"/>
        <v>215.0707515571863</v>
      </c>
      <c r="L33" s="30">
        <f t="shared" si="8"/>
        <v>117.27729966715528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3.8035714285714284</v>
      </c>
      <c r="G38" s="30">
        <f t="shared" si="10"/>
        <v>0.89125710464727514</v>
      </c>
      <c r="H38" s="30">
        <f t="shared" si="11"/>
        <v>0.90482529118136434</v>
      </c>
      <c r="I38" s="30">
        <f t="shared" si="12"/>
        <v>3.7711864406779663</v>
      </c>
      <c r="J38" s="30">
        <f t="shared" si="13"/>
        <v>2.1283465991316932</v>
      </c>
      <c r="K38" s="30">
        <f t="shared" si="14"/>
        <v>2.1456953642384105</v>
      </c>
      <c r="L38" s="30">
        <f t="shared" si="15"/>
        <v>1.5026299905147884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1.7857142857142856E-2</v>
      </c>
      <c r="G42" s="30">
        <f t="shared" si="10"/>
        <v>8.6258776328986958E-2</v>
      </c>
      <c r="H42" s="30">
        <f t="shared" si="11"/>
        <v>8.5940099833610645E-2</v>
      </c>
      <c r="I42" s="30">
        <f t="shared" si="12"/>
        <v>3.3898305084745763E-2</v>
      </c>
      <c r="J42" s="30">
        <f t="shared" si="13"/>
        <v>9.4428364688856736E-2</v>
      </c>
      <c r="K42" s="30">
        <f t="shared" si="14"/>
        <v>9.3789153391802396E-2</v>
      </c>
      <c r="L42" s="30">
        <f t="shared" si="15"/>
        <v>8.9721479693024062E-2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3.8214285714285712</v>
      </c>
      <c r="G46" s="30">
        <f t="shared" si="16"/>
        <v>0.97751588097626207</v>
      </c>
      <c r="H46" s="30">
        <f t="shared" si="16"/>
        <v>0.99076539101497496</v>
      </c>
      <c r="I46" s="30">
        <f t="shared" si="16"/>
        <v>3.8050847457627119</v>
      </c>
      <c r="J46" s="30">
        <f t="shared" si="16"/>
        <v>2.2227749638205498</v>
      </c>
      <c r="K46" s="30">
        <f t="shared" si="16"/>
        <v>2.2394845176302129</v>
      </c>
      <c r="L46" s="30">
        <f t="shared" si="16"/>
        <v>1.5923514702078125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0.33050847457627119</v>
      </c>
      <c r="J49" s="30">
        <f>(SUMIFS(KIRSALAG1,KAYNAK,A49,SEBEP,B49,SÜRE,"Uzun",BİLDİRİM,"Bildirimli",İL,$B$10,İLÇE,$B$11)/VLOOKUP($B$11,ABONE1,10,FALSE))</f>
        <v>0.13947178002894356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0.14148917129049579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6.8164180391480561E-2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0.23214285714285715</v>
      </c>
      <c r="G50" s="30">
        <f>(SUMIFS(KENTALTIAG1,KAYNAK,A50,SEBEP,B50,SÜRE,"Uzun",BİLDİRİM,"Bildirimli",İL,$B$10,İLÇE,$B$11)/VLOOKUP($B$11,ABONE1,7,FALSE))</f>
        <v>1.4877967235038449E-2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1.5890183028286188E-2</v>
      </c>
      <c r="I50" s="30">
        <f>(SUMIFS(KIRSALOG1,KAYNAK,A50,SEBEP,B50,SÜRE,"Uzun",BİLDİRİM,"Bildirimli",İL,$B$10,İLÇE,$B$11)/VLOOKUP($B$11,ABONE1,9,FALSE))</f>
        <v>0.65254237288135597</v>
      </c>
      <c r="J50" s="30">
        <f>(SUMIFS(KIRSALAG1,KAYNAK,A50,SEBEP,B50,SÜRE,"Uzun",BİLDİRİM,"Bildirimli",İL,$B$10,İLÇE,$B$11)/VLOOKUP($B$11,ABONE1,10,FALSE))</f>
        <v>0.29703328509406657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0.30078754250939682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0.15314305423816504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5.3571428571428568E-2</v>
      </c>
      <c r="G52" s="30">
        <f>(SUMIFS(KENTALTIAG1,KAYNAK,A52,SEBEP,B52,SÜRE,"Uzun",BİLDİRİM,"Bildirimli",İL,$B$10,İLÇE,$B$11)/VLOOKUP($B$11,ABONE1,7,FALSE))</f>
        <v>4.4215981277164827E-2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4.4259567387687188E-2</v>
      </c>
      <c r="I52" s="30">
        <f>(SUMIFS(KIRSALOG1,KAYNAK,A52,SEBEP,B52,SÜRE,"Uzun",BİLDİRİM,"Bildirimli",İL,$B$10,İLÇE,$B$11)/VLOOKUP($B$11,ABONE1,9,FALSE))</f>
        <v>1.6949152542372881E-2</v>
      </c>
      <c r="J52" s="30">
        <f>(SUMIFS(KIRSALAG1,KAYNAK,A52,SEBEP,B52,SÜRE,"Uzun",BİLDİRİM,"Bildirimli",İL,$B$10,İLÇE,$B$11)/VLOOKUP($B$11,ABONE1,10,FALSE))</f>
        <v>1.6371201157742401E-2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1.6377304456774655E-2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3.082693800120721E-2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0.2857142857142857</v>
      </c>
      <c r="G54" s="30">
        <f t="shared" si="17"/>
        <v>5.9093948512203273E-2</v>
      </c>
      <c r="H54" s="30">
        <f t="shared" si="17"/>
        <v>6.0149750415973376E-2</v>
      </c>
      <c r="I54" s="30">
        <f t="shared" si="17"/>
        <v>1</v>
      </c>
      <c r="J54" s="30">
        <f t="shared" si="17"/>
        <v>0.4528762662807525</v>
      </c>
      <c r="K54" s="30">
        <f t="shared" si="17"/>
        <v>0.4586540182566673</v>
      </c>
      <c r="L54" s="30">
        <f t="shared" si="17"/>
        <v>0.2521341726308528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1.3571428571428572</v>
      </c>
      <c r="G58" s="30">
        <f>(SUMIFS(KENTALTIAG1,KAYNAK,A58,SÜRE,"Kısa",İL,$B$10,İLÇE,$B$11)/VLOOKUP($B$11,ABONE1,7,FALSE))</f>
        <v>9.6288866599799391E-2</v>
      </c>
      <c r="H58" s="30">
        <f>(SUMIFS(KENTALTIOG1,KAYNAK,A58,SÜRE,"Kısa",İL,$B$10,İLÇE,$B$11)+SUMIFS(KENTALTIAG1,KAYNAK,A58,SÜRE,"Kısa",İL,$B$10,İLÇE,$B$11))/VLOOKUP($B$11,ABONE1,8,FALSE)</f>
        <v>0.1021630615640599</v>
      </c>
      <c r="I58" s="30">
        <f>(SUMIFS(KIRSALOG1,KAYNAK,A58,SÜRE,"Kısa",İL,$B$10,İLÇE,$B$11)/VLOOKUP($B$11,ABONE1,9,FALSE))</f>
        <v>1.8135593220338984</v>
      </c>
      <c r="J58" s="30">
        <f>(SUMIFS(KIRSALAG1,KAYNAK,A58,SÜRE,"Kısa",İL,$B$10,İLÇE,$B$11)/VLOOKUP($B$11,ABONE1,10,FALSE))</f>
        <v>0.71327785817655576</v>
      </c>
      <c r="K58" s="30">
        <f>(SUMIFS(KIRSALOG1,KAYNAK,A58,SÜRE,"Kısa",İL,$B$10,İLÇE,$B$11)+SUMIFS(KIRSALAG1,KAYNAK,A58,SÜRE,"Kısa",İL,$B$10,İLÇE,$B$11))/VLOOKUP($B$11,ABONE1,11,FALSE)</f>
        <v>0.72489708251297658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0.4021729757695956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1.3571428571428572</v>
      </c>
      <c r="G60" s="30">
        <f t="shared" si="18"/>
        <v>9.6288866599799391E-2</v>
      </c>
      <c r="H60" s="30">
        <f t="shared" si="18"/>
        <v>0.1021630615640599</v>
      </c>
      <c r="I60" s="30">
        <f t="shared" si="18"/>
        <v>1.8135593220338984</v>
      </c>
      <c r="J60" s="30">
        <f t="shared" si="18"/>
        <v>0.71327785817655576</v>
      </c>
      <c r="K60" s="30">
        <f t="shared" si="18"/>
        <v>0.72489708251297658</v>
      </c>
      <c r="L60" s="30">
        <f t="shared" si="18"/>
        <v>0.4021729757695956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20.23401757894737</v>
      </c>
      <c r="G17" s="30">
        <f t="shared" si="1"/>
        <v>36.5468861917428</v>
      </c>
      <c r="H17" s="30">
        <f t="shared" si="2"/>
        <v>35.697443899364181</v>
      </c>
      <c r="I17" s="30">
        <f t="shared" si="3"/>
        <v>88.015967784431155</v>
      </c>
      <c r="J17" s="30">
        <f t="shared" si="4"/>
        <v>80.454940246686789</v>
      </c>
      <c r="K17" s="30">
        <f t="shared" si="5"/>
        <v>80.772398851037082</v>
      </c>
      <c r="L17" s="30">
        <f t="shared" si="6"/>
        <v>49.383892490553073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0.95879591997224467</v>
      </c>
      <c r="H21" s="30">
        <f t="shared" si="2"/>
        <v>0.90886958123218586</v>
      </c>
      <c r="I21" s="30">
        <f t="shared" si="3"/>
        <v>0.97639706586826347</v>
      </c>
      <c r="J21" s="30">
        <f t="shared" si="4"/>
        <v>9.2594716178979137</v>
      </c>
      <c r="K21" s="30">
        <f t="shared" si="5"/>
        <v>8.9116970232558153</v>
      </c>
      <c r="L21" s="30">
        <f t="shared" si="6"/>
        <v>3.3388284461238977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2.8560000000000002E-2</v>
      </c>
      <c r="H22" s="30">
        <f t="shared" si="2"/>
        <v>2.7072826134619601E-2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1.8852499713729532E-2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20.23401757894737</v>
      </c>
      <c r="G25" s="30">
        <f t="shared" si="7"/>
        <v>37.534242111715045</v>
      </c>
      <c r="H25" s="30">
        <f t="shared" si="7"/>
        <v>36.633386306730991</v>
      </c>
      <c r="I25" s="30">
        <f t="shared" si="7"/>
        <v>88.992364850299424</v>
      </c>
      <c r="J25" s="30">
        <f t="shared" si="7"/>
        <v>89.714411864584704</v>
      </c>
      <c r="K25" s="30">
        <f t="shared" si="7"/>
        <v>89.684095874292893</v>
      </c>
      <c r="L25" s="30">
        <f t="shared" si="7"/>
        <v>52.741573436390702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2.1262280842105259</v>
      </c>
      <c r="G29" s="30">
        <f>(SUMIFS(KENTALTIAG2,KAYNAK,A29,SEBEP,B29,SÜRE,"Uzun",BİLDİRİM,"Bildirimli",İL,$B$10,İLÇE,$B$11)/VLOOKUP($B$11,ABONE1,7,FALSE))*60</f>
        <v>28.297580074014107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26.934787682525762</v>
      </c>
      <c r="I29" s="30">
        <f>(SUMIFS(KIRSALOG2,KAYNAK,A29,SEBEP,B29,SÜRE,"Uzun",BİLDİRİM,"Bildirimli",İL,$B$10,İLÇE,$B$11)/VLOOKUP($B$11,ABONE1,9,FALSE))*60</f>
        <v>9.9570359281437124</v>
      </c>
      <c r="J29" s="30">
        <f>(SUMIFS(KIRSALAG2,KAYNAK,A29,SEBEP,B29,SÜRE,"Uzun",BİLDİRİM,"Bildirimli",İL,$B$10,İLÇE,$B$11)/VLOOKUP($B$11,ABONE1,10,FALSE))*60</f>
        <v>40.788831292481298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39.494322222501566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30.748333896713614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2.1262280842105259</v>
      </c>
      <c r="G33" s="30">
        <f t="shared" si="8"/>
        <v>28.297580074014107</v>
      </c>
      <c r="H33" s="30">
        <f t="shared" si="8"/>
        <v>26.934787682525762</v>
      </c>
      <c r="I33" s="30">
        <f t="shared" si="8"/>
        <v>9.9570359281437124</v>
      </c>
      <c r="J33" s="30">
        <f t="shared" si="8"/>
        <v>40.788831292481298</v>
      </c>
      <c r="K33" s="30">
        <f t="shared" si="8"/>
        <v>39.494322222501566</v>
      </c>
      <c r="L33" s="30">
        <f t="shared" si="8"/>
        <v>30.748333896713614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0.29894736842105263</v>
      </c>
      <c r="G38" s="30">
        <f t="shared" si="10"/>
        <v>0.61709263328321962</v>
      </c>
      <c r="H38" s="30">
        <f t="shared" si="11"/>
        <v>0.60052620039465032</v>
      </c>
      <c r="I38" s="30">
        <f t="shared" si="12"/>
        <v>1.3383233532934131</v>
      </c>
      <c r="J38" s="30">
        <f t="shared" si="13"/>
        <v>1.5961159952762105</v>
      </c>
      <c r="K38" s="30">
        <f t="shared" si="14"/>
        <v>1.5852922690131992</v>
      </c>
      <c r="L38" s="30">
        <f t="shared" si="15"/>
        <v>0.89953815031108053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1.0986469295709494E-2</v>
      </c>
      <c r="H42" s="30">
        <f t="shared" si="11"/>
        <v>1.0414382810787107E-2</v>
      </c>
      <c r="I42" s="30">
        <f t="shared" si="12"/>
        <v>8.9820359281437123E-3</v>
      </c>
      <c r="J42" s="30">
        <f t="shared" si="13"/>
        <v>0.11009053929930455</v>
      </c>
      <c r="K42" s="30">
        <f t="shared" si="14"/>
        <v>0.10584538026398492</v>
      </c>
      <c r="L42" s="30">
        <f t="shared" si="15"/>
        <v>3.9390816443375699E-2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2.8911761304498671E-4</v>
      </c>
      <c r="H43" s="30">
        <f t="shared" si="11"/>
        <v>2.7406270554702916E-4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1.9084697889232413E-4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0.29894736842105263</v>
      </c>
      <c r="G46" s="30">
        <f t="shared" si="16"/>
        <v>0.62836822019197403</v>
      </c>
      <c r="H46" s="30">
        <f t="shared" si="16"/>
        <v>0.61121464591098451</v>
      </c>
      <c r="I46" s="30">
        <f t="shared" si="16"/>
        <v>1.3473053892215567</v>
      </c>
      <c r="J46" s="30">
        <f t="shared" si="16"/>
        <v>1.7062065345755151</v>
      </c>
      <c r="K46" s="30">
        <f t="shared" si="16"/>
        <v>1.6911376492771841</v>
      </c>
      <c r="L46" s="30">
        <f t="shared" si="16"/>
        <v>0.93911981373334863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2.2105263157894735E-2</v>
      </c>
      <c r="G50" s="30">
        <f>(SUMIFS(KENTALTIAG1,KAYNAK,A50,SEBEP,B50,SÜRE,"Uzun",BİLDİRİM,"Bildirimli",İL,$B$10,İLÇE,$B$11)/VLOOKUP($B$11,ABONE1,7,FALSE))</f>
        <v>0.29449520064762347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0.28031133523350144</v>
      </c>
      <c r="I50" s="30">
        <f>(SUMIFS(KIRSALOG1,KAYNAK,A50,SEBEP,B50,SÜRE,"Uzun",BİLDİRİM,"Bildirimli",İL,$B$10,İLÇE,$B$11)/VLOOKUP($B$11,ABONE1,9,FALSE))</f>
        <v>3.8922155688622756E-2</v>
      </c>
      <c r="J50" s="30">
        <f>(SUMIFS(KIRSALAG1,KAYNAK,A50,SEBEP,B50,SÜRE,"Uzun",BİLDİRİM,"Bildirimli",İL,$B$10,İLÇE,$B$11)/VLOOKUP($B$11,ABONE1,10,FALSE))</f>
        <v>0.25101692691247868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0.24211187932118164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0.26871254628039237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2.2105263157894735E-2</v>
      </c>
      <c r="G54" s="30">
        <f t="shared" si="17"/>
        <v>0.29449520064762347</v>
      </c>
      <c r="H54" s="30">
        <f t="shared" si="17"/>
        <v>0.28031133523350144</v>
      </c>
      <c r="I54" s="30">
        <f t="shared" si="17"/>
        <v>3.8922155688622756E-2</v>
      </c>
      <c r="J54" s="30">
        <f t="shared" si="17"/>
        <v>0.25101692691247868</v>
      </c>
      <c r="K54" s="30">
        <f t="shared" si="17"/>
        <v>0.24211187932118164</v>
      </c>
      <c r="L54" s="30">
        <f t="shared" si="17"/>
        <v>0.26871254628039237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0.12736842105263158</v>
      </c>
      <c r="G58" s="30">
        <f>(SUMIFS(KENTALTIAG1,KAYNAK,A58,SÜRE,"Kısa",İL,$B$10,İLÇE,$B$11)/VLOOKUP($B$11,ABONE1,7,FALSE))</f>
        <v>0.38886318954550714</v>
      </c>
      <c r="H58" s="30">
        <f>(SUMIFS(KENTALTIOG1,KAYNAK,A58,SÜRE,"Kısa",İL,$B$10,İLÇE,$B$11)+SUMIFS(KENTALTIAG1,KAYNAK,A58,SÜRE,"Kısa",İL,$B$10,İLÇE,$B$11))/VLOOKUP($B$11,ABONE1,8,FALSE)</f>
        <v>0.37524665643499233</v>
      </c>
      <c r="I58" s="30">
        <f>(SUMIFS(KIRSALOG1,KAYNAK,A58,SÜRE,"Kısa",İL,$B$10,İLÇE,$B$11)/VLOOKUP($B$11,ABONE1,9,FALSE))</f>
        <v>1.0658682634730539</v>
      </c>
      <c r="J58" s="30">
        <f>(SUMIFS(KIRSALAG1,KAYNAK,A58,SÜRE,"Kısa",İL,$B$10,İLÇE,$B$11)/VLOOKUP($B$11,ABONE1,10,FALSE))</f>
        <v>0.94856318068494949</v>
      </c>
      <c r="K58" s="30">
        <f>(SUMIFS(KIRSALOG1,KAYNAK,A58,SÜRE,"Kısa",İL,$B$10,İLÇE,$B$11)+SUMIFS(KIRSALAG1,KAYNAK,A58,SÜRE,"Kısa",İL,$B$10,İLÇE,$B$11))/VLOOKUP($B$11,ABONE1,11,FALSE)</f>
        <v>0.95348837209302328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0.55082255047902595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0.12736842105263158</v>
      </c>
      <c r="G60" s="30">
        <f t="shared" si="18"/>
        <v>0.38886318954550714</v>
      </c>
      <c r="H60" s="30">
        <f t="shared" si="18"/>
        <v>0.37524665643499233</v>
      </c>
      <c r="I60" s="30">
        <f t="shared" si="18"/>
        <v>1.0658682634730539</v>
      </c>
      <c r="J60" s="30">
        <f t="shared" si="18"/>
        <v>0.94856318068494949</v>
      </c>
      <c r="K60" s="30">
        <f t="shared" si="18"/>
        <v>0.95348837209302328</v>
      </c>
      <c r="L60" s="30">
        <f t="shared" si="18"/>
        <v>0.55082255047902595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0.53838990078328985</v>
      </c>
      <c r="D15" s="30">
        <f t="shared" ref="D15:D24" si="1">(SUMIFS(KENTSELAG2,KAYNAK,A15,SEBEP,B15,SÜRE,"Uzun",BİLDİRİM,"Bildirimsiz",İL,$B$10)/VLOOKUP($B$10,ABONE1,4,FALSE))*60</f>
        <v>1.1397922286419073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1.1274024428560234</v>
      </c>
      <c r="F15" s="30">
        <f t="shared" ref="F15:F24" si="3">(SUMIFS(KENTALTIOG2,KAYNAK,A15,SEBEP,B15,SÜRE,"Uzun",BİLDİRİM,"Bildirimsiz",İL,$B$10)/VLOOKUP($B$10,ABONE1,6,FALSE))*60</f>
        <v>0</v>
      </c>
      <c r="G15" s="30">
        <f t="shared" ref="G15:G24" si="4">(SUMIFS(KENTALTIAG2,KAYNAK,A15,SEBEP,B15,SÜRE,"Uzun",BİLDİRİM,"Bildirimsiz",İL,$B$10)/VLOOKUP($B$10,ABONE1,7,FALSE))*60</f>
        <v>0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30">
        <f t="shared" ref="I15:I24" si="6">(SUMIFS(KIRSALOG2,KAYNAK,A15,SEBEP,B15,SÜRE,"Uzun",BİLDİRİM,"Bildirimsiz",İL,$B$10)/VLOOKUP($B$10,ABONE1,9,FALSE))*60</f>
        <v>0</v>
      </c>
      <c r="J15" s="30">
        <f t="shared" ref="J15:J24" si="7">(SUMIFS(KIRSALAG2,KAYNAK,A15,SEBEP,B15,SÜRE,"Uzun",BİLDİRİM,"Bildirimsiz",İL,$B$10)/VLOOKUP($B$10,ABONE1,10,FALSE))*60</f>
        <v>0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0.8357964146332294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188.89429639985065</v>
      </c>
      <c r="D17" s="30">
        <f t="shared" si="1"/>
        <v>42.790774936699357</v>
      </c>
      <c r="E17" s="30">
        <f t="shared" si="2"/>
        <v>45.800725596413628</v>
      </c>
      <c r="F17" s="30">
        <f t="shared" si="3"/>
        <v>48.436647341986479</v>
      </c>
      <c r="G17" s="30">
        <f t="shared" si="4"/>
        <v>21.905805202433847</v>
      </c>
      <c r="H17" s="30">
        <f t="shared" si="5"/>
        <v>22.662999060688058</v>
      </c>
      <c r="I17" s="30">
        <f t="shared" si="6"/>
        <v>169.53571628191602</v>
      </c>
      <c r="J17" s="30">
        <f t="shared" si="7"/>
        <v>102.87181311676267</v>
      </c>
      <c r="K17" s="30">
        <f t="shared" si="8"/>
        <v>105.94365237913736</v>
      </c>
      <c r="L17" s="30">
        <f t="shared" si="9"/>
        <v>49.574435358328188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3.7509275136143225</v>
      </c>
      <c r="D18" s="30">
        <f t="shared" si="1"/>
        <v>3.6225155163225975</v>
      </c>
      <c r="E18" s="30">
        <f t="shared" si="2"/>
        <v>3.6251609951727493</v>
      </c>
      <c r="F18" s="30">
        <f t="shared" si="3"/>
        <v>0.63928706546275404</v>
      </c>
      <c r="G18" s="30">
        <f t="shared" si="4"/>
        <v>6.0764971151933148E-2</v>
      </c>
      <c r="H18" s="30">
        <f t="shared" si="5"/>
        <v>7.7276070738306918E-2</v>
      </c>
      <c r="I18" s="30">
        <f t="shared" si="6"/>
        <v>1.1826369824857565</v>
      </c>
      <c r="J18" s="30">
        <f t="shared" si="7"/>
        <v>0.47049504775495649</v>
      </c>
      <c r="K18" s="30">
        <f t="shared" si="8"/>
        <v>0.50331019135778465</v>
      </c>
      <c r="L18" s="30">
        <f t="shared" si="9"/>
        <v>2.7574101524095327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0.80850431033196568</v>
      </c>
      <c r="D21" s="30">
        <f t="shared" si="1"/>
        <v>7.0847740984753784</v>
      </c>
      <c r="E21" s="30">
        <f t="shared" si="2"/>
        <v>6.9554735710125168</v>
      </c>
      <c r="F21" s="30">
        <f t="shared" si="3"/>
        <v>0.38444317720090287</v>
      </c>
      <c r="G21" s="30">
        <f t="shared" si="4"/>
        <v>4.3525996405597205</v>
      </c>
      <c r="H21" s="30">
        <f t="shared" si="5"/>
        <v>4.2393479131233107</v>
      </c>
      <c r="I21" s="30">
        <f t="shared" si="6"/>
        <v>1.1741295041147921</v>
      </c>
      <c r="J21" s="30">
        <f t="shared" si="7"/>
        <v>10.641048708832376</v>
      </c>
      <c r="K21" s="30">
        <f t="shared" si="8"/>
        <v>10.204817814359616</v>
      </c>
      <c r="L21" s="30">
        <f t="shared" si="9"/>
        <v>6.9519392690904951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2.2466721372622154E-3</v>
      </c>
      <c r="D22" s="30">
        <f t="shared" si="1"/>
        <v>0.44386424924208667</v>
      </c>
      <c r="E22" s="30">
        <f t="shared" si="2"/>
        <v>0.43476626786397632</v>
      </c>
      <c r="F22" s="30">
        <f t="shared" si="3"/>
        <v>0</v>
      </c>
      <c r="G22" s="30">
        <f t="shared" si="4"/>
        <v>1.325629451555143E-2</v>
      </c>
      <c r="H22" s="30">
        <f t="shared" si="5"/>
        <v>1.2877958059528412E-2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0.32413462359049378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8.7442270707606602E-4</v>
      </c>
      <c r="H24" s="30">
        <f t="shared" si="5"/>
        <v>8.4946656358716663E-4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1.201814285274826E-4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193.99436479671749</v>
      </c>
      <c r="D25" s="30">
        <f t="shared" ref="D25:L25" si="10">SUM(D15:D24)</f>
        <v>55.081721029381335</v>
      </c>
      <c r="E25" s="30">
        <f t="shared" si="10"/>
        <v>57.943528873318897</v>
      </c>
      <c r="F25" s="30">
        <f t="shared" si="10"/>
        <v>49.460377584650132</v>
      </c>
      <c r="G25" s="30">
        <f t="shared" si="10"/>
        <v>26.333300531368128</v>
      </c>
      <c r="H25" s="30">
        <f t="shared" si="10"/>
        <v>26.993350469172793</v>
      </c>
      <c r="I25" s="30">
        <f t="shared" si="10"/>
        <v>171.89248276851657</v>
      </c>
      <c r="J25" s="30">
        <f t="shared" si="10"/>
        <v>113.98335687334999</v>
      </c>
      <c r="K25" s="30">
        <f t="shared" si="10"/>
        <v>116.65178038485476</v>
      </c>
      <c r="L25" s="30">
        <f t="shared" si="10"/>
        <v>60.44383599948047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76.518106513987306</v>
      </c>
      <c r="D28" s="30">
        <f>(SUMIFS(KENTSELAG2,KAYNAK,A28,SEBEP,B28,SÜRE,"Uzun",BİLDİRİM,"Bildirimli",İL,$B$10)/VLOOKUP($B$10,ABONE1,4,FALSE))*60</f>
        <v>18.098322398991954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19.301857166507087</v>
      </c>
      <c r="F28" s="30">
        <f>(SUMIFS(KENTALTIOG2,KAYNAK,A28,SEBEP,B28,SÜRE,"Uzun",BİLDİRİM,"Bildirimli",İL,$B$10)/VLOOKUP($B$10,ABONE1,6,FALSE))*60</f>
        <v>26.678945011286682</v>
      </c>
      <c r="G28" s="30">
        <f>(SUMIFS(KENTALTIAG2,KAYNAK,A28,SEBEP,B28,SÜRE,"Uzun",BİLDİRİM,"Bildirimli",İL,$B$10)/VLOOKUP($B$10,ABONE1,7,FALSE))*60</f>
        <v>14.899565051395985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15.235750164282956</v>
      </c>
      <c r="I28" s="30">
        <f>(SUMIFS(KIRSALOG2,KAYNAK,A28,SEBEP,B28,SÜRE,"Uzun",BİLDİRİM,"Bildirimli",İL,$B$10)/VLOOKUP($B$10,ABONE1,9,FALSE))*60</f>
        <v>173.68086893859464</v>
      </c>
      <c r="J28" s="30">
        <f>(SUMIFS(KIRSALAG2,KAYNAK,A28,SEBEP,B28,SÜRE,"Uzun",BİLDİRİM,"Bildirimli",İL,$B$10)/VLOOKUP($B$10,ABONE1,10,FALSE))*60</f>
        <v>76.369244046684656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80.853314973163236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25.938838579949202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79.336724911600129</v>
      </c>
      <c r="D29" s="30">
        <f>(SUMIFS(KENTSELAG2,KAYNAK,A29,SEBEP,B29,SÜRE,"Uzun",BİLDİRİM,"Bildirimli",İL,$B$10)/VLOOKUP($B$10,ABONE1,4,FALSE))*60</f>
        <v>28.347331127078395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29.397788760975054</v>
      </c>
      <c r="F29" s="30">
        <f>(SUMIFS(KENTALTIOG2,KAYNAK,A29,SEBEP,B29,SÜRE,"Uzun",BİLDİRİM,"Bildirimli",İL,$B$10)/VLOOKUP($B$10,ABONE1,6,FALSE))*60</f>
        <v>130.67658760158014</v>
      </c>
      <c r="G29" s="30">
        <f>(SUMIFS(KENTALTIAG2,KAYNAK,A29,SEBEP,B29,SÜRE,"Uzun",BİLDİRİM,"Bildirimli",İL,$B$10)/VLOOKUP($B$10,ABONE1,7,FALSE))*60</f>
        <v>69.053078553949192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70.811821918728256</v>
      </c>
      <c r="I29" s="30">
        <f>(SUMIFS(KIRSALOG2,KAYNAK,A29,SEBEP,B29,SÜRE,"Uzun",BİLDİRİM,"Bildirimli",İL,$B$10)/VLOOKUP($B$10,ABONE1,9,FALSE))*60</f>
        <v>269.6572736948724</v>
      </c>
      <c r="J29" s="30">
        <f>(SUMIFS(KIRSALAG2,KAYNAK,A29,SEBEP,B29,SÜRE,"Uzun",BİLDİRİM,"Bildirimli",İL,$B$10)/VLOOKUP($B$10,ABONE1,10,FALSE))*60</f>
        <v>202.9594939858315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206.03289426237791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55.954087285852488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0.119347792614696</v>
      </c>
      <c r="D31" s="30">
        <f>(SUMIFS(KENTSELAG2,KAYNAK,A31,SEBEP,B31,SÜRE,"Uzun",BİLDİRİM,"Bildirimli",İL,$B$10)/VLOOKUP($B$10,ABONE1,4,FALSE))*60</f>
        <v>2.2191010263370976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2.1758429750061863</v>
      </c>
      <c r="F31" s="30">
        <f>(SUMIFS(KENTALTIOG2,KAYNAK,A31,SEBEP,B31,SÜRE,"Uzun",BİLDİRİM,"Bildirimli",İL,$B$10)/VLOOKUP($B$10,ABONE1,6,FALSE))*60</f>
        <v>1.560435355530474</v>
      </c>
      <c r="G31" s="30">
        <f>(SUMIFS(KENTALTIAG2,KAYNAK,A31,SEBEP,B31,SÜRE,"Uzun",BİLDİRİM,"Bildirimli",İL,$B$10)/VLOOKUP($B$10,ABONE1,7,FALSE))*60</f>
        <v>11.279436592280659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11.002054969559339</v>
      </c>
      <c r="I31" s="30">
        <f>(SUMIFS(KIRSALOG2,KAYNAK,A31,SEBEP,B31,SÜRE,"Uzun",BİLDİRİM,"Bildirimli",İL,$B$10)/VLOOKUP($B$10,ABONE1,9,FALSE))*60</f>
        <v>1.1738489006119435</v>
      </c>
      <c r="J31" s="30">
        <f>(SUMIFS(KIRSALAG2,KAYNAK,A31,SEBEP,B31,SÜRE,"Uzun",BİLDİRİM,"Bildirimli",İL,$B$10)/VLOOKUP($B$10,ABONE1,10,FALSE))*60</f>
        <v>12.24802563314816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11.737733116953837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4.5449717903933129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155.97417921820212</v>
      </c>
      <c r="D33" s="30">
        <f t="shared" ref="D33:L33" si="11">SUM(D28:D32)</f>
        <v>48.664754552407445</v>
      </c>
      <c r="E33" s="30">
        <f t="shared" si="11"/>
        <v>50.875488902488321</v>
      </c>
      <c r="F33" s="30">
        <f t="shared" si="11"/>
        <v>158.9159679683973</v>
      </c>
      <c r="G33" s="30">
        <f t="shared" si="11"/>
        <v>95.232080197625834</v>
      </c>
      <c r="H33" s="30">
        <f t="shared" si="11"/>
        <v>97.049627052570557</v>
      </c>
      <c r="I33" s="30">
        <f t="shared" si="11"/>
        <v>444.51199153407896</v>
      </c>
      <c r="J33" s="30">
        <f t="shared" si="11"/>
        <v>291.57676366566432</v>
      </c>
      <c r="K33" s="30">
        <f t="shared" si="11"/>
        <v>298.62394235249502</v>
      </c>
      <c r="L33" s="30">
        <f t="shared" si="11"/>
        <v>86.437897656195005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3.2898172323759793E-2</v>
      </c>
      <c r="D36" s="30">
        <f t="shared" ref="D36:D45" si="13">(SUMIFS(KENTSELAG1,KAYNAK,A36,SEBEP,B36,SÜRE,"Uzun",BİLDİRİM,"Bildirimsiz",İL,$B$10)/VLOOKUP($B$10,ABONE1,4,FALSE))</f>
        <v>5.2539245162221707E-2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5.2134609739642006E-2</v>
      </c>
      <c r="F36" s="30">
        <f t="shared" ref="F36:F45" si="15">(SUMIFS(KENTALTIOG1,KAYNAK,A36,SEBEP,B36,SÜRE,"Uzun",BİLDİRİM,"Bildirimsiz",İL,$B$10)/VLOOKUP($B$10,ABONE1,6,FALSE))</f>
        <v>0</v>
      </c>
      <c r="G36" s="30">
        <f t="shared" ref="G36:G45" si="16">(SUMIFS(KENTALTIAG1,KAYNAK,A36,SEBEP,B36,SÜRE,"Uzun",BİLDİRİM,"Bildirimsiz",İL,$B$10)/VLOOKUP($B$10,ABONE1,7,FALSE))</f>
        <v>0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30">
        <f t="shared" ref="I36:I45" si="18">(SUMIFS(KIRSALOG1,KAYNAK,A36,SEBEP,B36,SÜRE,"Uzun",BİLDİRİM,"Bildirimsiz",İL,$B$10)/VLOOKUP($B$10,ABONE1,9,FALSE))</f>
        <v>0</v>
      </c>
      <c r="J36" s="30">
        <f t="shared" ref="J36:J45" si="19">(SUMIFS(KIRSALAG1,KAYNAK,A36,SEBEP,B36,SÜRE,"Uzun",BİLDİRİM,"Bildirimsiz",İL,$B$10)/VLOOKUP($B$10,ABONE1,10,FALSE))</f>
        <v>0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3.8649836333785652E-2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2.3637448713166731</v>
      </c>
      <c r="D38" s="30">
        <f t="shared" si="13"/>
        <v>0.89053094734463556</v>
      </c>
      <c r="E38" s="30">
        <f t="shared" si="14"/>
        <v>0.92088135353575717</v>
      </c>
      <c r="F38" s="30">
        <f t="shared" si="15"/>
        <v>1.0674379232505644</v>
      </c>
      <c r="G38" s="30">
        <f t="shared" si="16"/>
        <v>0.53520624709861397</v>
      </c>
      <c r="H38" s="30">
        <f t="shared" si="17"/>
        <v>0.55039621182837262</v>
      </c>
      <c r="I38" s="30">
        <f t="shared" si="18"/>
        <v>2.553914327917282</v>
      </c>
      <c r="J38" s="30">
        <f t="shared" si="19"/>
        <v>1.7475663829570358</v>
      </c>
      <c r="K38" s="30">
        <f t="shared" si="20"/>
        <v>1.7847224923184628</v>
      </c>
      <c r="L38" s="30">
        <f t="shared" si="21"/>
        <v>0.96968557629534435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0.11719507646400597</v>
      </c>
      <c r="D39" s="30">
        <f t="shared" si="13"/>
        <v>0.13329703299669218</v>
      </c>
      <c r="E39" s="30">
        <f t="shared" si="14"/>
        <v>0.13296530865354914</v>
      </c>
      <c r="F39" s="30">
        <f t="shared" si="15"/>
        <v>5.2765237020316026E-2</v>
      </c>
      <c r="G39" s="30">
        <f t="shared" si="16"/>
        <v>4.6256383049273824E-3</v>
      </c>
      <c r="H39" s="30">
        <f t="shared" si="17"/>
        <v>5.9995490271872185E-3</v>
      </c>
      <c r="I39" s="30">
        <f t="shared" si="18"/>
        <v>3.8404726735598228E-2</v>
      </c>
      <c r="J39" s="30">
        <f t="shared" si="19"/>
        <v>1.8123439172315375E-2</v>
      </c>
      <c r="K39" s="30">
        <f t="shared" si="20"/>
        <v>1.905799074326164E-2</v>
      </c>
      <c r="L39" s="30">
        <f t="shared" si="21"/>
        <v>0.10165534732215185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6.2663185378590081E-3</v>
      </c>
      <c r="D42" s="30">
        <f t="shared" si="13"/>
        <v>5.3829110150076263E-2</v>
      </c>
      <c r="E42" s="30">
        <f t="shared" si="14"/>
        <v>5.2849245636494686E-2</v>
      </c>
      <c r="F42" s="30">
        <f t="shared" si="15"/>
        <v>4.5146726862302479E-3</v>
      </c>
      <c r="G42" s="30">
        <f t="shared" si="16"/>
        <v>4.3156044830559057E-2</v>
      </c>
      <c r="H42" s="30">
        <f t="shared" si="17"/>
        <v>4.205321479190826E-2</v>
      </c>
      <c r="I42" s="30">
        <f t="shared" si="18"/>
        <v>8.6516142646127867E-3</v>
      </c>
      <c r="J42" s="30">
        <f t="shared" si="19"/>
        <v>7.2269507160695176E-2</v>
      </c>
      <c r="K42" s="30">
        <f t="shared" si="20"/>
        <v>6.9338026525611607E-2</v>
      </c>
      <c r="L42" s="30">
        <f t="shared" si="21"/>
        <v>5.3253898537201166E-2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7.4599030212607232E-5</v>
      </c>
      <c r="D43" s="30">
        <f t="shared" si="13"/>
        <v>2.4604723855911723E-3</v>
      </c>
      <c r="E43" s="30">
        <f t="shared" si="14"/>
        <v>2.4113198326061467E-3</v>
      </c>
      <c r="F43" s="30">
        <f t="shared" si="15"/>
        <v>0</v>
      </c>
      <c r="G43" s="30">
        <f t="shared" si="16"/>
        <v>1.4921413886862523E-4</v>
      </c>
      <c r="H43" s="30">
        <f t="shared" si="17"/>
        <v>1.4495554696559721E-4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1.8081328379482306E-3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8.2896743815902911E-6</v>
      </c>
      <c r="H45" s="30">
        <f t="shared" si="17"/>
        <v>8.0530859425331794E-6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1.1393401625382677E-6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2.5201790376725102</v>
      </c>
      <c r="D46" s="30">
        <f t="shared" ref="D46:L46" si="22">SUM(D36:D45)</f>
        <v>1.132656808039217</v>
      </c>
      <c r="E46" s="30">
        <f t="shared" si="22"/>
        <v>1.1612418373980491</v>
      </c>
      <c r="F46" s="30">
        <f t="shared" si="22"/>
        <v>1.1247178329571106</v>
      </c>
      <c r="G46" s="30">
        <f t="shared" si="22"/>
        <v>0.58314543404735053</v>
      </c>
      <c r="H46" s="30">
        <f t="shared" si="22"/>
        <v>0.59860198428037625</v>
      </c>
      <c r="I46" s="30">
        <f t="shared" si="22"/>
        <v>2.6009706689174932</v>
      </c>
      <c r="J46" s="30">
        <f t="shared" si="22"/>
        <v>1.8379593292900462</v>
      </c>
      <c r="K46" s="30">
        <f t="shared" si="22"/>
        <v>1.8731185095873359</v>
      </c>
      <c r="L46" s="30">
        <f t="shared" si="22"/>
        <v>1.1650539306665935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0.41424841477060798</v>
      </c>
      <c r="D49" s="30">
        <f>(SUMIFS(KENTSELAG1,KAYNAK,A49,SEBEP,B49,SÜRE,"Uzun",BİLDİRİM,"Bildirimli",İL,$B$10)/VLOOKUP($B$10,ABONE1,4,FALSE))</f>
        <v>0.14189927127335722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0.14751007021874005</v>
      </c>
      <c r="F49" s="30">
        <f>(SUMIFS(KENTALTIOG1,KAYNAK,A49,SEBEP,B49,SÜRE,"Uzun",BİLDİRİM,"Bildirimli",İL,$B$10)/VLOOKUP($B$10,ABONE1,6,FALSE))</f>
        <v>0.30332957110609482</v>
      </c>
      <c r="G49" s="30">
        <f>(SUMIFS(KENTALTIAG1,KAYNAK,A49,SEBEP,B49,SÜRE,"Uzun",BİLDİRİM,"Bildirimli",İL,$B$10)/VLOOKUP($B$10,ABONE1,7,FALSE))</f>
        <v>0.32599144505603822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0.32534467207834045</v>
      </c>
      <c r="I49" s="30">
        <f>(SUMIFS(KIRSALOG1,KAYNAK,A49,SEBEP,B49,SÜRE,"Uzun",BİLDİRİM,"Bildirimli",İL,$B$10)/VLOOKUP($B$10,ABONE1,9,FALSE))</f>
        <v>0.95336568896391649</v>
      </c>
      <c r="J49" s="30">
        <f>(SUMIFS(KIRSALAG1,KAYNAK,A49,SEBEP,B49,SÜRE,"Uzun",BİLDİRİM,"Bildirimli",İL,$B$10)/VLOOKUP($B$10,ABONE1,10,FALSE))</f>
        <v>0.5719382294480404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0.58951421570534013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0.2244614054216641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0.3547183886609474</v>
      </c>
      <c r="D50" s="30">
        <f>(SUMIFS(KENTSELAG1,KAYNAK,A50,SEBEP,B50,SÜRE,"Uzun",BİLDİRİM,"Bildirimli",İL,$B$10)/VLOOKUP($B$10,ABONE1,4,FALSE))</f>
        <v>0.21593469705433752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0.21879384829125179</v>
      </c>
      <c r="F50" s="30">
        <f>(SUMIFS(KENTALTIOG1,KAYNAK,A50,SEBEP,B50,SÜRE,"Uzun",BİLDİRİM,"Bildirimli",İL,$B$10)/VLOOKUP($B$10,ABONE1,6,FALSE))</f>
        <v>0.62641083521444696</v>
      </c>
      <c r="G50" s="30">
        <f>(SUMIFS(KENTALTIAG1,KAYNAK,A50,SEBEP,B50,SÜRE,"Uzun",BİLDİRİM,"Bildirimli",İL,$B$10)/VLOOKUP($B$10,ABONE1,7,FALSE))</f>
        <v>0.3437645069301678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0.35183127174333206</v>
      </c>
      <c r="I50" s="30">
        <f>(SUMIFS(KIRSALOG1,KAYNAK,A50,SEBEP,B50,SÜRE,"Uzun",BİLDİRİM,"Bildirimli",İL,$B$10)/VLOOKUP($B$10,ABONE1,9,FALSE))</f>
        <v>1.1344165435745939</v>
      </c>
      <c r="J50" s="30">
        <f>(SUMIFS(KIRSALAG1,KAYNAK,A50,SEBEP,B50,SÜRE,"Uzun",BİLDİRİM,"Bildirimli",İL,$B$10)/VLOOKUP($B$10,ABONE1,10,FALSE))</f>
        <v>0.90313439681973395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0.91379176228073589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0.31905170439591612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1.0443864229765013E-3</v>
      </c>
      <c r="D52" s="30">
        <f>(SUMIFS(KENTSELAG1,KAYNAK,A52,SEBEP,B52,SÜRE,"Uzun",BİLDİRİM,"Bildirimli",İL,$B$10)/VLOOKUP($B$10,ABONE1,4,FALSE))</f>
        <v>1.1580539671978861E-2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1.1363479185653185E-2</v>
      </c>
      <c r="F52" s="30">
        <f>(SUMIFS(KENTALTIOG1,KAYNAK,A52,SEBEP,B52,SÜRE,"Uzun",BİLDİRİM,"Bildirimli",İL,$B$10)/VLOOKUP($B$10,ABONE1,6,FALSE))</f>
        <v>3.9503386004514675E-3</v>
      </c>
      <c r="G52" s="30">
        <f>(SUMIFS(KENTALTIAG1,KAYNAK,A52,SEBEP,B52,SÜRE,"Uzun",BİLDİRİM,"Bildirimli",İL,$B$10)/VLOOKUP($B$10,ABONE1,7,FALSE))</f>
        <v>2.6899993368260496E-2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2.6245007086715628E-2</v>
      </c>
      <c r="I52" s="30">
        <f>(SUMIFS(KIRSALOG1,KAYNAK,A52,SEBEP,B52,SÜRE,"Uzun",BİLDİRİM,"Bildirimli",İL,$B$10)/VLOOKUP($B$10,ABONE1,9,FALSE))</f>
        <v>3.1652247309558977E-3</v>
      </c>
      <c r="J52" s="30">
        <f>(SUMIFS(KIRSALAG1,KAYNAK,A52,SEBEP,B52,SÜRE,"Uzun",BİLDİRİM,"Bildirimli",İL,$B$10)/VLOOKUP($B$10,ABONE1,10,FALSE))</f>
        <v>3.1629376688242186E-2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3.0317762825249894E-2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1.5689853378314484E-2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0.77001118985453187</v>
      </c>
      <c r="D54" s="30">
        <f t="shared" ref="D54:L54" si="23">SUM(D49:D53)</f>
        <v>0.36941450799967362</v>
      </c>
      <c r="E54" s="30">
        <f t="shared" si="23"/>
        <v>0.377667397695645</v>
      </c>
      <c r="F54" s="30">
        <f t="shared" si="23"/>
        <v>0.93369074492099324</v>
      </c>
      <c r="G54" s="30">
        <f t="shared" si="23"/>
        <v>0.69665594535446651</v>
      </c>
      <c r="H54" s="30">
        <f t="shared" si="23"/>
        <v>0.70342095090838808</v>
      </c>
      <c r="I54" s="30">
        <f t="shared" si="23"/>
        <v>2.0909474572694662</v>
      </c>
      <c r="J54" s="30">
        <f t="shared" si="23"/>
        <v>1.5067020029560168</v>
      </c>
      <c r="K54" s="30">
        <f t="shared" si="23"/>
        <v>1.533623740811326</v>
      </c>
      <c r="L54" s="30">
        <f t="shared" si="23"/>
        <v>0.5592029631958948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9.5113763521074229E-2</v>
      </c>
      <c r="D57" s="30">
        <f>(SUMIFS(KENTSELAG1,KAYNAK,A57,SÜRE,"Kısa",İL,$B$10)/VLOOKUP($B$10,ABONE1,4,FALSE))</f>
        <v>4.5554830246235543E-2</v>
      </c>
      <c r="E57" s="30">
        <f>(SUMIFS(KENTSELOG1,KAYNAK,A57,SÜRE,"Kısa",İL,$B$10)+SUMIFS(KENTSELAG1,KAYNAK,A57,SÜRE,"Kısa",İL,$B$10))/VLOOKUP($B$10,ABONE1,5,FALSE)</f>
        <v>4.6575818258101899E-2</v>
      </c>
      <c r="F57" s="30">
        <f>(SUMIFS(KENTALTIOG1,KAYNAK,A57,SÜRE,"Kısa",İL,$B$10)/VLOOKUP($B$10,ABONE1,6,FALSE))</f>
        <v>6.6873589164785557E-2</v>
      </c>
      <c r="G57" s="30">
        <f>(SUMIFS(KENTALTIAG1,KAYNAK,A57,SÜRE,"Kısa",İL,$B$10)/VLOOKUP($B$10,ABONE1,7,FALSE))</f>
        <v>7.1713973075137605E-2</v>
      </c>
      <c r="H57" s="30">
        <f>(SUMIFS(KENTALTIOG1,KAYNAK,A57,SÜRE,"Kısa",İL,$B$10)+SUMIFS(KENTALTIAG1,KAYNAK,A57,SÜRE,"Kısa",İL,$B$10))/VLOOKUP($B$10,ABONE1,8,FALSE)</f>
        <v>7.1575827857234889E-2</v>
      </c>
      <c r="I57" s="30">
        <f>(SUMIFS(KIRSALOG1,KAYNAK,A57,SÜRE,"Kısa",İL,$B$10)/VLOOKUP($B$10,ABONE1,9,FALSE))</f>
        <v>0.14011394809031441</v>
      </c>
      <c r="J57" s="30">
        <f>(SUMIFS(KIRSALAG1,KAYNAK,A57,SÜRE,"Kısa",İL,$B$10)/VLOOKUP($B$10,ABONE1,10,FALSE))</f>
        <v>9.2706793741399521E-2</v>
      </c>
      <c r="K57" s="30">
        <f>(SUMIFS(KIRSALOG1,KAYNAK,A57,SÜRE,"Kısa",İL,$B$10)+SUMIFS(KIRSALAG1,KAYNAK,A57,SÜRE,"Kısa",İL,$B$10))/VLOOKUP($B$10,ABONE1,11,FALSE)</f>
        <v>9.489129166504609E-2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5.5774118976735815E-2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0.69459157030958596</v>
      </c>
      <c r="D58" s="30">
        <f>(SUMIFS(KENTSELAG1,KAYNAK,A58,SÜRE,"Kısa",İL,$B$10)/VLOOKUP($B$10,ABONE1,4,FALSE))</f>
        <v>0.24246323414030968</v>
      </c>
      <c r="E58" s="30">
        <f>(SUMIFS(KENTSELOG1,KAYNAK,A58,SÜRE,"Kısa",İL,$B$10)+SUMIFS(KENTSELAG1,KAYNAK,A58,SÜRE,"Kısa",İL,$B$10))/VLOOKUP($B$10,ABONE1,5,FALSE)</f>
        <v>0.25177775284663301</v>
      </c>
      <c r="F58" s="30">
        <f>(SUMIFS(KENTALTIOG1,KAYNAK,A58,SÜRE,"Kısa",İL,$B$10)/VLOOKUP($B$10,ABONE1,6,FALSE))</f>
        <v>0.41788939051918733</v>
      </c>
      <c r="G58" s="30">
        <f>(SUMIFS(KENTALTIAG1,KAYNAK,A58,SÜRE,"Kısa",İL,$B$10)/VLOOKUP($B$10,ABONE1,7,FALSE))</f>
        <v>0.22503150076265005</v>
      </c>
      <c r="H58" s="30">
        <f>(SUMIFS(KENTALTIOG1,KAYNAK,A58,SÜRE,"Kısa",İL,$B$10)+SUMIFS(KENTALTIAG1,KAYNAK,A58,SÜRE,"Kısa",İL,$B$10))/VLOOKUP($B$10,ABONE1,8,FALSE)</f>
        <v>0.2305356912768973</v>
      </c>
      <c r="I58" s="30">
        <f>(SUMIFS(KIRSALOG1,KAYNAK,A58,SÜRE,"Kısa",İL,$B$10)/VLOOKUP($B$10,ABONE1,9,FALSE))</f>
        <v>1.2219877611310404</v>
      </c>
      <c r="J58" s="30">
        <f>(SUMIFS(KIRSALAG1,KAYNAK,A58,SÜRE,"Kısa",İL,$B$10)/VLOOKUP($B$10,ABONE1,10,FALSE))</f>
        <v>0.89702869374649608</v>
      </c>
      <c r="K58" s="30">
        <f>(SUMIFS(KIRSALOG1,KAYNAK,A58,SÜRE,"Kısa",İL,$B$10)+SUMIFS(KIRSALAG1,KAYNAK,A58,SÜRE,"Kısa",İL,$B$10))/VLOOKUP($B$10,ABONE1,11,FALSE)</f>
        <v>0.9120026447823889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0.32613384284625402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0.78970533383066022</v>
      </c>
      <c r="D60" s="30">
        <f t="shared" ref="D60:L60" si="24">SUM(D57:D59)</f>
        <v>0.2880180643865452</v>
      </c>
      <c r="E60" s="30">
        <f t="shared" si="24"/>
        <v>0.29835357110473493</v>
      </c>
      <c r="F60" s="30">
        <f t="shared" si="24"/>
        <v>0.48476297968397286</v>
      </c>
      <c r="G60" s="30">
        <f t="shared" si="24"/>
        <v>0.29674547383778765</v>
      </c>
      <c r="H60" s="30">
        <f t="shared" si="24"/>
        <v>0.3021115191341322</v>
      </c>
      <c r="I60" s="30">
        <f t="shared" si="24"/>
        <v>1.3621017092213548</v>
      </c>
      <c r="J60" s="30">
        <f t="shared" si="24"/>
        <v>0.98973548748789564</v>
      </c>
      <c r="K60" s="30">
        <f t="shared" si="24"/>
        <v>1.006893936447435</v>
      </c>
      <c r="L60" s="30">
        <f t="shared" si="24"/>
        <v>0.38190796182298981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13.970426890243903</v>
      </c>
      <c r="G17" s="30">
        <f t="shared" si="1"/>
        <v>2.1376707701369462</v>
      </c>
      <c r="H17" s="30">
        <f t="shared" si="2"/>
        <v>2.3251565924351483</v>
      </c>
      <c r="I17" s="30">
        <f t="shared" si="3"/>
        <v>22.942805790884716</v>
      </c>
      <c r="J17" s="30">
        <f t="shared" si="4"/>
        <v>16.412907302665968</v>
      </c>
      <c r="K17" s="30">
        <f t="shared" si="5"/>
        <v>16.716415357009346</v>
      </c>
      <c r="L17" s="30">
        <f t="shared" si="6"/>
        <v>6.3529450623128874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0.62896335365853662</v>
      </c>
      <c r="G21" s="30">
        <f t="shared" si="1"/>
        <v>3.6893347430422625</v>
      </c>
      <c r="H21" s="30">
        <f t="shared" si="2"/>
        <v>3.6408442442394096</v>
      </c>
      <c r="I21" s="30">
        <f t="shared" si="3"/>
        <v>0.77953528150134055</v>
      </c>
      <c r="J21" s="30">
        <f t="shared" si="4"/>
        <v>1.1363020569785678</v>
      </c>
      <c r="K21" s="30">
        <f t="shared" si="5"/>
        <v>1.1197196261682243</v>
      </c>
      <c r="L21" s="30">
        <f t="shared" si="6"/>
        <v>2.9365336872519676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14.599390243902439</v>
      </c>
      <c r="G25" s="30">
        <f t="shared" si="7"/>
        <v>5.8270055131792091</v>
      </c>
      <c r="H25" s="30">
        <f t="shared" si="7"/>
        <v>5.9660008366745583</v>
      </c>
      <c r="I25" s="30">
        <f t="shared" si="7"/>
        <v>23.722341072386058</v>
      </c>
      <c r="J25" s="30">
        <f t="shared" si="7"/>
        <v>17.549209359644536</v>
      </c>
      <c r="K25" s="30">
        <f t="shared" si="7"/>
        <v>17.836134983177569</v>
      </c>
      <c r="L25" s="30">
        <f t="shared" si="7"/>
        <v>9.2894787495648554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124.86996951219514</v>
      </c>
      <c r="G29" s="30">
        <f>(SUMIFS(KENTALTIAG2,KAYNAK,A29,SEBEP,B29,SÜRE,"Uzun",BİLDİRİM,"Bildirimli",İL,$B$10,İLÇE,$B$11)/VLOOKUP($B$11,ABONE1,7,FALSE))*60</f>
        <v>42.267888455308494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43.576689121298479</v>
      </c>
      <c r="I29" s="30">
        <f>(SUMIFS(KIRSALOG2,KAYNAK,A29,SEBEP,B29,SÜRE,"Uzun",BİLDİRİM,"Bildirimli",İL,$B$10,İLÇE,$B$11)/VLOOKUP($B$11,ABONE1,9,FALSE))*60</f>
        <v>148.82006252010726</v>
      </c>
      <c r="J29" s="30">
        <f>(SUMIFS(KIRSALAG2,KAYNAK,A29,SEBEP,B29,SÜRE,"Uzun",BİLDİRİM,"Bildirimli",İL,$B$10,İLÇE,$B$11)/VLOOKUP($B$11,ABONE1,10,FALSE))*60</f>
        <v>123.80705697334031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124.96965523738317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66.485306856506298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19.014028423941451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18.130261121495323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5.064935789876766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124.86996951219514</v>
      </c>
      <c r="G33" s="30">
        <f t="shared" si="8"/>
        <v>42.267888455308494</v>
      </c>
      <c r="H33" s="30">
        <f t="shared" si="8"/>
        <v>43.576689121298479</v>
      </c>
      <c r="I33" s="30">
        <f t="shared" si="8"/>
        <v>148.82006252010726</v>
      </c>
      <c r="J33" s="30">
        <f t="shared" si="8"/>
        <v>142.82108539728176</v>
      </c>
      <c r="K33" s="30">
        <f t="shared" si="8"/>
        <v>143.09991635887849</v>
      </c>
      <c r="L33" s="30">
        <f t="shared" si="8"/>
        <v>71.550242646383069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0.58536585365853655</v>
      </c>
      <c r="G38" s="30">
        <f t="shared" si="10"/>
        <v>0.14911893191969763</v>
      </c>
      <c r="H38" s="30">
        <f t="shared" si="11"/>
        <v>0.15603110960823149</v>
      </c>
      <c r="I38" s="30">
        <f t="shared" si="12"/>
        <v>0.58445040214477206</v>
      </c>
      <c r="J38" s="30">
        <f t="shared" si="13"/>
        <v>0.41087297438578152</v>
      </c>
      <c r="K38" s="30">
        <f t="shared" si="14"/>
        <v>0.41894080996884736</v>
      </c>
      <c r="L38" s="30">
        <f t="shared" si="15"/>
        <v>0.23073174127967694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6.0975609756097563E-3</v>
      </c>
      <c r="G42" s="30">
        <f t="shared" si="10"/>
        <v>4.7513866391793058E-2</v>
      </c>
      <c r="H42" s="30">
        <f t="shared" si="11"/>
        <v>4.6857639727549395E-2</v>
      </c>
      <c r="I42" s="30">
        <f t="shared" si="12"/>
        <v>8.0428954423592495E-3</v>
      </c>
      <c r="J42" s="30">
        <f t="shared" si="13"/>
        <v>1.2545739675901725E-2</v>
      </c>
      <c r="K42" s="30">
        <f t="shared" si="14"/>
        <v>1.2336448598130842E-2</v>
      </c>
      <c r="L42" s="30">
        <f t="shared" si="15"/>
        <v>3.7213674023532685E-2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0.59146341463414631</v>
      </c>
      <c r="G46" s="30">
        <f t="shared" si="16"/>
        <v>0.19663279831149069</v>
      </c>
      <c r="H46" s="30">
        <f t="shared" si="16"/>
        <v>0.20288874933578088</v>
      </c>
      <c r="I46" s="30">
        <f t="shared" si="16"/>
        <v>0.59249329758713132</v>
      </c>
      <c r="J46" s="30">
        <f t="shared" si="16"/>
        <v>0.42341871406168324</v>
      </c>
      <c r="K46" s="30">
        <f t="shared" si="16"/>
        <v>0.43127725856697818</v>
      </c>
      <c r="L46" s="30">
        <f t="shared" si="16"/>
        <v>0.26794541530320964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0.69207317073170727</v>
      </c>
      <c r="G50" s="30">
        <f>(SUMIFS(KENTALTIAG1,KAYNAK,A50,SEBEP,B50,SÜRE,"Uzun",BİLDİRİM,"Bildirimli",İL,$B$10,İLÇE,$B$11)/VLOOKUP($B$11,ABONE1,7,FALSE))</f>
        <v>0.33598390026014824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0.34162600840539104</v>
      </c>
      <c r="I50" s="30">
        <f>(SUMIFS(KIRSALOG1,KAYNAK,A50,SEBEP,B50,SÜRE,"Uzun",BİLDİRİM,"Bildirimli",İL,$B$10,İLÇE,$B$11)/VLOOKUP($B$11,ABONE1,9,FALSE))</f>
        <v>0.53619302949061665</v>
      </c>
      <c r="J50" s="30">
        <f>(SUMIFS(KIRSALAG1,KAYNAK,A50,SEBEP,B50,SÜRE,"Uzun",BİLDİRİM,"Bildirimli",İL,$B$10,İLÇE,$B$11)/VLOOKUP($B$11,ABONE1,10,FALSE))</f>
        <v>0.45935703084161006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0.46292834890965734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0.37593121214231012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3.9466806063774174E-2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3.7632398753894084E-2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1.0513123999164519E-2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0.69207317073170727</v>
      </c>
      <c r="G54" s="30">
        <f t="shared" si="17"/>
        <v>0.33598390026014824</v>
      </c>
      <c r="H54" s="30">
        <f t="shared" si="17"/>
        <v>0.34162600840539104</v>
      </c>
      <c r="I54" s="30">
        <f t="shared" si="17"/>
        <v>0.53619302949061665</v>
      </c>
      <c r="J54" s="30">
        <f t="shared" si="17"/>
        <v>0.49882383690538423</v>
      </c>
      <c r="K54" s="30">
        <f t="shared" si="17"/>
        <v>0.50056074766355141</v>
      </c>
      <c r="L54" s="30">
        <f t="shared" si="17"/>
        <v>0.38644433614147466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0.47256097560975607</v>
      </c>
      <c r="G58" s="30">
        <f>(SUMIFS(KENTALTIAG1,KAYNAK,A58,SÜRE,"Kısa",İL,$B$10,İLÇE,$B$11)/VLOOKUP($B$11,ABONE1,7,FALSE))</f>
        <v>0.21641388111716486</v>
      </c>
      <c r="H58" s="30">
        <f>(SUMIFS(KENTALTIOG1,KAYNAK,A58,SÜRE,"Kısa",İL,$B$10,İLÇE,$B$11)+SUMIFS(KENTALTIAG1,KAYNAK,A58,SÜRE,"Kısa",İL,$B$10,İLÇE,$B$11))/VLOOKUP($B$11,ABONE1,8,FALSE)</f>
        <v>0.22047244094488189</v>
      </c>
      <c r="I58" s="30">
        <f>(SUMIFS(KIRSALOG1,KAYNAK,A58,SÜRE,"Kısa",İL,$B$10,İLÇE,$B$11)/VLOOKUP($B$11,ABONE1,9,FALSE))</f>
        <v>0.78016085790884715</v>
      </c>
      <c r="J58" s="30">
        <f>(SUMIFS(KIRSALAG1,KAYNAK,A58,SÜRE,"Kısa",İL,$B$10,İLÇE,$B$11)/VLOOKUP($B$11,ABONE1,10,FALSE))</f>
        <v>0.48248823836905386</v>
      </c>
      <c r="K58" s="30">
        <f>(SUMIFS(KIRSALOG1,KAYNAK,A58,SÜRE,"Kısa",İL,$B$10,İLÇE,$B$11)+SUMIFS(KIRSALAG1,KAYNAK,A58,SÜRE,"Kısa",İL,$B$10,İLÇE,$B$11))/VLOOKUP($B$11,ABONE1,11,FALSE)</f>
        <v>0.4963239875389408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0.29753533384390446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0.47256097560975607</v>
      </c>
      <c r="G60" s="30">
        <f t="shared" si="18"/>
        <v>0.21641388111716486</v>
      </c>
      <c r="H60" s="30">
        <f t="shared" si="18"/>
        <v>0.22047244094488189</v>
      </c>
      <c r="I60" s="30">
        <f t="shared" si="18"/>
        <v>0.78016085790884715</v>
      </c>
      <c r="J60" s="30">
        <f t="shared" si="18"/>
        <v>0.48248823836905386</v>
      </c>
      <c r="K60" s="30">
        <f t="shared" si="18"/>
        <v>0.4963239875389408</v>
      </c>
      <c r="L60" s="30">
        <f t="shared" si="18"/>
        <v>0.29753533384390446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4.5390670566037734</v>
      </c>
      <c r="D15" s="30">
        <f t="shared" ref="D15:D24" si="1">(SUMIFS(KENTSELAG2,KAYNAK,A15,SEBEP,B15,SÜRE,"Uzun",BİLDİRİM,"Bildirimsiz",İL,$B$10,İLÇE,$B$11)/VLOOKUP($B$11,ABONE1,4,FALSE))*60</f>
        <v>8.4274536756004181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8.3570215187969925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7.241723500923011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126.43077049056603</v>
      </c>
      <c r="D17" s="30">
        <f t="shared" si="1"/>
        <v>31.847032016011138</v>
      </c>
      <c r="E17" s="30">
        <f t="shared" si="2"/>
        <v>33.560271298017774</v>
      </c>
      <c r="F17" s="30">
        <v>0</v>
      </c>
      <c r="G17" s="30">
        <v>0</v>
      </c>
      <c r="H17" s="30">
        <v>0</v>
      </c>
      <c r="I17" s="30">
        <f t="shared" si="3"/>
        <v>190.58571836065579</v>
      </c>
      <c r="J17" s="30">
        <f t="shared" si="4"/>
        <v>185.64656577770546</v>
      </c>
      <c r="K17" s="30">
        <f t="shared" si="5"/>
        <v>186.09229150824765</v>
      </c>
      <c r="L17" s="30">
        <f t="shared" si="6"/>
        <v>54.609283174364997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0.4662998113207546</v>
      </c>
      <c r="D21" s="30">
        <f t="shared" si="1"/>
        <v>3.715017008701706</v>
      </c>
      <c r="E21" s="30">
        <f t="shared" si="2"/>
        <v>3.6561714818865352</v>
      </c>
      <c r="F21" s="30">
        <v>0</v>
      </c>
      <c r="G21" s="30">
        <v>0</v>
      </c>
      <c r="H21" s="30">
        <v>0</v>
      </c>
      <c r="I21" s="30">
        <f t="shared" si="3"/>
        <v>0.47501365573770493</v>
      </c>
      <c r="J21" s="30">
        <f t="shared" si="4"/>
        <v>9.2334458134807704</v>
      </c>
      <c r="K21" s="30">
        <f t="shared" si="5"/>
        <v>8.4430554567645526</v>
      </c>
      <c r="L21" s="30">
        <f t="shared" si="6"/>
        <v>4.2950117908370276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1.8941283018867924E-2</v>
      </c>
      <c r="D22" s="30">
        <f t="shared" si="1"/>
        <v>0.27953358858336236</v>
      </c>
      <c r="E22" s="30">
        <f t="shared" si="2"/>
        <v>0.27481335885167463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0.23813775693738337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131.45507864150946</v>
      </c>
      <c r="D25" s="30">
        <f t="shared" ref="D25:L25" si="7">SUM(D15:D24)</f>
        <v>44.269036288896629</v>
      </c>
      <c r="E25" s="30">
        <f t="shared" si="7"/>
        <v>45.848277657552977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191.0607320163935</v>
      </c>
      <c r="J25" s="30">
        <f t="shared" si="7"/>
        <v>194.88001159118625</v>
      </c>
      <c r="K25" s="30">
        <f t="shared" si="7"/>
        <v>194.5353469650122</v>
      </c>
      <c r="L25" s="30">
        <f t="shared" si="7"/>
        <v>66.384156223062405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445.28297909433962</v>
      </c>
      <c r="D28" s="30">
        <f>(SUMIFS(KENTSELAG2,KAYNAK,A28,SEBEP,B28,SÜRE,"Uzun",BİLDİRİM,"Bildirimli",İL,$B$10,İLÇE,$B$11)/VLOOKUP($B$11,ABONE1,4,FALSE))*60</f>
        <v>90.867817413156985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97.287504210526322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439.83256824590171</v>
      </c>
      <c r="J28" s="30">
        <f>(SUMIFS(KIRSALAG2,KAYNAK,A28,SEBEP,B28,SÜRE,"Uzun",BİLDİRİM,"Bildirimli",İL,$B$10,İLÇE,$B$11)/VLOOKUP($B$11,ABONE1,10,FALSE))*60</f>
        <v>273.45400592568507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288.46856662031217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122.87238807194547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296.55948698113207</v>
      </c>
      <c r="D29" s="30">
        <f>(SUMIFS(KENTSELAG2,KAYNAK,A29,SEBEP,B29,SÜRE,"Uzun",BİLDİRİM,"Bildirimli",İL,$B$10,İLÇE,$B$11)/VLOOKUP($B$11,ABONE1,4,FALSE))*60</f>
        <v>84.028624828402386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87.878295263841437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388.97880604918026</v>
      </c>
      <c r="J29" s="30">
        <f>(SUMIFS(KIRSALAG2,KAYNAK,A29,SEBEP,B29,SÜRE,"Uzun",BİLDİRİM,"Bildirimli",İL,$B$10,İLÇE,$B$11)/VLOOKUP($B$11,ABONE1,10,FALSE))*60</f>
        <v>390.2174460931783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390.10566705229678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130.9103996203319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0.30456116981132075</v>
      </c>
      <c r="D31" s="30">
        <f>(SUMIFS(KENTSELAG2,KAYNAK,A31,SEBEP,B31,SÜRE,"Uzun",BİLDİRİM,"Bildirimli",İL,$B$10,İLÇE,$B$11)/VLOOKUP($B$11,ABONE1,4,FALSE))*60</f>
        <v>7.6430114382178918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7.5100866725905684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2.8364765901639344</v>
      </c>
      <c r="J31" s="30">
        <f>(SUMIFS(KIRSALAG2,KAYNAK,A31,SEBEP,B31,SÜRE,"Uzun",BİLDİRİM,"Bildirimli",İL,$B$10,İLÇE,$B$11)/VLOOKUP($B$11,ABONE1,10,FALSE))*60</f>
        <v>63.277593641759502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57.823184084621644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14.224691593796583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742.14702724528308</v>
      </c>
      <c r="D33" s="30">
        <f t="shared" ref="D33:L33" si="8">SUM(D28:D32)</f>
        <v>182.53945367977727</v>
      </c>
      <c r="E33" s="30">
        <f t="shared" si="8"/>
        <v>192.67588614695833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831.64785088524593</v>
      </c>
      <c r="J33" s="30">
        <f t="shared" si="8"/>
        <v>726.94904566062291</v>
      </c>
      <c r="K33" s="30">
        <f t="shared" si="8"/>
        <v>736.39741775723053</v>
      </c>
      <c r="L33" s="30">
        <f t="shared" si="8"/>
        <v>268.00747928607393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0.27735849056603773</v>
      </c>
      <c r="D36" s="30">
        <f t="shared" ref="D36:D45" si="10">(SUMIFS(KENTSELAG1,KAYNAK,A36,SEBEP,B36,SÜRE,"Uzun",BİLDİRİM,"Bildirimsiz",İL,$B$10,İLÇE,$B$11)/VLOOKUP($B$11,ABONE1,4,FALSE))</f>
        <v>0.38846733959856133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0.38645477329687855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0.33487990996949624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1.8962264150943395</v>
      </c>
      <c r="D38" s="30">
        <f t="shared" si="10"/>
        <v>0.74364775495997215</v>
      </c>
      <c r="E38" s="30">
        <f t="shared" si="11"/>
        <v>0.76452494873547505</v>
      </c>
      <c r="F38" s="30">
        <v>0</v>
      </c>
      <c r="G38" s="30">
        <v>0</v>
      </c>
      <c r="H38" s="30">
        <v>0</v>
      </c>
      <c r="I38" s="30">
        <f t="shared" si="12"/>
        <v>3.5401639344262295</v>
      </c>
      <c r="J38" s="30">
        <f t="shared" si="13"/>
        <v>3.1770875680949673</v>
      </c>
      <c r="K38" s="30">
        <f t="shared" si="14"/>
        <v>3.2098527997632962</v>
      </c>
      <c r="L38" s="30">
        <f t="shared" si="15"/>
        <v>1.1690836039842447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5.6603773584905656E-3</v>
      </c>
      <c r="D42" s="30">
        <f t="shared" si="10"/>
        <v>5.2917971922496809E-2</v>
      </c>
      <c r="E42" s="30">
        <f t="shared" si="11"/>
        <v>5.2061973114604691E-2</v>
      </c>
      <c r="F42" s="30">
        <v>0</v>
      </c>
      <c r="G42" s="30">
        <v>0</v>
      </c>
      <c r="H42" s="30">
        <v>0</v>
      </c>
      <c r="I42" s="30">
        <f t="shared" si="12"/>
        <v>5.7377049180327867E-3</v>
      </c>
      <c r="J42" s="30">
        <f t="shared" si="13"/>
        <v>8.130742336775347E-2</v>
      </c>
      <c r="K42" s="30">
        <f t="shared" si="14"/>
        <v>7.4487757970264079E-2</v>
      </c>
      <c r="L42" s="30">
        <f t="shared" si="15"/>
        <v>5.5054837658812035E-2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6.2893081761006286E-4</v>
      </c>
      <c r="D43" s="30">
        <f t="shared" si="10"/>
        <v>4.5248868778280547E-3</v>
      </c>
      <c r="E43" s="30">
        <f t="shared" si="11"/>
        <v>4.4543176122123487E-3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3.8598604132321149E-3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2.1798742138364777</v>
      </c>
      <c r="D46" s="30">
        <f t="shared" ref="D46:L46" si="16">SUM(D36:D45)</f>
        <v>1.1895579533588583</v>
      </c>
      <c r="E46" s="30">
        <f t="shared" si="16"/>
        <v>1.2074960127591705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3.5459016393442622</v>
      </c>
      <c r="J46" s="30">
        <f t="shared" si="16"/>
        <v>3.2583949914627208</v>
      </c>
      <c r="K46" s="30">
        <f t="shared" si="16"/>
        <v>3.28434055773356</v>
      </c>
      <c r="L46" s="30">
        <f t="shared" si="16"/>
        <v>1.5628782120257851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1.6704402515723271</v>
      </c>
      <c r="D49" s="30">
        <f>(SUMIFS(KENTSELAG1,KAYNAK,A49,SEBEP,B49,SÜRE,"Uzun",BİLDİRİM,"Bildirimli",İL,$B$10,İLÇE,$B$11)/VLOOKUP($B$11,ABONE1,4,FALSE))</f>
        <v>0.32562942336697992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0.34998860788334474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1.5647540983606558</v>
      </c>
      <c r="J49" s="30">
        <f>(SUMIFS(KIRSALAG1,KAYNAK,A49,SEBEP,B49,SÜRE,"Uzun",BİLDİRİM,"Bildirimli",İL,$B$10,İLÇE,$B$11)/VLOOKUP($B$11,ABONE1,10,FALSE))</f>
        <v>0.97633953979998378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1.0294400473407797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0.44094216132439612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0.94528301886792454</v>
      </c>
      <c r="D50" s="30">
        <f>(SUMIFS(KENTSELAG1,KAYNAK,A50,SEBEP,B50,SÜRE,"Uzun",BİLDİRİM,"Bildirimli",İL,$B$10,İLÇE,$B$11)/VLOOKUP($B$11,ABONE1,4,FALSE))</f>
        <v>0.28224852071005918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0.29425837320574161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1.2762295081967212</v>
      </c>
      <c r="J50" s="30">
        <f>(SUMIFS(KIRSALAG1,KAYNAK,A50,SEBEP,B50,SÜRE,"Uzun",BİLDİRİM,"Bildirimli",İL,$B$10,İLÇE,$B$11)/VLOOKUP($B$11,ABONE1,10,FALSE))</f>
        <v>1.2578258394991462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1.2594866484207412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0.4331138510745417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1.8867924528301887E-3</v>
      </c>
      <c r="D52" s="30">
        <f>(SUMIFS(KENTSELAG1,KAYNAK,A52,SEBEP,B52,SÜRE,"Uzun",BİLDİRİM,"Bildirimli",İL,$B$10,İLÇE,$B$11)/VLOOKUP($B$11,ABONE1,4,FALSE))</f>
        <v>3.4029469776076113E-2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3.344725449988608E-2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5.7377049180327867E-3</v>
      </c>
      <c r="J52" s="30">
        <f>(SUMIFS(KIRSALAG1,KAYNAK,A52,SEBEP,B52,SÜRE,"Uzun",BİLDİRİM,"Bildirimli",İL,$B$10,İLÇE,$B$11)/VLOOKUP($B$11,ABONE1,10,FALSE))</f>
        <v>0.13423855598016099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0.12264220726385087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4.5350891914036663E-2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2.6176100628930818</v>
      </c>
      <c r="D54" s="30">
        <f t="shared" ref="D54:L54" si="17">SUM(D49:D53)</f>
        <v>0.64190741385311523</v>
      </c>
      <c r="E54" s="30">
        <f t="shared" si="17"/>
        <v>0.67769423558897235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2.84672131147541</v>
      </c>
      <c r="J54" s="30">
        <f t="shared" si="17"/>
        <v>2.3684039352792907</v>
      </c>
      <c r="K54" s="30">
        <f t="shared" si="17"/>
        <v>2.4115689030253717</v>
      </c>
      <c r="L54" s="30">
        <f t="shared" si="17"/>
        <v>0.91940690431297445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0.30188679245283018</v>
      </c>
      <c r="D57" s="30">
        <f>(SUMIFS(KENTSELAG1,KAYNAK,A57,SÜRE,"Kısa",İL,$B$10,İLÇE,$B$11)/VLOOKUP($B$11,ABONE1,4,FALSE))</f>
        <v>6.8302587307112195E-2</v>
      </c>
      <c r="E57" s="30">
        <f>(SUMIFS(KENTSELOG1,KAYNAK,A57,SÜRE,"Kısa",İL,$B$10,İLÇE,$B$11)+SUMIFS(KENTSELAG1,KAYNAK,A57,SÜRE,"Kısa",İL,$B$10,İLÇE,$B$11))/VLOOKUP($B$11,ABONE1,5,FALSE)</f>
        <v>7.2533606744133061E-2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0.10573770491803279</v>
      </c>
      <c r="J57" s="30">
        <f>(SUMIFS(KIRSALAG1,KAYNAK,A57,SÜRE,"Kısa",İL,$B$10,İLÇE,$B$11)/VLOOKUP($B$11,ABONE1,10,FALSE))</f>
        <v>0.17928286852589642</v>
      </c>
      <c r="K57" s="30">
        <f>(SUMIFS(KIRSALOG1,KAYNAK,A57,SÜRE,"Kısa",İL,$B$10,İLÇE,$B$11)+SUMIFS(KIRSALAG1,KAYNAK,A57,SÜRE,"Kısa",İL,$B$10,İLÇE,$B$11))/VLOOKUP($B$11,ABONE1,11,FALSE)</f>
        <v>0.17264590576226052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8.5894233901617989E-2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0.20754716981132076</v>
      </c>
      <c r="D58" s="30">
        <f>(SUMIFS(KENTSELAG1,KAYNAK,A58,SÜRE,"Kısa",İL,$B$10,İLÇE,$B$11)/VLOOKUP($B$11,ABONE1,4,FALSE))</f>
        <v>4.2835595776772248E-2</v>
      </c>
      <c r="E58" s="30">
        <f>(SUMIFS(KENTSELOG1,KAYNAK,A58,SÜRE,"Kısa",İL,$B$10,İLÇE,$B$11)+SUMIFS(KENTSELAG1,KAYNAK,A58,SÜRE,"Kısa",İL,$B$10,İLÇE,$B$11))/VLOOKUP($B$11,ABONE1,5,FALSE)</f>
        <v>4.5819093187514238E-2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0.71967213114754103</v>
      </c>
      <c r="J58" s="30">
        <f>(SUMIFS(KIRSALAG1,KAYNAK,A58,SÜRE,"Kısa",İL,$B$10,İLÇE,$B$11)/VLOOKUP($B$11,ABONE1,10,FALSE))</f>
        <v>0.80827709569883732</v>
      </c>
      <c r="K58" s="30">
        <f>(SUMIFS(KIRSALOG1,KAYNAK,A58,SÜRE,"Kısa",İL,$B$10,İLÇE,$B$11)+SUMIFS(KIRSALAG1,KAYNAK,A58,SÜRE,"Kısa",İL,$B$10,İLÇE,$B$11))/VLOOKUP($B$11,ABONE1,11,FALSE)</f>
        <v>0.80028108587913305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0.20196645573993821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0.50943396226415094</v>
      </c>
      <c r="D60" s="30">
        <f t="shared" ref="D60:L60" si="18">SUM(D57:D59)</f>
        <v>0.11113818308388444</v>
      </c>
      <c r="E60" s="30">
        <f t="shared" si="18"/>
        <v>0.11835269993164729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0.82540983606557383</v>
      </c>
      <c r="J60" s="30">
        <f t="shared" si="18"/>
        <v>0.98755996422473369</v>
      </c>
      <c r="K60" s="30">
        <f t="shared" si="18"/>
        <v>0.97292699164139362</v>
      </c>
      <c r="L60" s="30">
        <f t="shared" si="18"/>
        <v>0.2878606896415562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47.997542060606065</v>
      </c>
      <c r="G17" s="30">
        <f t="shared" si="1"/>
        <v>27.556701545957331</v>
      </c>
      <c r="H17" s="30">
        <f t="shared" si="2"/>
        <v>28.201872498884139</v>
      </c>
      <c r="I17" s="30">
        <f t="shared" si="3"/>
        <v>71.575275551470583</v>
      </c>
      <c r="J17" s="30">
        <f t="shared" si="4"/>
        <v>96.421494587131377</v>
      </c>
      <c r="K17" s="30">
        <f t="shared" si="5"/>
        <v>94.732796041979014</v>
      </c>
      <c r="L17" s="30">
        <f t="shared" si="6"/>
        <v>50.868448205344706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0.52222218181818181</v>
      </c>
      <c r="G21" s="30">
        <f t="shared" si="1"/>
        <v>3.814825306821175</v>
      </c>
      <c r="H21" s="30">
        <f t="shared" si="2"/>
        <v>3.7109014053433658</v>
      </c>
      <c r="I21" s="30">
        <f t="shared" si="3"/>
        <v>0.31513477941176471</v>
      </c>
      <c r="J21" s="30">
        <f t="shared" si="4"/>
        <v>5.1818610482573737</v>
      </c>
      <c r="K21" s="30">
        <f t="shared" si="5"/>
        <v>4.8510890479760125</v>
      </c>
      <c r="L21" s="30">
        <f t="shared" si="6"/>
        <v>4.0961786414488959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48.519764242424245</v>
      </c>
      <c r="G25" s="30">
        <f t="shared" si="7"/>
        <v>31.371526852778505</v>
      </c>
      <c r="H25" s="30">
        <f t="shared" si="7"/>
        <v>31.912773904227507</v>
      </c>
      <c r="I25" s="30">
        <f t="shared" si="7"/>
        <v>71.890410330882347</v>
      </c>
      <c r="J25" s="30">
        <f t="shared" si="7"/>
        <v>101.60335563538875</v>
      </c>
      <c r="K25" s="30">
        <f t="shared" si="7"/>
        <v>99.583885089955032</v>
      </c>
      <c r="L25" s="30">
        <f t="shared" si="7"/>
        <v>54.9646268467936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232.31094921212122</v>
      </c>
      <c r="G29" s="30">
        <f>(SUMIFS(KENTALTIAG2,KAYNAK,A29,SEBEP,B29,SÜRE,"Uzun",BİLDİRİM,"Bildirimli",İL,$B$10,İLÇE,$B$11)/VLOOKUP($B$11,ABONE1,7,FALSE))*60</f>
        <v>138.27289565973135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141.24100357967222</v>
      </c>
      <c r="I29" s="30">
        <f>(SUMIFS(KIRSALOG2,KAYNAK,A29,SEBEP,B29,SÜRE,"Uzun",BİLDİRİM,"Bildirimli",İL,$B$10,İLÇE,$B$11)/VLOOKUP($B$11,ABONE1,9,FALSE))*60</f>
        <v>603.07124757352938</v>
      </c>
      <c r="J29" s="30">
        <f>(SUMIFS(KIRSALAG2,KAYNAK,A29,SEBEP,B29,SÜRE,"Uzun",BİLDİRİM,"Bildirimli",İL,$B$10,İLÇE,$B$11)/VLOOKUP($B$11,ABONE1,10,FALSE))*60</f>
        <v>720.06494659785528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712.11335086206896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335.49996227466534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232.31094921212122</v>
      </c>
      <c r="G33" s="30">
        <f t="shared" si="8"/>
        <v>138.27289565973135</v>
      </c>
      <c r="H33" s="30">
        <f t="shared" si="8"/>
        <v>141.24100357967222</v>
      </c>
      <c r="I33" s="30">
        <f t="shared" si="8"/>
        <v>603.07124757352938</v>
      </c>
      <c r="J33" s="30">
        <f t="shared" si="8"/>
        <v>720.06494659785528</v>
      </c>
      <c r="K33" s="30">
        <f t="shared" si="8"/>
        <v>712.11335086206896</v>
      </c>
      <c r="L33" s="30">
        <f t="shared" si="8"/>
        <v>335.49996227466534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1.0585858585858585</v>
      </c>
      <c r="G38" s="30">
        <f t="shared" si="10"/>
        <v>0.80583355280484592</v>
      </c>
      <c r="H38" s="30">
        <f t="shared" si="11"/>
        <v>0.81381113307402919</v>
      </c>
      <c r="I38" s="30">
        <f t="shared" si="12"/>
        <v>1.5459558823529411</v>
      </c>
      <c r="J38" s="30">
        <f t="shared" si="13"/>
        <v>2.4548257372654154</v>
      </c>
      <c r="K38" s="30">
        <f t="shared" si="14"/>
        <v>2.3930534732633681</v>
      </c>
      <c r="L38" s="30">
        <f t="shared" si="15"/>
        <v>1.352091864735931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4.0404040404040404E-3</v>
      </c>
      <c r="G42" s="30">
        <f t="shared" si="10"/>
        <v>2.5480642612588887E-2</v>
      </c>
      <c r="H42" s="30">
        <f t="shared" si="11"/>
        <v>2.480392781993241E-2</v>
      </c>
      <c r="I42" s="30">
        <f t="shared" si="12"/>
        <v>3.6764705882352941E-3</v>
      </c>
      <c r="J42" s="30">
        <f t="shared" si="13"/>
        <v>5.5898123324396781E-2</v>
      </c>
      <c r="K42" s="30">
        <f t="shared" si="14"/>
        <v>5.2348825587206396E-2</v>
      </c>
      <c r="L42" s="30">
        <f t="shared" si="15"/>
        <v>3.4111537974416344E-2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1.0626262626262626</v>
      </c>
      <c r="G46" s="30">
        <f t="shared" si="16"/>
        <v>0.83131419541743479</v>
      </c>
      <c r="H46" s="30">
        <f t="shared" si="16"/>
        <v>0.83861506089396165</v>
      </c>
      <c r="I46" s="30">
        <f t="shared" si="16"/>
        <v>1.5496323529411764</v>
      </c>
      <c r="J46" s="30">
        <f t="shared" si="16"/>
        <v>2.5107238605898123</v>
      </c>
      <c r="K46" s="30">
        <f t="shared" si="16"/>
        <v>2.4454022988505746</v>
      </c>
      <c r="L46" s="30">
        <f t="shared" si="16"/>
        <v>1.3862034027103474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1.2262626262626262</v>
      </c>
      <c r="G50" s="30">
        <f>(SUMIFS(KENTALTIAG1,KAYNAK,A50,SEBEP,B50,SÜRE,"Uzun",BİLDİRİM,"Bildirimli",İL,$B$10,İLÇE,$B$11)/VLOOKUP($B$11,ABONE1,7,FALSE))</f>
        <v>0.61667105609691863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0.63591149652489953</v>
      </c>
      <c r="I50" s="30">
        <f>(SUMIFS(KIRSALOG1,KAYNAK,A50,SEBEP,B50,SÜRE,"Uzun",BİLDİRİM,"Bildirimli",İL,$B$10,İLÇE,$B$11)/VLOOKUP($B$11,ABONE1,9,FALSE))</f>
        <v>2.9411764705882355</v>
      </c>
      <c r="J50" s="30">
        <f>(SUMIFS(KIRSALAG1,KAYNAK,A50,SEBEP,B50,SÜRE,"Uzun",BİLDİRİM,"Bildirimli",İL,$B$10,İLÇE,$B$11)/VLOOKUP($B$11,ABONE1,10,FALSE))</f>
        <v>3.6441018766756033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3.5963268365817092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1.642419892768185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1.2262626262626262</v>
      </c>
      <c r="G54" s="30">
        <f t="shared" si="17"/>
        <v>0.61667105609691863</v>
      </c>
      <c r="H54" s="30">
        <f t="shared" si="17"/>
        <v>0.63591149652489953</v>
      </c>
      <c r="I54" s="30">
        <f t="shared" si="17"/>
        <v>2.9411764705882355</v>
      </c>
      <c r="J54" s="30">
        <f t="shared" si="17"/>
        <v>3.6441018766756033</v>
      </c>
      <c r="K54" s="30">
        <f t="shared" si="17"/>
        <v>3.5963268365817092</v>
      </c>
      <c r="L54" s="30">
        <f t="shared" si="17"/>
        <v>1.642419892768185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0.33333333333333331</v>
      </c>
      <c r="G58" s="30">
        <f>(SUMIFS(KENTALTIAG1,KAYNAK,A58,SÜRE,"Kısa",İL,$B$10,İLÇE,$B$11)/VLOOKUP($B$11,ABONE1,7,FALSE))</f>
        <v>0.14893336844877536</v>
      </c>
      <c r="H58" s="30">
        <f>(SUMIFS(KENTALTIOG1,KAYNAK,A58,SÜRE,"Kısa",İL,$B$10,İLÇE,$B$11)+SUMIFS(KENTALTIAG1,KAYNAK,A58,SÜRE,"Kısa",İL,$B$10,İLÇE,$B$11))/VLOOKUP($B$11,ABONE1,8,FALSE)</f>
        <v>0.15475355480456546</v>
      </c>
      <c r="I58" s="30">
        <f>(SUMIFS(KIRSALOG1,KAYNAK,A58,SÜRE,"Kısa",İL,$B$10,İLÇE,$B$11)/VLOOKUP($B$11,ABONE1,9,FALSE))</f>
        <v>2.3033088235294117</v>
      </c>
      <c r="J58" s="30">
        <f>(SUMIFS(KIRSALAG1,KAYNAK,A58,SÜRE,"Kısa",İL,$B$10,İLÇE,$B$11)/VLOOKUP($B$11,ABONE1,10,FALSE))</f>
        <v>2.4691689008042896</v>
      </c>
      <c r="K58" s="30">
        <f>(SUMIFS(KIRSALOG1,KAYNAK,A58,SÜRE,"Kısa",İL,$B$10,İLÇE,$B$11)+SUMIFS(KIRSALAG1,KAYNAK,A58,SÜRE,"Kısa",İL,$B$10,İLÇE,$B$11))/VLOOKUP($B$11,ABONE1,11,FALSE)</f>
        <v>2.457896051974013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0.93726516654705117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0.33333333333333331</v>
      </c>
      <c r="G60" s="30">
        <f t="shared" si="18"/>
        <v>0.14893336844877536</v>
      </c>
      <c r="H60" s="30">
        <f t="shared" si="18"/>
        <v>0.15475355480456546</v>
      </c>
      <c r="I60" s="30">
        <f t="shared" si="18"/>
        <v>2.3033088235294117</v>
      </c>
      <c r="J60" s="30">
        <f t="shared" si="18"/>
        <v>2.4691689008042896</v>
      </c>
      <c r="K60" s="30">
        <f t="shared" si="18"/>
        <v>2.457896051974013</v>
      </c>
      <c r="L60" s="30">
        <f t="shared" si="18"/>
        <v>0.93726516654705117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152.03496785714287</v>
      </c>
      <c r="D17" s="30">
        <f t="shared" si="1"/>
        <v>82.407144312690832</v>
      </c>
      <c r="E17" s="30">
        <f t="shared" si="2"/>
        <v>85.867253074907723</v>
      </c>
      <c r="F17" s="30">
        <v>0</v>
      </c>
      <c r="G17" s="30">
        <v>0</v>
      </c>
      <c r="H17" s="30">
        <v>0</v>
      </c>
      <c r="I17" s="30">
        <f t="shared" si="3"/>
        <v>54.838043217391309</v>
      </c>
      <c r="J17" s="30">
        <f t="shared" si="4"/>
        <v>127.13569701904137</v>
      </c>
      <c r="K17" s="30">
        <f t="shared" si="5"/>
        <v>117.64998088990303</v>
      </c>
      <c r="L17" s="30">
        <f t="shared" si="6"/>
        <v>87.379293480805359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0.55616023809523807</v>
      </c>
      <c r="D21" s="30">
        <f t="shared" si="1"/>
        <v>6.5070267423591117</v>
      </c>
      <c r="E21" s="30">
        <f t="shared" si="2"/>
        <v>6.2113023568188837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17.413908969139854</v>
      </c>
      <c r="K21" s="30">
        <f t="shared" si="5"/>
        <v>15.129140536223614</v>
      </c>
      <c r="L21" s="30">
        <f t="shared" si="6"/>
        <v>6.6309794126174477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0.31388600776687514</v>
      </c>
      <c r="E22" s="30">
        <f t="shared" si="2"/>
        <v>0.29828764966053467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0.28425011275167783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152.5911280952381</v>
      </c>
      <c r="D25" s="30">
        <f t="shared" ref="D25:L25" si="7">SUM(D15:D24)</f>
        <v>89.228057062816816</v>
      </c>
      <c r="E25" s="30">
        <f t="shared" si="7"/>
        <v>92.37684308138715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54.838043217391309</v>
      </c>
      <c r="J25" s="30">
        <f t="shared" si="7"/>
        <v>144.54960598818121</v>
      </c>
      <c r="K25" s="30">
        <f t="shared" si="7"/>
        <v>132.77912142612664</v>
      </c>
      <c r="L25" s="30">
        <f t="shared" si="7"/>
        <v>94.294523006174487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48.338562551020402</v>
      </c>
      <c r="D29" s="30">
        <f>(SUMIFS(KENTSELAG2,KAYNAK,A29,SEBEP,B29,SÜRE,"Uzun",BİLDİRİM,"Bildirimli",İL,$B$10,İLÇE,$B$11)/VLOOKUP($B$11,ABONE1,4,FALSE))*60</f>
        <v>29.482219833990452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30.419273347043415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7.9943478260869565</v>
      </c>
      <c r="J29" s="30">
        <f>(SUMIFS(KIRSALAG2,KAYNAK,A29,SEBEP,B29,SÜRE,"Uzun",BİLDİRİM,"Bildirimli",İL,$B$10,İLÇE,$B$11)/VLOOKUP($B$11,ABONE1,10,FALSE))*60</f>
        <v>8.399360998030204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8.3462217912150614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29.380506652348995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48.338562551020402</v>
      </c>
      <c r="D33" s="30">
        <f t="shared" ref="D33:L33" si="8">SUM(D28:D32)</f>
        <v>29.482219833990452</v>
      </c>
      <c r="E33" s="30">
        <f t="shared" si="8"/>
        <v>30.419273347043415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7.9943478260869565</v>
      </c>
      <c r="J33" s="30">
        <f t="shared" si="8"/>
        <v>8.399360998030204</v>
      </c>
      <c r="K33" s="30">
        <f t="shared" si="8"/>
        <v>8.3462217912150614</v>
      </c>
      <c r="L33" s="30">
        <f t="shared" si="8"/>
        <v>29.380506652348995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1.8871882086167799</v>
      </c>
      <c r="D38" s="30">
        <f t="shared" si="10"/>
        <v>0.99567189399104739</v>
      </c>
      <c r="E38" s="30">
        <f t="shared" si="11"/>
        <v>1.0399752091726062</v>
      </c>
      <c r="F38" s="30">
        <v>0</v>
      </c>
      <c r="G38" s="30">
        <v>0</v>
      </c>
      <c r="H38" s="30">
        <v>0</v>
      </c>
      <c r="I38" s="30">
        <f t="shared" si="12"/>
        <v>1.0608695652173914</v>
      </c>
      <c r="J38" s="30">
        <f t="shared" si="13"/>
        <v>2.0288903479973737</v>
      </c>
      <c r="K38" s="30">
        <f t="shared" si="14"/>
        <v>1.9018824871648603</v>
      </c>
      <c r="L38" s="30">
        <f t="shared" si="15"/>
        <v>1.0815838926174497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5.1020408163265302E-3</v>
      </c>
      <c r="D42" s="30">
        <f t="shared" si="10"/>
        <v>5.3538078439510271E-2</v>
      </c>
      <c r="E42" s="30">
        <f t="shared" si="11"/>
        <v>5.1131081499845056E-2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0.14707813525935653</v>
      </c>
      <c r="K42" s="30">
        <f t="shared" si="14"/>
        <v>0.127780946948089</v>
      </c>
      <c r="L42" s="30">
        <f t="shared" si="15"/>
        <v>5.4738255033557046E-2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2.7569442385794326E-3</v>
      </c>
      <c r="E43" s="30">
        <f t="shared" si="11"/>
        <v>2.6199397132152013E-3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2.4966442953020134E-3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1.8922902494331064</v>
      </c>
      <c r="D46" s="30">
        <f t="shared" ref="D46:L46" si="16">SUM(D36:D45)</f>
        <v>1.0519669166691372</v>
      </c>
      <c r="E46" s="30">
        <f t="shared" si="16"/>
        <v>1.0937262303856665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1.0608695652173914</v>
      </c>
      <c r="J46" s="30">
        <f t="shared" si="16"/>
        <v>2.1759684832567303</v>
      </c>
      <c r="K46" s="30">
        <f t="shared" si="16"/>
        <v>2.0296634341129494</v>
      </c>
      <c r="L46" s="30">
        <f t="shared" si="16"/>
        <v>1.1388187919463089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0.20011337868480725</v>
      </c>
      <c r="D50" s="30">
        <f>(SUMIFS(KENTSELAG1,KAYNAK,A50,SEBEP,B50,SÜRE,"Uzun",BİLDİRİM,"Bildirimli",İL,$B$10,İLÇE,$B$11)/VLOOKUP($B$11,ABONE1,4,FALSE))</f>
        <v>7.835057658672516E-2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8.4401498718201531E-2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1.3043478260869565E-2</v>
      </c>
      <c r="J50" s="30">
        <f>(SUMIFS(KIRSALAG1,KAYNAK,A50,SEBEP,B50,SÜRE,"Uzun",BİLDİRİM,"Bildirimli",İL,$B$10,İLÇE,$B$11)/VLOOKUP($B$11,ABONE1,10,FALSE))</f>
        <v>2.3637557452396585E-2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2.2247575584711923E-2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8.1476510067114094E-2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0.20011337868480725</v>
      </c>
      <c r="D54" s="30">
        <f t="shared" ref="D54:L54" si="17">SUM(D49:D53)</f>
        <v>7.835057658672516E-2</v>
      </c>
      <c r="E54" s="30">
        <f t="shared" si="17"/>
        <v>8.4401498718201531E-2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1.3043478260869565E-2</v>
      </c>
      <c r="J54" s="30">
        <f t="shared" si="17"/>
        <v>2.3637557452396585E-2</v>
      </c>
      <c r="K54" s="30">
        <f t="shared" si="17"/>
        <v>2.2247575584711923E-2</v>
      </c>
      <c r="L54" s="30">
        <f t="shared" si="17"/>
        <v>8.1476510067114094E-2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1.7227891156462585</v>
      </c>
      <c r="D58" s="30">
        <f>(SUMIFS(KENTSELAG1,KAYNAK,A58,SÜRE,"Kısa",İL,$B$10,İLÇE,$B$11)/VLOOKUP($B$11,ABONE1,4,FALSE))</f>
        <v>1.0377078824889574</v>
      </c>
      <c r="E58" s="30">
        <f>(SUMIFS(KENTSELOG1,KAYNAK,A58,SÜRE,"Kısa",İL,$B$10,İLÇE,$B$11)+SUMIFS(KENTSELAG1,KAYNAK,A58,SÜRE,"Kısa",İL,$B$10,İLÇE,$B$11))/VLOOKUP($B$11,ABONE1,5,FALSE)</f>
        <v>1.0717525424683776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0.59565217391304348</v>
      </c>
      <c r="J58" s="30">
        <f>(SUMIFS(KIRSALAG1,KAYNAK,A58,SÜRE,"Kısa",İL,$B$10,İLÇE,$B$11)/VLOOKUP($B$11,ABONE1,10,FALSE))</f>
        <v>0.74655285620485878</v>
      </c>
      <c r="K58" s="30">
        <f>(SUMIFS(KIRSALOG1,KAYNAK,A58,SÜRE,"Kısa",İL,$B$10,İLÇE,$B$11)+SUMIFS(KIRSALAG1,KAYNAK,A58,SÜRE,"Kısa",İL,$B$10,İLÇE,$B$11))/VLOOKUP($B$11,ABONE1,11,FALSE)</f>
        <v>0.72675413576725612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1.0564563758389263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1.7227891156462585</v>
      </c>
      <c r="D60" s="30">
        <f t="shared" ref="D60:L60" si="18">SUM(D57:D59)</f>
        <v>1.0377078824889574</v>
      </c>
      <c r="E60" s="30">
        <f t="shared" si="18"/>
        <v>1.0717525424683776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0.59565217391304348</v>
      </c>
      <c r="J60" s="30">
        <f t="shared" si="18"/>
        <v>0.74655285620485878</v>
      </c>
      <c r="K60" s="30">
        <f t="shared" si="18"/>
        <v>0.72675413576725612</v>
      </c>
      <c r="L60" s="30">
        <f t="shared" si="18"/>
        <v>1.0564563758389263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166.14482896551723</v>
      </c>
      <c r="G17" s="30">
        <f t="shared" si="1"/>
        <v>37.448863225047759</v>
      </c>
      <c r="H17" s="30">
        <f t="shared" si="2"/>
        <v>38.536804634892867</v>
      </c>
      <c r="I17" s="30">
        <f t="shared" si="3"/>
        <v>343.82257443037969</v>
      </c>
      <c r="J17" s="30">
        <f t="shared" si="4"/>
        <v>132.93419611445782</v>
      </c>
      <c r="K17" s="30">
        <f t="shared" si="5"/>
        <v>136.02456559821923</v>
      </c>
      <c r="L17" s="30">
        <f t="shared" si="6"/>
        <v>81.432374285014689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3.342528620689655</v>
      </c>
      <c r="G21" s="30">
        <f t="shared" si="1"/>
        <v>6.0314444539173895</v>
      </c>
      <c r="H21" s="30">
        <f t="shared" si="2"/>
        <v>6.0087134936598172</v>
      </c>
      <c r="I21" s="30">
        <f t="shared" si="3"/>
        <v>3.8751053164556968</v>
      </c>
      <c r="J21" s="30">
        <f t="shared" si="4"/>
        <v>6.6099240813253033</v>
      </c>
      <c r="K21" s="30">
        <f t="shared" si="5"/>
        <v>6.5698479020589886</v>
      </c>
      <c r="L21" s="30">
        <f t="shared" si="6"/>
        <v>6.2556181292850148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169.48735758620688</v>
      </c>
      <c r="G25" s="30">
        <f t="shared" si="7"/>
        <v>43.480307678965147</v>
      </c>
      <c r="H25" s="30">
        <f t="shared" si="7"/>
        <v>44.545518128552686</v>
      </c>
      <c r="I25" s="30">
        <f t="shared" si="7"/>
        <v>347.69767974683538</v>
      </c>
      <c r="J25" s="30">
        <f t="shared" si="7"/>
        <v>139.54412019578314</v>
      </c>
      <c r="K25" s="30">
        <f t="shared" si="7"/>
        <v>142.59441350027822</v>
      </c>
      <c r="L25" s="30">
        <f t="shared" si="7"/>
        <v>87.6879924142997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292.93064275862071</v>
      </c>
      <c r="G29" s="30">
        <f>(SUMIFS(KENTALTIAG2,KAYNAK,A29,SEBEP,B29,SÜRE,"Uzun",BİLDİRİM,"Bildirimli",İL,$B$10,İLÇE,$B$11)/VLOOKUP($B$11,ABONE1,7,FALSE))*60</f>
        <v>154.5252946876378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155.69531512024486</v>
      </c>
      <c r="I29" s="30">
        <f>(SUMIFS(KIRSALOG2,KAYNAK,A29,SEBEP,B29,SÜRE,"Uzun",BİLDİRİM,"Bildirimli",İL,$B$10,İLÇE,$B$11)/VLOOKUP($B$11,ABONE1,9,FALSE))*60</f>
        <v>161.82426151898733</v>
      </c>
      <c r="J29" s="30">
        <f>(SUMIFS(KIRSALAG2,KAYNAK,A29,SEBEP,B29,SÜRE,"Uzun",BİLDİRİM,"Bildirimli",İL,$B$10,İLÇE,$B$11)/VLOOKUP($B$11,ABONE1,10,FALSE))*60</f>
        <v>74.020701551204823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75.307379577072894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120.32383613614103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292.93064275862071</v>
      </c>
      <c r="G33" s="30">
        <f t="shared" si="8"/>
        <v>154.5252946876378</v>
      </c>
      <c r="H33" s="30">
        <f t="shared" si="8"/>
        <v>155.69531512024486</v>
      </c>
      <c r="I33" s="30">
        <f t="shared" si="8"/>
        <v>161.82426151898733</v>
      </c>
      <c r="J33" s="30">
        <f t="shared" si="8"/>
        <v>74.020701551204823</v>
      </c>
      <c r="K33" s="30">
        <f t="shared" si="8"/>
        <v>75.307379577072894</v>
      </c>
      <c r="L33" s="30">
        <f t="shared" si="8"/>
        <v>120.32383613614103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2.5689655172413794</v>
      </c>
      <c r="G38" s="30">
        <f t="shared" si="10"/>
        <v>0.78847567249742756</v>
      </c>
      <c r="H38" s="30">
        <f t="shared" si="11"/>
        <v>0.8035271826264393</v>
      </c>
      <c r="I38" s="30">
        <f t="shared" si="12"/>
        <v>4.4936708860759493</v>
      </c>
      <c r="J38" s="30">
        <f t="shared" si="13"/>
        <v>1.6295180722891567</v>
      </c>
      <c r="K38" s="30">
        <f t="shared" si="14"/>
        <v>1.6714895195696531</v>
      </c>
      <c r="L38" s="30">
        <f t="shared" si="15"/>
        <v>1.1854391119817174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1.7241379310344827E-2</v>
      </c>
      <c r="G42" s="30">
        <f t="shared" si="10"/>
        <v>4.8948993091283255E-2</v>
      </c>
      <c r="H42" s="30">
        <f t="shared" si="11"/>
        <v>4.8680950298790264E-2</v>
      </c>
      <c r="I42" s="30">
        <f t="shared" si="12"/>
        <v>5.0632911392405063E-2</v>
      </c>
      <c r="J42" s="30">
        <f t="shared" si="13"/>
        <v>7.4924698795180725E-2</v>
      </c>
      <c r="K42" s="30">
        <f t="shared" si="14"/>
        <v>7.456872565386756E-2</v>
      </c>
      <c r="L42" s="30">
        <f t="shared" si="15"/>
        <v>6.0071825008161932E-2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2.5862068965517242</v>
      </c>
      <c r="G46" s="30">
        <f t="shared" si="16"/>
        <v>0.83742466558871076</v>
      </c>
      <c r="H46" s="30">
        <f t="shared" si="16"/>
        <v>0.85220813292522957</v>
      </c>
      <c r="I46" s="30">
        <f t="shared" si="16"/>
        <v>4.5443037974683547</v>
      </c>
      <c r="J46" s="30">
        <f t="shared" si="16"/>
        <v>1.7044427710843375</v>
      </c>
      <c r="K46" s="30">
        <f t="shared" si="16"/>
        <v>1.7460582452235207</v>
      </c>
      <c r="L46" s="30">
        <f t="shared" si="16"/>
        <v>1.2455109369898794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1.2413793103448276</v>
      </c>
      <c r="G50" s="30">
        <f>(SUMIFS(KENTALTIAG1,KAYNAK,A50,SEBEP,B50,SÜRE,"Uzun",BİLDİRİM,"Bildirimli",İL,$B$10,İLÇE,$B$11)/VLOOKUP($B$11,ABONE1,7,FALSE))</f>
        <v>0.64162869322357785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0.64669873196327066</v>
      </c>
      <c r="I50" s="30">
        <f>(SUMIFS(KIRSALOG1,KAYNAK,A50,SEBEP,B50,SÜRE,"Uzun",BİLDİRİM,"Bildirimli",İL,$B$10,İLÇE,$B$11)/VLOOKUP($B$11,ABONE1,9,FALSE))</f>
        <v>0.93670886075949367</v>
      </c>
      <c r="J50" s="30">
        <f>(SUMIFS(KIRSALAG1,KAYNAK,A50,SEBEP,B50,SÜRE,"Uzun",BİLDİRİM,"Bildirimli",İL,$B$10,İLÇE,$B$11)/VLOOKUP($B$11,ABONE1,10,FALSE))</f>
        <v>0.42846385542168675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0.43591170469300689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0.55395037544890635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1.2413793103448276</v>
      </c>
      <c r="G54" s="30">
        <f t="shared" si="17"/>
        <v>0.64162869322357785</v>
      </c>
      <c r="H54" s="30">
        <f t="shared" si="17"/>
        <v>0.64669873196327066</v>
      </c>
      <c r="I54" s="30">
        <f t="shared" si="17"/>
        <v>0.93670886075949367</v>
      </c>
      <c r="J54" s="30">
        <f t="shared" si="17"/>
        <v>0.42846385542168675</v>
      </c>
      <c r="K54" s="30">
        <f t="shared" si="17"/>
        <v>0.43591170469300689</v>
      </c>
      <c r="L54" s="30">
        <f t="shared" si="17"/>
        <v>0.55395037544890635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2.1551724137931036</v>
      </c>
      <c r="G58" s="30">
        <f>(SUMIFS(KENTALTIAG1,KAYNAK,A58,SÜRE,"Kısa",İL,$B$10,İLÇE,$B$11)/VLOOKUP($B$11,ABONE1,7,FALSE))</f>
        <v>0.45773923269145966</v>
      </c>
      <c r="H58" s="30">
        <f>(SUMIFS(KENTALTIOG1,KAYNAK,A58,SÜRE,"Kısa",İL,$B$10,İLÇE,$B$11)+SUMIFS(KENTALTIAG1,KAYNAK,A58,SÜRE,"Kısa",İL,$B$10,İLÇE,$B$11))/VLOOKUP($B$11,ABONE1,8,FALSE)</f>
        <v>0.4720886168197056</v>
      </c>
      <c r="I58" s="30">
        <f>(SUMIFS(KIRSALOG1,KAYNAK,A58,SÜRE,"Kısa",İL,$B$10,İLÇE,$B$11)/VLOOKUP($B$11,ABONE1,9,FALSE))</f>
        <v>4.2784810126582276</v>
      </c>
      <c r="J58" s="30">
        <f>(SUMIFS(KIRSALAG1,KAYNAK,A58,SÜRE,"Kısa",İL,$B$10,İLÇE,$B$11)/VLOOKUP($B$11,ABONE1,10,FALSE))</f>
        <v>2.0186370481927711</v>
      </c>
      <c r="K58" s="30">
        <f>(SUMIFS(KIRSALOG1,KAYNAK,A58,SÜRE,"Kısa",İL,$B$10,İLÇE,$B$11)+SUMIFS(KIRSALAG1,KAYNAK,A58,SÜRE,"Kısa",İL,$B$10,İLÇE,$B$11))/VLOOKUP($B$11,ABONE1,11,FALSE)</f>
        <v>2.0517529215358929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1.1671563826314071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2.1551724137931036</v>
      </c>
      <c r="G60" s="30">
        <f t="shared" si="18"/>
        <v>0.45773923269145966</v>
      </c>
      <c r="H60" s="30">
        <f t="shared" si="18"/>
        <v>0.4720886168197056</v>
      </c>
      <c r="I60" s="30">
        <f t="shared" si="18"/>
        <v>4.2784810126582276</v>
      </c>
      <c r="J60" s="30">
        <f t="shared" si="18"/>
        <v>2.0186370481927711</v>
      </c>
      <c r="K60" s="30">
        <f t="shared" si="18"/>
        <v>2.0517529215358929</v>
      </c>
      <c r="L60" s="30">
        <f t="shared" si="18"/>
        <v>1.1671563826314071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93.003033095684813</v>
      </c>
      <c r="D17" s="30">
        <f t="shared" si="1"/>
        <v>49.49237491520406</v>
      </c>
      <c r="E17" s="30">
        <f t="shared" si="2"/>
        <v>49.870537208687999</v>
      </c>
      <c r="F17" s="30">
        <v>0</v>
      </c>
      <c r="G17" s="30">
        <v>0</v>
      </c>
      <c r="H17" s="30">
        <v>0</v>
      </c>
      <c r="I17" s="30">
        <f t="shared" si="3"/>
        <v>219.92804878048776</v>
      </c>
      <c r="J17" s="30">
        <f t="shared" si="4"/>
        <v>203.85793204951855</v>
      </c>
      <c r="K17" s="30">
        <f t="shared" si="5"/>
        <v>204.51006809633779</v>
      </c>
      <c r="L17" s="30">
        <f t="shared" si="6"/>
        <v>57.835035524651559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13.441619774859285</v>
      </c>
      <c r="D18" s="30">
        <f t="shared" si="1"/>
        <v>1.5741401138288948</v>
      </c>
      <c r="E18" s="30">
        <f t="shared" si="2"/>
        <v>1.6772834243224735</v>
      </c>
      <c r="F18" s="30">
        <v>0</v>
      </c>
      <c r="G18" s="30">
        <v>0</v>
      </c>
      <c r="H18" s="30">
        <v>0</v>
      </c>
      <c r="I18" s="30">
        <f t="shared" si="3"/>
        <v>37.711517560975608</v>
      </c>
      <c r="J18" s="30">
        <f t="shared" si="4"/>
        <v>4.4478736795048146</v>
      </c>
      <c r="K18" s="30">
        <f t="shared" si="5"/>
        <v>5.7977345166611682</v>
      </c>
      <c r="L18" s="30">
        <f t="shared" si="6"/>
        <v>2.020446104697236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0.35559726078799248</v>
      </c>
      <c r="D21" s="30">
        <f t="shared" si="1"/>
        <v>5.8886445242050884</v>
      </c>
      <c r="E21" s="30">
        <f t="shared" si="2"/>
        <v>5.840555390861951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4.0866862035763418</v>
      </c>
      <c r="K21" s="30">
        <f t="shared" si="5"/>
        <v>3.9208457538766091</v>
      </c>
      <c r="L21" s="30">
        <f t="shared" si="6"/>
        <v>5.7501434712618673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6.8703084236671989E-3</v>
      </c>
      <c r="E22" s="30">
        <f t="shared" si="2"/>
        <v>6.8105968104882108E-3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6.4898404213993809E-3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106.80025013133209</v>
      </c>
      <c r="D25" s="30">
        <f t="shared" ref="D25:L25" si="7">SUM(D15:D24)</f>
        <v>56.962029861661712</v>
      </c>
      <c r="E25" s="30">
        <f t="shared" si="7"/>
        <v>57.395186620682914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257.63956634146336</v>
      </c>
      <c r="J25" s="30">
        <f t="shared" si="7"/>
        <v>212.39249193259971</v>
      </c>
      <c r="K25" s="30">
        <f t="shared" si="7"/>
        <v>214.22864836687557</v>
      </c>
      <c r="L25" s="30">
        <f t="shared" si="7"/>
        <v>65.612114941032061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63.722684127579726</v>
      </c>
      <c r="D29" s="30">
        <f>(SUMIFS(KENTSELAG2,KAYNAK,A29,SEBEP,B29,SÜRE,"Uzun",BİLDİRİM,"Bildirimli",İL,$B$10,İLÇE,$B$11)/VLOOKUP($B$11,ABONE1,4,FALSE))*60</f>
        <v>38.106218027404474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38.328857306525776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174.02994585365855</v>
      </c>
      <c r="J29" s="30">
        <f>(SUMIFS(KIRSALAG2,KAYNAK,A29,SEBEP,B29,SÜRE,"Uzun",BİLDİRİM,"Bildirimli",İL,$B$10,İLÇE,$B$11)/VLOOKUP($B$11,ABONE1,10,FALSE))*60</f>
        <v>50.26917699449794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55.291471474760797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41.422575942321735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1.8018220298389616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1.7861619322962528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1.7020396640614073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63.722684127579726</v>
      </c>
      <c r="D33" s="30">
        <f t="shared" ref="D33:L33" si="8">SUM(D28:D32)</f>
        <v>39.908040057243433</v>
      </c>
      <c r="E33" s="30">
        <f t="shared" si="8"/>
        <v>40.115019238822029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174.02994585365855</v>
      </c>
      <c r="J33" s="30">
        <f t="shared" si="8"/>
        <v>50.26917699449794</v>
      </c>
      <c r="K33" s="30">
        <f t="shared" si="8"/>
        <v>55.291471474760797</v>
      </c>
      <c r="L33" s="30">
        <f t="shared" si="8"/>
        <v>43.124615606383145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2.1575984990619137</v>
      </c>
      <c r="D38" s="30">
        <f t="shared" si="10"/>
        <v>1.8265754280920501</v>
      </c>
      <c r="E38" s="30">
        <f t="shared" si="11"/>
        <v>1.8294524345302157</v>
      </c>
      <c r="F38" s="30">
        <v>0</v>
      </c>
      <c r="G38" s="30">
        <v>0</v>
      </c>
      <c r="H38" s="30">
        <v>0</v>
      </c>
      <c r="I38" s="30">
        <f t="shared" si="12"/>
        <v>4.4308943089430892</v>
      </c>
      <c r="J38" s="30">
        <f t="shared" si="13"/>
        <v>3.5667125171939476</v>
      </c>
      <c r="K38" s="30">
        <f t="shared" si="14"/>
        <v>3.6017815902342463</v>
      </c>
      <c r="L38" s="30">
        <f t="shared" si="15"/>
        <v>1.9348788787544478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0.47091932457786118</v>
      </c>
      <c r="D39" s="30">
        <f t="shared" si="10"/>
        <v>4.3705689799812479E-2</v>
      </c>
      <c r="E39" s="30">
        <f t="shared" si="11"/>
        <v>4.7418713107001922E-2</v>
      </c>
      <c r="F39" s="30">
        <v>0</v>
      </c>
      <c r="G39" s="30">
        <v>0</v>
      </c>
      <c r="H39" s="30">
        <v>0</v>
      </c>
      <c r="I39" s="30">
        <f t="shared" si="12"/>
        <v>1.2520325203252032</v>
      </c>
      <c r="J39" s="30">
        <f t="shared" si="13"/>
        <v>0.28026134800550206</v>
      </c>
      <c r="K39" s="30">
        <f t="shared" si="14"/>
        <v>0.31969646981194327</v>
      </c>
      <c r="L39" s="30">
        <f t="shared" si="15"/>
        <v>7.1818139440931059E-2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3.7523452157598499E-3</v>
      </c>
      <c r="D42" s="30">
        <f t="shared" si="10"/>
        <v>5.4956985179214712E-2</v>
      </c>
      <c r="E42" s="30">
        <f t="shared" si="11"/>
        <v>5.4511952516061703E-2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2.0632737276478678E-2</v>
      </c>
      <c r="K42" s="30">
        <f t="shared" si="14"/>
        <v>1.979544704717915E-2</v>
      </c>
      <c r="L42" s="30">
        <f t="shared" si="15"/>
        <v>5.2876920925462652E-2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6.5797049002352245E-5</v>
      </c>
      <c r="E43" s="30">
        <f t="shared" si="11"/>
        <v>6.5225189968365785E-5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6.2153301117205592E-5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2.632270168855535</v>
      </c>
      <c r="D46" s="30">
        <f t="shared" ref="D46:L46" si="16">SUM(D36:D45)</f>
        <v>1.9253039001200796</v>
      </c>
      <c r="E46" s="30">
        <f t="shared" si="16"/>
        <v>1.9314483253432477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5.6829268292682924</v>
      </c>
      <c r="J46" s="30">
        <f t="shared" si="16"/>
        <v>3.8676066024759281</v>
      </c>
      <c r="K46" s="30">
        <f t="shared" si="16"/>
        <v>3.9412735070933684</v>
      </c>
      <c r="L46" s="30">
        <f t="shared" si="16"/>
        <v>2.0596360924219588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0.56472795497185746</v>
      </c>
      <c r="D50" s="30">
        <f>(SUMIFS(KENTSELAG1,KAYNAK,A50,SEBEP,B50,SÜRE,"Uzun",BİLDİRİM,"Bildirimli",İL,$B$10,İLÇE,$B$11)/VLOOKUP($B$11,ABONE1,4,FALSE))</f>
        <v>0.55614955669238231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0.55622411375273129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1.2113821138211383</v>
      </c>
      <c r="J50" s="30">
        <f>(SUMIFS(KIRSALAG1,KAYNAK,A50,SEBEP,B50,SÜRE,"Uzun",BİLDİRİM,"Bildirimli",İL,$B$10,İLÇE,$B$11)/VLOOKUP($B$11,ABONE1,10,FALSE))</f>
        <v>0.29711141678129299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0.33421313097987465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0.56307783147132406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1.7337522412119815E-2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1.7186837556664385E-2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1.6377394844383671E-2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0.56472795497185746</v>
      </c>
      <c r="D54" s="30">
        <f t="shared" ref="D54:L54" si="17">SUM(D49:D53)</f>
        <v>0.57348707910450214</v>
      </c>
      <c r="E54" s="30">
        <f t="shared" si="17"/>
        <v>0.57341095130939568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1.2113821138211383</v>
      </c>
      <c r="J54" s="30">
        <f t="shared" si="17"/>
        <v>0.29711141678129299</v>
      </c>
      <c r="K54" s="30">
        <f t="shared" si="17"/>
        <v>0.33421313097987465</v>
      </c>
      <c r="L54" s="30">
        <f t="shared" si="17"/>
        <v>0.57945522631570778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0.12757973733583489</v>
      </c>
      <c r="D58" s="30">
        <f>(SUMIFS(KENTSELAG1,KAYNAK,A58,SÜRE,"Kısa",İL,$B$10,İLÇE,$B$11)/VLOOKUP($B$11,ABONE1,4,FALSE))</f>
        <v>0.12290888753639399</v>
      </c>
      <c r="E58" s="30">
        <f>(SUMIFS(KENTSELOG1,KAYNAK,A58,SÜRE,"Kısa",İL,$B$10,İLÇE,$B$11)+SUMIFS(KENTSELAG1,KAYNAK,A58,SÜRE,"Kısa",İL,$B$10,İLÇE,$B$11))/VLOOKUP($B$11,ABONE1,5,FALSE)</f>
        <v>0.1229494830903695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0.11715897260593253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0.12757973733583489</v>
      </c>
      <c r="D60" s="30">
        <f t="shared" ref="D60:L60" si="18">SUM(D57:D59)</f>
        <v>0.12290888753639399</v>
      </c>
      <c r="E60" s="30">
        <f t="shared" si="18"/>
        <v>0.1229494830903695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0.11715897260593253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284.45928032925269</v>
      </c>
      <c r="D17" s="30">
        <f t="shared" si="1"/>
        <v>45.531002703633987</v>
      </c>
      <c r="E17" s="30">
        <f t="shared" si="2"/>
        <v>51.367775992575368</v>
      </c>
      <c r="F17" s="30">
        <v>0</v>
      </c>
      <c r="G17" s="30">
        <v>0</v>
      </c>
      <c r="H17" s="30">
        <v>0</v>
      </c>
      <c r="I17" s="30">
        <f t="shared" si="3"/>
        <v>612.50689551724156</v>
      </c>
      <c r="J17" s="30">
        <f t="shared" si="4"/>
        <v>78.337489242658421</v>
      </c>
      <c r="K17" s="30">
        <f t="shared" si="5"/>
        <v>93.836151355677842</v>
      </c>
      <c r="L17" s="30">
        <f t="shared" si="6"/>
        <v>52.298271365004915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0.30977204727733221</v>
      </c>
      <c r="D21" s="30">
        <f t="shared" si="1"/>
        <v>8.3393599040230058</v>
      </c>
      <c r="E21" s="30">
        <f t="shared" si="2"/>
        <v>8.1432052906419212</v>
      </c>
      <c r="F21" s="30">
        <v>0</v>
      </c>
      <c r="G21" s="30">
        <v>0</v>
      </c>
      <c r="H21" s="30">
        <v>0</v>
      </c>
      <c r="I21" s="30">
        <f t="shared" si="3"/>
        <v>2.3672410344827588</v>
      </c>
      <c r="J21" s="30">
        <f t="shared" si="4"/>
        <v>16.280474003091193</v>
      </c>
      <c r="K21" s="30">
        <f t="shared" si="5"/>
        <v>15.876788404202104</v>
      </c>
      <c r="L21" s="30">
        <f t="shared" si="6"/>
        <v>8.2994021973447616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0.20805551444940068</v>
      </c>
      <c r="E22" s="30">
        <f t="shared" si="2"/>
        <v>0.20297293116782675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0.1988734415098915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284.76905237653</v>
      </c>
      <c r="D25" s="30">
        <f t="shared" ref="D25:L25" si="7">SUM(D15:D24)</f>
        <v>54.078418122106392</v>
      </c>
      <c r="E25" s="30">
        <f t="shared" si="7"/>
        <v>59.713954214385119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614.87413655172429</v>
      </c>
      <c r="J25" s="30">
        <f t="shared" si="7"/>
        <v>94.617963245749621</v>
      </c>
      <c r="K25" s="30">
        <f t="shared" si="7"/>
        <v>109.71293975987994</v>
      </c>
      <c r="L25" s="30">
        <f t="shared" si="7"/>
        <v>60.796547003859565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48.427862659349934</v>
      </c>
      <c r="D28" s="30">
        <f>(SUMIFS(KENTSELAG2,KAYNAK,A28,SEBEP,B28,SÜRE,"Uzun",BİLDİRİM,"Bildirimli",İL,$B$10,İLÇE,$B$11)/VLOOKUP($B$11,ABONE1,4,FALSE))*60</f>
        <v>2.8651341174978331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3.9781849441608657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3.8978366536666194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13.610330350358801</v>
      </c>
      <c r="D29" s="30">
        <f>(SUMIFS(KENTSELAG2,KAYNAK,A29,SEBEP,B29,SÜRE,"Uzun",BİLDİRİM,"Bildirimli",İL,$B$10,İLÇE,$B$11)/VLOOKUP($B$11,ABONE1,4,FALSE))*60</f>
        <v>13.958887322579965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13.950372432482599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117.48275793103448</v>
      </c>
      <c r="J29" s="30">
        <f>(SUMIFS(KIRSALAG2,KAYNAK,A29,SEBEP,B29,SÜRE,"Uzun",BİLDİRİM,"Bildirimli",İL,$B$10,İLÇE,$B$11)/VLOOKUP($B$11,ABONE1,10,FALSE))*60</f>
        <v>84.35370080370943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85.314924072036021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15.391738232869239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1.2265932403864448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1.1966288228924979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1.674728275862069</v>
      </c>
      <c r="J31" s="30">
        <f>(SUMIFS(KIRSALAG2,KAYNAK,A31,SEBEP,B31,SÜRE,"Uzun",BİLDİRİM,"Bildirimli",İL,$B$10,İLÇE,$B$11)/VLOOKUP($B$11,ABONE1,10,FALSE))*60</f>
        <v>3.4529937867078822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3.4013982891445722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1.2411590445975709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62.038193009708735</v>
      </c>
      <c r="D33" s="30">
        <f t="shared" ref="D33:L33" si="8">SUM(D28:D32)</f>
        <v>18.050614680464246</v>
      </c>
      <c r="E33" s="30">
        <f t="shared" si="8"/>
        <v>19.125186199535964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119.15748620689655</v>
      </c>
      <c r="J33" s="30">
        <f t="shared" si="8"/>
        <v>87.806694590417308</v>
      </c>
      <c r="K33" s="30">
        <f t="shared" si="8"/>
        <v>88.716322361180588</v>
      </c>
      <c r="L33" s="30">
        <f t="shared" si="8"/>
        <v>20.53073393113343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4.124102997045167</v>
      </c>
      <c r="D38" s="30">
        <f t="shared" si="10"/>
        <v>1.2467708179185253</v>
      </c>
      <c r="E38" s="30">
        <f t="shared" si="11"/>
        <v>1.317061098221191</v>
      </c>
      <c r="F38" s="30">
        <v>0</v>
      </c>
      <c r="G38" s="30">
        <v>0</v>
      </c>
      <c r="H38" s="30">
        <v>0</v>
      </c>
      <c r="I38" s="30">
        <f t="shared" si="12"/>
        <v>15.120689655172415</v>
      </c>
      <c r="J38" s="30">
        <f t="shared" si="13"/>
        <v>1.532715095311695</v>
      </c>
      <c r="K38" s="30">
        <f t="shared" si="14"/>
        <v>1.9269634817408705</v>
      </c>
      <c r="L38" s="30">
        <f t="shared" si="15"/>
        <v>1.3310162264837231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1.6884761502743773E-3</v>
      </c>
      <c r="D42" s="30">
        <f t="shared" si="10"/>
        <v>6.4351098239012319E-2</v>
      </c>
      <c r="E42" s="30">
        <f t="shared" si="11"/>
        <v>6.2820314514050013E-2</v>
      </c>
      <c r="F42" s="30">
        <v>0</v>
      </c>
      <c r="G42" s="30">
        <v>0</v>
      </c>
      <c r="H42" s="30">
        <v>0</v>
      </c>
      <c r="I42" s="30">
        <f t="shared" si="12"/>
        <v>1.7241379310344827E-2</v>
      </c>
      <c r="J42" s="30">
        <f t="shared" si="13"/>
        <v>0.11591962905718702</v>
      </c>
      <c r="K42" s="30">
        <f t="shared" si="14"/>
        <v>0.11305652826413207</v>
      </c>
      <c r="L42" s="30">
        <f t="shared" si="15"/>
        <v>6.3834946551619615E-2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3.1076253091770079E-3</v>
      </c>
      <c r="E43" s="30">
        <f t="shared" si="11"/>
        <v>3.0317092034029391E-3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2.970477094994645E-3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4.1257914731954415</v>
      </c>
      <c r="D46" s="30">
        <f t="shared" ref="D46:L46" si="16">SUM(D36:D45)</f>
        <v>1.3142295414667147</v>
      </c>
      <c r="E46" s="30">
        <f t="shared" si="16"/>
        <v>1.3829131219386439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15.13793103448276</v>
      </c>
      <c r="J46" s="30">
        <f t="shared" si="16"/>
        <v>1.6486347243688821</v>
      </c>
      <c r="K46" s="30">
        <f t="shared" si="16"/>
        <v>2.0400200100050028</v>
      </c>
      <c r="L46" s="30">
        <f t="shared" si="16"/>
        <v>1.3978216501303373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0.15407344871253695</v>
      </c>
      <c r="D49" s="30">
        <f>(SUMIFS(KENTSELAG1,KAYNAK,A49,SEBEP,B49,SÜRE,"Uzun",BİLDİRİM,"Bildirimli",İL,$B$10,İLÇE,$B$11)/VLOOKUP($B$11,ABONE1,4,FALSE))</f>
        <v>9.3228759275310238E-3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1.28589842742975E-2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1.2599268494756198E-2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5.2764879696074296E-2</v>
      </c>
      <c r="D50" s="30">
        <f>(SUMIFS(KENTSELAG1,KAYNAK,A50,SEBEP,B50,SÜRE,"Uzun",BİLDİRİM,"Bildirimli",İL,$B$10,İLÇE,$B$11)/VLOOKUP($B$11,ABONE1,4,FALSE))</f>
        <v>0.33949220979641881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0.33248775457592161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0.89655172413793105</v>
      </c>
      <c r="J50" s="30">
        <f>(SUMIFS(KIRSALAG1,KAYNAK,A50,SEBEP,B50,SÜRE,"Uzun",BİLDİRİM,"Bildirimli",İL,$B$10,İLÇE,$B$11)/VLOOKUP($B$11,ABONE1,10,FALSE))</f>
        <v>0.70530654301906237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0.7108554277138569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0.34012973104047528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3.6784136312707437E-3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3.5885537509667441E-3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1.7241379310344827E-2</v>
      </c>
      <c r="J52" s="30">
        <f>(SUMIFS(KIRSALAG1,KAYNAK,A52,SEBEP,B52,SÜRE,"Uzun",BİLDİRİM,"Bildirimli",İL,$B$10,İLÇE,$B$11)/VLOOKUP($B$11,ABONE1,10,FALSE))</f>
        <v>3.5548686244204021E-2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3.5017508754377188E-2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4.2233313799583732E-3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0.20683832840861124</v>
      </c>
      <c r="D54" s="30">
        <f t="shared" ref="D54:L54" si="17">SUM(D49:D53)</f>
        <v>0.35249349935522056</v>
      </c>
      <c r="E54" s="30">
        <f t="shared" si="17"/>
        <v>0.34893529260118583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0.91379310344827591</v>
      </c>
      <c r="J54" s="30">
        <f t="shared" si="17"/>
        <v>0.74085522926326641</v>
      </c>
      <c r="K54" s="30">
        <f t="shared" si="17"/>
        <v>0.74587293646823405</v>
      </c>
      <c r="L54" s="30">
        <f t="shared" si="17"/>
        <v>0.35695233091518985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0.33727311101730689</v>
      </c>
      <c r="D58" s="30">
        <f>(SUMIFS(KENTSELAG1,KAYNAK,A58,SÜRE,"Kısa",İL,$B$10,İLÇE,$B$11)/VLOOKUP($B$11,ABONE1,4,FALSE))</f>
        <v>0.49027545821618079</v>
      </c>
      <c r="E58" s="30">
        <f>(SUMIFS(KENTSELOG1,KAYNAK,A58,SÜRE,"Kısa",İL,$B$10,İLÇE,$B$11)+SUMIFS(KENTSELAG1,KAYNAK,A58,SÜRE,"Kısa",İL,$B$10,İLÇE,$B$11))/VLOOKUP($B$11,ABONE1,5,FALSE)</f>
        <v>0.48653776746584171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3.9655172413793105</v>
      </c>
      <c r="J58" s="30">
        <f>(SUMIFS(KIRSALAG1,KAYNAK,A58,SÜRE,"Kısa",İL,$B$10,İLÇE,$B$11)/VLOOKUP($B$11,ABONE1,10,FALSE))</f>
        <v>0.24059763008758372</v>
      </c>
      <c r="K58" s="30">
        <f>(SUMIFS(KIRSALOG1,KAYNAK,A58,SÜRE,"Kısa",İL,$B$10,İLÇE,$B$11)+SUMIFS(KIRSALAG1,KAYNAK,A58,SÜRE,"Kısa",İL,$B$10,İLÇE,$B$11))/VLOOKUP($B$11,ABONE1,11,FALSE)</f>
        <v>0.34867433716858431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0.48412714450259664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0.33727311101730689</v>
      </c>
      <c r="D60" s="30">
        <f t="shared" ref="D60:L60" si="18">SUM(D57:D59)</f>
        <v>0.49027545821618079</v>
      </c>
      <c r="E60" s="30">
        <f t="shared" si="18"/>
        <v>0.48653776746584171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3.9655172413793105</v>
      </c>
      <c r="J60" s="30">
        <f t="shared" si="18"/>
        <v>0.24059763008758372</v>
      </c>
      <c r="K60" s="30">
        <f t="shared" si="18"/>
        <v>0.34867433716858431</v>
      </c>
      <c r="L60" s="30">
        <f t="shared" si="18"/>
        <v>0.48412714450259664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13.799257270194987</v>
      </c>
      <c r="G17" s="30">
        <f t="shared" si="1"/>
        <v>0.78834679443525624</v>
      </c>
      <c r="H17" s="30">
        <f t="shared" si="2"/>
        <v>1.2274252735476594</v>
      </c>
      <c r="I17" s="30">
        <f t="shared" si="3"/>
        <v>98.669230769230779</v>
      </c>
      <c r="J17" s="30">
        <f t="shared" si="4"/>
        <v>56.032469304229195</v>
      </c>
      <c r="K17" s="30">
        <f t="shared" si="5"/>
        <v>66.349948293691824</v>
      </c>
      <c r="L17" s="30">
        <f t="shared" si="6"/>
        <v>6.7384747987936233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2.0207899542757075</v>
      </c>
      <c r="H21" s="30">
        <f t="shared" si="2"/>
        <v>1.9525944670050761</v>
      </c>
      <c r="I21" s="30">
        <f t="shared" si="3"/>
        <v>0</v>
      </c>
      <c r="J21" s="30">
        <f t="shared" si="4"/>
        <v>0.94806720327421556</v>
      </c>
      <c r="K21" s="30">
        <f t="shared" si="5"/>
        <v>0.71864866597724919</v>
      </c>
      <c r="L21" s="30">
        <f t="shared" si="6"/>
        <v>1.8497745109866437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0.10752180951454422</v>
      </c>
      <c r="H22" s="30">
        <f t="shared" si="2"/>
        <v>0.10389327693175408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9.5236249892287794E-2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13.799257270194987</v>
      </c>
      <c r="G25" s="30">
        <f t="shared" si="7"/>
        <v>2.916658558225508</v>
      </c>
      <c r="H25" s="30">
        <f t="shared" si="7"/>
        <v>3.2839130174844895</v>
      </c>
      <c r="I25" s="30">
        <f t="shared" si="7"/>
        <v>98.669230769230779</v>
      </c>
      <c r="J25" s="30">
        <f t="shared" si="7"/>
        <v>56.980536507503409</v>
      </c>
      <c r="K25" s="30">
        <f t="shared" si="7"/>
        <v>67.06859695966908</v>
      </c>
      <c r="L25" s="30">
        <f t="shared" si="7"/>
        <v>8.6834855596725546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0.31653610027855156</v>
      </c>
      <c r="G29" s="30">
        <f>(SUMIFS(KENTALTIAG2,KAYNAK,A29,SEBEP,B29,SÜRE,"Uzun",BİLDİRİM,"Bildirimli",İL,$B$10,İLÇE,$B$11)/VLOOKUP($B$11,ABONE1,7,FALSE))*60</f>
        <v>3.2833953400136204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3.1832729046813317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2.9180230211115905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0.31653610027855156</v>
      </c>
      <c r="G33" s="30">
        <f t="shared" si="8"/>
        <v>3.2833953400136204</v>
      </c>
      <c r="H33" s="30">
        <f t="shared" si="8"/>
        <v>3.1832729046813317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2.9180230211115905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0.18662952646239556</v>
      </c>
      <c r="G38" s="30">
        <f t="shared" si="10"/>
        <v>1.1382430197490028E-2</v>
      </c>
      <c r="H38" s="30">
        <f t="shared" si="11"/>
        <v>1.7296484301560444E-2</v>
      </c>
      <c r="I38" s="30">
        <f t="shared" si="12"/>
        <v>1.2948717948717949</v>
      </c>
      <c r="J38" s="30">
        <f t="shared" si="13"/>
        <v>0.73533424283765347</v>
      </c>
      <c r="K38" s="30">
        <f t="shared" si="14"/>
        <v>0.87073422957600832</v>
      </c>
      <c r="L38" s="30">
        <f t="shared" si="15"/>
        <v>8.9702714347264109E-2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3.9011577001653856E-2</v>
      </c>
      <c r="H42" s="30">
        <f t="shared" si="11"/>
        <v>3.7695055461552926E-2</v>
      </c>
      <c r="I42" s="30">
        <f t="shared" si="12"/>
        <v>0</v>
      </c>
      <c r="J42" s="30">
        <f t="shared" si="13"/>
        <v>6.8212824010914054E-3</v>
      </c>
      <c r="K42" s="30">
        <f t="shared" si="14"/>
        <v>5.170630816959669E-3</v>
      </c>
      <c r="L42" s="30">
        <f t="shared" si="15"/>
        <v>3.4984920292977166E-2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1.2647144663877809E-3</v>
      </c>
      <c r="H43" s="30">
        <f t="shared" si="11"/>
        <v>1.2220342169580749E-3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1.1202068074105988E-3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0.18662952646239556</v>
      </c>
      <c r="G46" s="30">
        <f t="shared" si="16"/>
        <v>5.1658721665531669E-2</v>
      </c>
      <c r="H46" s="30">
        <f t="shared" si="16"/>
        <v>5.6213573980071443E-2</v>
      </c>
      <c r="I46" s="30">
        <f t="shared" si="16"/>
        <v>1.2948717948717949</v>
      </c>
      <c r="J46" s="30">
        <f t="shared" si="16"/>
        <v>0.74215552523874484</v>
      </c>
      <c r="K46" s="30">
        <f t="shared" si="16"/>
        <v>0.875904860392968</v>
      </c>
      <c r="L46" s="30">
        <f t="shared" si="16"/>
        <v>0.12580784144765186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2.7855153203342618E-3</v>
      </c>
      <c r="G50" s="30">
        <f>(SUMIFS(KENTALTIAG1,KAYNAK,A50,SEBEP,B50,SÜRE,"Uzun",BİLDİRİM,"Bildirimli",İL,$B$10,İLÇE,$B$11)/VLOOKUP($B$11,ABONE1,7,FALSE))</f>
        <v>2.8893861270551609E-2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2.8012784357962024E-2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2.5678586816027575E-2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2.7855153203342618E-3</v>
      </c>
      <c r="G54" s="30">
        <f t="shared" si="17"/>
        <v>2.8893861270551609E-2</v>
      </c>
      <c r="H54" s="30">
        <f t="shared" si="17"/>
        <v>2.8012784357962024E-2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2.5678586816027575E-2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24.555639584120986</v>
      </c>
      <c r="G17" s="30">
        <f t="shared" si="1"/>
        <v>34.302898704669495</v>
      </c>
      <c r="H17" s="30">
        <f t="shared" si="2"/>
        <v>33.715219188511512</v>
      </c>
      <c r="I17" s="30">
        <f t="shared" si="3"/>
        <v>28.965046666666669</v>
      </c>
      <c r="J17" s="30">
        <f t="shared" si="4"/>
        <v>59.482418835386341</v>
      </c>
      <c r="K17" s="30">
        <f t="shared" si="5"/>
        <v>57.205475005181341</v>
      </c>
      <c r="L17" s="30">
        <f t="shared" si="6"/>
        <v>36.042778164082549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0.96876288902365082</v>
      </c>
      <c r="H21" s="30">
        <f t="shared" si="2"/>
        <v>0.91035445862776387</v>
      </c>
      <c r="I21" s="30">
        <f t="shared" si="3"/>
        <v>0</v>
      </c>
      <c r="J21" s="30">
        <f t="shared" si="4"/>
        <v>1.2012317805151176</v>
      </c>
      <c r="K21" s="30">
        <f t="shared" si="5"/>
        <v>1.1116061968911919</v>
      </c>
      <c r="L21" s="30">
        <f t="shared" si="6"/>
        <v>0.93029571824622648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24.555639584120986</v>
      </c>
      <c r="G25" s="30">
        <f t="shared" si="7"/>
        <v>35.271661593693146</v>
      </c>
      <c r="H25" s="30">
        <f t="shared" si="7"/>
        <v>34.625573647139277</v>
      </c>
      <c r="I25" s="30">
        <f t="shared" si="7"/>
        <v>28.965046666666669</v>
      </c>
      <c r="J25" s="30">
        <f t="shared" si="7"/>
        <v>60.683650615901456</v>
      </c>
      <c r="K25" s="30">
        <f t="shared" si="7"/>
        <v>58.317081202072536</v>
      </c>
      <c r="L25" s="30">
        <f t="shared" si="7"/>
        <v>36.973073882328777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42.306126124763701</v>
      </c>
      <c r="G29" s="30">
        <f>(SUMIFS(KENTALTIAG2,KAYNAK,A29,SEBEP,B29,SÜRE,"Uzun",BİLDİRİM,"Bildirimli",İL,$B$10,İLÇE,$B$11)/VLOOKUP($B$11,ABONE1,7,FALSE))*60</f>
        <v>9.9407176228016976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11.892085425119671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10.713744483006469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5.0881229035779265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4.7813509619329846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4.3075853106068394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42.306126124763701</v>
      </c>
      <c r="G33" s="30">
        <f t="shared" si="8"/>
        <v>15.028840526379625</v>
      </c>
      <c r="H33" s="30">
        <f t="shared" si="8"/>
        <v>16.673436387052654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15.021329793613308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0.39130434782608697</v>
      </c>
      <c r="G38" s="30">
        <f t="shared" si="10"/>
        <v>0.66707095209217704</v>
      </c>
      <c r="H38" s="30">
        <f t="shared" si="11"/>
        <v>0.65044449509915658</v>
      </c>
      <c r="I38" s="30">
        <f t="shared" si="12"/>
        <v>0.125</v>
      </c>
      <c r="J38" s="30">
        <f t="shared" si="13"/>
        <v>0.20492721164613661</v>
      </c>
      <c r="K38" s="30">
        <f t="shared" si="14"/>
        <v>0.19896373056994818</v>
      </c>
      <c r="L38" s="30">
        <f t="shared" si="15"/>
        <v>0.60570900503131742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7.3984232868405091E-3</v>
      </c>
      <c r="H42" s="30">
        <f t="shared" si="11"/>
        <v>6.9523592432186006E-3</v>
      </c>
      <c r="I42" s="30">
        <f t="shared" si="12"/>
        <v>0</v>
      </c>
      <c r="J42" s="30">
        <f t="shared" si="13"/>
        <v>6.7189249720044789E-3</v>
      </c>
      <c r="K42" s="30">
        <f t="shared" si="14"/>
        <v>6.2176165803108805E-3</v>
      </c>
      <c r="L42" s="30">
        <f t="shared" si="15"/>
        <v>6.8795564226306598E-3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0.39130434782608697</v>
      </c>
      <c r="G46" s="30">
        <f t="shared" si="16"/>
        <v>0.67446937537901752</v>
      </c>
      <c r="H46" s="30">
        <f t="shared" si="16"/>
        <v>0.65739685434237516</v>
      </c>
      <c r="I46" s="30">
        <f t="shared" si="16"/>
        <v>0.125</v>
      </c>
      <c r="J46" s="30">
        <f t="shared" si="16"/>
        <v>0.21164613661814111</v>
      </c>
      <c r="K46" s="30">
        <f t="shared" si="16"/>
        <v>0.20518134715025907</v>
      </c>
      <c r="L46" s="30">
        <f t="shared" si="16"/>
        <v>0.61258856145394802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0.15879017013232513</v>
      </c>
      <c r="G50" s="30">
        <f>(SUMIFS(KENTALTIAG1,KAYNAK,A50,SEBEP,B50,SÜRE,"Uzun",BİLDİRİM,"Bildirimli",İL,$B$10,İLÇE,$B$11)/VLOOKUP($B$11,ABONE1,7,FALSE))</f>
        <v>6.8890236506973929E-2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7.4310462730795529E-2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6.6947325187390896E-2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1.5524560339599758E-2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1.4588557100524277E-2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1.3143033165622754E-2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0.15879017013232513</v>
      </c>
      <c r="G54" s="30">
        <f t="shared" si="17"/>
        <v>8.4414796846573686E-2</v>
      </c>
      <c r="H54" s="30">
        <f t="shared" si="17"/>
        <v>8.88990198313198E-2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8.0090358353013646E-2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0.23251417769376181</v>
      </c>
      <c r="G58" s="30">
        <f>(SUMIFS(KENTALTIAG1,KAYNAK,A58,SÜRE,"Kısa",İL,$B$10,İLÇE,$B$11)/VLOOKUP($B$11,ABONE1,7,FALSE))</f>
        <v>0.11473620375985445</v>
      </c>
      <c r="H58" s="30">
        <f>(SUMIFS(KENTALTIOG1,KAYNAK,A58,SÜRE,"Kısa",İL,$B$10,İLÇE,$B$11)+SUMIFS(KENTALTIAG1,KAYNAK,A58,SÜRE,"Kısa",İL,$B$10,İLÇE,$B$11))/VLOOKUP($B$11,ABONE1,8,FALSE)</f>
        <v>0.12183724640984728</v>
      </c>
      <c r="I58" s="30">
        <f>(SUMIFS(KIRSALOG1,KAYNAK,A58,SÜRE,"Kısa",İL,$B$10,İLÇE,$B$11)/VLOOKUP($B$11,ABONE1,9,FALSE))</f>
        <v>0.33333333333333331</v>
      </c>
      <c r="J58" s="30">
        <f>(SUMIFS(KIRSALAG1,KAYNAK,A58,SÜRE,"Kısa",İL,$B$10,İLÇE,$B$11)/VLOOKUP($B$11,ABONE1,10,FALSE))</f>
        <v>0.54087346024636063</v>
      </c>
      <c r="K58" s="30">
        <f>(SUMIFS(KIRSALOG1,KAYNAK,A58,SÜRE,"Kısa",İL,$B$10,İLÇE,$B$11)+SUMIFS(KIRSALAG1,KAYNAK,A58,SÜRE,"Kısa",İL,$B$10,İLÇE,$B$11))/VLOOKUP($B$11,ABONE1,11,FALSE)</f>
        <v>0.52538860103626939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0.21285552931512475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0.23251417769376181</v>
      </c>
      <c r="G60" s="30">
        <f t="shared" si="18"/>
        <v>0.11473620375985445</v>
      </c>
      <c r="H60" s="30">
        <f t="shared" si="18"/>
        <v>0.12183724640984728</v>
      </c>
      <c r="I60" s="30">
        <f t="shared" si="18"/>
        <v>0.33333333333333331</v>
      </c>
      <c r="J60" s="30">
        <f t="shared" si="18"/>
        <v>0.54087346024636063</v>
      </c>
      <c r="K60" s="30">
        <f t="shared" si="18"/>
        <v>0.52538860103626939</v>
      </c>
      <c r="L60" s="30">
        <f t="shared" si="18"/>
        <v>0.21285552931512475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35.132957593984955</v>
      </c>
      <c r="G17" s="30">
        <f t="shared" si="1"/>
        <v>5.8315753397260277</v>
      </c>
      <c r="H17" s="30">
        <f t="shared" si="2"/>
        <v>6.3558702192923446</v>
      </c>
      <c r="I17" s="30">
        <f t="shared" si="3"/>
        <v>128.95654767857144</v>
      </c>
      <c r="J17" s="30">
        <f t="shared" si="4"/>
        <v>67.2872369740099</v>
      </c>
      <c r="K17" s="30">
        <f t="shared" si="5"/>
        <v>69.3527162799043</v>
      </c>
      <c r="L17" s="30">
        <f t="shared" si="6"/>
        <v>25.903188881878069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1.1560150375939848</v>
      </c>
      <c r="G21" s="30">
        <f t="shared" si="1"/>
        <v>5.3206187260273969</v>
      </c>
      <c r="H21" s="30">
        <f t="shared" si="2"/>
        <v>5.2461007264899777</v>
      </c>
      <c r="I21" s="30">
        <f t="shared" si="3"/>
        <v>2.5424099999999998</v>
      </c>
      <c r="J21" s="30">
        <f t="shared" si="4"/>
        <v>4.2372885705445542</v>
      </c>
      <c r="K21" s="30">
        <f t="shared" si="5"/>
        <v>4.1805223026315792</v>
      </c>
      <c r="L21" s="30">
        <f t="shared" si="6"/>
        <v>4.9154619356036005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36.288972631578943</v>
      </c>
      <c r="G25" s="30">
        <f t="shared" si="7"/>
        <v>11.152194065753424</v>
      </c>
      <c r="H25" s="30">
        <f t="shared" si="7"/>
        <v>11.601970945782323</v>
      </c>
      <c r="I25" s="30">
        <f t="shared" si="7"/>
        <v>131.49895767857143</v>
      </c>
      <c r="J25" s="30">
        <f t="shared" si="7"/>
        <v>71.52452554455445</v>
      </c>
      <c r="K25" s="30">
        <f t="shared" si="7"/>
        <v>73.533238582535873</v>
      </c>
      <c r="L25" s="30">
        <f t="shared" si="7"/>
        <v>30.818650817481668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184.22896736842105</v>
      </c>
      <c r="G29" s="30">
        <f>(SUMIFS(KENTALTIAG2,KAYNAK,A29,SEBEP,B29,SÜRE,"Uzun",BİLDİRİM,"Bildirimli",İL,$B$10,İLÇE,$B$11)/VLOOKUP($B$11,ABONE1,7,FALSE))*60</f>
        <v>148.48041665753425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149.12007187676576</v>
      </c>
      <c r="I29" s="30">
        <f>(SUMIFS(KIRSALOG2,KAYNAK,A29,SEBEP,B29,SÜRE,"Uzun",BİLDİRİM,"Bildirimli",İL,$B$10,İLÇE,$B$11)/VLOOKUP($B$11,ABONE1,9,FALSE))*60</f>
        <v>8.0815478571428585</v>
      </c>
      <c r="J29" s="30">
        <f>(SUMIFS(KIRSALAG2,KAYNAK,A29,SEBEP,B29,SÜRE,"Uzun",BİLDİRİM,"Bildirimli",İL,$B$10,İLÇE,$B$11)/VLOOKUP($B$11,ABONE1,10,FALSE))*60</f>
        <v>5.623349832920792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5.7056818241626797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104.61995864155145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184.22896736842105</v>
      </c>
      <c r="G33" s="30">
        <f t="shared" si="8"/>
        <v>148.48041665753425</v>
      </c>
      <c r="H33" s="30">
        <f t="shared" si="8"/>
        <v>149.12007187676576</v>
      </c>
      <c r="I33" s="30">
        <f t="shared" si="8"/>
        <v>8.0815478571428585</v>
      </c>
      <c r="J33" s="30">
        <f t="shared" si="8"/>
        <v>5.623349832920792</v>
      </c>
      <c r="K33" s="30">
        <f t="shared" si="8"/>
        <v>5.7056818241626797</v>
      </c>
      <c r="L33" s="30">
        <f t="shared" si="8"/>
        <v>104.61995864155145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1.2030075187969924</v>
      </c>
      <c r="G38" s="30">
        <f t="shared" si="10"/>
        <v>0.20205479452054795</v>
      </c>
      <c r="H38" s="30">
        <f t="shared" si="11"/>
        <v>0.21996502085295305</v>
      </c>
      <c r="I38" s="30">
        <f t="shared" si="12"/>
        <v>2.4642857142857144</v>
      </c>
      <c r="J38" s="30">
        <f t="shared" si="13"/>
        <v>1.2679455445544554</v>
      </c>
      <c r="K38" s="30">
        <f t="shared" si="14"/>
        <v>1.3080143540669857</v>
      </c>
      <c r="L38" s="30">
        <f t="shared" si="15"/>
        <v>0.5575763199406143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7.5187969924812026E-3</v>
      </c>
      <c r="G42" s="30">
        <f t="shared" si="10"/>
        <v>5.7534246575342465E-2</v>
      </c>
      <c r="H42" s="30">
        <f t="shared" si="11"/>
        <v>5.6639311179873537E-2</v>
      </c>
      <c r="I42" s="30">
        <f t="shared" si="12"/>
        <v>3.5714285714285712E-2</v>
      </c>
      <c r="J42" s="30">
        <f t="shared" si="13"/>
        <v>6.3118811881188119E-2</v>
      </c>
      <c r="K42" s="30">
        <f t="shared" si="14"/>
        <v>6.2200956937799042E-2</v>
      </c>
      <c r="L42" s="30">
        <f t="shared" si="15"/>
        <v>5.8365036652129533E-2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1.2105263157894737</v>
      </c>
      <c r="G46" s="30">
        <f t="shared" si="16"/>
        <v>0.25958904109589043</v>
      </c>
      <c r="H46" s="30">
        <f t="shared" si="16"/>
        <v>0.27660433203282658</v>
      </c>
      <c r="I46" s="30">
        <f t="shared" si="16"/>
        <v>2.5</v>
      </c>
      <c r="J46" s="30">
        <f t="shared" si="16"/>
        <v>1.3310643564356435</v>
      </c>
      <c r="K46" s="30">
        <f t="shared" si="16"/>
        <v>1.3702153110047848</v>
      </c>
      <c r="L46" s="30">
        <f t="shared" si="16"/>
        <v>0.61594135659274385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1.2406015037593985</v>
      </c>
      <c r="G50" s="30">
        <f>(SUMIFS(KENTALTIAG1,KAYNAK,A50,SEBEP,B50,SÜRE,"Uzun",BİLDİRİM,"Bildirimli",İL,$B$10,İLÇE,$B$11)/VLOOKUP($B$11,ABONE1,7,FALSE))</f>
        <v>0.66301369863013704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0.67334858065384096</v>
      </c>
      <c r="I50" s="30">
        <f>(SUMIFS(KIRSALOG1,KAYNAK,A50,SEBEP,B50,SÜRE,"Uzun",BİLDİRİM,"Bildirimli",İL,$B$10,İLÇE,$B$11)/VLOOKUP($B$11,ABONE1,9,FALSE))</f>
        <v>8.9285714285714288E-2</v>
      </c>
      <c r="J50" s="30">
        <f>(SUMIFS(KIRSALAG1,KAYNAK,A50,SEBEP,B50,SÜRE,"Uzun",BİLDİRİM,"Bildirimli",İL,$B$10,İLÇE,$B$11)/VLOOKUP($B$11,ABONE1,10,FALSE))</f>
        <v>3.8985148514851485E-2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4.0669856459330141E-2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0.47703442516470262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1.2406015037593985</v>
      </c>
      <c r="G54" s="30">
        <f t="shared" si="17"/>
        <v>0.66301369863013704</v>
      </c>
      <c r="H54" s="30">
        <f t="shared" si="17"/>
        <v>0.67334858065384096</v>
      </c>
      <c r="I54" s="30">
        <f t="shared" si="17"/>
        <v>8.9285714285714288E-2</v>
      </c>
      <c r="J54" s="30">
        <f t="shared" si="17"/>
        <v>3.8985148514851485E-2</v>
      </c>
      <c r="K54" s="30">
        <f t="shared" si="17"/>
        <v>4.0669856459330141E-2</v>
      </c>
      <c r="L54" s="30">
        <f t="shared" si="17"/>
        <v>0.47703442516470262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1.8345864661654134</v>
      </c>
      <c r="G58" s="30">
        <f>(SUMIFS(KENTALTIAG1,KAYNAK,A58,SÜRE,"Kısa",İL,$B$10,İLÇE,$B$11)/VLOOKUP($B$11,ABONE1,7,FALSE))</f>
        <v>0.24438356164383562</v>
      </c>
      <c r="H58" s="30">
        <f>(SUMIFS(KENTALTIOG1,KAYNAK,A58,SÜRE,"Kısa",İL,$B$10,İLÇE,$B$11)+SUMIFS(KENTALTIAG1,KAYNAK,A58,SÜRE,"Kısa",İL,$B$10,İLÇE,$B$11))/VLOOKUP($B$11,ABONE1,8,FALSE)</f>
        <v>0.27283734696623169</v>
      </c>
      <c r="I58" s="30">
        <f>(SUMIFS(KIRSALOG1,KAYNAK,A58,SÜRE,"Kısa",İL,$B$10,İLÇE,$B$11)/VLOOKUP($B$11,ABONE1,9,FALSE))</f>
        <v>2.6428571428571428</v>
      </c>
      <c r="J58" s="30">
        <f>(SUMIFS(KIRSALAG1,KAYNAK,A58,SÜRE,"Kısa",İL,$B$10,İLÇE,$B$11)/VLOOKUP($B$11,ABONE1,10,FALSE))</f>
        <v>1.1884282178217822</v>
      </c>
      <c r="K58" s="30">
        <f>(SUMIFS(KIRSALOG1,KAYNAK,A58,SÜRE,"Kısa",İL,$B$10,İLÇE,$B$11)+SUMIFS(KIRSALAG1,KAYNAK,A58,SÜRE,"Kısa",İL,$B$10,İLÇE,$B$11))/VLOOKUP($B$11,ABONE1,11,FALSE)</f>
        <v>1.2371411483253589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0.57205159135195327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1.8345864661654134</v>
      </c>
      <c r="G60" s="30">
        <f t="shared" si="18"/>
        <v>0.24438356164383562</v>
      </c>
      <c r="H60" s="30">
        <f t="shared" si="18"/>
        <v>0.27283734696623169</v>
      </c>
      <c r="I60" s="30">
        <f t="shared" si="18"/>
        <v>2.6428571428571428</v>
      </c>
      <c r="J60" s="30">
        <f t="shared" si="18"/>
        <v>1.1884282178217822</v>
      </c>
      <c r="K60" s="30">
        <f t="shared" si="18"/>
        <v>1.2371411483253589</v>
      </c>
      <c r="L60" s="30">
        <f t="shared" si="18"/>
        <v>0.57205159135195327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12.242091411764704</v>
      </c>
      <c r="D15" s="30">
        <f t="shared" ref="D15:D24" si="1">(SUMIFS(KENTSELAG2,KAYNAK,A15,SEBEP,B15,SÜRE,"Uzun",BİLDİRİM,"Bildirimsiz",İL,$B$10,İLÇE,$B$11)/VLOOKUP($B$11,ABONE1,4,FALSE))*60</f>
        <v>2.1430967102014478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2.1630831567836899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2.1630831567836899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13.764251882352941</v>
      </c>
      <c r="D17" s="30">
        <f t="shared" si="1"/>
        <v>7.0971598343630555</v>
      </c>
      <c r="E17" s="30">
        <f t="shared" si="2"/>
        <v>7.1103543634239941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7.1103543634239941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5.2449019999999997</v>
      </c>
      <c r="D18" s="30">
        <f t="shared" si="1"/>
        <v>3.5217857283165301</v>
      </c>
      <c r="E18" s="30">
        <f t="shared" si="2"/>
        <v>3.5251958668834575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3.5251958668834575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3.1022219999999998</v>
      </c>
      <c r="D21" s="30">
        <f t="shared" si="1"/>
        <v>8.4189117051662414</v>
      </c>
      <c r="E21" s="30">
        <f t="shared" si="2"/>
        <v>8.4083896940228726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8.4083896940228726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0.42345480008865077</v>
      </c>
      <c r="E22" s="30">
        <f t="shared" si="2"/>
        <v>0.42261676056174058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0.42261676056174058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0.77931376470588232</v>
      </c>
      <c r="D24" s="30">
        <f t="shared" si="1"/>
        <v>0.3739340847392385</v>
      </c>
      <c r="E24" s="30">
        <f t="shared" si="2"/>
        <v>0.37473635264397614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0.37473635264397614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35.132781058823525</v>
      </c>
      <c r="D25" s="30">
        <f t="shared" ref="D25:L25" si="4">SUM(D15:D24)</f>
        <v>21.978342862875163</v>
      </c>
      <c r="E25" s="30">
        <f t="shared" si="4"/>
        <v>22.004376194319732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22.004376194319732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3.2508824705882353</v>
      </c>
      <c r="D28" s="30">
        <f>(SUMIFS(KENTSELAG2,KAYNAK,A28,SEBEP,B28,SÜRE,"Uzun",BİLDİRİM,"Bildirimli",İL,$B$10,İLÇE,$B$11)/VLOOKUP($B$11,ABONE1,4,FALSE))*60</f>
        <v>1.1410166555334791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1.1451921919759098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1.1451921919759098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0.86357200000000001</v>
      </c>
      <c r="D29" s="30">
        <f>(SUMIFS(KENTSELAG2,KAYNAK,A29,SEBEP,B29,SÜRE,"Uzun",BİLDİRİM,"Bildirimli",İL,$B$10,İLÇE,$B$11)/VLOOKUP($B$11,ABONE1,4,FALSE))*60</f>
        <v>0.2684706530994716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0.26964839025374565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0.26964839025374565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5.6651494117647054</v>
      </c>
      <c r="D31" s="30">
        <f>(SUMIFS(KENTSELAG2,KAYNAK,A31,SEBEP,B31,SÜRE,"Uzun",BİLDİRİM,"Bildirimli",İL,$B$10,İLÇE,$B$11)/VLOOKUP($B$11,ABONE1,4,FALSE))*60</f>
        <v>11.595440300557174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11.583703940100655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11.583703940100655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9.7796038823529408</v>
      </c>
      <c r="D33" s="30">
        <f t="shared" ref="D33:L33" si="5">SUM(D28:D32)</f>
        <v>13.004927609190124</v>
      </c>
      <c r="E33" s="30">
        <f t="shared" si="5"/>
        <v>12.99854452233031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12.99854452233031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0.51568627450980398</v>
      </c>
      <c r="D36" s="30">
        <f t="shared" ref="D36:D45" si="7">(SUMIFS(KENTSELAG1,KAYNAK,A36,SEBEP,B36,SÜRE,"Uzun",BİLDİRİM,"Bildirimsiz",İL,$B$10,İLÇE,$B$11)/VLOOKUP($B$11,ABONE1,4,FALSE))</f>
        <v>9.61083094533592E-2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9.6938676517953112E-2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9.6938676517953112E-2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0.40392156862745099</v>
      </c>
      <c r="D38" s="30">
        <f t="shared" si="7"/>
        <v>0.20017574624109119</v>
      </c>
      <c r="E38" s="30">
        <f t="shared" si="8"/>
        <v>0.20057897003868855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0.20057897003868855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8.2352941176470587E-2</v>
      </c>
      <c r="D39" s="30">
        <f t="shared" si="7"/>
        <v>5.0379293049080634E-2</v>
      </c>
      <c r="E39" s="30">
        <f t="shared" si="8"/>
        <v>5.0442570595927806E-2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5.0442570595927806E-2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4.1176470588235294E-2</v>
      </c>
      <c r="D42" s="30">
        <f t="shared" si="7"/>
        <v>9.7877436437794771E-2</v>
      </c>
      <c r="E42" s="30">
        <f t="shared" si="8"/>
        <v>9.7765222216617056E-2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9.7765222216617056E-2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1.5786056168809709E-3</v>
      </c>
      <c r="E43" s="30">
        <f t="shared" si="8"/>
        <v>1.5754814725707123E-3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1.5754814725707123E-3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1.9607843137254902E-3</v>
      </c>
      <c r="D45" s="30">
        <f t="shared" si="7"/>
        <v>1.0303706612646731E-3</v>
      </c>
      <c r="E45" s="30">
        <f t="shared" si="8"/>
        <v>1.0322119992704666E-3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1.0322119992704666E-3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1.0450980392156863</v>
      </c>
      <c r="D46" s="30">
        <f t="shared" ref="D46:L46" si="10">SUM(D36:D45)</f>
        <v>0.44714976145947138</v>
      </c>
      <c r="E46" s="30">
        <f t="shared" si="10"/>
        <v>0.44833313284102766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0.44833313284102766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0.34313725490196079</v>
      </c>
      <c r="D49" s="30">
        <f>(SUMIFS(KENTSELAG1,KAYNAK,A49,SEBEP,B49,SÜRE,"Uzun",BİLDİRİM,"Bildirimli",İL,$B$10,İLÇE,$B$11)/VLOOKUP($B$11,ABONE1,4,FALSE))</f>
        <v>0.11751669006061689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0.11796320513467262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0.11796320513467262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1.9607843137254902E-2</v>
      </c>
      <c r="D50" s="30">
        <f>(SUMIFS(KENTSELAG1,KAYNAK,A50,SEBEP,B50,SÜRE,"Uzun",BİLDİRİM,"Bildirimli",İL,$B$10,İLÇE,$B$11)/VLOOKUP($B$11,ABONE1,4,FALSE))</f>
        <v>1.2729937905586942E-2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1.2743549645128619E-2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1.2743549645128619E-2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2.1568627450980392E-2</v>
      </c>
      <c r="D52" s="30">
        <f>(SUMIFS(KENTSELAG1,KAYNAK,A52,SEBEP,B52,SÜRE,"Uzun",BİLDİRİM,"Bildirimli",İL,$B$10,İLÇE,$B$11)/VLOOKUP($B$11,ABONE1,4,FALSE))</f>
        <v>3.812760265796749E-2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3.8094831567060797E-2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3.8094831567060797E-2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0.38431372549019605</v>
      </c>
      <c r="D54" s="30">
        <f t="shared" ref="D54:L54" si="11">SUM(D49:D53)</f>
        <v>0.16837423062417134</v>
      </c>
      <c r="E54" s="30">
        <f t="shared" si="11"/>
        <v>0.16880158634686204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0.16880158634686204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3.7254901960784313E-2</v>
      </c>
      <c r="D57" s="30">
        <f>(SUMIFS(KENTSELAG1,KAYNAK,A57,SÜRE,"Kısa",İL,$B$10,İLÇE,$B$11)/VLOOKUP($B$11,ABONE1,4,FALSE))</f>
        <v>1.0991916450548041E-2</v>
      </c>
      <c r="E57" s="30">
        <f>(SUMIFS(KENTSELOG1,KAYNAK,A57,SÜRE,"Kısa",İL,$B$10,İLÇE,$B$11)+SUMIFS(KENTSELAG1,KAYNAK,A57,SÜRE,"Kısa",İL,$B$10,İLÇE,$B$11))/VLOOKUP($B$11,ABONE1,5,FALSE)</f>
        <v>1.1043892292946422E-2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1.1043892292946422E-2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3.7254901960784313E-2</v>
      </c>
      <c r="D60" s="30">
        <f t="shared" ref="D60:L60" si="12">SUM(D57:D59)</f>
        <v>1.0991916450548041E-2</v>
      </c>
      <c r="E60" s="30">
        <f t="shared" si="12"/>
        <v>1.1043892292946422E-2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1.1043892292946422E-2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328.15501071520339</v>
      </c>
      <c r="D17" s="30">
        <f t="shared" si="1"/>
        <v>30.724490057012297</v>
      </c>
      <c r="E17" s="30">
        <f t="shared" si="2"/>
        <v>38.305212061693638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38.305212061693638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1.0256817044967879</v>
      </c>
      <c r="D21" s="30">
        <f t="shared" si="1"/>
        <v>7.3098397524613867</v>
      </c>
      <c r="E21" s="30">
        <f t="shared" si="2"/>
        <v>7.1496730853363033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7.1496730853363033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329.18069241970016</v>
      </c>
      <c r="D25" s="30">
        <f t="shared" ref="D25:L25" si="4">SUM(D15:D24)</f>
        <v>38.034329809473682</v>
      </c>
      <c r="E25" s="30">
        <f t="shared" si="4"/>
        <v>45.454885147029941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45.454885147029941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11.774823160599572</v>
      </c>
      <c r="D29" s="30">
        <f>(SUMIFS(KENTSELAG2,KAYNAK,A29,SEBEP,B29,SÜRE,"Uzun",BİLDİRİM,"Bildirimli",İL,$B$10,İLÇE,$B$11)/VLOOKUP($B$11,ABONE1,4,FALSE))*60</f>
        <v>2.6608366755900046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2.8931282297465457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2.8931282297465457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4.4890766595289081E-2</v>
      </c>
      <c r="D31" s="30">
        <f>(SUMIFS(KENTSELAG2,KAYNAK,A31,SEBEP,B31,SÜRE,"Uzun",BİLDİRİM,"Bildirimli",İL,$B$10,İLÇE,$B$11)/VLOOKUP($B$11,ABONE1,4,FALSE))*60</f>
        <v>2.3481432363713752E-3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3.4324428580784598E-3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3.4324428580784598E-3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11.819713927194861</v>
      </c>
      <c r="D33" s="30">
        <f t="shared" ref="D33:L33" si="5">SUM(D28:D32)</f>
        <v>2.6631848188263758</v>
      </c>
      <c r="E33" s="30">
        <f t="shared" si="5"/>
        <v>2.896560672604624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2.896560672604624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2.5083511777301926</v>
      </c>
      <c r="D38" s="30">
        <f t="shared" si="7"/>
        <v>0.61035629879366926</v>
      </c>
      <c r="E38" s="30">
        <f t="shared" si="8"/>
        <v>0.65873119828847115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0.65873119828847115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7.7087794432548181E-3</v>
      </c>
      <c r="D42" s="30">
        <f t="shared" si="7"/>
        <v>4.4288130467411146E-2</v>
      </c>
      <c r="E42" s="30">
        <f t="shared" si="8"/>
        <v>4.3355818979631935E-2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4.3355818979631935E-2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2.5160599571734474</v>
      </c>
      <c r="D46" s="30">
        <f t="shared" ref="D46:L46" si="10">SUM(D36:D45)</f>
        <v>0.65464442926108046</v>
      </c>
      <c r="E46" s="30">
        <f t="shared" si="10"/>
        <v>0.70208701726810308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0.70208701726810308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0.27537473233404713</v>
      </c>
      <c r="D50" s="30">
        <f>(SUMIFS(KENTSELAG1,KAYNAK,A50,SEBEP,B50,SÜRE,"Uzun",BİLDİRİM,"Bildirimli",İL,$B$10,İLÇE,$B$11)/VLOOKUP($B$11,ABONE1,4,FALSE))</f>
        <v>4.2059162849046247E-2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4.8005763311284304E-2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4.8005763311284304E-2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4.2826552462526765E-4</v>
      </c>
      <c r="D52" s="30">
        <f>(SUMIFS(KENTSELAG1,KAYNAK,A52,SEBEP,B52,SÜRE,"Uzun",BİLDİRİM,"Bildirimli",İL,$B$10,İLÇE,$B$11)/VLOOKUP($B$11,ABONE1,4,FALSE))</f>
        <v>2.2401684606682421E-5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3.2746086842622308E-5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3.2746086842622308E-5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0.27580299785867241</v>
      </c>
      <c r="D54" s="30">
        <f t="shared" ref="D54:L54" si="11">SUM(D49:D53)</f>
        <v>4.2081564533652929E-2</v>
      </c>
      <c r="E54" s="30">
        <f t="shared" si="11"/>
        <v>4.8038509398126927E-2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4.8038509398126927E-2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0.93276231263383302</v>
      </c>
      <c r="D58" s="30">
        <f>(SUMIFS(KENTSELAG1,KAYNAK,A58,SÜRE,"Kısa",İL,$B$10,İLÇE,$B$11)/VLOOKUP($B$11,ABONE1,4,FALSE))</f>
        <v>0.23865634695729118</v>
      </c>
      <c r="E58" s="30">
        <f>(SUMIFS(KENTSELOG1,KAYNAK,A58,SÜRE,"Kısa",İL,$B$10,İLÇE,$B$11)+SUMIFS(KENTSELAG1,KAYNAK,A58,SÜRE,"Kısa",İL,$B$10,İLÇE,$B$11))/VLOOKUP($B$11,ABONE1,5,FALSE)</f>
        <v>0.25634728316632827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0.25634728316632827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0.93276231263383302</v>
      </c>
      <c r="D60" s="30">
        <f t="shared" ref="D60:L60" si="12">SUM(D57:D59)</f>
        <v>0.23865634695729118</v>
      </c>
      <c r="E60" s="30">
        <f t="shared" si="12"/>
        <v>0.25634728316632827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0.25634728316632827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91.740215192620724</v>
      </c>
      <c r="D17" s="30">
        <f t="shared" si="1"/>
        <v>31.696298291526613</v>
      </c>
      <c r="E17" s="30">
        <f t="shared" si="2"/>
        <v>32.560978737917942</v>
      </c>
      <c r="F17" s="30">
        <v>0</v>
      </c>
      <c r="G17" s="30">
        <v>0</v>
      </c>
      <c r="H17" s="30">
        <v>0</v>
      </c>
      <c r="I17" s="30">
        <f t="shared" si="3"/>
        <v>133.48592533333334</v>
      </c>
      <c r="J17" s="30">
        <f t="shared" si="4"/>
        <v>187.13702885217393</v>
      </c>
      <c r="K17" s="30">
        <f t="shared" si="5"/>
        <v>185.11669441004184</v>
      </c>
      <c r="L17" s="30">
        <f t="shared" si="6"/>
        <v>33.972285039713881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20.866431535539881</v>
      </c>
      <c r="D18" s="30">
        <f t="shared" si="1"/>
        <v>9.2353420100526424</v>
      </c>
      <c r="E18" s="30">
        <f t="shared" si="2"/>
        <v>9.4028390056181088</v>
      </c>
      <c r="F18" s="30">
        <v>0</v>
      </c>
      <c r="G18" s="30">
        <v>0</v>
      </c>
      <c r="H18" s="30">
        <v>0</v>
      </c>
      <c r="I18" s="30">
        <f t="shared" si="3"/>
        <v>21.466666666666669</v>
      </c>
      <c r="J18" s="30">
        <f t="shared" si="4"/>
        <v>28.89</v>
      </c>
      <c r="K18" s="30">
        <f t="shared" si="5"/>
        <v>28.610460251046028</v>
      </c>
      <c r="L18" s="30">
        <f t="shared" si="6"/>
        <v>9.5805303938873134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1.5622807162235488</v>
      </c>
      <c r="D21" s="30">
        <f t="shared" si="1"/>
        <v>10.972440064216411</v>
      </c>
      <c r="E21" s="30">
        <f t="shared" si="2"/>
        <v>10.836926240242549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124.12798544347825</v>
      </c>
      <c r="K21" s="30">
        <f t="shared" si="5"/>
        <v>119.45370984100418</v>
      </c>
      <c r="L21" s="30">
        <f t="shared" si="6"/>
        <v>11.841749628872691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0.48719490597450382</v>
      </c>
      <c r="E22" s="30">
        <f t="shared" si="2"/>
        <v>0.48017890950859132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0.47573673231455249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114.16892744438415</v>
      </c>
      <c r="D25" s="30">
        <f t="shared" ref="D25:L25" si="7">SUM(D15:D24)</f>
        <v>52.391275271770169</v>
      </c>
      <c r="E25" s="30">
        <f t="shared" si="7"/>
        <v>53.28092289328719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154.95259200000001</v>
      </c>
      <c r="J25" s="30">
        <f t="shared" si="7"/>
        <v>340.15501429565222</v>
      </c>
      <c r="K25" s="30">
        <f t="shared" si="7"/>
        <v>333.18086450209205</v>
      </c>
      <c r="L25" s="30">
        <f t="shared" si="7"/>
        <v>55.870301794788439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50.5252777536625</v>
      </c>
      <c r="D29" s="30">
        <f>(SUMIFS(KENTSELAG2,KAYNAK,A29,SEBEP,B29,SÜRE,"Uzun",BİLDİRİM,"Bildirimli",İL,$B$10,İLÇE,$B$11)/VLOOKUP($B$11,ABONE1,4,FALSE))*60</f>
        <v>16.830233108866619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17.315468712210595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264.45523066666669</v>
      </c>
      <c r="J29" s="30">
        <f>(SUMIFS(KIRSALAG2,KAYNAK,A29,SEBEP,B29,SÜRE,"Uzun",BİLDİRİM,"Bildirimli",İL,$B$10,İLÇE,$B$11)/VLOOKUP($B$11,ABONE1,10,FALSE))*60</f>
        <v>355.90581902608693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352.46207302092046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20.415939334386177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0.24595767769940313</v>
      </c>
      <c r="D31" s="30">
        <f>(SUMIFS(KENTSELAG2,KAYNAK,A31,SEBEP,B31,SÜRE,"Uzun",BİLDİRİM,"Bildirimli",İL,$B$10,İLÇE,$B$11)/VLOOKUP($B$11,ABONE1,4,FALSE))*60</f>
        <v>1.6502664119680346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1.630043242563233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1.6149635696037905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50.771235431361902</v>
      </c>
      <c r="D33" s="30">
        <f t="shared" ref="D33:L33" si="8">SUM(D28:D32)</f>
        <v>18.480499520834652</v>
      </c>
      <c r="E33" s="30">
        <f t="shared" si="8"/>
        <v>18.945511954773828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264.45523066666669</v>
      </c>
      <c r="J33" s="30">
        <f t="shared" si="8"/>
        <v>355.90581902608693</v>
      </c>
      <c r="K33" s="30">
        <f t="shared" si="8"/>
        <v>352.46207302092046</v>
      </c>
      <c r="L33" s="30">
        <f t="shared" si="8"/>
        <v>22.030902903989968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1.8459034183396636</v>
      </c>
      <c r="D38" s="30">
        <f t="shared" si="10"/>
        <v>0.60383237140863832</v>
      </c>
      <c r="E38" s="30">
        <f t="shared" si="11"/>
        <v>0.62171918830433115</v>
      </c>
      <c r="F38" s="30">
        <v>0</v>
      </c>
      <c r="G38" s="30">
        <v>0</v>
      </c>
      <c r="H38" s="30">
        <v>0</v>
      </c>
      <c r="I38" s="30">
        <f t="shared" si="12"/>
        <v>3.7777777777777777</v>
      </c>
      <c r="J38" s="30">
        <f t="shared" si="13"/>
        <v>5.6939130434782612</v>
      </c>
      <c r="K38" s="30">
        <f t="shared" si="14"/>
        <v>5.621757322175732</v>
      </c>
      <c r="L38" s="30">
        <f t="shared" si="15"/>
        <v>0.6679749794850357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0.59793814432989689</v>
      </c>
      <c r="D39" s="30">
        <f t="shared" si="10"/>
        <v>0.2578645271770153</v>
      </c>
      <c r="E39" s="30">
        <f t="shared" si="11"/>
        <v>0.26276185936755247</v>
      </c>
      <c r="F39" s="30">
        <v>0</v>
      </c>
      <c r="G39" s="30">
        <v>0</v>
      </c>
      <c r="H39" s="30">
        <v>0</v>
      </c>
      <c r="I39" s="30">
        <f t="shared" si="12"/>
        <v>0.62222222222222223</v>
      </c>
      <c r="J39" s="30">
        <f t="shared" si="13"/>
        <v>0.83739130434782605</v>
      </c>
      <c r="K39" s="30">
        <f t="shared" si="14"/>
        <v>0.82928870292887025</v>
      </c>
      <c r="L39" s="30">
        <f t="shared" si="15"/>
        <v>0.26800284887051573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9.7666847531199131E-3</v>
      </c>
      <c r="D42" s="30">
        <f t="shared" si="10"/>
        <v>6.0228642100589841E-2</v>
      </c>
      <c r="E42" s="30">
        <f t="shared" si="11"/>
        <v>5.9501949538596173E-2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0.33130434782608698</v>
      </c>
      <c r="K42" s="30">
        <f t="shared" si="14"/>
        <v>0.3188284518828452</v>
      </c>
      <c r="L42" s="30">
        <f t="shared" si="15"/>
        <v>6.1901001749578091E-2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1.9899156466036661E-3</v>
      </c>
      <c r="E43" s="30">
        <f t="shared" si="11"/>
        <v>1.9612592690988364E-3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1.9431154876368309E-3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2.4536082474226806</v>
      </c>
      <c r="D46" s="30">
        <f t="shared" ref="D46:L46" si="16">SUM(D36:D45)</f>
        <v>0.92391545633284722</v>
      </c>
      <c r="E46" s="30">
        <f t="shared" si="16"/>
        <v>0.94594425647957869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4.4000000000000004</v>
      </c>
      <c r="J46" s="30">
        <f t="shared" si="16"/>
        <v>6.8626086956521748</v>
      </c>
      <c r="K46" s="30">
        <f t="shared" si="16"/>
        <v>6.7698744769874475</v>
      </c>
      <c r="L46" s="30">
        <f t="shared" si="16"/>
        <v>0.99982194559276638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0.19750406945198046</v>
      </c>
      <c r="D50" s="30">
        <f>(SUMIFS(KENTSELAG1,KAYNAK,A50,SEBEP,B50,SÜRE,"Uzun",BİLDİRİM,"Bildirimli",İL,$B$10,İLÇE,$B$11)/VLOOKUP($B$11,ABONE1,4,FALSE))</f>
        <v>8.2046362656180635E-2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8.3709046015361901E-2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1.2444444444444445</v>
      </c>
      <c r="J50" s="30">
        <f>(SUMIFS(KIRSALAG1,KAYNAK,A50,SEBEP,B50,SÜRE,"Uzun",BİLDİRİM,"Bildirimli",İL,$B$10,İLÇE,$B$11)/VLOOKUP($B$11,ABONE1,10,FALSE))</f>
        <v>1.6747826086956521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1.6585774058577405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9.827829129701024E-2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4.3407487791644059E-3</v>
      </c>
      <c r="D52" s="30">
        <f>(SUMIFS(KENTSELAG1,KAYNAK,A52,SEBEP,B52,SÜRE,"Uzun",BİLDİRİM,"Bildirimli",İL,$B$10,İLÇE,$B$11)/VLOOKUP($B$11,ABONE1,4,FALSE))</f>
        <v>1.6426714022959345E-2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1.625266645308996E-2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1.6102311610695651E-2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0.20184481823114486</v>
      </c>
      <c r="D54" s="30">
        <f t="shared" ref="D54:L54" si="17">SUM(D49:D53)</f>
        <v>9.8473076679139987E-2</v>
      </c>
      <c r="E54" s="30">
        <f t="shared" si="17"/>
        <v>9.9961712468451869E-2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1.2444444444444445</v>
      </c>
      <c r="J54" s="30">
        <f t="shared" si="17"/>
        <v>1.6747826086956521</v>
      </c>
      <c r="K54" s="30">
        <f t="shared" si="17"/>
        <v>1.6585774058577405</v>
      </c>
      <c r="L54" s="30">
        <f t="shared" si="17"/>
        <v>0.11438060290770589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0.59142702116115031</v>
      </c>
      <c r="D58" s="30">
        <f>(SUMIFS(KENTSELAG1,KAYNAK,A58,SÜRE,"Kısa",İL,$B$10,İLÇE,$B$11)/VLOOKUP($B$11,ABONE1,4,FALSE))</f>
        <v>0.17891799327709773</v>
      </c>
      <c r="E58" s="30">
        <f>(SUMIFS(KENTSELOG1,KAYNAK,A58,SÜRE,"Kısa",İL,$B$10,İLÇE,$B$11)+SUMIFS(KENTSELAG1,KAYNAK,A58,SÜRE,"Kısa",İL,$B$10,İLÇE,$B$11))/VLOOKUP($B$11,ABONE1,5,FALSE)</f>
        <v>0.18485845334000109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0.62222222222222223</v>
      </c>
      <c r="J58" s="30">
        <f>(SUMIFS(KIRSALAG1,KAYNAK,A58,SÜRE,"Kısa",İL,$B$10,İLÇE,$B$11)/VLOOKUP($B$11,ABONE1,10,FALSE))</f>
        <v>0.83739130434782605</v>
      </c>
      <c r="K58" s="30">
        <f>(SUMIFS(KIRSALOG1,KAYNAK,A58,SÜRE,"Kısa",İL,$B$10,İLÇE,$B$11)+SUMIFS(KIRSALAG1,KAYNAK,A58,SÜRE,"Kısa",İL,$B$10,İLÇE,$B$11))/VLOOKUP($B$11,ABONE1,11,FALSE)</f>
        <v>0.82928870292887025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0.19082013408271015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0.59142702116115031</v>
      </c>
      <c r="D60" s="30">
        <f t="shared" ref="D60:L60" si="18">SUM(D57:D59)</f>
        <v>0.17891799327709773</v>
      </c>
      <c r="E60" s="30">
        <f t="shared" si="18"/>
        <v>0.18485845334000109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0.62222222222222223</v>
      </c>
      <c r="J60" s="30">
        <f t="shared" si="18"/>
        <v>0.83739130434782605</v>
      </c>
      <c r="K60" s="30">
        <f t="shared" si="18"/>
        <v>0.82928870292887025</v>
      </c>
      <c r="L60" s="30">
        <f t="shared" si="18"/>
        <v>0.19082013408271015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66.280937392712545</v>
      </c>
      <c r="D17" s="30">
        <f t="shared" si="1"/>
        <v>26.100237231539303</v>
      </c>
      <c r="E17" s="30">
        <f t="shared" si="2"/>
        <v>26.302147832996972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26.302147832996972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4.4712146234817816</v>
      </c>
      <c r="D18" s="30">
        <f t="shared" si="1"/>
        <v>3.86592259326962</v>
      </c>
      <c r="E18" s="30">
        <f t="shared" si="2"/>
        <v>3.868964224634615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3.868964224634615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3.8561674493927125</v>
      </c>
      <c r="D21" s="30">
        <f t="shared" si="1"/>
        <v>5.422301216277555</v>
      </c>
      <c r="E21" s="30">
        <f t="shared" si="2"/>
        <v>5.4144312934149248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5.4144312934149248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8.0142761835825846E-2</v>
      </c>
      <c r="E22" s="30">
        <f t="shared" si="2"/>
        <v>7.9740039305361166E-2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7.9740039305361166E-2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6.3651948816724122E-4</v>
      </c>
      <c r="E24" s="30">
        <f t="shared" si="2"/>
        <v>6.3332093681846302E-4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6.3332093681846302E-4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74.608319465587044</v>
      </c>
      <c r="D25" s="30">
        <f t="shared" ref="D25:L25" si="4">SUM(D15:D24)</f>
        <v>35.469240322410471</v>
      </c>
      <c r="E25" s="30">
        <f t="shared" si="4"/>
        <v>35.665916711288695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35.665916711288695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13.038302914979759</v>
      </c>
      <c r="D29" s="30">
        <f>(SUMIFS(KENTSELAG2,KAYNAK,A29,SEBEP,B29,SÜRE,"Uzun",BİLDİRİM,"Bildirimli",İL,$B$10,İLÇE,$B$11)/VLOOKUP($B$11,ABONE1,4,FALSE))*60</f>
        <v>12.272836407356063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12.276682925767391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12.276682925767391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1.2020135222672064</v>
      </c>
      <c r="D31" s="30">
        <f>(SUMIFS(KENTSELAG2,KAYNAK,A31,SEBEP,B31,SÜRE,"Uzun",BİLDİRİM,"Bildirimli",İL,$B$10,İLÇE,$B$11)/VLOOKUP($B$11,ABONE1,4,FALSE))*60</f>
        <v>3.1736618890701864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3.1637542292731351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3.1637542292731351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14.240316437246966</v>
      </c>
      <c r="D33" s="30">
        <f t="shared" ref="D33:L33" si="5">SUM(D28:D32)</f>
        <v>15.446498296426249</v>
      </c>
      <c r="E33" s="30">
        <f t="shared" si="5"/>
        <v>15.440437155040525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15.440437155040525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1.0267206477732793</v>
      </c>
      <c r="D38" s="30">
        <f t="shared" si="7"/>
        <v>0.31322152838267225</v>
      </c>
      <c r="E38" s="30">
        <f t="shared" si="8"/>
        <v>0.31680690732723543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0.31680690732723543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6.7206477732793521E-2</v>
      </c>
      <c r="D39" s="30">
        <f t="shared" si="7"/>
        <v>5.9885577815673142E-2</v>
      </c>
      <c r="E39" s="30">
        <f t="shared" si="8"/>
        <v>5.9922365808404675E-2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5.9922365808404675E-2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4.2914979757085019E-2</v>
      </c>
      <c r="D42" s="30">
        <f t="shared" si="7"/>
        <v>3.9953707679536092E-2</v>
      </c>
      <c r="E42" s="30">
        <f t="shared" si="8"/>
        <v>3.996858826210084E-2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3.996858826210084E-2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6.0114585761430973E-4</v>
      </c>
      <c r="E43" s="30">
        <f t="shared" si="8"/>
        <v>5.9812506103316954E-4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5.9812506103316954E-4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8.1788552056368677E-6</v>
      </c>
      <c r="E45" s="30">
        <f t="shared" si="8"/>
        <v>8.1377559324240756E-6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8.1377559324240756E-6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1.1368421052631577</v>
      </c>
      <c r="D46" s="30">
        <f t="shared" ref="D46:L46" si="10">SUM(D36:D45)</f>
        <v>0.41367013859070145</v>
      </c>
      <c r="E46" s="30">
        <f t="shared" si="10"/>
        <v>0.41730412421470653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0.41730412421470653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0.10607287449392712</v>
      </c>
      <c r="D50" s="30">
        <f>(SUMIFS(KENTSELAG1,KAYNAK,A50,SEBEP,B50,SÜRE,"Uzun",BİLDİRİM,"Bildirimli",İL,$B$10,İLÇE,$B$11)/VLOOKUP($B$11,ABONE1,4,FALSE))</f>
        <v>9.1190146115248255E-2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9.1264932782136002E-2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9.1264932782136002E-2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4.048582995951417E-3</v>
      </c>
      <c r="D52" s="30">
        <f>(SUMIFS(KENTSELAG1,KAYNAK,A52,SEBEP,B52,SÜRE,"Uzun",BİLDİRİM,"Bildirimli",İL,$B$10,İLÇE,$B$11)/VLOOKUP($B$11,ABONE1,4,FALSE))</f>
        <v>1.2292819374072211E-2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1.2251391556264445E-2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1.2251391556264445E-2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0.11012145748987853</v>
      </c>
      <c r="D54" s="30">
        <f t="shared" ref="D54:L54" si="11">SUM(D49:D53)</f>
        <v>0.10348296548932047</v>
      </c>
      <c r="E54" s="30">
        <f t="shared" si="11"/>
        <v>0.10351632433840044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0.10351632433840044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0.16194331983805668</v>
      </c>
      <c r="D58" s="30">
        <f>(SUMIFS(KENTSELAG1,KAYNAK,A58,SÜRE,"Kısa",İL,$B$10,İLÇE,$B$11)/VLOOKUP($B$11,ABONE1,4,FALSE))</f>
        <v>1.5466215193859316E-2</v>
      </c>
      <c r="E58" s="30">
        <f>(SUMIFS(KENTSELOG1,KAYNAK,A58,SÜRE,"Kısa",İL,$B$10,İLÇE,$B$11)+SUMIFS(KENTSELAG1,KAYNAK,A58,SÜRE,"Kısa",İL,$B$10,İLÇE,$B$11))/VLOOKUP($B$11,ABONE1,5,FALSE)</f>
        <v>1.6202272061456333E-2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1.6202272061456333E-2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0.16194331983805668</v>
      </c>
      <c r="D60" s="30">
        <f t="shared" ref="D60:L60" si="12">SUM(D57:D59)</f>
        <v>1.5466215193859316E-2</v>
      </c>
      <c r="E60" s="30">
        <f t="shared" si="12"/>
        <v>1.6202272061456333E-2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1.6202272061456333E-2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0.95039958904109578</v>
      </c>
      <c r="D15" s="30">
        <f t="shared" ref="D15:D24" si="1">(SUMIFS(KENTSELAG2,KAYNAK,A15,SEBEP,B15,SÜRE,"Uzun",BİLDİRİM,"Bildirimsiz",İL,$B$10,İLÇE,$B$11)/VLOOKUP($B$11,ABONE1,4,FALSE))*60</f>
        <v>4.9049022691327506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4.9006967763035689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4.9006967763035689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10.758333287671231</v>
      </c>
      <c r="D17" s="30">
        <f t="shared" si="1"/>
        <v>1.9536474146586893</v>
      </c>
      <c r="E17" s="30">
        <f t="shared" si="2"/>
        <v>1.9630109291882305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1.9630109291882305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0.12374424657534247</v>
      </c>
      <c r="D18" s="30">
        <f t="shared" si="1"/>
        <v>6.0599652619029387E-2</v>
      </c>
      <c r="E18" s="30">
        <f t="shared" si="2"/>
        <v>6.0666804966256697E-2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6.0666804966256697E-2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5.8259702054794511</v>
      </c>
      <c r="D21" s="30">
        <f t="shared" si="1"/>
        <v>7.5548824614173036</v>
      </c>
      <c r="E21" s="30">
        <f t="shared" si="2"/>
        <v>7.55304381603435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7.55304381603435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0.26232883561643833</v>
      </c>
      <c r="D22" s="30">
        <f t="shared" si="1"/>
        <v>0.28430259463834534</v>
      </c>
      <c r="E22" s="30">
        <f t="shared" si="2"/>
        <v>0.28427922621670748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0.28427922621670748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1.0920005468843995E-2</v>
      </c>
      <c r="E24" s="30">
        <f t="shared" si="2"/>
        <v>1.090839237652646E-2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1.090839237652646E-2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17.920776164383557</v>
      </c>
      <c r="D25" s="30">
        <f t="shared" ref="D25:L25" si="4">SUM(D15:D24)</f>
        <v>14.769254397934963</v>
      </c>
      <c r="E25" s="30">
        <f t="shared" si="4"/>
        <v>14.77260594508564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14.77260594508564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0.91666664383561636</v>
      </c>
      <c r="D29" s="30">
        <f>(SUMIFS(KENTSELAG2,KAYNAK,A29,SEBEP,B29,SÜRE,"Uzun",BİLDİRİM,"Bildirimli",İL,$B$10,İLÇE,$B$11)/VLOOKUP($B$11,ABONE1,4,FALSE))*60</f>
        <v>0.96760025900445168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0.96754609266023961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0.96754609266023961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4.567408767123287</v>
      </c>
      <c r="D31" s="30">
        <f>(SUMIFS(KENTSELAG2,KAYNAK,A31,SEBEP,B31,SÜRE,"Uzun",BİLDİRİM,"Bildirimli",İL,$B$10,İLÇE,$B$11)/VLOOKUP($B$11,ABONE1,4,FALSE))*60</f>
        <v>3.3896327645006399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3.3908852933099762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3.3908852933099762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5.4840754109589032</v>
      </c>
      <c r="D33" s="30">
        <f t="shared" ref="D33:L33" si="5">SUM(D28:D32)</f>
        <v>4.357233023505092</v>
      </c>
      <c r="E33" s="30">
        <f t="shared" si="5"/>
        <v>4.3584313859702162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4.3584313859702162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2.3972602739726026E-2</v>
      </c>
      <c r="D36" s="30">
        <f t="shared" ref="D36:D45" si="7">(SUMIFS(KENTSELAG1,KAYNAK,A36,SEBEP,B36,SÜRE,"Uzun",BİLDİRİM,"Bildirimsiz",İL,$B$10,İLÇE,$B$11)/VLOOKUP($B$11,ABONE1,4,FALSE))</f>
        <v>0.11354049314389257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0.11344524042786436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0.11344524042786436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0.25342465753424659</v>
      </c>
      <c r="D38" s="30">
        <f t="shared" si="7"/>
        <v>2.4383752429078209E-2</v>
      </c>
      <c r="E38" s="30">
        <f t="shared" si="8"/>
        <v>2.4627330436714463E-2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2.4627330436714463E-2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3.4246575342465752E-3</v>
      </c>
      <c r="D39" s="30">
        <f t="shared" si="7"/>
        <v>1.6771121586985609E-3</v>
      </c>
      <c r="E39" s="30">
        <f t="shared" si="8"/>
        <v>1.6789706198351623E-3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1.6789706198351623E-3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6.1643835616438353E-2</v>
      </c>
      <c r="D42" s="30">
        <f t="shared" si="7"/>
        <v>7.3574181222906432E-2</v>
      </c>
      <c r="E42" s="30">
        <f t="shared" si="8"/>
        <v>7.3561493664708474E-2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7.3561493664708474E-2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3.4246575342465752E-3</v>
      </c>
      <c r="D43" s="30">
        <f t="shared" si="7"/>
        <v>3.711522125119859E-3</v>
      </c>
      <c r="E43" s="30">
        <f t="shared" si="8"/>
        <v>3.7112170533883521E-3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3.7112170533883521E-3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5.505302955727885E-4</v>
      </c>
      <c r="E45" s="30">
        <f t="shared" si="8"/>
        <v>5.4994482341672339E-4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5.4994482341672339E-4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0.34589041095890416</v>
      </c>
      <c r="D46" s="30">
        <f t="shared" ref="D46:L46" si="10">SUM(D36:D45)</f>
        <v>0.21743759137526841</v>
      </c>
      <c r="E46" s="30">
        <f t="shared" si="10"/>
        <v>0.21757419702592753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0.21757419702592753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6.8493150684931503E-3</v>
      </c>
      <c r="D50" s="30">
        <f>(SUMIFS(KENTSELAG1,KAYNAK,A50,SEBEP,B50,SÜRE,"Uzun",BİLDİRİM,"Bildirimli",İL,$B$10,İLÇE,$B$11)/VLOOKUP($B$11,ABONE1,4,FALSE))</f>
        <v>3.2083884775102904E-3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3.2122604917453647E-3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3.2122604917453647E-3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2.7397260273972601E-2</v>
      </c>
      <c r="D52" s="30">
        <f>(SUMIFS(KENTSELAG1,KAYNAK,A52,SEBEP,B52,SÜRE,"Uzun",BİLDİRİM,"Bildirimli",İL,$B$10,İLÇE,$B$11)/VLOOKUP($B$11,ABONE1,4,FALSE))</f>
        <v>2.531345590835676E-2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2.5315671970659898E-2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2.5315671970659898E-2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3.4246575342465752E-2</v>
      </c>
      <c r="D54" s="30">
        <f t="shared" ref="D54:L54" si="11">SUM(D49:D53)</f>
        <v>2.8521844385867051E-2</v>
      </c>
      <c r="E54" s="30">
        <f t="shared" si="11"/>
        <v>2.8527932462405262E-2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2.8527932462405262E-2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9.5890410958904104E-2</v>
      </c>
      <c r="D58" s="30">
        <f>(SUMIFS(KENTSELAG1,KAYNAK,A58,SÜRE,"Kısa",İL,$B$10,İLÇE,$B$11)/VLOOKUP($B$11,ABONE1,4,FALSE))</f>
        <v>4.9817522905341603E-2</v>
      </c>
      <c r="E58" s="30">
        <f>(SUMIFS(KENTSELOG1,KAYNAK,A58,SÜRE,"Kısa",İL,$B$10,İLÇE,$B$11)+SUMIFS(KENTSELAG1,KAYNAK,A58,SÜRE,"Kısa",İL,$B$10,İLÇE,$B$11))/VLOOKUP($B$11,ABONE1,5,FALSE)</f>
        <v>4.9866520014713756E-2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4.9866520014713756E-2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9.5890410958904104E-2</v>
      </c>
      <c r="D60" s="30">
        <f t="shared" ref="D60:L60" si="12">SUM(D57:D59)</f>
        <v>4.9817522905341603E-2</v>
      </c>
      <c r="E60" s="30">
        <f t="shared" si="12"/>
        <v>4.9866520014713756E-2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4.9866520014713756E-2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26.290532639999999</v>
      </c>
      <c r="D17" s="30">
        <f t="shared" si="1"/>
        <v>1.8979352192799492</v>
      </c>
      <c r="E17" s="30">
        <f t="shared" si="2"/>
        <v>1.9117528826048533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1.9117528826048533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8.6377334399999999</v>
      </c>
      <c r="D18" s="30">
        <f t="shared" si="1"/>
        <v>1.0682436290015418</v>
      </c>
      <c r="E18" s="30">
        <f t="shared" si="2"/>
        <v>1.0725315143769969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1.0725315143769969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16.041067200000004</v>
      </c>
      <c r="D21" s="30">
        <f t="shared" si="1"/>
        <v>6.875617420966722</v>
      </c>
      <c r="E21" s="30">
        <f t="shared" si="2"/>
        <v>6.8808093690435772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6.8808093690435772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0.13832517176022491</v>
      </c>
      <c r="E22" s="30">
        <f t="shared" si="2"/>
        <v>0.13824681476446196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0.13824681476446196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3.3273782443094223E-2</v>
      </c>
      <c r="E24" s="30">
        <f t="shared" si="2"/>
        <v>3.3254933859017059E-2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3.3254933859017059E-2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50.969333280000001</v>
      </c>
      <c r="D25" s="30">
        <f t="shared" ref="D25:L25" si="4">SUM(D15:D24)</f>
        <v>10.013395223451534</v>
      </c>
      <c r="E25" s="30">
        <f t="shared" si="4"/>
        <v>10.036595514648907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10.036595514648907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7.0409169600000006</v>
      </c>
      <c r="D29" s="30">
        <f>(SUMIFS(KENTSELAG2,KAYNAK,A29,SEBEP,B29,SÜRE,"Uzun",BİLDİRİM,"Bildirimli",İL,$B$10,İLÇE,$B$11)/VLOOKUP($B$11,ABONE1,4,FALSE))*60</f>
        <v>0.7619776595628911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0.76553448739038821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0.76553448739038821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29.906696159999999</v>
      </c>
      <c r="D31" s="30">
        <f>(SUMIFS(KENTSELAG2,KAYNAK,A31,SEBEP,B31,SÜRE,"Uzun",BİLDİRİM,"Bildirimli",İL,$B$10,İLÇE,$B$11)/VLOOKUP($B$11,ABONE1,4,FALSE))*60</f>
        <v>9.0774080121519898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9.0892071693290717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9.0892071693290717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36.94761312</v>
      </c>
      <c r="D33" s="30">
        <f t="shared" ref="D33:L33" si="5">SUM(D28:D32)</f>
        <v>9.8393856717148811</v>
      </c>
      <c r="E33" s="30">
        <f t="shared" si="5"/>
        <v>9.8547416567194599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9.8547416567194599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0.192</v>
      </c>
      <c r="D38" s="30">
        <f t="shared" si="7"/>
        <v>1.4355672440373628E-2</v>
      </c>
      <c r="E38" s="30">
        <f t="shared" si="8"/>
        <v>1.4456302540049397E-2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1.4456302540049397E-2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0.23200000000000001</v>
      </c>
      <c r="D39" s="30">
        <f t="shared" si="7"/>
        <v>3.0348236147637618E-2</v>
      </c>
      <c r="E39" s="30">
        <f t="shared" si="8"/>
        <v>3.0462465728593117E-2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3.0462465728593117E-2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0.2</v>
      </c>
      <c r="D42" s="30">
        <f t="shared" si="7"/>
        <v>7.9119434116260087E-2</v>
      </c>
      <c r="E42" s="30">
        <f t="shared" si="8"/>
        <v>7.9187909274239229E-2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7.9187909274239229E-2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7.2549197424503489E-4</v>
      </c>
      <c r="E43" s="30">
        <f t="shared" si="8"/>
        <v>7.2508100514354339E-4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7.2508100514354339E-4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3.264713884102657E-4</v>
      </c>
      <c r="E45" s="30">
        <f t="shared" si="8"/>
        <v>3.2628645231459454E-4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3.2628645231459454E-4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0.62400000000000011</v>
      </c>
      <c r="D46" s="30">
        <f t="shared" ref="D46:L46" si="10">SUM(D36:D45)</f>
        <v>0.12487530606692665</v>
      </c>
      <c r="E46" s="30">
        <f t="shared" si="10"/>
        <v>0.12515804500033986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0.12515804500033986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5.6000000000000001E-2</v>
      </c>
      <c r="D50" s="30">
        <f>(SUMIFS(KENTSELAG1,KAYNAK,A50,SEBEP,B50,SÜRE,"Uzun",BİLDİRİM,"Bildirimli",İL,$B$10,İLÇE,$B$11)/VLOOKUP($B$11,ABONE1,4,FALSE))</f>
        <v>8.4066382515643415E-3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8.4335984410758395E-3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8.4335984410758395E-3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0.12</v>
      </c>
      <c r="D52" s="30">
        <f>(SUMIFS(KENTSELAG1,KAYNAK,A52,SEBEP,B52,SÜRE,"Uzun",BİLDİRİM,"Bildirimli",İL,$B$10,İLÇE,$B$11)/VLOOKUP($B$11,ABONE1,4,FALSE))</f>
        <v>5.4956017049061397E-2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5.4992862483855619E-2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5.4992862483855619E-2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0.17599999999999999</v>
      </c>
      <c r="D54" s="30">
        <f t="shared" ref="D54:L54" si="11">SUM(D49:D53)</f>
        <v>6.3362655300625736E-2</v>
      </c>
      <c r="E54" s="30">
        <f t="shared" si="11"/>
        <v>6.3426460924931455E-2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6.3426460924931455E-2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0.128</v>
      </c>
      <c r="D58" s="30">
        <f>(SUMIFS(KENTSELAG1,KAYNAK,A58,SÜRE,"Kısa",İL,$B$10,İLÇE,$B$11)/VLOOKUP($B$11,ABONE1,4,FALSE))</f>
        <v>3.0153260179559263E-3</v>
      </c>
      <c r="E58" s="30">
        <f>(SUMIFS(KENTSELOG1,KAYNAK,A58,SÜRE,"Kısa",İL,$B$10,İLÇE,$B$11)+SUMIFS(KENTSELAG1,KAYNAK,A58,SÜRE,"Kısa",İL,$B$10,İLÇE,$B$11))/VLOOKUP($B$11,ABONE1,5,FALSE)</f>
        <v>3.0861260281422067E-3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3.0861260281422067E-3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0.128</v>
      </c>
      <c r="D60" s="30">
        <f t="shared" ref="D60:L60" si="12">SUM(D57:D59)</f>
        <v>3.0153260179559263E-3</v>
      </c>
      <c r="E60" s="30">
        <f t="shared" si="12"/>
        <v>3.0861260281422067E-3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3.0861260281422067E-3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36.450740869565216</v>
      </c>
      <c r="D17" s="30">
        <f t="shared" si="1"/>
        <v>9.4251031221020085</v>
      </c>
      <c r="E17" s="30">
        <f t="shared" si="2"/>
        <v>9.4606387765835827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9.4606387765835827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80.599999565217388</v>
      </c>
      <c r="D18" s="30">
        <f t="shared" si="1"/>
        <v>12.168443618409755</v>
      </c>
      <c r="E18" s="30">
        <f t="shared" si="2"/>
        <v>12.258423368396983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12.258423368396983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1.8534170032629229</v>
      </c>
      <c r="E21" s="30">
        <f t="shared" si="2"/>
        <v>1.8509799697004345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1.8509799697004345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117.0507404347826</v>
      </c>
      <c r="D25" s="30">
        <f t="shared" ref="D25:L25" si="4">SUM(D15:D24)</f>
        <v>23.446963743774685</v>
      </c>
      <c r="E25" s="30">
        <f t="shared" si="4"/>
        <v>23.570042114681002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23.570042114681002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77.217195652173899</v>
      </c>
      <c r="D29" s="30">
        <f>(SUMIFS(KENTSELAG2,KAYNAK,A29,SEBEP,B29,SÜRE,"Uzun",BİLDİRİM,"Bildirimli",İL,$B$10,İLÇE,$B$11)/VLOOKUP($B$11,ABONE1,4,FALSE))*60</f>
        <v>27.859119175682643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27.924019459181345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27.924019459181345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8.9611995652173917</v>
      </c>
      <c r="D31" s="30">
        <f>(SUMIFS(KENTSELAG2,KAYNAK,A31,SEBEP,B31,SÜRE,"Uzun",BİLDİRİM,"Bildirimli",İL,$B$10,İLÇE,$B$11)/VLOOKUP($B$11,ABONE1,4,FALSE))*60</f>
        <v>8.2385603606388464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8.2395105493940086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8.2395105493940086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86.178395217391284</v>
      </c>
      <c r="D33" s="30">
        <f t="shared" ref="D33:L33" si="5">SUM(D28:D32)</f>
        <v>36.097679536321493</v>
      </c>
      <c r="E33" s="30">
        <f t="shared" si="5"/>
        <v>36.16353000857535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36.16353000857535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0.43478260869565216</v>
      </c>
      <c r="D38" s="30">
        <f t="shared" si="7"/>
        <v>0.1648348503062568</v>
      </c>
      <c r="E38" s="30">
        <f t="shared" si="8"/>
        <v>0.16518980105190945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0.16518980105190945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1.2608695652173914</v>
      </c>
      <c r="D39" s="30">
        <f t="shared" si="7"/>
        <v>0.20164291029824261</v>
      </c>
      <c r="E39" s="30">
        <f t="shared" si="8"/>
        <v>0.20303567345072032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0.20303567345072032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1.4253821054439293E-2</v>
      </c>
      <c r="E42" s="30">
        <f t="shared" si="8"/>
        <v>1.4235078893208323E-2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1.4235078893208323E-2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1.6956521739130435</v>
      </c>
      <c r="D46" s="30">
        <f t="shared" ref="D46:L46" si="10">SUM(D36:D45)</f>
        <v>0.38073158165893872</v>
      </c>
      <c r="E46" s="30">
        <f t="shared" si="10"/>
        <v>0.38246055339583807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0.38246055339583807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1.673913043478261</v>
      </c>
      <c r="D50" s="30">
        <f>(SUMIFS(KENTSELAG1,KAYNAK,A50,SEBEP,B50,SÜRE,"Uzun",BİLDİRİM,"Bildirimli",İL,$B$10,İLÇE,$B$11)/VLOOKUP($B$11,ABONE1,4,FALSE))</f>
        <v>0.50592478104070071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0.50746055339583807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0.50746055339583807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0.13043478260869565</v>
      </c>
      <c r="D52" s="30">
        <f>(SUMIFS(KENTSELAG1,KAYNAK,A52,SEBEP,B52,SÜRE,"Uzun",BİLDİRİM,"Bildirimli",İL,$B$10,İLÇE,$B$11)/VLOOKUP($B$11,ABONE1,4,FALSE))</f>
        <v>6.7605472551376722E-2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6.7688085982163276E-2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6.7688085982163276E-2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1.8043478260869565</v>
      </c>
      <c r="D54" s="30">
        <f t="shared" ref="D54:L54" si="11">SUM(D49:D53)</f>
        <v>0.57353025359207743</v>
      </c>
      <c r="E54" s="30">
        <f t="shared" si="11"/>
        <v>0.57514863937800131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0.57514863937800131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0.30434782608695654</v>
      </c>
      <c r="D58" s="30">
        <f>(SUMIFS(KENTSELAG1,KAYNAK,A58,SÜRE,"Kısa",İL,$B$10,İLÇE,$B$11)/VLOOKUP($B$11,ABONE1,4,FALSE))</f>
        <v>0.15181178086896788</v>
      </c>
      <c r="E58" s="30">
        <f>(SUMIFS(KENTSELOG1,KAYNAK,A58,SÜRE,"Kısa",İL,$B$10,İLÇE,$B$11)+SUMIFS(KENTSELAG1,KAYNAK,A58,SÜRE,"Kısa",İL,$B$10,İLÇE,$B$11))/VLOOKUP($B$11,ABONE1,5,FALSE)</f>
        <v>0.15201234850217243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0.15201234850217243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0.30434782608695654</v>
      </c>
      <c r="D60" s="30">
        <f t="shared" ref="D60:L60" si="12">SUM(D57:D59)</f>
        <v>0.15181178086896788</v>
      </c>
      <c r="E60" s="30">
        <f t="shared" si="12"/>
        <v>0.15201234850217243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0.15201234850217243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2023-08-01T10:34:58Z</dcterms:modified>
</cp:coreProperties>
</file>